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iflick\Documents\Projects\DSRIP 2019\maternity-qip\"/>
    </mc:Choice>
  </mc:AlternateContent>
  <xr:revisionPtr revIDLastSave="0" documentId="13_ncr:1_{FD13F3DB-16E5-4219-A991-3E63AE3A3F17}" xr6:coauthVersionLast="47" xr6:coauthVersionMax="47" xr10:uidLastSave="{00000000-0000-0000-0000-000000000000}"/>
  <bookViews>
    <workbookView xWindow="-110" yWindow="-110" windowWidth="38620" windowHeight="21220" activeTab="1" xr2:uid="{3FB6A224-F436-4781-85A6-26BD6B90CC08}"/>
  </bookViews>
  <sheets>
    <sheet name="Inpatient" sheetId="2" r:id="rId1"/>
    <sheet name="Inpatient -Funding" sheetId="10" r:id="rId2"/>
    <sheet name="Professional" sheetId="4" r:id="rId3"/>
    <sheet name="Taxonomy Summary" sheetId="6" r:id="rId4"/>
    <sheet name="Plan Summary" sheetId="7" r:id="rId5"/>
    <sheet name="Inputs &gt;" sheetId="9" r:id="rId6"/>
    <sheet name="INP_DATA" sheetId="1" r:id="rId7"/>
    <sheet name="PROF_DATA" sheetId="3" r:id="rId8"/>
    <sheet name="PLAN_DATA" sheetId="8" r:id="rId9"/>
    <sheet name="NUCC" sheetId="5" r:id="rId10"/>
  </sheets>
  <definedNames>
    <definedName name="_xlnm._FilterDatabase" localSheetId="0" hidden="1">Inpatient!$A$6:$P$6</definedName>
    <definedName name="_xlnm._FilterDatabase" localSheetId="4" hidden="1">'Plan Summary'!$A$7:$I$26</definedName>
    <definedName name="_xlnm._FilterDatabase" localSheetId="2" hidden="1">Professional!$A$5:$S$1749</definedName>
    <definedName name="_xlnm._FilterDatabase" localSheetId="3" hidden="1">'Taxonomy Summary'!$A$5:$E$5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6" i="10" l="1"/>
  <c r="G66" i="10"/>
  <c r="N66" i="10"/>
  <c r="M66" i="10"/>
  <c r="E66" i="10"/>
  <c r="D66" i="10"/>
  <c r="C66" i="10"/>
  <c r="K66" i="10"/>
  <c r="J66" i="10"/>
  <c r="R65" i="10"/>
  <c r="R64" i="10"/>
  <c r="R63" i="10"/>
  <c r="R62" i="10"/>
  <c r="R61" i="10"/>
  <c r="R60" i="10"/>
  <c r="R59" i="10"/>
  <c r="R58" i="10"/>
  <c r="R57" i="10"/>
  <c r="R56" i="10"/>
  <c r="R55" i="10"/>
  <c r="R54" i="10"/>
  <c r="R53" i="10"/>
  <c r="R52" i="10"/>
  <c r="R51" i="10"/>
  <c r="R50" i="10"/>
  <c r="R49" i="10"/>
  <c r="R48" i="10"/>
  <c r="R47" i="10"/>
  <c r="R46" i="10"/>
  <c r="R45" i="10"/>
  <c r="R44" i="10"/>
  <c r="R43" i="10"/>
  <c r="R42" i="10"/>
  <c r="R41" i="10"/>
  <c r="R40" i="10"/>
  <c r="R39" i="10"/>
  <c r="R38" i="10"/>
  <c r="R37" i="10"/>
  <c r="R36" i="10"/>
  <c r="R35" i="10"/>
  <c r="R34" i="10"/>
  <c r="R33" i="10"/>
  <c r="R32" i="10"/>
  <c r="R31" i="10"/>
  <c r="R30" i="10"/>
  <c r="R29" i="10"/>
  <c r="R28" i="10"/>
  <c r="R27" i="10"/>
  <c r="R26" i="10"/>
  <c r="R25" i="10"/>
  <c r="R24" i="10"/>
  <c r="R23" i="10"/>
  <c r="R22" i="10"/>
  <c r="R21" i="10"/>
  <c r="R20" i="10"/>
  <c r="R19" i="10"/>
  <c r="R18" i="10"/>
  <c r="R17" i="10"/>
  <c r="R16" i="10"/>
  <c r="R15" i="10"/>
  <c r="R14" i="10"/>
  <c r="R13" i="10"/>
  <c r="R12" i="10"/>
  <c r="R11" i="10"/>
  <c r="R10" i="10"/>
  <c r="R9" i="10"/>
  <c r="R8" i="10"/>
  <c r="R7" i="10"/>
  <c r="R66" i="10" s="1"/>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P65" i="10"/>
  <c r="P64" i="10"/>
  <c r="P63" i="10"/>
  <c r="P62" i="10"/>
  <c r="P61" i="10"/>
  <c r="P60" i="10"/>
  <c r="P59" i="10"/>
  <c r="P58" i="10"/>
  <c r="P57" i="10"/>
  <c r="P56" i="10"/>
  <c r="P55" i="10"/>
  <c r="P54" i="10"/>
  <c r="P53" i="10"/>
  <c r="P52" i="10"/>
  <c r="P51" i="10"/>
  <c r="P50" i="10"/>
  <c r="P49" i="10"/>
  <c r="P48" i="10"/>
  <c r="P47" i="10"/>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P14" i="10"/>
  <c r="P13" i="10"/>
  <c r="P12" i="10"/>
  <c r="P11" i="10"/>
  <c r="P10" i="10"/>
  <c r="P9" i="10"/>
  <c r="P8" i="10"/>
  <c r="P7" i="10"/>
  <c r="J32" i="10"/>
  <c r="Y65" i="10"/>
  <c r="Y64" i="10"/>
  <c r="Y63" i="10"/>
  <c r="Y62" i="10"/>
  <c r="Y61" i="10"/>
  <c r="Y60" i="10"/>
  <c r="Y59" i="10"/>
  <c r="Y58" i="10"/>
  <c r="Y57" i="10"/>
  <c r="Y56" i="10"/>
  <c r="Y55" i="10"/>
  <c r="Y54" i="10"/>
  <c r="Y53" i="10"/>
  <c r="Y52" i="10"/>
  <c r="Y51" i="10"/>
  <c r="Y50" i="10"/>
  <c r="Y49" i="10"/>
  <c r="Y48" i="10"/>
  <c r="Y47" i="10"/>
  <c r="Y46" i="10"/>
  <c r="Y45" i="10"/>
  <c r="Y44" i="10"/>
  <c r="Y43" i="10"/>
  <c r="Y42" i="10"/>
  <c r="Y41" i="10"/>
  <c r="Y40" i="10"/>
  <c r="Y39" i="10"/>
  <c r="Y38" i="10"/>
  <c r="Y37" i="10"/>
  <c r="Y36" i="10"/>
  <c r="Y35" i="10"/>
  <c r="Y34" i="10"/>
  <c r="Y33" i="10"/>
  <c r="Y32" i="10"/>
  <c r="Y31" i="10"/>
  <c r="Y30" i="10"/>
  <c r="Y29" i="10"/>
  <c r="Y28" i="10"/>
  <c r="Y27" i="10"/>
  <c r="Y26" i="10"/>
  <c r="Y25" i="10"/>
  <c r="Y24" i="10"/>
  <c r="Y23" i="10"/>
  <c r="Y22" i="10"/>
  <c r="Y21" i="10"/>
  <c r="Y20" i="10"/>
  <c r="Y19" i="10"/>
  <c r="Y18" i="10"/>
  <c r="Y17" i="10"/>
  <c r="Y16" i="10"/>
  <c r="Y15" i="10"/>
  <c r="Y14" i="10"/>
  <c r="Y13" i="10"/>
  <c r="Y12" i="10"/>
  <c r="Y11" i="10"/>
  <c r="Y10" i="10"/>
  <c r="Y9" i="10"/>
  <c r="Y8" i="10"/>
  <c r="Y7" i="10"/>
  <c r="V65" i="10"/>
  <c r="V64" i="10"/>
  <c r="V63" i="10"/>
  <c r="V62" i="10"/>
  <c r="V61" i="10"/>
  <c r="V60" i="10"/>
  <c r="V59" i="10"/>
  <c r="V58" i="10"/>
  <c r="V57" i="10"/>
  <c r="V56" i="10"/>
  <c r="V55" i="10"/>
  <c r="V54" i="10"/>
  <c r="V53" i="10"/>
  <c r="V52" i="10"/>
  <c r="V51" i="10"/>
  <c r="V50" i="10"/>
  <c r="V49" i="10"/>
  <c r="V48" i="10"/>
  <c r="V47" i="10"/>
  <c r="V46" i="10"/>
  <c r="V45" i="10"/>
  <c r="V44" i="10"/>
  <c r="V43" i="10"/>
  <c r="V42" i="10"/>
  <c r="V41" i="10"/>
  <c r="V40" i="10"/>
  <c r="V39" i="10"/>
  <c r="V38" i="10"/>
  <c r="V37" i="10"/>
  <c r="V36" i="10"/>
  <c r="V35" i="10"/>
  <c r="V34" i="10"/>
  <c r="V33" i="10"/>
  <c r="V32" i="10"/>
  <c r="V31" i="10"/>
  <c r="V30" i="10"/>
  <c r="V29" i="10"/>
  <c r="V28" i="10"/>
  <c r="V27" i="10"/>
  <c r="V26" i="10"/>
  <c r="V25" i="10"/>
  <c r="V24" i="10"/>
  <c r="V23" i="10"/>
  <c r="V22" i="10"/>
  <c r="V21" i="10"/>
  <c r="V20" i="10"/>
  <c r="V19" i="10"/>
  <c r="V18" i="10"/>
  <c r="V17" i="10"/>
  <c r="V16" i="10"/>
  <c r="V15" i="10"/>
  <c r="V14" i="10"/>
  <c r="V13" i="10"/>
  <c r="V12" i="10"/>
  <c r="V11" i="10"/>
  <c r="V10" i="10"/>
  <c r="V9" i="10"/>
  <c r="V8" i="10"/>
  <c r="V7" i="10"/>
  <c r="N19" i="10"/>
  <c r="N65" i="10"/>
  <c r="M65" i="10"/>
  <c r="K65" i="10"/>
  <c r="J65" i="10"/>
  <c r="H65" i="10"/>
  <c r="G65" i="10"/>
  <c r="F65" i="10"/>
  <c r="D65" i="10"/>
  <c r="C65" i="10"/>
  <c r="N64" i="10"/>
  <c r="M64" i="10"/>
  <c r="K64" i="10"/>
  <c r="J64" i="10"/>
  <c r="H64" i="10"/>
  <c r="G64" i="10"/>
  <c r="F64" i="10"/>
  <c r="D64" i="10"/>
  <c r="C64" i="10"/>
  <c r="N63" i="10"/>
  <c r="M63" i="10"/>
  <c r="K63" i="10"/>
  <c r="J63" i="10"/>
  <c r="H63" i="10"/>
  <c r="G63" i="10"/>
  <c r="F63" i="10"/>
  <c r="D63" i="10"/>
  <c r="C63" i="10"/>
  <c r="N62" i="10"/>
  <c r="M62" i="10"/>
  <c r="K62" i="10"/>
  <c r="J62" i="10"/>
  <c r="H62" i="10"/>
  <c r="G62" i="10"/>
  <c r="F62" i="10"/>
  <c r="D62" i="10"/>
  <c r="C62" i="10"/>
  <c r="N61" i="10"/>
  <c r="M61" i="10"/>
  <c r="K61" i="10"/>
  <c r="J61" i="10"/>
  <c r="H61" i="10"/>
  <c r="G61" i="10"/>
  <c r="F61" i="10"/>
  <c r="D61" i="10"/>
  <c r="C61" i="10"/>
  <c r="N60" i="10"/>
  <c r="M60" i="10"/>
  <c r="K60" i="10"/>
  <c r="J60" i="10"/>
  <c r="H60" i="10"/>
  <c r="G60" i="10"/>
  <c r="F60" i="10"/>
  <c r="D60" i="10"/>
  <c r="C60" i="10"/>
  <c r="N59" i="10"/>
  <c r="M59" i="10"/>
  <c r="K59" i="10"/>
  <c r="J59" i="10"/>
  <c r="H59" i="10"/>
  <c r="G59" i="10"/>
  <c r="F59" i="10"/>
  <c r="D59" i="10"/>
  <c r="C59" i="10"/>
  <c r="N58" i="10"/>
  <c r="M58" i="10"/>
  <c r="K58" i="10"/>
  <c r="J58" i="10"/>
  <c r="H58" i="10"/>
  <c r="G58" i="10"/>
  <c r="F58" i="10"/>
  <c r="D58" i="10"/>
  <c r="C58" i="10"/>
  <c r="N57" i="10"/>
  <c r="M57" i="10"/>
  <c r="K57" i="10"/>
  <c r="J57" i="10"/>
  <c r="H57" i="10"/>
  <c r="G57" i="10"/>
  <c r="F57" i="10"/>
  <c r="D57" i="10"/>
  <c r="C57" i="10"/>
  <c r="N56" i="10"/>
  <c r="M56" i="10"/>
  <c r="K56" i="10"/>
  <c r="J56" i="10"/>
  <c r="H56" i="10"/>
  <c r="G56" i="10"/>
  <c r="F56" i="10"/>
  <c r="D56" i="10"/>
  <c r="C56" i="10"/>
  <c r="N55" i="10"/>
  <c r="M55" i="10"/>
  <c r="K55" i="10"/>
  <c r="J55" i="10"/>
  <c r="H55" i="10"/>
  <c r="G55" i="10"/>
  <c r="F55" i="10"/>
  <c r="D55" i="10"/>
  <c r="C55" i="10"/>
  <c r="N54" i="10"/>
  <c r="M54" i="10"/>
  <c r="K54" i="10"/>
  <c r="J54" i="10"/>
  <c r="H54" i="10"/>
  <c r="G54" i="10"/>
  <c r="F54" i="10"/>
  <c r="D54" i="10"/>
  <c r="C54" i="10"/>
  <c r="N53" i="10"/>
  <c r="M53" i="10"/>
  <c r="K53" i="10"/>
  <c r="J53" i="10"/>
  <c r="H53" i="10"/>
  <c r="G53" i="10"/>
  <c r="F53" i="10"/>
  <c r="D53" i="10"/>
  <c r="C53" i="10"/>
  <c r="N52" i="10"/>
  <c r="M52" i="10"/>
  <c r="K52" i="10"/>
  <c r="J52" i="10"/>
  <c r="H52" i="10"/>
  <c r="G52" i="10"/>
  <c r="F52" i="10"/>
  <c r="D52" i="10"/>
  <c r="C52" i="10"/>
  <c r="N51" i="10"/>
  <c r="M51" i="10"/>
  <c r="K51" i="10"/>
  <c r="J51" i="10"/>
  <c r="H51" i="10"/>
  <c r="G51" i="10"/>
  <c r="F51" i="10"/>
  <c r="D51" i="10"/>
  <c r="C51" i="10"/>
  <c r="N50" i="10"/>
  <c r="M50" i="10"/>
  <c r="K50" i="10"/>
  <c r="J50" i="10"/>
  <c r="H50" i="10"/>
  <c r="G50" i="10"/>
  <c r="F50" i="10"/>
  <c r="D50" i="10"/>
  <c r="C50" i="10"/>
  <c r="N49" i="10"/>
  <c r="M49" i="10"/>
  <c r="K49" i="10"/>
  <c r="J49" i="10"/>
  <c r="H49" i="10"/>
  <c r="G49" i="10"/>
  <c r="F49" i="10"/>
  <c r="D49" i="10"/>
  <c r="C49" i="10"/>
  <c r="N48" i="10"/>
  <c r="M48" i="10"/>
  <c r="K48" i="10"/>
  <c r="J48" i="10"/>
  <c r="H48" i="10"/>
  <c r="G48" i="10"/>
  <c r="F48" i="10"/>
  <c r="D48" i="10"/>
  <c r="C48" i="10"/>
  <c r="N47" i="10"/>
  <c r="M47" i="10"/>
  <c r="K47" i="10"/>
  <c r="J47" i="10"/>
  <c r="H47" i="10"/>
  <c r="G47" i="10"/>
  <c r="F47" i="10"/>
  <c r="D47" i="10"/>
  <c r="C47" i="10"/>
  <c r="N46" i="10"/>
  <c r="M46" i="10"/>
  <c r="K46" i="10"/>
  <c r="J46" i="10"/>
  <c r="H46" i="10"/>
  <c r="G46" i="10"/>
  <c r="F46" i="10"/>
  <c r="D46" i="10"/>
  <c r="C46" i="10"/>
  <c r="N45" i="10"/>
  <c r="M45" i="10"/>
  <c r="K45" i="10"/>
  <c r="J45" i="10"/>
  <c r="H45" i="10"/>
  <c r="G45" i="10"/>
  <c r="F45" i="10"/>
  <c r="D45" i="10"/>
  <c r="C45" i="10"/>
  <c r="N44" i="10"/>
  <c r="M44" i="10"/>
  <c r="K44" i="10"/>
  <c r="J44" i="10"/>
  <c r="H44" i="10"/>
  <c r="G44" i="10"/>
  <c r="F44" i="10"/>
  <c r="D44" i="10"/>
  <c r="C44" i="10"/>
  <c r="N43" i="10"/>
  <c r="M43" i="10"/>
  <c r="K43" i="10"/>
  <c r="J43" i="10"/>
  <c r="H43" i="10"/>
  <c r="G43" i="10"/>
  <c r="F43" i="10"/>
  <c r="D43" i="10"/>
  <c r="C43" i="10"/>
  <c r="N42" i="10"/>
  <c r="M42" i="10"/>
  <c r="K42" i="10"/>
  <c r="J42" i="10"/>
  <c r="H42" i="10"/>
  <c r="G42" i="10"/>
  <c r="F42" i="10"/>
  <c r="D42" i="10"/>
  <c r="C42" i="10"/>
  <c r="N41" i="10"/>
  <c r="M41" i="10"/>
  <c r="K41" i="10"/>
  <c r="J41" i="10"/>
  <c r="H41" i="10"/>
  <c r="G41" i="10"/>
  <c r="F41" i="10"/>
  <c r="D41" i="10"/>
  <c r="C41" i="10"/>
  <c r="N40" i="10"/>
  <c r="M40" i="10"/>
  <c r="K40" i="10"/>
  <c r="J40" i="10"/>
  <c r="H40" i="10"/>
  <c r="G40" i="10"/>
  <c r="F40" i="10"/>
  <c r="D40" i="10"/>
  <c r="C40" i="10"/>
  <c r="N39" i="10"/>
  <c r="M39" i="10"/>
  <c r="K39" i="10"/>
  <c r="J39" i="10"/>
  <c r="H39" i="10"/>
  <c r="G39" i="10"/>
  <c r="F39" i="10"/>
  <c r="D39" i="10"/>
  <c r="C39" i="10"/>
  <c r="N38" i="10"/>
  <c r="M38" i="10"/>
  <c r="K38" i="10"/>
  <c r="J38" i="10"/>
  <c r="H38" i="10"/>
  <c r="G38" i="10"/>
  <c r="F38" i="10"/>
  <c r="D38" i="10"/>
  <c r="C38" i="10"/>
  <c r="N37" i="10"/>
  <c r="M37" i="10"/>
  <c r="K37" i="10"/>
  <c r="J37" i="10"/>
  <c r="H37" i="10"/>
  <c r="G37" i="10"/>
  <c r="F37" i="10"/>
  <c r="D37" i="10"/>
  <c r="C37" i="10"/>
  <c r="N36" i="10"/>
  <c r="M36" i="10"/>
  <c r="K36" i="10"/>
  <c r="J36" i="10"/>
  <c r="H36" i="10"/>
  <c r="G36" i="10"/>
  <c r="F36" i="10"/>
  <c r="D36" i="10"/>
  <c r="C36" i="10"/>
  <c r="N35" i="10"/>
  <c r="M35" i="10"/>
  <c r="K35" i="10"/>
  <c r="J35" i="10"/>
  <c r="H35" i="10"/>
  <c r="G35" i="10"/>
  <c r="F35" i="10"/>
  <c r="D35" i="10"/>
  <c r="C35" i="10"/>
  <c r="N34" i="10"/>
  <c r="M34" i="10"/>
  <c r="K34" i="10"/>
  <c r="J34" i="10"/>
  <c r="H34" i="10"/>
  <c r="G34" i="10"/>
  <c r="F34" i="10"/>
  <c r="D34" i="10"/>
  <c r="C34" i="10"/>
  <c r="N33" i="10"/>
  <c r="M33" i="10"/>
  <c r="K33" i="10"/>
  <c r="J33" i="10"/>
  <c r="H33" i="10"/>
  <c r="G33" i="10"/>
  <c r="F33" i="10"/>
  <c r="D33" i="10"/>
  <c r="C33" i="10"/>
  <c r="N32" i="10"/>
  <c r="M32" i="10"/>
  <c r="K32" i="10"/>
  <c r="H32" i="10"/>
  <c r="G32" i="10"/>
  <c r="F32" i="10"/>
  <c r="D32" i="10"/>
  <c r="C32" i="10"/>
  <c r="N31" i="10"/>
  <c r="M31" i="10"/>
  <c r="K31" i="10"/>
  <c r="J31" i="10"/>
  <c r="H31" i="10"/>
  <c r="G31" i="10"/>
  <c r="F31" i="10"/>
  <c r="D31" i="10"/>
  <c r="C31" i="10"/>
  <c r="N30" i="10"/>
  <c r="M30" i="10"/>
  <c r="K30" i="10"/>
  <c r="J30" i="10"/>
  <c r="H30" i="10"/>
  <c r="G30" i="10"/>
  <c r="F30" i="10"/>
  <c r="D30" i="10"/>
  <c r="C30" i="10"/>
  <c r="N29" i="10"/>
  <c r="M29" i="10"/>
  <c r="K29" i="10"/>
  <c r="J29" i="10"/>
  <c r="H29" i="10"/>
  <c r="G29" i="10"/>
  <c r="F29" i="10"/>
  <c r="D29" i="10"/>
  <c r="C29" i="10"/>
  <c r="N28" i="10"/>
  <c r="M28" i="10"/>
  <c r="K28" i="10"/>
  <c r="J28" i="10"/>
  <c r="H28" i="10"/>
  <c r="G28" i="10"/>
  <c r="F28" i="10"/>
  <c r="D28" i="10"/>
  <c r="C28" i="10"/>
  <c r="N27" i="10"/>
  <c r="M27" i="10"/>
  <c r="K27" i="10"/>
  <c r="J27" i="10"/>
  <c r="H27" i="10"/>
  <c r="G27" i="10"/>
  <c r="F27" i="10"/>
  <c r="D27" i="10"/>
  <c r="C27" i="10"/>
  <c r="N26" i="10"/>
  <c r="M26" i="10"/>
  <c r="K26" i="10"/>
  <c r="J26" i="10"/>
  <c r="H26" i="10"/>
  <c r="G26" i="10"/>
  <c r="F26" i="10"/>
  <c r="D26" i="10"/>
  <c r="C26" i="10"/>
  <c r="N25" i="10"/>
  <c r="M25" i="10"/>
  <c r="K25" i="10"/>
  <c r="J25" i="10"/>
  <c r="H25" i="10"/>
  <c r="G25" i="10"/>
  <c r="F25" i="10"/>
  <c r="D25" i="10"/>
  <c r="C25" i="10"/>
  <c r="N24" i="10"/>
  <c r="M24" i="10"/>
  <c r="K24" i="10"/>
  <c r="J24" i="10"/>
  <c r="H24" i="10"/>
  <c r="G24" i="10"/>
  <c r="F24" i="10"/>
  <c r="D24" i="10"/>
  <c r="C24" i="10"/>
  <c r="N23" i="10"/>
  <c r="M23" i="10"/>
  <c r="K23" i="10"/>
  <c r="J23" i="10"/>
  <c r="H23" i="10"/>
  <c r="G23" i="10"/>
  <c r="F23" i="10"/>
  <c r="D23" i="10"/>
  <c r="C23" i="10"/>
  <c r="N22" i="10"/>
  <c r="M22" i="10"/>
  <c r="K22" i="10"/>
  <c r="J22" i="10"/>
  <c r="H22" i="10"/>
  <c r="G22" i="10"/>
  <c r="F22" i="10"/>
  <c r="D22" i="10"/>
  <c r="C22" i="10"/>
  <c r="N21" i="10"/>
  <c r="M21" i="10"/>
  <c r="K21" i="10"/>
  <c r="J21" i="10"/>
  <c r="H21" i="10"/>
  <c r="G21" i="10"/>
  <c r="F21" i="10"/>
  <c r="D21" i="10"/>
  <c r="C21" i="10"/>
  <c r="N20" i="10"/>
  <c r="M20" i="10"/>
  <c r="K20" i="10"/>
  <c r="J20" i="10"/>
  <c r="H20" i="10"/>
  <c r="G20" i="10"/>
  <c r="F20" i="10"/>
  <c r="D20" i="10"/>
  <c r="C20" i="10"/>
  <c r="M19" i="10"/>
  <c r="K19" i="10"/>
  <c r="J19" i="10"/>
  <c r="H19" i="10"/>
  <c r="G19" i="10"/>
  <c r="F19" i="10"/>
  <c r="D19" i="10"/>
  <c r="C19" i="10"/>
  <c r="N18" i="10"/>
  <c r="M18" i="10"/>
  <c r="K18" i="10"/>
  <c r="J18" i="10"/>
  <c r="H18" i="10"/>
  <c r="G18" i="10"/>
  <c r="F18" i="10"/>
  <c r="D18" i="10"/>
  <c r="C18" i="10"/>
  <c r="N17" i="10"/>
  <c r="M17" i="10"/>
  <c r="K17" i="10"/>
  <c r="J17" i="10"/>
  <c r="H17" i="10"/>
  <c r="G17" i="10"/>
  <c r="F17" i="10"/>
  <c r="D17" i="10"/>
  <c r="C17" i="10"/>
  <c r="N16" i="10"/>
  <c r="M16" i="10"/>
  <c r="K16" i="10"/>
  <c r="J16" i="10"/>
  <c r="H16" i="10"/>
  <c r="G16" i="10"/>
  <c r="F16" i="10"/>
  <c r="D16" i="10"/>
  <c r="C16" i="10"/>
  <c r="N15" i="10"/>
  <c r="M15" i="10"/>
  <c r="K15" i="10"/>
  <c r="J15" i="10"/>
  <c r="H15" i="10"/>
  <c r="G15" i="10"/>
  <c r="F15" i="10"/>
  <c r="D15" i="10"/>
  <c r="C15" i="10"/>
  <c r="N14" i="10"/>
  <c r="M14" i="10"/>
  <c r="K14" i="10"/>
  <c r="J14" i="10"/>
  <c r="H14" i="10"/>
  <c r="G14" i="10"/>
  <c r="F14" i="10"/>
  <c r="D14" i="10"/>
  <c r="C14" i="10"/>
  <c r="N13" i="10"/>
  <c r="M13" i="10"/>
  <c r="K13" i="10"/>
  <c r="J13" i="10"/>
  <c r="H13" i="10"/>
  <c r="G13" i="10"/>
  <c r="F13" i="10"/>
  <c r="D13" i="10"/>
  <c r="C13" i="10"/>
  <c r="N12" i="10"/>
  <c r="M12" i="10"/>
  <c r="K12" i="10"/>
  <c r="J12" i="10"/>
  <c r="H12" i="10"/>
  <c r="G12" i="10"/>
  <c r="F12" i="10"/>
  <c r="D12" i="10"/>
  <c r="C12" i="10"/>
  <c r="N11" i="10"/>
  <c r="M11" i="10"/>
  <c r="K11" i="10"/>
  <c r="J11" i="10"/>
  <c r="H11" i="10"/>
  <c r="G11" i="10"/>
  <c r="F11" i="10"/>
  <c r="D11" i="10"/>
  <c r="C11" i="10"/>
  <c r="N10" i="10"/>
  <c r="M10" i="10"/>
  <c r="K10" i="10"/>
  <c r="J10" i="10"/>
  <c r="H10" i="10"/>
  <c r="G10" i="10"/>
  <c r="F10" i="10"/>
  <c r="D10" i="10"/>
  <c r="C10" i="10"/>
  <c r="N9" i="10"/>
  <c r="M9" i="10"/>
  <c r="K9" i="10"/>
  <c r="J9" i="10"/>
  <c r="H9" i="10"/>
  <c r="G9" i="10"/>
  <c r="F9" i="10"/>
  <c r="D9" i="10"/>
  <c r="C9" i="10"/>
  <c r="N8" i="10"/>
  <c r="M8" i="10"/>
  <c r="K8" i="10"/>
  <c r="J8" i="10"/>
  <c r="H8" i="10"/>
  <c r="G8" i="10"/>
  <c r="F8" i="10"/>
  <c r="D8" i="10"/>
  <c r="C8" i="10"/>
  <c r="N7" i="10"/>
  <c r="M7" i="10"/>
  <c r="K7" i="10"/>
  <c r="J7" i="10"/>
  <c r="H7" i="10"/>
  <c r="G7" i="10"/>
  <c r="F7" i="10"/>
  <c r="D7" i="10"/>
  <c r="C7" i="10"/>
  <c r="K342" i="2"/>
  <c r="J342" i="2"/>
  <c r="H342" i="2"/>
  <c r="G342" i="2"/>
  <c r="K341" i="2"/>
  <c r="J341" i="2"/>
  <c r="H341" i="2"/>
  <c r="G341" i="2"/>
  <c r="K340" i="2"/>
  <c r="J340" i="2"/>
  <c r="H340" i="2"/>
  <c r="G340" i="2"/>
  <c r="K339" i="2"/>
  <c r="J339" i="2"/>
  <c r="H339" i="2"/>
  <c r="G339" i="2"/>
  <c r="K338" i="2"/>
  <c r="J338" i="2"/>
  <c r="H338" i="2"/>
  <c r="G338" i="2"/>
  <c r="K337" i="2"/>
  <c r="J337" i="2"/>
  <c r="H337" i="2"/>
  <c r="G337" i="2"/>
  <c r="K336" i="2"/>
  <c r="J336" i="2"/>
  <c r="H336" i="2"/>
  <c r="G336" i="2"/>
  <c r="K335" i="2"/>
  <c r="J335" i="2"/>
  <c r="H335" i="2"/>
  <c r="G335" i="2"/>
  <c r="K334" i="2"/>
  <c r="J334" i="2"/>
  <c r="H334" i="2"/>
  <c r="G334" i="2"/>
  <c r="K333" i="2"/>
  <c r="J333" i="2"/>
  <c r="H333" i="2"/>
  <c r="G333" i="2"/>
  <c r="K332" i="2"/>
  <c r="J332" i="2"/>
  <c r="H332" i="2"/>
  <c r="G332" i="2"/>
  <c r="K331" i="2"/>
  <c r="J331" i="2"/>
  <c r="H331" i="2"/>
  <c r="G331" i="2"/>
  <c r="K330" i="2"/>
  <c r="J330" i="2"/>
  <c r="H330" i="2"/>
  <c r="G330" i="2"/>
  <c r="K329" i="2"/>
  <c r="J329" i="2"/>
  <c r="H329" i="2"/>
  <c r="G329" i="2"/>
  <c r="K328" i="2"/>
  <c r="J328" i="2"/>
  <c r="H328" i="2"/>
  <c r="G328" i="2"/>
  <c r="K327" i="2"/>
  <c r="J327" i="2"/>
  <c r="H327" i="2"/>
  <c r="G327" i="2"/>
  <c r="K326" i="2"/>
  <c r="J326" i="2"/>
  <c r="H326" i="2"/>
  <c r="G326" i="2"/>
  <c r="K325" i="2"/>
  <c r="J325" i="2"/>
  <c r="H325" i="2"/>
  <c r="G325" i="2"/>
  <c r="K324" i="2"/>
  <c r="J324" i="2"/>
  <c r="H324" i="2"/>
  <c r="G324" i="2"/>
  <c r="K323" i="2"/>
  <c r="J323" i="2"/>
  <c r="H323" i="2"/>
  <c r="G323" i="2"/>
  <c r="K322" i="2"/>
  <c r="J322" i="2"/>
  <c r="H322" i="2"/>
  <c r="G322" i="2"/>
  <c r="K321" i="2"/>
  <c r="J321" i="2"/>
  <c r="H321" i="2"/>
  <c r="G321" i="2"/>
  <c r="K320" i="2"/>
  <c r="J320" i="2"/>
  <c r="H320" i="2"/>
  <c r="G320" i="2"/>
  <c r="K319" i="2"/>
  <c r="J319" i="2"/>
  <c r="H319" i="2"/>
  <c r="G319" i="2"/>
  <c r="K318" i="2"/>
  <c r="J318" i="2"/>
  <c r="H318" i="2"/>
  <c r="G318" i="2"/>
  <c r="K317" i="2"/>
  <c r="J317" i="2"/>
  <c r="H317" i="2"/>
  <c r="G317" i="2"/>
  <c r="K316" i="2"/>
  <c r="J316" i="2"/>
  <c r="H316" i="2"/>
  <c r="G316" i="2"/>
  <c r="K315" i="2"/>
  <c r="J315" i="2"/>
  <c r="H315" i="2"/>
  <c r="G315" i="2"/>
  <c r="K314" i="2"/>
  <c r="J314" i="2"/>
  <c r="H314" i="2"/>
  <c r="G314" i="2"/>
  <c r="K313" i="2"/>
  <c r="J313" i="2"/>
  <c r="H313" i="2"/>
  <c r="G313" i="2"/>
  <c r="K312" i="2"/>
  <c r="J312" i="2"/>
  <c r="H312" i="2"/>
  <c r="G312" i="2"/>
  <c r="K311" i="2"/>
  <c r="J311" i="2"/>
  <c r="H311" i="2"/>
  <c r="G311" i="2"/>
  <c r="K310" i="2"/>
  <c r="J310" i="2"/>
  <c r="H310" i="2"/>
  <c r="G310" i="2"/>
  <c r="K309" i="2"/>
  <c r="J309" i="2"/>
  <c r="H309" i="2"/>
  <c r="G309" i="2"/>
  <c r="K308" i="2"/>
  <c r="J308" i="2"/>
  <c r="H308" i="2"/>
  <c r="G308" i="2"/>
  <c r="K307" i="2"/>
  <c r="J307" i="2"/>
  <c r="H307" i="2"/>
  <c r="G307" i="2"/>
  <c r="K306" i="2"/>
  <c r="J306" i="2"/>
  <c r="H306" i="2"/>
  <c r="G306" i="2"/>
  <c r="K305" i="2"/>
  <c r="J305" i="2"/>
  <c r="H305" i="2"/>
  <c r="G305" i="2"/>
  <c r="K304" i="2"/>
  <c r="J304" i="2"/>
  <c r="H304" i="2"/>
  <c r="G304" i="2"/>
  <c r="K303" i="2"/>
  <c r="J303" i="2"/>
  <c r="H303" i="2"/>
  <c r="G303" i="2"/>
  <c r="K302" i="2"/>
  <c r="J302" i="2"/>
  <c r="H302" i="2"/>
  <c r="G302" i="2"/>
  <c r="K301" i="2"/>
  <c r="J301" i="2"/>
  <c r="H301" i="2"/>
  <c r="G301" i="2"/>
  <c r="K300" i="2"/>
  <c r="J300" i="2"/>
  <c r="H300" i="2"/>
  <c r="G300" i="2"/>
  <c r="K299" i="2"/>
  <c r="J299" i="2"/>
  <c r="H299" i="2"/>
  <c r="G299" i="2"/>
  <c r="K298" i="2"/>
  <c r="J298" i="2"/>
  <c r="H298" i="2"/>
  <c r="G298" i="2"/>
  <c r="K297" i="2"/>
  <c r="J297" i="2"/>
  <c r="H297" i="2"/>
  <c r="G297" i="2"/>
  <c r="K296" i="2"/>
  <c r="J296" i="2"/>
  <c r="H296" i="2"/>
  <c r="G296" i="2"/>
  <c r="K295" i="2"/>
  <c r="J295" i="2"/>
  <c r="H295" i="2"/>
  <c r="G295" i="2"/>
  <c r="K294" i="2"/>
  <c r="J294" i="2"/>
  <c r="H294" i="2"/>
  <c r="G294" i="2"/>
  <c r="K293" i="2"/>
  <c r="J293" i="2"/>
  <c r="H293" i="2"/>
  <c r="G293" i="2"/>
  <c r="K292" i="2"/>
  <c r="J292" i="2"/>
  <c r="H292" i="2"/>
  <c r="G292" i="2"/>
  <c r="K291" i="2"/>
  <c r="J291" i="2"/>
  <c r="H291" i="2"/>
  <c r="G291" i="2"/>
  <c r="K290" i="2"/>
  <c r="J290" i="2"/>
  <c r="H290" i="2"/>
  <c r="G290" i="2"/>
  <c r="K289" i="2"/>
  <c r="J289" i="2"/>
  <c r="H289" i="2"/>
  <c r="G289" i="2"/>
  <c r="K288" i="2"/>
  <c r="J288" i="2"/>
  <c r="H288" i="2"/>
  <c r="G288" i="2"/>
  <c r="K287" i="2"/>
  <c r="J287" i="2"/>
  <c r="H287" i="2"/>
  <c r="G287" i="2"/>
  <c r="K286" i="2"/>
  <c r="J286" i="2"/>
  <c r="H286" i="2"/>
  <c r="G286" i="2"/>
  <c r="K285" i="2"/>
  <c r="J285" i="2"/>
  <c r="H285" i="2"/>
  <c r="G285" i="2"/>
  <c r="K284" i="2"/>
  <c r="J284" i="2"/>
  <c r="H284" i="2"/>
  <c r="G284" i="2"/>
  <c r="K283" i="2"/>
  <c r="J283" i="2"/>
  <c r="H283" i="2"/>
  <c r="G283" i="2"/>
  <c r="K282" i="2"/>
  <c r="J282" i="2"/>
  <c r="H282" i="2"/>
  <c r="G282" i="2"/>
  <c r="K281" i="2"/>
  <c r="J281" i="2"/>
  <c r="H281" i="2"/>
  <c r="G281" i="2"/>
  <c r="K280" i="2"/>
  <c r="J280" i="2"/>
  <c r="H280" i="2"/>
  <c r="G280" i="2"/>
  <c r="K279" i="2"/>
  <c r="J279" i="2"/>
  <c r="H279" i="2"/>
  <c r="G279" i="2"/>
  <c r="K278" i="2"/>
  <c r="J278" i="2"/>
  <c r="H278" i="2"/>
  <c r="G278" i="2"/>
  <c r="K277" i="2"/>
  <c r="J277" i="2"/>
  <c r="H277" i="2"/>
  <c r="G277" i="2"/>
  <c r="K276" i="2"/>
  <c r="J276" i="2"/>
  <c r="H276" i="2"/>
  <c r="G276" i="2"/>
  <c r="K275" i="2"/>
  <c r="J275" i="2"/>
  <c r="H275" i="2"/>
  <c r="G275" i="2"/>
  <c r="K274" i="2"/>
  <c r="J274" i="2"/>
  <c r="H274" i="2"/>
  <c r="G274" i="2"/>
  <c r="K273" i="2"/>
  <c r="J273" i="2"/>
  <c r="H273" i="2"/>
  <c r="G273" i="2"/>
  <c r="K272" i="2"/>
  <c r="J272" i="2"/>
  <c r="H272" i="2"/>
  <c r="G272" i="2"/>
  <c r="K271" i="2"/>
  <c r="J271" i="2"/>
  <c r="H271" i="2"/>
  <c r="G271" i="2"/>
  <c r="K270" i="2"/>
  <c r="J270" i="2"/>
  <c r="H270" i="2"/>
  <c r="G270" i="2"/>
  <c r="K269" i="2"/>
  <c r="J269" i="2"/>
  <c r="H269" i="2"/>
  <c r="G269" i="2"/>
  <c r="K268" i="2"/>
  <c r="J268" i="2"/>
  <c r="H268" i="2"/>
  <c r="G268" i="2"/>
  <c r="K267" i="2"/>
  <c r="J267" i="2"/>
  <c r="H267" i="2"/>
  <c r="G267" i="2"/>
  <c r="K266" i="2"/>
  <c r="J266" i="2"/>
  <c r="H266" i="2"/>
  <c r="G266" i="2"/>
  <c r="K265" i="2"/>
  <c r="J265" i="2"/>
  <c r="H265" i="2"/>
  <c r="G265" i="2"/>
  <c r="K264" i="2"/>
  <c r="J264" i="2"/>
  <c r="H264" i="2"/>
  <c r="G264" i="2"/>
  <c r="K263" i="2"/>
  <c r="J263" i="2"/>
  <c r="H263" i="2"/>
  <c r="G263" i="2"/>
  <c r="K262" i="2"/>
  <c r="J262" i="2"/>
  <c r="H262" i="2"/>
  <c r="G262" i="2"/>
  <c r="K261" i="2"/>
  <c r="J261" i="2"/>
  <c r="H261" i="2"/>
  <c r="G261" i="2"/>
  <c r="K260" i="2"/>
  <c r="J260" i="2"/>
  <c r="H260" i="2"/>
  <c r="G260" i="2"/>
  <c r="K259" i="2"/>
  <c r="J259" i="2"/>
  <c r="H259" i="2"/>
  <c r="G259" i="2"/>
  <c r="K258" i="2"/>
  <c r="J258" i="2"/>
  <c r="H258" i="2"/>
  <c r="G258" i="2"/>
  <c r="K257" i="2"/>
  <c r="J257" i="2"/>
  <c r="H257" i="2"/>
  <c r="G257" i="2"/>
  <c r="K256" i="2"/>
  <c r="J256" i="2"/>
  <c r="H256" i="2"/>
  <c r="G256" i="2"/>
  <c r="K255" i="2"/>
  <c r="J255" i="2"/>
  <c r="H255" i="2"/>
  <c r="G255" i="2"/>
  <c r="K254" i="2"/>
  <c r="J254" i="2"/>
  <c r="H254" i="2"/>
  <c r="G254" i="2"/>
  <c r="K253" i="2"/>
  <c r="J253" i="2"/>
  <c r="H253" i="2"/>
  <c r="G253" i="2"/>
  <c r="K252" i="2"/>
  <c r="J252" i="2"/>
  <c r="H252" i="2"/>
  <c r="G252" i="2"/>
  <c r="K251" i="2"/>
  <c r="J251" i="2"/>
  <c r="H251" i="2"/>
  <c r="G251" i="2"/>
  <c r="K250" i="2"/>
  <c r="J250" i="2"/>
  <c r="H250" i="2"/>
  <c r="G250" i="2"/>
  <c r="K249" i="2"/>
  <c r="J249" i="2"/>
  <c r="H249" i="2"/>
  <c r="G249" i="2"/>
  <c r="K248" i="2"/>
  <c r="J248" i="2"/>
  <c r="H248" i="2"/>
  <c r="G248" i="2"/>
  <c r="K247" i="2"/>
  <c r="J247" i="2"/>
  <c r="H247" i="2"/>
  <c r="G247" i="2"/>
  <c r="K246" i="2"/>
  <c r="J246" i="2"/>
  <c r="H246" i="2"/>
  <c r="G246" i="2"/>
  <c r="K245" i="2"/>
  <c r="J245" i="2"/>
  <c r="H245" i="2"/>
  <c r="G245" i="2"/>
  <c r="K244" i="2"/>
  <c r="J244" i="2"/>
  <c r="H244" i="2"/>
  <c r="G244" i="2"/>
  <c r="K243" i="2"/>
  <c r="J243" i="2"/>
  <c r="H243" i="2"/>
  <c r="G243" i="2"/>
  <c r="K242" i="2"/>
  <c r="J242" i="2"/>
  <c r="H242" i="2"/>
  <c r="G242" i="2"/>
  <c r="K241" i="2"/>
  <c r="J241" i="2"/>
  <c r="H241" i="2"/>
  <c r="G241" i="2"/>
  <c r="K240" i="2"/>
  <c r="J240" i="2"/>
  <c r="H240" i="2"/>
  <c r="G240" i="2"/>
  <c r="K239" i="2"/>
  <c r="J239" i="2"/>
  <c r="H239" i="2"/>
  <c r="G239" i="2"/>
  <c r="K238" i="2"/>
  <c r="J238" i="2"/>
  <c r="H238" i="2"/>
  <c r="G238" i="2"/>
  <c r="K237" i="2"/>
  <c r="J237" i="2"/>
  <c r="H237" i="2"/>
  <c r="G237" i="2"/>
  <c r="K236" i="2"/>
  <c r="J236" i="2"/>
  <c r="H236" i="2"/>
  <c r="G236" i="2"/>
  <c r="K235" i="2"/>
  <c r="J235" i="2"/>
  <c r="H235" i="2"/>
  <c r="G235" i="2"/>
  <c r="K234" i="2"/>
  <c r="J234" i="2"/>
  <c r="H234" i="2"/>
  <c r="G234" i="2"/>
  <c r="K233" i="2"/>
  <c r="J233" i="2"/>
  <c r="H233" i="2"/>
  <c r="G233" i="2"/>
  <c r="K232" i="2"/>
  <c r="J232" i="2"/>
  <c r="H232" i="2"/>
  <c r="G232" i="2"/>
  <c r="K231" i="2"/>
  <c r="J231" i="2"/>
  <c r="H231" i="2"/>
  <c r="G231" i="2"/>
  <c r="K230" i="2"/>
  <c r="J230" i="2"/>
  <c r="H230" i="2"/>
  <c r="G230" i="2"/>
  <c r="K229" i="2"/>
  <c r="J229" i="2"/>
  <c r="H229" i="2"/>
  <c r="G229" i="2"/>
  <c r="K228" i="2"/>
  <c r="J228" i="2"/>
  <c r="H228" i="2"/>
  <c r="G228" i="2"/>
  <c r="K227" i="2"/>
  <c r="J227" i="2"/>
  <c r="H227" i="2"/>
  <c r="G227" i="2"/>
  <c r="K226" i="2"/>
  <c r="J226" i="2"/>
  <c r="H226" i="2"/>
  <c r="G226" i="2"/>
  <c r="K225" i="2"/>
  <c r="J225" i="2"/>
  <c r="H225" i="2"/>
  <c r="G225" i="2"/>
  <c r="K224" i="2"/>
  <c r="J224" i="2"/>
  <c r="H224" i="2"/>
  <c r="G224" i="2"/>
  <c r="K223" i="2"/>
  <c r="J223" i="2"/>
  <c r="H223" i="2"/>
  <c r="G223" i="2"/>
  <c r="K222" i="2"/>
  <c r="J222" i="2"/>
  <c r="H222" i="2"/>
  <c r="G222" i="2"/>
  <c r="K221" i="2"/>
  <c r="J221" i="2"/>
  <c r="H221" i="2"/>
  <c r="G221" i="2"/>
  <c r="K220" i="2"/>
  <c r="J220" i="2"/>
  <c r="H220" i="2"/>
  <c r="G220" i="2"/>
  <c r="K219" i="2"/>
  <c r="J219" i="2"/>
  <c r="H219" i="2"/>
  <c r="G219" i="2"/>
  <c r="K218" i="2"/>
  <c r="J218" i="2"/>
  <c r="H218" i="2"/>
  <c r="G218" i="2"/>
  <c r="K217" i="2"/>
  <c r="J217" i="2"/>
  <c r="H217" i="2"/>
  <c r="G217" i="2"/>
  <c r="K216" i="2"/>
  <c r="J216" i="2"/>
  <c r="H216" i="2"/>
  <c r="G216" i="2"/>
  <c r="K215" i="2"/>
  <c r="J215" i="2"/>
  <c r="H215" i="2"/>
  <c r="G215" i="2"/>
  <c r="K214" i="2"/>
  <c r="J214" i="2"/>
  <c r="H214" i="2"/>
  <c r="G214" i="2"/>
  <c r="K213" i="2"/>
  <c r="J213" i="2"/>
  <c r="H213" i="2"/>
  <c r="G213" i="2"/>
  <c r="K212" i="2"/>
  <c r="J212" i="2"/>
  <c r="H212" i="2"/>
  <c r="G212" i="2"/>
  <c r="K211" i="2"/>
  <c r="J211" i="2"/>
  <c r="H211" i="2"/>
  <c r="G211" i="2"/>
  <c r="K210" i="2"/>
  <c r="J210" i="2"/>
  <c r="H210" i="2"/>
  <c r="G210" i="2"/>
  <c r="K209" i="2"/>
  <c r="J209" i="2"/>
  <c r="H209" i="2"/>
  <c r="G209" i="2"/>
  <c r="K208" i="2"/>
  <c r="J208" i="2"/>
  <c r="H208" i="2"/>
  <c r="G208" i="2"/>
  <c r="K207" i="2"/>
  <c r="J207" i="2"/>
  <c r="H207" i="2"/>
  <c r="G207" i="2"/>
  <c r="K206" i="2"/>
  <c r="J206" i="2"/>
  <c r="H206" i="2"/>
  <c r="G206" i="2"/>
  <c r="K205" i="2"/>
  <c r="J205" i="2"/>
  <c r="H205" i="2"/>
  <c r="G205" i="2"/>
  <c r="K204" i="2"/>
  <c r="J204" i="2"/>
  <c r="H204" i="2"/>
  <c r="G204" i="2"/>
  <c r="K203" i="2"/>
  <c r="J203" i="2"/>
  <c r="H203" i="2"/>
  <c r="G203" i="2"/>
  <c r="K202" i="2"/>
  <c r="J202" i="2"/>
  <c r="H202" i="2"/>
  <c r="G202" i="2"/>
  <c r="K201" i="2"/>
  <c r="J201" i="2"/>
  <c r="H201" i="2"/>
  <c r="G201" i="2"/>
  <c r="K200" i="2"/>
  <c r="J200" i="2"/>
  <c r="H200" i="2"/>
  <c r="G200" i="2"/>
  <c r="K199" i="2"/>
  <c r="J199" i="2"/>
  <c r="H199" i="2"/>
  <c r="G199" i="2"/>
  <c r="K198" i="2"/>
  <c r="J198" i="2"/>
  <c r="H198" i="2"/>
  <c r="G198" i="2"/>
  <c r="K197" i="2"/>
  <c r="J197" i="2"/>
  <c r="H197" i="2"/>
  <c r="G197" i="2"/>
  <c r="K196" i="2"/>
  <c r="J196" i="2"/>
  <c r="H196" i="2"/>
  <c r="G196" i="2"/>
  <c r="K195" i="2"/>
  <c r="J195" i="2"/>
  <c r="H195" i="2"/>
  <c r="G195" i="2"/>
  <c r="K194" i="2"/>
  <c r="J194" i="2"/>
  <c r="H194" i="2"/>
  <c r="G194" i="2"/>
  <c r="K193" i="2"/>
  <c r="J193" i="2"/>
  <c r="H193" i="2"/>
  <c r="G193" i="2"/>
  <c r="K192" i="2"/>
  <c r="J192" i="2"/>
  <c r="H192" i="2"/>
  <c r="G192" i="2"/>
  <c r="K191" i="2"/>
  <c r="J191" i="2"/>
  <c r="H191" i="2"/>
  <c r="G191" i="2"/>
  <c r="K190" i="2"/>
  <c r="J190" i="2"/>
  <c r="H190" i="2"/>
  <c r="G190" i="2"/>
  <c r="K189" i="2"/>
  <c r="J189" i="2"/>
  <c r="H189" i="2"/>
  <c r="G189" i="2"/>
  <c r="K188" i="2"/>
  <c r="J188" i="2"/>
  <c r="H188" i="2"/>
  <c r="G188" i="2"/>
  <c r="K187" i="2"/>
  <c r="J187" i="2"/>
  <c r="H187" i="2"/>
  <c r="G187" i="2"/>
  <c r="K186" i="2"/>
  <c r="J186" i="2"/>
  <c r="H186" i="2"/>
  <c r="G186" i="2"/>
  <c r="K185" i="2"/>
  <c r="J185" i="2"/>
  <c r="H185" i="2"/>
  <c r="G185" i="2"/>
  <c r="K184" i="2"/>
  <c r="J184" i="2"/>
  <c r="H184" i="2"/>
  <c r="G184" i="2"/>
  <c r="K183" i="2"/>
  <c r="J183" i="2"/>
  <c r="H183" i="2"/>
  <c r="G183" i="2"/>
  <c r="K182" i="2"/>
  <c r="J182" i="2"/>
  <c r="H182" i="2"/>
  <c r="G182" i="2"/>
  <c r="K181" i="2"/>
  <c r="J181" i="2"/>
  <c r="H181" i="2"/>
  <c r="G181" i="2"/>
  <c r="K180" i="2"/>
  <c r="J180" i="2"/>
  <c r="H180" i="2"/>
  <c r="G180" i="2"/>
  <c r="K179" i="2"/>
  <c r="J179" i="2"/>
  <c r="H179" i="2"/>
  <c r="G179" i="2"/>
  <c r="K178" i="2"/>
  <c r="J178" i="2"/>
  <c r="H178" i="2"/>
  <c r="G178" i="2"/>
  <c r="K177" i="2"/>
  <c r="J177" i="2"/>
  <c r="H177" i="2"/>
  <c r="G177" i="2"/>
  <c r="K176" i="2"/>
  <c r="J176" i="2"/>
  <c r="H176" i="2"/>
  <c r="G176" i="2"/>
  <c r="K175" i="2"/>
  <c r="J175" i="2"/>
  <c r="H175" i="2"/>
  <c r="G175" i="2"/>
  <c r="K174" i="2"/>
  <c r="J174" i="2"/>
  <c r="H174" i="2"/>
  <c r="G174" i="2"/>
  <c r="K173" i="2"/>
  <c r="J173" i="2"/>
  <c r="H173" i="2"/>
  <c r="G173" i="2"/>
  <c r="K172" i="2"/>
  <c r="J172" i="2"/>
  <c r="H172" i="2"/>
  <c r="G172" i="2"/>
  <c r="K171" i="2"/>
  <c r="J171" i="2"/>
  <c r="H171" i="2"/>
  <c r="G171" i="2"/>
  <c r="K170" i="2"/>
  <c r="J170" i="2"/>
  <c r="H170" i="2"/>
  <c r="G170" i="2"/>
  <c r="K169" i="2"/>
  <c r="J169" i="2"/>
  <c r="H169" i="2"/>
  <c r="G169" i="2"/>
  <c r="K168" i="2"/>
  <c r="J168" i="2"/>
  <c r="H168" i="2"/>
  <c r="G168" i="2"/>
  <c r="K167" i="2"/>
  <c r="J167" i="2"/>
  <c r="H167" i="2"/>
  <c r="G167" i="2"/>
  <c r="K166" i="2"/>
  <c r="J166" i="2"/>
  <c r="H166" i="2"/>
  <c r="G166" i="2"/>
  <c r="K165" i="2"/>
  <c r="J165" i="2"/>
  <c r="H165" i="2"/>
  <c r="G165" i="2"/>
  <c r="K164" i="2"/>
  <c r="J164" i="2"/>
  <c r="H164" i="2"/>
  <c r="G164" i="2"/>
  <c r="K163" i="2"/>
  <c r="J163" i="2"/>
  <c r="H163" i="2"/>
  <c r="G163" i="2"/>
  <c r="K162" i="2"/>
  <c r="J162" i="2"/>
  <c r="H162" i="2"/>
  <c r="G162" i="2"/>
  <c r="K161" i="2"/>
  <c r="J161" i="2"/>
  <c r="H161" i="2"/>
  <c r="G161" i="2"/>
  <c r="K160" i="2"/>
  <c r="J160" i="2"/>
  <c r="H160" i="2"/>
  <c r="G160" i="2"/>
  <c r="K159" i="2"/>
  <c r="J159" i="2"/>
  <c r="H159" i="2"/>
  <c r="G159" i="2"/>
  <c r="K158" i="2"/>
  <c r="J158" i="2"/>
  <c r="H158" i="2"/>
  <c r="G158" i="2"/>
  <c r="K157" i="2"/>
  <c r="J157" i="2"/>
  <c r="H157" i="2"/>
  <c r="G157" i="2"/>
  <c r="K156" i="2"/>
  <c r="J156" i="2"/>
  <c r="H156" i="2"/>
  <c r="G156" i="2"/>
  <c r="K155" i="2"/>
  <c r="J155" i="2"/>
  <c r="H155" i="2"/>
  <c r="G155" i="2"/>
  <c r="K154" i="2"/>
  <c r="J154" i="2"/>
  <c r="H154" i="2"/>
  <c r="G154" i="2"/>
  <c r="K153" i="2"/>
  <c r="J153" i="2"/>
  <c r="H153" i="2"/>
  <c r="G153" i="2"/>
  <c r="K152" i="2"/>
  <c r="J152" i="2"/>
  <c r="H152" i="2"/>
  <c r="G152" i="2"/>
  <c r="K151" i="2"/>
  <c r="J151" i="2"/>
  <c r="H151" i="2"/>
  <c r="G151" i="2"/>
  <c r="K150" i="2"/>
  <c r="J150" i="2"/>
  <c r="H150" i="2"/>
  <c r="G150" i="2"/>
  <c r="K149" i="2"/>
  <c r="J149" i="2"/>
  <c r="H149" i="2"/>
  <c r="G149" i="2"/>
  <c r="K148" i="2"/>
  <c r="J148" i="2"/>
  <c r="H148" i="2"/>
  <c r="G148" i="2"/>
  <c r="K147" i="2"/>
  <c r="J147" i="2"/>
  <c r="H147" i="2"/>
  <c r="G147" i="2"/>
  <c r="K146" i="2"/>
  <c r="J146" i="2"/>
  <c r="H146" i="2"/>
  <c r="G146" i="2"/>
  <c r="K145" i="2"/>
  <c r="J145" i="2"/>
  <c r="H145" i="2"/>
  <c r="G145" i="2"/>
  <c r="K144" i="2"/>
  <c r="J144" i="2"/>
  <c r="H144" i="2"/>
  <c r="G144" i="2"/>
  <c r="K143" i="2"/>
  <c r="J143" i="2"/>
  <c r="H143" i="2"/>
  <c r="G143" i="2"/>
  <c r="K142" i="2"/>
  <c r="J142" i="2"/>
  <c r="H142" i="2"/>
  <c r="G142" i="2"/>
  <c r="K141" i="2"/>
  <c r="J141" i="2"/>
  <c r="H141" i="2"/>
  <c r="G141" i="2"/>
  <c r="K140" i="2"/>
  <c r="J140" i="2"/>
  <c r="H140" i="2"/>
  <c r="G140" i="2"/>
  <c r="K139" i="2"/>
  <c r="J139" i="2"/>
  <c r="H139" i="2"/>
  <c r="G139" i="2"/>
  <c r="K138" i="2"/>
  <c r="J138" i="2"/>
  <c r="H138" i="2"/>
  <c r="G138" i="2"/>
  <c r="K137" i="2"/>
  <c r="J137" i="2"/>
  <c r="H137" i="2"/>
  <c r="G137" i="2"/>
  <c r="K136" i="2"/>
  <c r="J136" i="2"/>
  <c r="H136" i="2"/>
  <c r="G136" i="2"/>
  <c r="K135" i="2"/>
  <c r="J135" i="2"/>
  <c r="H135" i="2"/>
  <c r="G135" i="2"/>
  <c r="K134" i="2"/>
  <c r="J134" i="2"/>
  <c r="H134" i="2"/>
  <c r="G134" i="2"/>
  <c r="K133" i="2"/>
  <c r="J133" i="2"/>
  <c r="H133" i="2"/>
  <c r="G133" i="2"/>
  <c r="K132" i="2"/>
  <c r="J132" i="2"/>
  <c r="H132" i="2"/>
  <c r="G132" i="2"/>
  <c r="K131" i="2"/>
  <c r="J131" i="2"/>
  <c r="H131" i="2"/>
  <c r="G131" i="2"/>
  <c r="K130" i="2"/>
  <c r="J130" i="2"/>
  <c r="H130" i="2"/>
  <c r="G130" i="2"/>
  <c r="K129" i="2"/>
  <c r="J129" i="2"/>
  <c r="H129" i="2"/>
  <c r="G129" i="2"/>
  <c r="K128" i="2"/>
  <c r="J128" i="2"/>
  <c r="H128" i="2"/>
  <c r="G128" i="2"/>
  <c r="K127" i="2"/>
  <c r="J127" i="2"/>
  <c r="H127" i="2"/>
  <c r="G127" i="2"/>
  <c r="K126" i="2"/>
  <c r="J126" i="2"/>
  <c r="H126" i="2"/>
  <c r="G126" i="2"/>
  <c r="K125" i="2"/>
  <c r="J125" i="2"/>
  <c r="H125" i="2"/>
  <c r="G125" i="2"/>
  <c r="K124" i="2"/>
  <c r="J124" i="2"/>
  <c r="H124" i="2"/>
  <c r="G124" i="2"/>
  <c r="K123" i="2"/>
  <c r="J123" i="2"/>
  <c r="H123" i="2"/>
  <c r="G123" i="2"/>
  <c r="K122" i="2"/>
  <c r="J122" i="2"/>
  <c r="H122" i="2"/>
  <c r="G122" i="2"/>
  <c r="K121" i="2"/>
  <c r="J121" i="2"/>
  <c r="H121" i="2"/>
  <c r="G121" i="2"/>
  <c r="K120" i="2"/>
  <c r="J120" i="2"/>
  <c r="H120" i="2"/>
  <c r="G120" i="2"/>
  <c r="K119" i="2"/>
  <c r="J119" i="2"/>
  <c r="H119" i="2"/>
  <c r="G119" i="2"/>
  <c r="K118" i="2"/>
  <c r="J118" i="2"/>
  <c r="H118" i="2"/>
  <c r="G118" i="2"/>
  <c r="K117" i="2"/>
  <c r="J117" i="2"/>
  <c r="H117" i="2"/>
  <c r="G117" i="2"/>
  <c r="K116" i="2"/>
  <c r="J116" i="2"/>
  <c r="H116" i="2"/>
  <c r="G116" i="2"/>
  <c r="K115" i="2"/>
  <c r="J115" i="2"/>
  <c r="H115" i="2"/>
  <c r="G115" i="2"/>
  <c r="K114" i="2"/>
  <c r="J114" i="2"/>
  <c r="H114" i="2"/>
  <c r="G114" i="2"/>
  <c r="K113" i="2"/>
  <c r="J113" i="2"/>
  <c r="H113" i="2"/>
  <c r="G113" i="2"/>
  <c r="K112" i="2"/>
  <c r="J112" i="2"/>
  <c r="H112" i="2"/>
  <c r="G112" i="2"/>
  <c r="K111" i="2"/>
  <c r="J111" i="2"/>
  <c r="H111" i="2"/>
  <c r="G111" i="2"/>
  <c r="K110" i="2"/>
  <c r="J110" i="2"/>
  <c r="H110" i="2"/>
  <c r="G110" i="2"/>
  <c r="K109" i="2"/>
  <c r="J109" i="2"/>
  <c r="H109" i="2"/>
  <c r="G109" i="2"/>
  <c r="K108" i="2"/>
  <c r="J108" i="2"/>
  <c r="H108" i="2"/>
  <c r="G108" i="2"/>
  <c r="K107" i="2"/>
  <c r="J107" i="2"/>
  <c r="H107" i="2"/>
  <c r="G107" i="2"/>
  <c r="K106" i="2"/>
  <c r="J106" i="2"/>
  <c r="H106" i="2"/>
  <c r="G106" i="2"/>
  <c r="K105" i="2"/>
  <c r="J105" i="2"/>
  <c r="H105" i="2"/>
  <c r="G105" i="2"/>
  <c r="K104" i="2"/>
  <c r="J104" i="2"/>
  <c r="H104" i="2"/>
  <c r="G104" i="2"/>
  <c r="K103" i="2"/>
  <c r="J103" i="2"/>
  <c r="H103" i="2"/>
  <c r="G103" i="2"/>
  <c r="K102" i="2"/>
  <c r="J102" i="2"/>
  <c r="H102" i="2"/>
  <c r="G102" i="2"/>
  <c r="K101" i="2"/>
  <c r="J101" i="2"/>
  <c r="H101" i="2"/>
  <c r="G101" i="2"/>
  <c r="K100" i="2"/>
  <c r="J100" i="2"/>
  <c r="H100" i="2"/>
  <c r="G100" i="2"/>
  <c r="K99" i="2"/>
  <c r="J99" i="2"/>
  <c r="H99" i="2"/>
  <c r="G99" i="2"/>
  <c r="K98" i="2"/>
  <c r="J98" i="2"/>
  <c r="H98" i="2"/>
  <c r="G98" i="2"/>
  <c r="K97" i="2"/>
  <c r="J97" i="2"/>
  <c r="H97" i="2"/>
  <c r="G97" i="2"/>
  <c r="K96" i="2"/>
  <c r="J96" i="2"/>
  <c r="H96" i="2"/>
  <c r="G96" i="2"/>
  <c r="K95" i="2"/>
  <c r="J95" i="2"/>
  <c r="H95" i="2"/>
  <c r="G95" i="2"/>
  <c r="K94" i="2"/>
  <c r="J94" i="2"/>
  <c r="H94" i="2"/>
  <c r="G94" i="2"/>
  <c r="K93" i="2"/>
  <c r="J93" i="2"/>
  <c r="H93" i="2"/>
  <c r="G93" i="2"/>
  <c r="K92" i="2"/>
  <c r="J92" i="2"/>
  <c r="H92" i="2"/>
  <c r="G92" i="2"/>
  <c r="K91" i="2"/>
  <c r="J91" i="2"/>
  <c r="H91" i="2"/>
  <c r="G91" i="2"/>
  <c r="K90" i="2"/>
  <c r="J90" i="2"/>
  <c r="H90" i="2"/>
  <c r="G90" i="2"/>
  <c r="K89" i="2"/>
  <c r="J89" i="2"/>
  <c r="H89" i="2"/>
  <c r="G89" i="2"/>
  <c r="K88" i="2"/>
  <c r="J88" i="2"/>
  <c r="H88" i="2"/>
  <c r="G88" i="2"/>
  <c r="K87" i="2"/>
  <c r="J87" i="2"/>
  <c r="H87" i="2"/>
  <c r="G87" i="2"/>
  <c r="K86" i="2"/>
  <c r="J86" i="2"/>
  <c r="H86" i="2"/>
  <c r="G86" i="2"/>
  <c r="K85" i="2"/>
  <c r="J85" i="2"/>
  <c r="H85" i="2"/>
  <c r="G85" i="2"/>
  <c r="K84" i="2"/>
  <c r="J84" i="2"/>
  <c r="H84" i="2"/>
  <c r="G84" i="2"/>
  <c r="K83" i="2"/>
  <c r="J83" i="2"/>
  <c r="H83" i="2"/>
  <c r="G83" i="2"/>
  <c r="K82" i="2"/>
  <c r="J82" i="2"/>
  <c r="H82" i="2"/>
  <c r="G82" i="2"/>
  <c r="K81" i="2"/>
  <c r="J81" i="2"/>
  <c r="H81" i="2"/>
  <c r="G81" i="2"/>
  <c r="K80" i="2"/>
  <c r="J80" i="2"/>
  <c r="H80" i="2"/>
  <c r="G80" i="2"/>
  <c r="K79" i="2"/>
  <c r="J79" i="2"/>
  <c r="H79" i="2"/>
  <c r="G79" i="2"/>
  <c r="K78" i="2"/>
  <c r="J78" i="2"/>
  <c r="H78" i="2"/>
  <c r="G78" i="2"/>
  <c r="K77" i="2"/>
  <c r="J77" i="2"/>
  <c r="H77" i="2"/>
  <c r="G77" i="2"/>
  <c r="K76" i="2"/>
  <c r="J76" i="2"/>
  <c r="H76" i="2"/>
  <c r="G76" i="2"/>
  <c r="K75" i="2"/>
  <c r="J75" i="2"/>
  <c r="H75" i="2"/>
  <c r="G75" i="2"/>
  <c r="K74" i="2"/>
  <c r="J74" i="2"/>
  <c r="H74" i="2"/>
  <c r="G74" i="2"/>
  <c r="K73" i="2"/>
  <c r="J73" i="2"/>
  <c r="H73" i="2"/>
  <c r="G73" i="2"/>
  <c r="K72" i="2"/>
  <c r="J72" i="2"/>
  <c r="H72" i="2"/>
  <c r="G72" i="2"/>
  <c r="K71" i="2"/>
  <c r="J71" i="2"/>
  <c r="H71" i="2"/>
  <c r="G71" i="2"/>
  <c r="K70" i="2"/>
  <c r="J70" i="2"/>
  <c r="H70" i="2"/>
  <c r="G70" i="2"/>
  <c r="K69" i="2"/>
  <c r="J69" i="2"/>
  <c r="H69" i="2"/>
  <c r="G69" i="2"/>
  <c r="K68" i="2"/>
  <c r="J68" i="2"/>
  <c r="H68" i="2"/>
  <c r="G68" i="2"/>
  <c r="K67" i="2"/>
  <c r="J67" i="2"/>
  <c r="H67" i="2"/>
  <c r="G67" i="2"/>
  <c r="K66" i="2"/>
  <c r="J66" i="2"/>
  <c r="H66" i="2"/>
  <c r="G66" i="2"/>
  <c r="K65" i="2"/>
  <c r="J65" i="2"/>
  <c r="H65" i="2"/>
  <c r="G65" i="2"/>
  <c r="K64" i="2"/>
  <c r="J64" i="2"/>
  <c r="H64" i="2"/>
  <c r="G64" i="2"/>
  <c r="K63" i="2"/>
  <c r="J63" i="2"/>
  <c r="H63" i="2"/>
  <c r="G63" i="2"/>
  <c r="K62" i="2"/>
  <c r="J62" i="2"/>
  <c r="H62" i="2"/>
  <c r="G62" i="2"/>
  <c r="K61" i="2"/>
  <c r="J61" i="2"/>
  <c r="H61" i="2"/>
  <c r="G61" i="2"/>
  <c r="K60" i="2"/>
  <c r="J60" i="2"/>
  <c r="H60" i="2"/>
  <c r="G60" i="2"/>
  <c r="K59" i="2"/>
  <c r="J59" i="2"/>
  <c r="H59" i="2"/>
  <c r="G59" i="2"/>
  <c r="K58" i="2"/>
  <c r="J58" i="2"/>
  <c r="H58" i="2"/>
  <c r="G58" i="2"/>
  <c r="K57" i="2"/>
  <c r="J57" i="2"/>
  <c r="H57" i="2"/>
  <c r="G57" i="2"/>
  <c r="K56" i="2"/>
  <c r="J56" i="2"/>
  <c r="H56" i="2"/>
  <c r="G56" i="2"/>
  <c r="K55" i="2"/>
  <c r="J55" i="2"/>
  <c r="H55" i="2"/>
  <c r="G55" i="2"/>
  <c r="K54" i="2"/>
  <c r="J54" i="2"/>
  <c r="H54" i="2"/>
  <c r="G54" i="2"/>
  <c r="K53" i="2"/>
  <c r="J53" i="2"/>
  <c r="H53" i="2"/>
  <c r="G53" i="2"/>
  <c r="K52" i="2"/>
  <c r="J52" i="2"/>
  <c r="H52" i="2"/>
  <c r="G52" i="2"/>
  <c r="K51" i="2"/>
  <c r="J51" i="2"/>
  <c r="H51" i="2"/>
  <c r="G51" i="2"/>
  <c r="K50" i="2"/>
  <c r="J50" i="2"/>
  <c r="H50" i="2"/>
  <c r="G50" i="2"/>
  <c r="K49" i="2"/>
  <c r="J49" i="2"/>
  <c r="H49" i="2"/>
  <c r="G49" i="2"/>
  <c r="K48" i="2"/>
  <c r="J48" i="2"/>
  <c r="H48" i="2"/>
  <c r="G48" i="2"/>
  <c r="K47" i="2"/>
  <c r="J47" i="2"/>
  <c r="H47" i="2"/>
  <c r="G47" i="2"/>
  <c r="K46" i="2"/>
  <c r="J46" i="2"/>
  <c r="H46" i="2"/>
  <c r="G46" i="2"/>
  <c r="K45" i="2"/>
  <c r="J45" i="2"/>
  <c r="H45" i="2"/>
  <c r="G45" i="2"/>
  <c r="K44" i="2"/>
  <c r="J44" i="2"/>
  <c r="H44" i="2"/>
  <c r="G44" i="2"/>
  <c r="K43" i="2"/>
  <c r="J43" i="2"/>
  <c r="H43" i="2"/>
  <c r="G43" i="2"/>
  <c r="K42" i="2"/>
  <c r="J42" i="2"/>
  <c r="H42" i="2"/>
  <c r="G42" i="2"/>
  <c r="K41" i="2"/>
  <c r="J41" i="2"/>
  <c r="H41" i="2"/>
  <c r="G41" i="2"/>
  <c r="K40" i="2"/>
  <c r="J40" i="2"/>
  <c r="H40" i="2"/>
  <c r="G40" i="2"/>
  <c r="K39" i="2"/>
  <c r="J39" i="2"/>
  <c r="H39" i="2"/>
  <c r="G39" i="2"/>
  <c r="K38" i="2"/>
  <c r="J38" i="2"/>
  <c r="H38" i="2"/>
  <c r="G38" i="2"/>
  <c r="K37" i="2"/>
  <c r="J37" i="2"/>
  <c r="H37" i="2"/>
  <c r="G37" i="2"/>
  <c r="K36" i="2"/>
  <c r="J36" i="2"/>
  <c r="H36" i="2"/>
  <c r="G36" i="2"/>
  <c r="K35" i="2"/>
  <c r="J35" i="2"/>
  <c r="H35" i="2"/>
  <c r="G35" i="2"/>
  <c r="K34" i="2"/>
  <c r="J34" i="2"/>
  <c r="H34" i="2"/>
  <c r="G34" i="2"/>
  <c r="K33" i="2"/>
  <c r="J33" i="2"/>
  <c r="H33" i="2"/>
  <c r="G33" i="2"/>
  <c r="K32" i="2"/>
  <c r="J32" i="2"/>
  <c r="H32" i="2"/>
  <c r="G32" i="2"/>
  <c r="K31" i="2"/>
  <c r="J31" i="2"/>
  <c r="H31" i="2"/>
  <c r="G31" i="2"/>
  <c r="K30" i="2"/>
  <c r="J30" i="2"/>
  <c r="H30" i="2"/>
  <c r="G30" i="2"/>
  <c r="K29" i="2"/>
  <c r="J29" i="2"/>
  <c r="H29" i="2"/>
  <c r="G29" i="2"/>
  <c r="K28" i="2"/>
  <c r="J28" i="2"/>
  <c r="H28" i="2"/>
  <c r="G28" i="2"/>
  <c r="K27" i="2"/>
  <c r="J27" i="2"/>
  <c r="H27" i="2"/>
  <c r="G27" i="2"/>
  <c r="K26" i="2"/>
  <c r="J26" i="2"/>
  <c r="H26" i="2"/>
  <c r="G26" i="2"/>
  <c r="K25" i="2"/>
  <c r="J25" i="2"/>
  <c r="H25" i="2"/>
  <c r="G25" i="2"/>
  <c r="K24" i="2"/>
  <c r="J24" i="2"/>
  <c r="H24" i="2"/>
  <c r="G24" i="2"/>
  <c r="K23" i="2"/>
  <c r="J23" i="2"/>
  <c r="H23" i="2"/>
  <c r="G23" i="2"/>
  <c r="K22" i="2"/>
  <c r="J22" i="2"/>
  <c r="H22" i="2"/>
  <c r="G22" i="2"/>
  <c r="K21" i="2"/>
  <c r="J21" i="2"/>
  <c r="H21" i="2"/>
  <c r="G21" i="2"/>
  <c r="K20" i="2"/>
  <c r="J20" i="2"/>
  <c r="H20" i="2"/>
  <c r="G20" i="2"/>
  <c r="K19" i="2"/>
  <c r="J19" i="2"/>
  <c r="H19" i="2"/>
  <c r="G19" i="2"/>
  <c r="K18" i="2"/>
  <c r="J18" i="2"/>
  <c r="H18" i="2"/>
  <c r="G18" i="2"/>
  <c r="K17" i="2"/>
  <c r="J17" i="2"/>
  <c r="H17" i="2"/>
  <c r="G17" i="2"/>
  <c r="K16" i="2"/>
  <c r="J16" i="2"/>
  <c r="H16" i="2"/>
  <c r="G16" i="2"/>
  <c r="K15" i="2"/>
  <c r="J15" i="2"/>
  <c r="H15" i="2"/>
  <c r="G15" i="2"/>
  <c r="K14" i="2"/>
  <c r="J14" i="2"/>
  <c r="H14" i="2"/>
  <c r="G14" i="2"/>
  <c r="K13" i="2"/>
  <c r="J13" i="2"/>
  <c r="H13" i="2"/>
  <c r="G13" i="2"/>
  <c r="K12" i="2"/>
  <c r="J12" i="2"/>
  <c r="H12" i="2"/>
  <c r="G12" i="2"/>
  <c r="K11" i="2"/>
  <c r="J11" i="2"/>
  <c r="H11" i="2"/>
  <c r="G11" i="2"/>
  <c r="K10" i="2"/>
  <c r="J10" i="2"/>
  <c r="H10" i="2"/>
  <c r="G10" i="2"/>
  <c r="K9" i="2"/>
  <c r="J9" i="2"/>
  <c r="H9" i="2"/>
  <c r="G9" i="2"/>
  <c r="K8" i="2"/>
  <c r="J8" i="2"/>
  <c r="H8" i="2"/>
  <c r="G8" i="2"/>
  <c r="K7" i="2"/>
  <c r="J7" i="2"/>
  <c r="H7" i="2"/>
  <c r="G7"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F12"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1" i="2"/>
  <c r="F10" i="2"/>
  <c r="F9" i="2"/>
  <c r="F8" i="2"/>
  <c r="F7" i="2"/>
  <c r="M164" i="2"/>
  <c r="D164" i="2"/>
  <c r="C164" i="2"/>
  <c r="M193" i="2"/>
  <c r="D193" i="2"/>
  <c r="C193" i="2"/>
  <c r="M131" i="2"/>
  <c r="D131" i="2"/>
  <c r="C131" i="2"/>
  <c r="M342" i="2"/>
  <c r="D342" i="2"/>
  <c r="C342" i="2"/>
  <c r="M220" i="2"/>
  <c r="D220" i="2"/>
  <c r="C220" i="2"/>
  <c r="M135" i="2"/>
  <c r="D135" i="2"/>
  <c r="C135" i="2"/>
  <c r="M158" i="2"/>
  <c r="D158" i="2"/>
  <c r="C158" i="2"/>
  <c r="M341" i="2"/>
  <c r="D341" i="2"/>
  <c r="C341" i="2"/>
  <c r="M340" i="2"/>
  <c r="D340" i="2"/>
  <c r="C340" i="2"/>
  <c r="M130" i="2"/>
  <c r="D130" i="2"/>
  <c r="C130" i="2"/>
  <c r="M339" i="2"/>
  <c r="D339" i="2"/>
  <c r="C339" i="2"/>
  <c r="M338" i="2"/>
  <c r="D338" i="2"/>
  <c r="C338" i="2"/>
  <c r="M132" i="2"/>
  <c r="D132" i="2"/>
  <c r="C132" i="2"/>
  <c r="M337" i="2"/>
  <c r="D337" i="2"/>
  <c r="C337" i="2"/>
  <c r="M336" i="2"/>
  <c r="D336" i="2"/>
  <c r="C336" i="2"/>
  <c r="M151" i="2"/>
  <c r="D151" i="2"/>
  <c r="C151" i="2"/>
  <c r="M335" i="2"/>
  <c r="D335" i="2"/>
  <c r="C335" i="2"/>
  <c r="M334" i="2"/>
  <c r="D334" i="2"/>
  <c r="C334" i="2"/>
  <c r="M174" i="2"/>
  <c r="D174" i="2"/>
  <c r="C174" i="2"/>
  <c r="M333" i="2"/>
  <c r="D333" i="2"/>
  <c r="C333" i="2"/>
  <c r="M166" i="2"/>
  <c r="D166" i="2"/>
  <c r="C166" i="2"/>
  <c r="M332" i="2"/>
  <c r="D332" i="2"/>
  <c r="C332" i="2"/>
  <c r="M219" i="2"/>
  <c r="D219" i="2"/>
  <c r="C219" i="2"/>
  <c r="M218" i="2"/>
  <c r="D218" i="2"/>
  <c r="C218" i="2"/>
  <c r="M192" i="2"/>
  <c r="D192" i="2"/>
  <c r="C192" i="2"/>
  <c r="M55" i="2"/>
  <c r="D55" i="2"/>
  <c r="C55" i="2"/>
  <c r="M191" i="2"/>
  <c r="D191" i="2"/>
  <c r="C191" i="2"/>
  <c r="M331" i="2"/>
  <c r="D331" i="2"/>
  <c r="C331" i="2"/>
  <c r="M51" i="2"/>
  <c r="D51" i="2"/>
  <c r="C51" i="2"/>
  <c r="M217" i="2"/>
  <c r="D217" i="2"/>
  <c r="C217" i="2"/>
  <c r="M173" i="2"/>
  <c r="D173" i="2"/>
  <c r="C173" i="2"/>
  <c r="M216" i="2"/>
  <c r="D216" i="2"/>
  <c r="C216" i="2"/>
  <c r="M157" i="2"/>
  <c r="D157" i="2"/>
  <c r="C157" i="2"/>
  <c r="M330" i="2"/>
  <c r="D330" i="2"/>
  <c r="C330" i="2"/>
  <c r="M329" i="2"/>
  <c r="D329" i="2"/>
  <c r="C329" i="2"/>
  <c r="M328" i="2"/>
  <c r="D328" i="2"/>
  <c r="C328" i="2"/>
  <c r="M15" i="2"/>
  <c r="D15" i="2"/>
  <c r="C15" i="2"/>
  <c r="M327" i="2"/>
  <c r="D327" i="2"/>
  <c r="C327" i="2"/>
  <c r="M172" i="2"/>
  <c r="D172" i="2"/>
  <c r="C172" i="2"/>
  <c r="M75" i="2"/>
  <c r="D75" i="2"/>
  <c r="C75" i="2"/>
  <c r="M326" i="2"/>
  <c r="D326" i="2"/>
  <c r="C326" i="2"/>
  <c r="M325" i="2"/>
  <c r="D325" i="2"/>
  <c r="C325" i="2"/>
  <c r="M324" i="2"/>
  <c r="D324" i="2"/>
  <c r="C324" i="2"/>
  <c r="M323" i="2"/>
  <c r="D323" i="2"/>
  <c r="C323" i="2"/>
  <c r="M322" i="2"/>
  <c r="D322" i="2"/>
  <c r="C322" i="2"/>
  <c r="M321" i="2"/>
  <c r="D321" i="2"/>
  <c r="C321" i="2"/>
  <c r="M154" i="2"/>
  <c r="D154" i="2"/>
  <c r="C154" i="2"/>
  <c r="M163" i="2"/>
  <c r="D163" i="2"/>
  <c r="C163" i="2"/>
  <c r="M320" i="2"/>
  <c r="D320" i="2"/>
  <c r="C320" i="2"/>
  <c r="M319" i="2"/>
  <c r="D319" i="2"/>
  <c r="C319" i="2"/>
  <c r="M318" i="2"/>
  <c r="D318" i="2"/>
  <c r="C318" i="2"/>
  <c r="M317" i="2"/>
  <c r="D317" i="2"/>
  <c r="C317" i="2"/>
  <c r="M316" i="2"/>
  <c r="D316" i="2"/>
  <c r="C316" i="2"/>
  <c r="M215" i="2"/>
  <c r="D215" i="2"/>
  <c r="C215" i="2"/>
  <c r="M315" i="2"/>
  <c r="D315" i="2"/>
  <c r="C315" i="2"/>
  <c r="M155" i="2"/>
  <c r="D155" i="2"/>
  <c r="C155" i="2"/>
  <c r="M314" i="2"/>
  <c r="D314" i="2"/>
  <c r="C314" i="2"/>
  <c r="M214" i="2"/>
  <c r="D214" i="2"/>
  <c r="C214" i="2"/>
  <c r="M313" i="2"/>
  <c r="D313" i="2"/>
  <c r="C313" i="2"/>
  <c r="M213" i="2"/>
  <c r="D213" i="2"/>
  <c r="C213" i="2"/>
  <c r="M69" i="2"/>
  <c r="D69" i="2"/>
  <c r="C69" i="2"/>
  <c r="M7" i="2"/>
  <c r="D7" i="2"/>
  <c r="C7" i="2"/>
  <c r="M212" i="2"/>
  <c r="D212" i="2"/>
  <c r="C212" i="2"/>
  <c r="M312" i="2"/>
  <c r="D312" i="2"/>
  <c r="C312" i="2"/>
  <c r="M190" i="2"/>
  <c r="D190" i="2"/>
  <c r="C190" i="2"/>
  <c r="M311" i="2"/>
  <c r="D311" i="2"/>
  <c r="C311" i="2"/>
  <c r="M211" i="2"/>
  <c r="D211" i="2"/>
  <c r="C211" i="2"/>
  <c r="M137" i="2"/>
  <c r="D137" i="2"/>
  <c r="C137" i="2"/>
  <c r="M38" i="2"/>
  <c r="D38" i="2"/>
  <c r="C38" i="2"/>
  <c r="M171" i="2"/>
  <c r="D171" i="2"/>
  <c r="C171" i="2"/>
  <c r="M156" i="2"/>
  <c r="D156" i="2"/>
  <c r="C156" i="2"/>
  <c r="M310" i="2"/>
  <c r="D310" i="2"/>
  <c r="C310" i="2"/>
  <c r="M309" i="2"/>
  <c r="D309" i="2"/>
  <c r="C309" i="2"/>
  <c r="M308" i="2"/>
  <c r="D308" i="2"/>
  <c r="C308" i="2"/>
  <c r="M102" i="2"/>
  <c r="D102" i="2"/>
  <c r="C102" i="2"/>
  <c r="M307" i="2"/>
  <c r="D307" i="2"/>
  <c r="C307" i="2"/>
  <c r="M48" i="2"/>
  <c r="D48" i="2"/>
  <c r="C48" i="2"/>
  <c r="M189" i="2"/>
  <c r="D189" i="2"/>
  <c r="C189" i="2"/>
  <c r="M306" i="2"/>
  <c r="D306" i="2"/>
  <c r="C306" i="2"/>
  <c r="M146" i="2"/>
  <c r="D146" i="2"/>
  <c r="C146" i="2"/>
  <c r="M305" i="2"/>
  <c r="D305" i="2"/>
  <c r="C305" i="2"/>
  <c r="M304" i="2"/>
  <c r="D304" i="2"/>
  <c r="C304" i="2"/>
  <c r="M210" i="2"/>
  <c r="D210" i="2"/>
  <c r="C210" i="2"/>
  <c r="M303" i="2"/>
  <c r="D303" i="2"/>
  <c r="C303" i="2"/>
  <c r="M302" i="2"/>
  <c r="D302" i="2"/>
  <c r="C302" i="2"/>
  <c r="M301" i="2"/>
  <c r="D301" i="2"/>
  <c r="C301" i="2"/>
  <c r="M140" i="2"/>
  <c r="D140" i="2"/>
  <c r="C140" i="2"/>
  <c r="M118" i="2"/>
  <c r="D118" i="2"/>
  <c r="C118" i="2"/>
  <c r="M188" i="2"/>
  <c r="D188" i="2"/>
  <c r="C188" i="2"/>
  <c r="M300" i="2"/>
  <c r="D300" i="2"/>
  <c r="C300" i="2"/>
  <c r="M299" i="2"/>
  <c r="D299" i="2"/>
  <c r="C299" i="2"/>
  <c r="M298" i="2"/>
  <c r="D298" i="2"/>
  <c r="C298" i="2"/>
  <c r="M297" i="2"/>
  <c r="D297" i="2"/>
  <c r="C297" i="2"/>
  <c r="M59" i="2"/>
  <c r="D59" i="2"/>
  <c r="C59" i="2"/>
  <c r="M133" i="2"/>
  <c r="D133" i="2"/>
  <c r="C133" i="2"/>
  <c r="M114" i="2"/>
  <c r="D114" i="2"/>
  <c r="C114" i="2"/>
  <c r="M209" i="2"/>
  <c r="D209" i="2"/>
  <c r="C209" i="2"/>
  <c r="M100" i="2"/>
  <c r="D100" i="2"/>
  <c r="C100" i="2"/>
  <c r="M143" i="2"/>
  <c r="D143" i="2"/>
  <c r="C143" i="2"/>
  <c r="M153" i="2"/>
  <c r="D153" i="2"/>
  <c r="C153" i="2"/>
  <c r="M296" i="2"/>
  <c r="D296" i="2"/>
  <c r="C296" i="2"/>
  <c r="M295" i="2"/>
  <c r="D295" i="2"/>
  <c r="C295" i="2"/>
  <c r="M187" i="2"/>
  <c r="D187" i="2"/>
  <c r="C187" i="2"/>
  <c r="M294" i="2"/>
  <c r="D294" i="2"/>
  <c r="C294" i="2"/>
  <c r="M293" i="2"/>
  <c r="D293" i="2"/>
  <c r="C293" i="2"/>
  <c r="M292" i="2"/>
  <c r="D292" i="2"/>
  <c r="C292" i="2"/>
  <c r="M208" i="2"/>
  <c r="D208" i="2"/>
  <c r="C208" i="2"/>
  <c r="M99" i="2"/>
  <c r="D99" i="2"/>
  <c r="C99" i="2"/>
  <c r="M186" i="2"/>
  <c r="D186" i="2"/>
  <c r="C186" i="2"/>
  <c r="M291" i="2"/>
  <c r="D291" i="2"/>
  <c r="C291" i="2"/>
  <c r="M207" i="2"/>
  <c r="D207" i="2"/>
  <c r="C207" i="2"/>
  <c r="M34" i="2"/>
  <c r="D34" i="2"/>
  <c r="C34" i="2"/>
  <c r="M290" i="2"/>
  <c r="D290" i="2"/>
  <c r="C290" i="2"/>
  <c r="M206" i="2"/>
  <c r="D206" i="2"/>
  <c r="C206" i="2"/>
  <c r="M170" i="2"/>
  <c r="D170" i="2"/>
  <c r="C170" i="2"/>
  <c r="M185" i="2"/>
  <c r="D185" i="2"/>
  <c r="C185" i="2"/>
  <c r="M67" i="2"/>
  <c r="D67" i="2"/>
  <c r="C67" i="2"/>
  <c r="M289" i="2"/>
  <c r="D289" i="2"/>
  <c r="C289" i="2"/>
  <c r="M288" i="2"/>
  <c r="D288" i="2"/>
  <c r="C288" i="2"/>
  <c r="M287" i="2"/>
  <c r="D287" i="2"/>
  <c r="C287" i="2"/>
  <c r="M286" i="2"/>
  <c r="D286" i="2"/>
  <c r="C286" i="2"/>
  <c r="M44" i="2"/>
  <c r="D44" i="2"/>
  <c r="C44" i="2"/>
  <c r="M169" i="2"/>
  <c r="D169" i="2"/>
  <c r="C169" i="2"/>
  <c r="M184" i="2"/>
  <c r="D184" i="2"/>
  <c r="C184" i="2"/>
  <c r="M285" i="2"/>
  <c r="D285" i="2"/>
  <c r="C285" i="2"/>
  <c r="M205" i="2"/>
  <c r="D205" i="2"/>
  <c r="C205" i="2"/>
  <c r="M284" i="2"/>
  <c r="D284" i="2"/>
  <c r="C284" i="2"/>
  <c r="M204" i="2"/>
  <c r="D204" i="2"/>
  <c r="C204" i="2"/>
  <c r="M73" i="2"/>
  <c r="D73" i="2"/>
  <c r="C73" i="2"/>
  <c r="M283" i="2"/>
  <c r="D283" i="2"/>
  <c r="C283" i="2"/>
  <c r="M74" i="2"/>
  <c r="D74" i="2"/>
  <c r="C74" i="2"/>
  <c r="M282" i="2"/>
  <c r="D282" i="2"/>
  <c r="C282" i="2"/>
  <c r="M281" i="2"/>
  <c r="D281" i="2"/>
  <c r="C281" i="2"/>
  <c r="M280" i="2"/>
  <c r="D280" i="2"/>
  <c r="C280" i="2"/>
  <c r="M203" i="2"/>
  <c r="D203" i="2"/>
  <c r="C203" i="2"/>
  <c r="M279" i="2"/>
  <c r="D279" i="2"/>
  <c r="C279" i="2"/>
  <c r="M65" i="2"/>
  <c r="D65" i="2"/>
  <c r="C65" i="2"/>
  <c r="M168" i="2"/>
  <c r="D168" i="2"/>
  <c r="C168" i="2"/>
  <c r="M162" i="2"/>
  <c r="D162" i="2"/>
  <c r="C162" i="2"/>
  <c r="M127" i="2"/>
  <c r="D127" i="2"/>
  <c r="C127" i="2"/>
  <c r="M50" i="2"/>
  <c r="D50" i="2"/>
  <c r="C50" i="2"/>
  <c r="M17" i="2"/>
  <c r="D17" i="2"/>
  <c r="C17" i="2"/>
  <c r="M128" i="2"/>
  <c r="D128" i="2"/>
  <c r="C128" i="2"/>
  <c r="M278" i="2"/>
  <c r="D278" i="2"/>
  <c r="C278" i="2"/>
  <c r="M183" i="2"/>
  <c r="D183" i="2"/>
  <c r="C183" i="2"/>
  <c r="M202" i="2"/>
  <c r="D202" i="2"/>
  <c r="C202" i="2"/>
  <c r="M83" i="2"/>
  <c r="D83" i="2"/>
  <c r="C83" i="2"/>
  <c r="M277" i="2"/>
  <c r="D277" i="2"/>
  <c r="C277" i="2"/>
  <c r="M42" i="2"/>
  <c r="D42" i="2"/>
  <c r="C42" i="2"/>
  <c r="M24" i="2"/>
  <c r="D24" i="2"/>
  <c r="C24" i="2"/>
  <c r="M84" i="2"/>
  <c r="D84" i="2"/>
  <c r="C84" i="2"/>
  <c r="M276" i="2"/>
  <c r="D276" i="2"/>
  <c r="C276" i="2"/>
  <c r="M12" i="2"/>
  <c r="D12" i="2"/>
  <c r="C12" i="2"/>
  <c r="M201" i="2"/>
  <c r="D201" i="2"/>
  <c r="C201" i="2"/>
  <c r="M275" i="2"/>
  <c r="D275" i="2"/>
  <c r="C275" i="2"/>
  <c r="M126" i="2"/>
  <c r="D126" i="2"/>
  <c r="C126" i="2"/>
  <c r="M274" i="2"/>
  <c r="D274" i="2"/>
  <c r="C274" i="2"/>
  <c r="M106" i="2"/>
  <c r="D106" i="2"/>
  <c r="C106" i="2"/>
  <c r="M27" i="2"/>
  <c r="D27" i="2"/>
  <c r="C27" i="2"/>
  <c r="M35" i="2"/>
  <c r="D35" i="2"/>
  <c r="C35" i="2"/>
  <c r="M53" i="2"/>
  <c r="D53" i="2"/>
  <c r="C53" i="2"/>
  <c r="M64" i="2"/>
  <c r="D64" i="2"/>
  <c r="C64" i="2"/>
  <c r="M273" i="2"/>
  <c r="D273" i="2"/>
  <c r="C273" i="2"/>
  <c r="M272" i="2"/>
  <c r="D272" i="2"/>
  <c r="C272" i="2"/>
  <c r="M200" i="2"/>
  <c r="D200" i="2"/>
  <c r="C200" i="2"/>
  <c r="M81" i="2"/>
  <c r="D81" i="2"/>
  <c r="C81" i="2"/>
  <c r="M271" i="2"/>
  <c r="D271" i="2"/>
  <c r="C271" i="2"/>
  <c r="M108" i="2"/>
  <c r="D108" i="2"/>
  <c r="C108" i="2"/>
  <c r="M161" i="2"/>
  <c r="D161" i="2"/>
  <c r="C161" i="2"/>
  <c r="M182" i="2"/>
  <c r="D182" i="2"/>
  <c r="C182" i="2"/>
  <c r="M199" i="2"/>
  <c r="D199" i="2"/>
  <c r="C199" i="2"/>
  <c r="M111" i="2"/>
  <c r="D111" i="2"/>
  <c r="C111" i="2"/>
  <c r="M98" i="2"/>
  <c r="D98" i="2"/>
  <c r="C98" i="2"/>
  <c r="M144" i="2"/>
  <c r="D144" i="2"/>
  <c r="C144" i="2"/>
  <c r="M270" i="2"/>
  <c r="D270" i="2"/>
  <c r="C270" i="2"/>
  <c r="M47" i="2"/>
  <c r="D47" i="2"/>
  <c r="C47" i="2"/>
  <c r="M269" i="2"/>
  <c r="D269" i="2"/>
  <c r="C269" i="2"/>
  <c r="M149" i="2"/>
  <c r="D149" i="2"/>
  <c r="C149" i="2"/>
  <c r="M268" i="2"/>
  <c r="D268" i="2"/>
  <c r="C268" i="2"/>
  <c r="M267" i="2"/>
  <c r="D267" i="2"/>
  <c r="C267" i="2"/>
  <c r="M77" i="2"/>
  <c r="D77" i="2"/>
  <c r="C77" i="2"/>
  <c r="M142" i="2"/>
  <c r="D142" i="2"/>
  <c r="C142" i="2"/>
  <c r="M9" i="2"/>
  <c r="D9" i="2"/>
  <c r="C9" i="2"/>
  <c r="M10" i="2"/>
  <c r="D10" i="2"/>
  <c r="C10" i="2"/>
  <c r="M122" i="2"/>
  <c r="D122" i="2"/>
  <c r="C122" i="2"/>
  <c r="M19" i="2"/>
  <c r="D19" i="2"/>
  <c r="C19" i="2"/>
  <c r="M123" i="2"/>
  <c r="D123" i="2"/>
  <c r="C123" i="2"/>
  <c r="M152" i="2"/>
  <c r="D152" i="2"/>
  <c r="C152" i="2"/>
  <c r="M150" i="2"/>
  <c r="D150" i="2"/>
  <c r="C150" i="2"/>
  <c r="M266" i="2"/>
  <c r="D266" i="2"/>
  <c r="C266" i="2"/>
  <c r="M265" i="2"/>
  <c r="D265" i="2"/>
  <c r="C265" i="2"/>
  <c r="M264" i="2"/>
  <c r="D264" i="2"/>
  <c r="C264" i="2"/>
  <c r="M148" i="2"/>
  <c r="D148" i="2"/>
  <c r="C148" i="2"/>
  <c r="M263" i="2"/>
  <c r="D263" i="2"/>
  <c r="C263" i="2"/>
  <c r="M198" i="2"/>
  <c r="D198" i="2"/>
  <c r="C198" i="2"/>
  <c r="M57" i="2"/>
  <c r="D57" i="2"/>
  <c r="C57" i="2"/>
  <c r="M181" i="2"/>
  <c r="D181" i="2"/>
  <c r="C181" i="2"/>
  <c r="M88" i="2"/>
  <c r="D88" i="2"/>
  <c r="C88" i="2"/>
  <c r="M167" i="2"/>
  <c r="D167" i="2"/>
  <c r="C167" i="2"/>
  <c r="M262" i="2"/>
  <c r="D262" i="2"/>
  <c r="C262" i="2"/>
  <c r="M261" i="2"/>
  <c r="D261" i="2"/>
  <c r="C261" i="2"/>
  <c r="M97" i="2"/>
  <c r="D97" i="2"/>
  <c r="C97" i="2"/>
  <c r="M46" i="2"/>
  <c r="D46" i="2"/>
  <c r="C46" i="2"/>
  <c r="M45" i="2"/>
  <c r="D45" i="2"/>
  <c r="C45" i="2"/>
  <c r="M124" i="2"/>
  <c r="D124" i="2"/>
  <c r="C124" i="2"/>
  <c r="M260" i="2"/>
  <c r="D260" i="2"/>
  <c r="C260" i="2"/>
  <c r="M120" i="2"/>
  <c r="D120" i="2"/>
  <c r="C120" i="2"/>
  <c r="M32" i="2"/>
  <c r="D32" i="2"/>
  <c r="C32" i="2"/>
  <c r="M259" i="2"/>
  <c r="D259" i="2"/>
  <c r="C259" i="2"/>
  <c r="M63" i="2"/>
  <c r="D63" i="2"/>
  <c r="C63" i="2"/>
  <c r="M58" i="2"/>
  <c r="D58" i="2"/>
  <c r="C58" i="2"/>
  <c r="M86" i="2"/>
  <c r="D86" i="2"/>
  <c r="C86" i="2"/>
  <c r="M80" i="2"/>
  <c r="D80" i="2"/>
  <c r="C80" i="2"/>
  <c r="M112" i="2"/>
  <c r="D112" i="2"/>
  <c r="C112" i="2"/>
  <c r="M258" i="2"/>
  <c r="D258" i="2"/>
  <c r="C258" i="2"/>
  <c r="M257" i="2"/>
  <c r="D257" i="2"/>
  <c r="C257" i="2"/>
  <c r="M79" i="2"/>
  <c r="D79" i="2"/>
  <c r="C79" i="2"/>
  <c r="M31" i="2"/>
  <c r="D31" i="2"/>
  <c r="C31" i="2"/>
  <c r="M54" i="2"/>
  <c r="D54" i="2"/>
  <c r="C54" i="2"/>
  <c r="M160" i="2"/>
  <c r="D160" i="2"/>
  <c r="C160" i="2"/>
  <c r="M30" i="2"/>
  <c r="D30" i="2"/>
  <c r="C30" i="2"/>
  <c r="M43" i="2"/>
  <c r="D43" i="2"/>
  <c r="C43" i="2"/>
  <c r="M256" i="2"/>
  <c r="D256" i="2"/>
  <c r="C256" i="2"/>
  <c r="M165" i="2"/>
  <c r="D165" i="2"/>
  <c r="C165" i="2"/>
  <c r="M180" i="2"/>
  <c r="D180" i="2"/>
  <c r="C180" i="2"/>
  <c r="M255" i="2"/>
  <c r="D255" i="2"/>
  <c r="C255" i="2"/>
  <c r="M197" i="2"/>
  <c r="D197" i="2"/>
  <c r="C197" i="2"/>
  <c r="M41" i="2"/>
  <c r="D41" i="2"/>
  <c r="C41" i="2"/>
  <c r="M254" i="2"/>
  <c r="D254" i="2"/>
  <c r="C254" i="2"/>
  <c r="M76" i="2"/>
  <c r="D76" i="2"/>
  <c r="C76" i="2"/>
  <c r="M8" i="2"/>
  <c r="D8" i="2"/>
  <c r="C8" i="2"/>
  <c r="M14" i="2"/>
  <c r="D14" i="2"/>
  <c r="C14" i="2"/>
  <c r="M253" i="2"/>
  <c r="D253" i="2"/>
  <c r="C253" i="2"/>
  <c r="M94" i="2"/>
  <c r="D94" i="2"/>
  <c r="C94" i="2"/>
  <c r="M93" i="2"/>
  <c r="D93" i="2"/>
  <c r="C93" i="2"/>
  <c r="M96" i="2"/>
  <c r="D96" i="2"/>
  <c r="C96" i="2"/>
  <c r="M252" i="2"/>
  <c r="D252" i="2"/>
  <c r="C252" i="2"/>
  <c r="M82" i="2"/>
  <c r="D82" i="2"/>
  <c r="C82" i="2"/>
  <c r="M11" i="2"/>
  <c r="D11" i="2"/>
  <c r="C11" i="2"/>
  <c r="M129" i="2"/>
  <c r="D129" i="2"/>
  <c r="C129" i="2"/>
  <c r="M196" i="2"/>
  <c r="D196" i="2"/>
  <c r="C196" i="2"/>
  <c r="M13" i="2"/>
  <c r="D13" i="2"/>
  <c r="C13" i="2"/>
  <c r="M251" i="2"/>
  <c r="D251" i="2"/>
  <c r="C251" i="2"/>
  <c r="M101" i="2"/>
  <c r="D101" i="2"/>
  <c r="C101" i="2"/>
  <c r="M250" i="2"/>
  <c r="D250" i="2"/>
  <c r="C250" i="2"/>
  <c r="M249" i="2"/>
  <c r="D249" i="2"/>
  <c r="C249" i="2"/>
  <c r="M21" i="2"/>
  <c r="D21" i="2"/>
  <c r="C21" i="2"/>
  <c r="M248" i="2"/>
  <c r="D248" i="2"/>
  <c r="C248" i="2"/>
  <c r="M247" i="2"/>
  <c r="D247" i="2"/>
  <c r="C247" i="2"/>
  <c r="M91" i="2"/>
  <c r="D91" i="2"/>
  <c r="C91" i="2"/>
  <c r="M72" i="2"/>
  <c r="D72" i="2"/>
  <c r="C72" i="2"/>
  <c r="M117" i="2"/>
  <c r="D117" i="2"/>
  <c r="C117" i="2"/>
  <c r="M246" i="2"/>
  <c r="D246" i="2"/>
  <c r="C246" i="2"/>
  <c r="M26" i="2"/>
  <c r="D26" i="2"/>
  <c r="C26" i="2"/>
  <c r="M90" i="2"/>
  <c r="D90" i="2"/>
  <c r="C90" i="2"/>
  <c r="M245" i="2"/>
  <c r="D245" i="2"/>
  <c r="C245" i="2"/>
  <c r="M56" i="2"/>
  <c r="D56" i="2"/>
  <c r="C56" i="2"/>
  <c r="M49" i="2"/>
  <c r="D49" i="2"/>
  <c r="C49" i="2"/>
  <c r="M119" i="2"/>
  <c r="D119" i="2"/>
  <c r="C119" i="2"/>
  <c r="M244" i="2"/>
  <c r="D244" i="2"/>
  <c r="C244" i="2"/>
  <c r="M61" i="2"/>
  <c r="D61" i="2"/>
  <c r="C61" i="2"/>
  <c r="M243" i="2"/>
  <c r="D243" i="2"/>
  <c r="C243" i="2"/>
  <c r="M242" i="2"/>
  <c r="D242" i="2"/>
  <c r="C242" i="2"/>
  <c r="M103" i="2"/>
  <c r="D103" i="2"/>
  <c r="C103" i="2"/>
  <c r="M195" i="2"/>
  <c r="D195" i="2"/>
  <c r="C195" i="2"/>
  <c r="M241" i="2"/>
  <c r="D241" i="2"/>
  <c r="C241" i="2"/>
  <c r="M179" i="2"/>
  <c r="D179" i="2"/>
  <c r="C179" i="2"/>
  <c r="M95" i="2"/>
  <c r="D95" i="2"/>
  <c r="C95" i="2"/>
  <c r="M159" i="2"/>
  <c r="D159" i="2"/>
  <c r="C159" i="2"/>
  <c r="M105" i="2"/>
  <c r="D105" i="2"/>
  <c r="C105" i="2"/>
  <c r="M107" i="2"/>
  <c r="D107" i="2"/>
  <c r="C107" i="2"/>
  <c r="M145" i="2"/>
  <c r="D145" i="2"/>
  <c r="C145" i="2"/>
  <c r="M109" i="2"/>
  <c r="D109" i="2"/>
  <c r="C109" i="2"/>
  <c r="M89" i="2"/>
  <c r="D89" i="2"/>
  <c r="C89" i="2"/>
  <c r="M116" i="2"/>
  <c r="D116" i="2"/>
  <c r="C116" i="2"/>
  <c r="M139" i="2"/>
  <c r="D139" i="2"/>
  <c r="C139" i="2"/>
  <c r="M16" i="2"/>
  <c r="D16" i="2"/>
  <c r="C16" i="2"/>
  <c r="M121" i="2"/>
  <c r="D121" i="2"/>
  <c r="C121" i="2"/>
  <c r="M240" i="2"/>
  <c r="D240" i="2"/>
  <c r="C240" i="2"/>
  <c r="M25" i="2"/>
  <c r="D25" i="2"/>
  <c r="C25" i="2"/>
  <c r="M239" i="2"/>
  <c r="D239" i="2"/>
  <c r="C239" i="2"/>
  <c r="M194" i="2"/>
  <c r="D194" i="2"/>
  <c r="C194" i="2"/>
  <c r="M18" i="2"/>
  <c r="D18" i="2"/>
  <c r="C18" i="2"/>
  <c r="M136" i="2"/>
  <c r="D136" i="2"/>
  <c r="C136" i="2"/>
  <c r="M78" i="2"/>
  <c r="D78" i="2"/>
  <c r="C78" i="2"/>
  <c r="M92" i="2"/>
  <c r="D92" i="2"/>
  <c r="C92" i="2"/>
  <c r="M138" i="2"/>
  <c r="D138" i="2"/>
  <c r="C138" i="2"/>
  <c r="M238" i="2"/>
  <c r="D238" i="2"/>
  <c r="C238" i="2"/>
  <c r="M39" i="2"/>
  <c r="D39" i="2"/>
  <c r="C39" i="2"/>
  <c r="M33" i="2"/>
  <c r="D33" i="2"/>
  <c r="C33" i="2"/>
  <c r="M237" i="2"/>
  <c r="D237" i="2"/>
  <c r="C237" i="2"/>
  <c r="M60" i="2"/>
  <c r="D60" i="2"/>
  <c r="C60" i="2"/>
  <c r="M236" i="2"/>
  <c r="D236" i="2"/>
  <c r="C236" i="2"/>
  <c r="M178" i="2"/>
  <c r="D178" i="2"/>
  <c r="C178" i="2"/>
  <c r="M104" i="2"/>
  <c r="D104" i="2"/>
  <c r="C104" i="2"/>
  <c r="M141" i="2"/>
  <c r="D141" i="2"/>
  <c r="C141" i="2"/>
  <c r="M134" i="2"/>
  <c r="D134" i="2"/>
  <c r="C134" i="2"/>
  <c r="M52" i="2"/>
  <c r="D52" i="2"/>
  <c r="C52" i="2"/>
  <c r="M235" i="2"/>
  <c r="D235" i="2"/>
  <c r="C235" i="2"/>
  <c r="M40" i="2"/>
  <c r="D40" i="2"/>
  <c r="C40" i="2"/>
  <c r="M234" i="2"/>
  <c r="D234" i="2"/>
  <c r="C234" i="2"/>
  <c r="M233" i="2"/>
  <c r="D233" i="2"/>
  <c r="C233" i="2"/>
  <c r="M70" i="2"/>
  <c r="D70" i="2"/>
  <c r="C70" i="2"/>
  <c r="M110" i="2"/>
  <c r="D110" i="2"/>
  <c r="C110" i="2"/>
  <c r="M66" i="2"/>
  <c r="D66" i="2"/>
  <c r="C66" i="2"/>
  <c r="M232" i="2"/>
  <c r="D232" i="2"/>
  <c r="C232" i="2"/>
  <c r="M28" i="2"/>
  <c r="D28" i="2"/>
  <c r="C28" i="2"/>
  <c r="M231" i="2"/>
  <c r="D231" i="2"/>
  <c r="C231" i="2"/>
  <c r="M87" i="2"/>
  <c r="D87" i="2"/>
  <c r="C87" i="2"/>
  <c r="M230" i="2"/>
  <c r="D230" i="2"/>
  <c r="C230" i="2"/>
  <c r="M177" i="2"/>
  <c r="D177" i="2"/>
  <c r="C177" i="2"/>
  <c r="M229" i="2"/>
  <c r="D229" i="2"/>
  <c r="C229" i="2"/>
  <c r="M228" i="2"/>
  <c r="D228" i="2"/>
  <c r="C228" i="2"/>
  <c r="M227" i="2"/>
  <c r="D227" i="2"/>
  <c r="C227" i="2"/>
  <c r="M68" i="2"/>
  <c r="D68" i="2"/>
  <c r="C68" i="2"/>
  <c r="M226" i="2"/>
  <c r="D226" i="2"/>
  <c r="C226" i="2"/>
  <c r="M225" i="2"/>
  <c r="D225" i="2"/>
  <c r="C225" i="2"/>
  <c r="M147" i="2"/>
  <c r="D147" i="2"/>
  <c r="C147" i="2"/>
  <c r="M71" i="2"/>
  <c r="D71" i="2"/>
  <c r="C71" i="2"/>
  <c r="M224" i="2"/>
  <c r="D224" i="2"/>
  <c r="C224" i="2"/>
  <c r="M62" i="2"/>
  <c r="D62" i="2"/>
  <c r="C62" i="2"/>
  <c r="M223" i="2"/>
  <c r="D223" i="2"/>
  <c r="C223" i="2"/>
  <c r="M176" i="2"/>
  <c r="D176" i="2"/>
  <c r="C176" i="2"/>
  <c r="M29" i="2"/>
  <c r="D29" i="2"/>
  <c r="C29" i="2"/>
  <c r="M222" i="2"/>
  <c r="D222" i="2"/>
  <c r="C222" i="2"/>
  <c r="M125" i="2"/>
  <c r="D125" i="2"/>
  <c r="C125" i="2"/>
  <c r="M115" i="2"/>
  <c r="D115" i="2"/>
  <c r="C115" i="2"/>
  <c r="M113" i="2"/>
  <c r="D113" i="2"/>
  <c r="C113" i="2"/>
  <c r="M221" i="2"/>
  <c r="D221" i="2"/>
  <c r="C221" i="2"/>
  <c r="M175" i="2"/>
  <c r="D175" i="2"/>
  <c r="C175" i="2"/>
  <c r="M37" i="2"/>
  <c r="D37" i="2"/>
  <c r="C37" i="2"/>
  <c r="M85" i="2"/>
  <c r="D85" i="2"/>
  <c r="C85" i="2"/>
  <c r="M22" i="2"/>
  <c r="D22" i="2"/>
  <c r="C22" i="2"/>
  <c r="M36" i="2"/>
  <c r="D36" i="2"/>
  <c r="C36" i="2"/>
  <c r="M20" i="2"/>
  <c r="D20" i="2"/>
  <c r="C20" i="2"/>
  <c r="M23" i="2"/>
  <c r="D23" i="2"/>
  <c r="C23" i="2"/>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D27" i="7"/>
  <c r="C27" i="7"/>
  <c r="D13" i="7"/>
  <c r="C13" i="7"/>
  <c r="D45" i="7"/>
  <c r="H45" i="7" s="1"/>
  <c r="C45" i="7"/>
  <c r="D44" i="7"/>
  <c r="C44" i="7"/>
  <c r="G44" i="7" s="1"/>
  <c r="D43" i="7"/>
  <c r="C43" i="7"/>
  <c r="D23" i="7"/>
  <c r="C23" i="7"/>
  <c r="D31" i="7"/>
  <c r="C31" i="7"/>
  <c r="D16" i="7"/>
  <c r="C16" i="7"/>
  <c r="D17" i="7"/>
  <c r="C17" i="7"/>
  <c r="D33" i="7"/>
  <c r="C33" i="7"/>
  <c r="D32" i="7"/>
  <c r="H32" i="7" s="1"/>
  <c r="C32" i="7"/>
  <c r="G32" i="7" s="1"/>
  <c r="D35" i="7"/>
  <c r="C35" i="7"/>
  <c r="D15" i="7"/>
  <c r="C15" i="7"/>
  <c r="D26" i="7"/>
  <c r="C26" i="7"/>
  <c r="D14" i="7"/>
  <c r="C14" i="7"/>
  <c r="D29" i="7"/>
  <c r="C29" i="7"/>
  <c r="D22" i="7"/>
  <c r="C22" i="7"/>
  <c r="D8" i="7"/>
  <c r="C8" i="7"/>
  <c r="D10" i="7"/>
  <c r="C10" i="7"/>
  <c r="D19" i="7"/>
  <c r="C19" i="7"/>
  <c r="D11" i="7"/>
  <c r="C11" i="7"/>
  <c r="D18" i="7"/>
  <c r="C18" i="7"/>
  <c r="D42" i="7"/>
  <c r="C42" i="7"/>
  <c r="D12" i="7"/>
  <c r="C12" i="7"/>
  <c r="D41" i="7"/>
  <c r="C41" i="7"/>
  <c r="D40" i="7"/>
  <c r="C40" i="7"/>
  <c r="D9" i="7"/>
  <c r="C9" i="7"/>
  <c r="D28" i="7"/>
  <c r="C28" i="7"/>
  <c r="D25" i="7"/>
  <c r="C25" i="7"/>
  <c r="D36" i="7"/>
  <c r="H36" i="7" s="1"/>
  <c r="C36" i="7"/>
  <c r="G36" i="7" s="1"/>
  <c r="D34" i="7"/>
  <c r="H34" i="7" s="1"/>
  <c r="C34" i="7"/>
  <c r="D24" i="7"/>
  <c r="C24" i="7"/>
  <c r="D21" i="7"/>
  <c r="C21" i="7"/>
  <c r="D39" i="7"/>
  <c r="C39" i="7"/>
  <c r="D20" i="7"/>
  <c r="C20" i="7"/>
  <c r="D30" i="7"/>
  <c r="C30" i="7"/>
  <c r="D38" i="7"/>
  <c r="C38" i="7"/>
  <c r="D37" i="7"/>
  <c r="C37" i="7"/>
  <c r="N1749" i="4"/>
  <c r="M1749" i="4"/>
  <c r="O1749" i="4" s="1"/>
  <c r="N1748" i="4"/>
  <c r="M1748" i="4"/>
  <c r="O1748" i="4" s="1"/>
  <c r="N1747" i="4"/>
  <c r="M1747" i="4"/>
  <c r="N1746" i="4"/>
  <c r="O1746" i="4" s="1"/>
  <c r="M1746" i="4"/>
  <c r="N1745" i="4"/>
  <c r="M1745" i="4"/>
  <c r="N1744" i="4"/>
  <c r="M1744" i="4"/>
  <c r="O1744" i="4" s="1"/>
  <c r="N1743" i="4"/>
  <c r="M1743" i="4"/>
  <c r="O1743" i="4" s="1"/>
  <c r="N1742" i="4"/>
  <c r="M1742" i="4"/>
  <c r="N1741" i="4"/>
  <c r="M1741" i="4"/>
  <c r="N1740" i="4"/>
  <c r="M1740" i="4"/>
  <c r="O1740" i="4" s="1"/>
  <c r="N1739" i="4"/>
  <c r="M1739" i="4"/>
  <c r="O1739" i="4" s="1"/>
  <c r="N1738" i="4"/>
  <c r="O1738" i="4" s="1"/>
  <c r="M1738" i="4"/>
  <c r="N1737" i="4"/>
  <c r="O1737" i="4" s="1"/>
  <c r="M1737" i="4"/>
  <c r="N1736" i="4"/>
  <c r="M1736" i="4"/>
  <c r="O1736" i="4" s="1"/>
  <c r="N1735" i="4"/>
  <c r="M1735" i="4"/>
  <c r="O1735" i="4" s="1"/>
  <c r="N1734" i="4"/>
  <c r="M1734" i="4"/>
  <c r="O1734" i="4" s="1"/>
  <c r="N1733" i="4"/>
  <c r="M1733" i="4"/>
  <c r="O1733" i="4" s="1"/>
  <c r="N1732" i="4"/>
  <c r="M1732" i="4"/>
  <c r="N1731" i="4"/>
  <c r="O1731" i="4" s="1"/>
  <c r="M1731" i="4"/>
  <c r="N1730" i="4"/>
  <c r="M1730" i="4"/>
  <c r="N1729" i="4"/>
  <c r="M1729" i="4"/>
  <c r="N1728" i="4"/>
  <c r="M1728" i="4"/>
  <c r="N1727" i="4"/>
  <c r="M1727" i="4"/>
  <c r="N1726" i="4"/>
  <c r="M1726" i="4"/>
  <c r="O1726" i="4" s="1"/>
  <c r="N1725" i="4"/>
  <c r="M1725" i="4"/>
  <c r="O1725" i="4" s="1"/>
  <c r="N1724" i="4"/>
  <c r="M1724" i="4"/>
  <c r="O1724" i="4" s="1"/>
  <c r="N1723" i="4"/>
  <c r="O1723" i="4" s="1"/>
  <c r="M1723" i="4"/>
  <c r="N1722" i="4"/>
  <c r="O1722" i="4" s="1"/>
  <c r="M1722" i="4"/>
  <c r="N1721" i="4"/>
  <c r="M1721" i="4"/>
  <c r="N1720" i="4"/>
  <c r="M1720" i="4"/>
  <c r="O1720" i="4" s="1"/>
  <c r="N1719" i="4"/>
  <c r="M1719" i="4"/>
  <c r="O1718" i="4"/>
  <c r="N1718" i="4"/>
  <c r="M1718" i="4"/>
  <c r="N1717" i="4"/>
  <c r="M1717" i="4"/>
  <c r="N1716" i="4"/>
  <c r="M1716" i="4"/>
  <c r="N1715" i="4"/>
  <c r="M1715" i="4"/>
  <c r="N1714" i="4"/>
  <c r="M1714" i="4"/>
  <c r="N1713" i="4"/>
  <c r="O1713" i="4" s="1"/>
  <c r="M1713" i="4"/>
  <c r="N1712" i="4"/>
  <c r="M1712" i="4"/>
  <c r="N1711" i="4"/>
  <c r="M1711" i="4"/>
  <c r="O1711" i="4" s="1"/>
  <c r="N1710" i="4"/>
  <c r="M1710" i="4"/>
  <c r="O1710" i="4" s="1"/>
  <c r="N1709" i="4"/>
  <c r="M1709" i="4"/>
  <c r="O1709" i="4" s="1"/>
  <c r="N1708" i="4"/>
  <c r="M1708" i="4"/>
  <c r="N1707" i="4"/>
  <c r="O1707" i="4" s="1"/>
  <c r="M1707" i="4"/>
  <c r="N1706" i="4"/>
  <c r="M1706" i="4"/>
  <c r="N1705" i="4"/>
  <c r="M1705" i="4"/>
  <c r="N1704" i="4"/>
  <c r="M1704" i="4"/>
  <c r="N1703" i="4"/>
  <c r="M1703" i="4"/>
  <c r="N1702" i="4"/>
  <c r="M1702" i="4"/>
  <c r="O1702" i="4" s="1"/>
  <c r="N1701" i="4"/>
  <c r="M1701" i="4"/>
  <c r="N1700" i="4"/>
  <c r="M1700" i="4"/>
  <c r="O1700" i="4" s="1"/>
  <c r="N1699" i="4"/>
  <c r="M1699" i="4"/>
  <c r="N1698" i="4"/>
  <c r="O1698" i="4" s="1"/>
  <c r="M1698" i="4"/>
  <c r="N1697" i="4"/>
  <c r="O1697" i="4" s="1"/>
  <c r="M1697" i="4"/>
  <c r="N1696" i="4"/>
  <c r="M1696" i="4"/>
  <c r="O1696" i="4" s="1"/>
  <c r="N1695" i="4"/>
  <c r="M1695" i="4"/>
  <c r="O1695" i="4" s="1"/>
  <c r="O1694" i="4"/>
  <c r="N1694" i="4"/>
  <c r="M1694" i="4"/>
  <c r="N1693" i="4"/>
  <c r="M1693" i="4"/>
  <c r="N1692" i="4"/>
  <c r="M1692" i="4"/>
  <c r="N1691" i="4"/>
  <c r="M1691" i="4"/>
  <c r="N1690" i="4"/>
  <c r="M1690" i="4"/>
  <c r="N1689" i="4"/>
  <c r="O1689" i="4" s="1"/>
  <c r="M1689" i="4"/>
  <c r="N1688" i="4"/>
  <c r="M1688" i="4"/>
  <c r="N1687" i="4"/>
  <c r="M1687" i="4"/>
  <c r="O1687" i="4" s="1"/>
  <c r="N1686" i="4"/>
  <c r="M1686" i="4"/>
  <c r="O1686" i="4" s="1"/>
  <c r="N1685" i="4"/>
  <c r="M1685" i="4"/>
  <c r="O1685" i="4" s="1"/>
  <c r="N1684" i="4"/>
  <c r="M1684" i="4"/>
  <c r="O1684" i="4" s="1"/>
  <c r="N1683" i="4"/>
  <c r="O1683" i="4" s="1"/>
  <c r="M1683" i="4"/>
  <c r="N1682" i="4"/>
  <c r="O1682" i="4" s="1"/>
  <c r="M1682" i="4"/>
  <c r="N1681" i="4"/>
  <c r="M1681" i="4"/>
  <c r="N1680" i="4"/>
  <c r="M1680" i="4"/>
  <c r="O1680" i="4" s="1"/>
  <c r="N1679" i="4"/>
  <c r="M1679" i="4"/>
  <c r="O1678" i="4"/>
  <c r="N1678" i="4"/>
  <c r="M1678" i="4"/>
  <c r="N1677" i="4"/>
  <c r="M1677" i="4"/>
  <c r="N1676" i="4"/>
  <c r="M1676" i="4"/>
  <c r="O1676" i="4" s="1"/>
  <c r="N1675" i="4"/>
  <c r="M1675" i="4"/>
  <c r="N1674" i="4"/>
  <c r="M1674" i="4"/>
  <c r="O1674" i="4" s="1"/>
  <c r="N1673" i="4"/>
  <c r="M1673" i="4"/>
  <c r="N1672" i="4"/>
  <c r="M1672" i="4"/>
  <c r="N1671" i="4"/>
  <c r="M1671" i="4"/>
  <c r="N1670" i="4"/>
  <c r="M1670" i="4"/>
  <c r="O1670" i="4" s="1"/>
  <c r="N1669" i="4"/>
  <c r="M1669" i="4"/>
  <c r="O1669" i="4" s="1"/>
  <c r="N1668" i="4"/>
  <c r="M1668" i="4"/>
  <c r="O1668" i="4" s="1"/>
  <c r="N1667" i="4"/>
  <c r="O1667" i="4" s="1"/>
  <c r="M1667" i="4"/>
  <c r="N1666" i="4"/>
  <c r="O1666" i="4" s="1"/>
  <c r="M1666" i="4"/>
  <c r="N1665" i="4"/>
  <c r="M1665" i="4"/>
  <c r="N1664" i="4"/>
  <c r="M1664" i="4"/>
  <c r="O1664" i="4" s="1"/>
  <c r="N1663" i="4"/>
  <c r="M1663" i="4"/>
  <c r="O1662" i="4"/>
  <c r="N1662" i="4"/>
  <c r="M1662" i="4"/>
  <c r="N1661" i="4"/>
  <c r="M1661" i="4"/>
  <c r="N1660" i="4"/>
  <c r="M1660" i="4"/>
  <c r="N1659" i="4"/>
  <c r="M1659" i="4"/>
  <c r="O1659" i="4" s="1"/>
  <c r="N1658" i="4"/>
  <c r="M1658" i="4"/>
  <c r="O1658" i="4" s="1"/>
  <c r="N1657" i="4"/>
  <c r="O1657" i="4" s="1"/>
  <c r="M1657" i="4"/>
  <c r="N1656" i="4"/>
  <c r="M1656" i="4"/>
  <c r="O1656" i="4" s="1"/>
  <c r="N1655" i="4"/>
  <c r="M1655" i="4"/>
  <c r="O1654" i="4"/>
  <c r="N1654" i="4"/>
  <c r="M1654" i="4"/>
  <c r="N1653" i="4"/>
  <c r="M1653" i="4"/>
  <c r="N1652" i="4"/>
  <c r="M1652" i="4"/>
  <c r="N1651" i="4"/>
  <c r="M1651" i="4"/>
  <c r="O1651" i="4" s="1"/>
  <c r="O1650" i="4"/>
  <c r="N1650" i="4"/>
  <c r="M1650" i="4"/>
  <c r="N1649" i="4"/>
  <c r="O1649" i="4" s="1"/>
  <c r="M1649" i="4"/>
  <c r="N1648" i="4"/>
  <c r="M1648" i="4"/>
  <c r="O1648" i="4" s="1"/>
  <c r="N1647" i="4"/>
  <c r="M1647" i="4"/>
  <c r="O1647" i="4" s="1"/>
  <c r="N1646" i="4"/>
  <c r="M1646" i="4"/>
  <c r="O1646" i="4" s="1"/>
  <c r="N1645" i="4"/>
  <c r="M1645" i="4"/>
  <c r="N1644" i="4"/>
  <c r="M1644" i="4"/>
  <c r="O1643" i="4"/>
  <c r="N1643" i="4"/>
  <c r="M1643" i="4"/>
  <c r="O1642" i="4"/>
  <c r="N1642" i="4"/>
  <c r="M1642" i="4"/>
  <c r="N1641" i="4"/>
  <c r="O1641" i="4" s="1"/>
  <c r="M1641" i="4"/>
  <c r="N1640" i="4"/>
  <c r="M1640" i="4"/>
  <c r="N1639" i="4"/>
  <c r="M1639" i="4"/>
  <c r="O1639" i="4" s="1"/>
  <c r="N1638" i="4"/>
  <c r="M1638" i="4"/>
  <c r="O1638" i="4" s="1"/>
  <c r="N1637" i="4"/>
  <c r="M1637" i="4"/>
  <c r="O1637" i="4" s="1"/>
  <c r="N1636" i="4"/>
  <c r="M1636" i="4"/>
  <c r="O1635" i="4"/>
  <c r="N1635" i="4"/>
  <c r="M1635" i="4"/>
  <c r="O1634" i="4"/>
  <c r="N1634" i="4"/>
  <c r="M1634" i="4"/>
  <c r="N1633" i="4"/>
  <c r="O1633" i="4" s="1"/>
  <c r="M1633" i="4"/>
  <c r="N1632" i="4"/>
  <c r="M1632" i="4"/>
  <c r="N1631" i="4"/>
  <c r="M1631" i="4"/>
  <c r="O1631" i="4" s="1"/>
  <c r="N1630" i="4"/>
  <c r="M1630" i="4"/>
  <c r="O1630" i="4" s="1"/>
  <c r="N1629" i="4"/>
  <c r="M1629" i="4"/>
  <c r="O1629" i="4" s="1"/>
  <c r="N1628" i="4"/>
  <c r="M1628" i="4"/>
  <c r="N1627" i="4"/>
  <c r="O1627" i="4" s="1"/>
  <c r="M1627" i="4"/>
  <c r="O1626" i="4"/>
  <c r="N1626" i="4"/>
  <c r="M1626" i="4"/>
  <c r="N1625" i="4"/>
  <c r="O1625" i="4" s="1"/>
  <c r="M1625" i="4"/>
  <c r="N1624" i="4"/>
  <c r="M1624" i="4"/>
  <c r="O1624" i="4" s="1"/>
  <c r="N1623" i="4"/>
  <c r="M1623" i="4"/>
  <c r="O1623" i="4" s="1"/>
  <c r="O1622" i="4"/>
  <c r="N1622" i="4"/>
  <c r="M1622" i="4"/>
  <c r="N1621" i="4"/>
  <c r="M1621" i="4"/>
  <c r="N1620" i="4"/>
  <c r="M1620" i="4"/>
  <c r="N1619" i="4"/>
  <c r="O1619" i="4" s="1"/>
  <c r="M1619" i="4"/>
  <c r="N1618" i="4"/>
  <c r="M1618" i="4"/>
  <c r="O1618" i="4" s="1"/>
  <c r="N1617" i="4"/>
  <c r="M1617" i="4"/>
  <c r="N1616" i="4"/>
  <c r="M1616" i="4"/>
  <c r="O1616" i="4" s="1"/>
  <c r="N1615" i="4"/>
  <c r="M1615" i="4"/>
  <c r="O1614" i="4"/>
  <c r="N1614" i="4"/>
  <c r="M1614" i="4"/>
  <c r="N1613" i="4"/>
  <c r="M1613" i="4"/>
  <c r="N1612" i="4"/>
  <c r="M1612" i="4"/>
  <c r="N1611" i="4"/>
  <c r="M1611" i="4"/>
  <c r="N1610" i="4"/>
  <c r="M1610" i="4"/>
  <c r="O1610" i="4" s="1"/>
  <c r="N1609" i="4"/>
  <c r="M1609" i="4"/>
  <c r="N1608" i="4"/>
  <c r="M1608" i="4"/>
  <c r="N1607" i="4"/>
  <c r="M1607" i="4"/>
  <c r="N1606" i="4"/>
  <c r="M1606" i="4"/>
  <c r="O1606" i="4" s="1"/>
  <c r="N1605" i="4"/>
  <c r="M1605" i="4"/>
  <c r="N1604" i="4"/>
  <c r="M1604" i="4"/>
  <c r="O1604" i="4" s="1"/>
  <c r="N1603" i="4"/>
  <c r="O1603" i="4" s="1"/>
  <c r="M1603" i="4"/>
  <c r="O1602" i="4"/>
  <c r="N1602" i="4"/>
  <c r="M1602" i="4"/>
  <c r="N1601" i="4"/>
  <c r="O1601" i="4" s="1"/>
  <c r="M1601" i="4"/>
  <c r="N1600" i="4"/>
  <c r="M1600" i="4"/>
  <c r="N1599" i="4"/>
  <c r="M1599" i="4"/>
  <c r="O1599" i="4" s="1"/>
  <c r="N1598" i="4"/>
  <c r="M1598" i="4"/>
  <c r="O1598" i="4" s="1"/>
  <c r="N1597" i="4"/>
  <c r="M1597" i="4"/>
  <c r="O1597" i="4" s="1"/>
  <c r="N1596" i="4"/>
  <c r="M1596" i="4"/>
  <c r="N1595" i="4"/>
  <c r="O1595" i="4" s="1"/>
  <c r="M1595" i="4"/>
  <c r="O1594" i="4"/>
  <c r="N1594" i="4"/>
  <c r="M1594" i="4"/>
  <c r="N1593" i="4"/>
  <c r="O1593" i="4" s="1"/>
  <c r="M1593" i="4"/>
  <c r="N1592" i="4"/>
  <c r="M1592" i="4"/>
  <c r="O1592" i="4" s="1"/>
  <c r="N1591" i="4"/>
  <c r="M1591" i="4"/>
  <c r="O1591" i="4" s="1"/>
  <c r="O1590" i="4"/>
  <c r="N1590" i="4"/>
  <c r="M1590" i="4"/>
  <c r="N1589" i="4"/>
  <c r="M1589" i="4"/>
  <c r="N1588" i="4"/>
  <c r="M1588" i="4"/>
  <c r="N1587" i="4"/>
  <c r="O1587" i="4" s="1"/>
  <c r="M1587" i="4"/>
  <c r="N1586" i="4"/>
  <c r="M1586" i="4"/>
  <c r="O1586" i="4" s="1"/>
  <c r="N1585" i="4"/>
  <c r="M1585" i="4"/>
  <c r="N1584" i="4"/>
  <c r="M1584" i="4"/>
  <c r="O1584" i="4" s="1"/>
  <c r="N1583" i="4"/>
  <c r="M1583" i="4"/>
  <c r="N1582" i="4"/>
  <c r="O1582" i="4" s="1"/>
  <c r="M1582" i="4"/>
  <c r="N1581" i="4"/>
  <c r="M1581" i="4"/>
  <c r="N1580" i="4"/>
  <c r="M1580" i="4"/>
  <c r="N1579" i="4"/>
  <c r="M1579" i="4"/>
  <c r="N1578" i="4"/>
  <c r="M1578" i="4"/>
  <c r="O1578" i="4" s="1"/>
  <c r="N1577" i="4"/>
  <c r="M1577" i="4"/>
  <c r="N1576" i="4"/>
  <c r="M1576" i="4"/>
  <c r="N1575" i="4"/>
  <c r="M1575" i="4"/>
  <c r="N1574" i="4"/>
  <c r="M1574" i="4"/>
  <c r="O1574" i="4" s="1"/>
  <c r="N1573" i="4"/>
  <c r="M1573" i="4"/>
  <c r="N1572" i="4"/>
  <c r="M1572" i="4"/>
  <c r="O1572" i="4" s="1"/>
  <c r="N1571" i="4"/>
  <c r="O1571" i="4" s="1"/>
  <c r="M1571" i="4"/>
  <c r="O1570" i="4"/>
  <c r="N1570" i="4"/>
  <c r="M1570" i="4"/>
  <c r="N1569" i="4"/>
  <c r="O1569" i="4" s="1"/>
  <c r="M1569" i="4"/>
  <c r="N1568" i="4"/>
  <c r="M1568" i="4"/>
  <c r="O1568" i="4" s="1"/>
  <c r="N1567" i="4"/>
  <c r="M1567" i="4"/>
  <c r="O1567" i="4" s="1"/>
  <c r="N1566" i="4"/>
  <c r="M1566" i="4"/>
  <c r="O1566" i="4" s="1"/>
  <c r="N1565" i="4"/>
  <c r="M1565" i="4"/>
  <c r="O1565" i="4" s="1"/>
  <c r="N1564" i="4"/>
  <c r="M1564" i="4"/>
  <c r="N1563" i="4"/>
  <c r="O1563" i="4" s="1"/>
  <c r="M1563" i="4"/>
  <c r="O1562" i="4"/>
  <c r="N1562" i="4"/>
  <c r="M1562" i="4"/>
  <c r="N1561" i="4"/>
  <c r="M1561" i="4"/>
  <c r="N1560" i="4"/>
  <c r="M1560" i="4"/>
  <c r="O1560" i="4" s="1"/>
  <c r="N1559" i="4"/>
  <c r="M1559" i="4"/>
  <c r="O1559" i="4" s="1"/>
  <c r="O1558" i="4"/>
  <c r="N1558" i="4"/>
  <c r="M1558" i="4"/>
  <c r="N1557" i="4"/>
  <c r="M1557" i="4"/>
  <c r="N1556" i="4"/>
  <c r="M1556" i="4"/>
  <c r="N1555" i="4"/>
  <c r="O1555" i="4" s="1"/>
  <c r="M1555" i="4"/>
  <c r="N1554" i="4"/>
  <c r="M1554" i="4"/>
  <c r="O1554" i="4" s="1"/>
  <c r="N1553" i="4"/>
  <c r="M1553" i="4"/>
  <c r="N1552" i="4"/>
  <c r="M1552" i="4"/>
  <c r="O1552" i="4" s="1"/>
  <c r="N1551" i="4"/>
  <c r="M1551" i="4"/>
  <c r="N1550" i="4"/>
  <c r="M1550" i="4"/>
  <c r="O1550" i="4" s="1"/>
  <c r="N1549" i="4"/>
  <c r="M1549" i="4"/>
  <c r="N1548" i="4"/>
  <c r="M1548" i="4"/>
  <c r="N1547" i="4"/>
  <c r="M1547" i="4"/>
  <c r="N1546" i="4"/>
  <c r="M1546" i="4"/>
  <c r="O1546" i="4" s="1"/>
  <c r="N1545" i="4"/>
  <c r="M1545" i="4"/>
  <c r="N1544" i="4"/>
  <c r="M1544" i="4"/>
  <c r="N1543" i="4"/>
  <c r="M1543" i="4"/>
  <c r="O1543" i="4" s="1"/>
  <c r="N1542" i="4"/>
  <c r="M1542" i="4"/>
  <c r="O1542" i="4" s="1"/>
  <c r="N1541" i="4"/>
  <c r="M1541" i="4"/>
  <c r="N1540" i="4"/>
  <c r="M1540" i="4"/>
  <c r="O1540" i="4" s="1"/>
  <c r="N1539" i="4"/>
  <c r="O1539" i="4" s="1"/>
  <c r="M1539" i="4"/>
  <c r="O1538" i="4"/>
  <c r="N1538" i="4"/>
  <c r="M1538" i="4"/>
  <c r="N1537" i="4"/>
  <c r="O1537" i="4" s="1"/>
  <c r="M1537" i="4"/>
  <c r="N1536" i="4"/>
  <c r="M1536" i="4"/>
  <c r="O1536" i="4" s="1"/>
  <c r="N1535" i="4"/>
  <c r="M1535" i="4"/>
  <c r="O1535" i="4" s="1"/>
  <c r="N1534" i="4"/>
  <c r="M1534" i="4"/>
  <c r="O1534" i="4" s="1"/>
  <c r="N1533" i="4"/>
  <c r="M1533" i="4"/>
  <c r="O1533" i="4" s="1"/>
  <c r="N1532" i="4"/>
  <c r="M1532" i="4"/>
  <c r="N1531" i="4"/>
  <c r="O1531" i="4" s="1"/>
  <c r="M1531" i="4"/>
  <c r="O1530" i="4"/>
  <c r="N1530" i="4"/>
  <c r="M1530" i="4"/>
  <c r="N1529" i="4"/>
  <c r="M1529" i="4"/>
  <c r="N1528" i="4"/>
  <c r="M1528" i="4"/>
  <c r="O1528" i="4" s="1"/>
  <c r="N1527" i="4"/>
  <c r="M1527" i="4"/>
  <c r="O1527" i="4" s="1"/>
  <c r="O1526" i="4"/>
  <c r="N1526" i="4"/>
  <c r="M1526" i="4"/>
  <c r="N1525" i="4"/>
  <c r="M1525" i="4"/>
  <c r="N1524" i="4"/>
  <c r="M1524" i="4"/>
  <c r="N1523" i="4"/>
  <c r="O1523" i="4" s="1"/>
  <c r="M1523" i="4"/>
  <c r="N1522" i="4"/>
  <c r="M1522" i="4"/>
  <c r="O1522" i="4" s="1"/>
  <c r="N1521" i="4"/>
  <c r="M1521" i="4"/>
  <c r="N1520" i="4"/>
  <c r="M1520" i="4"/>
  <c r="O1520" i="4" s="1"/>
  <c r="N1519" i="4"/>
  <c r="M1519" i="4"/>
  <c r="N1518" i="4"/>
  <c r="M1518" i="4"/>
  <c r="O1518" i="4" s="1"/>
  <c r="N1517" i="4"/>
  <c r="M1517" i="4"/>
  <c r="N1516" i="4"/>
  <c r="M1516" i="4"/>
  <c r="N1515" i="4"/>
  <c r="M1515" i="4"/>
  <c r="N1514" i="4"/>
  <c r="M1514" i="4"/>
  <c r="O1514" i="4" s="1"/>
  <c r="N1513" i="4"/>
  <c r="M1513" i="4"/>
  <c r="N1512" i="4"/>
  <c r="M1512" i="4"/>
  <c r="N1511" i="4"/>
  <c r="M1511" i="4"/>
  <c r="O1511" i="4" s="1"/>
  <c r="N1510" i="4"/>
  <c r="O1510" i="4" s="1"/>
  <c r="M1510" i="4"/>
  <c r="N1509" i="4"/>
  <c r="M1509" i="4"/>
  <c r="N1508" i="4"/>
  <c r="M1508" i="4"/>
  <c r="O1508" i="4" s="1"/>
  <c r="N1507" i="4"/>
  <c r="O1507" i="4" s="1"/>
  <c r="M1507" i="4"/>
  <c r="O1506" i="4"/>
  <c r="N1506" i="4"/>
  <c r="M1506" i="4"/>
  <c r="N1505" i="4"/>
  <c r="O1505" i="4" s="1"/>
  <c r="M1505" i="4"/>
  <c r="N1504" i="4"/>
  <c r="M1504" i="4"/>
  <c r="O1504" i="4" s="1"/>
  <c r="N1503" i="4"/>
  <c r="M1503" i="4"/>
  <c r="O1503" i="4" s="1"/>
  <c r="N1502" i="4"/>
  <c r="M1502" i="4"/>
  <c r="O1502" i="4" s="1"/>
  <c r="N1501" i="4"/>
  <c r="M1501" i="4"/>
  <c r="O1501" i="4" s="1"/>
  <c r="N1500" i="4"/>
  <c r="M1500" i="4"/>
  <c r="N1499" i="4"/>
  <c r="O1499" i="4" s="1"/>
  <c r="M1499" i="4"/>
  <c r="O1498" i="4"/>
  <c r="N1498" i="4"/>
  <c r="M1498" i="4"/>
  <c r="N1497" i="4"/>
  <c r="M1497" i="4"/>
  <c r="N1496" i="4"/>
  <c r="M1496" i="4"/>
  <c r="O1496" i="4" s="1"/>
  <c r="N1495" i="4"/>
  <c r="M1495" i="4"/>
  <c r="O1495" i="4" s="1"/>
  <c r="O1494" i="4"/>
  <c r="N1494" i="4"/>
  <c r="M1494" i="4"/>
  <c r="N1493" i="4"/>
  <c r="M1493" i="4"/>
  <c r="N1492" i="4"/>
  <c r="M1492" i="4"/>
  <c r="N1491" i="4"/>
  <c r="O1491" i="4" s="1"/>
  <c r="M1491" i="4"/>
  <c r="N1490" i="4"/>
  <c r="M1490" i="4"/>
  <c r="O1490" i="4" s="1"/>
  <c r="N1489" i="4"/>
  <c r="M1489" i="4"/>
  <c r="N1488" i="4"/>
  <c r="M1488" i="4"/>
  <c r="O1488" i="4" s="1"/>
  <c r="N1487" i="4"/>
  <c r="M1487" i="4"/>
  <c r="N1486" i="4"/>
  <c r="M1486" i="4"/>
  <c r="O1486" i="4" s="1"/>
  <c r="N1485" i="4"/>
  <c r="M1485" i="4"/>
  <c r="N1484" i="4"/>
  <c r="M1484" i="4"/>
  <c r="N1483" i="4"/>
  <c r="M1483" i="4"/>
  <c r="N1482" i="4"/>
  <c r="M1482" i="4"/>
  <c r="O1482" i="4" s="1"/>
  <c r="N1481" i="4"/>
  <c r="M1481" i="4"/>
  <c r="N1480" i="4"/>
  <c r="M1480" i="4"/>
  <c r="N1479" i="4"/>
  <c r="M1479" i="4"/>
  <c r="O1479" i="4" s="1"/>
  <c r="N1478" i="4"/>
  <c r="O1478" i="4" s="1"/>
  <c r="M1478" i="4"/>
  <c r="N1477" i="4"/>
  <c r="M1477" i="4"/>
  <c r="N1476" i="4"/>
  <c r="M1476" i="4"/>
  <c r="O1476" i="4" s="1"/>
  <c r="N1475" i="4"/>
  <c r="O1475" i="4" s="1"/>
  <c r="M1475" i="4"/>
  <c r="O1474" i="4"/>
  <c r="N1474" i="4"/>
  <c r="M1474" i="4"/>
  <c r="N1473" i="4"/>
  <c r="O1473" i="4" s="1"/>
  <c r="M1473" i="4"/>
  <c r="N1472" i="4"/>
  <c r="M1472" i="4"/>
  <c r="O1472" i="4" s="1"/>
  <c r="N1471" i="4"/>
  <c r="M1471" i="4"/>
  <c r="O1471" i="4" s="1"/>
  <c r="N1470" i="4"/>
  <c r="M1470" i="4"/>
  <c r="O1470" i="4" s="1"/>
  <c r="N1469" i="4"/>
  <c r="M1469" i="4"/>
  <c r="O1469" i="4" s="1"/>
  <c r="N1468" i="4"/>
  <c r="M1468" i="4"/>
  <c r="N1467" i="4"/>
  <c r="O1467" i="4" s="1"/>
  <c r="M1467" i="4"/>
  <c r="O1466" i="4"/>
  <c r="N1466" i="4"/>
  <c r="M1466" i="4"/>
  <c r="N1465" i="4"/>
  <c r="M1465" i="4"/>
  <c r="N1464" i="4"/>
  <c r="M1464" i="4"/>
  <c r="O1464" i="4" s="1"/>
  <c r="N1463" i="4"/>
  <c r="M1463" i="4"/>
  <c r="O1463" i="4" s="1"/>
  <c r="O1462" i="4"/>
  <c r="N1462" i="4"/>
  <c r="M1462" i="4"/>
  <c r="N1461" i="4"/>
  <c r="M1461" i="4"/>
  <c r="N1460" i="4"/>
  <c r="M1460" i="4"/>
  <c r="N1459" i="4"/>
  <c r="O1459" i="4" s="1"/>
  <c r="M1459" i="4"/>
  <c r="N1458" i="4"/>
  <c r="M1458" i="4"/>
  <c r="O1458" i="4" s="1"/>
  <c r="N1457" i="4"/>
  <c r="M1457" i="4"/>
  <c r="N1456" i="4"/>
  <c r="M1456" i="4"/>
  <c r="O1456" i="4" s="1"/>
  <c r="N1455" i="4"/>
  <c r="M1455" i="4"/>
  <c r="N1454" i="4"/>
  <c r="M1454" i="4"/>
  <c r="O1454" i="4" s="1"/>
  <c r="N1453" i="4"/>
  <c r="M1453" i="4"/>
  <c r="N1452" i="4"/>
  <c r="M1452" i="4"/>
  <c r="N1451" i="4"/>
  <c r="M1451" i="4"/>
  <c r="N1450" i="4"/>
  <c r="M1450" i="4"/>
  <c r="O1450" i="4" s="1"/>
  <c r="N1449" i="4"/>
  <c r="M1449" i="4"/>
  <c r="N1448" i="4"/>
  <c r="M1448" i="4"/>
  <c r="N1447" i="4"/>
  <c r="M1447" i="4"/>
  <c r="O1447" i="4" s="1"/>
  <c r="N1446" i="4"/>
  <c r="O1446" i="4" s="1"/>
  <c r="M1446" i="4"/>
  <c r="N1445" i="4"/>
  <c r="M1445" i="4"/>
  <c r="N1444" i="4"/>
  <c r="M1444" i="4"/>
  <c r="N1443" i="4"/>
  <c r="O1443" i="4" s="1"/>
  <c r="M1443" i="4"/>
  <c r="O1442" i="4"/>
  <c r="N1442" i="4"/>
  <c r="M1442" i="4"/>
  <c r="N1441" i="4"/>
  <c r="O1441" i="4" s="1"/>
  <c r="M1441" i="4"/>
  <c r="N1440" i="4"/>
  <c r="M1440" i="4"/>
  <c r="O1440" i="4" s="1"/>
  <c r="N1439" i="4"/>
  <c r="M1439" i="4"/>
  <c r="O1439" i="4" s="1"/>
  <c r="N1438" i="4"/>
  <c r="M1438" i="4"/>
  <c r="O1438" i="4" s="1"/>
  <c r="N1437" i="4"/>
  <c r="M1437" i="4"/>
  <c r="N1436" i="4"/>
  <c r="M1436" i="4"/>
  <c r="N1435" i="4"/>
  <c r="O1435" i="4" s="1"/>
  <c r="M1435" i="4"/>
  <c r="O1434" i="4"/>
  <c r="N1434" i="4"/>
  <c r="M1434" i="4"/>
  <c r="N1433" i="4"/>
  <c r="M1433" i="4"/>
  <c r="N1432" i="4"/>
  <c r="M1432" i="4"/>
  <c r="O1432" i="4" s="1"/>
  <c r="N1431" i="4"/>
  <c r="M1431" i="4"/>
  <c r="O1431" i="4" s="1"/>
  <c r="O1430" i="4"/>
  <c r="N1430" i="4"/>
  <c r="M1430" i="4"/>
  <c r="N1429" i="4"/>
  <c r="M1429" i="4"/>
  <c r="N1428" i="4"/>
  <c r="M1428" i="4"/>
  <c r="N1427" i="4"/>
  <c r="O1427" i="4" s="1"/>
  <c r="M1427" i="4"/>
  <c r="N1426" i="4"/>
  <c r="M1426" i="4"/>
  <c r="O1426" i="4" s="1"/>
  <c r="N1425" i="4"/>
  <c r="M1425" i="4"/>
  <c r="N1424" i="4"/>
  <c r="M1424" i="4"/>
  <c r="O1424" i="4" s="1"/>
  <c r="N1423" i="4"/>
  <c r="M1423" i="4"/>
  <c r="N1422" i="4"/>
  <c r="M1422" i="4"/>
  <c r="O1422" i="4" s="1"/>
  <c r="N1421" i="4"/>
  <c r="M1421" i="4"/>
  <c r="N1420" i="4"/>
  <c r="M1420" i="4"/>
  <c r="N1419" i="4"/>
  <c r="O1419" i="4" s="1"/>
  <c r="M1419" i="4"/>
  <c r="N1418" i="4"/>
  <c r="M1418" i="4"/>
  <c r="O1418" i="4" s="1"/>
  <c r="N1417" i="4"/>
  <c r="M1417" i="4"/>
  <c r="N1416" i="4"/>
  <c r="M1416" i="4"/>
  <c r="N1415" i="4"/>
  <c r="M1415" i="4"/>
  <c r="O1415" i="4" s="1"/>
  <c r="N1414" i="4"/>
  <c r="O1414" i="4" s="1"/>
  <c r="M1414" i="4"/>
  <c r="N1413" i="4"/>
  <c r="M1413" i="4"/>
  <c r="N1412" i="4"/>
  <c r="M1412" i="4"/>
  <c r="N1411" i="4"/>
  <c r="O1411" i="4" s="1"/>
  <c r="M1411" i="4"/>
  <c r="O1410" i="4"/>
  <c r="N1410" i="4"/>
  <c r="M1410" i="4"/>
  <c r="N1409" i="4"/>
  <c r="O1409" i="4" s="1"/>
  <c r="M1409" i="4"/>
  <c r="N1408" i="4"/>
  <c r="M1408" i="4"/>
  <c r="O1408" i="4" s="1"/>
  <c r="N1407" i="4"/>
  <c r="M1407" i="4"/>
  <c r="O1407" i="4" s="1"/>
  <c r="N1406" i="4"/>
  <c r="M1406" i="4"/>
  <c r="O1406" i="4" s="1"/>
  <c r="N1405" i="4"/>
  <c r="M1405" i="4"/>
  <c r="N1404" i="4"/>
  <c r="M1404" i="4"/>
  <c r="N1403" i="4"/>
  <c r="O1403" i="4" s="1"/>
  <c r="M1403" i="4"/>
  <c r="O1402" i="4"/>
  <c r="N1402" i="4"/>
  <c r="M1402" i="4"/>
  <c r="N1401" i="4"/>
  <c r="O1401" i="4" s="1"/>
  <c r="M1401" i="4"/>
  <c r="N1400" i="4"/>
  <c r="M1400" i="4"/>
  <c r="O1400" i="4" s="1"/>
  <c r="N1399" i="4"/>
  <c r="M1399" i="4"/>
  <c r="O1399" i="4" s="1"/>
  <c r="O1398" i="4"/>
  <c r="N1398" i="4"/>
  <c r="M1398" i="4"/>
  <c r="N1397" i="4"/>
  <c r="M1397" i="4"/>
  <c r="N1396" i="4"/>
  <c r="M1396" i="4"/>
  <c r="N1395" i="4"/>
  <c r="O1395" i="4" s="1"/>
  <c r="M1395" i="4"/>
  <c r="O1394" i="4"/>
  <c r="N1394" i="4"/>
  <c r="M1394" i="4"/>
  <c r="N1393" i="4"/>
  <c r="M1393" i="4"/>
  <c r="N1392" i="4"/>
  <c r="M1392" i="4"/>
  <c r="O1392" i="4" s="1"/>
  <c r="N1391" i="4"/>
  <c r="M1391" i="4"/>
  <c r="N1390" i="4"/>
  <c r="M1390" i="4"/>
  <c r="O1390" i="4" s="1"/>
  <c r="N1389" i="4"/>
  <c r="M1389" i="4"/>
  <c r="N1388" i="4"/>
  <c r="M1388" i="4"/>
  <c r="N1387" i="4"/>
  <c r="O1387" i="4" s="1"/>
  <c r="M1387" i="4"/>
  <c r="N1386" i="4"/>
  <c r="M1386" i="4"/>
  <c r="O1386" i="4" s="1"/>
  <c r="N1385" i="4"/>
  <c r="M1385" i="4"/>
  <c r="N1384" i="4"/>
  <c r="M1384" i="4"/>
  <c r="N1383" i="4"/>
  <c r="M1383" i="4"/>
  <c r="O1383" i="4" s="1"/>
  <c r="N1382" i="4"/>
  <c r="O1382" i="4" s="1"/>
  <c r="M1382" i="4"/>
  <c r="N1381" i="4"/>
  <c r="M1381" i="4"/>
  <c r="N1380" i="4"/>
  <c r="M1380" i="4"/>
  <c r="N1379" i="4"/>
  <c r="O1379" i="4" s="1"/>
  <c r="M1379" i="4"/>
  <c r="N1378" i="4"/>
  <c r="M1378" i="4"/>
  <c r="O1378" i="4" s="1"/>
  <c r="N1377" i="4"/>
  <c r="O1377" i="4" s="1"/>
  <c r="M1377" i="4"/>
  <c r="N1376" i="4"/>
  <c r="M1376" i="4"/>
  <c r="O1376" i="4" s="1"/>
  <c r="N1375" i="4"/>
  <c r="M1375" i="4"/>
  <c r="O1375" i="4" s="1"/>
  <c r="N1374" i="4"/>
  <c r="M1374" i="4"/>
  <c r="O1374" i="4" s="1"/>
  <c r="N1373" i="4"/>
  <c r="M1373" i="4"/>
  <c r="N1372" i="4"/>
  <c r="M1372" i="4"/>
  <c r="N1371" i="4"/>
  <c r="O1371" i="4" s="1"/>
  <c r="M1371" i="4"/>
  <c r="O1370" i="4"/>
  <c r="N1370" i="4"/>
  <c r="M1370" i="4"/>
  <c r="N1369" i="4"/>
  <c r="M1369" i="4"/>
  <c r="N1368" i="4"/>
  <c r="M1368" i="4"/>
  <c r="O1368" i="4" s="1"/>
  <c r="N1367" i="4"/>
  <c r="M1367" i="4"/>
  <c r="O1367" i="4" s="1"/>
  <c r="O1366" i="4"/>
  <c r="N1366" i="4"/>
  <c r="M1366" i="4"/>
  <c r="N1365" i="4"/>
  <c r="M1365" i="4"/>
  <c r="N1364" i="4"/>
  <c r="M1364" i="4"/>
  <c r="N1363" i="4"/>
  <c r="O1363" i="4" s="1"/>
  <c r="M1363" i="4"/>
  <c r="O1362" i="4"/>
  <c r="N1362" i="4"/>
  <c r="M1362" i="4"/>
  <c r="N1361" i="4"/>
  <c r="M1361" i="4"/>
  <c r="N1360" i="4"/>
  <c r="M1360" i="4"/>
  <c r="O1360" i="4" s="1"/>
  <c r="N1359" i="4"/>
  <c r="M1359" i="4"/>
  <c r="N1358" i="4"/>
  <c r="M1358" i="4"/>
  <c r="O1358" i="4" s="1"/>
  <c r="N1357" i="4"/>
  <c r="M1357" i="4"/>
  <c r="N1356" i="4"/>
  <c r="M1356" i="4"/>
  <c r="N1355" i="4"/>
  <c r="O1355" i="4" s="1"/>
  <c r="M1355" i="4"/>
  <c r="N1354" i="4"/>
  <c r="M1354" i="4"/>
  <c r="O1354" i="4" s="1"/>
  <c r="N1353" i="4"/>
  <c r="M1353" i="4"/>
  <c r="N1352" i="4"/>
  <c r="M1352" i="4"/>
  <c r="N1351" i="4"/>
  <c r="M1351" i="4"/>
  <c r="O1351" i="4" s="1"/>
  <c r="N1350" i="4"/>
  <c r="O1350" i="4" s="1"/>
  <c r="M1350" i="4"/>
  <c r="N1349" i="4"/>
  <c r="M1349" i="4"/>
  <c r="N1348" i="4"/>
  <c r="M1348" i="4"/>
  <c r="N1347" i="4"/>
  <c r="M1347" i="4"/>
  <c r="O1346" i="4"/>
  <c r="N1346" i="4"/>
  <c r="M1346" i="4"/>
  <c r="N1345" i="4"/>
  <c r="O1345" i="4" s="1"/>
  <c r="M1345" i="4"/>
  <c r="N1344" i="4"/>
  <c r="M1344" i="4"/>
  <c r="O1344" i="4" s="1"/>
  <c r="N1343" i="4"/>
  <c r="M1343" i="4"/>
  <c r="O1343" i="4" s="1"/>
  <c r="N1342" i="4"/>
  <c r="M1342" i="4"/>
  <c r="O1342" i="4" s="1"/>
  <c r="N1341" i="4"/>
  <c r="O1341" i="4" s="1"/>
  <c r="M1341" i="4"/>
  <c r="N1340" i="4"/>
  <c r="M1340" i="4"/>
  <c r="N1339" i="4"/>
  <c r="M1339" i="4"/>
  <c r="O1338" i="4"/>
  <c r="N1338" i="4"/>
  <c r="M1338" i="4"/>
  <c r="N1337" i="4"/>
  <c r="M1337" i="4"/>
  <c r="N1336" i="4"/>
  <c r="M1336" i="4"/>
  <c r="O1336" i="4" s="1"/>
  <c r="N1335" i="4"/>
  <c r="M1335" i="4"/>
  <c r="O1335" i="4" s="1"/>
  <c r="O1334" i="4"/>
  <c r="N1334" i="4"/>
  <c r="M1334" i="4"/>
  <c r="N1333" i="4"/>
  <c r="O1333" i="4" s="1"/>
  <c r="M1333" i="4"/>
  <c r="N1332" i="4"/>
  <c r="M1332" i="4"/>
  <c r="N1331" i="4"/>
  <c r="M1331" i="4"/>
  <c r="O1330" i="4"/>
  <c r="N1330" i="4"/>
  <c r="M1330" i="4"/>
  <c r="N1329" i="4"/>
  <c r="M1329" i="4"/>
  <c r="N1328" i="4"/>
  <c r="M1328" i="4"/>
  <c r="O1328" i="4" s="1"/>
  <c r="N1327" i="4"/>
  <c r="M1327" i="4"/>
  <c r="N1326" i="4"/>
  <c r="M1326" i="4"/>
  <c r="O1326" i="4" s="1"/>
  <c r="N1325" i="4"/>
  <c r="O1325" i="4" s="1"/>
  <c r="M1325" i="4"/>
  <c r="N1324" i="4"/>
  <c r="M1324" i="4"/>
  <c r="N1323" i="4"/>
  <c r="M1323" i="4"/>
  <c r="N1322" i="4"/>
  <c r="M1322" i="4"/>
  <c r="O1322" i="4" s="1"/>
  <c r="N1321" i="4"/>
  <c r="M1321" i="4"/>
  <c r="N1320" i="4"/>
  <c r="M1320" i="4"/>
  <c r="N1319" i="4"/>
  <c r="M1319" i="4"/>
  <c r="O1319" i="4" s="1"/>
  <c r="N1318" i="4"/>
  <c r="O1318" i="4" s="1"/>
  <c r="M1318" i="4"/>
  <c r="N1317" i="4"/>
  <c r="O1317" i="4" s="1"/>
  <c r="M1317" i="4"/>
  <c r="N1316" i="4"/>
  <c r="M1316" i="4"/>
  <c r="N1315" i="4"/>
  <c r="M1315" i="4"/>
  <c r="O1314" i="4"/>
  <c r="N1314" i="4"/>
  <c r="M1314" i="4"/>
  <c r="N1313" i="4"/>
  <c r="O1313" i="4" s="1"/>
  <c r="M1313" i="4"/>
  <c r="N1312" i="4"/>
  <c r="M1312" i="4"/>
  <c r="O1312" i="4" s="1"/>
  <c r="N1311" i="4"/>
  <c r="M1311" i="4"/>
  <c r="O1311" i="4" s="1"/>
  <c r="N1310" i="4"/>
  <c r="M1310" i="4"/>
  <c r="O1310" i="4" s="1"/>
  <c r="N1309" i="4"/>
  <c r="O1309" i="4" s="1"/>
  <c r="M1309" i="4"/>
  <c r="N1308" i="4"/>
  <c r="M1308" i="4"/>
  <c r="N1307" i="4"/>
  <c r="M1307" i="4"/>
  <c r="O1306" i="4"/>
  <c r="N1306" i="4"/>
  <c r="M1306" i="4"/>
  <c r="N1305" i="4"/>
  <c r="M1305" i="4"/>
  <c r="N1304" i="4"/>
  <c r="M1304" i="4"/>
  <c r="O1304" i="4" s="1"/>
  <c r="N1303" i="4"/>
  <c r="M1303" i="4"/>
  <c r="O1303" i="4" s="1"/>
  <c r="O1302" i="4"/>
  <c r="N1302" i="4"/>
  <c r="M1302" i="4"/>
  <c r="N1301" i="4"/>
  <c r="O1301" i="4" s="1"/>
  <c r="M1301" i="4"/>
  <c r="N1300" i="4"/>
  <c r="M1300" i="4"/>
  <c r="N1299" i="4"/>
  <c r="M1299" i="4"/>
  <c r="O1298" i="4"/>
  <c r="N1298" i="4"/>
  <c r="M1298" i="4"/>
  <c r="N1297" i="4"/>
  <c r="M1297" i="4"/>
  <c r="N1296" i="4"/>
  <c r="M1296" i="4"/>
  <c r="O1296" i="4" s="1"/>
  <c r="N1295" i="4"/>
  <c r="M1295" i="4"/>
  <c r="N1294" i="4"/>
  <c r="M1294" i="4"/>
  <c r="O1294" i="4" s="1"/>
  <c r="N1293" i="4"/>
  <c r="O1293" i="4" s="1"/>
  <c r="M1293" i="4"/>
  <c r="N1292" i="4"/>
  <c r="M1292" i="4"/>
  <c r="N1291" i="4"/>
  <c r="M1291" i="4"/>
  <c r="N1290" i="4"/>
  <c r="M1290" i="4"/>
  <c r="O1290" i="4" s="1"/>
  <c r="N1289" i="4"/>
  <c r="M1289" i="4"/>
  <c r="N1288" i="4"/>
  <c r="M1288" i="4"/>
  <c r="N1287" i="4"/>
  <c r="M1287" i="4"/>
  <c r="O1287" i="4" s="1"/>
  <c r="N1286" i="4"/>
  <c r="O1286" i="4" s="1"/>
  <c r="M1286" i="4"/>
  <c r="N1285" i="4"/>
  <c r="O1285" i="4" s="1"/>
  <c r="M1285" i="4"/>
  <c r="N1284" i="4"/>
  <c r="M1284" i="4"/>
  <c r="N1283" i="4"/>
  <c r="M1283" i="4"/>
  <c r="O1282" i="4"/>
  <c r="N1282" i="4"/>
  <c r="M1282" i="4"/>
  <c r="N1281" i="4"/>
  <c r="O1281" i="4" s="1"/>
  <c r="M1281" i="4"/>
  <c r="N1280" i="4"/>
  <c r="M1280" i="4"/>
  <c r="O1280" i="4" s="1"/>
  <c r="N1279" i="4"/>
  <c r="M1279" i="4"/>
  <c r="O1279" i="4" s="1"/>
  <c r="N1278" i="4"/>
  <c r="M1278" i="4"/>
  <c r="O1278" i="4" s="1"/>
  <c r="N1277" i="4"/>
  <c r="O1277" i="4" s="1"/>
  <c r="M1277" i="4"/>
  <c r="N1276" i="4"/>
  <c r="M1276" i="4"/>
  <c r="N1275" i="4"/>
  <c r="M1275" i="4"/>
  <c r="O1274" i="4"/>
  <c r="N1274" i="4"/>
  <c r="M1274" i="4"/>
  <c r="N1273" i="4"/>
  <c r="M1273" i="4"/>
  <c r="N1272" i="4"/>
  <c r="M1272" i="4"/>
  <c r="O1272" i="4" s="1"/>
  <c r="N1271" i="4"/>
  <c r="M1271" i="4"/>
  <c r="O1271" i="4" s="1"/>
  <c r="O1270" i="4"/>
  <c r="N1270" i="4"/>
  <c r="M1270" i="4"/>
  <c r="N1269" i="4"/>
  <c r="O1269" i="4" s="1"/>
  <c r="M1269" i="4"/>
  <c r="N1268" i="4"/>
  <c r="M1268" i="4"/>
  <c r="N1267" i="4"/>
  <c r="M1267" i="4"/>
  <c r="O1266" i="4"/>
  <c r="N1266" i="4"/>
  <c r="M1266" i="4"/>
  <c r="N1265" i="4"/>
  <c r="M1265" i="4"/>
  <c r="N1264" i="4"/>
  <c r="M1264" i="4"/>
  <c r="O1264" i="4" s="1"/>
  <c r="N1263" i="4"/>
  <c r="M1263" i="4"/>
  <c r="N1262" i="4"/>
  <c r="M1262" i="4"/>
  <c r="O1262" i="4" s="1"/>
  <c r="N1261" i="4"/>
  <c r="O1261" i="4" s="1"/>
  <c r="M1261" i="4"/>
  <c r="N1260" i="4"/>
  <c r="M1260" i="4"/>
  <c r="N1259" i="4"/>
  <c r="M1259" i="4"/>
  <c r="N1258" i="4"/>
  <c r="M1258" i="4"/>
  <c r="O1258" i="4" s="1"/>
  <c r="N1257" i="4"/>
  <c r="M1257" i="4"/>
  <c r="N1256" i="4"/>
  <c r="M1256" i="4"/>
  <c r="N1255" i="4"/>
  <c r="M1255" i="4"/>
  <c r="O1255" i="4" s="1"/>
  <c r="N1254" i="4"/>
  <c r="O1254" i="4" s="1"/>
  <c r="M1254" i="4"/>
  <c r="N1253" i="4"/>
  <c r="O1253" i="4" s="1"/>
  <c r="M1253" i="4"/>
  <c r="N1252" i="4"/>
  <c r="M1252" i="4"/>
  <c r="N1251" i="4"/>
  <c r="M1251" i="4"/>
  <c r="N1250" i="4"/>
  <c r="M1250" i="4"/>
  <c r="O1250" i="4" s="1"/>
  <c r="N1249" i="4"/>
  <c r="O1249" i="4" s="1"/>
  <c r="M1249" i="4"/>
  <c r="N1248" i="4"/>
  <c r="M1248" i="4"/>
  <c r="O1248" i="4" s="1"/>
  <c r="N1247" i="4"/>
  <c r="M1247" i="4"/>
  <c r="O1247" i="4" s="1"/>
  <c r="N1246" i="4"/>
  <c r="M1246" i="4"/>
  <c r="O1246" i="4" s="1"/>
  <c r="N1245" i="4"/>
  <c r="O1245" i="4" s="1"/>
  <c r="M1245" i="4"/>
  <c r="N1244" i="4"/>
  <c r="M1244" i="4"/>
  <c r="N1243" i="4"/>
  <c r="M1243" i="4"/>
  <c r="O1242" i="4"/>
  <c r="N1242" i="4"/>
  <c r="M1242" i="4"/>
  <c r="N1241" i="4"/>
  <c r="M1241" i="4"/>
  <c r="N1240" i="4"/>
  <c r="M1240" i="4"/>
  <c r="O1240" i="4" s="1"/>
  <c r="N1239" i="4"/>
  <c r="M1239" i="4"/>
  <c r="O1239" i="4" s="1"/>
  <c r="O1238" i="4"/>
  <c r="N1238" i="4"/>
  <c r="M1238" i="4"/>
  <c r="N1237" i="4"/>
  <c r="O1237" i="4" s="1"/>
  <c r="M1237" i="4"/>
  <c r="N1236" i="4"/>
  <c r="M1236" i="4"/>
  <c r="N1235" i="4"/>
  <c r="M1235" i="4"/>
  <c r="O1234" i="4"/>
  <c r="N1234" i="4"/>
  <c r="M1234" i="4"/>
  <c r="N1233" i="4"/>
  <c r="M1233" i="4"/>
  <c r="N1232" i="4"/>
  <c r="M1232" i="4"/>
  <c r="O1232" i="4" s="1"/>
  <c r="N1231" i="4"/>
  <c r="M1231" i="4"/>
  <c r="N1230" i="4"/>
  <c r="M1230" i="4"/>
  <c r="O1230" i="4" s="1"/>
  <c r="N1229" i="4"/>
  <c r="O1229" i="4" s="1"/>
  <c r="M1229" i="4"/>
  <c r="N1228" i="4"/>
  <c r="M1228" i="4"/>
  <c r="N1227" i="4"/>
  <c r="M1227" i="4"/>
  <c r="N1226" i="4"/>
  <c r="M1226" i="4"/>
  <c r="O1226" i="4" s="1"/>
  <c r="N1225" i="4"/>
  <c r="M1225" i="4"/>
  <c r="N1224" i="4"/>
  <c r="M1224" i="4"/>
  <c r="N1223" i="4"/>
  <c r="M1223" i="4"/>
  <c r="O1223" i="4" s="1"/>
  <c r="N1222" i="4"/>
  <c r="O1222" i="4" s="1"/>
  <c r="M1222" i="4"/>
  <c r="N1221" i="4"/>
  <c r="O1221" i="4" s="1"/>
  <c r="M1221" i="4"/>
  <c r="N1220" i="4"/>
  <c r="M1220" i="4"/>
  <c r="N1219" i="4"/>
  <c r="M1219" i="4"/>
  <c r="O1218" i="4"/>
  <c r="N1218" i="4"/>
  <c r="M1218" i="4"/>
  <c r="N1217" i="4"/>
  <c r="O1217" i="4" s="1"/>
  <c r="M1217" i="4"/>
  <c r="N1216" i="4"/>
  <c r="M1216" i="4"/>
  <c r="O1216" i="4" s="1"/>
  <c r="N1215" i="4"/>
  <c r="M1215" i="4"/>
  <c r="O1215" i="4" s="1"/>
  <c r="N1214" i="4"/>
  <c r="M1214" i="4"/>
  <c r="O1214" i="4" s="1"/>
  <c r="N1213" i="4"/>
  <c r="O1213" i="4" s="1"/>
  <c r="M1213" i="4"/>
  <c r="N1212" i="4"/>
  <c r="M1212" i="4"/>
  <c r="N1211" i="4"/>
  <c r="M1211" i="4"/>
  <c r="O1210" i="4"/>
  <c r="N1210" i="4"/>
  <c r="M1210" i="4"/>
  <c r="N1209" i="4"/>
  <c r="M1209" i="4"/>
  <c r="N1208" i="4"/>
  <c r="M1208" i="4"/>
  <c r="O1208" i="4" s="1"/>
  <c r="N1207" i="4"/>
  <c r="M1207" i="4"/>
  <c r="O1207" i="4" s="1"/>
  <c r="O1206" i="4"/>
  <c r="N1206" i="4"/>
  <c r="M1206" i="4"/>
  <c r="N1205" i="4"/>
  <c r="O1205" i="4" s="1"/>
  <c r="M1205" i="4"/>
  <c r="N1204" i="4"/>
  <c r="M1204" i="4"/>
  <c r="N1203" i="4"/>
  <c r="M1203" i="4"/>
  <c r="O1202" i="4"/>
  <c r="N1202" i="4"/>
  <c r="M1202" i="4"/>
  <c r="N1201" i="4"/>
  <c r="M1201" i="4"/>
  <c r="N1200" i="4"/>
  <c r="M1200" i="4"/>
  <c r="O1200" i="4" s="1"/>
  <c r="N1199" i="4"/>
  <c r="M1199" i="4"/>
  <c r="N1198" i="4"/>
  <c r="M1198" i="4"/>
  <c r="O1198" i="4" s="1"/>
  <c r="N1197" i="4"/>
  <c r="O1197" i="4" s="1"/>
  <c r="M1197" i="4"/>
  <c r="N1196" i="4"/>
  <c r="M1196" i="4"/>
  <c r="N1195" i="4"/>
  <c r="M1195" i="4"/>
  <c r="N1194" i="4"/>
  <c r="M1194" i="4"/>
  <c r="O1194" i="4" s="1"/>
  <c r="N1193" i="4"/>
  <c r="M1193" i="4"/>
  <c r="N1192" i="4"/>
  <c r="M1192" i="4"/>
  <c r="N1191" i="4"/>
  <c r="M1191" i="4"/>
  <c r="O1191" i="4" s="1"/>
  <c r="N1190" i="4"/>
  <c r="O1190" i="4" s="1"/>
  <c r="M1190" i="4"/>
  <c r="N1189" i="4"/>
  <c r="M1189" i="4"/>
  <c r="N1188" i="4"/>
  <c r="M1188" i="4"/>
  <c r="N1187" i="4"/>
  <c r="M1187" i="4"/>
  <c r="N1186" i="4"/>
  <c r="M1186" i="4"/>
  <c r="O1186" i="4" s="1"/>
  <c r="N1185" i="4"/>
  <c r="O1185" i="4" s="1"/>
  <c r="M1185" i="4"/>
  <c r="N1184" i="4"/>
  <c r="M1184" i="4"/>
  <c r="O1184" i="4" s="1"/>
  <c r="N1183" i="4"/>
  <c r="M1183" i="4"/>
  <c r="O1183" i="4" s="1"/>
  <c r="N1182" i="4"/>
  <c r="M1182" i="4"/>
  <c r="O1182" i="4" s="1"/>
  <c r="N1181" i="4"/>
  <c r="O1181" i="4" s="1"/>
  <c r="M1181" i="4"/>
  <c r="N1180" i="4"/>
  <c r="M1180" i="4"/>
  <c r="N1179" i="4"/>
  <c r="M1179" i="4"/>
  <c r="N1178" i="4"/>
  <c r="O1178" i="4" s="1"/>
  <c r="M1178" i="4"/>
  <c r="N1177" i="4"/>
  <c r="M1177" i="4"/>
  <c r="N1176" i="4"/>
  <c r="M1176" i="4"/>
  <c r="O1176" i="4" s="1"/>
  <c r="N1175" i="4"/>
  <c r="M1175" i="4"/>
  <c r="O1175" i="4" s="1"/>
  <c r="O1174" i="4"/>
  <c r="N1174" i="4"/>
  <c r="M1174" i="4"/>
  <c r="N1173" i="4"/>
  <c r="O1173" i="4" s="1"/>
  <c r="M1173" i="4"/>
  <c r="N1172" i="4"/>
  <c r="M1172" i="4"/>
  <c r="N1171" i="4"/>
  <c r="M1171" i="4"/>
  <c r="O1171" i="4" s="1"/>
  <c r="O1170" i="4"/>
  <c r="N1170" i="4"/>
  <c r="M1170" i="4"/>
  <c r="N1169" i="4"/>
  <c r="M1169" i="4"/>
  <c r="N1168" i="4"/>
  <c r="M1168" i="4"/>
  <c r="O1168" i="4" s="1"/>
  <c r="N1167" i="4"/>
  <c r="M1167" i="4"/>
  <c r="N1166" i="4"/>
  <c r="M1166" i="4"/>
  <c r="O1166" i="4" s="1"/>
  <c r="N1165" i="4"/>
  <c r="O1165" i="4" s="1"/>
  <c r="M1165" i="4"/>
  <c r="N1164" i="4"/>
  <c r="M1164" i="4"/>
  <c r="O1164" i="4" s="1"/>
  <c r="N1163" i="4"/>
  <c r="M1163" i="4"/>
  <c r="N1162" i="4"/>
  <c r="M1162" i="4"/>
  <c r="O1162" i="4" s="1"/>
  <c r="N1161" i="4"/>
  <c r="M1161" i="4"/>
  <c r="N1160" i="4"/>
  <c r="M1160" i="4"/>
  <c r="N1159" i="4"/>
  <c r="M1159" i="4"/>
  <c r="O1159" i="4" s="1"/>
  <c r="N1158" i="4"/>
  <c r="O1158" i="4" s="1"/>
  <c r="M1158" i="4"/>
  <c r="N1157" i="4"/>
  <c r="M1157" i="4"/>
  <c r="N1156" i="4"/>
  <c r="M1156" i="4"/>
  <c r="N1155" i="4"/>
  <c r="M1155" i="4"/>
  <c r="O1154" i="4"/>
  <c r="N1154" i="4"/>
  <c r="M1154" i="4"/>
  <c r="N1153" i="4"/>
  <c r="O1153" i="4" s="1"/>
  <c r="M1153" i="4"/>
  <c r="N1152" i="4"/>
  <c r="M1152" i="4"/>
  <c r="O1152" i="4" s="1"/>
  <c r="N1151" i="4"/>
  <c r="M1151" i="4"/>
  <c r="O1151" i="4" s="1"/>
  <c r="N1150" i="4"/>
  <c r="M1150" i="4"/>
  <c r="O1150" i="4" s="1"/>
  <c r="N1149" i="4"/>
  <c r="O1149" i="4" s="1"/>
  <c r="M1149" i="4"/>
  <c r="N1148" i="4"/>
  <c r="M1148" i="4"/>
  <c r="N1147" i="4"/>
  <c r="M1147" i="4"/>
  <c r="N1146" i="4"/>
  <c r="O1146" i="4" s="1"/>
  <c r="M1146" i="4"/>
  <c r="N1145" i="4"/>
  <c r="M1145" i="4"/>
  <c r="N1144" i="4"/>
  <c r="M1144" i="4"/>
  <c r="O1144" i="4" s="1"/>
  <c r="N1143" i="4"/>
  <c r="M1143" i="4"/>
  <c r="O1143" i="4" s="1"/>
  <c r="O1142" i="4"/>
  <c r="N1142" i="4"/>
  <c r="M1142" i="4"/>
  <c r="N1141" i="4"/>
  <c r="O1141" i="4" s="1"/>
  <c r="M1141" i="4"/>
  <c r="N1140" i="4"/>
  <c r="M1140" i="4"/>
  <c r="N1139" i="4"/>
  <c r="M1139" i="4"/>
  <c r="O1139" i="4" s="1"/>
  <c r="O1138" i="4"/>
  <c r="N1138" i="4"/>
  <c r="M1138" i="4"/>
  <c r="N1137" i="4"/>
  <c r="O1137" i="4" s="1"/>
  <c r="M1137" i="4"/>
  <c r="N1136" i="4"/>
  <c r="M1136" i="4"/>
  <c r="N1135" i="4"/>
  <c r="M1135" i="4"/>
  <c r="N1134" i="4"/>
  <c r="M1134" i="4"/>
  <c r="O1134" i="4" s="1"/>
  <c r="N1133" i="4"/>
  <c r="M1133" i="4"/>
  <c r="O1133" i="4" s="1"/>
  <c r="N1132" i="4"/>
  <c r="M1132" i="4"/>
  <c r="N1131" i="4"/>
  <c r="M1131" i="4"/>
  <c r="N1130" i="4"/>
  <c r="M1130" i="4"/>
  <c r="O1130" i="4" s="1"/>
  <c r="N1129" i="4"/>
  <c r="O1129" i="4" s="1"/>
  <c r="M1129" i="4"/>
  <c r="N1128" i="4"/>
  <c r="M1128" i="4"/>
  <c r="O1128" i="4" s="1"/>
  <c r="N1127" i="4"/>
  <c r="M1127" i="4"/>
  <c r="O1127" i="4" s="1"/>
  <c r="N1126" i="4"/>
  <c r="M1126" i="4"/>
  <c r="O1126" i="4" s="1"/>
  <c r="N1125" i="4"/>
  <c r="O1125" i="4" s="1"/>
  <c r="M1125" i="4"/>
  <c r="N1124" i="4"/>
  <c r="M1124" i="4"/>
  <c r="N1123" i="4"/>
  <c r="M1123" i="4"/>
  <c r="N1122" i="4"/>
  <c r="M1122" i="4"/>
  <c r="O1122" i="4" s="1"/>
  <c r="N1121" i="4"/>
  <c r="M1121" i="4"/>
  <c r="O1121" i="4" s="1"/>
  <c r="N1120" i="4"/>
  <c r="M1120" i="4"/>
  <c r="N1119" i="4"/>
  <c r="M1119" i="4"/>
  <c r="O1119" i="4" s="1"/>
  <c r="O1118" i="4"/>
  <c r="N1118" i="4"/>
  <c r="M1118" i="4"/>
  <c r="N1117" i="4"/>
  <c r="O1117" i="4" s="1"/>
  <c r="M1117" i="4"/>
  <c r="N1116" i="4"/>
  <c r="M1116" i="4"/>
  <c r="N1115" i="4"/>
  <c r="M1115" i="4"/>
  <c r="N1114" i="4"/>
  <c r="M1114" i="4"/>
  <c r="O1114" i="4" s="1"/>
  <c r="N1113" i="4"/>
  <c r="M1113" i="4"/>
  <c r="N1112" i="4"/>
  <c r="M1112" i="4"/>
  <c r="N1111" i="4"/>
  <c r="M1111" i="4"/>
  <c r="O1111" i="4" s="1"/>
  <c r="N1110" i="4"/>
  <c r="O1110" i="4" s="1"/>
  <c r="M1110" i="4"/>
  <c r="N1109" i="4"/>
  <c r="M1109" i="4"/>
  <c r="N1108" i="4"/>
  <c r="M1108" i="4"/>
  <c r="N1107" i="4"/>
  <c r="M1107" i="4"/>
  <c r="O1106" i="4"/>
  <c r="N1106" i="4"/>
  <c r="M1106" i="4"/>
  <c r="N1105" i="4"/>
  <c r="O1105" i="4" s="1"/>
  <c r="M1105" i="4"/>
  <c r="N1104" i="4"/>
  <c r="M1104" i="4"/>
  <c r="N1103" i="4"/>
  <c r="M1103" i="4"/>
  <c r="N1102" i="4"/>
  <c r="M1102" i="4"/>
  <c r="O1102" i="4" s="1"/>
  <c r="N1101" i="4"/>
  <c r="M1101" i="4"/>
  <c r="N1100" i="4"/>
  <c r="M1100" i="4"/>
  <c r="O1100" i="4" s="1"/>
  <c r="N1099" i="4"/>
  <c r="M1099" i="4"/>
  <c r="N1098" i="4"/>
  <c r="O1098" i="4" s="1"/>
  <c r="M1098" i="4"/>
  <c r="N1097" i="4"/>
  <c r="M1097" i="4"/>
  <c r="O1097" i="4" s="1"/>
  <c r="N1096" i="4"/>
  <c r="M1096" i="4"/>
  <c r="N1095" i="4"/>
  <c r="M1095" i="4"/>
  <c r="N1094" i="4"/>
  <c r="M1094" i="4"/>
  <c r="O1094" i="4" s="1"/>
  <c r="N1093" i="4"/>
  <c r="M1093" i="4"/>
  <c r="O1093" i="4" s="1"/>
  <c r="N1092" i="4"/>
  <c r="M1092" i="4"/>
  <c r="N1091" i="4"/>
  <c r="M1091" i="4"/>
  <c r="O1090" i="4"/>
  <c r="N1090" i="4"/>
  <c r="M1090" i="4"/>
  <c r="N1089" i="4"/>
  <c r="O1089" i="4" s="1"/>
  <c r="M1089" i="4"/>
  <c r="N1088" i="4"/>
  <c r="M1088" i="4"/>
  <c r="O1088" i="4" s="1"/>
  <c r="N1087" i="4"/>
  <c r="M1087" i="4"/>
  <c r="N1086" i="4"/>
  <c r="M1086" i="4"/>
  <c r="O1086" i="4" s="1"/>
  <c r="N1085" i="4"/>
  <c r="O1085" i="4" s="1"/>
  <c r="M1085" i="4"/>
  <c r="N1084" i="4"/>
  <c r="M1084" i="4"/>
  <c r="O1084" i="4" s="1"/>
  <c r="N1083" i="4"/>
  <c r="M1083" i="4"/>
  <c r="O1083" i="4" s="1"/>
  <c r="N1082" i="4"/>
  <c r="M1082" i="4"/>
  <c r="O1082" i="4" s="1"/>
  <c r="O1081" i="4"/>
  <c r="N1081" i="4"/>
  <c r="M1081" i="4"/>
  <c r="N1080" i="4"/>
  <c r="M1080" i="4"/>
  <c r="N1079" i="4"/>
  <c r="M1079" i="4"/>
  <c r="O1079" i="4" s="1"/>
  <c r="O1078" i="4"/>
  <c r="N1078" i="4"/>
  <c r="M1078" i="4"/>
  <c r="N1077" i="4"/>
  <c r="M1077" i="4"/>
  <c r="N1076" i="4"/>
  <c r="M1076" i="4"/>
  <c r="O1076" i="4" s="1"/>
  <c r="N1075" i="4"/>
  <c r="M1075" i="4"/>
  <c r="O1075" i="4" s="1"/>
  <c r="N1074" i="4"/>
  <c r="M1074" i="4"/>
  <c r="N1073" i="4"/>
  <c r="M1073" i="4"/>
  <c r="N1072" i="4"/>
  <c r="M1072" i="4"/>
  <c r="N1071" i="4"/>
  <c r="M1071" i="4"/>
  <c r="O1071" i="4" s="1"/>
  <c r="N1070" i="4"/>
  <c r="M1070" i="4"/>
  <c r="N1069" i="4"/>
  <c r="M1069" i="4"/>
  <c r="N1068" i="4"/>
  <c r="M1068" i="4"/>
  <c r="N1067" i="4"/>
  <c r="M1067" i="4"/>
  <c r="O1067" i="4" s="1"/>
  <c r="N1066" i="4"/>
  <c r="O1066" i="4" s="1"/>
  <c r="M1066" i="4"/>
  <c r="N1065" i="4"/>
  <c r="M1065" i="4"/>
  <c r="N1064" i="4"/>
  <c r="M1064" i="4"/>
  <c r="N1063" i="4"/>
  <c r="O1063" i="4" s="1"/>
  <c r="M1063" i="4"/>
  <c r="N1062" i="4"/>
  <c r="M1062" i="4"/>
  <c r="O1062" i="4" s="1"/>
  <c r="N1061" i="4"/>
  <c r="M1061" i="4"/>
  <c r="O1061" i="4" s="1"/>
  <c r="N1060" i="4"/>
  <c r="M1060" i="4"/>
  <c r="N1059" i="4"/>
  <c r="M1059" i="4"/>
  <c r="O1059" i="4" s="1"/>
  <c r="O1058" i="4"/>
  <c r="N1058" i="4"/>
  <c r="M1058" i="4"/>
  <c r="N1057" i="4"/>
  <c r="M1057" i="4"/>
  <c r="N1056" i="4"/>
  <c r="M1056" i="4"/>
  <c r="N1055" i="4"/>
  <c r="M1055" i="4"/>
  <c r="N1054" i="4"/>
  <c r="M1054" i="4"/>
  <c r="O1054" i="4" s="1"/>
  <c r="N1053" i="4"/>
  <c r="O1053" i="4" s="1"/>
  <c r="M1053" i="4"/>
  <c r="N1052" i="4"/>
  <c r="M1052" i="4"/>
  <c r="O1052" i="4" s="1"/>
  <c r="O1051" i="4"/>
  <c r="N1051" i="4"/>
  <c r="M1051" i="4"/>
  <c r="N1050" i="4"/>
  <c r="M1050" i="4"/>
  <c r="O1050" i="4" s="1"/>
  <c r="N1049" i="4"/>
  <c r="M1049" i="4"/>
  <c r="O1049" i="4" s="1"/>
  <c r="N1048" i="4"/>
  <c r="M1048" i="4"/>
  <c r="N1047" i="4"/>
  <c r="O1047" i="4" s="1"/>
  <c r="M1047" i="4"/>
  <c r="N1046" i="4"/>
  <c r="O1046" i="4" s="1"/>
  <c r="M1046" i="4"/>
  <c r="N1045" i="4"/>
  <c r="M1045" i="4"/>
  <c r="N1044" i="4"/>
  <c r="M1044" i="4"/>
  <c r="N1043" i="4"/>
  <c r="M1043" i="4"/>
  <c r="O1043" i="4" s="1"/>
  <c r="O1042" i="4"/>
  <c r="N1042" i="4"/>
  <c r="M1042" i="4"/>
  <c r="N1041" i="4"/>
  <c r="M1041" i="4"/>
  <c r="N1040" i="4"/>
  <c r="M1040" i="4"/>
  <c r="O1040" i="4" s="1"/>
  <c r="N1039" i="4"/>
  <c r="O1039" i="4" s="1"/>
  <c r="M1039" i="4"/>
  <c r="N1038" i="4"/>
  <c r="M1038" i="4"/>
  <c r="N1037" i="4"/>
  <c r="O1037" i="4" s="1"/>
  <c r="M1037" i="4"/>
  <c r="N1036" i="4"/>
  <c r="M1036" i="4"/>
  <c r="O1036" i="4" s="1"/>
  <c r="O1035" i="4"/>
  <c r="N1035" i="4"/>
  <c r="M1035" i="4"/>
  <c r="N1034" i="4"/>
  <c r="O1034" i="4" s="1"/>
  <c r="M1034" i="4"/>
  <c r="N1033" i="4"/>
  <c r="M1033" i="4"/>
  <c r="O1033" i="4" s="1"/>
  <c r="N1032" i="4"/>
  <c r="M1032" i="4"/>
  <c r="O1032" i="4" s="1"/>
  <c r="N1031" i="4"/>
  <c r="M1031" i="4"/>
  <c r="N1030" i="4"/>
  <c r="O1030" i="4" s="1"/>
  <c r="M1030" i="4"/>
  <c r="N1029" i="4"/>
  <c r="M1029" i="4"/>
  <c r="N1028" i="4"/>
  <c r="M1028" i="4"/>
  <c r="O1028" i="4" s="1"/>
  <c r="N1027" i="4"/>
  <c r="M1027" i="4"/>
  <c r="O1027" i="4" s="1"/>
  <c r="N1026" i="4"/>
  <c r="M1026" i="4"/>
  <c r="O1026" i="4" s="1"/>
  <c r="N1025" i="4"/>
  <c r="M1025" i="4"/>
  <c r="O1025" i="4" s="1"/>
  <c r="N1024" i="4"/>
  <c r="M1024" i="4"/>
  <c r="O1024" i="4" s="1"/>
  <c r="N1023" i="4"/>
  <c r="O1023" i="4" s="1"/>
  <c r="M1023" i="4"/>
  <c r="N1022" i="4"/>
  <c r="M1022" i="4"/>
  <c r="N1021" i="4"/>
  <c r="M1021" i="4"/>
  <c r="N1020" i="4"/>
  <c r="M1020" i="4"/>
  <c r="O1020" i="4" s="1"/>
  <c r="O1019" i="4"/>
  <c r="N1019" i="4"/>
  <c r="M1019" i="4"/>
  <c r="O1018" i="4"/>
  <c r="N1018" i="4"/>
  <c r="M1018" i="4"/>
  <c r="N1017" i="4"/>
  <c r="M1017" i="4"/>
  <c r="O1017" i="4" s="1"/>
  <c r="N1016" i="4"/>
  <c r="M1016" i="4"/>
  <c r="N1015" i="4"/>
  <c r="M1015" i="4"/>
  <c r="N1014" i="4"/>
  <c r="M1014" i="4"/>
  <c r="N1013" i="4"/>
  <c r="M1013" i="4"/>
  <c r="N1012" i="4"/>
  <c r="M1012" i="4"/>
  <c r="N1011" i="4"/>
  <c r="M1011" i="4"/>
  <c r="O1011" i="4" s="1"/>
  <c r="O1010" i="4"/>
  <c r="N1010" i="4"/>
  <c r="M1010" i="4"/>
  <c r="N1009" i="4"/>
  <c r="M1009" i="4"/>
  <c r="N1008" i="4"/>
  <c r="M1008" i="4"/>
  <c r="O1008" i="4" s="1"/>
  <c r="N1007" i="4"/>
  <c r="O1007" i="4" s="1"/>
  <c r="M1007" i="4"/>
  <c r="N1006" i="4"/>
  <c r="M1006" i="4"/>
  <c r="N1005" i="4"/>
  <c r="O1005" i="4" s="1"/>
  <c r="M1005" i="4"/>
  <c r="N1004" i="4"/>
  <c r="M1004" i="4"/>
  <c r="O1004" i="4" s="1"/>
  <c r="N1003" i="4"/>
  <c r="O1003" i="4" s="1"/>
  <c r="M1003" i="4"/>
  <c r="N1002" i="4"/>
  <c r="O1002" i="4" s="1"/>
  <c r="M1002" i="4"/>
  <c r="N1001" i="4"/>
  <c r="M1001" i="4"/>
  <c r="O1001" i="4" s="1"/>
  <c r="N1000" i="4"/>
  <c r="M1000" i="4"/>
  <c r="O1000" i="4" s="1"/>
  <c r="N999" i="4"/>
  <c r="M999" i="4"/>
  <c r="N998" i="4"/>
  <c r="O998" i="4" s="1"/>
  <c r="M998" i="4"/>
  <c r="N997" i="4"/>
  <c r="M997" i="4"/>
  <c r="N996" i="4"/>
  <c r="M996" i="4"/>
  <c r="O996" i="4" s="1"/>
  <c r="N995" i="4"/>
  <c r="M995" i="4"/>
  <c r="O995" i="4" s="1"/>
  <c r="N994" i="4"/>
  <c r="M994" i="4"/>
  <c r="O994" i="4" s="1"/>
  <c r="N993" i="4"/>
  <c r="M993" i="4"/>
  <c r="O993" i="4" s="1"/>
  <c r="N992" i="4"/>
  <c r="M992" i="4"/>
  <c r="O992" i="4" s="1"/>
  <c r="N991" i="4"/>
  <c r="O991" i="4" s="1"/>
  <c r="M991" i="4"/>
  <c r="N990" i="4"/>
  <c r="M990" i="4"/>
  <c r="N989" i="4"/>
  <c r="M989" i="4"/>
  <c r="N988" i="4"/>
  <c r="M988" i="4"/>
  <c r="O988" i="4" s="1"/>
  <c r="O987" i="4"/>
  <c r="N987" i="4"/>
  <c r="M987" i="4"/>
  <c r="O986" i="4"/>
  <c r="N986" i="4"/>
  <c r="M986" i="4"/>
  <c r="N985" i="4"/>
  <c r="M985" i="4"/>
  <c r="O985" i="4" s="1"/>
  <c r="N984" i="4"/>
  <c r="M984" i="4"/>
  <c r="N983" i="4"/>
  <c r="M983" i="4"/>
  <c r="N982" i="4"/>
  <c r="M982" i="4"/>
  <c r="N981" i="4"/>
  <c r="M981" i="4"/>
  <c r="N980" i="4"/>
  <c r="M980" i="4"/>
  <c r="N979" i="4"/>
  <c r="M979" i="4"/>
  <c r="O979" i="4" s="1"/>
  <c r="O978" i="4"/>
  <c r="N978" i="4"/>
  <c r="M978" i="4"/>
  <c r="N977" i="4"/>
  <c r="M977" i="4"/>
  <c r="N976" i="4"/>
  <c r="M976" i="4"/>
  <c r="O976" i="4" s="1"/>
  <c r="N975" i="4"/>
  <c r="M975" i="4"/>
  <c r="N974" i="4"/>
  <c r="M974" i="4"/>
  <c r="N973" i="4"/>
  <c r="O973" i="4" s="1"/>
  <c r="M973" i="4"/>
  <c r="N972" i="4"/>
  <c r="M972" i="4"/>
  <c r="O972" i="4" s="1"/>
  <c r="N971" i="4"/>
  <c r="O971" i="4" s="1"/>
  <c r="M971" i="4"/>
  <c r="N970" i="4"/>
  <c r="O970" i="4" s="1"/>
  <c r="M970" i="4"/>
  <c r="N969" i="4"/>
  <c r="M969" i="4"/>
  <c r="O969" i="4" s="1"/>
  <c r="N968" i="4"/>
  <c r="M968" i="4"/>
  <c r="O968" i="4" s="1"/>
  <c r="N967" i="4"/>
  <c r="M967" i="4"/>
  <c r="N966" i="4"/>
  <c r="O966" i="4" s="1"/>
  <c r="M966" i="4"/>
  <c r="N965" i="4"/>
  <c r="M965" i="4"/>
  <c r="N964" i="4"/>
  <c r="M964" i="4"/>
  <c r="O964" i="4" s="1"/>
  <c r="N963" i="4"/>
  <c r="M963" i="4"/>
  <c r="O963" i="4" s="1"/>
  <c r="N962" i="4"/>
  <c r="M962" i="4"/>
  <c r="O962" i="4" s="1"/>
  <c r="N961" i="4"/>
  <c r="M961" i="4"/>
  <c r="O961" i="4" s="1"/>
  <c r="N960" i="4"/>
  <c r="M960" i="4"/>
  <c r="O960" i="4" s="1"/>
  <c r="N959" i="4"/>
  <c r="O959" i="4" s="1"/>
  <c r="M959" i="4"/>
  <c r="N958" i="4"/>
  <c r="M958" i="4"/>
  <c r="N957" i="4"/>
  <c r="M957" i="4"/>
  <c r="N956" i="4"/>
  <c r="M956" i="4"/>
  <c r="O956" i="4" s="1"/>
  <c r="O955" i="4"/>
  <c r="N955" i="4"/>
  <c r="M955" i="4"/>
  <c r="O954" i="4"/>
  <c r="N954" i="4"/>
  <c r="M954" i="4"/>
  <c r="N953" i="4"/>
  <c r="M953" i="4"/>
  <c r="O953" i="4" s="1"/>
  <c r="N952" i="4"/>
  <c r="M952" i="4"/>
  <c r="N951" i="4"/>
  <c r="M951" i="4"/>
  <c r="N950" i="4"/>
  <c r="M950" i="4"/>
  <c r="N949" i="4"/>
  <c r="M949" i="4"/>
  <c r="N948" i="4"/>
  <c r="M948" i="4"/>
  <c r="N947" i="4"/>
  <c r="M947" i="4"/>
  <c r="O947" i="4" s="1"/>
  <c r="O946" i="4"/>
  <c r="N946" i="4"/>
  <c r="M946" i="4"/>
  <c r="N945" i="4"/>
  <c r="M945" i="4"/>
  <c r="N944" i="4"/>
  <c r="M944" i="4"/>
  <c r="O944" i="4" s="1"/>
  <c r="N943" i="4"/>
  <c r="M943" i="4"/>
  <c r="N942" i="4"/>
  <c r="M942" i="4"/>
  <c r="N941" i="4"/>
  <c r="O941" i="4" s="1"/>
  <c r="M941" i="4"/>
  <c r="N940" i="4"/>
  <c r="M940" i="4"/>
  <c r="O940" i="4" s="1"/>
  <c r="N939" i="4"/>
  <c r="O939" i="4" s="1"/>
  <c r="M939" i="4"/>
  <c r="N938" i="4"/>
  <c r="O938" i="4" s="1"/>
  <c r="M938" i="4"/>
  <c r="N937" i="4"/>
  <c r="M937" i="4"/>
  <c r="O937" i="4" s="1"/>
  <c r="N936" i="4"/>
  <c r="M936" i="4"/>
  <c r="O936" i="4" s="1"/>
  <c r="N935" i="4"/>
  <c r="M935" i="4"/>
  <c r="N934" i="4"/>
  <c r="O934" i="4" s="1"/>
  <c r="M934" i="4"/>
  <c r="N933" i="4"/>
  <c r="M933" i="4"/>
  <c r="N932" i="4"/>
  <c r="M932" i="4"/>
  <c r="O932" i="4" s="1"/>
  <c r="N931" i="4"/>
  <c r="M931" i="4"/>
  <c r="O931" i="4" s="1"/>
  <c r="N930" i="4"/>
  <c r="M930" i="4"/>
  <c r="O930" i="4" s="1"/>
  <c r="N929" i="4"/>
  <c r="M929" i="4"/>
  <c r="O929" i="4" s="1"/>
  <c r="N928" i="4"/>
  <c r="M928" i="4"/>
  <c r="O928" i="4" s="1"/>
  <c r="N927" i="4"/>
  <c r="O927" i="4" s="1"/>
  <c r="M927" i="4"/>
  <c r="N926" i="4"/>
  <c r="M926" i="4"/>
  <c r="N925" i="4"/>
  <c r="M925" i="4"/>
  <c r="N924" i="4"/>
  <c r="M924" i="4"/>
  <c r="O924" i="4" s="1"/>
  <c r="O923" i="4"/>
  <c r="N923" i="4"/>
  <c r="M923" i="4"/>
  <c r="O922" i="4"/>
  <c r="N922" i="4"/>
  <c r="M922" i="4"/>
  <c r="N921" i="4"/>
  <c r="M921" i="4"/>
  <c r="O921" i="4" s="1"/>
  <c r="N920" i="4"/>
  <c r="M920" i="4"/>
  <c r="N919" i="4"/>
  <c r="M919" i="4"/>
  <c r="N918" i="4"/>
  <c r="M918" i="4"/>
  <c r="N917" i="4"/>
  <c r="M917" i="4"/>
  <c r="N916" i="4"/>
  <c r="M916" i="4"/>
  <c r="N915" i="4"/>
  <c r="M915" i="4"/>
  <c r="O915" i="4" s="1"/>
  <c r="O914" i="4"/>
  <c r="N914" i="4"/>
  <c r="M914" i="4"/>
  <c r="N913" i="4"/>
  <c r="M913" i="4"/>
  <c r="N912" i="4"/>
  <c r="M912" i="4"/>
  <c r="O912" i="4" s="1"/>
  <c r="N911" i="4"/>
  <c r="M911" i="4"/>
  <c r="N910" i="4"/>
  <c r="M910" i="4"/>
  <c r="N909" i="4"/>
  <c r="O909" i="4" s="1"/>
  <c r="M909" i="4"/>
  <c r="N908" i="4"/>
  <c r="M908" i="4"/>
  <c r="O908" i="4" s="1"/>
  <c r="N907" i="4"/>
  <c r="O907" i="4" s="1"/>
  <c r="M907" i="4"/>
  <c r="N906" i="4"/>
  <c r="O906" i="4" s="1"/>
  <c r="M906" i="4"/>
  <c r="N905" i="4"/>
  <c r="M905" i="4"/>
  <c r="O905" i="4" s="1"/>
  <c r="N904" i="4"/>
  <c r="M904" i="4"/>
  <c r="O904" i="4" s="1"/>
  <c r="N903" i="4"/>
  <c r="M903" i="4"/>
  <c r="N902" i="4"/>
  <c r="O902" i="4" s="1"/>
  <c r="M902" i="4"/>
  <c r="N901" i="4"/>
  <c r="M901" i="4"/>
  <c r="N900" i="4"/>
  <c r="M900" i="4"/>
  <c r="O900" i="4" s="1"/>
  <c r="N899" i="4"/>
  <c r="M899" i="4"/>
  <c r="O899" i="4" s="1"/>
  <c r="N898" i="4"/>
  <c r="M898" i="4"/>
  <c r="O898" i="4" s="1"/>
  <c r="N897" i="4"/>
  <c r="M897" i="4"/>
  <c r="O897" i="4" s="1"/>
  <c r="N896" i="4"/>
  <c r="M896" i="4"/>
  <c r="O896" i="4" s="1"/>
  <c r="N895" i="4"/>
  <c r="O895" i="4" s="1"/>
  <c r="M895" i="4"/>
  <c r="N894" i="4"/>
  <c r="M894" i="4"/>
  <c r="N893" i="4"/>
  <c r="M893" i="4"/>
  <c r="N892" i="4"/>
  <c r="M892" i="4"/>
  <c r="O892" i="4" s="1"/>
  <c r="O891" i="4"/>
  <c r="N891" i="4"/>
  <c r="M891" i="4"/>
  <c r="O890" i="4"/>
  <c r="N890" i="4"/>
  <c r="M890" i="4"/>
  <c r="N889" i="4"/>
  <c r="M889" i="4"/>
  <c r="O889" i="4" s="1"/>
  <c r="N888" i="4"/>
  <c r="M888" i="4"/>
  <c r="N887" i="4"/>
  <c r="M887" i="4"/>
  <c r="N886" i="4"/>
  <c r="M886" i="4"/>
  <c r="N885" i="4"/>
  <c r="M885" i="4"/>
  <c r="N884" i="4"/>
  <c r="M884" i="4"/>
  <c r="N883" i="4"/>
  <c r="M883" i="4"/>
  <c r="O883" i="4" s="1"/>
  <c r="O882" i="4"/>
  <c r="N882" i="4"/>
  <c r="M882" i="4"/>
  <c r="N881" i="4"/>
  <c r="M881" i="4"/>
  <c r="N880" i="4"/>
  <c r="M880" i="4"/>
  <c r="O880" i="4" s="1"/>
  <c r="N879" i="4"/>
  <c r="M879" i="4"/>
  <c r="N878" i="4"/>
  <c r="M878" i="4"/>
  <c r="N877" i="4"/>
  <c r="O877" i="4" s="1"/>
  <c r="M877" i="4"/>
  <c r="N876" i="4"/>
  <c r="M876" i="4"/>
  <c r="O876" i="4" s="1"/>
  <c r="N875" i="4"/>
  <c r="O875" i="4" s="1"/>
  <c r="M875" i="4"/>
  <c r="N874" i="4"/>
  <c r="O874" i="4" s="1"/>
  <c r="M874" i="4"/>
  <c r="N873" i="4"/>
  <c r="M873" i="4"/>
  <c r="O873" i="4" s="1"/>
  <c r="N872" i="4"/>
  <c r="M872" i="4"/>
  <c r="O872" i="4" s="1"/>
  <c r="N871" i="4"/>
  <c r="M871" i="4"/>
  <c r="N870" i="4"/>
  <c r="O870" i="4" s="1"/>
  <c r="M870" i="4"/>
  <c r="N869" i="4"/>
  <c r="M869" i="4"/>
  <c r="N868" i="4"/>
  <c r="M868" i="4"/>
  <c r="O868" i="4" s="1"/>
  <c r="N867" i="4"/>
  <c r="M867" i="4"/>
  <c r="O867" i="4" s="1"/>
  <c r="N866" i="4"/>
  <c r="M866" i="4"/>
  <c r="O866" i="4" s="1"/>
  <c r="N865" i="4"/>
  <c r="M865" i="4"/>
  <c r="O865" i="4" s="1"/>
  <c r="N864" i="4"/>
  <c r="M864" i="4"/>
  <c r="O864" i="4" s="1"/>
  <c r="N863" i="4"/>
  <c r="M863" i="4"/>
  <c r="N862" i="4"/>
  <c r="M862" i="4"/>
  <c r="N861" i="4"/>
  <c r="M861" i="4"/>
  <c r="N860" i="4"/>
  <c r="M860" i="4"/>
  <c r="O860" i="4" s="1"/>
  <c r="O859" i="4"/>
  <c r="N859" i="4"/>
  <c r="M859" i="4"/>
  <c r="O858" i="4"/>
  <c r="N858" i="4"/>
  <c r="M858" i="4"/>
  <c r="N857" i="4"/>
  <c r="M857" i="4"/>
  <c r="O857" i="4" s="1"/>
  <c r="N856" i="4"/>
  <c r="M856" i="4"/>
  <c r="N855" i="4"/>
  <c r="M855" i="4"/>
  <c r="O855" i="4" s="1"/>
  <c r="N854" i="4"/>
  <c r="M854" i="4"/>
  <c r="N853" i="4"/>
  <c r="M853" i="4"/>
  <c r="N852" i="4"/>
  <c r="M852" i="4"/>
  <c r="N851" i="4"/>
  <c r="M851" i="4"/>
  <c r="O851" i="4" s="1"/>
  <c r="O850" i="4"/>
  <c r="N850" i="4"/>
  <c r="M850" i="4"/>
  <c r="N849" i="4"/>
  <c r="M849" i="4"/>
  <c r="N848" i="4"/>
  <c r="M848" i="4"/>
  <c r="O848" i="4" s="1"/>
  <c r="N847" i="4"/>
  <c r="M847" i="4"/>
  <c r="O847" i="4" s="1"/>
  <c r="N846" i="4"/>
  <c r="M846" i="4"/>
  <c r="N845" i="4"/>
  <c r="O845" i="4" s="1"/>
  <c r="M845" i="4"/>
  <c r="N844" i="4"/>
  <c r="M844" i="4"/>
  <c r="O844" i="4" s="1"/>
  <c r="N843" i="4"/>
  <c r="O843" i="4" s="1"/>
  <c r="M843" i="4"/>
  <c r="N842" i="4"/>
  <c r="O842" i="4" s="1"/>
  <c r="M842" i="4"/>
  <c r="N841" i="4"/>
  <c r="M841" i="4"/>
  <c r="O841" i="4" s="1"/>
  <c r="N840" i="4"/>
  <c r="M840" i="4"/>
  <c r="O840" i="4" s="1"/>
  <c r="N839" i="4"/>
  <c r="M839" i="4"/>
  <c r="O839" i="4" s="1"/>
  <c r="N838" i="4"/>
  <c r="O838" i="4" s="1"/>
  <c r="M838" i="4"/>
  <c r="N837" i="4"/>
  <c r="M837" i="4"/>
  <c r="N836" i="4"/>
  <c r="M836" i="4"/>
  <c r="O836" i="4" s="1"/>
  <c r="N835" i="4"/>
  <c r="M835" i="4"/>
  <c r="O835" i="4" s="1"/>
  <c r="N834" i="4"/>
  <c r="M834" i="4"/>
  <c r="O834" i="4" s="1"/>
  <c r="N833" i="4"/>
  <c r="M833" i="4"/>
  <c r="O833" i="4" s="1"/>
  <c r="N832" i="4"/>
  <c r="M832" i="4"/>
  <c r="O832" i="4" s="1"/>
  <c r="N831" i="4"/>
  <c r="M831" i="4"/>
  <c r="N830" i="4"/>
  <c r="M830" i="4"/>
  <c r="N829" i="4"/>
  <c r="M829" i="4"/>
  <c r="N828" i="4"/>
  <c r="M828" i="4"/>
  <c r="O827" i="4"/>
  <c r="N827" i="4"/>
  <c r="M827" i="4"/>
  <c r="O826" i="4"/>
  <c r="N826" i="4"/>
  <c r="M826" i="4"/>
  <c r="N825" i="4"/>
  <c r="M825" i="4"/>
  <c r="N824" i="4"/>
  <c r="M824" i="4"/>
  <c r="N823" i="4"/>
  <c r="M823" i="4"/>
  <c r="O823" i="4" s="1"/>
  <c r="N822" i="4"/>
  <c r="M822" i="4"/>
  <c r="N821" i="4"/>
  <c r="O821" i="4" s="1"/>
  <c r="M821" i="4"/>
  <c r="N820" i="4"/>
  <c r="M820" i="4"/>
  <c r="N819" i="4"/>
  <c r="M819" i="4"/>
  <c r="O819" i="4" s="1"/>
  <c r="O818" i="4"/>
  <c r="N818" i="4"/>
  <c r="M818" i="4"/>
  <c r="N817" i="4"/>
  <c r="M817" i="4"/>
  <c r="N816" i="4"/>
  <c r="M816" i="4"/>
  <c r="O816" i="4" s="1"/>
  <c r="N815" i="4"/>
  <c r="M815" i="4"/>
  <c r="O815" i="4" s="1"/>
  <c r="N814" i="4"/>
  <c r="O814" i="4" s="1"/>
  <c r="M814" i="4"/>
  <c r="N813" i="4"/>
  <c r="O813" i="4" s="1"/>
  <c r="M813" i="4"/>
  <c r="N812" i="4"/>
  <c r="M812" i="4"/>
  <c r="O812" i="4" s="1"/>
  <c r="N811" i="4"/>
  <c r="O811" i="4" s="1"/>
  <c r="M811" i="4"/>
  <c r="N810" i="4"/>
  <c r="O810" i="4" s="1"/>
  <c r="M810" i="4"/>
  <c r="N809" i="4"/>
  <c r="M809" i="4"/>
  <c r="O809" i="4" s="1"/>
  <c r="N808" i="4"/>
  <c r="M808" i="4"/>
  <c r="O808" i="4" s="1"/>
  <c r="N807" i="4"/>
  <c r="M807" i="4"/>
  <c r="N806" i="4"/>
  <c r="O806" i="4" s="1"/>
  <c r="M806" i="4"/>
  <c r="N805" i="4"/>
  <c r="M805" i="4"/>
  <c r="N804" i="4"/>
  <c r="M804" i="4"/>
  <c r="O804" i="4" s="1"/>
  <c r="N803" i="4"/>
  <c r="M803" i="4"/>
  <c r="O803" i="4" s="1"/>
  <c r="N802" i="4"/>
  <c r="M802" i="4"/>
  <c r="O802" i="4" s="1"/>
  <c r="N801" i="4"/>
  <c r="M801" i="4"/>
  <c r="O801" i="4" s="1"/>
  <c r="N800" i="4"/>
  <c r="M800" i="4"/>
  <c r="N799" i="4"/>
  <c r="M799" i="4"/>
  <c r="N798" i="4"/>
  <c r="M798" i="4"/>
  <c r="N797" i="4"/>
  <c r="M797" i="4"/>
  <c r="O797" i="4" s="1"/>
  <c r="N796" i="4"/>
  <c r="M796" i="4"/>
  <c r="O795" i="4"/>
  <c r="N795" i="4"/>
  <c r="M795" i="4"/>
  <c r="O794" i="4"/>
  <c r="N794" i="4"/>
  <c r="M794" i="4"/>
  <c r="N793" i="4"/>
  <c r="M793" i="4"/>
  <c r="N792" i="4"/>
  <c r="M792" i="4"/>
  <c r="N791" i="4"/>
  <c r="M791" i="4"/>
  <c r="O791" i="4" s="1"/>
  <c r="N790" i="4"/>
  <c r="M790" i="4"/>
  <c r="N789" i="4"/>
  <c r="M789" i="4"/>
  <c r="N788" i="4"/>
  <c r="M788" i="4"/>
  <c r="N787" i="4"/>
  <c r="M787" i="4"/>
  <c r="O787" i="4" s="1"/>
  <c r="O786" i="4"/>
  <c r="N786" i="4"/>
  <c r="M786" i="4"/>
  <c r="N785" i="4"/>
  <c r="M785" i="4"/>
  <c r="N784" i="4"/>
  <c r="M784" i="4"/>
  <c r="O784" i="4" s="1"/>
  <c r="N783" i="4"/>
  <c r="M783" i="4"/>
  <c r="O783" i="4" s="1"/>
  <c r="N782" i="4"/>
  <c r="O782" i="4" s="1"/>
  <c r="M782" i="4"/>
  <c r="N781" i="4"/>
  <c r="M781" i="4"/>
  <c r="N780" i="4"/>
  <c r="M780" i="4"/>
  <c r="O780" i="4" s="1"/>
  <c r="N779" i="4"/>
  <c r="M779" i="4"/>
  <c r="O779" i="4" s="1"/>
  <c r="N778" i="4"/>
  <c r="O778" i="4" s="1"/>
  <c r="M778" i="4"/>
  <c r="N777" i="4"/>
  <c r="M777" i="4"/>
  <c r="O777" i="4" s="1"/>
  <c r="N776" i="4"/>
  <c r="M776" i="4"/>
  <c r="O776" i="4" s="1"/>
  <c r="N775" i="4"/>
  <c r="M775" i="4"/>
  <c r="N774" i="4"/>
  <c r="O774" i="4" s="1"/>
  <c r="M774" i="4"/>
  <c r="N773" i="4"/>
  <c r="M773" i="4"/>
  <c r="O773" i="4" s="1"/>
  <c r="N772" i="4"/>
  <c r="M772" i="4"/>
  <c r="O772" i="4" s="1"/>
  <c r="N771" i="4"/>
  <c r="M771" i="4"/>
  <c r="O771" i="4" s="1"/>
  <c r="N770" i="4"/>
  <c r="M770" i="4"/>
  <c r="O770" i="4" s="1"/>
  <c r="N769" i="4"/>
  <c r="M769" i="4"/>
  <c r="O769" i="4" s="1"/>
  <c r="N768" i="4"/>
  <c r="M768" i="4"/>
  <c r="N767" i="4"/>
  <c r="M767" i="4"/>
  <c r="N766" i="4"/>
  <c r="M766" i="4"/>
  <c r="N765" i="4"/>
  <c r="M765" i="4"/>
  <c r="O765" i="4" s="1"/>
  <c r="N764" i="4"/>
  <c r="M764" i="4"/>
  <c r="O763" i="4"/>
  <c r="N763" i="4"/>
  <c r="M763" i="4"/>
  <c r="O762" i="4"/>
  <c r="N762" i="4"/>
  <c r="M762" i="4"/>
  <c r="N761" i="4"/>
  <c r="M761" i="4"/>
  <c r="N760" i="4"/>
  <c r="M760" i="4"/>
  <c r="N759" i="4"/>
  <c r="M759" i="4"/>
  <c r="O759" i="4" s="1"/>
  <c r="N758" i="4"/>
  <c r="M758" i="4"/>
  <c r="N757" i="4"/>
  <c r="M757" i="4"/>
  <c r="N756" i="4"/>
  <c r="M756" i="4"/>
  <c r="N755" i="4"/>
  <c r="M755" i="4"/>
  <c r="O755" i="4" s="1"/>
  <c r="O754" i="4"/>
  <c r="N754" i="4"/>
  <c r="M754" i="4"/>
  <c r="N753" i="4"/>
  <c r="M753" i="4"/>
  <c r="N752" i="4"/>
  <c r="M752" i="4"/>
  <c r="O752" i="4" s="1"/>
  <c r="N751" i="4"/>
  <c r="M751" i="4"/>
  <c r="O751" i="4" s="1"/>
  <c r="N750" i="4"/>
  <c r="O750" i="4" s="1"/>
  <c r="M750" i="4"/>
  <c r="N749" i="4"/>
  <c r="M749" i="4"/>
  <c r="N748" i="4"/>
  <c r="M748" i="4"/>
  <c r="O748" i="4" s="1"/>
  <c r="N747" i="4"/>
  <c r="M747" i="4"/>
  <c r="O747" i="4" s="1"/>
  <c r="N746" i="4"/>
  <c r="O746" i="4" s="1"/>
  <c r="M746" i="4"/>
  <c r="N745" i="4"/>
  <c r="M745" i="4"/>
  <c r="O745" i="4" s="1"/>
  <c r="N744" i="4"/>
  <c r="M744" i="4"/>
  <c r="O744" i="4" s="1"/>
  <c r="N743" i="4"/>
  <c r="M743" i="4"/>
  <c r="N742" i="4"/>
  <c r="O742" i="4" s="1"/>
  <c r="M742" i="4"/>
  <c r="N741" i="4"/>
  <c r="M741" i="4"/>
  <c r="O741" i="4" s="1"/>
  <c r="N740" i="4"/>
  <c r="M740" i="4"/>
  <c r="O740" i="4" s="1"/>
  <c r="N739" i="4"/>
  <c r="M739" i="4"/>
  <c r="O739" i="4" s="1"/>
  <c r="N738" i="4"/>
  <c r="M738" i="4"/>
  <c r="O738" i="4" s="1"/>
  <c r="N737" i="4"/>
  <c r="M737" i="4"/>
  <c r="O737" i="4" s="1"/>
  <c r="N736" i="4"/>
  <c r="M736" i="4"/>
  <c r="N735" i="4"/>
  <c r="M735" i="4"/>
  <c r="N734" i="4"/>
  <c r="M734" i="4"/>
  <c r="N733" i="4"/>
  <c r="M733" i="4"/>
  <c r="O733" i="4" s="1"/>
  <c r="N732" i="4"/>
  <c r="M732" i="4"/>
  <c r="O731" i="4"/>
  <c r="N731" i="4"/>
  <c r="M731" i="4"/>
  <c r="O730" i="4"/>
  <c r="N730" i="4"/>
  <c r="M730" i="4"/>
  <c r="N729" i="4"/>
  <c r="M729" i="4"/>
  <c r="N728" i="4"/>
  <c r="M728" i="4"/>
  <c r="N727" i="4"/>
  <c r="M727" i="4"/>
  <c r="O727" i="4" s="1"/>
  <c r="N726" i="4"/>
  <c r="M726" i="4"/>
  <c r="N725" i="4"/>
  <c r="M725" i="4"/>
  <c r="N724" i="4"/>
  <c r="O724" i="4" s="1"/>
  <c r="M724" i="4"/>
  <c r="N723" i="4"/>
  <c r="M723" i="4"/>
  <c r="O723" i="4" s="1"/>
  <c r="O722" i="4"/>
  <c r="N722" i="4"/>
  <c r="M722" i="4"/>
  <c r="N721" i="4"/>
  <c r="M721" i="4"/>
  <c r="N720" i="4"/>
  <c r="M720" i="4"/>
  <c r="O720" i="4" s="1"/>
  <c r="N719" i="4"/>
  <c r="M719" i="4"/>
  <c r="O719" i="4" s="1"/>
  <c r="N718" i="4"/>
  <c r="O718" i="4" s="1"/>
  <c r="M718" i="4"/>
  <c r="N717" i="4"/>
  <c r="M717" i="4"/>
  <c r="N716" i="4"/>
  <c r="M716" i="4"/>
  <c r="N715" i="4"/>
  <c r="M715" i="4"/>
  <c r="O715" i="4" s="1"/>
  <c r="N714" i="4"/>
  <c r="O714" i="4" s="1"/>
  <c r="M714" i="4"/>
  <c r="N713" i="4"/>
  <c r="M713" i="4"/>
  <c r="O713" i="4" s="1"/>
  <c r="N712" i="4"/>
  <c r="M712" i="4"/>
  <c r="O712" i="4" s="1"/>
  <c r="N711" i="4"/>
  <c r="M711" i="4"/>
  <c r="N710" i="4"/>
  <c r="O710" i="4" s="1"/>
  <c r="M710" i="4"/>
  <c r="N709" i="4"/>
  <c r="M709" i="4"/>
  <c r="O709" i="4" s="1"/>
  <c r="N708" i="4"/>
  <c r="M708" i="4"/>
  <c r="N707" i="4"/>
  <c r="M707" i="4"/>
  <c r="O707" i="4" s="1"/>
  <c r="N706" i="4"/>
  <c r="M706" i="4"/>
  <c r="O706" i="4" s="1"/>
  <c r="N705" i="4"/>
  <c r="M705" i="4"/>
  <c r="O705" i="4" s="1"/>
  <c r="N704" i="4"/>
  <c r="M704" i="4"/>
  <c r="N703" i="4"/>
  <c r="M703" i="4"/>
  <c r="N702" i="4"/>
  <c r="M702" i="4"/>
  <c r="N701" i="4"/>
  <c r="M701" i="4"/>
  <c r="O701" i="4" s="1"/>
  <c r="N700" i="4"/>
  <c r="O700" i="4" s="1"/>
  <c r="M700" i="4"/>
  <c r="O699" i="4"/>
  <c r="N699" i="4"/>
  <c r="M699" i="4"/>
  <c r="O698" i="4"/>
  <c r="N698" i="4"/>
  <c r="M698" i="4"/>
  <c r="N697" i="4"/>
  <c r="M697" i="4"/>
  <c r="N696" i="4"/>
  <c r="M696" i="4"/>
  <c r="N695" i="4"/>
  <c r="M695" i="4"/>
  <c r="O695" i="4" s="1"/>
  <c r="N694" i="4"/>
  <c r="M694" i="4"/>
  <c r="N693" i="4"/>
  <c r="M693" i="4"/>
  <c r="N692" i="4"/>
  <c r="O692" i="4" s="1"/>
  <c r="M692" i="4"/>
  <c r="N691" i="4"/>
  <c r="M691" i="4"/>
  <c r="O691" i="4" s="1"/>
  <c r="O690" i="4"/>
  <c r="N690" i="4"/>
  <c r="M690" i="4"/>
  <c r="N689" i="4"/>
  <c r="M689" i="4"/>
  <c r="N688" i="4"/>
  <c r="M688" i="4"/>
  <c r="O688" i="4" s="1"/>
  <c r="N687" i="4"/>
  <c r="M687" i="4"/>
  <c r="O687" i="4" s="1"/>
  <c r="N686" i="4"/>
  <c r="O686" i="4" s="1"/>
  <c r="M686" i="4"/>
  <c r="N685" i="4"/>
  <c r="M685" i="4"/>
  <c r="N684" i="4"/>
  <c r="M684" i="4"/>
  <c r="N683" i="4"/>
  <c r="M683" i="4"/>
  <c r="O683" i="4" s="1"/>
  <c r="N682" i="4"/>
  <c r="O682" i="4" s="1"/>
  <c r="M682" i="4"/>
  <c r="N681" i="4"/>
  <c r="M681" i="4"/>
  <c r="O681" i="4" s="1"/>
  <c r="N680" i="4"/>
  <c r="M680" i="4"/>
  <c r="O680" i="4" s="1"/>
  <c r="N679" i="4"/>
  <c r="M679" i="4"/>
  <c r="N678" i="4"/>
  <c r="O678" i="4" s="1"/>
  <c r="M678" i="4"/>
  <c r="N677" i="4"/>
  <c r="M677" i="4"/>
  <c r="O677" i="4" s="1"/>
  <c r="N676" i="4"/>
  <c r="M676" i="4"/>
  <c r="N675" i="4"/>
  <c r="M675" i="4"/>
  <c r="O675" i="4" s="1"/>
  <c r="N674" i="4"/>
  <c r="M674" i="4"/>
  <c r="O674" i="4" s="1"/>
  <c r="N673" i="4"/>
  <c r="M673" i="4"/>
  <c r="O673" i="4" s="1"/>
  <c r="N672" i="4"/>
  <c r="M672" i="4"/>
  <c r="N671" i="4"/>
  <c r="M671" i="4"/>
  <c r="N670" i="4"/>
  <c r="M670" i="4"/>
  <c r="N669" i="4"/>
  <c r="M669" i="4"/>
  <c r="O669" i="4" s="1"/>
  <c r="N668" i="4"/>
  <c r="O668" i="4" s="1"/>
  <c r="M668" i="4"/>
  <c r="O667" i="4"/>
  <c r="N667" i="4"/>
  <c r="M667" i="4"/>
  <c r="O666" i="4"/>
  <c r="N666" i="4"/>
  <c r="M666" i="4"/>
  <c r="N665" i="4"/>
  <c r="M665" i="4"/>
  <c r="N664" i="4"/>
  <c r="M664" i="4"/>
  <c r="N663" i="4"/>
  <c r="M663" i="4"/>
  <c r="O663" i="4" s="1"/>
  <c r="N662" i="4"/>
  <c r="M662" i="4"/>
  <c r="N661" i="4"/>
  <c r="M661" i="4"/>
  <c r="N660" i="4"/>
  <c r="O660" i="4" s="1"/>
  <c r="M660" i="4"/>
  <c r="N659" i="4"/>
  <c r="M659" i="4"/>
  <c r="O659" i="4" s="1"/>
  <c r="O658" i="4"/>
  <c r="N658" i="4"/>
  <c r="M658" i="4"/>
  <c r="N657" i="4"/>
  <c r="M657" i="4"/>
  <c r="N656" i="4"/>
  <c r="M656" i="4"/>
  <c r="O656" i="4" s="1"/>
  <c r="N655" i="4"/>
  <c r="M655" i="4"/>
  <c r="O655" i="4" s="1"/>
  <c r="N654" i="4"/>
  <c r="O654" i="4" s="1"/>
  <c r="M654" i="4"/>
  <c r="N653" i="4"/>
  <c r="M653" i="4"/>
  <c r="N652" i="4"/>
  <c r="M652" i="4"/>
  <c r="N651" i="4"/>
  <c r="M651" i="4"/>
  <c r="N650" i="4"/>
  <c r="O650" i="4" s="1"/>
  <c r="M650" i="4"/>
  <c r="N649" i="4"/>
  <c r="M649" i="4"/>
  <c r="O649" i="4" s="1"/>
  <c r="N648" i="4"/>
  <c r="M648" i="4"/>
  <c r="O648" i="4" s="1"/>
  <c r="N647" i="4"/>
  <c r="M647" i="4"/>
  <c r="N646" i="4"/>
  <c r="O646" i="4" s="1"/>
  <c r="M646" i="4"/>
  <c r="N645" i="4"/>
  <c r="M645" i="4"/>
  <c r="O645" i="4" s="1"/>
  <c r="N644" i="4"/>
  <c r="M644" i="4"/>
  <c r="N643" i="4"/>
  <c r="M643" i="4"/>
  <c r="O643" i="4" s="1"/>
  <c r="N642" i="4"/>
  <c r="M642" i="4"/>
  <c r="O642" i="4" s="1"/>
  <c r="N641" i="4"/>
  <c r="M641" i="4"/>
  <c r="O641" i="4" s="1"/>
  <c r="N640" i="4"/>
  <c r="M640" i="4"/>
  <c r="N639" i="4"/>
  <c r="M639" i="4"/>
  <c r="N638" i="4"/>
  <c r="M638" i="4"/>
  <c r="N637" i="4"/>
  <c r="M637" i="4"/>
  <c r="O637" i="4" s="1"/>
  <c r="N636" i="4"/>
  <c r="O636" i="4" s="1"/>
  <c r="M636" i="4"/>
  <c r="O635" i="4"/>
  <c r="N635" i="4"/>
  <c r="M635" i="4"/>
  <c r="N634" i="4"/>
  <c r="M634" i="4"/>
  <c r="O634" i="4" s="1"/>
  <c r="N633" i="4"/>
  <c r="M633" i="4"/>
  <c r="N632" i="4"/>
  <c r="M632" i="4"/>
  <c r="N631" i="4"/>
  <c r="M631" i="4"/>
  <c r="O631" i="4" s="1"/>
  <c r="N630" i="4"/>
  <c r="M630" i="4"/>
  <c r="N629" i="4"/>
  <c r="M629" i="4"/>
  <c r="N628" i="4"/>
  <c r="O628" i="4" s="1"/>
  <c r="M628" i="4"/>
  <c r="N627" i="4"/>
  <c r="M627" i="4"/>
  <c r="O626" i="4"/>
  <c r="N626" i="4"/>
  <c r="M626" i="4"/>
  <c r="N625" i="4"/>
  <c r="M625" i="4"/>
  <c r="N624" i="4"/>
  <c r="M624" i="4"/>
  <c r="O624" i="4" s="1"/>
  <c r="N623" i="4"/>
  <c r="M623" i="4"/>
  <c r="O623" i="4" s="1"/>
  <c r="N622" i="4"/>
  <c r="O622" i="4" s="1"/>
  <c r="M622" i="4"/>
  <c r="N621" i="4"/>
  <c r="M621" i="4"/>
  <c r="N620" i="4"/>
  <c r="M620" i="4"/>
  <c r="N619" i="4"/>
  <c r="M619" i="4"/>
  <c r="N618" i="4"/>
  <c r="O618" i="4" s="1"/>
  <c r="M618" i="4"/>
  <c r="N617" i="4"/>
  <c r="M617" i="4"/>
  <c r="O617" i="4" s="1"/>
  <c r="N616" i="4"/>
  <c r="M616" i="4"/>
  <c r="O616" i="4" s="1"/>
  <c r="N615" i="4"/>
  <c r="M615" i="4"/>
  <c r="N614" i="4"/>
  <c r="O614" i="4" s="1"/>
  <c r="M614" i="4"/>
  <c r="N613" i="4"/>
  <c r="M613" i="4"/>
  <c r="O613" i="4" s="1"/>
  <c r="N612" i="4"/>
  <c r="M612" i="4"/>
  <c r="N611" i="4"/>
  <c r="M611" i="4"/>
  <c r="O611" i="4" s="1"/>
  <c r="N610" i="4"/>
  <c r="M610" i="4"/>
  <c r="O610" i="4" s="1"/>
  <c r="N609" i="4"/>
  <c r="M609" i="4"/>
  <c r="O609" i="4" s="1"/>
  <c r="N608" i="4"/>
  <c r="M608" i="4"/>
  <c r="N607" i="4"/>
  <c r="M607" i="4"/>
  <c r="N606" i="4"/>
  <c r="M606" i="4"/>
  <c r="N605" i="4"/>
  <c r="M605" i="4"/>
  <c r="O605" i="4" s="1"/>
  <c r="N604" i="4"/>
  <c r="O604" i="4" s="1"/>
  <c r="M604" i="4"/>
  <c r="O603" i="4"/>
  <c r="N603" i="4"/>
  <c r="M603" i="4"/>
  <c r="N602" i="4"/>
  <c r="M602" i="4"/>
  <c r="O602" i="4" s="1"/>
  <c r="N601" i="4"/>
  <c r="M601" i="4"/>
  <c r="N600" i="4"/>
  <c r="M600" i="4"/>
  <c r="N599" i="4"/>
  <c r="M599" i="4"/>
  <c r="O599" i="4" s="1"/>
  <c r="N598" i="4"/>
  <c r="M598" i="4"/>
  <c r="N597" i="4"/>
  <c r="M597" i="4"/>
  <c r="N596" i="4"/>
  <c r="O596" i="4" s="1"/>
  <c r="M596" i="4"/>
  <c r="N595" i="4"/>
  <c r="M595" i="4"/>
  <c r="O594" i="4"/>
  <c r="N594" i="4"/>
  <c r="M594" i="4"/>
  <c r="N593" i="4"/>
  <c r="M593" i="4"/>
  <c r="N592" i="4"/>
  <c r="M592" i="4"/>
  <c r="O592" i="4" s="1"/>
  <c r="N591" i="4"/>
  <c r="M591" i="4"/>
  <c r="O591" i="4" s="1"/>
  <c r="N590" i="4"/>
  <c r="O590" i="4" s="1"/>
  <c r="M590" i="4"/>
  <c r="N589" i="4"/>
  <c r="M589" i="4"/>
  <c r="N588" i="4"/>
  <c r="M588" i="4"/>
  <c r="N587" i="4"/>
  <c r="M587" i="4"/>
  <c r="O587" i="4" s="1"/>
  <c r="N586" i="4"/>
  <c r="O586" i="4" s="1"/>
  <c r="M586" i="4"/>
  <c r="N585" i="4"/>
  <c r="M585" i="4"/>
  <c r="O585" i="4" s="1"/>
  <c r="N584" i="4"/>
  <c r="M584" i="4"/>
  <c r="O584" i="4" s="1"/>
  <c r="N583" i="4"/>
  <c r="M583" i="4"/>
  <c r="N582" i="4"/>
  <c r="O582" i="4" s="1"/>
  <c r="M582" i="4"/>
  <c r="N581" i="4"/>
  <c r="M581" i="4"/>
  <c r="O581" i="4" s="1"/>
  <c r="N580" i="4"/>
  <c r="M580" i="4"/>
  <c r="N579" i="4"/>
  <c r="M579" i="4"/>
  <c r="O579" i="4" s="1"/>
  <c r="N578" i="4"/>
  <c r="M578" i="4"/>
  <c r="O578" i="4" s="1"/>
  <c r="N577" i="4"/>
  <c r="M577" i="4"/>
  <c r="O577" i="4" s="1"/>
  <c r="N576" i="4"/>
  <c r="M576" i="4"/>
  <c r="N575" i="4"/>
  <c r="M575" i="4"/>
  <c r="N574" i="4"/>
  <c r="M574" i="4"/>
  <c r="N573" i="4"/>
  <c r="M573" i="4"/>
  <c r="O573" i="4" s="1"/>
  <c r="N572" i="4"/>
  <c r="O572" i="4" s="1"/>
  <c r="M572" i="4"/>
  <c r="O571" i="4"/>
  <c r="N571" i="4"/>
  <c r="M571" i="4"/>
  <c r="O570" i="4"/>
  <c r="N570" i="4"/>
  <c r="M570" i="4"/>
  <c r="N569" i="4"/>
  <c r="M569" i="4"/>
  <c r="N568" i="4"/>
  <c r="M568" i="4"/>
  <c r="N567" i="4"/>
  <c r="M567" i="4"/>
  <c r="O567" i="4" s="1"/>
  <c r="N566" i="4"/>
  <c r="O566" i="4" s="1"/>
  <c r="M566" i="4"/>
  <c r="N565" i="4"/>
  <c r="M565" i="4"/>
  <c r="N564" i="4"/>
  <c r="O564" i="4" s="1"/>
  <c r="M564" i="4"/>
  <c r="N563" i="4"/>
  <c r="M563" i="4"/>
  <c r="O563" i="4" s="1"/>
  <c r="O562" i="4"/>
  <c r="N562" i="4"/>
  <c r="M562" i="4"/>
  <c r="N561" i="4"/>
  <c r="M561" i="4"/>
  <c r="N560" i="4"/>
  <c r="M560" i="4"/>
  <c r="O560" i="4" s="1"/>
  <c r="N559" i="4"/>
  <c r="M559" i="4"/>
  <c r="N558" i="4"/>
  <c r="M558" i="4"/>
  <c r="N557" i="4"/>
  <c r="M557" i="4"/>
  <c r="N556" i="4"/>
  <c r="M556" i="4"/>
  <c r="O555" i="4"/>
  <c r="N555" i="4"/>
  <c r="M555" i="4"/>
  <c r="O554" i="4"/>
  <c r="N554" i="4"/>
  <c r="M554" i="4"/>
  <c r="N553" i="4"/>
  <c r="M553" i="4"/>
  <c r="O553" i="4" s="1"/>
  <c r="N552" i="4"/>
  <c r="M552" i="4"/>
  <c r="N551" i="4"/>
  <c r="M551" i="4"/>
  <c r="O551" i="4" s="1"/>
  <c r="N550" i="4"/>
  <c r="M550" i="4"/>
  <c r="N549" i="4"/>
  <c r="M549" i="4"/>
  <c r="N548" i="4"/>
  <c r="O548" i="4" s="1"/>
  <c r="M548" i="4"/>
  <c r="N547" i="4"/>
  <c r="O547" i="4" s="1"/>
  <c r="M547" i="4"/>
  <c r="N546" i="4"/>
  <c r="O546" i="4" s="1"/>
  <c r="M546" i="4"/>
  <c r="N545" i="4"/>
  <c r="M545" i="4"/>
  <c r="N544" i="4"/>
  <c r="M544" i="4"/>
  <c r="O544" i="4" s="1"/>
  <c r="N543" i="4"/>
  <c r="M543" i="4"/>
  <c r="O543" i="4" s="1"/>
  <c r="N542" i="4"/>
  <c r="O542" i="4" s="1"/>
  <c r="M542" i="4"/>
  <c r="N541" i="4"/>
  <c r="M541" i="4"/>
  <c r="N540" i="4"/>
  <c r="M540" i="4"/>
  <c r="N539" i="4"/>
  <c r="M539" i="4"/>
  <c r="O539" i="4" s="1"/>
  <c r="N538" i="4"/>
  <c r="M538" i="4"/>
  <c r="O538" i="4" s="1"/>
  <c r="N537" i="4"/>
  <c r="M537" i="4"/>
  <c r="O537" i="4" s="1"/>
  <c r="N536" i="4"/>
  <c r="M536" i="4"/>
  <c r="O536" i="4" s="1"/>
  <c r="N535" i="4"/>
  <c r="M535" i="4"/>
  <c r="N534" i="4"/>
  <c r="O534" i="4" s="1"/>
  <c r="M534" i="4"/>
  <c r="N533" i="4"/>
  <c r="M533" i="4"/>
  <c r="O533" i="4" s="1"/>
  <c r="N532" i="4"/>
  <c r="M532" i="4"/>
  <c r="O531" i="4"/>
  <c r="N531" i="4"/>
  <c r="M531" i="4"/>
  <c r="N530" i="4"/>
  <c r="M530" i="4"/>
  <c r="O530" i="4" s="1"/>
  <c r="N529" i="4"/>
  <c r="M529" i="4"/>
  <c r="O529" i="4" s="1"/>
  <c r="N528" i="4"/>
  <c r="M528" i="4"/>
  <c r="N527" i="4"/>
  <c r="M527" i="4"/>
  <c r="N526" i="4"/>
  <c r="M526" i="4"/>
  <c r="N525" i="4"/>
  <c r="M525" i="4"/>
  <c r="O525" i="4" s="1"/>
  <c r="N524" i="4"/>
  <c r="O524" i="4" s="1"/>
  <c r="M524" i="4"/>
  <c r="O523" i="4"/>
  <c r="N523" i="4"/>
  <c r="M523" i="4"/>
  <c r="O522" i="4"/>
  <c r="N522" i="4"/>
  <c r="M522" i="4"/>
  <c r="N521" i="4"/>
  <c r="M521" i="4"/>
  <c r="N520" i="4"/>
  <c r="M520" i="4"/>
  <c r="N519" i="4"/>
  <c r="M519" i="4"/>
  <c r="O519" i="4" s="1"/>
  <c r="N518" i="4"/>
  <c r="M518" i="4"/>
  <c r="N517" i="4"/>
  <c r="M517" i="4"/>
  <c r="N516" i="4"/>
  <c r="O516" i="4" s="1"/>
  <c r="M516" i="4"/>
  <c r="N515" i="4"/>
  <c r="O515" i="4" s="1"/>
  <c r="M515" i="4"/>
  <c r="N514" i="4"/>
  <c r="O514" i="4" s="1"/>
  <c r="M514" i="4"/>
  <c r="N513" i="4"/>
  <c r="M513" i="4"/>
  <c r="N512" i="4"/>
  <c r="M512" i="4"/>
  <c r="O512" i="4" s="1"/>
  <c r="N511" i="4"/>
  <c r="M511" i="4"/>
  <c r="O511" i="4" s="1"/>
  <c r="N510" i="4"/>
  <c r="O510" i="4" s="1"/>
  <c r="M510" i="4"/>
  <c r="N509" i="4"/>
  <c r="M509" i="4"/>
  <c r="N508" i="4"/>
  <c r="M508" i="4"/>
  <c r="N507" i="4"/>
  <c r="M507" i="4"/>
  <c r="O507" i="4" s="1"/>
  <c r="N506" i="4"/>
  <c r="M506" i="4"/>
  <c r="O506" i="4" s="1"/>
  <c r="N505" i="4"/>
  <c r="M505" i="4"/>
  <c r="O505" i="4" s="1"/>
  <c r="N504" i="4"/>
  <c r="M504" i="4"/>
  <c r="O504" i="4" s="1"/>
  <c r="N503" i="4"/>
  <c r="M503" i="4"/>
  <c r="N502" i="4"/>
  <c r="O502" i="4" s="1"/>
  <c r="M502" i="4"/>
  <c r="N501" i="4"/>
  <c r="M501" i="4"/>
  <c r="O501" i="4" s="1"/>
  <c r="N500" i="4"/>
  <c r="M500" i="4"/>
  <c r="O499" i="4"/>
  <c r="N499" i="4"/>
  <c r="M499" i="4"/>
  <c r="N498" i="4"/>
  <c r="M498" i="4"/>
  <c r="O498" i="4" s="1"/>
  <c r="N497" i="4"/>
  <c r="M497" i="4"/>
  <c r="O497" i="4" s="1"/>
  <c r="N496" i="4"/>
  <c r="M496" i="4"/>
  <c r="N495" i="4"/>
  <c r="M495" i="4"/>
  <c r="N494" i="4"/>
  <c r="M494" i="4"/>
  <c r="N493" i="4"/>
  <c r="M493" i="4"/>
  <c r="O493" i="4" s="1"/>
  <c r="N492" i="4"/>
  <c r="O492" i="4" s="1"/>
  <c r="M492" i="4"/>
  <c r="O491" i="4"/>
  <c r="N491" i="4"/>
  <c r="M491" i="4"/>
  <c r="O490" i="4"/>
  <c r="N490" i="4"/>
  <c r="M490" i="4"/>
  <c r="O489" i="4"/>
  <c r="N489" i="4"/>
  <c r="M489" i="4"/>
  <c r="N488" i="4"/>
  <c r="M488" i="4"/>
  <c r="N487" i="4"/>
  <c r="M487" i="4"/>
  <c r="N486" i="4"/>
  <c r="M486" i="4"/>
  <c r="N485" i="4"/>
  <c r="M485" i="4"/>
  <c r="N484" i="4"/>
  <c r="O484" i="4" s="1"/>
  <c r="M484" i="4"/>
  <c r="O483" i="4"/>
  <c r="N483" i="4"/>
  <c r="M483" i="4"/>
  <c r="O482" i="4"/>
  <c r="N482" i="4"/>
  <c r="M482" i="4"/>
  <c r="N481" i="4"/>
  <c r="O481" i="4" s="1"/>
  <c r="M481" i="4"/>
  <c r="N480" i="4"/>
  <c r="M480" i="4"/>
  <c r="N479" i="4"/>
  <c r="M479" i="4"/>
  <c r="N478" i="4"/>
  <c r="M478" i="4"/>
  <c r="N477" i="4"/>
  <c r="M477" i="4"/>
  <c r="N476" i="4"/>
  <c r="M476" i="4"/>
  <c r="N475" i="4"/>
  <c r="O475" i="4" s="1"/>
  <c r="M475" i="4"/>
  <c r="O474" i="4"/>
  <c r="N474" i="4"/>
  <c r="M474" i="4"/>
  <c r="O473" i="4"/>
  <c r="N473" i="4"/>
  <c r="M473" i="4"/>
  <c r="N472" i="4"/>
  <c r="M472" i="4"/>
  <c r="N471" i="4"/>
  <c r="M471" i="4"/>
  <c r="N470" i="4"/>
  <c r="M470" i="4"/>
  <c r="N469" i="4"/>
  <c r="M469" i="4"/>
  <c r="N468" i="4"/>
  <c r="M468" i="4"/>
  <c r="N467" i="4"/>
  <c r="M467" i="4"/>
  <c r="N466" i="4"/>
  <c r="O466" i="4" s="1"/>
  <c r="M466" i="4"/>
  <c r="N465" i="4"/>
  <c r="M465" i="4"/>
  <c r="O465" i="4" s="1"/>
  <c r="N464" i="4"/>
  <c r="M464" i="4"/>
  <c r="O464" i="4" s="1"/>
  <c r="N463" i="4"/>
  <c r="M463" i="4"/>
  <c r="N462" i="4"/>
  <c r="O462" i="4" s="1"/>
  <c r="M462" i="4"/>
  <c r="N461" i="4"/>
  <c r="M461" i="4"/>
  <c r="N460" i="4"/>
  <c r="M460" i="4"/>
  <c r="O460" i="4" s="1"/>
  <c r="N459" i="4"/>
  <c r="M459" i="4"/>
  <c r="N458" i="4"/>
  <c r="M458" i="4"/>
  <c r="O458" i="4" s="1"/>
  <c r="N457" i="4"/>
  <c r="M457" i="4"/>
  <c r="N456" i="4"/>
  <c r="M456" i="4"/>
  <c r="N455" i="4"/>
  <c r="M455" i="4"/>
  <c r="O455" i="4" s="1"/>
  <c r="N454" i="4"/>
  <c r="M454" i="4"/>
  <c r="N453" i="4"/>
  <c r="O453" i="4" s="1"/>
  <c r="M453" i="4"/>
  <c r="N452" i="4"/>
  <c r="M452" i="4"/>
  <c r="N451" i="4"/>
  <c r="M451" i="4"/>
  <c r="O451" i="4" s="1"/>
  <c r="N450" i="4"/>
  <c r="M450" i="4"/>
  <c r="O450" i="4" s="1"/>
  <c r="N449" i="4"/>
  <c r="M449" i="4"/>
  <c r="O449" i="4" s="1"/>
  <c r="N448" i="4"/>
  <c r="M448" i="4"/>
  <c r="N447" i="4"/>
  <c r="M447" i="4"/>
  <c r="N446" i="4"/>
  <c r="M446" i="4"/>
  <c r="N445" i="4"/>
  <c r="M445" i="4"/>
  <c r="N444" i="4"/>
  <c r="M444" i="4"/>
  <c r="N443" i="4"/>
  <c r="M443" i="4"/>
  <c r="N442" i="4"/>
  <c r="O442" i="4" s="1"/>
  <c r="M442" i="4"/>
  <c r="N441" i="4"/>
  <c r="M441" i="4"/>
  <c r="N440" i="4"/>
  <c r="M440" i="4"/>
  <c r="O440" i="4" s="1"/>
  <c r="N439" i="4"/>
  <c r="M439" i="4"/>
  <c r="O439" i="4" s="1"/>
  <c r="N438" i="4"/>
  <c r="O438" i="4" s="1"/>
  <c r="M438" i="4"/>
  <c r="N437" i="4"/>
  <c r="O437" i="4" s="1"/>
  <c r="M437" i="4"/>
  <c r="N436" i="4"/>
  <c r="M436" i="4"/>
  <c r="O436" i="4" s="1"/>
  <c r="N435" i="4"/>
  <c r="M435" i="4"/>
  <c r="O435" i="4" s="1"/>
  <c r="O434" i="4"/>
  <c r="N434" i="4"/>
  <c r="M434" i="4"/>
  <c r="N433" i="4"/>
  <c r="M433" i="4"/>
  <c r="N432" i="4"/>
  <c r="M432" i="4"/>
  <c r="N431" i="4"/>
  <c r="M431" i="4"/>
  <c r="O431" i="4" s="1"/>
  <c r="N430" i="4"/>
  <c r="M430" i="4"/>
  <c r="N429" i="4"/>
  <c r="O429" i="4" s="1"/>
  <c r="M429" i="4"/>
  <c r="N428" i="4"/>
  <c r="M428" i="4"/>
  <c r="N427" i="4"/>
  <c r="M427" i="4"/>
  <c r="O427" i="4" s="1"/>
  <c r="N426" i="4"/>
  <c r="M426" i="4"/>
  <c r="O426" i="4" s="1"/>
  <c r="N425" i="4"/>
  <c r="M425" i="4"/>
  <c r="O425" i="4" s="1"/>
  <c r="N424" i="4"/>
  <c r="M424" i="4"/>
  <c r="O424" i="4" s="1"/>
  <c r="N423" i="4"/>
  <c r="M423" i="4"/>
  <c r="N422" i="4"/>
  <c r="O422" i="4" s="1"/>
  <c r="M422" i="4"/>
  <c r="N421" i="4"/>
  <c r="M421" i="4"/>
  <c r="N420" i="4"/>
  <c r="M420" i="4"/>
  <c r="O420" i="4" s="1"/>
  <c r="N419" i="4"/>
  <c r="M419" i="4"/>
  <c r="O418" i="4"/>
  <c r="N418" i="4"/>
  <c r="M418" i="4"/>
  <c r="N417" i="4"/>
  <c r="O417" i="4" s="1"/>
  <c r="M417" i="4"/>
  <c r="N416" i="4"/>
  <c r="M416" i="4"/>
  <c r="O416" i="4" s="1"/>
  <c r="N415" i="4"/>
  <c r="M415" i="4"/>
  <c r="O415" i="4" s="1"/>
  <c r="N414" i="4"/>
  <c r="O414" i="4" s="1"/>
  <c r="M414" i="4"/>
  <c r="N413" i="4"/>
  <c r="O413" i="4" s="1"/>
  <c r="M413" i="4"/>
  <c r="N412" i="4"/>
  <c r="M412" i="4"/>
  <c r="O412" i="4" s="1"/>
  <c r="N411" i="4"/>
  <c r="M411" i="4"/>
  <c r="O411" i="4" s="1"/>
  <c r="N410" i="4"/>
  <c r="M410" i="4"/>
  <c r="O410" i="4" s="1"/>
  <c r="N409" i="4"/>
  <c r="M409" i="4"/>
  <c r="N408" i="4"/>
  <c r="M408" i="4"/>
  <c r="N407" i="4"/>
  <c r="M407" i="4"/>
  <c r="N406" i="4"/>
  <c r="M406" i="4"/>
  <c r="N405" i="4"/>
  <c r="M405" i="4"/>
  <c r="N404" i="4"/>
  <c r="M404" i="4"/>
  <c r="N403" i="4"/>
  <c r="M403" i="4"/>
  <c r="N402" i="4"/>
  <c r="O402" i="4" s="1"/>
  <c r="M402" i="4"/>
  <c r="N401" i="4"/>
  <c r="M401" i="4"/>
  <c r="N400" i="4"/>
  <c r="M400" i="4"/>
  <c r="O400" i="4" s="1"/>
  <c r="N399" i="4"/>
  <c r="M399" i="4"/>
  <c r="N398" i="4"/>
  <c r="O398" i="4" s="1"/>
  <c r="M398" i="4"/>
  <c r="N397" i="4"/>
  <c r="M397" i="4"/>
  <c r="N396" i="4"/>
  <c r="M396" i="4"/>
  <c r="O396" i="4" s="1"/>
  <c r="N395" i="4"/>
  <c r="M395" i="4"/>
  <c r="N394" i="4"/>
  <c r="M394" i="4"/>
  <c r="O394" i="4" s="1"/>
  <c r="N393" i="4"/>
  <c r="O393" i="4" s="1"/>
  <c r="M393" i="4"/>
  <c r="N392" i="4"/>
  <c r="M392" i="4"/>
  <c r="N391" i="4"/>
  <c r="M391" i="4"/>
  <c r="O391" i="4" s="1"/>
  <c r="N390" i="4"/>
  <c r="M390" i="4"/>
  <c r="N389" i="4"/>
  <c r="O389" i="4" s="1"/>
  <c r="M389" i="4"/>
  <c r="N388" i="4"/>
  <c r="M388" i="4"/>
  <c r="N387" i="4"/>
  <c r="M387" i="4"/>
  <c r="O387" i="4" s="1"/>
  <c r="N386" i="4"/>
  <c r="M386" i="4"/>
  <c r="O386" i="4" s="1"/>
  <c r="N385" i="4"/>
  <c r="M385" i="4"/>
  <c r="N384" i="4"/>
  <c r="M384" i="4"/>
  <c r="N383" i="4"/>
  <c r="M383" i="4"/>
  <c r="N382" i="4"/>
  <c r="M382" i="4"/>
  <c r="N381" i="4"/>
  <c r="M381" i="4"/>
  <c r="N380" i="4"/>
  <c r="M380" i="4"/>
  <c r="N379" i="4"/>
  <c r="M379" i="4"/>
  <c r="N378" i="4"/>
  <c r="O378" i="4" s="1"/>
  <c r="M378" i="4"/>
  <c r="N377" i="4"/>
  <c r="O377" i="4" s="1"/>
  <c r="M377" i="4"/>
  <c r="N376" i="4"/>
  <c r="M376" i="4"/>
  <c r="O376" i="4" s="1"/>
  <c r="N375" i="4"/>
  <c r="M375" i="4"/>
  <c r="O375" i="4" s="1"/>
  <c r="N374" i="4"/>
  <c r="O374" i="4" s="1"/>
  <c r="M374" i="4"/>
  <c r="N373" i="4"/>
  <c r="O373" i="4" s="1"/>
  <c r="M373" i="4"/>
  <c r="N372" i="4"/>
  <c r="M372" i="4"/>
  <c r="O372" i="4" s="1"/>
  <c r="N371" i="4"/>
  <c r="M371" i="4"/>
  <c r="O371" i="4" s="1"/>
  <c r="O370" i="4"/>
  <c r="N370" i="4"/>
  <c r="M370" i="4"/>
  <c r="N369" i="4"/>
  <c r="O369" i="4" s="1"/>
  <c r="M369" i="4"/>
  <c r="N368" i="4"/>
  <c r="M368" i="4"/>
  <c r="N367" i="4"/>
  <c r="M367" i="4"/>
  <c r="O367" i="4" s="1"/>
  <c r="N366" i="4"/>
  <c r="M366" i="4"/>
  <c r="N365" i="4"/>
  <c r="O365" i="4" s="1"/>
  <c r="M365" i="4"/>
  <c r="N364" i="4"/>
  <c r="M364" i="4"/>
  <c r="N363" i="4"/>
  <c r="M363" i="4"/>
  <c r="O363" i="4" s="1"/>
  <c r="N362" i="4"/>
  <c r="M362" i="4"/>
  <c r="O362" i="4" s="1"/>
  <c r="N361" i="4"/>
  <c r="M361" i="4"/>
  <c r="N360" i="4"/>
  <c r="M360" i="4"/>
  <c r="O360" i="4" s="1"/>
  <c r="N359" i="4"/>
  <c r="M359" i="4"/>
  <c r="N358" i="4"/>
  <c r="O358" i="4" s="1"/>
  <c r="M358" i="4"/>
  <c r="N357" i="4"/>
  <c r="M357" i="4"/>
  <c r="N356" i="4"/>
  <c r="M356" i="4"/>
  <c r="O356" i="4" s="1"/>
  <c r="N355" i="4"/>
  <c r="M355" i="4"/>
  <c r="O354" i="4"/>
  <c r="N354" i="4"/>
  <c r="M354" i="4"/>
  <c r="N353" i="4"/>
  <c r="O353" i="4" s="1"/>
  <c r="M353" i="4"/>
  <c r="N352" i="4"/>
  <c r="M352" i="4"/>
  <c r="O352" i="4" s="1"/>
  <c r="N351" i="4"/>
  <c r="M351" i="4"/>
  <c r="O351" i="4" s="1"/>
  <c r="N350" i="4"/>
  <c r="O350" i="4" s="1"/>
  <c r="M350" i="4"/>
  <c r="N349" i="4"/>
  <c r="O349" i="4" s="1"/>
  <c r="M349" i="4"/>
  <c r="N348" i="4"/>
  <c r="M348" i="4"/>
  <c r="O348" i="4" s="1"/>
  <c r="N347" i="4"/>
  <c r="M347" i="4"/>
  <c r="O347" i="4" s="1"/>
  <c r="N346" i="4"/>
  <c r="M346" i="4"/>
  <c r="O346" i="4" s="1"/>
  <c r="N345" i="4"/>
  <c r="M345" i="4"/>
  <c r="N344" i="4"/>
  <c r="M344" i="4"/>
  <c r="N343" i="4"/>
  <c r="M343" i="4"/>
  <c r="N342" i="4"/>
  <c r="M342" i="4"/>
  <c r="N341" i="4"/>
  <c r="M341" i="4"/>
  <c r="N340" i="4"/>
  <c r="M340" i="4"/>
  <c r="N339" i="4"/>
  <c r="M339" i="4"/>
  <c r="N338" i="4"/>
  <c r="O338" i="4" s="1"/>
  <c r="M338" i="4"/>
  <c r="N337" i="4"/>
  <c r="M337" i="4"/>
  <c r="N336" i="4"/>
  <c r="M336" i="4"/>
  <c r="O336" i="4" s="1"/>
  <c r="N335" i="4"/>
  <c r="M335" i="4"/>
  <c r="N334" i="4"/>
  <c r="O334" i="4" s="1"/>
  <c r="M334" i="4"/>
  <c r="N333" i="4"/>
  <c r="M333" i="4"/>
  <c r="N332" i="4"/>
  <c r="M332" i="4"/>
  <c r="O332" i="4" s="1"/>
  <c r="N331" i="4"/>
  <c r="M331" i="4"/>
  <c r="N330" i="4"/>
  <c r="M330" i="4"/>
  <c r="O330" i="4" s="1"/>
  <c r="N329" i="4"/>
  <c r="O329" i="4" s="1"/>
  <c r="M329" i="4"/>
  <c r="N328" i="4"/>
  <c r="M328" i="4"/>
  <c r="N327" i="4"/>
  <c r="M327" i="4"/>
  <c r="O327" i="4" s="1"/>
  <c r="N326" i="4"/>
  <c r="M326" i="4"/>
  <c r="N325" i="4"/>
  <c r="O325" i="4" s="1"/>
  <c r="M325" i="4"/>
  <c r="N324" i="4"/>
  <c r="M324" i="4"/>
  <c r="N323" i="4"/>
  <c r="M323" i="4"/>
  <c r="O323" i="4" s="1"/>
  <c r="N322" i="4"/>
  <c r="M322" i="4"/>
  <c r="O322" i="4" s="1"/>
  <c r="N321" i="4"/>
  <c r="M321" i="4"/>
  <c r="N320" i="4"/>
  <c r="M320" i="4"/>
  <c r="N319" i="4"/>
  <c r="M319" i="4"/>
  <c r="N318" i="4"/>
  <c r="M318" i="4"/>
  <c r="N317" i="4"/>
  <c r="M317" i="4"/>
  <c r="N316" i="4"/>
  <c r="M316" i="4"/>
  <c r="N315" i="4"/>
  <c r="M315" i="4"/>
  <c r="N314" i="4"/>
  <c r="O314" i="4" s="1"/>
  <c r="M314" i="4"/>
  <c r="N313" i="4"/>
  <c r="O313" i="4" s="1"/>
  <c r="M313" i="4"/>
  <c r="N312" i="4"/>
  <c r="M312" i="4"/>
  <c r="O312" i="4" s="1"/>
  <c r="N311" i="4"/>
  <c r="M311" i="4"/>
  <c r="O311" i="4" s="1"/>
  <c r="N310" i="4"/>
  <c r="O310" i="4" s="1"/>
  <c r="M310" i="4"/>
  <c r="N309" i="4"/>
  <c r="O309" i="4" s="1"/>
  <c r="M309" i="4"/>
  <c r="N308" i="4"/>
  <c r="M308" i="4"/>
  <c r="O308" i="4" s="1"/>
  <c r="N307" i="4"/>
  <c r="M307" i="4"/>
  <c r="O307" i="4" s="1"/>
  <c r="O306" i="4"/>
  <c r="N306" i="4"/>
  <c r="M306" i="4"/>
  <c r="N305" i="4"/>
  <c r="O305" i="4" s="1"/>
  <c r="M305" i="4"/>
  <c r="N304" i="4"/>
  <c r="M304" i="4"/>
  <c r="N303" i="4"/>
  <c r="M303" i="4"/>
  <c r="O303" i="4" s="1"/>
  <c r="N302" i="4"/>
  <c r="M302" i="4"/>
  <c r="N301" i="4"/>
  <c r="O301" i="4" s="1"/>
  <c r="M301" i="4"/>
  <c r="N300" i="4"/>
  <c r="M300" i="4"/>
  <c r="N299" i="4"/>
  <c r="M299" i="4"/>
  <c r="O299" i="4" s="1"/>
  <c r="N298" i="4"/>
  <c r="M298" i="4"/>
  <c r="O298" i="4" s="1"/>
  <c r="N297" i="4"/>
  <c r="M297" i="4"/>
  <c r="N296" i="4"/>
  <c r="M296" i="4"/>
  <c r="O296" i="4" s="1"/>
  <c r="N295" i="4"/>
  <c r="M295" i="4"/>
  <c r="N294" i="4"/>
  <c r="O294" i="4" s="1"/>
  <c r="M294" i="4"/>
  <c r="N293" i="4"/>
  <c r="M293" i="4"/>
  <c r="N292" i="4"/>
  <c r="M292" i="4"/>
  <c r="O292" i="4" s="1"/>
  <c r="N291" i="4"/>
  <c r="M291" i="4"/>
  <c r="O290" i="4"/>
  <c r="N290" i="4"/>
  <c r="M290" i="4"/>
  <c r="N289" i="4"/>
  <c r="O289" i="4" s="1"/>
  <c r="M289" i="4"/>
  <c r="N288" i="4"/>
  <c r="M288" i="4"/>
  <c r="O288" i="4" s="1"/>
  <c r="N287" i="4"/>
  <c r="M287" i="4"/>
  <c r="O287" i="4" s="1"/>
  <c r="N286" i="4"/>
  <c r="O286" i="4" s="1"/>
  <c r="M286" i="4"/>
  <c r="N285" i="4"/>
  <c r="O285" i="4" s="1"/>
  <c r="M285" i="4"/>
  <c r="N284" i="4"/>
  <c r="M284" i="4"/>
  <c r="O284" i="4" s="1"/>
  <c r="N283" i="4"/>
  <c r="M283" i="4"/>
  <c r="O283" i="4" s="1"/>
  <c r="N282" i="4"/>
  <c r="M282" i="4"/>
  <c r="O282" i="4" s="1"/>
  <c r="N281" i="4"/>
  <c r="M281" i="4"/>
  <c r="N280" i="4"/>
  <c r="M280" i="4"/>
  <c r="N279" i="4"/>
  <c r="M279" i="4"/>
  <c r="N278" i="4"/>
  <c r="M278" i="4"/>
  <c r="N277" i="4"/>
  <c r="M277" i="4"/>
  <c r="N276" i="4"/>
  <c r="M276" i="4"/>
  <c r="N275" i="4"/>
  <c r="M275" i="4"/>
  <c r="N274" i="4"/>
  <c r="O274" i="4" s="1"/>
  <c r="M274" i="4"/>
  <c r="N273" i="4"/>
  <c r="M273" i="4"/>
  <c r="N272" i="4"/>
  <c r="M272" i="4"/>
  <c r="O272" i="4" s="1"/>
  <c r="N271" i="4"/>
  <c r="M271" i="4"/>
  <c r="N270" i="4"/>
  <c r="O270" i="4" s="1"/>
  <c r="M270" i="4"/>
  <c r="N269" i="4"/>
  <c r="M269" i="4"/>
  <c r="N268" i="4"/>
  <c r="M268" i="4"/>
  <c r="O268" i="4" s="1"/>
  <c r="N267" i="4"/>
  <c r="M267" i="4"/>
  <c r="N266" i="4"/>
  <c r="M266" i="4"/>
  <c r="O266" i="4" s="1"/>
  <c r="N265" i="4"/>
  <c r="O265" i="4" s="1"/>
  <c r="M265" i="4"/>
  <c r="N264" i="4"/>
  <c r="M264" i="4"/>
  <c r="N263" i="4"/>
  <c r="M263" i="4"/>
  <c r="O263" i="4" s="1"/>
  <c r="N262" i="4"/>
  <c r="M262" i="4"/>
  <c r="N261" i="4"/>
  <c r="O261" i="4" s="1"/>
  <c r="M261" i="4"/>
  <c r="N260" i="4"/>
  <c r="M260" i="4"/>
  <c r="N259" i="4"/>
  <c r="M259" i="4"/>
  <c r="O259" i="4" s="1"/>
  <c r="N258" i="4"/>
  <c r="M258" i="4"/>
  <c r="O258" i="4" s="1"/>
  <c r="N257" i="4"/>
  <c r="M257" i="4"/>
  <c r="N256" i="4"/>
  <c r="M256" i="4"/>
  <c r="N255" i="4"/>
  <c r="M255" i="4"/>
  <c r="N254" i="4"/>
  <c r="M254" i="4"/>
  <c r="N253" i="4"/>
  <c r="M253" i="4"/>
  <c r="N252" i="4"/>
  <c r="O252" i="4" s="1"/>
  <c r="M252" i="4"/>
  <c r="N251" i="4"/>
  <c r="M251" i="4"/>
  <c r="N250" i="4"/>
  <c r="O250" i="4" s="1"/>
  <c r="M250" i="4"/>
  <c r="N249" i="4"/>
  <c r="M249" i="4"/>
  <c r="N248" i="4"/>
  <c r="M248" i="4"/>
  <c r="O248" i="4" s="1"/>
  <c r="N247" i="4"/>
  <c r="M247" i="4"/>
  <c r="O247" i="4" s="1"/>
  <c r="N246" i="4"/>
  <c r="O246" i="4" s="1"/>
  <c r="M246" i="4"/>
  <c r="N245" i="4"/>
  <c r="O245" i="4" s="1"/>
  <c r="M245" i="4"/>
  <c r="N244" i="4"/>
  <c r="M244" i="4"/>
  <c r="O244" i="4" s="1"/>
  <c r="N243" i="4"/>
  <c r="M243" i="4"/>
  <c r="O243" i="4" s="1"/>
  <c r="O242" i="4"/>
  <c r="N242" i="4"/>
  <c r="M242" i="4"/>
  <c r="N241" i="4"/>
  <c r="M241" i="4"/>
  <c r="N240" i="4"/>
  <c r="M240" i="4"/>
  <c r="N239" i="4"/>
  <c r="M239" i="4"/>
  <c r="O239" i="4" s="1"/>
  <c r="N238" i="4"/>
  <c r="M238" i="4"/>
  <c r="N237" i="4"/>
  <c r="O237" i="4" s="1"/>
  <c r="M237" i="4"/>
  <c r="N236" i="4"/>
  <c r="M236" i="4"/>
  <c r="N235" i="4"/>
  <c r="M235" i="4"/>
  <c r="O235" i="4" s="1"/>
  <c r="N234" i="4"/>
  <c r="M234" i="4"/>
  <c r="O234" i="4" s="1"/>
  <c r="N233" i="4"/>
  <c r="M233" i="4"/>
  <c r="O233" i="4" s="1"/>
  <c r="N232" i="4"/>
  <c r="M232" i="4"/>
  <c r="O232" i="4" s="1"/>
  <c r="N231" i="4"/>
  <c r="M231" i="4"/>
  <c r="N230" i="4"/>
  <c r="O230" i="4" s="1"/>
  <c r="M230" i="4"/>
  <c r="N229" i="4"/>
  <c r="M229" i="4"/>
  <c r="N228" i="4"/>
  <c r="M228" i="4"/>
  <c r="O228" i="4" s="1"/>
  <c r="N227" i="4"/>
  <c r="M227" i="4"/>
  <c r="O226" i="4"/>
  <c r="N226" i="4"/>
  <c r="M226" i="4"/>
  <c r="N225" i="4"/>
  <c r="M225" i="4"/>
  <c r="N224" i="4"/>
  <c r="M224" i="4"/>
  <c r="O224" i="4" s="1"/>
  <c r="N223" i="4"/>
  <c r="M223" i="4"/>
  <c r="O223" i="4" s="1"/>
  <c r="N222" i="4"/>
  <c r="O222" i="4" s="1"/>
  <c r="M222" i="4"/>
  <c r="N221" i="4"/>
  <c r="O221" i="4" s="1"/>
  <c r="M221" i="4"/>
  <c r="N220" i="4"/>
  <c r="M220" i="4"/>
  <c r="O220" i="4" s="1"/>
  <c r="N219" i="4"/>
  <c r="M219" i="4"/>
  <c r="O219" i="4" s="1"/>
  <c r="N218" i="4"/>
  <c r="M218" i="4"/>
  <c r="O218" i="4" s="1"/>
  <c r="N217" i="4"/>
  <c r="M217" i="4"/>
  <c r="O217" i="4" s="1"/>
  <c r="N216" i="4"/>
  <c r="M216" i="4"/>
  <c r="N215" i="4"/>
  <c r="M215" i="4"/>
  <c r="N214" i="4"/>
  <c r="M214" i="4"/>
  <c r="N213" i="4"/>
  <c r="M213" i="4"/>
  <c r="N212" i="4"/>
  <c r="M212" i="4"/>
  <c r="N211" i="4"/>
  <c r="M211" i="4"/>
  <c r="N210" i="4"/>
  <c r="O210" i="4" s="1"/>
  <c r="M210" i="4"/>
  <c r="N209" i="4"/>
  <c r="M209" i="4"/>
  <c r="N208" i="4"/>
  <c r="M208" i="4"/>
  <c r="O208" i="4" s="1"/>
  <c r="N207" i="4"/>
  <c r="M207" i="4"/>
  <c r="N206" i="4"/>
  <c r="O206" i="4" s="1"/>
  <c r="M206" i="4"/>
  <c r="N205" i="4"/>
  <c r="M205" i="4"/>
  <c r="N204" i="4"/>
  <c r="M204" i="4"/>
  <c r="O204" i="4" s="1"/>
  <c r="N203" i="4"/>
  <c r="M203" i="4"/>
  <c r="N202" i="4"/>
  <c r="M202" i="4"/>
  <c r="O202" i="4" s="1"/>
  <c r="N201" i="4"/>
  <c r="O201" i="4" s="1"/>
  <c r="M201" i="4"/>
  <c r="N200" i="4"/>
  <c r="M200" i="4"/>
  <c r="N199" i="4"/>
  <c r="M199" i="4"/>
  <c r="O199" i="4" s="1"/>
  <c r="N198" i="4"/>
  <c r="M198" i="4"/>
  <c r="N197" i="4"/>
  <c r="O197" i="4" s="1"/>
  <c r="M197" i="4"/>
  <c r="N196" i="4"/>
  <c r="M196" i="4"/>
  <c r="N195" i="4"/>
  <c r="M195" i="4"/>
  <c r="O195" i="4" s="1"/>
  <c r="N194" i="4"/>
  <c r="M194" i="4"/>
  <c r="O194" i="4" s="1"/>
  <c r="N193" i="4"/>
  <c r="M193" i="4"/>
  <c r="N192" i="4"/>
  <c r="M192" i="4"/>
  <c r="N191" i="4"/>
  <c r="M191" i="4"/>
  <c r="N190" i="4"/>
  <c r="M190" i="4"/>
  <c r="N189" i="4"/>
  <c r="M189" i="4"/>
  <c r="N188" i="4"/>
  <c r="M188" i="4"/>
  <c r="N187" i="4"/>
  <c r="M187" i="4"/>
  <c r="N186" i="4"/>
  <c r="O186" i="4" s="1"/>
  <c r="M186" i="4"/>
  <c r="N185" i="4"/>
  <c r="O185" i="4" s="1"/>
  <c r="M185" i="4"/>
  <c r="N184" i="4"/>
  <c r="M184" i="4"/>
  <c r="O184" i="4" s="1"/>
  <c r="N183" i="4"/>
  <c r="M183" i="4"/>
  <c r="O183" i="4" s="1"/>
  <c r="N182" i="4"/>
  <c r="O182" i="4" s="1"/>
  <c r="M182" i="4"/>
  <c r="N181" i="4"/>
  <c r="O181" i="4" s="1"/>
  <c r="M181" i="4"/>
  <c r="N180" i="4"/>
  <c r="M180" i="4"/>
  <c r="O180" i="4" s="1"/>
  <c r="N179" i="4"/>
  <c r="M179" i="4"/>
  <c r="O179" i="4" s="1"/>
  <c r="O178" i="4"/>
  <c r="N178" i="4"/>
  <c r="M178" i="4"/>
  <c r="N177" i="4"/>
  <c r="O177" i="4" s="1"/>
  <c r="M177" i="4"/>
  <c r="N176" i="4"/>
  <c r="M176" i="4"/>
  <c r="N175" i="4"/>
  <c r="M175" i="4"/>
  <c r="O175" i="4" s="1"/>
  <c r="N174" i="4"/>
  <c r="M174" i="4"/>
  <c r="N173" i="4"/>
  <c r="O173" i="4" s="1"/>
  <c r="M173" i="4"/>
  <c r="N172" i="4"/>
  <c r="M172" i="4"/>
  <c r="N171" i="4"/>
  <c r="M171" i="4"/>
  <c r="O171" i="4" s="1"/>
  <c r="N170" i="4"/>
  <c r="M170" i="4"/>
  <c r="O170" i="4" s="1"/>
  <c r="N169" i="4"/>
  <c r="M169" i="4"/>
  <c r="N168" i="4"/>
  <c r="M168" i="4"/>
  <c r="O168" i="4" s="1"/>
  <c r="N167" i="4"/>
  <c r="M167" i="4"/>
  <c r="N166" i="4"/>
  <c r="O166" i="4" s="1"/>
  <c r="M166" i="4"/>
  <c r="N165" i="4"/>
  <c r="M165" i="4"/>
  <c r="N164" i="4"/>
  <c r="M164" i="4"/>
  <c r="O164" i="4" s="1"/>
  <c r="N163" i="4"/>
  <c r="M163" i="4"/>
  <c r="O162" i="4"/>
  <c r="N162" i="4"/>
  <c r="M162" i="4"/>
  <c r="N161" i="4"/>
  <c r="O161" i="4" s="1"/>
  <c r="M161" i="4"/>
  <c r="N160" i="4"/>
  <c r="M160" i="4"/>
  <c r="O160" i="4" s="1"/>
  <c r="N159" i="4"/>
  <c r="M159" i="4"/>
  <c r="O159" i="4" s="1"/>
  <c r="N158" i="4"/>
  <c r="O158" i="4" s="1"/>
  <c r="M158" i="4"/>
  <c r="N157" i="4"/>
  <c r="O157" i="4" s="1"/>
  <c r="M157" i="4"/>
  <c r="N156" i="4"/>
  <c r="M156" i="4"/>
  <c r="O156" i="4" s="1"/>
  <c r="N155" i="4"/>
  <c r="M155" i="4"/>
  <c r="O155" i="4" s="1"/>
  <c r="N154" i="4"/>
  <c r="M154" i="4"/>
  <c r="O154" i="4" s="1"/>
  <c r="N153" i="4"/>
  <c r="M153" i="4"/>
  <c r="N152" i="4"/>
  <c r="M152" i="4"/>
  <c r="N151" i="4"/>
  <c r="M151" i="4"/>
  <c r="N150" i="4"/>
  <c r="M150" i="4"/>
  <c r="N149" i="4"/>
  <c r="M149" i="4"/>
  <c r="N148" i="4"/>
  <c r="M148" i="4"/>
  <c r="N147" i="4"/>
  <c r="M147" i="4"/>
  <c r="N146" i="4"/>
  <c r="O146" i="4" s="1"/>
  <c r="M146" i="4"/>
  <c r="N145" i="4"/>
  <c r="O145" i="4" s="1"/>
  <c r="M145" i="4"/>
  <c r="N144" i="4"/>
  <c r="M144" i="4"/>
  <c r="N143" i="4"/>
  <c r="M143" i="4"/>
  <c r="O143" i="4" s="1"/>
  <c r="N142" i="4"/>
  <c r="M142" i="4"/>
  <c r="N141" i="4"/>
  <c r="O141" i="4" s="1"/>
  <c r="M141" i="4"/>
  <c r="O140" i="4"/>
  <c r="N140" i="4"/>
  <c r="M140" i="4"/>
  <c r="N139" i="4"/>
  <c r="M139" i="4"/>
  <c r="N138" i="4"/>
  <c r="O138" i="4" s="1"/>
  <c r="M138" i="4"/>
  <c r="N137" i="4"/>
  <c r="O137" i="4" s="1"/>
  <c r="M137" i="4"/>
  <c r="N136" i="4"/>
  <c r="M136" i="4"/>
  <c r="O136" i="4" s="1"/>
  <c r="N135" i="4"/>
  <c r="M135" i="4"/>
  <c r="O135" i="4" s="1"/>
  <c r="N134" i="4"/>
  <c r="O134" i="4" s="1"/>
  <c r="M134" i="4"/>
  <c r="N133" i="4"/>
  <c r="O133" i="4" s="1"/>
  <c r="M133" i="4"/>
  <c r="N132" i="4"/>
  <c r="O132" i="4" s="1"/>
  <c r="M132" i="4"/>
  <c r="N131" i="4"/>
  <c r="M131" i="4"/>
  <c r="O131" i="4" s="1"/>
  <c r="N130" i="4"/>
  <c r="M130" i="4"/>
  <c r="O130" i="4" s="1"/>
  <c r="N129" i="4"/>
  <c r="M129" i="4"/>
  <c r="N128" i="4"/>
  <c r="M128" i="4"/>
  <c r="O128" i="4" s="1"/>
  <c r="N127" i="4"/>
  <c r="M127" i="4"/>
  <c r="N126" i="4"/>
  <c r="O126" i="4" s="1"/>
  <c r="M126" i="4"/>
  <c r="N125" i="4"/>
  <c r="M125" i="4"/>
  <c r="N124" i="4"/>
  <c r="M124" i="4"/>
  <c r="O124" i="4" s="1"/>
  <c r="N123" i="4"/>
  <c r="M123" i="4"/>
  <c r="O123" i="4" s="1"/>
  <c r="N122" i="4"/>
  <c r="M122" i="4"/>
  <c r="O122" i="4" s="1"/>
  <c r="N121" i="4"/>
  <c r="M121" i="4"/>
  <c r="O121" i="4" s="1"/>
  <c r="N120" i="4"/>
  <c r="M120" i="4"/>
  <c r="N119" i="4"/>
  <c r="M119" i="4"/>
  <c r="N118" i="4"/>
  <c r="M118" i="4"/>
  <c r="N117" i="4"/>
  <c r="M117" i="4"/>
  <c r="O116" i="4"/>
  <c r="N116" i="4"/>
  <c r="M116" i="4"/>
  <c r="N115" i="4"/>
  <c r="M115" i="4"/>
  <c r="N114" i="4"/>
  <c r="M114" i="4"/>
  <c r="O114" i="4" s="1"/>
  <c r="N113" i="4"/>
  <c r="M113" i="4"/>
  <c r="N112" i="4"/>
  <c r="M112" i="4"/>
  <c r="N111" i="4"/>
  <c r="M111" i="4"/>
  <c r="N110" i="4"/>
  <c r="M110" i="4"/>
  <c r="N109" i="4"/>
  <c r="O109" i="4" s="1"/>
  <c r="M109" i="4"/>
  <c r="O108" i="4"/>
  <c r="N108" i="4"/>
  <c r="M108" i="4"/>
  <c r="N107" i="4"/>
  <c r="M107" i="4"/>
  <c r="N106" i="4"/>
  <c r="O106" i="4" s="1"/>
  <c r="M106" i="4"/>
  <c r="N105" i="4"/>
  <c r="M105" i="4"/>
  <c r="N104" i="4"/>
  <c r="M104" i="4"/>
  <c r="O104" i="4" s="1"/>
  <c r="N103" i="4"/>
  <c r="M103" i="4"/>
  <c r="N102" i="4"/>
  <c r="M102" i="4"/>
  <c r="N101" i="4"/>
  <c r="M101" i="4"/>
  <c r="N100" i="4"/>
  <c r="O100" i="4" s="1"/>
  <c r="M100" i="4"/>
  <c r="N99" i="4"/>
  <c r="M99" i="4"/>
  <c r="O99" i="4" s="1"/>
  <c r="N98" i="4"/>
  <c r="M98" i="4"/>
  <c r="O98" i="4" s="1"/>
  <c r="N97" i="4"/>
  <c r="M97" i="4"/>
  <c r="O97" i="4" s="1"/>
  <c r="N96" i="4"/>
  <c r="M96" i="4"/>
  <c r="O96" i="4" s="1"/>
  <c r="N95" i="4"/>
  <c r="O95" i="4" s="1"/>
  <c r="M95" i="4"/>
  <c r="N94" i="4"/>
  <c r="M94" i="4"/>
  <c r="N93" i="4"/>
  <c r="M93" i="4"/>
  <c r="O93" i="4" s="1"/>
  <c r="N92" i="4"/>
  <c r="M92" i="4"/>
  <c r="O92" i="4" s="1"/>
  <c r="N91" i="4"/>
  <c r="M91" i="4"/>
  <c r="O91" i="4" s="1"/>
  <c r="N90" i="4"/>
  <c r="M90" i="4"/>
  <c r="O90" i="4" s="1"/>
  <c r="N89" i="4"/>
  <c r="M89" i="4"/>
  <c r="O89" i="4" s="1"/>
  <c r="N88" i="4"/>
  <c r="M88" i="4"/>
  <c r="N87" i="4"/>
  <c r="O87" i="4" s="1"/>
  <c r="M87" i="4"/>
  <c r="N86" i="4"/>
  <c r="M86" i="4"/>
  <c r="O86" i="4" s="1"/>
  <c r="N85" i="4"/>
  <c r="M85" i="4"/>
  <c r="O85" i="4" s="1"/>
  <c r="N84" i="4"/>
  <c r="M84" i="4"/>
  <c r="O84" i="4" s="1"/>
  <c r="N83" i="4"/>
  <c r="M83" i="4"/>
  <c r="N82" i="4"/>
  <c r="M82" i="4"/>
  <c r="O82" i="4" s="1"/>
  <c r="N81" i="4"/>
  <c r="M81" i="4"/>
  <c r="N80" i="4"/>
  <c r="M80" i="4"/>
  <c r="N79" i="4"/>
  <c r="M79" i="4"/>
  <c r="N78" i="4"/>
  <c r="M78" i="4"/>
  <c r="O78" i="4" s="1"/>
  <c r="N77" i="4"/>
  <c r="M77" i="4"/>
  <c r="O76" i="4"/>
  <c r="N76" i="4"/>
  <c r="M76" i="4"/>
  <c r="N75" i="4"/>
  <c r="M75" i="4"/>
  <c r="N74" i="4"/>
  <c r="O74" i="4" s="1"/>
  <c r="M74" i="4"/>
  <c r="N73" i="4"/>
  <c r="M73" i="4"/>
  <c r="N72" i="4"/>
  <c r="M72" i="4"/>
  <c r="O72" i="4" s="1"/>
  <c r="N71" i="4"/>
  <c r="M71" i="4"/>
  <c r="N70" i="4"/>
  <c r="M70" i="4"/>
  <c r="N69" i="4"/>
  <c r="M69" i="4"/>
  <c r="N68" i="4"/>
  <c r="O68" i="4" s="1"/>
  <c r="M68" i="4"/>
  <c r="N67" i="4"/>
  <c r="M67" i="4"/>
  <c r="O67" i="4" s="1"/>
  <c r="N66" i="4"/>
  <c r="O66" i="4" s="1"/>
  <c r="M66" i="4"/>
  <c r="N65" i="4"/>
  <c r="M65" i="4"/>
  <c r="O65" i="4" s="1"/>
  <c r="N64" i="4"/>
  <c r="M64" i="4"/>
  <c r="O64" i="4" s="1"/>
  <c r="N63" i="4"/>
  <c r="O63" i="4" s="1"/>
  <c r="M63" i="4"/>
  <c r="N62" i="4"/>
  <c r="M62" i="4"/>
  <c r="N61" i="4"/>
  <c r="M61" i="4"/>
  <c r="O61" i="4" s="1"/>
  <c r="N60" i="4"/>
  <c r="M60" i="4"/>
  <c r="O60" i="4" s="1"/>
  <c r="N59" i="4"/>
  <c r="M59" i="4"/>
  <c r="O59" i="4" s="1"/>
  <c r="N58" i="4"/>
  <c r="M58" i="4"/>
  <c r="O58" i="4" s="1"/>
  <c r="N57" i="4"/>
  <c r="M57" i="4"/>
  <c r="O57" i="4" s="1"/>
  <c r="N56" i="4"/>
  <c r="M56" i="4"/>
  <c r="N55" i="4"/>
  <c r="O55" i="4" s="1"/>
  <c r="M55" i="4"/>
  <c r="N54" i="4"/>
  <c r="M54" i="4"/>
  <c r="O54" i="4" s="1"/>
  <c r="N53" i="4"/>
  <c r="M53" i="4"/>
  <c r="O53" i="4" s="1"/>
  <c r="N52" i="4"/>
  <c r="M52" i="4"/>
  <c r="O52" i="4" s="1"/>
  <c r="N51" i="4"/>
  <c r="M51" i="4"/>
  <c r="N50" i="4"/>
  <c r="M50" i="4"/>
  <c r="O50" i="4" s="1"/>
  <c r="N49" i="4"/>
  <c r="M49" i="4"/>
  <c r="N48" i="4"/>
  <c r="M48" i="4"/>
  <c r="N47" i="4"/>
  <c r="M47" i="4"/>
  <c r="N46" i="4"/>
  <c r="M46" i="4"/>
  <c r="O46" i="4" s="1"/>
  <c r="N45" i="4"/>
  <c r="M45" i="4"/>
  <c r="O44" i="4"/>
  <c r="N44" i="4"/>
  <c r="M44" i="4"/>
  <c r="N43" i="4"/>
  <c r="M43" i="4"/>
  <c r="N42" i="4"/>
  <c r="O42" i="4" s="1"/>
  <c r="M42" i="4"/>
  <c r="N41" i="4"/>
  <c r="M41" i="4"/>
  <c r="N40" i="4"/>
  <c r="M40" i="4"/>
  <c r="O40" i="4" s="1"/>
  <c r="N39" i="4"/>
  <c r="M39" i="4"/>
  <c r="N38" i="4"/>
  <c r="M38" i="4"/>
  <c r="N37" i="4"/>
  <c r="M37" i="4"/>
  <c r="N36" i="4"/>
  <c r="O36" i="4" s="1"/>
  <c r="M36" i="4"/>
  <c r="N35" i="4"/>
  <c r="M35" i="4"/>
  <c r="O35" i="4" s="1"/>
  <c r="N34" i="4"/>
  <c r="O34" i="4" s="1"/>
  <c r="M34" i="4"/>
  <c r="N33" i="4"/>
  <c r="M33" i="4"/>
  <c r="O33" i="4" s="1"/>
  <c r="N32" i="4"/>
  <c r="M32" i="4"/>
  <c r="O32" i="4" s="1"/>
  <c r="N31" i="4"/>
  <c r="O31" i="4" s="1"/>
  <c r="M31" i="4"/>
  <c r="N30" i="4"/>
  <c r="M30" i="4"/>
  <c r="N29" i="4"/>
  <c r="M29" i="4"/>
  <c r="O29" i="4" s="1"/>
  <c r="N28" i="4"/>
  <c r="M28" i="4"/>
  <c r="O28" i="4" s="1"/>
  <c r="N27" i="4"/>
  <c r="M27" i="4"/>
  <c r="O27" i="4" s="1"/>
  <c r="N26" i="4"/>
  <c r="M26" i="4"/>
  <c r="N25" i="4"/>
  <c r="M25" i="4"/>
  <c r="N24" i="4"/>
  <c r="M24" i="4"/>
  <c r="O24" i="4" s="1"/>
  <c r="N23" i="4"/>
  <c r="M23" i="4"/>
  <c r="N22" i="4"/>
  <c r="M22" i="4"/>
  <c r="N21" i="4"/>
  <c r="M21" i="4"/>
  <c r="N20" i="4"/>
  <c r="M20" i="4"/>
  <c r="O20" i="4" s="1"/>
  <c r="N19" i="4"/>
  <c r="M19" i="4"/>
  <c r="N18" i="4"/>
  <c r="M18" i="4"/>
  <c r="O18" i="4" s="1"/>
  <c r="N17" i="4"/>
  <c r="M17" i="4"/>
  <c r="O17" i="4" s="1"/>
  <c r="N16" i="4"/>
  <c r="M16" i="4"/>
  <c r="N15" i="4"/>
  <c r="O15" i="4" s="1"/>
  <c r="M15" i="4"/>
  <c r="N14" i="4"/>
  <c r="M14" i="4"/>
  <c r="O14" i="4" s="1"/>
  <c r="N13" i="4"/>
  <c r="M13" i="4"/>
  <c r="O13" i="4" s="1"/>
  <c r="N12" i="4"/>
  <c r="M12" i="4"/>
  <c r="O12" i="4" s="1"/>
  <c r="N11" i="4"/>
  <c r="M11" i="4"/>
  <c r="N10" i="4"/>
  <c r="M10" i="4"/>
  <c r="N9" i="4"/>
  <c r="M9" i="4"/>
  <c r="O9" i="4" s="1"/>
  <c r="N8" i="4"/>
  <c r="M8" i="4"/>
  <c r="O8" i="4" s="1"/>
  <c r="N7" i="4"/>
  <c r="O7" i="4" s="1"/>
  <c r="M7" i="4"/>
  <c r="N6" i="4"/>
  <c r="M6" i="4"/>
  <c r="O6" i="4" s="1"/>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3870" i="3"/>
  <c r="I3871" i="3"/>
  <c r="I3872" i="3"/>
  <c r="I3873" i="3"/>
  <c r="I3874" i="3"/>
  <c r="I3875" i="3"/>
  <c r="I3876" i="3"/>
  <c r="I3877" i="3"/>
  <c r="I3878" i="3"/>
  <c r="I3879" i="3"/>
  <c r="I3880" i="3"/>
  <c r="I3881" i="3"/>
  <c r="I3882" i="3"/>
  <c r="I3883" i="3"/>
  <c r="I3884" i="3"/>
  <c r="I3885" i="3"/>
  <c r="I3886" i="3"/>
  <c r="I3887" i="3"/>
  <c r="I3888" i="3"/>
  <c r="I3889" i="3"/>
  <c r="I3890" i="3"/>
  <c r="I3891" i="3"/>
  <c r="I3892" i="3"/>
  <c r="I3893" i="3"/>
  <c r="I3894" i="3"/>
  <c r="I3895" i="3"/>
  <c r="I3896" i="3"/>
  <c r="I3897" i="3"/>
  <c r="I3898" i="3"/>
  <c r="I3899" i="3"/>
  <c r="I3900" i="3"/>
  <c r="I3901" i="3"/>
  <c r="I3902" i="3"/>
  <c r="I3903" i="3"/>
  <c r="I3904" i="3"/>
  <c r="I3905" i="3"/>
  <c r="I3906" i="3"/>
  <c r="I3907" i="3"/>
  <c r="I3908" i="3"/>
  <c r="I3909" i="3"/>
  <c r="I3910" i="3"/>
  <c r="I3911" i="3"/>
  <c r="I3912" i="3"/>
  <c r="I3913" i="3"/>
  <c r="I3914" i="3"/>
  <c r="I3915" i="3"/>
  <c r="I3916" i="3"/>
  <c r="I3917" i="3"/>
  <c r="I3918" i="3"/>
  <c r="I3919" i="3"/>
  <c r="I3920" i="3"/>
  <c r="I3921" i="3"/>
  <c r="I3922" i="3"/>
  <c r="I3923" i="3"/>
  <c r="I3924" i="3"/>
  <c r="I3925" i="3"/>
  <c r="I3926" i="3"/>
  <c r="I3927" i="3"/>
  <c r="I3928" i="3"/>
  <c r="I3929" i="3"/>
  <c r="I3930" i="3"/>
  <c r="I3931" i="3"/>
  <c r="I3932" i="3"/>
  <c r="I3933" i="3"/>
  <c r="I3934" i="3"/>
  <c r="I3935" i="3"/>
  <c r="I3936" i="3"/>
  <c r="I3937" i="3"/>
  <c r="I3938" i="3"/>
  <c r="I3939" i="3"/>
  <c r="I3940" i="3"/>
  <c r="I3941" i="3"/>
  <c r="I3942" i="3"/>
  <c r="I3943" i="3"/>
  <c r="I3944" i="3"/>
  <c r="I3945" i="3"/>
  <c r="I3946" i="3"/>
  <c r="I3947" i="3"/>
  <c r="I3948" i="3"/>
  <c r="I3949" i="3"/>
  <c r="I3950" i="3"/>
  <c r="I3951" i="3"/>
  <c r="I3952" i="3"/>
  <c r="I3953" i="3"/>
  <c r="I3954" i="3"/>
  <c r="I3955" i="3"/>
  <c r="I3956" i="3"/>
  <c r="I3957" i="3"/>
  <c r="I3958" i="3"/>
  <c r="I3959" i="3"/>
  <c r="I3960" i="3"/>
  <c r="I3961" i="3"/>
  <c r="I3962" i="3"/>
  <c r="I3963" i="3"/>
  <c r="I3964" i="3"/>
  <c r="I3965" i="3"/>
  <c r="I3966" i="3"/>
  <c r="I3967" i="3"/>
  <c r="I3968" i="3"/>
  <c r="I3969" i="3"/>
  <c r="I3970" i="3"/>
  <c r="I3971" i="3"/>
  <c r="I3972" i="3"/>
  <c r="I3973" i="3"/>
  <c r="I3974" i="3"/>
  <c r="I3975" i="3"/>
  <c r="I3976" i="3"/>
  <c r="I3977" i="3"/>
  <c r="I3978" i="3"/>
  <c r="I3979" i="3"/>
  <c r="I3980" i="3"/>
  <c r="I3981" i="3"/>
  <c r="I3982" i="3"/>
  <c r="I3983" i="3"/>
  <c r="I3984" i="3"/>
  <c r="I3985" i="3"/>
  <c r="I3986" i="3"/>
  <c r="I3987" i="3"/>
  <c r="I3988" i="3"/>
  <c r="I3989" i="3"/>
  <c r="I3990" i="3"/>
  <c r="I3991" i="3"/>
  <c r="I3992" i="3"/>
  <c r="I3993" i="3"/>
  <c r="I3994" i="3"/>
  <c r="I3995" i="3"/>
  <c r="I3996" i="3"/>
  <c r="I3997" i="3"/>
  <c r="I3998" i="3"/>
  <c r="I3999" i="3"/>
  <c r="I4000" i="3"/>
  <c r="I4001" i="3"/>
  <c r="I4002" i="3"/>
  <c r="I4003" i="3"/>
  <c r="I4004" i="3"/>
  <c r="I4005" i="3"/>
  <c r="I4006" i="3"/>
  <c r="I4007" i="3"/>
  <c r="I4008" i="3"/>
  <c r="I4009" i="3"/>
  <c r="I4010" i="3"/>
  <c r="I4011" i="3"/>
  <c r="I4012" i="3"/>
  <c r="I4013" i="3"/>
  <c r="I4014" i="3"/>
  <c r="I4015" i="3"/>
  <c r="I4016" i="3"/>
  <c r="I4017" i="3"/>
  <c r="I4018" i="3"/>
  <c r="I4019" i="3"/>
  <c r="I4020" i="3"/>
  <c r="I4021" i="3"/>
  <c r="I4022" i="3"/>
  <c r="I4023" i="3"/>
  <c r="I4024" i="3"/>
  <c r="I4025" i="3"/>
  <c r="I4026" i="3"/>
  <c r="I4027" i="3"/>
  <c r="I4028" i="3"/>
  <c r="I4029" i="3"/>
  <c r="I4030" i="3"/>
  <c r="I4031" i="3"/>
  <c r="I4032" i="3"/>
  <c r="I4033" i="3"/>
  <c r="I4034" i="3"/>
  <c r="I4035" i="3"/>
  <c r="I4036" i="3"/>
  <c r="I4037" i="3"/>
  <c r="I4038" i="3"/>
  <c r="I4039" i="3"/>
  <c r="I4040" i="3"/>
  <c r="I4041" i="3"/>
  <c r="I4042" i="3"/>
  <c r="I4043" i="3"/>
  <c r="I4044" i="3"/>
  <c r="I4045" i="3"/>
  <c r="I4046" i="3"/>
  <c r="I4047" i="3"/>
  <c r="I4048" i="3"/>
  <c r="I4049" i="3"/>
  <c r="I4050" i="3"/>
  <c r="I4051" i="3"/>
  <c r="I4052" i="3"/>
  <c r="I4053" i="3"/>
  <c r="I4054" i="3"/>
  <c r="I4055" i="3"/>
  <c r="I4056" i="3"/>
  <c r="I4057" i="3"/>
  <c r="I4058" i="3"/>
  <c r="I4059" i="3"/>
  <c r="I4060" i="3"/>
  <c r="I4061" i="3"/>
  <c r="I4062" i="3"/>
  <c r="I4063" i="3"/>
  <c r="I4064" i="3"/>
  <c r="I4065" i="3"/>
  <c r="I4066" i="3"/>
  <c r="I4067" i="3"/>
  <c r="I4068" i="3"/>
  <c r="I4069" i="3"/>
  <c r="I4070" i="3"/>
  <c r="I4071" i="3"/>
  <c r="I4072" i="3"/>
  <c r="I4073" i="3"/>
  <c r="I4074" i="3"/>
  <c r="I4075" i="3"/>
  <c r="I4076" i="3"/>
  <c r="I4077" i="3"/>
  <c r="I4078" i="3"/>
  <c r="I4079" i="3"/>
  <c r="I4080" i="3"/>
  <c r="I4081" i="3"/>
  <c r="I4082" i="3"/>
  <c r="I4083" i="3"/>
  <c r="I4084" i="3"/>
  <c r="I4085" i="3"/>
  <c r="I4086" i="3"/>
  <c r="I4087" i="3"/>
  <c r="I4088" i="3"/>
  <c r="I4089" i="3"/>
  <c r="I4090" i="3"/>
  <c r="I4091" i="3"/>
  <c r="I4092" i="3"/>
  <c r="I4093" i="3"/>
  <c r="I4094" i="3"/>
  <c r="I4095" i="3"/>
  <c r="I4096" i="3"/>
  <c r="I4097" i="3"/>
  <c r="I4098" i="3"/>
  <c r="I4099" i="3"/>
  <c r="I4100" i="3"/>
  <c r="I4101" i="3"/>
  <c r="I4102" i="3"/>
  <c r="I4103" i="3"/>
  <c r="I4104" i="3"/>
  <c r="I4105" i="3"/>
  <c r="I4106" i="3"/>
  <c r="I4107" i="3"/>
  <c r="I4108" i="3"/>
  <c r="I4109" i="3"/>
  <c r="I4110" i="3"/>
  <c r="I4111" i="3"/>
  <c r="I4112" i="3"/>
  <c r="I4113" i="3"/>
  <c r="I4114" i="3"/>
  <c r="I4115" i="3"/>
  <c r="I4116" i="3"/>
  <c r="I4117" i="3"/>
  <c r="I4118" i="3"/>
  <c r="I4119" i="3"/>
  <c r="I4120" i="3"/>
  <c r="I4121" i="3"/>
  <c r="I4122" i="3"/>
  <c r="I4123" i="3"/>
  <c r="I4124" i="3"/>
  <c r="I4125" i="3"/>
  <c r="I4126" i="3"/>
  <c r="I4127" i="3"/>
  <c r="I4128" i="3"/>
  <c r="I4129" i="3"/>
  <c r="I4130" i="3"/>
  <c r="I4131" i="3"/>
  <c r="I4132" i="3"/>
  <c r="I4133" i="3"/>
  <c r="I4134" i="3"/>
  <c r="I4135" i="3"/>
  <c r="I4136" i="3"/>
  <c r="I4137" i="3"/>
  <c r="I4138" i="3"/>
  <c r="I4139" i="3"/>
  <c r="I4140" i="3"/>
  <c r="I4141" i="3"/>
  <c r="I4142" i="3"/>
  <c r="I4143" i="3"/>
  <c r="I4144" i="3"/>
  <c r="I4145" i="3"/>
  <c r="I4146" i="3"/>
  <c r="I4147" i="3"/>
  <c r="I4148" i="3"/>
  <c r="I4149" i="3"/>
  <c r="I4150" i="3"/>
  <c r="I4151" i="3"/>
  <c r="I4152" i="3"/>
  <c r="I4153" i="3"/>
  <c r="I4154" i="3"/>
  <c r="I4155" i="3"/>
  <c r="I4156" i="3"/>
  <c r="I4157" i="3"/>
  <c r="I4158" i="3"/>
  <c r="I4159" i="3"/>
  <c r="I4160" i="3"/>
  <c r="I4161" i="3"/>
  <c r="I4162" i="3"/>
  <c r="I4163" i="3"/>
  <c r="I4164" i="3"/>
  <c r="I4165" i="3"/>
  <c r="I4166" i="3"/>
  <c r="I4167" i="3"/>
  <c r="I4168" i="3"/>
  <c r="I4169" i="3"/>
  <c r="I4170" i="3"/>
  <c r="I4171" i="3"/>
  <c r="I4172" i="3"/>
  <c r="I4173" i="3"/>
  <c r="I4174" i="3"/>
  <c r="I4175" i="3"/>
  <c r="I4176" i="3"/>
  <c r="I4177" i="3"/>
  <c r="I4178" i="3"/>
  <c r="I4179" i="3"/>
  <c r="I4180" i="3"/>
  <c r="I4181" i="3"/>
  <c r="I4182" i="3"/>
  <c r="I4183" i="3"/>
  <c r="I4184" i="3"/>
  <c r="I4185" i="3"/>
  <c r="I4186" i="3"/>
  <c r="I4187" i="3"/>
  <c r="I4188" i="3"/>
  <c r="I4189" i="3"/>
  <c r="I4190" i="3"/>
  <c r="I4191" i="3"/>
  <c r="I4192" i="3"/>
  <c r="I4193" i="3"/>
  <c r="I4194" i="3"/>
  <c r="I4195" i="3"/>
  <c r="I4196" i="3"/>
  <c r="I4197" i="3"/>
  <c r="I4198" i="3"/>
  <c r="I4199" i="3"/>
  <c r="I4200" i="3"/>
  <c r="I4201" i="3"/>
  <c r="I4202" i="3"/>
  <c r="I4203" i="3"/>
  <c r="I4204" i="3"/>
  <c r="I4205" i="3"/>
  <c r="I4206" i="3"/>
  <c r="I4207" i="3"/>
  <c r="I4208" i="3"/>
  <c r="I4209" i="3"/>
  <c r="I4210" i="3"/>
  <c r="I4211" i="3"/>
  <c r="I4212" i="3"/>
  <c r="I4213" i="3"/>
  <c r="I4214" i="3"/>
  <c r="I4215" i="3"/>
  <c r="I4216" i="3"/>
  <c r="I4217" i="3"/>
  <c r="I4218" i="3"/>
  <c r="I4219" i="3"/>
  <c r="I4220" i="3"/>
  <c r="I4221" i="3"/>
  <c r="I4222" i="3"/>
  <c r="I4223" i="3"/>
  <c r="I4224" i="3"/>
  <c r="I4225" i="3"/>
  <c r="I4226" i="3"/>
  <c r="I4227" i="3"/>
  <c r="I4228" i="3"/>
  <c r="I4229" i="3"/>
  <c r="I4230" i="3"/>
  <c r="I4231" i="3"/>
  <c r="I4232" i="3"/>
  <c r="I4233" i="3"/>
  <c r="I4234" i="3"/>
  <c r="I4235" i="3"/>
  <c r="I4236" i="3"/>
  <c r="I4237" i="3"/>
  <c r="I4238" i="3"/>
  <c r="I4239" i="3"/>
  <c r="I4240" i="3"/>
  <c r="I4241" i="3"/>
  <c r="I4242" i="3"/>
  <c r="I4243" i="3"/>
  <c r="I4244" i="3"/>
  <c r="I4245" i="3"/>
  <c r="I4246" i="3"/>
  <c r="I4247" i="3"/>
  <c r="I4248" i="3"/>
  <c r="I4249" i="3"/>
  <c r="I4250" i="3"/>
  <c r="I4251" i="3"/>
  <c r="I4252" i="3"/>
  <c r="I4253" i="3"/>
  <c r="I4254" i="3"/>
  <c r="I4255" i="3"/>
  <c r="I4256" i="3"/>
  <c r="I4257" i="3"/>
  <c r="I4258" i="3"/>
  <c r="I4259" i="3"/>
  <c r="I4260" i="3"/>
  <c r="I4261" i="3"/>
  <c r="I4262" i="3"/>
  <c r="I4263" i="3"/>
  <c r="I4264" i="3"/>
  <c r="I4265" i="3"/>
  <c r="I4266" i="3"/>
  <c r="I4267" i="3"/>
  <c r="I4268" i="3"/>
  <c r="I4269" i="3"/>
  <c r="I4270" i="3"/>
  <c r="I4271" i="3"/>
  <c r="I4272" i="3"/>
  <c r="I4273" i="3"/>
  <c r="I4274" i="3"/>
  <c r="I4275" i="3"/>
  <c r="I4276" i="3"/>
  <c r="I4277" i="3"/>
  <c r="I4278" i="3"/>
  <c r="I4279" i="3"/>
  <c r="I4280" i="3"/>
  <c r="I4281" i="3"/>
  <c r="I4282" i="3"/>
  <c r="I4283" i="3"/>
  <c r="I4284" i="3"/>
  <c r="I4285" i="3"/>
  <c r="I4286" i="3"/>
  <c r="I4287" i="3"/>
  <c r="I4288" i="3"/>
  <c r="I4289" i="3"/>
  <c r="I4290" i="3"/>
  <c r="I4291" i="3"/>
  <c r="I4292" i="3"/>
  <c r="I4293" i="3"/>
  <c r="I4294" i="3"/>
  <c r="I4295" i="3"/>
  <c r="I4296" i="3"/>
  <c r="I4297" i="3"/>
  <c r="I4298" i="3"/>
  <c r="I4299" i="3"/>
  <c r="I4300" i="3"/>
  <c r="I4301" i="3"/>
  <c r="I4302" i="3"/>
  <c r="I4303" i="3"/>
  <c r="I4304" i="3"/>
  <c r="I4305" i="3"/>
  <c r="I4306" i="3"/>
  <c r="I4307" i="3"/>
  <c r="I4308" i="3"/>
  <c r="I4309" i="3"/>
  <c r="I4310" i="3"/>
  <c r="I4311" i="3"/>
  <c r="I4312" i="3"/>
  <c r="I4313" i="3"/>
  <c r="I4314" i="3"/>
  <c r="I4315" i="3"/>
  <c r="I4316" i="3"/>
  <c r="I4317" i="3"/>
  <c r="I4318" i="3"/>
  <c r="I4319" i="3"/>
  <c r="I4320" i="3"/>
  <c r="I4321" i="3"/>
  <c r="I4322" i="3"/>
  <c r="I4323" i="3"/>
  <c r="I4324" i="3"/>
  <c r="I4325" i="3"/>
  <c r="I4326" i="3"/>
  <c r="I4327" i="3"/>
  <c r="I4328" i="3"/>
  <c r="I4329" i="3"/>
  <c r="I4330" i="3"/>
  <c r="I4331" i="3"/>
  <c r="I4332" i="3"/>
  <c r="I4333" i="3"/>
  <c r="I4334" i="3"/>
  <c r="I4335" i="3"/>
  <c r="I4336" i="3"/>
  <c r="I4337" i="3"/>
  <c r="I4338" i="3"/>
  <c r="I4339" i="3"/>
  <c r="I4340" i="3"/>
  <c r="I4341" i="3"/>
  <c r="I4342" i="3"/>
  <c r="I4343" i="3"/>
  <c r="I4344" i="3"/>
  <c r="I4345" i="3"/>
  <c r="I4346" i="3"/>
  <c r="I4347" i="3"/>
  <c r="I4348" i="3"/>
  <c r="I4349" i="3"/>
  <c r="I4350" i="3"/>
  <c r="I4351" i="3"/>
  <c r="I4352" i="3"/>
  <c r="I4353" i="3"/>
  <c r="I4354" i="3"/>
  <c r="I4355" i="3"/>
  <c r="I4356" i="3"/>
  <c r="I4357" i="3"/>
  <c r="I4358" i="3"/>
  <c r="I4359" i="3"/>
  <c r="I4360" i="3"/>
  <c r="I4361" i="3"/>
  <c r="I4362" i="3"/>
  <c r="I4363" i="3"/>
  <c r="I4364" i="3"/>
  <c r="I4365" i="3"/>
  <c r="I4366" i="3"/>
  <c r="I4367" i="3"/>
  <c r="I4368" i="3"/>
  <c r="I4369" i="3"/>
  <c r="I4370" i="3"/>
  <c r="I4371" i="3"/>
  <c r="I4372" i="3"/>
  <c r="I4373" i="3"/>
  <c r="I4374" i="3"/>
  <c r="I4375" i="3"/>
  <c r="I4376" i="3"/>
  <c r="I4377" i="3"/>
  <c r="I4378" i="3"/>
  <c r="I4379" i="3"/>
  <c r="I4380" i="3"/>
  <c r="I4381" i="3"/>
  <c r="I4382" i="3"/>
  <c r="I4383" i="3"/>
  <c r="I4384" i="3"/>
  <c r="I4385" i="3"/>
  <c r="I4386" i="3"/>
  <c r="I4387" i="3"/>
  <c r="I4388" i="3"/>
  <c r="I4389" i="3"/>
  <c r="I4390" i="3"/>
  <c r="I4391" i="3"/>
  <c r="I4392" i="3"/>
  <c r="I4393" i="3"/>
  <c r="I4394" i="3"/>
  <c r="I4395" i="3"/>
  <c r="I4396" i="3"/>
  <c r="I4397" i="3"/>
  <c r="I4398" i="3"/>
  <c r="I4399" i="3"/>
  <c r="I4400" i="3"/>
  <c r="I4401" i="3"/>
  <c r="I4402" i="3"/>
  <c r="I4403" i="3"/>
  <c r="I4404" i="3"/>
  <c r="I4405" i="3"/>
  <c r="I4406" i="3"/>
  <c r="I4407" i="3"/>
  <c r="I4408" i="3"/>
  <c r="I4409" i="3"/>
  <c r="I4410" i="3"/>
  <c r="I4411" i="3"/>
  <c r="I4412" i="3"/>
  <c r="I4413" i="3"/>
  <c r="I4414" i="3"/>
  <c r="I4415" i="3"/>
  <c r="I4416" i="3"/>
  <c r="I4417" i="3"/>
  <c r="I4418" i="3"/>
  <c r="I4419" i="3"/>
  <c r="I4420" i="3"/>
  <c r="I4421" i="3"/>
  <c r="I4422" i="3"/>
  <c r="I4423" i="3"/>
  <c r="I4424" i="3"/>
  <c r="I4425" i="3"/>
  <c r="I4426" i="3"/>
  <c r="I4427" i="3"/>
  <c r="I4428" i="3"/>
  <c r="I4429" i="3"/>
  <c r="I4430" i="3"/>
  <c r="I4431" i="3"/>
  <c r="I4432" i="3"/>
  <c r="I4433" i="3"/>
  <c r="I4434" i="3"/>
  <c r="I4435" i="3"/>
  <c r="I4436" i="3"/>
  <c r="I4437" i="3"/>
  <c r="I4438" i="3"/>
  <c r="I4439" i="3"/>
  <c r="I4440" i="3"/>
  <c r="I4441" i="3"/>
  <c r="I4442" i="3"/>
  <c r="I4443" i="3"/>
  <c r="I4444" i="3"/>
  <c r="I4445" i="3"/>
  <c r="I4446" i="3"/>
  <c r="I4447" i="3"/>
  <c r="I4448" i="3"/>
  <c r="I4449" i="3"/>
  <c r="I4450" i="3"/>
  <c r="I4451" i="3"/>
  <c r="I4452" i="3"/>
  <c r="I4453" i="3"/>
  <c r="I4454" i="3"/>
  <c r="I4455" i="3"/>
  <c r="I4456" i="3"/>
  <c r="I4457" i="3"/>
  <c r="I4458" i="3"/>
  <c r="I4459" i="3"/>
  <c r="I4460" i="3"/>
  <c r="I4461" i="3"/>
  <c r="I4462" i="3"/>
  <c r="I4463" i="3"/>
  <c r="I4464" i="3"/>
  <c r="I4465" i="3"/>
  <c r="I4466" i="3"/>
  <c r="I4467" i="3"/>
  <c r="I4468" i="3"/>
  <c r="I4469" i="3"/>
  <c r="I4470" i="3"/>
  <c r="I4471" i="3"/>
  <c r="I4472" i="3"/>
  <c r="I4473" i="3"/>
  <c r="I4474" i="3"/>
  <c r="I4475" i="3"/>
  <c r="I4476" i="3"/>
  <c r="I4477" i="3"/>
  <c r="I4478" i="3"/>
  <c r="I4479" i="3"/>
  <c r="I4480" i="3"/>
  <c r="I4481" i="3"/>
  <c r="I4482" i="3"/>
  <c r="I4483" i="3"/>
  <c r="I4484" i="3"/>
  <c r="I4485" i="3"/>
  <c r="I4486" i="3"/>
  <c r="I4487" i="3"/>
  <c r="I4488" i="3"/>
  <c r="I4489" i="3"/>
  <c r="I4490" i="3"/>
  <c r="I4491" i="3"/>
  <c r="I4492" i="3"/>
  <c r="I4493" i="3"/>
  <c r="I4494" i="3"/>
  <c r="I4495" i="3"/>
  <c r="I4496" i="3"/>
  <c r="I4497" i="3"/>
  <c r="I4498" i="3"/>
  <c r="I4499" i="3"/>
  <c r="I4500" i="3"/>
  <c r="I4501" i="3"/>
  <c r="I4502" i="3"/>
  <c r="I4503" i="3"/>
  <c r="I4504" i="3"/>
  <c r="I4505" i="3"/>
  <c r="I4506" i="3"/>
  <c r="I4507" i="3"/>
  <c r="I4508" i="3"/>
  <c r="I4509" i="3"/>
  <c r="I4510" i="3"/>
  <c r="I4511" i="3"/>
  <c r="I4512" i="3"/>
  <c r="I4513" i="3"/>
  <c r="I4514" i="3"/>
  <c r="I4515" i="3"/>
  <c r="I4516" i="3"/>
  <c r="I4517" i="3"/>
  <c r="I4518" i="3"/>
  <c r="I4519" i="3"/>
  <c r="I4520" i="3"/>
  <c r="I4521" i="3"/>
  <c r="I4522" i="3"/>
  <c r="I4523" i="3"/>
  <c r="I4524" i="3"/>
  <c r="I4525" i="3"/>
  <c r="I4526" i="3"/>
  <c r="I4527" i="3"/>
  <c r="I4528" i="3"/>
  <c r="I4529" i="3"/>
  <c r="I4530" i="3"/>
  <c r="I4531" i="3"/>
  <c r="I4532" i="3"/>
  <c r="I4533" i="3"/>
  <c r="I4534" i="3"/>
  <c r="I4535" i="3"/>
  <c r="I4536" i="3"/>
  <c r="I4537" i="3"/>
  <c r="I4538" i="3"/>
  <c r="I4539" i="3"/>
  <c r="I4540" i="3"/>
  <c r="I4541" i="3"/>
  <c r="I4542" i="3"/>
  <c r="I4543" i="3"/>
  <c r="I4544" i="3"/>
  <c r="I4545" i="3"/>
  <c r="I4546" i="3"/>
  <c r="I4547" i="3"/>
  <c r="I4548" i="3"/>
  <c r="I4549" i="3"/>
  <c r="I4550" i="3"/>
  <c r="I4551" i="3"/>
  <c r="I4552" i="3"/>
  <c r="I4553" i="3"/>
  <c r="I4554" i="3"/>
  <c r="I4555" i="3"/>
  <c r="I4556" i="3"/>
  <c r="I4557" i="3"/>
  <c r="I4558" i="3"/>
  <c r="I4559" i="3"/>
  <c r="I4560" i="3"/>
  <c r="I4561" i="3"/>
  <c r="I4562" i="3"/>
  <c r="I4563" i="3"/>
  <c r="I4564" i="3"/>
  <c r="I4565" i="3"/>
  <c r="I4566" i="3"/>
  <c r="I4567" i="3"/>
  <c r="I4568" i="3"/>
  <c r="I4569" i="3"/>
  <c r="I4570" i="3"/>
  <c r="I4571" i="3"/>
  <c r="I4572" i="3"/>
  <c r="I4573" i="3"/>
  <c r="I4574" i="3"/>
  <c r="I4575" i="3"/>
  <c r="I4576" i="3"/>
  <c r="I4577" i="3"/>
  <c r="I4578" i="3"/>
  <c r="I4579" i="3"/>
  <c r="I4580" i="3"/>
  <c r="I4581" i="3"/>
  <c r="I4582" i="3"/>
  <c r="I4583" i="3"/>
  <c r="I4584" i="3"/>
  <c r="I4585" i="3"/>
  <c r="I4586" i="3"/>
  <c r="I4587" i="3"/>
  <c r="I4588" i="3"/>
  <c r="I4589" i="3"/>
  <c r="I4590" i="3"/>
  <c r="J3569" i="3"/>
  <c r="J3570" i="3"/>
  <c r="J3571" i="3"/>
  <c r="J3572" i="3"/>
  <c r="J3573" i="3"/>
  <c r="J3574" i="3"/>
  <c r="J3575" i="3"/>
  <c r="J3576" i="3"/>
  <c r="J3577" i="3"/>
  <c r="J3578" i="3"/>
  <c r="J3579" i="3"/>
  <c r="J3580" i="3"/>
  <c r="J3581" i="3"/>
  <c r="J3582" i="3"/>
  <c r="J3583" i="3"/>
  <c r="J3584" i="3"/>
  <c r="J3585" i="3"/>
  <c r="J3586" i="3"/>
  <c r="J3587" i="3"/>
  <c r="J3588" i="3"/>
  <c r="J3589" i="3"/>
  <c r="J3590" i="3"/>
  <c r="J3591" i="3"/>
  <c r="J3592" i="3"/>
  <c r="J3593" i="3"/>
  <c r="J3594" i="3"/>
  <c r="J3595" i="3"/>
  <c r="J3596" i="3"/>
  <c r="J3597" i="3"/>
  <c r="J3598" i="3"/>
  <c r="J3599" i="3"/>
  <c r="J3600" i="3"/>
  <c r="J3601" i="3"/>
  <c r="J3602" i="3"/>
  <c r="J3603" i="3"/>
  <c r="J3604" i="3"/>
  <c r="J3605" i="3"/>
  <c r="J3606" i="3"/>
  <c r="J3607" i="3"/>
  <c r="J3608" i="3"/>
  <c r="J3609" i="3"/>
  <c r="J3610" i="3"/>
  <c r="J3611" i="3"/>
  <c r="J3612" i="3"/>
  <c r="J3613" i="3"/>
  <c r="J3614" i="3"/>
  <c r="J3615" i="3"/>
  <c r="J3616" i="3"/>
  <c r="J3617" i="3"/>
  <c r="J3618" i="3"/>
  <c r="J3619" i="3"/>
  <c r="J3620" i="3"/>
  <c r="J3621" i="3"/>
  <c r="J3622" i="3"/>
  <c r="J3623" i="3"/>
  <c r="J3624" i="3"/>
  <c r="J3625" i="3"/>
  <c r="J3626" i="3"/>
  <c r="J3627" i="3"/>
  <c r="J3628" i="3"/>
  <c r="J3629" i="3"/>
  <c r="J3630" i="3"/>
  <c r="J3631" i="3"/>
  <c r="J3632" i="3"/>
  <c r="J3633" i="3"/>
  <c r="J3634" i="3"/>
  <c r="J3635" i="3"/>
  <c r="J3636" i="3"/>
  <c r="J3637" i="3"/>
  <c r="J3638" i="3"/>
  <c r="J3639" i="3"/>
  <c r="J3640" i="3"/>
  <c r="J3641" i="3"/>
  <c r="J3642" i="3"/>
  <c r="J3643" i="3"/>
  <c r="J3644" i="3"/>
  <c r="J3645" i="3"/>
  <c r="J3646" i="3"/>
  <c r="J3647" i="3"/>
  <c r="J3648" i="3"/>
  <c r="J3649" i="3"/>
  <c r="J3650" i="3"/>
  <c r="J3651" i="3"/>
  <c r="J3652" i="3"/>
  <c r="J3653" i="3"/>
  <c r="J3654" i="3"/>
  <c r="J3655" i="3"/>
  <c r="J3656" i="3"/>
  <c r="J3657" i="3"/>
  <c r="J3658" i="3"/>
  <c r="J3659" i="3"/>
  <c r="J3660" i="3"/>
  <c r="J3661" i="3"/>
  <c r="J3662" i="3"/>
  <c r="J3663" i="3"/>
  <c r="J3664" i="3"/>
  <c r="J3665" i="3"/>
  <c r="J3666" i="3"/>
  <c r="J3667" i="3"/>
  <c r="J3668" i="3"/>
  <c r="J3669" i="3"/>
  <c r="J3670" i="3"/>
  <c r="J3671" i="3"/>
  <c r="J3672" i="3"/>
  <c r="J3673" i="3"/>
  <c r="J3674" i="3"/>
  <c r="J3675" i="3"/>
  <c r="J3676" i="3"/>
  <c r="J3677" i="3"/>
  <c r="J3678" i="3"/>
  <c r="J3679" i="3"/>
  <c r="J3680" i="3"/>
  <c r="J3681" i="3"/>
  <c r="J3682" i="3"/>
  <c r="J3683" i="3"/>
  <c r="J3684" i="3"/>
  <c r="J3685" i="3"/>
  <c r="J3686" i="3"/>
  <c r="J3687" i="3"/>
  <c r="J3688" i="3"/>
  <c r="J3689" i="3"/>
  <c r="J3690" i="3"/>
  <c r="J3691" i="3"/>
  <c r="J3692" i="3"/>
  <c r="J3693" i="3"/>
  <c r="J3694" i="3"/>
  <c r="J3695" i="3"/>
  <c r="J3696" i="3"/>
  <c r="J3697" i="3"/>
  <c r="J3698" i="3"/>
  <c r="J3699" i="3"/>
  <c r="J3700" i="3"/>
  <c r="J3701" i="3"/>
  <c r="J3702" i="3"/>
  <c r="J3703" i="3"/>
  <c r="J3704" i="3"/>
  <c r="J3705" i="3"/>
  <c r="J3706" i="3"/>
  <c r="J3707" i="3"/>
  <c r="J3708" i="3"/>
  <c r="J3709" i="3"/>
  <c r="J3710" i="3"/>
  <c r="J3711" i="3"/>
  <c r="J3712" i="3"/>
  <c r="J3713" i="3"/>
  <c r="J3714" i="3"/>
  <c r="J3715" i="3"/>
  <c r="J3716" i="3"/>
  <c r="J3717" i="3"/>
  <c r="J3718" i="3"/>
  <c r="J3719" i="3"/>
  <c r="J3720" i="3"/>
  <c r="J3721" i="3"/>
  <c r="J3722" i="3"/>
  <c r="J3723" i="3"/>
  <c r="J3724" i="3"/>
  <c r="J3725" i="3"/>
  <c r="J3726" i="3"/>
  <c r="J3727" i="3"/>
  <c r="J3728" i="3"/>
  <c r="J3729" i="3"/>
  <c r="J3730" i="3"/>
  <c r="J3731" i="3"/>
  <c r="J3732" i="3"/>
  <c r="J3733" i="3"/>
  <c r="J3734" i="3"/>
  <c r="J3735" i="3"/>
  <c r="J3736" i="3"/>
  <c r="J3737" i="3"/>
  <c r="J3738" i="3"/>
  <c r="J3739" i="3"/>
  <c r="J3740" i="3"/>
  <c r="J3741" i="3"/>
  <c r="J3742" i="3"/>
  <c r="J3743" i="3"/>
  <c r="J3744" i="3"/>
  <c r="J3745" i="3"/>
  <c r="J3746" i="3"/>
  <c r="J3747" i="3"/>
  <c r="J3748" i="3"/>
  <c r="J3749" i="3"/>
  <c r="J3750" i="3"/>
  <c r="J3751" i="3"/>
  <c r="J3752" i="3"/>
  <c r="J3753" i="3"/>
  <c r="J3754" i="3"/>
  <c r="J3755" i="3"/>
  <c r="J3756" i="3"/>
  <c r="J3757" i="3"/>
  <c r="J3758" i="3"/>
  <c r="J3759" i="3"/>
  <c r="J3760" i="3"/>
  <c r="J3761" i="3"/>
  <c r="J3762" i="3"/>
  <c r="J3763" i="3"/>
  <c r="J3764" i="3"/>
  <c r="J3765" i="3"/>
  <c r="J3766" i="3"/>
  <c r="J3767" i="3"/>
  <c r="J3768" i="3"/>
  <c r="J3769" i="3"/>
  <c r="J3770" i="3"/>
  <c r="J3771" i="3"/>
  <c r="J3772" i="3"/>
  <c r="J3773" i="3"/>
  <c r="J3774" i="3"/>
  <c r="J3775" i="3"/>
  <c r="J3776" i="3"/>
  <c r="J3777" i="3"/>
  <c r="J3778" i="3"/>
  <c r="J3779" i="3"/>
  <c r="J3780" i="3"/>
  <c r="J3781" i="3"/>
  <c r="J3782" i="3"/>
  <c r="J3783" i="3"/>
  <c r="J3784" i="3"/>
  <c r="J3785" i="3"/>
  <c r="J3786" i="3"/>
  <c r="J3787" i="3"/>
  <c r="J3788" i="3"/>
  <c r="J3789" i="3"/>
  <c r="J3790" i="3"/>
  <c r="J3791" i="3"/>
  <c r="J3792" i="3"/>
  <c r="J3793" i="3"/>
  <c r="J3794" i="3"/>
  <c r="J3795" i="3"/>
  <c r="J3796" i="3"/>
  <c r="J3797" i="3"/>
  <c r="J3798" i="3"/>
  <c r="J3799" i="3"/>
  <c r="J3800" i="3"/>
  <c r="J3801" i="3"/>
  <c r="J3802" i="3"/>
  <c r="J3803" i="3"/>
  <c r="J3804" i="3"/>
  <c r="J3805" i="3"/>
  <c r="J3806" i="3"/>
  <c r="J3807" i="3"/>
  <c r="J3808" i="3"/>
  <c r="J3809" i="3"/>
  <c r="J3810" i="3"/>
  <c r="J3811" i="3"/>
  <c r="J3812" i="3"/>
  <c r="J3813" i="3"/>
  <c r="J3814" i="3"/>
  <c r="J3815" i="3"/>
  <c r="J3816" i="3"/>
  <c r="J3817" i="3"/>
  <c r="J3818" i="3"/>
  <c r="J3819" i="3"/>
  <c r="J3820" i="3"/>
  <c r="J3821" i="3"/>
  <c r="J3822" i="3"/>
  <c r="J3823" i="3"/>
  <c r="J3824" i="3"/>
  <c r="J3825" i="3"/>
  <c r="J3826" i="3"/>
  <c r="J3827" i="3"/>
  <c r="J3828" i="3"/>
  <c r="J3829" i="3"/>
  <c r="J3830" i="3"/>
  <c r="J3831" i="3"/>
  <c r="J3832" i="3"/>
  <c r="J3833" i="3"/>
  <c r="J3834" i="3"/>
  <c r="J3835" i="3"/>
  <c r="J3836" i="3"/>
  <c r="J3837" i="3"/>
  <c r="J3838" i="3"/>
  <c r="J3839" i="3"/>
  <c r="J3840" i="3"/>
  <c r="J3841" i="3"/>
  <c r="J3842" i="3"/>
  <c r="J3843" i="3"/>
  <c r="J3844" i="3"/>
  <c r="J3845" i="3"/>
  <c r="J3846" i="3"/>
  <c r="J3847" i="3"/>
  <c r="J3848" i="3"/>
  <c r="J3849" i="3"/>
  <c r="J3850" i="3"/>
  <c r="J3851" i="3"/>
  <c r="J3852" i="3"/>
  <c r="J3853" i="3"/>
  <c r="J3854" i="3"/>
  <c r="J3855" i="3"/>
  <c r="J3856" i="3"/>
  <c r="J3857" i="3"/>
  <c r="J3858" i="3"/>
  <c r="J3859" i="3"/>
  <c r="J3860" i="3"/>
  <c r="J3861" i="3"/>
  <c r="J3862" i="3"/>
  <c r="J3863" i="3"/>
  <c r="J3864" i="3"/>
  <c r="J3865" i="3"/>
  <c r="J3866" i="3"/>
  <c r="J3867" i="3"/>
  <c r="J3868" i="3"/>
  <c r="J3869" i="3"/>
  <c r="J3870" i="3"/>
  <c r="J3871" i="3"/>
  <c r="J3872" i="3"/>
  <c r="J3873" i="3"/>
  <c r="J3874" i="3"/>
  <c r="J3875" i="3"/>
  <c r="J3876" i="3"/>
  <c r="J3877" i="3"/>
  <c r="J3878" i="3"/>
  <c r="J3879" i="3"/>
  <c r="J3880" i="3"/>
  <c r="J3881" i="3"/>
  <c r="J3882" i="3"/>
  <c r="J3883" i="3"/>
  <c r="J3884" i="3"/>
  <c r="J3885" i="3"/>
  <c r="J3886" i="3"/>
  <c r="J3887" i="3"/>
  <c r="J3888" i="3"/>
  <c r="J3889" i="3"/>
  <c r="J3890" i="3"/>
  <c r="J3891" i="3"/>
  <c r="J3892" i="3"/>
  <c r="J3893" i="3"/>
  <c r="J3894" i="3"/>
  <c r="J3895" i="3"/>
  <c r="J3896" i="3"/>
  <c r="J3897" i="3"/>
  <c r="J3898" i="3"/>
  <c r="J3899" i="3"/>
  <c r="J3900" i="3"/>
  <c r="J3901" i="3"/>
  <c r="J3902" i="3"/>
  <c r="J3903" i="3"/>
  <c r="J3904" i="3"/>
  <c r="J3905" i="3"/>
  <c r="J3906" i="3"/>
  <c r="J3907" i="3"/>
  <c r="J3908" i="3"/>
  <c r="J3909" i="3"/>
  <c r="J3910" i="3"/>
  <c r="J3911" i="3"/>
  <c r="J3912" i="3"/>
  <c r="J3913" i="3"/>
  <c r="J3914" i="3"/>
  <c r="J3915" i="3"/>
  <c r="J3916" i="3"/>
  <c r="J3917" i="3"/>
  <c r="J3918" i="3"/>
  <c r="J3919" i="3"/>
  <c r="J3920" i="3"/>
  <c r="J3921" i="3"/>
  <c r="J3922" i="3"/>
  <c r="J3923" i="3"/>
  <c r="J3924" i="3"/>
  <c r="J3925" i="3"/>
  <c r="J3926" i="3"/>
  <c r="J3927" i="3"/>
  <c r="J3928" i="3"/>
  <c r="J3929" i="3"/>
  <c r="J3930" i="3"/>
  <c r="J3931" i="3"/>
  <c r="J3932" i="3"/>
  <c r="J3933" i="3"/>
  <c r="J3934" i="3"/>
  <c r="J3935" i="3"/>
  <c r="J3936" i="3"/>
  <c r="J3937" i="3"/>
  <c r="J3938" i="3"/>
  <c r="J3939" i="3"/>
  <c r="J3940" i="3"/>
  <c r="J3941" i="3"/>
  <c r="J3942" i="3"/>
  <c r="J3943" i="3"/>
  <c r="J3944" i="3"/>
  <c r="J3945" i="3"/>
  <c r="J3946" i="3"/>
  <c r="J3947" i="3"/>
  <c r="J3948" i="3"/>
  <c r="J3949" i="3"/>
  <c r="J3950" i="3"/>
  <c r="J3951" i="3"/>
  <c r="J3952" i="3"/>
  <c r="J3953" i="3"/>
  <c r="J3954" i="3"/>
  <c r="J3955" i="3"/>
  <c r="J3956" i="3"/>
  <c r="J3957" i="3"/>
  <c r="J3958" i="3"/>
  <c r="J3959" i="3"/>
  <c r="J3960" i="3"/>
  <c r="J3961" i="3"/>
  <c r="J3962" i="3"/>
  <c r="J3963" i="3"/>
  <c r="J3964" i="3"/>
  <c r="J3965" i="3"/>
  <c r="J3966" i="3"/>
  <c r="J3967" i="3"/>
  <c r="J3968" i="3"/>
  <c r="J3969" i="3"/>
  <c r="J3970" i="3"/>
  <c r="J3971" i="3"/>
  <c r="J3972" i="3"/>
  <c r="J3973" i="3"/>
  <c r="J3974" i="3"/>
  <c r="J3975" i="3"/>
  <c r="J3976" i="3"/>
  <c r="J3977" i="3"/>
  <c r="J3978" i="3"/>
  <c r="J3979" i="3"/>
  <c r="J3980" i="3"/>
  <c r="J3981" i="3"/>
  <c r="J3982" i="3"/>
  <c r="J3983" i="3"/>
  <c r="J3984" i="3"/>
  <c r="J3985" i="3"/>
  <c r="J3986" i="3"/>
  <c r="J3987" i="3"/>
  <c r="J3988" i="3"/>
  <c r="J3989" i="3"/>
  <c r="J3990" i="3"/>
  <c r="J3991" i="3"/>
  <c r="J3992" i="3"/>
  <c r="J3993" i="3"/>
  <c r="J3994" i="3"/>
  <c r="J3995" i="3"/>
  <c r="J3996" i="3"/>
  <c r="J3997" i="3"/>
  <c r="J3998" i="3"/>
  <c r="J3999" i="3"/>
  <c r="J4000" i="3"/>
  <c r="J4001" i="3"/>
  <c r="J4002" i="3"/>
  <c r="J4003" i="3"/>
  <c r="J4004" i="3"/>
  <c r="J4005" i="3"/>
  <c r="J4006" i="3"/>
  <c r="J4007" i="3"/>
  <c r="J4008" i="3"/>
  <c r="J4009" i="3"/>
  <c r="J4010" i="3"/>
  <c r="J4011" i="3"/>
  <c r="J4012" i="3"/>
  <c r="J4013" i="3"/>
  <c r="J4014" i="3"/>
  <c r="J4015" i="3"/>
  <c r="J4016" i="3"/>
  <c r="J4017" i="3"/>
  <c r="J4018" i="3"/>
  <c r="J4019" i="3"/>
  <c r="J4020" i="3"/>
  <c r="J4021" i="3"/>
  <c r="J4022" i="3"/>
  <c r="J4023" i="3"/>
  <c r="J4024" i="3"/>
  <c r="J4025" i="3"/>
  <c r="J4026" i="3"/>
  <c r="J4027" i="3"/>
  <c r="J4028" i="3"/>
  <c r="J4029" i="3"/>
  <c r="J4030" i="3"/>
  <c r="J4031" i="3"/>
  <c r="J4032" i="3"/>
  <c r="J4033" i="3"/>
  <c r="J4034" i="3"/>
  <c r="J4035" i="3"/>
  <c r="J4036" i="3"/>
  <c r="J4037" i="3"/>
  <c r="J4038" i="3"/>
  <c r="J4039" i="3"/>
  <c r="J4040" i="3"/>
  <c r="J4041" i="3"/>
  <c r="J4042" i="3"/>
  <c r="J4043" i="3"/>
  <c r="J4044" i="3"/>
  <c r="J4045" i="3"/>
  <c r="J4046" i="3"/>
  <c r="J4047" i="3"/>
  <c r="J4048" i="3"/>
  <c r="J4049" i="3"/>
  <c r="J4050" i="3"/>
  <c r="J4051" i="3"/>
  <c r="J4052" i="3"/>
  <c r="J4053" i="3"/>
  <c r="J4054" i="3"/>
  <c r="J4055" i="3"/>
  <c r="J4056" i="3"/>
  <c r="J4057" i="3"/>
  <c r="J4058" i="3"/>
  <c r="J4059" i="3"/>
  <c r="J4060" i="3"/>
  <c r="J4061" i="3"/>
  <c r="J4062" i="3"/>
  <c r="J4063" i="3"/>
  <c r="J4064" i="3"/>
  <c r="J4065" i="3"/>
  <c r="J4066" i="3"/>
  <c r="J4067" i="3"/>
  <c r="J4068" i="3"/>
  <c r="J4069" i="3"/>
  <c r="J4070" i="3"/>
  <c r="J4071" i="3"/>
  <c r="J4072" i="3"/>
  <c r="J4073" i="3"/>
  <c r="J4074" i="3"/>
  <c r="J4075" i="3"/>
  <c r="J4076" i="3"/>
  <c r="J4077" i="3"/>
  <c r="J4078" i="3"/>
  <c r="J4079" i="3"/>
  <c r="J4080" i="3"/>
  <c r="J4081" i="3"/>
  <c r="J4082" i="3"/>
  <c r="J4083" i="3"/>
  <c r="J4084" i="3"/>
  <c r="J4085" i="3"/>
  <c r="J4086" i="3"/>
  <c r="J4087" i="3"/>
  <c r="J4088" i="3"/>
  <c r="J4089" i="3"/>
  <c r="J4090" i="3"/>
  <c r="J4091" i="3"/>
  <c r="J4092" i="3"/>
  <c r="J4093" i="3"/>
  <c r="J4094" i="3"/>
  <c r="J4095" i="3"/>
  <c r="J4096" i="3"/>
  <c r="J4097" i="3"/>
  <c r="J4098" i="3"/>
  <c r="J4099" i="3"/>
  <c r="J4100" i="3"/>
  <c r="J4101" i="3"/>
  <c r="J4102" i="3"/>
  <c r="J4103" i="3"/>
  <c r="J4104" i="3"/>
  <c r="J4105" i="3"/>
  <c r="J4106" i="3"/>
  <c r="J4107" i="3"/>
  <c r="J4108" i="3"/>
  <c r="J4109" i="3"/>
  <c r="J4110" i="3"/>
  <c r="J4111" i="3"/>
  <c r="J4112" i="3"/>
  <c r="J4113" i="3"/>
  <c r="J4114" i="3"/>
  <c r="J4115" i="3"/>
  <c r="J4116" i="3"/>
  <c r="J4117" i="3"/>
  <c r="J4118" i="3"/>
  <c r="J4119" i="3"/>
  <c r="J4120" i="3"/>
  <c r="J4121" i="3"/>
  <c r="J4122" i="3"/>
  <c r="J4123" i="3"/>
  <c r="J4124" i="3"/>
  <c r="J4125" i="3"/>
  <c r="J4126" i="3"/>
  <c r="J4127" i="3"/>
  <c r="J4128" i="3"/>
  <c r="J4129" i="3"/>
  <c r="J4130" i="3"/>
  <c r="J4131" i="3"/>
  <c r="J4132" i="3"/>
  <c r="J4133" i="3"/>
  <c r="J4134" i="3"/>
  <c r="J4135" i="3"/>
  <c r="J4136" i="3"/>
  <c r="J4137" i="3"/>
  <c r="J4138" i="3"/>
  <c r="J4139" i="3"/>
  <c r="J4140" i="3"/>
  <c r="J4141" i="3"/>
  <c r="J4142" i="3"/>
  <c r="J4143" i="3"/>
  <c r="J4144" i="3"/>
  <c r="J4145" i="3"/>
  <c r="J4146" i="3"/>
  <c r="J4147" i="3"/>
  <c r="J4148" i="3"/>
  <c r="J4149" i="3"/>
  <c r="J4150" i="3"/>
  <c r="J4151" i="3"/>
  <c r="J4152" i="3"/>
  <c r="J4153" i="3"/>
  <c r="J4154" i="3"/>
  <c r="J4155" i="3"/>
  <c r="J4156" i="3"/>
  <c r="J4157" i="3"/>
  <c r="J4158" i="3"/>
  <c r="J4159" i="3"/>
  <c r="J4160" i="3"/>
  <c r="J4161" i="3"/>
  <c r="J4162" i="3"/>
  <c r="J4163" i="3"/>
  <c r="J4164" i="3"/>
  <c r="J4165" i="3"/>
  <c r="J4166" i="3"/>
  <c r="J4167" i="3"/>
  <c r="J4168" i="3"/>
  <c r="J4169" i="3"/>
  <c r="J4170" i="3"/>
  <c r="J4171" i="3"/>
  <c r="J4172" i="3"/>
  <c r="J4173" i="3"/>
  <c r="J4174" i="3"/>
  <c r="J4175" i="3"/>
  <c r="J4176" i="3"/>
  <c r="J4177" i="3"/>
  <c r="J4178" i="3"/>
  <c r="J4179" i="3"/>
  <c r="J4180" i="3"/>
  <c r="J4181" i="3"/>
  <c r="J4182" i="3"/>
  <c r="J4183" i="3"/>
  <c r="J4184" i="3"/>
  <c r="J4185" i="3"/>
  <c r="J4186" i="3"/>
  <c r="J4187" i="3"/>
  <c r="J4188" i="3"/>
  <c r="J4189" i="3"/>
  <c r="J4190" i="3"/>
  <c r="J4191" i="3"/>
  <c r="J4192" i="3"/>
  <c r="J4193" i="3"/>
  <c r="J4194" i="3"/>
  <c r="J4195" i="3"/>
  <c r="J4196" i="3"/>
  <c r="J4197" i="3"/>
  <c r="J4198" i="3"/>
  <c r="J4199" i="3"/>
  <c r="J4200" i="3"/>
  <c r="J4201" i="3"/>
  <c r="J4202" i="3"/>
  <c r="J4203" i="3"/>
  <c r="J4204" i="3"/>
  <c r="J4205" i="3"/>
  <c r="J4206" i="3"/>
  <c r="J4207" i="3"/>
  <c r="J4208" i="3"/>
  <c r="J4209" i="3"/>
  <c r="J4210" i="3"/>
  <c r="J4211" i="3"/>
  <c r="J4212" i="3"/>
  <c r="J4213" i="3"/>
  <c r="J4214" i="3"/>
  <c r="J4215" i="3"/>
  <c r="J4216" i="3"/>
  <c r="J4217" i="3"/>
  <c r="J4218" i="3"/>
  <c r="J4219" i="3"/>
  <c r="J4220" i="3"/>
  <c r="J4221" i="3"/>
  <c r="J4222" i="3"/>
  <c r="J4223" i="3"/>
  <c r="J4224" i="3"/>
  <c r="J4225" i="3"/>
  <c r="J4226" i="3"/>
  <c r="J4227" i="3"/>
  <c r="J4228" i="3"/>
  <c r="J4229" i="3"/>
  <c r="J4230" i="3"/>
  <c r="J4231" i="3"/>
  <c r="J4232" i="3"/>
  <c r="J4233" i="3"/>
  <c r="J4234" i="3"/>
  <c r="J4235" i="3"/>
  <c r="J4236" i="3"/>
  <c r="J4237" i="3"/>
  <c r="J4238" i="3"/>
  <c r="J4239" i="3"/>
  <c r="J4240" i="3"/>
  <c r="J4241" i="3"/>
  <c r="J4242" i="3"/>
  <c r="J4243" i="3"/>
  <c r="J4244" i="3"/>
  <c r="J4245" i="3"/>
  <c r="J4246" i="3"/>
  <c r="J4247" i="3"/>
  <c r="J4248" i="3"/>
  <c r="J4249" i="3"/>
  <c r="J4250" i="3"/>
  <c r="J4251" i="3"/>
  <c r="J4252" i="3"/>
  <c r="J4253" i="3"/>
  <c r="J4254" i="3"/>
  <c r="J4255" i="3"/>
  <c r="J4256" i="3"/>
  <c r="J4257" i="3"/>
  <c r="J4258" i="3"/>
  <c r="J4259" i="3"/>
  <c r="J4260" i="3"/>
  <c r="J4261" i="3"/>
  <c r="J4262" i="3"/>
  <c r="J4263" i="3"/>
  <c r="J4264" i="3"/>
  <c r="J4265" i="3"/>
  <c r="J4266" i="3"/>
  <c r="J4267" i="3"/>
  <c r="J4268" i="3"/>
  <c r="J4269" i="3"/>
  <c r="J4270" i="3"/>
  <c r="J4271" i="3"/>
  <c r="J4272" i="3"/>
  <c r="J4273" i="3"/>
  <c r="J4274" i="3"/>
  <c r="J4275" i="3"/>
  <c r="J4276" i="3"/>
  <c r="J4277" i="3"/>
  <c r="J4278" i="3"/>
  <c r="J4279" i="3"/>
  <c r="J4280" i="3"/>
  <c r="J4281" i="3"/>
  <c r="J4282" i="3"/>
  <c r="J4283" i="3"/>
  <c r="J4284" i="3"/>
  <c r="J4285" i="3"/>
  <c r="J4286" i="3"/>
  <c r="J4287" i="3"/>
  <c r="J4288" i="3"/>
  <c r="J4289" i="3"/>
  <c r="J4290" i="3"/>
  <c r="J4291" i="3"/>
  <c r="J4292" i="3"/>
  <c r="J4293" i="3"/>
  <c r="J4294" i="3"/>
  <c r="J4295" i="3"/>
  <c r="J4296" i="3"/>
  <c r="J4297" i="3"/>
  <c r="J4298" i="3"/>
  <c r="J4299" i="3"/>
  <c r="J4300" i="3"/>
  <c r="J4301" i="3"/>
  <c r="J4302" i="3"/>
  <c r="J4303" i="3"/>
  <c r="J4304" i="3"/>
  <c r="J4305" i="3"/>
  <c r="J4306" i="3"/>
  <c r="J4307" i="3"/>
  <c r="J4308" i="3"/>
  <c r="J4309" i="3"/>
  <c r="J4310" i="3"/>
  <c r="J4311" i="3"/>
  <c r="J4312" i="3"/>
  <c r="J4313" i="3"/>
  <c r="J4314" i="3"/>
  <c r="J4315" i="3"/>
  <c r="J4316" i="3"/>
  <c r="J4317" i="3"/>
  <c r="J4318" i="3"/>
  <c r="J4319" i="3"/>
  <c r="J4320" i="3"/>
  <c r="J4321" i="3"/>
  <c r="J4322" i="3"/>
  <c r="J4323" i="3"/>
  <c r="J4324" i="3"/>
  <c r="J4325" i="3"/>
  <c r="J4326" i="3"/>
  <c r="J4327" i="3"/>
  <c r="J4328" i="3"/>
  <c r="J4329" i="3"/>
  <c r="J4330" i="3"/>
  <c r="J4331" i="3"/>
  <c r="J4332" i="3"/>
  <c r="J4333" i="3"/>
  <c r="J4334" i="3"/>
  <c r="J4335" i="3"/>
  <c r="J4336" i="3"/>
  <c r="J4337" i="3"/>
  <c r="J4338" i="3"/>
  <c r="J4339" i="3"/>
  <c r="J4340" i="3"/>
  <c r="J4341" i="3"/>
  <c r="J4342" i="3"/>
  <c r="J4343" i="3"/>
  <c r="J4344" i="3"/>
  <c r="J4345" i="3"/>
  <c r="J4346" i="3"/>
  <c r="J4347" i="3"/>
  <c r="J4348" i="3"/>
  <c r="J4349" i="3"/>
  <c r="J4350" i="3"/>
  <c r="J4351" i="3"/>
  <c r="J4352" i="3"/>
  <c r="J4353" i="3"/>
  <c r="J4354" i="3"/>
  <c r="J4355" i="3"/>
  <c r="J4356" i="3"/>
  <c r="J4357" i="3"/>
  <c r="J4358" i="3"/>
  <c r="J4359" i="3"/>
  <c r="J4360" i="3"/>
  <c r="J4361" i="3"/>
  <c r="J4362" i="3"/>
  <c r="J4363" i="3"/>
  <c r="J4364" i="3"/>
  <c r="J4365" i="3"/>
  <c r="J4366" i="3"/>
  <c r="J4367" i="3"/>
  <c r="J4368" i="3"/>
  <c r="J4369" i="3"/>
  <c r="J4370" i="3"/>
  <c r="J4371" i="3"/>
  <c r="J4372" i="3"/>
  <c r="J4373" i="3"/>
  <c r="J4374" i="3"/>
  <c r="J4375" i="3"/>
  <c r="J4376" i="3"/>
  <c r="J4377" i="3"/>
  <c r="J4378" i="3"/>
  <c r="J4379" i="3"/>
  <c r="J4380" i="3"/>
  <c r="J4381" i="3"/>
  <c r="J4382" i="3"/>
  <c r="J4383" i="3"/>
  <c r="J4384" i="3"/>
  <c r="J4385" i="3"/>
  <c r="J4386" i="3"/>
  <c r="J4387" i="3"/>
  <c r="J4388" i="3"/>
  <c r="J4389" i="3"/>
  <c r="J4390" i="3"/>
  <c r="J4391" i="3"/>
  <c r="J4392" i="3"/>
  <c r="J4393" i="3"/>
  <c r="J4394" i="3"/>
  <c r="J4395" i="3"/>
  <c r="J4396" i="3"/>
  <c r="J4397" i="3"/>
  <c r="J4398" i="3"/>
  <c r="J4399" i="3"/>
  <c r="J4400" i="3"/>
  <c r="J4401" i="3"/>
  <c r="J4402" i="3"/>
  <c r="J4403" i="3"/>
  <c r="J4404" i="3"/>
  <c r="J4405" i="3"/>
  <c r="J4406" i="3"/>
  <c r="J4407" i="3"/>
  <c r="J4408" i="3"/>
  <c r="J4409" i="3"/>
  <c r="J4410" i="3"/>
  <c r="J4411" i="3"/>
  <c r="J4412" i="3"/>
  <c r="J4413" i="3"/>
  <c r="J4414" i="3"/>
  <c r="J4415" i="3"/>
  <c r="J4416" i="3"/>
  <c r="J4417" i="3"/>
  <c r="J4418" i="3"/>
  <c r="J4419" i="3"/>
  <c r="J4420" i="3"/>
  <c r="J4421" i="3"/>
  <c r="J4422" i="3"/>
  <c r="J4423" i="3"/>
  <c r="J4424" i="3"/>
  <c r="J4425" i="3"/>
  <c r="J4426" i="3"/>
  <c r="J4427" i="3"/>
  <c r="J4428" i="3"/>
  <c r="J4429" i="3"/>
  <c r="J4430" i="3"/>
  <c r="J4431" i="3"/>
  <c r="J4432" i="3"/>
  <c r="J4433" i="3"/>
  <c r="J4434" i="3"/>
  <c r="J4435" i="3"/>
  <c r="J4436" i="3"/>
  <c r="J4437" i="3"/>
  <c r="J4438" i="3"/>
  <c r="J4439" i="3"/>
  <c r="J4440" i="3"/>
  <c r="J4441" i="3"/>
  <c r="J4442" i="3"/>
  <c r="J4443" i="3"/>
  <c r="J4444" i="3"/>
  <c r="J4445" i="3"/>
  <c r="J4446" i="3"/>
  <c r="J4447" i="3"/>
  <c r="J4448" i="3"/>
  <c r="J4449" i="3"/>
  <c r="J4450" i="3"/>
  <c r="J4451" i="3"/>
  <c r="J4452" i="3"/>
  <c r="J4453" i="3"/>
  <c r="J4454" i="3"/>
  <c r="J4455" i="3"/>
  <c r="J4456" i="3"/>
  <c r="J4457" i="3"/>
  <c r="J4458" i="3"/>
  <c r="J4459" i="3"/>
  <c r="J4460" i="3"/>
  <c r="J4461" i="3"/>
  <c r="J4462" i="3"/>
  <c r="J4463" i="3"/>
  <c r="J4464" i="3"/>
  <c r="J4465" i="3"/>
  <c r="J4466" i="3"/>
  <c r="J4467" i="3"/>
  <c r="J4468" i="3"/>
  <c r="J4469" i="3"/>
  <c r="J4470" i="3"/>
  <c r="J4471" i="3"/>
  <c r="J4472" i="3"/>
  <c r="J4473" i="3"/>
  <c r="J4474" i="3"/>
  <c r="J4475" i="3"/>
  <c r="J4476" i="3"/>
  <c r="J4477" i="3"/>
  <c r="J4478" i="3"/>
  <c r="J4479" i="3"/>
  <c r="J4480" i="3"/>
  <c r="J4481" i="3"/>
  <c r="J4482" i="3"/>
  <c r="J4483" i="3"/>
  <c r="J4484" i="3"/>
  <c r="J4485" i="3"/>
  <c r="J4486" i="3"/>
  <c r="J4487" i="3"/>
  <c r="J4488" i="3"/>
  <c r="J4489" i="3"/>
  <c r="J4490" i="3"/>
  <c r="J4491" i="3"/>
  <c r="J4492" i="3"/>
  <c r="J4493" i="3"/>
  <c r="J4494" i="3"/>
  <c r="J4495" i="3"/>
  <c r="J4496" i="3"/>
  <c r="J4497" i="3"/>
  <c r="J4498" i="3"/>
  <c r="J4499" i="3"/>
  <c r="J4500" i="3"/>
  <c r="J4501" i="3"/>
  <c r="J4502" i="3"/>
  <c r="J4503" i="3"/>
  <c r="J4504" i="3"/>
  <c r="J4505" i="3"/>
  <c r="J4506" i="3"/>
  <c r="J4507" i="3"/>
  <c r="J4508" i="3"/>
  <c r="J4509" i="3"/>
  <c r="J4510" i="3"/>
  <c r="J4511" i="3"/>
  <c r="J4512" i="3"/>
  <c r="J4513" i="3"/>
  <c r="J4514" i="3"/>
  <c r="J4515" i="3"/>
  <c r="J4516" i="3"/>
  <c r="J4517" i="3"/>
  <c r="J4518" i="3"/>
  <c r="J4519" i="3"/>
  <c r="J4520" i="3"/>
  <c r="J4521" i="3"/>
  <c r="J4522" i="3"/>
  <c r="J4523" i="3"/>
  <c r="J4524" i="3"/>
  <c r="J4525" i="3"/>
  <c r="J4526" i="3"/>
  <c r="J4527" i="3"/>
  <c r="J4528" i="3"/>
  <c r="J4529" i="3"/>
  <c r="J4530" i="3"/>
  <c r="J4531" i="3"/>
  <c r="J4532" i="3"/>
  <c r="J4533" i="3"/>
  <c r="J4534" i="3"/>
  <c r="J4535" i="3"/>
  <c r="J4536" i="3"/>
  <c r="J4537" i="3"/>
  <c r="J4538" i="3"/>
  <c r="J4539" i="3"/>
  <c r="J4540" i="3"/>
  <c r="J4541" i="3"/>
  <c r="J4542" i="3"/>
  <c r="J4543" i="3"/>
  <c r="J4544" i="3"/>
  <c r="J4545" i="3"/>
  <c r="J4546" i="3"/>
  <c r="J4547" i="3"/>
  <c r="J4548" i="3"/>
  <c r="J4549" i="3"/>
  <c r="J4550" i="3"/>
  <c r="J4551" i="3"/>
  <c r="J4552" i="3"/>
  <c r="J4553" i="3"/>
  <c r="J4554" i="3"/>
  <c r="J4555" i="3"/>
  <c r="J4556" i="3"/>
  <c r="J4557" i="3"/>
  <c r="J4558" i="3"/>
  <c r="J4559" i="3"/>
  <c r="J4560" i="3"/>
  <c r="J4561" i="3"/>
  <c r="J4562" i="3"/>
  <c r="J4563" i="3"/>
  <c r="J4564" i="3"/>
  <c r="J4565" i="3"/>
  <c r="J4566" i="3"/>
  <c r="J4567" i="3"/>
  <c r="J4568" i="3"/>
  <c r="J4569" i="3"/>
  <c r="J4570" i="3"/>
  <c r="J4571" i="3"/>
  <c r="J4572" i="3"/>
  <c r="J4573" i="3"/>
  <c r="J4574" i="3"/>
  <c r="J4575" i="3"/>
  <c r="J4576" i="3"/>
  <c r="J4577" i="3"/>
  <c r="J4578" i="3"/>
  <c r="J4579" i="3"/>
  <c r="J4580" i="3"/>
  <c r="J4581" i="3"/>
  <c r="J4582" i="3"/>
  <c r="J4583" i="3"/>
  <c r="J4584" i="3"/>
  <c r="J4585" i="3"/>
  <c r="J4586" i="3"/>
  <c r="J4587" i="3"/>
  <c r="J4588" i="3"/>
  <c r="J4589" i="3"/>
  <c r="J4590" i="3"/>
  <c r="P66" i="10" l="1"/>
  <c r="Q66" i="10"/>
  <c r="I63" i="10"/>
  <c r="E42" i="10"/>
  <c r="L45" i="10"/>
  <c r="Z12" i="10"/>
  <c r="Z23" i="10"/>
  <c r="Z7" i="10"/>
  <c r="Z15" i="10"/>
  <c r="Z24" i="10"/>
  <c r="Z32" i="10"/>
  <c r="Z40" i="10"/>
  <c r="Z48" i="10"/>
  <c r="Z56" i="10"/>
  <c r="Z64" i="10"/>
  <c r="Z39" i="10"/>
  <c r="Z8" i="10"/>
  <c r="Z16" i="10"/>
  <c r="Z25" i="10"/>
  <c r="Z33" i="10"/>
  <c r="Z41" i="10"/>
  <c r="Z49" i="10"/>
  <c r="Z57" i="10"/>
  <c r="Z65" i="10"/>
  <c r="Z31" i="10"/>
  <c r="Z55" i="10"/>
  <c r="Z9" i="10"/>
  <c r="Z17" i="10"/>
  <c r="Z26" i="10"/>
  <c r="Z34" i="10"/>
  <c r="Z42" i="10"/>
  <c r="Z50" i="10"/>
  <c r="Z58" i="10"/>
  <c r="Z14" i="10"/>
  <c r="Z47" i="10"/>
  <c r="Z10" i="10"/>
  <c r="Z18" i="10"/>
  <c r="Z27" i="10"/>
  <c r="Z35" i="10"/>
  <c r="Z43" i="10"/>
  <c r="Z51" i="10"/>
  <c r="Z59" i="10"/>
  <c r="Z11" i="10"/>
  <c r="Z19" i="10"/>
  <c r="Z20" i="10"/>
  <c r="Z28" i="10"/>
  <c r="Z36" i="10"/>
  <c r="Z44" i="10"/>
  <c r="Z52" i="10"/>
  <c r="Z60" i="10"/>
  <c r="Z61" i="10"/>
  <c r="Z21" i="10"/>
  <c r="Z29" i="10"/>
  <c r="Z37" i="10"/>
  <c r="Z45" i="10"/>
  <c r="Z53" i="10"/>
  <c r="Z13" i="10"/>
  <c r="Z22" i="10"/>
  <c r="Z30" i="10"/>
  <c r="Z38" i="10"/>
  <c r="Z46" i="10"/>
  <c r="Z54" i="10"/>
  <c r="Z62" i="10"/>
  <c r="Z63" i="10"/>
  <c r="O65" i="10"/>
  <c r="I64" i="10"/>
  <c r="I25" i="10"/>
  <c r="W12" i="10"/>
  <c r="W7" i="10"/>
  <c r="W15" i="10"/>
  <c r="W24" i="10"/>
  <c r="W32" i="10"/>
  <c r="W40" i="10"/>
  <c r="W48" i="10"/>
  <c r="O50" i="10"/>
  <c r="I54" i="10"/>
  <c r="W56" i="10"/>
  <c r="W64" i="10"/>
  <c r="W8" i="10"/>
  <c r="W16" i="10"/>
  <c r="W25" i="10"/>
  <c r="W33" i="10"/>
  <c r="W41" i="10"/>
  <c r="W49" i="10"/>
  <c r="W57" i="10"/>
  <c r="W65" i="10"/>
  <c r="W9" i="10"/>
  <c r="W17" i="10"/>
  <c r="W26" i="10"/>
  <c r="W34" i="10"/>
  <c r="W42" i="10"/>
  <c r="W50" i="10"/>
  <c r="W58" i="10"/>
  <c r="W10" i="10"/>
  <c r="W18" i="10"/>
  <c r="W27" i="10"/>
  <c r="W35" i="10"/>
  <c r="W43" i="10"/>
  <c r="W51" i="10"/>
  <c r="W59" i="10"/>
  <c r="W11" i="10"/>
  <c r="W19" i="10"/>
  <c r="W20" i="10"/>
  <c r="W28" i="10"/>
  <c r="O30" i="10"/>
  <c r="W36" i="10"/>
  <c r="W44" i="10"/>
  <c r="W52" i="10"/>
  <c r="O54" i="10"/>
  <c r="L56" i="10"/>
  <c r="W60" i="10"/>
  <c r="Y66" i="10"/>
  <c r="W21" i="10"/>
  <c r="W29" i="10"/>
  <c r="W37" i="10"/>
  <c r="W45" i="10"/>
  <c r="W53" i="10"/>
  <c r="W61" i="10"/>
  <c r="W13" i="10"/>
  <c r="W22" i="10"/>
  <c r="W30" i="10"/>
  <c r="W38" i="10"/>
  <c r="W46" i="10"/>
  <c r="W54" i="10"/>
  <c r="W62" i="10"/>
  <c r="W14" i="10"/>
  <c r="W23" i="10"/>
  <c r="W31" i="10"/>
  <c r="W39" i="10"/>
  <c r="W47" i="10"/>
  <c r="W55" i="10"/>
  <c r="W63" i="10"/>
  <c r="L13" i="10"/>
  <c r="I65" i="10"/>
  <c r="L25" i="10"/>
  <c r="O31" i="10"/>
  <c r="L33" i="10"/>
  <c r="I35" i="10"/>
  <c r="L41" i="10"/>
  <c r="L57" i="10"/>
  <c r="L10" i="10"/>
  <c r="I12" i="10"/>
  <c r="L18" i="10"/>
  <c r="E32" i="10"/>
  <c r="O33" i="10"/>
  <c r="L35" i="10"/>
  <c r="E39" i="10"/>
  <c r="O41" i="10"/>
  <c r="O57" i="10"/>
  <c r="L59" i="10"/>
  <c r="I61" i="10"/>
  <c r="L12" i="10"/>
  <c r="L37" i="10"/>
  <c r="I39" i="10"/>
  <c r="E59" i="10"/>
  <c r="L62" i="10"/>
  <c r="O26" i="10"/>
  <c r="L27" i="10"/>
  <c r="I29" i="10"/>
  <c r="I30" i="10"/>
  <c r="I46" i="10"/>
  <c r="O58" i="10"/>
  <c r="I62" i="10"/>
  <c r="E65" i="10"/>
  <c r="E11" i="10"/>
  <c r="O12" i="10"/>
  <c r="L15" i="10"/>
  <c r="L24" i="10"/>
  <c r="O7" i="10"/>
  <c r="L9" i="10"/>
  <c r="O19" i="10"/>
  <c r="L21" i="10"/>
  <c r="I23" i="10"/>
  <c r="O27" i="10"/>
  <c r="E49" i="10"/>
  <c r="E50" i="10"/>
  <c r="E58" i="10"/>
  <c r="O59" i="10"/>
  <c r="L61" i="10"/>
  <c r="I9" i="10"/>
  <c r="E20" i="10"/>
  <c r="O21" i="10"/>
  <c r="E28" i="10"/>
  <c r="O28" i="10"/>
  <c r="L30" i="10"/>
  <c r="I31" i="10"/>
  <c r="O36" i="10"/>
  <c r="L38" i="10"/>
  <c r="I40" i="10"/>
  <c r="E43" i="10"/>
  <c r="I10" i="10"/>
  <c r="T12" i="10"/>
  <c r="L31" i="10"/>
  <c r="L39" i="10"/>
  <c r="L47" i="10"/>
  <c r="E51" i="10"/>
  <c r="E52" i="10"/>
  <c r="O52" i="10"/>
  <c r="L55" i="10"/>
  <c r="E60" i="10"/>
  <c r="I11" i="10"/>
  <c r="E38" i="10"/>
  <c r="E61" i="10"/>
  <c r="L65" i="10"/>
  <c r="E8" i="10"/>
  <c r="O8" i="10"/>
  <c r="E31" i="10"/>
  <c r="I44" i="10"/>
  <c r="E55" i="10"/>
  <c r="O56" i="10"/>
  <c r="T14" i="10"/>
  <c r="T21" i="10"/>
  <c r="T41" i="10"/>
  <c r="T48" i="10"/>
  <c r="L52" i="10"/>
  <c r="T56" i="10"/>
  <c r="T63" i="10"/>
  <c r="T8" i="10"/>
  <c r="E15" i="10"/>
  <c r="I19" i="10"/>
  <c r="T22" i="10"/>
  <c r="T28" i="10"/>
  <c r="T34" i="10"/>
  <c r="T42" i="10"/>
  <c r="T64" i="10"/>
  <c r="E9" i="10"/>
  <c r="I13" i="10"/>
  <c r="T23" i="10"/>
  <c r="T29" i="10"/>
  <c r="T35" i="10"/>
  <c r="T43" i="10"/>
  <c r="O44" i="10"/>
  <c r="L46" i="10"/>
  <c r="I47" i="10"/>
  <c r="T50" i="10"/>
  <c r="L54" i="10"/>
  <c r="I56" i="10"/>
  <c r="E57" i="10"/>
  <c r="T65" i="10"/>
  <c r="I7" i="10"/>
  <c r="I15" i="10"/>
  <c r="T16" i="10"/>
  <c r="E17" i="10"/>
  <c r="L19" i="10"/>
  <c r="T24" i="10"/>
  <c r="O25" i="10"/>
  <c r="I28" i="10"/>
  <c r="E30" i="10"/>
  <c r="T36" i="10"/>
  <c r="E37" i="10"/>
  <c r="O38" i="10"/>
  <c r="L40" i="10"/>
  <c r="I41" i="10"/>
  <c r="T58" i="10"/>
  <c r="T10" i="10"/>
  <c r="T17" i="10"/>
  <c r="T30" i="10"/>
  <c r="T37" i="10"/>
  <c r="T44" i="10"/>
  <c r="I49" i="10"/>
  <c r="T52" i="10"/>
  <c r="T59" i="10"/>
  <c r="O61" i="10"/>
  <c r="L7" i="10"/>
  <c r="T11" i="10"/>
  <c r="O13" i="10"/>
  <c r="I16" i="10"/>
  <c r="T18" i="10"/>
  <c r="E19" i="10"/>
  <c r="O20" i="10"/>
  <c r="I24" i="10"/>
  <c r="T25" i="10"/>
  <c r="T31" i="10"/>
  <c r="O32" i="10"/>
  <c r="I36" i="10"/>
  <c r="T38" i="10"/>
  <c r="L42" i="10"/>
  <c r="E45" i="10"/>
  <c r="L49" i="10"/>
  <c r="T53" i="10"/>
  <c r="T60" i="10"/>
  <c r="O62" i="10"/>
  <c r="L64" i="10"/>
  <c r="T19" i="10"/>
  <c r="T26" i="10"/>
  <c r="T46" i="10"/>
  <c r="T54" i="10"/>
  <c r="E14" i="10"/>
  <c r="O14" i="10"/>
  <c r="L16" i="10"/>
  <c r="I17" i="10"/>
  <c r="I18" i="10"/>
  <c r="T20" i="10"/>
  <c r="E21" i="10"/>
  <c r="T27" i="10"/>
  <c r="T32" i="10"/>
  <c r="I37" i="10"/>
  <c r="I38" i="10"/>
  <c r="T40" i="10"/>
  <c r="E41" i="10"/>
  <c r="O42" i="10"/>
  <c r="L43" i="10"/>
  <c r="T47" i="10"/>
  <c r="E48" i="10"/>
  <c r="O49" i="10"/>
  <c r="L51" i="10"/>
  <c r="I53" i="10"/>
  <c r="T55" i="10"/>
  <c r="I59" i="10"/>
  <c r="T62" i="10"/>
  <c r="O64" i="10"/>
  <c r="L8" i="10"/>
  <c r="E12" i="10"/>
  <c r="L14" i="10"/>
  <c r="E18" i="10"/>
  <c r="O18" i="10"/>
  <c r="I20" i="10"/>
  <c r="O22" i="10"/>
  <c r="L23" i="10"/>
  <c r="E25" i="10"/>
  <c r="I32" i="10"/>
  <c r="E33" i="10"/>
  <c r="E46" i="10"/>
  <c r="O46" i="10"/>
  <c r="L48" i="10"/>
  <c r="O55" i="10"/>
  <c r="I57" i="10"/>
  <c r="L60" i="10"/>
  <c r="E62" i="10"/>
  <c r="L63" i="10"/>
  <c r="E22" i="10"/>
  <c r="E26" i="10"/>
  <c r="E34" i="10"/>
  <c r="O34" i="10"/>
  <c r="L36" i="10"/>
  <c r="L44" i="10"/>
  <c r="I45" i="10"/>
  <c r="E47" i="10"/>
  <c r="O47" i="10"/>
  <c r="O51" i="10"/>
  <c r="T9" i="10"/>
  <c r="T33" i="10"/>
  <c r="T49" i="10"/>
  <c r="T57" i="10"/>
  <c r="E7" i="10"/>
  <c r="E13" i="10"/>
  <c r="L20" i="10"/>
  <c r="I21" i="10"/>
  <c r="E23" i="10"/>
  <c r="O23" i="10"/>
  <c r="L28" i="10"/>
  <c r="L32" i="10"/>
  <c r="I33" i="10"/>
  <c r="E35" i="10"/>
  <c r="O35" i="10"/>
  <c r="O39" i="10"/>
  <c r="I42" i="10"/>
  <c r="O43" i="10"/>
  <c r="O48" i="10"/>
  <c r="I50" i="10"/>
  <c r="L53" i="10"/>
  <c r="E56" i="10"/>
  <c r="I58" i="10"/>
  <c r="O60" i="10"/>
  <c r="O63" i="10"/>
  <c r="T51" i="10"/>
  <c r="O9" i="10"/>
  <c r="L11" i="10"/>
  <c r="O15" i="10"/>
  <c r="L17" i="10"/>
  <c r="I22" i="10"/>
  <c r="E24" i="10"/>
  <c r="O24" i="10"/>
  <c r="I26" i="10"/>
  <c r="E27" i="10"/>
  <c r="L29" i="10"/>
  <c r="I34" i="10"/>
  <c r="E36" i="10"/>
  <c r="E40" i="10"/>
  <c r="O40" i="10"/>
  <c r="E44" i="10"/>
  <c r="L50" i="10"/>
  <c r="I51" i="10"/>
  <c r="E53" i="10"/>
  <c r="O53" i="10"/>
  <c r="I55" i="10"/>
  <c r="L58" i="10"/>
  <c r="E63" i="10"/>
  <c r="E64" i="10"/>
  <c r="T13" i="10"/>
  <c r="T45" i="10"/>
  <c r="T61" i="10"/>
  <c r="I8" i="10"/>
  <c r="E10" i="10"/>
  <c r="O10" i="10"/>
  <c r="O11" i="10"/>
  <c r="I14" i="10"/>
  <c r="E16" i="10"/>
  <c r="O16" i="10"/>
  <c r="O17" i="10"/>
  <c r="L22" i="10"/>
  <c r="L26" i="10"/>
  <c r="I27" i="10"/>
  <c r="E29" i="10"/>
  <c r="O29" i="10"/>
  <c r="L34" i="10"/>
  <c r="O37" i="10"/>
  <c r="I43" i="10"/>
  <c r="O45" i="10"/>
  <c r="I48" i="10"/>
  <c r="I52" i="10"/>
  <c r="E54" i="10"/>
  <c r="I60" i="10"/>
  <c r="T7" i="10"/>
  <c r="T15" i="10"/>
  <c r="T39" i="10"/>
  <c r="V66" i="10"/>
  <c r="I35" i="2"/>
  <c r="I107" i="2"/>
  <c r="I110" i="2"/>
  <c r="L117" i="2"/>
  <c r="I121" i="2"/>
  <c r="I241" i="2"/>
  <c r="L154" i="2"/>
  <c r="L166" i="2"/>
  <c r="L107" i="2"/>
  <c r="L203" i="2"/>
  <c r="L299" i="2"/>
  <c r="I165" i="2"/>
  <c r="L75" i="2"/>
  <c r="L87" i="2"/>
  <c r="L171" i="2"/>
  <c r="L183" i="2"/>
  <c r="L291" i="2"/>
  <c r="L175" i="2"/>
  <c r="L74" i="2"/>
  <c r="I158" i="2"/>
  <c r="I221" i="2"/>
  <c r="I21" i="2"/>
  <c r="I33" i="2"/>
  <c r="I45" i="2"/>
  <c r="I57" i="2"/>
  <c r="L122" i="2"/>
  <c r="L158" i="2"/>
  <c r="L164" i="2"/>
  <c r="L170" i="2"/>
  <c r="L218" i="2"/>
  <c r="I126" i="2"/>
  <c r="I138" i="2"/>
  <c r="I156" i="2"/>
  <c r="I219" i="2"/>
  <c r="I309" i="2"/>
  <c r="I333" i="2"/>
  <c r="I339" i="2"/>
  <c r="I37" i="2"/>
  <c r="I109" i="2"/>
  <c r="L162" i="2"/>
  <c r="I124" i="2"/>
  <c r="I130" i="2"/>
  <c r="L79" i="2"/>
  <c r="L91" i="2"/>
  <c r="I337" i="2"/>
  <c r="I76" i="2"/>
  <c r="I78" i="2"/>
  <c r="I92" i="2"/>
  <c r="I94" i="2"/>
  <c r="I98" i="2"/>
  <c r="I102" i="2"/>
  <c r="I106" i="2"/>
  <c r="L221" i="2"/>
  <c r="L267" i="2"/>
  <c r="L311" i="2"/>
  <c r="L315" i="2"/>
  <c r="I190" i="2"/>
  <c r="I210" i="2"/>
  <c r="I222" i="2"/>
  <c r="I252" i="2"/>
  <c r="I260" i="2"/>
  <c r="I262" i="2"/>
  <c r="I298" i="2"/>
  <c r="I17" i="2"/>
  <c r="I69" i="2"/>
  <c r="L53" i="2"/>
  <c r="L73" i="2"/>
  <c r="I171" i="2"/>
  <c r="I173" i="2"/>
  <c r="I177" i="2"/>
  <c r="I181" i="2"/>
  <c r="I185" i="2"/>
  <c r="I217" i="2"/>
  <c r="L254" i="2"/>
  <c r="L262" i="2"/>
  <c r="L266" i="2"/>
  <c r="L9" i="2"/>
  <c r="L13" i="2"/>
  <c r="L106" i="2"/>
  <c r="I168" i="2"/>
  <c r="I170" i="2"/>
  <c r="I172" i="2"/>
  <c r="I174" i="2"/>
  <c r="I176" i="2"/>
  <c r="I178" i="2"/>
  <c r="I198" i="2"/>
  <c r="I202" i="2"/>
  <c r="L331" i="2"/>
  <c r="L341" i="2"/>
  <c r="L35" i="2"/>
  <c r="L39" i="2"/>
  <c r="L43" i="2"/>
  <c r="I105" i="2"/>
  <c r="I22" i="2"/>
  <c r="I46" i="2"/>
  <c r="L59" i="2"/>
  <c r="I133" i="2"/>
  <c r="I137" i="2"/>
  <c r="I153" i="2"/>
  <c r="L222" i="2"/>
  <c r="L226" i="2"/>
  <c r="L228" i="2"/>
  <c r="L230" i="2"/>
  <c r="L236" i="2"/>
  <c r="L240" i="2"/>
  <c r="L18" i="2"/>
  <c r="I74" i="2"/>
  <c r="L26" i="2"/>
  <c r="L34" i="2"/>
  <c r="L42" i="2"/>
  <c r="L58" i="2"/>
  <c r="L72" i="2"/>
  <c r="L155" i="2"/>
  <c r="L169" i="2"/>
  <c r="L185" i="2"/>
  <c r="L189" i="2"/>
  <c r="I229" i="2"/>
  <c r="I269" i="2"/>
  <c r="I271" i="2"/>
  <c r="I273" i="2"/>
  <c r="I285" i="2"/>
  <c r="I291" i="2"/>
  <c r="I293" i="2"/>
  <c r="I297" i="2"/>
  <c r="L307" i="2"/>
  <c r="I8" i="2"/>
  <c r="I14" i="2"/>
  <c r="I16" i="2"/>
  <c r="I18" i="2"/>
  <c r="L25" i="2"/>
  <c r="I59" i="2"/>
  <c r="I61" i="2"/>
  <c r="L78" i="2"/>
  <c r="L80" i="2"/>
  <c r="L82" i="2"/>
  <c r="L84" i="2"/>
  <c r="L88" i="2"/>
  <c r="L90" i="2"/>
  <c r="L102" i="2"/>
  <c r="L123" i="2"/>
  <c r="L127" i="2"/>
  <c r="I149" i="2"/>
  <c r="I186" i="2"/>
  <c r="L234" i="2"/>
  <c r="L248" i="2"/>
  <c r="I300" i="2"/>
  <c r="I304" i="2"/>
  <c r="I308" i="2"/>
  <c r="L323" i="2"/>
  <c r="L280" i="2"/>
  <c r="L284" i="2"/>
  <c r="L288" i="2"/>
  <c r="I314" i="2"/>
  <c r="I316" i="2"/>
  <c r="I320" i="2"/>
  <c r="I324" i="2"/>
  <c r="I330" i="2"/>
  <c r="L8" i="2"/>
  <c r="L10" i="2"/>
  <c r="L12" i="2"/>
  <c r="L16" i="2"/>
  <c r="I30" i="2"/>
  <c r="I73" i="2"/>
  <c r="I75" i="2"/>
  <c r="I77" i="2"/>
  <c r="I79" i="2"/>
  <c r="I81" i="2"/>
  <c r="I85" i="2"/>
  <c r="I87" i="2"/>
  <c r="I89" i="2"/>
  <c r="I95" i="2"/>
  <c r="I97" i="2"/>
  <c r="I101" i="2"/>
  <c r="L110" i="2"/>
  <c r="L112" i="2"/>
  <c r="L116" i="2"/>
  <c r="L120" i="2"/>
  <c r="L143" i="2"/>
  <c r="L151" i="2"/>
  <c r="I169" i="2"/>
  <c r="L186" i="2"/>
  <c r="I204" i="2"/>
  <c r="I206" i="2"/>
  <c r="I214" i="2"/>
  <c r="I218" i="2"/>
  <c r="I257" i="2"/>
  <c r="I261" i="2"/>
  <c r="I265" i="2"/>
  <c r="I332" i="2"/>
  <c r="I336" i="2"/>
  <c r="I342" i="2"/>
  <c r="I60" i="2"/>
  <c r="I62" i="2"/>
  <c r="I64" i="2"/>
  <c r="I66" i="2"/>
  <c r="L89" i="2"/>
  <c r="L105" i="2"/>
  <c r="L134" i="2"/>
  <c r="I142" i="2"/>
  <c r="L198" i="2"/>
  <c r="L202" i="2"/>
  <c r="L206" i="2"/>
  <c r="L235" i="2"/>
  <c r="L245" i="2"/>
  <c r="L247" i="2"/>
  <c r="L249" i="2"/>
  <c r="L251" i="2"/>
  <c r="L255" i="2"/>
  <c r="L46" i="2"/>
  <c r="L48" i="2"/>
  <c r="L50" i="2"/>
  <c r="L52" i="2"/>
  <c r="L54" i="2"/>
  <c r="L56" i="2"/>
  <c r="I123" i="2"/>
  <c r="I125" i="2"/>
  <c r="L138" i="2"/>
  <c r="L142" i="2"/>
  <c r="L144" i="2"/>
  <c r="L146" i="2"/>
  <c r="L148" i="2"/>
  <c r="L152" i="2"/>
  <c r="I191" i="2"/>
  <c r="I193" i="2"/>
  <c r="I197" i="2"/>
  <c r="I201" i="2"/>
  <c r="I232" i="2"/>
  <c r="I234" i="2"/>
  <c r="I236" i="2"/>
  <c r="I240" i="2"/>
  <c r="L259" i="2"/>
  <c r="L277" i="2"/>
  <c r="L279" i="2"/>
  <c r="L283" i="2"/>
  <c r="I305" i="2"/>
  <c r="I325" i="2"/>
  <c r="I329" i="2"/>
  <c r="I154" i="2"/>
  <c r="L159" i="2"/>
  <c r="L187" i="2"/>
  <c r="L207" i="2"/>
  <c r="L317" i="2"/>
  <c r="L319" i="2"/>
  <c r="I10" i="2"/>
  <c r="L27" i="2"/>
  <c r="I55" i="2"/>
  <c r="I70" i="2"/>
  <c r="I72" i="2"/>
  <c r="L94" i="2"/>
  <c r="L98" i="2"/>
  <c r="L100" i="2"/>
  <c r="I104" i="2"/>
  <c r="I119" i="2"/>
  <c r="I134" i="2"/>
  <c r="L137" i="2"/>
  <c r="I139" i="2"/>
  <c r="I141" i="2"/>
  <c r="L150" i="2"/>
  <c r="I162" i="2"/>
  <c r="L174" i="2"/>
  <c r="L180" i="2"/>
  <c r="L182" i="2"/>
  <c r="L184" i="2"/>
  <c r="I188" i="2"/>
  <c r="L191" i="2"/>
  <c r="I208" i="2"/>
  <c r="L211" i="2"/>
  <c r="L215" i="2"/>
  <c r="L217" i="2"/>
  <c r="I223" i="2"/>
  <c r="I225" i="2"/>
  <c r="I238" i="2"/>
  <c r="I242" i="2"/>
  <c r="I244" i="2"/>
  <c r="I246" i="2"/>
  <c r="L263" i="2"/>
  <c r="L265" i="2"/>
  <c r="I277" i="2"/>
  <c r="I281" i="2"/>
  <c r="I283" i="2"/>
  <c r="L294" i="2"/>
  <c r="L296" i="2"/>
  <c r="L327" i="2"/>
  <c r="I26" i="2"/>
  <c r="I28" i="2"/>
  <c r="L37" i="2"/>
  <c r="L41" i="2"/>
  <c r="L45" i="2"/>
  <c r="L62" i="2"/>
  <c r="L66" i="2"/>
  <c r="L68" i="2"/>
  <c r="L85" i="2"/>
  <c r="I91" i="2"/>
  <c r="I93" i="2"/>
  <c r="L126" i="2"/>
  <c r="L130" i="2"/>
  <c r="L132" i="2"/>
  <c r="I136" i="2"/>
  <c r="I145" i="2"/>
  <c r="I166" i="2"/>
  <c r="I194" i="2"/>
  <c r="I256" i="2"/>
  <c r="L271" i="2"/>
  <c r="L300" i="2"/>
  <c r="L304" i="2"/>
  <c r="L333" i="2"/>
  <c r="L335" i="2"/>
  <c r="L219" i="2"/>
  <c r="I289" i="2"/>
  <c r="L310" i="2"/>
  <c r="L312" i="2"/>
  <c r="I9" i="2"/>
  <c r="I11" i="2"/>
  <c r="I13" i="2"/>
  <c r="I19" i="2"/>
  <c r="L24" i="2"/>
  <c r="I34" i="2"/>
  <c r="I38" i="2"/>
  <c r="I42" i="2"/>
  <c r="I44" i="2"/>
  <c r="L47" i="2"/>
  <c r="L55" i="2"/>
  <c r="L57" i="2"/>
  <c r="I63" i="2"/>
  <c r="I65" i="2"/>
  <c r="L70" i="2"/>
  <c r="I80" i="2"/>
  <c r="I82" i="2"/>
  <c r="L93" i="2"/>
  <c r="I108" i="2"/>
  <c r="L111" i="2"/>
  <c r="L119" i="2"/>
  <c r="L121" i="2"/>
  <c r="I127" i="2"/>
  <c r="I129" i="2"/>
  <c r="L139" i="2"/>
  <c r="I155" i="2"/>
  <c r="I157" i="2"/>
  <c r="L190" i="2"/>
  <c r="L194" i="2"/>
  <c r="I200" i="2"/>
  <c r="I205" i="2"/>
  <c r="L212" i="2"/>
  <c r="L214" i="2"/>
  <c r="L216" i="2"/>
  <c r="I220" i="2"/>
  <c r="L223" i="2"/>
  <c r="I233" i="2"/>
  <c r="I237" i="2"/>
  <c r="L242" i="2"/>
  <c r="L246" i="2"/>
  <c r="L250" i="2"/>
  <c r="L252" i="2"/>
  <c r="L256" i="2"/>
  <c r="I268" i="2"/>
  <c r="I272" i="2"/>
  <c r="L275" i="2"/>
  <c r="L285" i="2"/>
  <c r="L287" i="2"/>
  <c r="I301" i="2"/>
  <c r="I307" i="2"/>
  <c r="L316" i="2"/>
  <c r="L320" i="2"/>
  <c r="I340" i="2"/>
  <c r="L32" i="2"/>
  <c r="I48" i="2"/>
  <c r="I50" i="2"/>
  <c r="L61" i="2"/>
  <c r="I90" i="2"/>
  <c r="I112" i="2"/>
  <c r="I114" i="2"/>
  <c r="L125" i="2"/>
  <c r="I140" i="2"/>
  <c r="L153" i="2"/>
  <c r="I159" i="2"/>
  <c r="I161" i="2"/>
  <c r="I187" i="2"/>
  <c r="I189" i="2"/>
  <c r="I209" i="2"/>
  <c r="I226" i="2"/>
  <c r="I243" i="2"/>
  <c r="I245" i="2"/>
  <c r="I249" i="2"/>
  <c r="I251" i="2"/>
  <c r="L264" i="2"/>
  <c r="I276" i="2"/>
  <c r="L295" i="2"/>
  <c r="I313" i="2"/>
  <c r="L326" i="2"/>
  <c r="L328" i="2"/>
  <c r="I23" i="2"/>
  <c r="I25" i="2"/>
  <c r="L40" i="2"/>
  <c r="I122" i="2"/>
  <c r="I144" i="2"/>
  <c r="I146" i="2"/>
  <c r="I150" i="2"/>
  <c r="L157" i="2"/>
  <c r="I213" i="2"/>
  <c r="I230" i="2"/>
  <c r="I253" i="2"/>
  <c r="I255" i="2"/>
  <c r="L268" i="2"/>
  <c r="L270" i="2"/>
  <c r="L272" i="2"/>
  <c r="I284" i="2"/>
  <c r="I288" i="2"/>
  <c r="I292" i="2"/>
  <c r="L301" i="2"/>
  <c r="L303" i="2"/>
  <c r="I317" i="2"/>
  <c r="I321" i="2"/>
  <c r="I323" i="2"/>
  <c r="L332" i="2"/>
  <c r="L336" i="2"/>
  <c r="L11" i="2"/>
  <c r="L15" i="2"/>
  <c r="L340" i="2"/>
  <c r="L19" i="2"/>
  <c r="L21" i="2"/>
  <c r="I27" i="2"/>
  <c r="I29" i="2"/>
  <c r="L30" i="2"/>
  <c r="L49" i="2"/>
  <c r="L77" i="2"/>
  <c r="I113" i="2"/>
  <c r="I117" i="2"/>
  <c r="L178" i="2"/>
  <c r="L14" i="2"/>
  <c r="L23" i="2"/>
  <c r="L29" i="2"/>
  <c r="I54" i="2"/>
  <c r="I15" i="2"/>
  <c r="L44" i="2"/>
  <c r="I58" i="2"/>
  <c r="I86" i="2"/>
  <c r="L210" i="2"/>
  <c r="I118" i="2"/>
  <c r="I12" i="2"/>
  <c r="I32" i="2"/>
  <c r="I39" i="2"/>
  <c r="I41" i="2"/>
  <c r="L86" i="2"/>
  <c r="E229" i="2"/>
  <c r="E238" i="2"/>
  <c r="E276" i="2"/>
  <c r="E204" i="2"/>
  <c r="E287" i="2"/>
  <c r="E218" i="2"/>
  <c r="L17" i="2"/>
  <c r="L28" i="2"/>
  <c r="I47" i="2"/>
  <c r="I49" i="2"/>
  <c r="I51" i="2"/>
  <c r="I53" i="2"/>
  <c r="L114" i="2"/>
  <c r="L118" i="2"/>
  <c r="I182" i="2"/>
  <c r="L22" i="2"/>
  <c r="L31" i="2"/>
  <c r="L33" i="2"/>
  <c r="L38" i="2"/>
  <c r="I56" i="2"/>
  <c r="L64" i="2"/>
  <c r="L67" i="2"/>
  <c r="L69" i="2"/>
  <c r="I71" i="2"/>
  <c r="I88" i="2"/>
  <c r="L96" i="2"/>
  <c r="L99" i="2"/>
  <c r="L101" i="2"/>
  <c r="I103" i="2"/>
  <c r="I120" i="2"/>
  <c r="L128" i="2"/>
  <c r="L131" i="2"/>
  <c r="L133" i="2"/>
  <c r="I135" i="2"/>
  <c r="I152" i="2"/>
  <c r="L160" i="2"/>
  <c r="L163" i="2"/>
  <c r="L165" i="2"/>
  <c r="I167" i="2"/>
  <c r="I184" i="2"/>
  <c r="L192" i="2"/>
  <c r="L195" i="2"/>
  <c r="L197" i="2"/>
  <c r="I199" i="2"/>
  <c r="I216" i="2"/>
  <c r="L224" i="2"/>
  <c r="L227" i="2"/>
  <c r="L229" i="2"/>
  <c r="I231" i="2"/>
  <c r="L239" i="2"/>
  <c r="L241" i="2"/>
  <c r="I247" i="2"/>
  <c r="I254" i="2"/>
  <c r="L257" i="2"/>
  <c r="I263" i="2"/>
  <c r="I270" i="2"/>
  <c r="L273" i="2"/>
  <c r="I279" i="2"/>
  <c r="L282" i="2"/>
  <c r="I286" i="2"/>
  <c r="L289" i="2"/>
  <c r="I295" i="2"/>
  <c r="L298" i="2"/>
  <c r="I302" i="2"/>
  <c r="L305" i="2"/>
  <c r="I311" i="2"/>
  <c r="L314" i="2"/>
  <c r="I318" i="2"/>
  <c r="L321" i="2"/>
  <c r="I327" i="2"/>
  <c r="L330" i="2"/>
  <c r="I334" i="2"/>
  <c r="L337" i="2"/>
  <c r="I341" i="2"/>
  <c r="I68" i="2"/>
  <c r="L76" i="2"/>
  <c r="L81" i="2"/>
  <c r="I83" i="2"/>
  <c r="I100" i="2"/>
  <c r="L108" i="2"/>
  <c r="L113" i="2"/>
  <c r="I115" i="2"/>
  <c r="I132" i="2"/>
  <c r="L140" i="2"/>
  <c r="L145" i="2"/>
  <c r="I147" i="2"/>
  <c r="I164" i="2"/>
  <c r="L172" i="2"/>
  <c r="L177" i="2"/>
  <c r="I179" i="2"/>
  <c r="I196" i="2"/>
  <c r="L204" i="2"/>
  <c r="L209" i="2"/>
  <c r="I211" i="2"/>
  <c r="I228" i="2"/>
  <c r="L339" i="2"/>
  <c r="L243" i="2"/>
  <c r="I258" i="2"/>
  <c r="L261" i="2"/>
  <c r="I267" i="2"/>
  <c r="I274" i="2"/>
  <c r="L286" i="2"/>
  <c r="I290" i="2"/>
  <c r="L293" i="2"/>
  <c r="I299" i="2"/>
  <c r="L302" i="2"/>
  <c r="I306" i="2"/>
  <c r="L309" i="2"/>
  <c r="I315" i="2"/>
  <c r="L318" i="2"/>
  <c r="I322" i="2"/>
  <c r="L325" i="2"/>
  <c r="I331" i="2"/>
  <c r="L334" i="2"/>
  <c r="I338" i="2"/>
  <c r="I36" i="2"/>
  <c r="I43" i="2"/>
  <c r="L71" i="2"/>
  <c r="L103" i="2"/>
  <c r="L135" i="2"/>
  <c r="L167" i="2"/>
  <c r="L196" i="2"/>
  <c r="L199" i="2"/>
  <c r="L201" i="2"/>
  <c r="I203" i="2"/>
  <c r="L231" i="2"/>
  <c r="L233" i="2"/>
  <c r="I235" i="2"/>
  <c r="L51" i="2"/>
  <c r="L83" i="2"/>
  <c r="L115" i="2"/>
  <c r="L147" i="2"/>
  <c r="L149" i="2"/>
  <c r="I151" i="2"/>
  <c r="L176" i="2"/>
  <c r="L179" i="2"/>
  <c r="L181" i="2"/>
  <c r="I183" i="2"/>
  <c r="L208" i="2"/>
  <c r="L213" i="2"/>
  <c r="I215" i="2"/>
  <c r="L238" i="2"/>
  <c r="L274" i="2"/>
  <c r="I278" i="2"/>
  <c r="L281" i="2"/>
  <c r="I287" i="2"/>
  <c r="L290" i="2"/>
  <c r="I294" i="2"/>
  <c r="L297" i="2"/>
  <c r="I303" i="2"/>
  <c r="L306" i="2"/>
  <c r="I310" i="2"/>
  <c r="L313" i="2"/>
  <c r="I319" i="2"/>
  <c r="L322" i="2"/>
  <c r="I326" i="2"/>
  <c r="L329" i="2"/>
  <c r="I335" i="2"/>
  <c r="L338" i="2"/>
  <c r="L20" i="2"/>
  <c r="I31" i="2"/>
  <c r="L36" i="2"/>
  <c r="I40" i="2"/>
  <c r="I52" i="2"/>
  <c r="L60" i="2"/>
  <c r="L63" i="2"/>
  <c r="L65" i="2"/>
  <c r="I67" i="2"/>
  <c r="I84" i="2"/>
  <c r="L92" i="2"/>
  <c r="L95" i="2"/>
  <c r="L97" i="2"/>
  <c r="I99" i="2"/>
  <c r="I116" i="2"/>
  <c r="L124" i="2"/>
  <c r="L129" i="2"/>
  <c r="I131" i="2"/>
  <c r="I148" i="2"/>
  <c r="L156" i="2"/>
  <c r="L161" i="2"/>
  <c r="I163" i="2"/>
  <c r="I180" i="2"/>
  <c r="L188" i="2"/>
  <c r="L193" i="2"/>
  <c r="I195" i="2"/>
  <c r="I212" i="2"/>
  <c r="L220" i="2"/>
  <c r="L225" i="2"/>
  <c r="I227" i="2"/>
  <c r="I239" i="2"/>
  <c r="L244" i="2"/>
  <c r="I248" i="2"/>
  <c r="L258" i="2"/>
  <c r="L260" i="2"/>
  <c r="I264" i="2"/>
  <c r="L276" i="2"/>
  <c r="I280" i="2"/>
  <c r="L292" i="2"/>
  <c r="I296" i="2"/>
  <c r="L308" i="2"/>
  <c r="I312" i="2"/>
  <c r="L324" i="2"/>
  <c r="I328" i="2"/>
  <c r="L342" i="2"/>
  <c r="I96" i="2"/>
  <c r="L104" i="2"/>
  <c r="L109" i="2"/>
  <c r="I111" i="2"/>
  <c r="I128" i="2"/>
  <c r="L136" i="2"/>
  <c r="L141" i="2"/>
  <c r="I143" i="2"/>
  <c r="I160" i="2"/>
  <c r="L168" i="2"/>
  <c r="L173" i="2"/>
  <c r="I175" i="2"/>
  <c r="I192" i="2"/>
  <c r="L200" i="2"/>
  <c r="L205" i="2"/>
  <c r="I207" i="2"/>
  <c r="I224" i="2"/>
  <c r="L232" i="2"/>
  <c r="L237" i="2"/>
  <c r="I250" i="2"/>
  <c r="L253" i="2"/>
  <c r="I259" i="2"/>
  <c r="I266" i="2"/>
  <c r="L269" i="2"/>
  <c r="I275" i="2"/>
  <c r="L278" i="2"/>
  <c r="I282" i="2"/>
  <c r="I20" i="2"/>
  <c r="I24" i="2"/>
  <c r="L7" i="2"/>
  <c r="I7" i="2"/>
  <c r="E24" i="2"/>
  <c r="E205" i="2"/>
  <c r="E289" i="2"/>
  <c r="E332" i="2"/>
  <c r="E135" i="2"/>
  <c r="E333" i="2"/>
  <c r="E342" i="2"/>
  <c r="E341" i="2"/>
  <c r="E230" i="2"/>
  <c r="E92" i="2"/>
  <c r="M344" i="2"/>
  <c r="E115" i="2"/>
  <c r="N344" i="2"/>
  <c r="E221" i="2"/>
  <c r="E232" i="2"/>
  <c r="E52" i="2"/>
  <c r="E194" i="2"/>
  <c r="E202" i="2"/>
  <c r="E283" i="2"/>
  <c r="E44" i="2"/>
  <c r="E206" i="2"/>
  <c r="E100" i="2"/>
  <c r="E55" i="2"/>
  <c r="E334" i="2"/>
  <c r="E193" i="2"/>
  <c r="E62" i="2"/>
  <c r="E109" i="2"/>
  <c r="E242" i="2"/>
  <c r="E119" i="2"/>
  <c r="E56" i="2"/>
  <c r="E247" i="2"/>
  <c r="E196" i="2"/>
  <c r="E11" i="2"/>
  <c r="E93" i="2"/>
  <c r="E8" i="2"/>
  <c r="E197" i="2"/>
  <c r="E180" i="2"/>
  <c r="E79" i="2"/>
  <c r="E259" i="2"/>
  <c r="E120" i="2"/>
  <c r="E46" i="2"/>
  <c r="E167" i="2"/>
  <c r="E198" i="2"/>
  <c r="E148" i="2"/>
  <c r="E122" i="2"/>
  <c r="E269" i="2"/>
  <c r="E270" i="2"/>
  <c r="E271" i="2"/>
  <c r="E53" i="2"/>
  <c r="E188" i="2"/>
  <c r="E305" i="2"/>
  <c r="E309" i="2"/>
  <c r="E156" i="2"/>
  <c r="E211" i="2"/>
  <c r="E190" i="2"/>
  <c r="E314" i="2"/>
  <c r="E315" i="2"/>
  <c r="E318" i="2"/>
  <c r="E320" i="2"/>
  <c r="E326" i="2"/>
  <c r="E172" i="2"/>
  <c r="E329" i="2"/>
  <c r="E157" i="2"/>
  <c r="E51" i="2"/>
  <c r="O89" i="2"/>
  <c r="O241" i="2"/>
  <c r="O103" i="2"/>
  <c r="O243" i="2"/>
  <c r="O244" i="2"/>
  <c r="O49" i="2"/>
  <c r="O91" i="2"/>
  <c r="O13" i="2"/>
  <c r="O129" i="2"/>
  <c r="O82" i="2"/>
  <c r="O96" i="2"/>
  <c r="O94" i="2"/>
  <c r="O14" i="2"/>
  <c r="O76" i="2"/>
  <c r="O41" i="2"/>
  <c r="E300" i="2"/>
  <c r="O35" i="2"/>
  <c r="O106" i="2"/>
  <c r="O126" i="2"/>
  <c r="O201" i="2"/>
  <c r="O276" i="2"/>
  <c r="O24" i="2"/>
  <c r="O277" i="2"/>
  <c r="O202" i="2"/>
  <c r="O278" i="2"/>
  <c r="O17" i="2"/>
  <c r="O127" i="2"/>
  <c r="O168" i="2"/>
  <c r="O279" i="2"/>
  <c r="O280" i="2"/>
  <c r="O282" i="2"/>
  <c r="O283" i="2"/>
  <c r="O44" i="2"/>
  <c r="O287" i="2"/>
  <c r="O289" i="2"/>
  <c r="O185" i="2"/>
  <c r="O206" i="2"/>
  <c r="O34" i="2"/>
  <c r="O291" i="2"/>
  <c r="O99" i="2"/>
  <c r="O292" i="2"/>
  <c r="O294" i="2"/>
  <c r="O295" i="2"/>
  <c r="O153" i="2"/>
  <c r="O100" i="2"/>
  <c r="O114" i="2"/>
  <c r="O59" i="2"/>
  <c r="O298" i="2"/>
  <c r="O300" i="2"/>
  <c r="O118" i="2"/>
  <c r="O301" i="2"/>
  <c r="O303" i="2"/>
  <c r="O304" i="2"/>
  <c r="O146" i="2"/>
  <c r="O189" i="2"/>
  <c r="O307" i="2"/>
  <c r="O308" i="2"/>
  <c r="O310" i="2"/>
  <c r="O171" i="2"/>
  <c r="O137" i="2"/>
  <c r="O311" i="2"/>
  <c r="O214" i="2"/>
  <c r="O155" i="2"/>
  <c r="O215" i="2"/>
  <c r="O317" i="2"/>
  <c r="O319" i="2"/>
  <c r="O163" i="2"/>
  <c r="O321" i="2"/>
  <c r="O323" i="2"/>
  <c r="O325" i="2"/>
  <c r="O75" i="2"/>
  <c r="O327" i="2"/>
  <c r="O328" i="2"/>
  <c r="O330" i="2"/>
  <c r="E225" i="2"/>
  <c r="E234" i="2"/>
  <c r="E39" i="2"/>
  <c r="O20" i="2"/>
  <c r="O22" i="2"/>
  <c r="O37" i="2"/>
  <c r="O228" i="2"/>
  <c r="O177" i="2"/>
  <c r="O87" i="2"/>
  <c r="O28" i="2"/>
  <c r="O180" i="2"/>
  <c r="O256" i="2"/>
  <c r="O30" i="2"/>
  <c r="O54" i="2"/>
  <c r="O79" i="2"/>
  <c r="O258" i="2"/>
  <c r="O80" i="2"/>
  <c r="O58" i="2"/>
  <c r="O259" i="2"/>
  <c r="O120" i="2"/>
  <c r="O124" i="2"/>
  <c r="O46" i="2"/>
  <c r="O261" i="2"/>
  <c r="O167" i="2"/>
  <c r="O181" i="2"/>
  <c r="O198" i="2"/>
  <c r="O122" i="2"/>
  <c r="O9" i="2"/>
  <c r="O77" i="2"/>
  <c r="O268" i="2"/>
  <c r="O269" i="2"/>
  <c r="O270" i="2"/>
  <c r="O98" i="2"/>
  <c r="O199" i="2"/>
  <c r="O161" i="2"/>
  <c r="O271" i="2"/>
  <c r="O200" i="2"/>
  <c r="O273" i="2"/>
  <c r="E274" i="2"/>
  <c r="E285" i="2"/>
  <c r="E209" i="2"/>
  <c r="O209" i="2"/>
  <c r="O133" i="2"/>
  <c r="O297" i="2"/>
  <c r="O299" i="2"/>
  <c r="O188" i="2"/>
  <c r="O140" i="2"/>
  <c r="O302" i="2"/>
  <c r="O210" i="2"/>
  <c r="O305" i="2"/>
  <c r="O306" i="2"/>
  <c r="O48" i="2"/>
  <c r="O102" i="2"/>
  <c r="O309" i="2"/>
  <c r="O156" i="2"/>
  <c r="O38" i="2"/>
  <c r="O211" i="2"/>
  <c r="O314" i="2"/>
  <c r="O315" i="2"/>
  <c r="O316" i="2"/>
  <c r="O318" i="2"/>
  <c r="O320" i="2"/>
  <c r="O154" i="2"/>
  <c r="O322" i="2"/>
  <c r="O324" i="2"/>
  <c r="O326" i="2"/>
  <c r="O172" i="2"/>
  <c r="O15" i="2"/>
  <c r="O329" i="2"/>
  <c r="E29" i="2"/>
  <c r="O157" i="2"/>
  <c r="O173" i="2"/>
  <c r="O51" i="2"/>
  <c r="O191" i="2"/>
  <c r="O192" i="2"/>
  <c r="O219" i="2"/>
  <c r="O166" i="2"/>
  <c r="O174" i="2"/>
  <c r="O335" i="2"/>
  <c r="O336" i="2"/>
  <c r="O132" i="2"/>
  <c r="O339" i="2"/>
  <c r="O340" i="2"/>
  <c r="O220" i="2"/>
  <c r="O131" i="2"/>
  <c r="O164" i="2"/>
  <c r="E85" i="2"/>
  <c r="E89" i="2"/>
  <c r="E91" i="2"/>
  <c r="E31" i="2"/>
  <c r="E176" i="2"/>
  <c r="E16" i="2"/>
  <c r="E246" i="2"/>
  <c r="E199" i="2"/>
  <c r="E273" i="2"/>
  <c r="O109" i="2"/>
  <c r="O107" i="2"/>
  <c r="O159" i="2"/>
  <c r="O179" i="2"/>
  <c r="O247" i="2"/>
  <c r="O21" i="2"/>
  <c r="O250" i="2"/>
  <c r="O251" i="2"/>
  <c r="O196" i="2"/>
  <c r="O11" i="2"/>
  <c r="O252" i="2"/>
  <c r="O93" i="2"/>
  <c r="O253" i="2"/>
  <c r="O8" i="2"/>
  <c r="O254" i="2"/>
  <c r="O197" i="2"/>
  <c r="E30" i="2"/>
  <c r="E150" i="2"/>
  <c r="E12" i="2"/>
  <c r="E183" i="2"/>
  <c r="E128" i="2"/>
  <c r="E203" i="2"/>
  <c r="E74" i="2"/>
  <c r="E73" i="2"/>
  <c r="E286" i="2"/>
  <c r="E290" i="2"/>
  <c r="E187" i="2"/>
  <c r="E143" i="2"/>
  <c r="O216" i="2"/>
  <c r="O217" i="2"/>
  <c r="O331" i="2"/>
  <c r="O55" i="2"/>
  <c r="O218" i="2"/>
  <c r="O332" i="2"/>
  <c r="O333" i="2"/>
  <c r="O334" i="2"/>
  <c r="O151" i="2"/>
  <c r="O337" i="2"/>
  <c r="O338" i="2"/>
  <c r="O130" i="2"/>
  <c r="O341" i="2"/>
  <c r="O135" i="2"/>
  <c r="O342" i="2"/>
  <c r="O193" i="2"/>
  <c r="O175" i="2"/>
  <c r="E227" i="2"/>
  <c r="E60" i="2"/>
  <c r="E241" i="2"/>
  <c r="E49" i="2"/>
  <c r="E13" i="2"/>
  <c r="E94" i="2"/>
  <c r="E14" i="2"/>
  <c r="E76" i="2"/>
  <c r="O12" i="2"/>
  <c r="O84" i="2"/>
  <c r="O42" i="2"/>
  <c r="O83" i="2"/>
  <c r="O183" i="2"/>
  <c r="O128" i="2"/>
  <c r="O50" i="2"/>
  <c r="O162" i="2"/>
  <c r="O65" i="2"/>
  <c r="O203" i="2"/>
  <c r="O281" i="2"/>
  <c r="O74" i="2"/>
  <c r="O286" i="2"/>
  <c r="O288" i="2"/>
  <c r="O67" i="2"/>
  <c r="O170" i="2"/>
  <c r="O290" i="2"/>
  <c r="O207" i="2"/>
  <c r="O186" i="2"/>
  <c r="O208" i="2"/>
  <c r="O293" i="2"/>
  <c r="O187" i="2"/>
  <c r="O296" i="2"/>
  <c r="O143" i="2"/>
  <c r="E297" i="2"/>
  <c r="E69" i="2"/>
  <c r="E192" i="2"/>
  <c r="E219" i="2"/>
  <c r="E174" i="2"/>
  <c r="E335" i="2"/>
  <c r="E340" i="2"/>
  <c r="E158" i="2"/>
  <c r="O224" i="2"/>
  <c r="O147" i="2"/>
  <c r="O226" i="2"/>
  <c r="O238" i="2"/>
  <c r="O92" i="2"/>
  <c r="O136" i="2"/>
  <c r="E257" i="2"/>
  <c r="E112" i="2"/>
  <c r="E63" i="2"/>
  <c r="E262" i="2"/>
  <c r="E88" i="2"/>
  <c r="E263" i="2"/>
  <c r="E19" i="2"/>
  <c r="E10" i="2"/>
  <c r="E142" i="2"/>
  <c r="E149" i="2"/>
  <c r="E108" i="2"/>
  <c r="E81" i="2"/>
  <c r="E64" i="2"/>
  <c r="O158" i="2"/>
  <c r="E228" i="2"/>
  <c r="O31" i="2"/>
  <c r="O257" i="2"/>
  <c r="O112" i="2"/>
  <c r="O86" i="2"/>
  <c r="O63" i="2"/>
  <c r="O32" i="2"/>
  <c r="O260" i="2"/>
  <c r="O45" i="2"/>
  <c r="O97" i="2"/>
  <c r="O262" i="2"/>
  <c r="O88" i="2"/>
  <c r="O57" i="2"/>
  <c r="O263" i="2"/>
  <c r="O19" i="2"/>
  <c r="O10" i="2"/>
  <c r="O142" i="2"/>
  <c r="O267" i="2"/>
  <c r="O149" i="2"/>
  <c r="O47" i="2"/>
  <c r="O144" i="2"/>
  <c r="O111" i="2"/>
  <c r="O182" i="2"/>
  <c r="O108" i="2"/>
  <c r="O81" i="2"/>
  <c r="O272" i="2"/>
  <c r="O64" i="2"/>
  <c r="E201" i="2"/>
  <c r="E118" i="2"/>
  <c r="E301" i="2"/>
  <c r="E303" i="2"/>
  <c r="E304" i="2"/>
  <c r="E310" i="2"/>
  <c r="E171" i="2"/>
  <c r="E137" i="2"/>
  <c r="E311" i="2"/>
  <c r="E214" i="2"/>
  <c r="E155" i="2"/>
  <c r="E215" i="2"/>
  <c r="E317" i="2"/>
  <c r="E319" i="2"/>
  <c r="E75" i="2"/>
  <c r="E327" i="2"/>
  <c r="E328" i="2"/>
  <c r="E330" i="2"/>
  <c r="E87" i="2"/>
  <c r="E66" i="2"/>
  <c r="E134" i="2"/>
  <c r="E104" i="2"/>
  <c r="E237" i="2"/>
  <c r="E95" i="2"/>
  <c r="E244" i="2"/>
  <c r="E245" i="2"/>
  <c r="E26" i="2"/>
  <c r="E80" i="2"/>
  <c r="E261" i="2"/>
  <c r="E127" i="2"/>
  <c r="E168" i="2"/>
  <c r="E282" i="2"/>
  <c r="E302" i="2"/>
  <c r="E48" i="2"/>
  <c r="E130" i="2"/>
  <c r="E175" i="2"/>
  <c r="E223" i="2"/>
  <c r="E248" i="2"/>
  <c r="E249" i="2"/>
  <c r="E255" i="2"/>
  <c r="E224" i="2"/>
  <c r="E147" i="2"/>
  <c r="O66" i="2"/>
  <c r="O70" i="2"/>
  <c r="O234" i="2"/>
  <c r="O235" i="2"/>
  <c r="E78" i="2"/>
  <c r="E239" i="2"/>
  <c r="O245" i="2"/>
  <c r="O26" i="2"/>
  <c r="O117" i="2"/>
  <c r="E96" i="2"/>
  <c r="E165" i="2"/>
  <c r="E43" i="2"/>
  <c r="O148" i="2"/>
  <c r="O265" i="2"/>
  <c r="O150" i="2"/>
  <c r="O123" i="2"/>
  <c r="E77" i="2"/>
  <c r="E161" i="2"/>
  <c r="O204" i="2"/>
  <c r="O205" i="2"/>
  <c r="O184" i="2"/>
  <c r="E99" i="2"/>
  <c r="E292" i="2"/>
  <c r="E153" i="2"/>
  <c r="O190" i="2"/>
  <c r="O212" i="2"/>
  <c r="O69" i="2"/>
  <c r="O313" i="2"/>
  <c r="E322" i="2"/>
  <c r="E131" i="2"/>
  <c r="E33" i="2"/>
  <c r="O239" i="2"/>
  <c r="O240" i="2"/>
  <c r="O16" i="2"/>
  <c r="O116" i="2"/>
  <c r="E159" i="2"/>
  <c r="E195" i="2"/>
  <c r="O165" i="2"/>
  <c r="O43" i="2"/>
  <c r="O160" i="2"/>
  <c r="E45" i="2"/>
  <c r="E97" i="2"/>
  <c r="E57" i="2"/>
  <c r="E264" i="2"/>
  <c r="E266" i="2"/>
  <c r="O53" i="2"/>
  <c r="O27" i="2"/>
  <c r="O274" i="2"/>
  <c r="O275" i="2"/>
  <c r="E42" i="2"/>
  <c r="E65" i="2"/>
  <c r="E308" i="2"/>
  <c r="E132" i="2"/>
  <c r="E40" i="2"/>
  <c r="E22" i="2"/>
  <c r="O232" i="2"/>
  <c r="O52" i="2"/>
  <c r="E25" i="2"/>
  <c r="E121" i="2"/>
  <c r="O56" i="2"/>
  <c r="O90" i="2"/>
  <c r="O246" i="2"/>
  <c r="O72" i="2"/>
  <c r="E250" i="2"/>
  <c r="E253" i="2"/>
  <c r="O264" i="2"/>
  <c r="O266" i="2"/>
  <c r="O152" i="2"/>
  <c r="E111" i="2"/>
  <c r="E182" i="2"/>
  <c r="E35" i="2"/>
  <c r="E106" i="2"/>
  <c r="O73" i="2"/>
  <c r="O284" i="2"/>
  <c r="O285" i="2"/>
  <c r="O169" i="2"/>
  <c r="E67" i="2"/>
  <c r="E186" i="2"/>
  <c r="E293" i="2"/>
  <c r="O312" i="2"/>
  <c r="O7" i="2"/>
  <c r="O213" i="2"/>
  <c r="E325" i="2"/>
  <c r="E20" i="2"/>
  <c r="E37" i="2"/>
  <c r="O113" i="2"/>
  <c r="O125" i="2"/>
  <c r="O29" i="2"/>
  <c r="E70" i="2"/>
  <c r="E235" i="2"/>
  <c r="O141" i="2"/>
  <c r="O178" i="2"/>
  <c r="O60" i="2"/>
  <c r="E107" i="2"/>
  <c r="E179" i="2"/>
  <c r="O223" i="2"/>
  <c r="E226" i="2"/>
  <c r="O33" i="2"/>
  <c r="E136" i="2"/>
  <c r="E222" i="2"/>
  <c r="O227" i="2"/>
  <c r="E231" i="2"/>
  <c r="E236" i="2"/>
  <c r="O194" i="2"/>
  <c r="E139" i="2"/>
  <c r="E61" i="2"/>
  <c r="O248" i="2"/>
  <c r="O249" i="2"/>
  <c r="O101" i="2"/>
  <c r="O255" i="2"/>
  <c r="E36" i="2"/>
  <c r="O221" i="2"/>
  <c r="O115" i="2"/>
  <c r="O222" i="2"/>
  <c r="O176" i="2"/>
  <c r="E71" i="2"/>
  <c r="E68" i="2"/>
  <c r="O229" i="2"/>
  <c r="O230" i="2"/>
  <c r="O231" i="2"/>
  <c r="E110" i="2"/>
  <c r="E233" i="2"/>
  <c r="O134" i="2"/>
  <c r="O104" i="2"/>
  <c r="O236" i="2"/>
  <c r="O237" i="2"/>
  <c r="E138" i="2"/>
  <c r="E18" i="2"/>
  <c r="O25" i="2"/>
  <c r="O121" i="2"/>
  <c r="O139" i="2"/>
  <c r="E145" i="2"/>
  <c r="E105" i="2"/>
  <c r="O195" i="2"/>
  <c r="O242" i="2"/>
  <c r="O61" i="2"/>
  <c r="O119" i="2"/>
  <c r="O23" i="2"/>
  <c r="O36" i="2"/>
  <c r="O85" i="2"/>
  <c r="E113" i="2"/>
  <c r="E125" i="2"/>
  <c r="O62" i="2"/>
  <c r="O71" i="2"/>
  <c r="O225" i="2"/>
  <c r="O68" i="2"/>
  <c r="E177" i="2"/>
  <c r="E28" i="2"/>
  <c r="O110" i="2"/>
  <c r="O233" i="2"/>
  <c r="O40" i="2"/>
  <c r="E141" i="2"/>
  <c r="E178" i="2"/>
  <c r="O39" i="2"/>
  <c r="O138" i="2"/>
  <c r="O78" i="2"/>
  <c r="O18" i="2"/>
  <c r="E240" i="2"/>
  <c r="E116" i="2"/>
  <c r="O145" i="2"/>
  <c r="O105" i="2"/>
  <c r="O95" i="2"/>
  <c r="E103" i="2"/>
  <c r="E243" i="2"/>
  <c r="E41" i="2"/>
  <c r="E272" i="2"/>
  <c r="E316" i="2"/>
  <c r="E166" i="2"/>
  <c r="E162" i="2"/>
  <c r="E207" i="2"/>
  <c r="E208" i="2"/>
  <c r="E114" i="2"/>
  <c r="E59" i="2"/>
  <c r="E298" i="2"/>
  <c r="E306" i="2"/>
  <c r="E102" i="2"/>
  <c r="E312" i="2"/>
  <c r="E7" i="2"/>
  <c r="E213" i="2"/>
  <c r="E154" i="2"/>
  <c r="E324" i="2"/>
  <c r="E216" i="2"/>
  <c r="E217" i="2"/>
  <c r="E331" i="2"/>
  <c r="E336" i="2"/>
  <c r="E339" i="2"/>
  <c r="E117" i="2"/>
  <c r="E252" i="2"/>
  <c r="E160" i="2"/>
  <c r="E124" i="2"/>
  <c r="E152" i="2"/>
  <c r="E98" i="2"/>
  <c r="E126" i="2"/>
  <c r="E50" i="2"/>
  <c r="E184" i="2"/>
  <c r="E101" i="2"/>
  <c r="E254" i="2"/>
  <c r="E86" i="2"/>
  <c r="E181" i="2"/>
  <c r="E267" i="2"/>
  <c r="E200" i="2"/>
  <c r="E277" i="2"/>
  <c r="E281" i="2"/>
  <c r="E185" i="2"/>
  <c r="E296" i="2"/>
  <c r="E38" i="2"/>
  <c r="E15" i="2"/>
  <c r="E220" i="2"/>
  <c r="E164" i="2"/>
  <c r="E90" i="2"/>
  <c r="E72" i="2"/>
  <c r="E129" i="2"/>
  <c r="E82" i="2"/>
  <c r="E256" i="2"/>
  <c r="E54" i="2"/>
  <c r="E32" i="2"/>
  <c r="E260" i="2"/>
  <c r="E265" i="2"/>
  <c r="E123" i="2"/>
  <c r="E47" i="2"/>
  <c r="E144" i="2"/>
  <c r="E27" i="2"/>
  <c r="E275" i="2"/>
  <c r="E278" i="2"/>
  <c r="E17" i="2"/>
  <c r="E284" i="2"/>
  <c r="E169" i="2"/>
  <c r="E34" i="2"/>
  <c r="E291" i="2"/>
  <c r="E133" i="2"/>
  <c r="E299" i="2"/>
  <c r="E146" i="2"/>
  <c r="E189" i="2"/>
  <c r="E307" i="2"/>
  <c r="E212" i="2"/>
  <c r="E313" i="2"/>
  <c r="E163" i="2"/>
  <c r="E321" i="2"/>
  <c r="E323" i="2"/>
  <c r="E173" i="2"/>
  <c r="E191" i="2"/>
  <c r="E151" i="2"/>
  <c r="E337" i="2"/>
  <c r="E338" i="2"/>
  <c r="E21" i="2"/>
  <c r="E251" i="2"/>
  <c r="E258" i="2"/>
  <c r="E58" i="2"/>
  <c r="E9" i="2"/>
  <c r="E268" i="2"/>
  <c r="E84" i="2"/>
  <c r="E83" i="2"/>
  <c r="E279" i="2"/>
  <c r="E280" i="2"/>
  <c r="E288" i="2"/>
  <c r="E170" i="2"/>
  <c r="E294" i="2"/>
  <c r="E295" i="2"/>
  <c r="E140" i="2"/>
  <c r="E210" i="2"/>
  <c r="H14" i="7"/>
  <c r="G13" i="7"/>
  <c r="H13" i="7"/>
  <c r="H27" i="7"/>
  <c r="E38" i="7"/>
  <c r="I38" i="7" s="1"/>
  <c r="E32" i="7"/>
  <c r="I32" i="7" s="1"/>
  <c r="E19" i="7"/>
  <c r="I19" i="7" s="1"/>
  <c r="H12" i="7"/>
  <c r="G16" i="7"/>
  <c r="G40" i="7"/>
  <c r="H29" i="7"/>
  <c r="G34" i="7"/>
  <c r="G42" i="7"/>
  <c r="G30" i="7"/>
  <c r="E35" i="7"/>
  <c r="I35" i="7" s="1"/>
  <c r="H28" i="7"/>
  <c r="E41" i="7"/>
  <c r="I41" i="7" s="1"/>
  <c r="G22" i="7"/>
  <c r="H35" i="7"/>
  <c r="H21" i="7"/>
  <c r="H22" i="7"/>
  <c r="G20" i="7"/>
  <c r="H10" i="7"/>
  <c r="E21" i="7"/>
  <c r="I21" i="7" s="1"/>
  <c r="H40" i="7"/>
  <c r="H11" i="7"/>
  <c r="G14" i="7"/>
  <c r="H16" i="7"/>
  <c r="E43" i="7"/>
  <c r="I43" i="7" s="1"/>
  <c r="G18" i="7"/>
  <c r="H43" i="7"/>
  <c r="E20" i="7"/>
  <c r="I20" i="7" s="1"/>
  <c r="G24" i="7"/>
  <c r="E36" i="7"/>
  <c r="I36" i="7" s="1"/>
  <c r="G9" i="7"/>
  <c r="H18" i="7"/>
  <c r="G26" i="7"/>
  <c r="H33" i="7"/>
  <c r="H38" i="7"/>
  <c r="H20" i="7"/>
  <c r="H24" i="7"/>
  <c r="H9" i="7"/>
  <c r="G12" i="7"/>
  <c r="E18" i="7"/>
  <c r="I18" i="7" s="1"/>
  <c r="G10" i="7"/>
  <c r="G35" i="7"/>
  <c r="E17" i="7"/>
  <c r="I17" i="7" s="1"/>
  <c r="H44" i="7"/>
  <c r="G27" i="7"/>
  <c r="G39" i="7"/>
  <c r="G25" i="7"/>
  <c r="G23" i="7"/>
  <c r="H39" i="7"/>
  <c r="E11" i="7"/>
  <c r="I11" i="7" s="1"/>
  <c r="H23" i="7"/>
  <c r="H41" i="7"/>
  <c r="H42" i="7"/>
  <c r="E10" i="7"/>
  <c r="I10" i="7" s="1"/>
  <c r="H15" i="7"/>
  <c r="G17" i="7"/>
  <c r="E44" i="7"/>
  <c r="I44" i="7" s="1"/>
  <c r="E30" i="7"/>
  <c r="I30" i="7" s="1"/>
  <c r="E25" i="7"/>
  <c r="I25" i="7" s="1"/>
  <c r="E9" i="7"/>
  <c r="I9" i="7" s="1"/>
  <c r="H30" i="7"/>
  <c r="G21" i="7"/>
  <c r="H25" i="7"/>
  <c r="G41" i="7"/>
  <c r="G29" i="7"/>
  <c r="H26" i="7"/>
  <c r="G33" i="7"/>
  <c r="E23" i="7"/>
  <c r="I23" i="7" s="1"/>
  <c r="E28" i="7"/>
  <c r="I28" i="7" s="1"/>
  <c r="H19" i="7"/>
  <c r="G8" i="7"/>
  <c r="E26" i="7"/>
  <c r="I26" i="7" s="1"/>
  <c r="G45" i="7"/>
  <c r="G38" i="7"/>
  <c r="G19" i="7"/>
  <c r="H8" i="7"/>
  <c r="G31" i="7"/>
  <c r="G28" i="7"/>
  <c r="E22" i="7"/>
  <c r="I22" i="7" s="1"/>
  <c r="E15" i="7"/>
  <c r="I15" i="7" s="1"/>
  <c r="H17" i="7"/>
  <c r="H31" i="7"/>
  <c r="E45" i="7"/>
  <c r="I45" i="7" s="1"/>
  <c r="E34" i="7"/>
  <c r="I34" i="7" s="1"/>
  <c r="E42" i="7"/>
  <c r="I42" i="7" s="1"/>
  <c r="G11" i="7"/>
  <c r="E14" i="7"/>
  <c r="I14" i="7" s="1"/>
  <c r="G15" i="7"/>
  <c r="E31" i="7"/>
  <c r="I31" i="7" s="1"/>
  <c r="G43" i="7"/>
  <c r="E24" i="7"/>
  <c r="I24" i="7" s="1"/>
  <c r="E12" i="7"/>
  <c r="I12" i="7" s="1"/>
  <c r="E29" i="7"/>
  <c r="I29" i="7" s="1"/>
  <c r="E16" i="7"/>
  <c r="I16" i="7" s="1"/>
  <c r="E27" i="7"/>
  <c r="I27" i="7" s="1"/>
  <c r="E39" i="7"/>
  <c r="I39" i="7" s="1"/>
  <c r="E40" i="7"/>
  <c r="I40" i="7" s="1"/>
  <c r="E8" i="7"/>
  <c r="I8" i="7" s="1"/>
  <c r="E33" i="7"/>
  <c r="I33" i="7" s="1"/>
  <c r="E13" i="7"/>
  <c r="I13" i="7" s="1"/>
  <c r="H37" i="7"/>
  <c r="E37" i="7"/>
  <c r="I37" i="7" s="1"/>
  <c r="G37" i="7"/>
  <c r="O190" i="4"/>
  <c r="O205" i="4"/>
  <c r="O209" i="4"/>
  <c r="O254" i="4"/>
  <c r="O269" i="4"/>
  <c r="O273" i="4"/>
  <c r="O318" i="4"/>
  <c r="O333" i="4"/>
  <c r="O337" i="4"/>
  <c r="O382" i="4"/>
  <c r="O397" i="4"/>
  <c r="O401" i="4"/>
  <c r="O446" i="4"/>
  <c r="O461" i="4"/>
  <c r="O486" i="4"/>
  <c r="O10" i="4"/>
  <c r="O21" i="4"/>
  <c r="O25" i="4"/>
  <c r="O39" i="4"/>
  <c r="O43" i="4"/>
  <c r="O71" i="4"/>
  <c r="O75" i="4"/>
  <c r="O103" i="4"/>
  <c r="O107" i="4"/>
  <c r="O110" i="4"/>
  <c r="O117" i="4"/>
  <c r="O139" i="4"/>
  <c r="O142" i="4"/>
  <c r="O149" i="4"/>
  <c r="O153" i="4"/>
  <c r="O172" i="4"/>
  <c r="O176" i="4"/>
  <c r="O187" i="4"/>
  <c r="O191" i="4"/>
  <c r="O198" i="4"/>
  <c r="O213" i="4"/>
  <c r="O225" i="4"/>
  <c r="O236" i="4"/>
  <c r="O240" i="4"/>
  <c r="O251" i="4"/>
  <c r="O255" i="4"/>
  <c r="O262" i="4"/>
  <c r="O277" i="4"/>
  <c r="O281" i="4"/>
  <c r="O300" i="4"/>
  <c r="O304" i="4"/>
  <c r="O315" i="4"/>
  <c r="O319" i="4"/>
  <c r="O326" i="4"/>
  <c r="O341" i="4"/>
  <c r="O345" i="4"/>
  <c r="O364" i="4"/>
  <c r="O368" i="4"/>
  <c r="O379" i="4"/>
  <c r="O383" i="4"/>
  <c r="O390" i="4"/>
  <c r="O405" i="4"/>
  <c r="O409" i="4"/>
  <c r="O428" i="4"/>
  <c r="O432" i="4"/>
  <c r="O443" i="4"/>
  <c r="O447" i="4"/>
  <c r="O454" i="4"/>
  <c r="O469" i="4"/>
  <c r="O476" i="4"/>
  <c r="O480" i="4"/>
  <c r="O500" i="4"/>
  <c r="O518" i="4"/>
  <c r="O532" i="4"/>
  <c r="O550" i="4"/>
  <c r="O595" i="4"/>
  <c r="O11" i="4"/>
  <c r="O22" i="4"/>
  <c r="O26" i="4"/>
  <c r="O47" i="4"/>
  <c r="O51" i="4"/>
  <c r="O79" i="4"/>
  <c r="O83" i="4"/>
  <c r="O111" i="4"/>
  <c r="O115" i="4"/>
  <c r="O118" i="4"/>
  <c r="O125" i="4"/>
  <c r="O129" i="4"/>
  <c r="O150" i="4"/>
  <c r="O165" i="4"/>
  <c r="O169" i="4"/>
  <c r="O188" i="4"/>
  <c r="O192" i="4"/>
  <c r="O203" i="4"/>
  <c r="O207" i="4"/>
  <c r="O214" i="4"/>
  <c r="O229" i="4"/>
  <c r="O241" i="4"/>
  <c r="O256" i="4"/>
  <c r="O267" i="4"/>
  <c r="O271" i="4"/>
  <c r="O278" i="4"/>
  <c r="O293" i="4"/>
  <c r="O297" i="4"/>
  <c r="O316" i="4"/>
  <c r="O320" i="4"/>
  <c r="O331" i="4"/>
  <c r="O335" i="4"/>
  <c r="O342" i="4"/>
  <c r="O357" i="4"/>
  <c r="O361" i="4"/>
  <c r="O380" i="4"/>
  <c r="O384" i="4"/>
  <c r="O395" i="4"/>
  <c r="O399" i="4"/>
  <c r="O406" i="4"/>
  <c r="O421" i="4"/>
  <c r="O433" i="4"/>
  <c r="O444" i="4"/>
  <c r="O448" i="4"/>
  <c r="O459" i="4"/>
  <c r="O463" i="4"/>
  <c r="O470" i="4"/>
  <c r="O488" i="4"/>
  <c r="O494" i="4"/>
  <c r="O508" i="4"/>
  <c r="O526" i="4"/>
  <c r="O540" i="4"/>
  <c r="O558" i="4"/>
  <c r="O619" i="4"/>
  <c r="O19" i="4"/>
  <c r="O30" i="4"/>
  <c r="O37" i="4"/>
  <c r="O41" i="4"/>
  <c r="O48" i="4"/>
  <c r="O62" i="4"/>
  <c r="O69" i="4"/>
  <c r="O73" i="4"/>
  <c r="O80" i="4"/>
  <c r="O94" i="4"/>
  <c r="O101" i="4"/>
  <c r="O105" i="4"/>
  <c r="O112" i="4"/>
  <c r="O119" i="4"/>
  <c r="O144" i="4"/>
  <c r="O147" i="4"/>
  <c r="O151" i="4"/>
  <c r="O196" i="4"/>
  <c r="O200" i="4"/>
  <c r="O211" i="4"/>
  <c r="O215" i="4"/>
  <c r="O249" i="4"/>
  <c r="O260" i="4"/>
  <c r="O264" i="4"/>
  <c r="O275" i="4"/>
  <c r="O279" i="4"/>
  <c r="O324" i="4"/>
  <c r="O328" i="4"/>
  <c r="O339" i="4"/>
  <c r="O343" i="4"/>
  <c r="O388" i="4"/>
  <c r="O392" i="4"/>
  <c r="O403" i="4"/>
  <c r="O407" i="4"/>
  <c r="O441" i="4"/>
  <c r="O452" i="4"/>
  <c r="O456" i="4"/>
  <c r="O467" i="4"/>
  <c r="O471" i="4"/>
  <c r="O495" i="4"/>
  <c r="O509" i="4"/>
  <c r="O513" i="4"/>
  <c r="O520" i="4"/>
  <c r="O527" i="4"/>
  <c r="O541" i="4"/>
  <c r="O545" i="4"/>
  <c r="O552" i="4"/>
  <c r="O559" i="4"/>
  <c r="O627" i="4"/>
  <c r="O16" i="4"/>
  <c r="O23" i="4"/>
  <c r="O38" i="4"/>
  <c r="O45" i="4"/>
  <c r="O49" i="4"/>
  <c r="O56" i="4"/>
  <c r="O70" i="4"/>
  <c r="O77" i="4"/>
  <c r="O81" i="4"/>
  <c r="O88" i="4"/>
  <c r="O102" i="4"/>
  <c r="O113" i="4"/>
  <c r="O120" i="4"/>
  <c r="O127" i="4"/>
  <c r="O148" i="4"/>
  <c r="O152" i="4"/>
  <c r="O163" i="4"/>
  <c r="O167" i="4"/>
  <c r="O174" i="4"/>
  <c r="O189" i="4"/>
  <c r="O193" i="4"/>
  <c r="O212" i="4"/>
  <c r="O216" i="4"/>
  <c r="O227" i="4"/>
  <c r="O231" i="4"/>
  <c r="O238" i="4"/>
  <c r="O253" i="4"/>
  <c r="O257" i="4"/>
  <c r="O276" i="4"/>
  <c r="O280" i="4"/>
  <c r="O291" i="4"/>
  <c r="O295" i="4"/>
  <c r="O302" i="4"/>
  <c r="O317" i="4"/>
  <c r="O321" i="4"/>
  <c r="O340" i="4"/>
  <c r="O344" i="4"/>
  <c r="O355" i="4"/>
  <c r="O359" i="4"/>
  <c r="O366" i="4"/>
  <c r="O381" i="4"/>
  <c r="O385" i="4"/>
  <c r="O404" i="4"/>
  <c r="O408" i="4"/>
  <c r="O419" i="4"/>
  <c r="O423" i="4"/>
  <c r="O430" i="4"/>
  <c r="O445" i="4"/>
  <c r="O457" i="4"/>
  <c r="O468" i="4"/>
  <c r="O472" i="4"/>
  <c r="O478" i="4"/>
  <c r="O496" i="4"/>
  <c r="O503" i="4"/>
  <c r="O517" i="4"/>
  <c r="O521" i="4"/>
  <c r="O528" i="4"/>
  <c r="O535" i="4"/>
  <c r="O549" i="4"/>
  <c r="O651" i="4"/>
  <c r="O565" i="4"/>
  <c r="O569" i="4"/>
  <c r="O576" i="4"/>
  <c r="O583" i="4"/>
  <c r="O597" i="4"/>
  <c r="O601" i="4"/>
  <c r="O608" i="4"/>
  <c r="O615" i="4"/>
  <c r="O629" i="4"/>
  <c r="O633" i="4"/>
  <c r="O640" i="4"/>
  <c r="O647" i="4"/>
  <c r="O661" i="4"/>
  <c r="O665" i="4"/>
  <c r="O672" i="4"/>
  <c r="O679" i="4"/>
  <c r="O693" i="4"/>
  <c r="O697" i="4"/>
  <c r="O704" i="4"/>
  <c r="O711" i="4"/>
  <c r="O725" i="4"/>
  <c r="O729" i="4"/>
  <c r="O732" i="4"/>
  <c r="O736" i="4"/>
  <c r="O743" i="4"/>
  <c r="O757" i="4"/>
  <c r="O761" i="4"/>
  <c r="O764" i="4"/>
  <c r="O768" i="4"/>
  <c r="O775" i="4"/>
  <c r="O789" i="4"/>
  <c r="O793" i="4"/>
  <c r="O796" i="4"/>
  <c r="O800" i="4"/>
  <c r="O807" i="4"/>
  <c r="O825" i="4"/>
  <c r="O828" i="4"/>
  <c r="O1055" i="4"/>
  <c r="O1065" i="4"/>
  <c r="O1069" i="4"/>
  <c r="O1073" i="4"/>
  <c r="O1077" i="4"/>
  <c r="O1157" i="4"/>
  <c r="O846" i="4"/>
  <c r="O853" i="4"/>
  <c r="O871" i="4"/>
  <c r="O878" i="4"/>
  <c r="O885" i="4"/>
  <c r="O903" i="4"/>
  <c r="O910" i="4"/>
  <c r="O917" i="4"/>
  <c r="O935" i="4"/>
  <c r="O942" i="4"/>
  <c r="O949" i="4"/>
  <c r="O967" i="4"/>
  <c r="O974" i="4"/>
  <c r="O981" i="4"/>
  <c r="O999" i="4"/>
  <c r="O1006" i="4"/>
  <c r="O1013" i="4"/>
  <c r="O1031" i="4"/>
  <c r="O1038" i="4"/>
  <c r="O1045" i="4"/>
  <c r="O1056" i="4"/>
  <c r="O1109" i="4"/>
  <c r="O1136" i="4"/>
  <c r="O1196" i="4"/>
  <c r="O1060" i="4"/>
  <c r="O1096" i="4"/>
  <c r="O580" i="4"/>
  <c r="O598" i="4"/>
  <c r="O612" i="4"/>
  <c r="O630" i="4"/>
  <c r="O644" i="4"/>
  <c r="O662" i="4"/>
  <c r="O676" i="4"/>
  <c r="O694" i="4"/>
  <c r="O708" i="4"/>
  <c r="O726" i="4"/>
  <c r="O758" i="4"/>
  <c r="O790" i="4"/>
  <c r="O822" i="4"/>
  <c r="O829" i="4"/>
  <c r="O854" i="4"/>
  <c r="O861" i="4"/>
  <c r="O879" i="4"/>
  <c r="O886" i="4"/>
  <c r="O893" i="4"/>
  <c r="O911" i="4"/>
  <c r="O918" i="4"/>
  <c r="O925" i="4"/>
  <c r="O943" i="4"/>
  <c r="O950" i="4"/>
  <c r="O957" i="4"/>
  <c r="O975" i="4"/>
  <c r="O982" i="4"/>
  <c r="O989" i="4"/>
  <c r="O1014" i="4"/>
  <c r="O1021" i="4"/>
  <c r="O1057" i="4"/>
  <c r="O1189" i="4"/>
  <c r="O556" i="4"/>
  <c r="O574" i="4"/>
  <c r="O588" i="4"/>
  <c r="O606" i="4"/>
  <c r="O620" i="4"/>
  <c r="O638" i="4"/>
  <c r="O652" i="4"/>
  <c r="O670" i="4"/>
  <c r="O684" i="4"/>
  <c r="O702" i="4"/>
  <c r="O716" i="4"/>
  <c r="O734" i="4"/>
  <c r="O766" i="4"/>
  <c r="O798" i="4"/>
  <c r="O805" i="4"/>
  <c r="O830" i="4"/>
  <c r="O837" i="4"/>
  <c r="O862" i="4"/>
  <c r="O869" i="4"/>
  <c r="O887" i="4"/>
  <c r="O894" i="4"/>
  <c r="O901" i="4"/>
  <c r="O919" i="4"/>
  <c r="O926" i="4"/>
  <c r="O933" i="4"/>
  <c r="O951" i="4"/>
  <c r="O958" i="4"/>
  <c r="O965" i="4"/>
  <c r="O983" i="4"/>
  <c r="O990" i="4"/>
  <c r="O997" i="4"/>
  <c r="O1015" i="4"/>
  <c r="O1022" i="4"/>
  <c r="O1029" i="4"/>
  <c r="O557" i="4"/>
  <c r="O561" i="4"/>
  <c r="O568" i="4"/>
  <c r="O575" i="4"/>
  <c r="O589" i="4"/>
  <c r="O593" i="4"/>
  <c r="O600" i="4"/>
  <c r="O607" i="4"/>
  <c r="O621" i="4"/>
  <c r="O625" i="4"/>
  <c r="O632" i="4"/>
  <c r="O639" i="4"/>
  <c r="O653" i="4"/>
  <c r="O657" i="4"/>
  <c r="O664" i="4"/>
  <c r="O671" i="4"/>
  <c r="O685" i="4"/>
  <c r="O689" i="4"/>
  <c r="O696" i="4"/>
  <c r="O703" i="4"/>
  <c r="O717" i="4"/>
  <c r="O721" i="4"/>
  <c r="O728" i="4"/>
  <c r="O735" i="4"/>
  <c r="O749" i="4"/>
  <c r="O753" i="4"/>
  <c r="O756" i="4"/>
  <c r="O760" i="4"/>
  <c r="O767" i="4"/>
  <c r="O781" i="4"/>
  <c r="O785" i="4"/>
  <c r="O788" i="4"/>
  <c r="O792" i="4"/>
  <c r="O799" i="4"/>
  <c r="O817" i="4"/>
  <c r="O820" i="4"/>
  <c r="O824" i="4"/>
  <c r="O831" i="4"/>
  <c r="O849" i="4"/>
  <c r="O852" i="4"/>
  <c r="O856" i="4"/>
  <c r="O863" i="4"/>
  <c r="O881" i="4"/>
  <c r="O884" i="4"/>
  <c r="O888" i="4"/>
  <c r="O913" i="4"/>
  <c r="O916" i="4"/>
  <c r="O920" i="4"/>
  <c r="O945" i="4"/>
  <c r="O948" i="4"/>
  <c r="O952" i="4"/>
  <c r="O977" i="4"/>
  <c r="O980" i="4"/>
  <c r="O984" i="4"/>
  <c r="O1009" i="4"/>
  <c r="O1012" i="4"/>
  <c r="O1016" i="4"/>
  <c r="O1041" i="4"/>
  <c r="O1044" i="4"/>
  <c r="O1048" i="4"/>
  <c r="O1064" i="4"/>
  <c r="O1068" i="4"/>
  <c r="O1072" i="4"/>
  <c r="O1080" i="4"/>
  <c r="O1112" i="4"/>
  <c r="O1203" i="4"/>
  <c r="O1228" i="4"/>
  <c r="O1235" i="4"/>
  <c r="O1260" i="4"/>
  <c r="O1267" i="4"/>
  <c r="O1292" i="4"/>
  <c r="O1299" i="4"/>
  <c r="O1324" i="4"/>
  <c r="O1331" i="4"/>
  <c r="O1349" i="4"/>
  <c r="O1356" i="4"/>
  <c r="O1381" i="4"/>
  <c r="O1388" i="4"/>
  <c r="O1413" i="4"/>
  <c r="O1420" i="4"/>
  <c r="O1445" i="4"/>
  <c r="O1452" i="4"/>
  <c r="O1477" i="4"/>
  <c r="O1484" i="4"/>
  <c r="O1509" i="4"/>
  <c r="O1516" i="4"/>
  <c r="O1541" i="4"/>
  <c r="O1548" i="4"/>
  <c r="O1573" i="4"/>
  <c r="O1580" i="4"/>
  <c r="O1605" i="4"/>
  <c r="O1612" i="4"/>
  <c r="O1640" i="4"/>
  <c r="O1660" i="4"/>
  <c r="O1671" i="4"/>
  <c r="O1701" i="4"/>
  <c r="O1712" i="4"/>
  <c r="O1716" i="4"/>
  <c r="O1727" i="4"/>
  <c r="O1070" i="4"/>
  <c r="O1074" i="4"/>
  <c r="O1103" i="4"/>
  <c r="O1113" i="4"/>
  <c r="O1120" i="4"/>
  <c r="O1123" i="4"/>
  <c r="O1140" i="4"/>
  <c r="O1147" i="4"/>
  <c r="O1161" i="4"/>
  <c r="O1172" i="4"/>
  <c r="O1179" i="4"/>
  <c r="O1193" i="4"/>
  <c r="O1204" i="4"/>
  <c r="O1211" i="4"/>
  <c r="O1225" i="4"/>
  <c r="O1236" i="4"/>
  <c r="O1243" i="4"/>
  <c r="O1257" i="4"/>
  <c r="O1268" i="4"/>
  <c r="O1275" i="4"/>
  <c r="O1289" i="4"/>
  <c r="O1300" i="4"/>
  <c r="O1307" i="4"/>
  <c r="O1321" i="4"/>
  <c r="O1332" i="4"/>
  <c r="O1339" i="4"/>
  <c r="O1353" i="4"/>
  <c r="O1357" i="4"/>
  <c r="O1364" i="4"/>
  <c r="O1385" i="4"/>
  <c r="O1389" i="4"/>
  <c r="O1396" i="4"/>
  <c r="O1417" i="4"/>
  <c r="O1421" i="4"/>
  <c r="O1428" i="4"/>
  <c r="O1449" i="4"/>
  <c r="O1453" i="4"/>
  <c r="O1460" i="4"/>
  <c r="O1481" i="4"/>
  <c r="O1485" i="4"/>
  <c r="O1492" i="4"/>
  <c r="O1513" i="4"/>
  <c r="O1517" i="4"/>
  <c r="O1524" i="4"/>
  <c r="O1545" i="4"/>
  <c r="O1549" i="4"/>
  <c r="O1556" i="4"/>
  <c r="O1577" i="4"/>
  <c r="O1581" i="4"/>
  <c r="O1588" i="4"/>
  <c r="O1609" i="4"/>
  <c r="O1613" i="4"/>
  <c r="O1620" i="4"/>
  <c r="O1644" i="4"/>
  <c r="O1661" i="4"/>
  <c r="O1672" i="4"/>
  <c r="O1675" i="4"/>
  <c r="O1679" i="4"/>
  <c r="O1690" i="4"/>
  <c r="O1705" i="4"/>
  <c r="O1717" i="4"/>
  <c r="O1728" i="4"/>
  <c r="O1732" i="4"/>
  <c r="O1747" i="4"/>
  <c r="O1104" i="4"/>
  <c r="O1107" i="4"/>
  <c r="O1124" i="4"/>
  <c r="O1131" i="4"/>
  <c r="O1155" i="4"/>
  <c r="O1169" i="4"/>
  <c r="O1180" i="4"/>
  <c r="O1187" i="4"/>
  <c r="O1201" i="4"/>
  <c r="O1212" i="4"/>
  <c r="O1219" i="4"/>
  <c r="O1233" i="4"/>
  <c r="O1244" i="4"/>
  <c r="O1251" i="4"/>
  <c r="O1265" i="4"/>
  <c r="O1276" i="4"/>
  <c r="O1283" i="4"/>
  <c r="O1297" i="4"/>
  <c r="O1308" i="4"/>
  <c r="O1315" i="4"/>
  <c r="O1329" i="4"/>
  <c r="O1340" i="4"/>
  <c r="O1347" i="4"/>
  <c r="O1361" i="4"/>
  <c r="O1365" i="4"/>
  <c r="O1372" i="4"/>
  <c r="O1393" i="4"/>
  <c r="O1397" i="4"/>
  <c r="O1404" i="4"/>
  <c r="O1425" i="4"/>
  <c r="O1429" i="4"/>
  <c r="O1436" i="4"/>
  <c r="O1457" i="4"/>
  <c r="O1461" i="4"/>
  <c r="O1468" i="4"/>
  <c r="O1489" i="4"/>
  <c r="O1493" i="4"/>
  <c r="O1500" i="4"/>
  <c r="O1521" i="4"/>
  <c r="O1525" i="4"/>
  <c r="O1532" i="4"/>
  <c r="O1553" i="4"/>
  <c r="O1557" i="4"/>
  <c r="O1564" i="4"/>
  <c r="O1585" i="4"/>
  <c r="O1589" i="4"/>
  <c r="O1596" i="4"/>
  <c r="O1617" i="4"/>
  <c r="O1621" i="4"/>
  <c r="O1628" i="4"/>
  <c r="O1645" i="4"/>
  <c r="O1655" i="4"/>
  <c r="O1665" i="4"/>
  <c r="O1691" i="4"/>
  <c r="O1706" i="4"/>
  <c r="O1721" i="4"/>
  <c r="O1575" i="4"/>
  <c r="O1600" i="4"/>
  <c r="O1607" i="4"/>
  <c r="O1632" i="4"/>
  <c r="O1652" i="4"/>
  <c r="O1673" i="4"/>
  <c r="O1677" i="4"/>
  <c r="O1688" i="4"/>
  <c r="O1692" i="4"/>
  <c r="O1699" i="4"/>
  <c r="O1703" i="4"/>
  <c r="O1714" i="4"/>
  <c r="O1729" i="4"/>
  <c r="O1741" i="4"/>
  <c r="O1092" i="4"/>
  <c r="O1095" i="4"/>
  <c r="O1101" i="4"/>
  <c r="O1108" i="4"/>
  <c r="O1115" i="4"/>
  <c r="O1135" i="4"/>
  <c r="O1145" i="4"/>
  <c r="O1163" i="4"/>
  <c r="O1177" i="4"/>
  <c r="O1188" i="4"/>
  <c r="O1195" i="4"/>
  <c r="O1209" i="4"/>
  <c r="O1220" i="4"/>
  <c r="O1227" i="4"/>
  <c r="O1241" i="4"/>
  <c r="O1252" i="4"/>
  <c r="O1259" i="4"/>
  <c r="O1273" i="4"/>
  <c r="O1284" i="4"/>
  <c r="O1291" i="4"/>
  <c r="O1305" i="4"/>
  <c r="O1316" i="4"/>
  <c r="O1323" i="4"/>
  <c r="O1337" i="4"/>
  <c r="O1348" i="4"/>
  <c r="O1369" i="4"/>
  <c r="O1373" i="4"/>
  <c r="O1380" i="4"/>
  <c r="O1405" i="4"/>
  <c r="O1412" i="4"/>
  <c r="O1433" i="4"/>
  <c r="O1437" i="4"/>
  <c r="O1444" i="4"/>
  <c r="O1465" i="4"/>
  <c r="O1497" i="4"/>
  <c r="O1529" i="4"/>
  <c r="O1561" i="4"/>
  <c r="O1160" i="4"/>
  <c r="O1167" i="4"/>
  <c r="O1192" i="4"/>
  <c r="O1199" i="4"/>
  <c r="O1224" i="4"/>
  <c r="O1231" i="4"/>
  <c r="O1256" i="4"/>
  <c r="O1263" i="4"/>
  <c r="O1288" i="4"/>
  <c r="O1295" i="4"/>
  <c r="O1320" i="4"/>
  <c r="O1327" i="4"/>
  <c r="O1352" i="4"/>
  <c r="O1359" i="4"/>
  <c r="O1384" i="4"/>
  <c r="O1391" i="4"/>
  <c r="O1416" i="4"/>
  <c r="O1423" i="4"/>
  <c r="O1448" i="4"/>
  <c r="O1451" i="4"/>
  <c r="O1455" i="4"/>
  <c r="O1480" i="4"/>
  <c r="O1483" i="4"/>
  <c r="O1487" i="4"/>
  <c r="O1512" i="4"/>
  <c r="O1515" i="4"/>
  <c r="O1519" i="4"/>
  <c r="O1544" i="4"/>
  <c r="O1547" i="4"/>
  <c r="O1551" i="4"/>
  <c r="O1576" i="4"/>
  <c r="O1579" i="4"/>
  <c r="O1583" i="4"/>
  <c r="O1608" i="4"/>
  <c r="O1611" i="4"/>
  <c r="O1615" i="4"/>
  <c r="O1636" i="4"/>
  <c r="O1653" i="4"/>
  <c r="O1663" i="4"/>
  <c r="O1681" i="4"/>
  <c r="O1693" i="4"/>
  <c r="O1704" i="4"/>
  <c r="O1708" i="4"/>
  <c r="O1715" i="4"/>
  <c r="O1719" i="4"/>
  <c r="O1730" i="4"/>
  <c r="O1742" i="4"/>
  <c r="O1745" i="4"/>
  <c r="O487" i="4"/>
  <c r="O479" i="4"/>
  <c r="O485" i="4"/>
  <c r="O477" i="4"/>
  <c r="O1091" i="4"/>
  <c r="O1116" i="4"/>
  <c r="O1132" i="4"/>
  <c r="O1148" i="4"/>
  <c r="O1156" i="4"/>
  <c r="O1087" i="4"/>
  <c r="O1099" i="4"/>
  <c r="K1250" i="4"/>
  <c r="J1250" i="4"/>
  <c r="H1250" i="4"/>
  <c r="G1250" i="4"/>
  <c r="E1250" i="4"/>
  <c r="D1250" i="4"/>
  <c r="K1749" i="4"/>
  <c r="J1749" i="4"/>
  <c r="H1749" i="4"/>
  <c r="G1749" i="4"/>
  <c r="E1749" i="4"/>
  <c r="D1749" i="4"/>
  <c r="K665" i="4"/>
  <c r="J665" i="4"/>
  <c r="H665" i="4"/>
  <c r="G665" i="4"/>
  <c r="E665" i="4"/>
  <c r="D665" i="4"/>
  <c r="K1748" i="4"/>
  <c r="J1748" i="4"/>
  <c r="H1748" i="4"/>
  <c r="G1748" i="4"/>
  <c r="E1748" i="4"/>
  <c r="D1748" i="4"/>
  <c r="K1747" i="4"/>
  <c r="J1747" i="4"/>
  <c r="H1747" i="4"/>
  <c r="G1747" i="4"/>
  <c r="E1747" i="4"/>
  <c r="D1747" i="4"/>
  <c r="K1746" i="4"/>
  <c r="J1746" i="4"/>
  <c r="H1746" i="4"/>
  <c r="G1746" i="4"/>
  <c r="E1746" i="4"/>
  <c r="D1746" i="4"/>
  <c r="K1046" i="4"/>
  <c r="J1046" i="4"/>
  <c r="H1046" i="4"/>
  <c r="G1046" i="4"/>
  <c r="E1046" i="4"/>
  <c r="D1046" i="4"/>
  <c r="K1745" i="4"/>
  <c r="J1745" i="4"/>
  <c r="H1745" i="4"/>
  <c r="G1745" i="4"/>
  <c r="E1745" i="4"/>
  <c r="D1745" i="4"/>
  <c r="K1744" i="4"/>
  <c r="J1744" i="4"/>
  <c r="H1744" i="4"/>
  <c r="G1744" i="4"/>
  <c r="E1744" i="4"/>
  <c r="D1744" i="4"/>
  <c r="K664" i="4"/>
  <c r="J664" i="4"/>
  <c r="H664" i="4"/>
  <c r="G664" i="4"/>
  <c r="E664" i="4"/>
  <c r="D664" i="4"/>
  <c r="K1045" i="4"/>
  <c r="J1045" i="4"/>
  <c r="H1045" i="4"/>
  <c r="G1045" i="4"/>
  <c r="E1045" i="4"/>
  <c r="D1045" i="4"/>
  <c r="K1743" i="4"/>
  <c r="J1743" i="4"/>
  <c r="H1743" i="4"/>
  <c r="G1743" i="4"/>
  <c r="E1743" i="4"/>
  <c r="D1743" i="4"/>
  <c r="K1742" i="4"/>
  <c r="J1742" i="4"/>
  <c r="H1742" i="4"/>
  <c r="G1742" i="4"/>
  <c r="E1742" i="4"/>
  <c r="D1742" i="4"/>
  <c r="K1741" i="4"/>
  <c r="J1741" i="4"/>
  <c r="H1741" i="4"/>
  <c r="G1741" i="4"/>
  <c r="E1741" i="4"/>
  <c r="D1741" i="4"/>
  <c r="K1740" i="4"/>
  <c r="J1740" i="4"/>
  <c r="H1740" i="4"/>
  <c r="G1740" i="4"/>
  <c r="E1740" i="4"/>
  <c r="D1740" i="4"/>
  <c r="K1249" i="4"/>
  <c r="J1249" i="4"/>
  <c r="H1249" i="4"/>
  <c r="G1249" i="4"/>
  <c r="E1249" i="4"/>
  <c r="D1249" i="4"/>
  <c r="K1739" i="4"/>
  <c r="J1739" i="4"/>
  <c r="H1739" i="4"/>
  <c r="G1739" i="4"/>
  <c r="E1739" i="4"/>
  <c r="D1739" i="4"/>
  <c r="K732" i="4"/>
  <c r="J732" i="4"/>
  <c r="H732" i="4"/>
  <c r="G732" i="4"/>
  <c r="E732" i="4"/>
  <c r="D732" i="4"/>
  <c r="K802" i="4"/>
  <c r="J802" i="4"/>
  <c r="H802" i="4"/>
  <c r="G802" i="4"/>
  <c r="E802" i="4"/>
  <c r="D802" i="4"/>
  <c r="K1738" i="4"/>
  <c r="J1738" i="4"/>
  <c r="H1738" i="4"/>
  <c r="G1738" i="4"/>
  <c r="E1738" i="4"/>
  <c r="D1738" i="4"/>
  <c r="K1737" i="4"/>
  <c r="J1737" i="4"/>
  <c r="H1737" i="4"/>
  <c r="G1737" i="4"/>
  <c r="E1737" i="4"/>
  <c r="D1737" i="4"/>
  <c r="K1736" i="4"/>
  <c r="J1736" i="4"/>
  <c r="H1736" i="4"/>
  <c r="G1736" i="4"/>
  <c r="E1736" i="4"/>
  <c r="D1736" i="4"/>
  <c r="K1735" i="4"/>
  <c r="J1735" i="4"/>
  <c r="H1735" i="4"/>
  <c r="G1735" i="4"/>
  <c r="E1735" i="4"/>
  <c r="D1735" i="4"/>
  <c r="K1734" i="4"/>
  <c r="J1734" i="4"/>
  <c r="H1734" i="4"/>
  <c r="G1734" i="4"/>
  <c r="E1734" i="4"/>
  <c r="D1734" i="4"/>
  <c r="K1733" i="4"/>
  <c r="J1733" i="4"/>
  <c r="H1733" i="4"/>
  <c r="G1733" i="4"/>
  <c r="E1733" i="4"/>
  <c r="D1733" i="4"/>
  <c r="K1732" i="4"/>
  <c r="J1732" i="4"/>
  <c r="H1732" i="4"/>
  <c r="G1732" i="4"/>
  <c r="E1732" i="4"/>
  <c r="D1732" i="4"/>
  <c r="K731" i="4"/>
  <c r="J731" i="4"/>
  <c r="H731" i="4"/>
  <c r="G731" i="4"/>
  <c r="E731" i="4"/>
  <c r="D731" i="4"/>
  <c r="K730" i="4"/>
  <c r="J730" i="4"/>
  <c r="H730" i="4"/>
  <c r="G730" i="4"/>
  <c r="E730" i="4"/>
  <c r="D730" i="4"/>
  <c r="K1731" i="4"/>
  <c r="J1731" i="4"/>
  <c r="H1731" i="4"/>
  <c r="G1731" i="4"/>
  <c r="E1731" i="4"/>
  <c r="D1731" i="4"/>
  <c r="K1730" i="4"/>
  <c r="J1730" i="4"/>
  <c r="H1730" i="4"/>
  <c r="G1730" i="4"/>
  <c r="E1730" i="4"/>
  <c r="D1730" i="4"/>
  <c r="K1729" i="4"/>
  <c r="J1729" i="4"/>
  <c r="H1729" i="4"/>
  <c r="G1729" i="4"/>
  <c r="E1729" i="4"/>
  <c r="D1729" i="4"/>
  <c r="K1728" i="4"/>
  <c r="J1728" i="4"/>
  <c r="H1728" i="4"/>
  <c r="G1728" i="4"/>
  <c r="E1728" i="4"/>
  <c r="D1728" i="4"/>
  <c r="K1727" i="4"/>
  <c r="J1727" i="4"/>
  <c r="H1727" i="4"/>
  <c r="G1727" i="4"/>
  <c r="E1727" i="4"/>
  <c r="D1727" i="4"/>
  <c r="K1726" i="4"/>
  <c r="J1726" i="4"/>
  <c r="H1726" i="4"/>
  <c r="G1726" i="4"/>
  <c r="E1726" i="4"/>
  <c r="D1726" i="4"/>
  <c r="K1248" i="4"/>
  <c r="J1248" i="4"/>
  <c r="H1248" i="4"/>
  <c r="G1248" i="4"/>
  <c r="E1248" i="4"/>
  <c r="D1248" i="4"/>
  <c r="K1044" i="4"/>
  <c r="J1044" i="4"/>
  <c r="H1044" i="4"/>
  <c r="G1044" i="4"/>
  <c r="E1044" i="4"/>
  <c r="D1044" i="4"/>
  <c r="K1725" i="4"/>
  <c r="J1725" i="4"/>
  <c r="H1725" i="4"/>
  <c r="G1725" i="4"/>
  <c r="E1725" i="4"/>
  <c r="D1725" i="4"/>
  <c r="K1724" i="4"/>
  <c r="J1724" i="4"/>
  <c r="H1724" i="4"/>
  <c r="G1724" i="4"/>
  <c r="E1724" i="4"/>
  <c r="D1724" i="4"/>
  <c r="K1723" i="4"/>
  <c r="J1723" i="4"/>
  <c r="H1723" i="4"/>
  <c r="G1723" i="4"/>
  <c r="E1723" i="4"/>
  <c r="D1723" i="4"/>
  <c r="K1722" i="4"/>
  <c r="J1722" i="4"/>
  <c r="H1722" i="4"/>
  <c r="G1722" i="4"/>
  <c r="E1722" i="4"/>
  <c r="D1722" i="4"/>
  <c r="K1721" i="4"/>
  <c r="J1721" i="4"/>
  <c r="H1721" i="4"/>
  <c r="G1721" i="4"/>
  <c r="E1721" i="4"/>
  <c r="D1721" i="4"/>
  <c r="K1720" i="4"/>
  <c r="J1720" i="4"/>
  <c r="H1720" i="4"/>
  <c r="G1720" i="4"/>
  <c r="E1720" i="4"/>
  <c r="D1720" i="4"/>
  <c r="K905" i="4"/>
  <c r="J905" i="4"/>
  <c r="H905" i="4"/>
  <c r="G905" i="4"/>
  <c r="E905" i="4"/>
  <c r="D905" i="4"/>
  <c r="K1719" i="4"/>
  <c r="J1719" i="4"/>
  <c r="H1719" i="4"/>
  <c r="G1719" i="4"/>
  <c r="E1719" i="4"/>
  <c r="D1719" i="4"/>
  <c r="K1247" i="4"/>
  <c r="J1247" i="4"/>
  <c r="H1247" i="4"/>
  <c r="G1247" i="4"/>
  <c r="E1247" i="4"/>
  <c r="D1247" i="4"/>
  <c r="K801" i="4"/>
  <c r="J801" i="4"/>
  <c r="H801" i="4"/>
  <c r="G801" i="4"/>
  <c r="E801" i="4"/>
  <c r="D801" i="4"/>
  <c r="K1718" i="4"/>
  <c r="J1718" i="4"/>
  <c r="H1718" i="4"/>
  <c r="G1718" i="4"/>
  <c r="E1718" i="4"/>
  <c r="D1718" i="4"/>
  <c r="K1717" i="4"/>
  <c r="J1717" i="4"/>
  <c r="H1717" i="4"/>
  <c r="G1717" i="4"/>
  <c r="E1717" i="4"/>
  <c r="D1717" i="4"/>
  <c r="K1716" i="4"/>
  <c r="J1716" i="4"/>
  <c r="H1716" i="4"/>
  <c r="G1716" i="4"/>
  <c r="E1716" i="4"/>
  <c r="D1716" i="4"/>
  <c r="K1715" i="4"/>
  <c r="J1715" i="4"/>
  <c r="H1715" i="4"/>
  <c r="G1715" i="4"/>
  <c r="E1715" i="4"/>
  <c r="D1715" i="4"/>
  <c r="K904" i="4"/>
  <c r="J904" i="4"/>
  <c r="H904" i="4"/>
  <c r="G904" i="4"/>
  <c r="E904" i="4"/>
  <c r="D904" i="4"/>
  <c r="K903" i="4"/>
  <c r="J903" i="4"/>
  <c r="H903" i="4"/>
  <c r="G903" i="4"/>
  <c r="E903" i="4"/>
  <c r="D903" i="4"/>
  <c r="K1714" i="4"/>
  <c r="J1714" i="4"/>
  <c r="H1714" i="4"/>
  <c r="G1714" i="4"/>
  <c r="E1714" i="4"/>
  <c r="D1714" i="4"/>
  <c r="K1246" i="4"/>
  <c r="J1246" i="4"/>
  <c r="H1246" i="4"/>
  <c r="G1246" i="4"/>
  <c r="E1246" i="4"/>
  <c r="D1246" i="4"/>
  <c r="K1245" i="4"/>
  <c r="J1245" i="4"/>
  <c r="H1245" i="4"/>
  <c r="G1245" i="4"/>
  <c r="E1245" i="4"/>
  <c r="D1245" i="4"/>
  <c r="K1713" i="4"/>
  <c r="J1713" i="4"/>
  <c r="H1713" i="4"/>
  <c r="G1713" i="4"/>
  <c r="E1713" i="4"/>
  <c r="D1713" i="4"/>
  <c r="K1244" i="4"/>
  <c r="J1244" i="4"/>
  <c r="H1244" i="4"/>
  <c r="G1244" i="4"/>
  <c r="E1244" i="4"/>
  <c r="D1244" i="4"/>
  <c r="K1243" i="4"/>
  <c r="J1243" i="4"/>
  <c r="H1243" i="4"/>
  <c r="G1243" i="4"/>
  <c r="E1243" i="4"/>
  <c r="D1243" i="4"/>
  <c r="K1712" i="4"/>
  <c r="J1712" i="4"/>
  <c r="H1712" i="4"/>
  <c r="G1712" i="4"/>
  <c r="E1712" i="4"/>
  <c r="D1712" i="4"/>
  <c r="K1711" i="4"/>
  <c r="J1711" i="4"/>
  <c r="H1711" i="4"/>
  <c r="G1711" i="4"/>
  <c r="E1711" i="4"/>
  <c r="D1711" i="4"/>
  <c r="K1710" i="4"/>
  <c r="J1710" i="4"/>
  <c r="H1710" i="4"/>
  <c r="G1710" i="4"/>
  <c r="E1710" i="4"/>
  <c r="D1710" i="4"/>
  <c r="K1709" i="4"/>
  <c r="J1709" i="4"/>
  <c r="H1709" i="4"/>
  <c r="G1709" i="4"/>
  <c r="E1709" i="4"/>
  <c r="D1709" i="4"/>
  <c r="K1242" i="4"/>
  <c r="J1242" i="4"/>
  <c r="H1242" i="4"/>
  <c r="G1242" i="4"/>
  <c r="E1242" i="4"/>
  <c r="D1242" i="4"/>
  <c r="K1241" i="4"/>
  <c r="J1241" i="4"/>
  <c r="H1241" i="4"/>
  <c r="G1241" i="4"/>
  <c r="E1241" i="4"/>
  <c r="D1241" i="4"/>
  <c r="K1708" i="4"/>
  <c r="J1708" i="4"/>
  <c r="H1708" i="4"/>
  <c r="G1708" i="4"/>
  <c r="E1708" i="4"/>
  <c r="D1708" i="4"/>
  <c r="K1707" i="4"/>
  <c r="J1707" i="4"/>
  <c r="H1707" i="4"/>
  <c r="G1707" i="4"/>
  <c r="E1707" i="4"/>
  <c r="D1707" i="4"/>
  <c r="K1706" i="4"/>
  <c r="J1706" i="4"/>
  <c r="H1706" i="4"/>
  <c r="G1706" i="4"/>
  <c r="E1706" i="4"/>
  <c r="D1706" i="4"/>
  <c r="K1705" i="4"/>
  <c r="J1705" i="4"/>
  <c r="H1705" i="4"/>
  <c r="G1705" i="4"/>
  <c r="E1705" i="4"/>
  <c r="D1705" i="4"/>
  <c r="K1704" i="4"/>
  <c r="J1704" i="4"/>
  <c r="H1704" i="4"/>
  <c r="G1704" i="4"/>
  <c r="E1704" i="4"/>
  <c r="D1704" i="4"/>
  <c r="K153" i="4"/>
  <c r="J153" i="4"/>
  <c r="H153" i="4"/>
  <c r="G153" i="4"/>
  <c r="E153" i="4"/>
  <c r="D153" i="4"/>
  <c r="K238" i="4"/>
  <c r="J238" i="4"/>
  <c r="H238" i="4"/>
  <c r="G238" i="4"/>
  <c r="E238" i="4"/>
  <c r="D238" i="4"/>
  <c r="K1043" i="4"/>
  <c r="J1043" i="4"/>
  <c r="H1043" i="4"/>
  <c r="G1043" i="4"/>
  <c r="E1043" i="4"/>
  <c r="D1043" i="4"/>
  <c r="K1703" i="4"/>
  <c r="J1703" i="4"/>
  <c r="H1703" i="4"/>
  <c r="G1703" i="4"/>
  <c r="E1703" i="4"/>
  <c r="D1703" i="4"/>
  <c r="K1042" i="4"/>
  <c r="J1042" i="4"/>
  <c r="H1042" i="4"/>
  <c r="G1042" i="4"/>
  <c r="E1042" i="4"/>
  <c r="D1042" i="4"/>
  <c r="K800" i="4"/>
  <c r="J800" i="4"/>
  <c r="H800" i="4"/>
  <c r="G800" i="4"/>
  <c r="E800" i="4"/>
  <c r="D800" i="4"/>
  <c r="K1702" i="4"/>
  <c r="J1702" i="4"/>
  <c r="H1702" i="4"/>
  <c r="G1702" i="4"/>
  <c r="E1702" i="4"/>
  <c r="D1702" i="4"/>
  <c r="K1041" i="4"/>
  <c r="J1041" i="4"/>
  <c r="H1041" i="4"/>
  <c r="G1041" i="4"/>
  <c r="E1041" i="4"/>
  <c r="D1041" i="4"/>
  <c r="K1701" i="4"/>
  <c r="J1701" i="4"/>
  <c r="H1701" i="4"/>
  <c r="G1701" i="4"/>
  <c r="E1701" i="4"/>
  <c r="D1701" i="4"/>
  <c r="K1700" i="4"/>
  <c r="J1700" i="4"/>
  <c r="H1700" i="4"/>
  <c r="G1700" i="4"/>
  <c r="E1700" i="4"/>
  <c r="D1700" i="4"/>
  <c r="K1699" i="4"/>
  <c r="J1699" i="4"/>
  <c r="H1699" i="4"/>
  <c r="G1699" i="4"/>
  <c r="E1699" i="4"/>
  <c r="D1699" i="4"/>
  <c r="K1698" i="4"/>
  <c r="J1698" i="4"/>
  <c r="H1698" i="4"/>
  <c r="G1698" i="4"/>
  <c r="E1698" i="4"/>
  <c r="D1698" i="4"/>
  <c r="K902" i="4"/>
  <c r="J902" i="4"/>
  <c r="H902" i="4"/>
  <c r="G902" i="4"/>
  <c r="E902" i="4"/>
  <c r="D902" i="4"/>
  <c r="K1697" i="4"/>
  <c r="J1697" i="4"/>
  <c r="H1697" i="4"/>
  <c r="G1697" i="4"/>
  <c r="E1697" i="4"/>
  <c r="D1697" i="4"/>
  <c r="K1240" i="4"/>
  <c r="J1240" i="4"/>
  <c r="H1240" i="4"/>
  <c r="G1240" i="4"/>
  <c r="E1240" i="4"/>
  <c r="D1240" i="4"/>
  <c r="K1696" i="4"/>
  <c r="J1696" i="4"/>
  <c r="H1696" i="4"/>
  <c r="G1696" i="4"/>
  <c r="E1696" i="4"/>
  <c r="D1696" i="4"/>
  <c r="K1239" i="4"/>
  <c r="J1239" i="4"/>
  <c r="H1239" i="4"/>
  <c r="G1239" i="4"/>
  <c r="E1239" i="4"/>
  <c r="D1239" i="4"/>
  <c r="K1238" i="4"/>
  <c r="J1238" i="4"/>
  <c r="H1238" i="4"/>
  <c r="G1238" i="4"/>
  <c r="E1238" i="4"/>
  <c r="D1238" i="4"/>
  <c r="K1237" i="4"/>
  <c r="J1237" i="4"/>
  <c r="H1237" i="4"/>
  <c r="G1237" i="4"/>
  <c r="E1237" i="4"/>
  <c r="D1237" i="4"/>
  <c r="K1695" i="4"/>
  <c r="J1695" i="4"/>
  <c r="H1695" i="4"/>
  <c r="G1695" i="4"/>
  <c r="E1695" i="4"/>
  <c r="D1695" i="4"/>
  <c r="K1694" i="4"/>
  <c r="J1694" i="4"/>
  <c r="H1694" i="4"/>
  <c r="G1694" i="4"/>
  <c r="E1694" i="4"/>
  <c r="D1694" i="4"/>
  <c r="K1693" i="4"/>
  <c r="J1693" i="4"/>
  <c r="H1693" i="4"/>
  <c r="G1693" i="4"/>
  <c r="E1693" i="4"/>
  <c r="D1693" i="4"/>
  <c r="K171" i="4"/>
  <c r="J171" i="4"/>
  <c r="H171" i="4"/>
  <c r="G171" i="4"/>
  <c r="E171" i="4"/>
  <c r="D171" i="4"/>
  <c r="K1692" i="4"/>
  <c r="J1692" i="4"/>
  <c r="H1692" i="4"/>
  <c r="G1692" i="4"/>
  <c r="E1692" i="4"/>
  <c r="D1692" i="4"/>
  <c r="K1691" i="4"/>
  <c r="J1691" i="4"/>
  <c r="H1691" i="4"/>
  <c r="G1691" i="4"/>
  <c r="E1691" i="4"/>
  <c r="D1691" i="4"/>
  <c r="K663" i="4"/>
  <c r="J663" i="4"/>
  <c r="H663" i="4"/>
  <c r="G663" i="4"/>
  <c r="E663" i="4"/>
  <c r="D663" i="4"/>
  <c r="K1236" i="4"/>
  <c r="J1236" i="4"/>
  <c r="H1236" i="4"/>
  <c r="G1236" i="4"/>
  <c r="E1236" i="4"/>
  <c r="D1236" i="4"/>
  <c r="K1690" i="4"/>
  <c r="J1690" i="4"/>
  <c r="H1690" i="4"/>
  <c r="G1690" i="4"/>
  <c r="E1690" i="4"/>
  <c r="D1690" i="4"/>
  <c r="K1235" i="4"/>
  <c r="J1235" i="4"/>
  <c r="H1235" i="4"/>
  <c r="G1235" i="4"/>
  <c r="E1235" i="4"/>
  <c r="D1235" i="4"/>
  <c r="K1689" i="4"/>
  <c r="J1689" i="4"/>
  <c r="H1689" i="4"/>
  <c r="G1689" i="4"/>
  <c r="E1689" i="4"/>
  <c r="D1689" i="4"/>
  <c r="K1688" i="4"/>
  <c r="J1688" i="4"/>
  <c r="H1688" i="4"/>
  <c r="G1688" i="4"/>
  <c r="E1688" i="4"/>
  <c r="D1688" i="4"/>
  <c r="K1234" i="4"/>
  <c r="J1234" i="4"/>
  <c r="H1234" i="4"/>
  <c r="G1234" i="4"/>
  <c r="E1234" i="4"/>
  <c r="D1234" i="4"/>
  <c r="K172" i="4"/>
  <c r="J172" i="4"/>
  <c r="H172" i="4"/>
  <c r="G172" i="4"/>
  <c r="E172" i="4"/>
  <c r="D172" i="4"/>
  <c r="K1687" i="4"/>
  <c r="J1687" i="4"/>
  <c r="H1687" i="4"/>
  <c r="G1687" i="4"/>
  <c r="E1687" i="4"/>
  <c r="D1687" i="4"/>
  <c r="K1686" i="4"/>
  <c r="J1686" i="4"/>
  <c r="H1686" i="4"/>
  <c r="G1686" i="4"/>
  <c r="E1686" i="4"/>
  <c r="D1686" i="4"/>
  <c r="K1685" i="4"/>
  <c r="J1685" i="4"/>
  <c r="H1685" i="4"/>
  <c r="G1685" i="4"/>
  <c r="E1685" i="4"/>
  <c r="D1685" i="4"/>
  <c r="K1684" i="4"/>
  <c r="J1684" i="4"/>
  <c r="H1684" i="4"/>
  <c r="G1684" i="4"/>
  <c r="E1684" i="4"/>
  <c r="D1684" i="4"/>
  <c r="K1683" i="4"/>
  <c r="J1683" i="4"/>
  <c r="H1683" i="4"/>
  <c r="G1683" i="4"/>
  <c r="E1683" i="4"/>
  <c r="D1683" i="4"/>
  <c r="K1682" i="4"/>
  <c r="J1682" i="4"/>
  <c r="H1682" i="4"/>
  <c r="G1682" i="4"/>
  <c r="E1682" i="4"/>
  <c r="D1682" i="4"/>
  <c r="K1233" i="4"/>
  <c r="J1233" i="4"/>
  <c r="H1233" i="4"/>
  <c r="G1233" i="4"/>
  <c r="E1233" i="4"/>
  <c r="D1233" i="4"/>
  <c r="K1681" i="4"/>
  <c r="J1681" i="4"/>
  <c r="H1681" i="4"/>
  <c r="G1681" i="4"/>
  <c r="E1681" i="4"/>
  <c r="D1681" i="4"/>
  <c r="K1040" i="4"/>
  <c r="J1040" i="4"/>
  <c r="H1040" i="4"/>
  <c r="G1040" i="4"/>
  <c r="E1040" i="4"/>
  <c r="D1040" i="4"/>
  <c r="K1680" i="4"/>
  <c r="J1680" i="4"/>
  <c r="H1680" i="4"/>
  <c r="G1680" i="4"/>
  <c r="E1680" i="4"/>
  <c r="D1680" i="4"/>
  <c r="K901" i="4"/>
  <c r="J901" i="4"/>
  <c r="H901" i="4"/>
  <c r="G901" i="4"/>
  <c r="E901" i="4"/>
  <c r="D901" i="4"/>
  <c r="K204" i="4"/>
  <c r="J204" i="4"/>
  <c r="H204" i="4"/>
  <c r="G204" i="4"/>
  <c r="E204" i="4"/>
  <c r="D204" i="4"/>
  <c r="K1039" i="4"/>
  <c r="J1039" i="4"/>
  <c r="H1039" i="4"/>
  <c r="G1039" i="4"/>
  <c r="E1039" i="4"/>
  <c r="D1039" i="4"/>
  <c r="K1679" i="4"/>
  <c r="J1679" i="4"/>
  <c r="H1679" i="4"/>
  <c r="G1679" i="4"/>
  <c r="E1679" i="4"/>
  <c r="D1679" i="4"/>
  <c r="K1678" i="4"/>
  <c r="J1678" i="4"/>
  <c r="H1678" i="4"/>
  <c r="G1678" i="4"/>
  <c r="E1678" i="4"/>
  <c r="D1678" i="4"/>
  <c r="K1677" i="4"/>
  <c r="J1677" i="4"/>
  <c r="H1677" i="4"/>
  <c r="G1677" i="4"/>
  <c r="E1677" i="4"/>
  <c r="D1677" i="4"/>
  <c r="K1232" i="4"/>
  <c r="J1232" i="4"/>
  <c r="H1232" i="4"/>
  <c r="G1232" i="4"/>
  <c r="E1232" i="4"/>
  <c r="D1232" i="4"/>
  <c r="K1676" i="4"/>
  <c r="J1676" i="4"/>
  <c r="H1676" i="4"/>
  <c r="G1676" i="4"/>
  <c r="E1676" i="4"/>
  <c r="D1676" i="4"/>
  <c r="K1038" i="4"/>
  <c r="J1038" i="4"/>
  <c r="H1038" i="4"/>
  <c r="G1038" i="4"/>
  <c r="E1038" i="4"/>
  <c r="D1038" i="4"/>
  <c r="K1675" i="4"/>
  <c r="J1675" i="4"/>
  <c r="H1675" i="4"/>
  <c r="G1675" i="4"/>
  <c r="E1675" i="4"/>
  <c r="D1675" i="4"/>
  <c r="K1674" i="4"/>
  <c r="J1674" i="4"/>
  <c r="H1674" i="4"/>
  <c r="G1674" i="4"/>
  <c r="E1674" i="4"/>
  <c r="D1674" i="4"/>
  <c r="K1673" i="4"/>
  <c r="J1673" i="4"/>
  <c r="H1673" i="4"/>
  <c r="G1673" i="4"/>
  <c r="E1673" i="4"/>
  <c r="D1673" i="4"/>
  <c r="K1672" i="4"/>
  <c r="J1672" i="4"/>
  <c r="H1672" i="4"/>
  <c r="G1672" i="4"/>
  <c r="E1672" i="4"/>
  <c r="D1672" i="4"/>
  <c r="K1037" i="4"/>
  <c r="J1037" i="4"/>
  <c r="H1037" i="4"/>
  <c r="G1037" i="4"/>
  <c r="E1037" i="4"/>
  <c r="D1037" i="4"/>
  <c r="K1671" i="4"/>
  <c r="J1671" i="4"/>
  <c r="H1671" i="4"/>
  <c r="G1671" i="4"/>
  <c r="E1671" i="4"/>
  <c r="D1671" i="4"/>
  <c r="K306" i="4"/>
  <c r="J306" i="4"/>
  <c r="H306" i="4"/>
  <c r="G306" i="4"/>
  <c r="E306" i="4"/>
  <c r="D306" i="4"/>
  <c r="K1670" i="4"/>
  <c r="J1670" i="4"/>
  <c r="H1670" i="4"/>
  <c r="G1670" i="4"/>
  <c r="E1670" i="4"/>
  <c r="D1670" i="4"/>
  <c r="K468" i="4"/>
  <c r="J468" i="4"/>
  <c r="H468" i="4"/>
  <c r="G468" i="4"/>
  <c r="E468" i="4"/>
  <c r="D468" i="4"/>
  <c r="K1669" i="4"/>
  <c r="J1669" i="4"/>
  <c r="H1669" i="4"/>
  <c r="G1669" i="4"/>
  <c r="E1669" i="4"/>
  <c r="D1669" i="4"/>
  <c r="K1668" i="4"/>
  <c r="J1668" i="4"/>
  <c r="H1668" i="4"/>
  <c r="G1668" i="4"/>
  <c r="E1668" i="4"/>
  <c r="D1668" i="4"/>
  <c r="K1667" i="4"/>
  <c r="J1667" i="4"/>
  <c r="H1667" i="4"/>
  <c r="G1667" i="4"/>
  <c r="E1667" i="4"/>
  <c r="D1667" i="4"/>
  <c r="K1666" i="4"/>
  <c r="J1666" i="4"/>
  <c r="H1666" i="4"/>
  <c r="G1666" i="4"/>
  <c r="E1666" i="4"/>
  <c r="D1666" i="4"/>
  <c r="K1665" i="4"/>
  <c r="J1665" i="4"/>
  <c r="H1665" i="4"/>
  <c r="G1665" i="4"/>
  <c r="E1665" i="4"/>
  <c r="D1665" i="4"/>
  <c r="K1664" i="4"/>
  <c r="J1664" i="4"/>
  <c r="H1664" i="4"/>
  <c r="G1664" i="4"/>
  <c r="E1664" i="4"/>
  <c r="D1664" i="4"/>
  <c r="K1663" i="4"/>
  <c r="J1663" i="4"/>
  <c r="H1663" i="4"/>
  <c r="G1663" i="4"/>
  <c r="E1663" i="4"/>
  <c r="D1663" i="4"/>
  <c r="K343" i="4"/>
  <c r="J343" i="4"/>
  <c r="H343" i="4"/>
  <c r="G343" i="4"/>
  <c r="E343" i="4"/>
  <c r="D343" i="4"/>
  <c r="K900" i="4"/>
  <c r="J900" i="4"/>
  <c r="H900" i="4"/>
  <c r="G900" i="4"/>
  <c r="E900" i="4"/>
  <c r="D900" i="4"/>
  <c r="K1662" i="4"/>
  <c r="J1662" i="4"/>
  <c r="H1662" i="4"/>
  <c r="G1662" i="4"/>
  <c r="E1662" i="4"/>
  <c r="D1662" i="4"/>
  <c r="K1661" i="4"/>
  <c r="J1661" i="4"/>
  <c r="H1661" i="4"/>
  <c r="G1661" i="4"/>
  <c r="E1661" i="4"/>
  <c r="D1661" i="4"/>
  <c r="K1660" i="4"/>
  <c r="J1660" i="4"/>
  <c r="H1660" i="4"/>
  <c r="G1660" i="4"/>
  <c r="E1660" i="4"/>
  <c r="D1660" i="4"/>
  <c r="K1231" i="4"/>
  <c r="J1231" i="4"/>
  <c r="H1231" i="4"/>
  <c r="G1231" i="4"/>
  <c r="E1231" i="4"/>
  <c r="D1231" i="4"/>
  <c r="K441" i="4"/>
  <c r="J441" i="4"/>
  <c r="H441" i="4"/>
  <c r="G441" i="4"/>
  <c r="E441" i="4"/>
  <c r="D441" i="4"/>
  <c r="K1659" i="4"/>
  <c r="J1659" i="4"/>
  <c r="H1659" i="4"/>
  <c r="G1659" i="4"/>
  <c r="E1659" i="4"/>
  <c r="D1659" i="4"/>
  <c r="K1658" i="4"/>
  <c r="J1658" i="4"/>
  <c r="H1658" i="4"/>
  <c r="G1658" i="4"/>
  <c r="E1658" i="4"/>
  <c r="D1658" i="4"/>
  <c r="K1657" i="4"/>
  <c r="J1657" i="4"/>
  <c r="H1657" i="4"/>
  <c r="G1657" i="4"/>
  <c r="E1657" i="4"/>
  <c r="D1657" i="4"/>
  <c r="K1230" i="4"/>
  <c r="J1230" i="4"/>
  <c r="H1230" i="4"/>
  <c r="G1230" i="4"/>
  <c r="E1230" i="4"/>
  <c r="D1230" i="4"/>
  <c r="K1656" i="4"/>
  <c r="J1656" i="4"/>
  <c r="H1656" i="4"/>
  <c r="G1656" i="4"/>
  <c r="E1656" i="4"/>
  <c r="D1656" i="4"/>
  <c r="K799" i="4"/>
  <c r="J799" i="4"/>
  <c r="H799" i="4"/>
  <c r="G799" i="4"/>
  <c r="E799" i="4"/>
  <c r="D799" i="4"/>
  <c r="K1655" i="4"/>
  <c r="J1655" i="4"/>
  <c r="H1655" i="4"/>
  <c r="G1655" i="4"/>
  <c r="E1655" i="4"/>
  <c r="D1655" i="4"/>
  <c r="K1654" i="4"/>
  <c r="J1654" i="4"/>
  <c r="H1654" i="4"/>
  <c r="G1654" i="4"/>
  <c r="E1654" i="4"/>
  <c r="D1654" i="4"/>
  <c r="K1653" i="4"/>
  <c r="J1653" i="4"/>
  <c r="H1653" i="4"/>
  <c r="G1653" i="4"/>
  <c r="E1653" i="4"/>
  <c r="D1653" i="4"/>
  <c r="K1036" i="4"/>
  <c r="J1036" i="4"/>
  <c r="H1036" i="4"/>
  <c r="G1036" i="4"/>
  <c r="E1036" i="4"/>
  <c r="D1036" i="4"/>
  <c r="K255" i="4"/>
  <c r="J255" i="4"/>
  <c r="H255" i="4"/>
  <c r="G255" i="4"/>
  <c r="E255" i="4"/>
  <c r="D255" i="4"/>
  <c r="K1229" i="4"/>
  <c r="J1229" i="4"/>
  <c r="H1229" i="4"/>
  <c r="G1229" i="4"/>
  <c r="E1229" i="4"/>
  <c r="D1229" i="4"/>
  <c r="K1652" i="4"/>
  <c r="J1652" i="4"/>
  <c r="H1652" i="4"/>
  <c r="G1652" i="4"/>
  <c r="E1652" i="4"/>
  <c r="D1652" i="4"/>
  <c r="K1651" i="4"/>
  <c r="J1651" i="4"/>
  <c r="H1651" i="4"/>
  <c r="G1651" i="4"/>
  <c r="E1651" i="4"/>
  <c r="D1651" i="4"/>
  <c r="K1650" i="4"/>
  <c r="J1650" i="4"/>
  <c r="H1650" i="4"/>
  <c r="G1650" i="4"/>
  <c r="E1650" i="4"/>
  <c r="D1650" i="4"/>
  <c r="K662" i="4"/>
  <c r="J662" i="4"/>
  <c r="H662" i="4"/>
  <c r="G662" i="4"/>
  <c r="E662" i="4"/>
  <c r="D662" i="4"/>
  <c r="K1035" i="4"/>
  <c r="J1035" i="4"/>
  <c r="H1035" i="4"/>
  <c r="G1035" i="4"/>
  <c r="E1035" i="4"/>
  <c r="D1035" i="4"/>
  <c r="K1649" i="4"/>
  <c r="J1649" i="4"/>
  <c r="H1649" i="4"/>
  <c r="G1649" i="4"/>
  <c r="E1649" i="4"/>
  <c r="D1649" i="4"/>
  <c r="K1648" i="4"/>
  <c r="J1648" i="4"/>
  <c r="H1648" i="4"/>
  <c r="G1648" i="4"/>
  <c r="E1648" i="4"/>
  <c r="D1648" i="4"/>
  <c r="K899" i="4"/>
  <c r="J899" i="4"/>
  <c r="H899" i="4"/>
  <c r="G899" i="4"/>
  <c r="E899" i="4"/>
  <c r="D899" i="4"/>
  <c r="K798" i="4"/>
  <c r="J798" i="4"/>
  <c r="H798" i="4"/>
  <c r="G798" i="4"/>
  <c r="E798" i="4"/>
  <c r="D798" i="4"/>
  <c r="K1647" i="4"/>
  <c r="J1647" i="4"/>
  <c r="H1647" i="4"/>
  <c r="G1647" i="4"/>
  <c r="E1647" i="4"/>
  <c r="D1647" i="4"/>
  <c r="K1646" i="4"/>
  <c r="J1646" i="4"/>
  <c r="H1646" i="4"/>
  <c r="G1646" i="4"/>
  <c r="E1646" i="4"/>
  <c r="D1646" i="4"/>
  <c r="K366" i="4"/>
  <c r="J366" i="4"/>
  <c r="H366" i="4"/>
  <c r="G366" i="4"/>
  <c r="E366" i="4"/>
  <c r="D366" i="4"/>
  <c r="K1645" i="4"/>
  <c r="J1645" i="4"/>
  <c r="H1645" i="4"/>
  <c r="G1645" i="4"/>
  <c r="E1645" i="4"/>
  <c r="D1645" i="4"/>
  <c r="K1644" i="4"/>
  <c r="J1644" i="4"/>
  <c r="H1644" i="4"/>
  <c r="G1644" i="4"/>
  <c r="E1644" i="4"/>
  <c r="D1644" i="4"/>
  <c r="K1643" i="4"/>
  <c r="J1643" i="4"/>
  <c r="H1643" i="4"/>
  <c r="G1643" i="4"/>
  <c r="E1643" i="4"/>
  <c r="D1643" i="4"/>
  <c r="K1642" i="4"/>
  <c r="J1642" i="4"/>
  <c r="H1642" i="4"/>
  <c r="G1642" i="4"/>
  <c r="E1642" i="4"/>
  <c r="D1642" i="4"/>
  <c r="K1641" i="4"/>
  <c r="J1641" i="4"/>
  <c r="H1641" i="4"/>
  <c r="G1641" i="4"/>
  <c r="E1641" i="4"/>
  <c r="D1641" i="4"/>
  <c r="K143" i="4"/>
  <c r="J143" i="4"/>
  <c r="H143" i="4"/>
  <c r="G143" i="4"/>
  <c r="E143" i="4"/>
  <c r="D143" i="4"/>
  <c r="K1640" i="4"/>
  <c r="J1640" i="4"/>
  <c r="H1640" i="4"/>
  <c r="G1640" i="4"/>
  <c r="E1640" i="4"/>
  <c r="D1640" i="4"/>
  <c r="K1228" i="4"/>
  <c r="J1228" i="4"/>
  <c r="H1228" i="4"/>
  <c r="G1228" i="4"/>
  <c r="E1228" i="4"/>
  <c r="D1228" i="4"/>
  <c r="K92" i="4"/>
  <c r="J92" i="4"/>
  <c r="H92" i="4"/>
  <c r="G92" i="4"/>
  <c r="E92" i="4"/>
  <c r="D92" i="4"/>
  <c r="K1639" i="4"/>
  <c r="J1639" i="4"/>
  <c r="H1639" i="4"/>
  <c r="G1639" i="4"/>
  <c r="E1639" i="4"/>
  <c r="D1639" i="4"/>
  <c r="K1638" i="4"/>
  <c r="J1638" i="4"/>
  <c r="H1638" i="4"/>
  <c r="G1638" i="4"/>
  <c r="E1638" i="4"/>
  <c r="D1638" i="4"/>
  <c r="K1637" i="4"/>
  <c r="J1637" i="4"/>
  <c r="H1637" i="4"/>
  <c r="G1637" i="4"/>
  <c r="E1637" i="4"/>
  <c r="D1637" i="4"/>
  <c r="K1636" i="4"/>
  <c r="J1636" i="4"/>
  <c r="H1636" i="4"/>
  <c r="G1636" i="4"/>
  <c r="E1636" i="4"/>
  <c r="D1636" i="4"/>
  <c r="K1635" i="4"/>
  <c r="J1635" i="4"/>
  <c r="H1635" i="4"/>
  <c r="G1635" i="4"/>
  <c r="E1635" i="4"/>
  <c r="D1635" i="4"/>
  <c r="K1634" i="4"/>
  <c r="J1634" i="4"/>
  <c r="H1634" i="4"/>
  <c r="G1634" i="4"/>
  <c r="E1634" i="4"/>
  <c r="D1634" i="4"/>
  <c r="K1227" i="4"/>
  <c r="J1227" i="4"/>
  <c r="H1227" i="4"/>
  <c r="G1227" i="4"/>
  <c r="E1227" i="4"/>
  <c r="D1227" i="4"/>
  <c r="K1633" i="4"/>
  <c r="J1633" i="4"/>
  <c r="H1633" i="4"/>
  <c r="G1633" i="4"/>
  <c r="E1633" i="4"/>
  <c r="D1633" i="4"/>
  <c r="K1632" i="4"/>
  <c r="J1632" i="4"/>
  <c r="H1632" i="4"/>
  <c r="G1632" i="4"/>
  <c r="E1632" i="4"/>
  <c r="D1632" i="4"/>
  <c r="K1226" i="4"/>
  <c r="J1226" i="4"/>
  <c r="H1226" i="4"/>
  <c r="G1226" i="4"/>
  <c r="E1226" i="4"/>
  <c r="D1226" i="4"/>
  <c r="K1631" i="4"/>
  <c r="J1631" i="4"/>
  <c r="H1631" i="4"/>
  <c r="G1631" i="4"/>
  <c r="E1631" i="4"/>
  <c r="D1631" i="4"/>
  <c r="K1630" i="4"/>
  <c r="J1630" i="4"/>
  <c r="H1630" i="4"/>
  <c r="G1630" i="4"/>
  <c r="E1630" i="4"/>
  <c r="D1630" i="4"/>
  <c r="K273" i="4"/>
  <c r="J273" i="4"/>
  <c r="H273" i="4"/>
  <c r="G273" i="4"/>
  <c r="E273" i="4"/>
  <c r="D273" i="4"/>
  <c r="K1034" i="4"/>
  <c r="J1034" i="4"/>
  <c r="H1034" i="4"/>
  <c r="G1034" i="4"/>
  <c r="E1034" i="4"/>
  <c r="D1034" i="4"/>
  <c r="K898" i="4"/>
  <c r="J898" i="4"/>
  <c r="H898" i="4"/>
  <c r="G898" i="4"/>
  <c r="E898" i="4"/>
  <c r="D898" i="4"/>
  <c r="K1225" i="4"/>
  <c r="J1225" i="4"/>
  <c r="H1225" i="4"/>
  <c r="G1225" i="4"/>
  <c r="E1225" i="4"/>
  <c r="D1225" i="4"/>
  <c r="K897" i="4"/>
  <c r="J897" i="4"/>
  <c r="H897" i="4"/>
  <c r="G897" i="4"/>
  <c r="E897" i="4"/>
  <c r="D897" i="4"/>
  <c r="K198" i="4"/>
  <c r="J198" i="4"/>
  <c r="H198" i="4"/>
  <c r="G198" i="4"/>
  <c r="E198" i="4"/>
  <c r="D198" i="4"/>
  <c r="K1629" i="4"/>
  <c r="J1629" i="4"/>
  <c r="H1629" i="4"/>
  <c r="G1629" i="4"/>
  <c r="E1629" i="4"/>
  <c r="D1629" i="4"/>
  <c r="K1628" i="4"/>
  <c r="J1628" i="4"/>
  <c r="H1628" i="4"/>
  <c r="G1628" i="4"/>
  <c r="E1628" i="4"/>
  <c r="D1628" i="4"/>
  <c r="K1627" i="4"/>
  <c r="J1627" i="4"/>
  <c r="H1627" i="4"/>
  <c r="G1627" i="4"/>
  <c r="E1627" i="4"/>
  <c r="D1627" i="4"/>
  <c r="K1224" i="4"/>
  <c r="J1224" i="4"/>
  <c r="H1224" i="4"/>
  <c r="G1224" i="4"/>
  <c r="E1224" i="4"/>
  <c r="D1224" i="4"/>
  <c r="K1626" i="4"/>
  <c r="J1626" i="4"/>
  <c r="H1626" i="4"/>
  <c r="G1626" i="4"/>
  <c r="E1626" i="4"/>
  <c r="D1626" i="4"/>
  <c r="K896" i="4"/>
  <c r="J896" i="4"/>
  <c r="H896" i="4"/>
  <c r="G896" i="4"/>
  <c r="E896" i="4"/>
  <c r="D896" i="4"/>
  <c r="K797" i="4"/>
  <c r="J797" i="4"/>
  <c r="H797" i="4"/>
  <c r="G797" i="4"/>
  <c r="E797" i="4"/>
  <c r="D797" i="4"/>
  <c r="K1625" i="4"/>
  <c r="J1625" i="4"/>
  <c r="H1625" i="4"/>
  <c r="G1625" i="4"/>
  <c r="E1625" i="4"/>
  <c r="D1625" i="4"/>
  <c r="K1624" i="4"/>
  <c r="J1624" i="4"/>
  <c r="H1624" i="4"/>
  <c r="G1624" i="4"/>
  <c r="E1624" i="4"/>
  <c r="D1624" i="4"/>
  <c r="K1623" i="4"/>
  <c r="J1623" i="4"/>
  <c r="H1623" i="4"/>
  <c r="G1623" i="4"/>
  <c r="E1623" i="4"/>
  <c r="D1623" i="4"/>
  <c r="K729" i="4"/>
  <c r="J729" i="4"/>
  <c r="H729" i="4"/>
  <c r="G729" i="4"/>
  <c r="E729" i="4"/>
  <c r="D729" i="4"/>
  <c r="K452" i="4"/>
  <c r="J452" i="4"/>
  <c r="H452" i="4"/>
  <c r="G452" i="4"/>
  <c r="E452" i="4"/>
  <c r="D452" i="4"/>
  <c r="K1622" i="4"/>
  <c r="J1622" i="4"/>
  <c r="H1622" i="4"/>
  <c r="G1622" i="4"/>
  <c r="E1622" i="4"/>
  <c r="D1622" i="4"/>
  <c r="K1033" i="4"/>
  <c r="J1033" i="4"/>
  <c r="H1033" i="4"/>
  <c r="G1033" i="4"/>
  <c r="E1033" i="4"/>
  <c r="D1033" i="4"/>
  <c r="K1223" i="4"/>
  <c r="J1223" i="4"/>
  <c r="H1223" i="4"/>
  <c r="G1223" i="4"/>
  <c r="E1223" i="4"/>
  <c r="D1223" i="4"/>
  <c r="K505" i="4"/>
  <c r="J505" i="4"/>
  <c r="H505" i="4"/>
  <c r="G505" i="4"/>
  <c r="E505" i="4"/>
  <c r="D505" i="4"/>
  <c r="K1621" i="4"/>
  <c r="J1621" i="4"/>
  <c r="H1621" i="4"/>
  <c r="G1621" i="4"/>
  <c r="E1621" i="4"/>
  <c r="D1621" i="4"/>
  <c r="K1620" i="4"/>
  <c r="J1620" i="4"/>
  <c r="H1620" i="4"/>
  <c r="G1620" i="4"/>
  <c r="E1620" i="4"/>
  <c r="D1620" i="4"/>
  <c r="K1619" i="4"/>
  <c r="J1619" i="4"/>
  <c r="H1619" i="4"/>
  <c r="G1619" i="4"/>
  <c r="E1619" i="4"/>
  <c r="D1619" i="4"/>
  <c r="K895" i="4"/>
  <c r="J895" i="4"/>
  <c r="H895" i="4"/>
  <c r="G895" i="4"/>
  <c r="E895" i="4"/>
  <c r="D895" i="4"/>
  <c r="K1618" i="4"/>
  <c r="J1618" i="4"/>
  <c r="H1618" i="4"/>
  <c r="G1618" i="4"/>
  <c r="E1618" i="4"/>
  <c r="D1618" i="4"/>
  <c r="K1617" i="4"/>
  <c r="J1617" i="4"/>
  <c r="H1617" i="4"/>
  <c r="G1617" i="4"/>
  <c r="E1617" i="4"/>
  <c r="D1617" i="4"/>
  <c r="K258" i="4"/>
  <c r="J258" i="4"/>
  <c r="H258" i="4"/>
  <c r="G258" i="4"/>
  <c r="E258" i="4"/>
  <c r="D258" i="4"/>
  <c r="K1616" i="4"/>
  <c r="J1616" i="4"/>
  <c r="H1616" i="4"/>
  <c r="G1616" i="4"/>
  <c r="E1616" i="4"/>
  <c r="D1616" i="4"/>
  <c r="K1615" i="4"/>
  <c r="J1615" i="4"/>
  <c r="H1615" i="4"/>
  <c r="G1615" i="4"/>
  <c r="E1615" i="4"/>
  <c r="D1615" i="4"/>
  <c r="K1032" i="4"/>
  <c r="J1032" i="4"/>
  <c r="H1032" i="4"/>
  <c r="G1032" i="4"/>
  <c r="E1032" i="4"/>
  <c r="D1032" i="4"/>
  <c r="K1222" i="4"/>
  <c r="J1222" i="4"/>
  <c r="H1222" i="4"/>
  <c r="G1222" i="4"/>
  <c r="E1222" i="4"/>
  <c r="D1222" i="4"/>
  <c r="K1614" i="4"/>
  <c r="J1614" i="4"/>
  <c r="H1614" i="4"/>
  <c r="G1614" i="4"/>
  <c r="E1614" i="4"/>
  <c r="D1614" i="4"/>
  <c r="K1613" i="4"/>
  <c r="J1613" i="4"/>
  <c r="H1613" i="4"/>
  <c r="G1613" i="4"/>
  <c r="E1613" i="4"/>
  <c r="D1613" i="4"/>
  <c r="K1612" i="4"/>
  <c r="J1612" i="4"/>
  <c r="H1612" i="4"/>
  <c r="G1612" i="4"/>
  <c r="E1612" i="4"/>
  <c r="D1612" i="4"/>
  <c r="K1611" i="4"/>
  <c r="J1611" i="4"/>
  <c r="H1611" i="4"/>
  <c r="G1611" i="4"/>
  <c r="E1611" i="4"/>
  <c r="D1611" i="4"/>
  <c r="K1610" i="4"/>
  <c r="J1610" i="4"/>
  <c r="H1610" i="4"/>
  <c r="G1610" i="4"/>
  <c r="E1610" i="4"/>
  <c r="D1610" i="4"/>
  <c r="K1221" i="4"/>
  <c r="J1221" i="4"/>
  <c r="H1221" i="4"/>
  <c r="G1221" i="4"/>
  <c r="E1221" i="4"/>
  <c r="D1221" i="4"/>
  <c r="K1609" i="4"/>
  <c r="J1609" i="4"/>
  <c r="H1609" i="4"/>
  <c r="G1609" i="4"/>
  <c r="E1609" i="4"/>
  <c r="D1609" i="4"/>
  <c r="K1608" i="4"/>
  <c r="J1608" i="4"/>
  <c r="H1608" i="4"/>
  <c r="G1608" i="4"/>
  <c r="E1608" i="4"/>
  <c r="D1608" i="4"/>
  <c r="K1607" i="4"/>
  <c r="J1607" i="4"/>
  <c r="H1607" i="4"/>
  <c r="G1607" i="4"/>
  <c r="E1607" i="4"/>
  <c r="D1607" i="4"/>
  <c r="K1606" i="4"/>
  <c r="J1606" i="4"/>
  <c r="H1606" i="4"/>
  <c r="G1606" i="4"/>
  <c r="E1606" i="4"/>
  <c r="D1606" i="4"/>
  <c r="K1605" i="4"/>
  <c r="J1605" i="4"/>
  <c r="H1605" i="4"/>
  <c r="G1605" i="4"/>
  <c r="E1605" i="4"/>
  <c r="D1605" i="4"/>
  <c r="K1604" i="4"/>
  <c r="J1604" i="4"/>
  <c r="H1604" i="4"/>
  <c r="G1604" i="4"/>
  <c r="E1604" i="4"/>
  <c r="D1604" i="4"/>
  <c r="K1603" i="4"/>
  <c r="J1603" i="4"/>
  <c r="H1603" i="4"/>
  <c r="G1603" i="4"/>
  <c r="E1603" i="4"/>
  <c r="D1603" i="4"/>
  <c r="K1220" i="4"/>
  <c r="J1220" i="4"/>
  <c r="H1220" i="4"/>
  <c r="G1220" i="4"/>
  <c r="E1220" i="4"/>
  <c r="D1220" i="4"/>
  <c r="K796" i="4"/>
  <c r="J796" i="4"/>
  <c r="H796" i="4"/>
  <c r="G796" i="4"/>
  <c r="E796" i="4"/>
  <c r="D796" i="4"/>
  <c r="K391" i="4"/>
  <c r="J391" i="4"/>
  <c r="H391" i="4"/>
  <c r="G391" i="4"/>
  <c r="E391" i="4"/>
  <c r="D391" i="4"/>
  <c r="K118" i="4"/>
  <c r="J118" i="4"/>
  <c r="H118" i="4"/>
  <c r="G118" i="4"/>
  <c r="E118" i="4"/>
  <c r="D118" i="4"/>
  <c r="K1031" i="4"/>
  <c r="J1031" i="4"/>
  <c r="H1031" i="4"/>
  <c r="G1031" i="4"/>
  <c r="E1031" i="4"/>
  <c r="D1031" i="4"/>
  <c r="K728" i="4"/>
  <c r="J728" i="4"/>
  <c r="H728" i="4"/>
  <c r="G728" i="4"/>
  <c r="E728" i="4"/>
  <c r="D728" i="4"/>
  <c r="K1602" i="4"/>
  <c r="J1602" i="4"/>
  <c r="H1602" i="4"/>
  <c r="G1602" i="4"/>
  <c r="E1602" i="4"/>
  <c r="D1602" i="4"/>
  <c r="K1601" i="4"/>
  <c r="J1601" i="4"/>
  <c r="H1601" i="4"/>
  <c r="G1601" i="4"/>
  <c r="E1601" i="4"/>
  <c r="D1601" i="4"/>
  <c r="K1600" i="4"/>
  <c r="J1600" i="4"/>
  <c r="H1600" i="4"/>
  <c r="G1600" i="4"/>
  <c r="E1600" i="4"/>
  <c r="D1600" i="4"/>
  <c r="K1030" i="4"/>
  <c r="J1030" i="4"/>
  <c r="H1030" i="4"/>
  <c r="G1030" i="4"/>
  <c r="E1030" i="4"/>
  <c r="D1030" i="4"/>
  <c r="K1029" i="4"/>
  <c r="J1029" i="4"/>
  <c r="H1029" i="4"/>
  <c r="G1029" i="4"/>
  <c r="E1029" i="4"/>
  <c r="D1029" i="4"/>
  <c r="K1599" i="4"/>
  <c r="J1599" i="4"/>
  <c r="H1599" i="4"/>
  <c r="G1599" i="4"/>
  <c r="E1599" i="4"/>
  <c r="D1599" i="4"/>
  <c r="K1028" i="4"/>
  <c r="J1028" i="4"/>
  <c r="H1028" i="4"/>
  <c r="G1028" i="4"/>
  <c r="E1028" i="4"/>
  <c r="D1028" i="4"/>
  <c r="K727" i="4"/>
  <c r="J727" i="4"/>
  <c r="H727" i="4"/>
  <c r="G727" i="4"/>
  <c r="E727" i="4"/>
  <c r="D727" i="4"/>
  <c r="K1219" i="4"/>
  <c r="J1219" i="4"/>
  <c r="H1219" i="4"/>
  <c r="G1219" i="4"/>
  <c r="E1219" i="4"/>
  <c r="D1219" i="4"/>
  <c r="K162" i="4"/>
  <c r="J162" i="4"/>
  <c r="H162" i="4"/>
  <c r="G162" i="4"/>
  <c r="E162" i="4"/>
  <c r="D162" i="4"/>
  <c r="K527" i="4"/>
  <c r="J527" i="4"/>
  <c r="H527" i="4"/>
  <c r="G527" i="4"/>
  <c r="E527" i="4"/>
  <c r="D527" i="4"/>
  <c r="K1598" i="4"/>
  <c r="J1598" i="4"/>
  <c r="H1598" i="4"/>
  <c r="G1598" i="4"/>
  <c r="E1598" i="4"/>
  <c r="D1598" i="4"/>
  <c r="K1218" i="4"/>
  <c r="J1218" i="4"/>
  <c r="H1218" i="4"/>
  <c r="G1218" i="4"/>
  <c r="E1218" i="4"/>
  <c r="D1218" i="4"/>
  <c r="K1217" i="4"/>
  <c r="J1217" i="4"/>
  <c r="H1217" i="4"/>
  <c r="G1217" i="4"/>
  <c r="E1217" i="4"/>
  <c r="D1217" i="4"/>
  <c r="K1597" i="4"/>
  <c r="J1597" i="4"/>
  <c r="H1597" i="4"/>
  <c r="G1597" i="4"/>
  <c r="E1597" i="4"/>
  <c r="D1597" i="4"/>
  <c r="K1596" i="4"/>
  <c r="J1596" i="4"/>
  <c r="H1596" i="4"/>
  <c r="G1596" i="4"/>
  <c r="E1596" i="4"/>
  <c r="D1596" i="4"/>
  <c r="K106" i="4"/>
  <c r="J106" i="4"/>
  <c r="H106" i="4"/>
  <c r="G106" i="4"/>
  <c r="E106" i="4"/>
  <c r="D106" i="4"/>
  <c r="K1216" i="4"/>
  <c r="J1216" i="4"/>
  <c r="H1216" i="4"/>
  <c r="G1216" i="4"/>
  <c r="E1216" i="4"/>
  <c r="D1216" i="4"/>
  <c r="K1595" i="4"/>
  <c r="J1595" i="4"/>
  <c r="H1595" i="4"/>
  <c r="G1595" i="4"/>
  <c r="E1595" i="4"/>
  <c r="D1595" i="4"/>
  <c r="K1027" i="4"/>
  <c r="J1027" i="4"/>
  <c r="H1027" i="4"/>
  <c r="G1027" i="4"/>
  <c r="E1027" i="4"/>
  <c r="D1027" i="4"/>
  <c r="K1594" i="4"/>
  <c r="J1594" i="4"/>
  <c r="H1594" i="4"/>
  <c r="G1594" i="4"/>
  <c r="E1594" i="4"/>
  <c r="D1594" i="4"/>
  <c r="K98" i="4"/>
  <c r="J98" i="4"/>
  <c r="H98" i="4"/>
  <c r="G98" i="4"/>
  <c r="E98" i="4"/>
  <c r="D98" i="4"/>
  <c r="K1593" i="4"/>
  <c r="J1593" i="4"/>
  <c r="H1593" i="4"/>
  <c r="G1593" i="4"/>
  <c r="E1593" i="4"/>
  <c r="D1593" i="4"/>
  <c r="K1215" i="4"/>
  <c r="J1215" i="4"/>
  <c r="H1215" i="4"/>
  <c r="G1215" i="4"/>
  <c r="E1215" i="4"/>
  <c r="D1215" i="4"/>
  <c r="K1592" i="4"/>
  <c r="J1592" i="4"/>
  <c r="H1592" i="4"/>
  <c r="G1592" i="4"/>
  <c r="E1592" i="4"/>
  <c r="D1592" i="4"/>
  <c r="K1591" i="4"/>
  <c r="J1591" i="4"/>
  <c r="H1591" i="4"/>
  <c r="G1591" i="4"/>
  <c r="E1591" i="4"/>
  <c r="D1591" i="4"/>
  <c r="K417" i="4"/>
  <c r="J417" i="4"/>
  <c r="H417" i="4"/>
  <c r="G417" i="4"/>
  <c r="E417" i="4"/>
  <c r="D417" i="4"/>
  <c r="K1590" i="4"/>
  <c r="J1590" i="4"/>
  <c r="H1590" i="4"/>
  <c r="G1590" i="4"/>
  <c r="E1590" i="4"/>
  <c r="D1590" i="4"/>
  <c r="K1214" i="4"/>
  <c r="J1214" i="4"/>
  <c r="H1214" i="4"/>
  <c r="G1214" i="4"/>
  <c r="E1214" i="4"/>
  <c r="D1214" i="4"/>
  <c r="K1589" i="4"/>
  <c r="J1589" i="4"/>
  <c r="H1589" i="4"/>
  <c r="G1589" i="4"/>
  <c r="E1589" i="4"/>
  <c r="D1589" i="4"/>
  <c r="K1588" i="4"/>
  <c r="J1588" i="4"/>
  <c r="H1588" i="4"/>
  <c r="G1588" i="4"/>
  <c r="E1588" i="4"/>
  <c r="D1588" i="4"/>
  <c r="K1587" i="4"/>
  <c r="J1587" i="4"/>
  <c r="H1587" i="4"/>
  <c r="G1587" i="4"/>
  <c r="E1587" i="4"/>
  <c r="D1587" i="4"/>
  <c r="K1586" i="4"/>
  <c r="J1586" i="4"/>
  <c r="H1586" i="4"/>
  <c r="G1586" i="4"/>
  <c r="E1586" i="4"/>
  <c r="D1586" i="4"/>
  <c r="K1026" i="4"/>
  <c r="J1026" i="4"/>
  <c r="H1026" i="4"/>
  <c r="G1026" i="4"/>
  <c r="E1026" i="4"/>
  <c r="D1026" i="4"/>
  <c r="K1585" i="4"/>
  <c r="J1585" i="4"/>
  <c r="H1585" i="4"/>
  <c r="G1585" i="4"/>
  <c r="E1585" i="4"/>
  <c r="D1585" i="4"/>
  <c r="K1584" i="4"/>
  <c r="J1584" i="4"/>
  <c r="H1584" i="4"/>
  <c r="G1584" i="4"/>
  <c r="E1584" i="4"/>
  <c r="D1584" i="4"/>
  <c r="K47" i="4"/>
  <c r="J47" i="4"/>
  <c r="H47" i="4"/>
  <c r="G47" i="4"/>
  <c r="E47" i="4"/>
  <c r="D47" i="4"/>
  <c r="K795" i="4"/>
  <c r="J795" i="4"/>
  <c r="H795" i="4"/>
  <c r="G795" i="4"/>
  <c r="E795" i="4"/>
  <c r="D795" i="4"/>
  <c r="K623" i="4"/>
  <c r="J623" i="4"/>
  <c r="H623" i="4"/>
  <c r="G623" i="4"/>
  <c r="E623" i="4"/>
  <c r="D623" i="4"/>
  <c r="K1213" i="4"/>
  <c r="J1213" i="4"/>
  <c r="H1213" i="4"/>
  <c r="G1213" i="4"/>
  <c r="E1213" i="4"/>
  <c r="D1213" i="4"/>
  <c r="K1025" i="4"/>
  <c r="J1025" i="4"/>
  <c r="H1025" i="4"/>
  <c r="G1025" i="4"/>
  <c r="E1025" i="4"/>
  <c r="D1025" i="4"/>
  <c r="K1583" i="4"/>
  <c r="J1583" i="4"/>
  <c r="H1583" i="4"/>
  <c r="G1583" i="4"/>
  <c r="E1583" i="4"/>
  <c r="D1583" i="4"/>
  <c r="K794" i="4"/>
  <c r="J794" i="4"/>
  <c r="H794" i="4"/>
  <c r="G794" i="4"/>
  <c r="E794" i="4"/>
  <c r="D794" i="4"/>
  <c r="K1582" i="4"/>
  <c r="J1582" i="4"/>
  <c r="H1582" i="4"/>
  <c r="G1582" i="4"/>
  <c r="E1582" i="4"/>
  <c r="D1582" i="4"/>
  <c r="K1581" i="4"/>
  <c r="J1581" i="4"/>
  <c r="H1581" i="4"/>
  <c r="G1581" i="4"/>
  <c r="E1581" i="4"/>
  <c r="D1581" i="4"/>
  <c r="K1580" i="4"/>
  <c r="J1580" i="4"/>
  <c r="H1580" i="4"/>
  <c r="G1580" i="4"/>
  <c r="E1580" i="4"/>
  <c r="D1580" i="4"/>
  <c r="K1579" i="4"/>
  <c r="J1579" i="4"/>
  <c r="H1579" i="4"/>
  <c r="G1579" i="4"/>
  <c r="E1579" i="4"/>
  <c r="D1579" i="4"/>
  <c r="K1578" i="4"/>
  <c r="J1578" i="4"/>
  <c r="H1578" i="4"/>
  <c r="G1578" i="4"/>
  <c r="E1578" i="4"/>
  <c r="D1578" i="4"/>
  <c r="K1577" i="4"/>
  <c r="J1577" i="4"/>
  <c r="H1577" i="4"/>
  <c r="G1577" i="4"/>
  <c r="E1577" i="4"/>
  <c r="D1577" i="4"/>
  <c r="K1576" i="4"/>
  <c r="J1576" i="4"/>
  <c r="H1576" i="4"/>
  <c r="G1576" i="4"/>
  <c r="E1576" i="4"/>
  <c r="D1576" i="4"/>
  <c r="K1575" i="4"/>
  <c r="J1575" i="4"/>
  <c r="H1575" i="4"/>
  <c r="G1575" i="4"/>
  <c r="E1575" i="4"/>
  <c r="D1575" i="4"/>
  <c r="K1574" i="4"/>
  <c r="J1574" i="4"/>
  <c r="H1574" i="4"/>
  <c r="G1574" i="4"/>
  <c r="E1574" i="4"/>
  <c r="D1574" i="4"/>
  <c r="K622" i="4"/>
  <c r="J622" i="4"/>
  <c r="H622" i="4"/>
  <c r="G622" i="4"/>
  <c r="E622" i="4"/>
  <c r="D622" i="4"/>
  <c r="K1573" i="4"/>
  <c r="J1573" i="4"/>
  <c r="H1573" i="4"/>
  <c r="G1573" i="4"/>
  <c r="E1573" i="4"/>
  <c r="D1573" i="4"/>
  <c r="K1212" i="4"/>
  <c r="J1212" i="4"/>
  <c r="H1212" i="4"/>
  <c r="G1212" i="4"/>
  <c r="E1212" i="4"/>
  <c r="D1212" i="4"/>
  <c r="K894" i="4"/>
  <c r="J894" i="4"/>
  <c r="H894" i="4"/>
  <c r="G894" i="4"/>
  <c r="E894" i="4"/>
  <c r="D894" i="4"/>
  <c r="K1572" i="4"/>
  <c r="J1572" i="4"/>
  <c r="H1572" i="4"/>
  <c r="G1572" i="4"/>
  <c r="E1572" i="4"/>
  <c r="D1572" i="4"/>
  <c r="K1571" i="4"/>
  <c r="J1571" i="4"/>
  <c r="H1571" i="4"/>
  <c r="G1571" i="4"/>
  <c r="E1571" i="4"/>
  <c r="D1571" i="4"/>
  <c r="K621" i="4"/>
  <c r="J621" i="4"/>
  <c r="H621" i="4"/>
  <c r="G621" i="4"/>
  <c r="E621" i="4"/>
  <c r="D621" i="4"/>
  <c r="K1570" i="4"/>
  <c r="J1570" i="4"/>
  <c r="H1570" i="4"/>
  <c r="G1570" i="4"/>
  <c r="E1570" i="4"/>
  <c r="D1570" i="4"/>
  <c r="K1211" i="4"/>
  <c r="J1211" i="4"/>
  <c r="H1211" i="4"/>
  <c r="G1211" i="4"/>
  <c r="E1211" i="4"/>
  <c r="D1211" i="4"/>
  <c r="K1569" i="4"/>
  <c r="J1569" i="4"/>
  <c r="H1569" i="4"/>
  <c r="G1569" i="4"/>
  <c r="E1569" i="4"/>
  <c r="D1569" i="4"/>
  <c r="K1210" i="4"/>
  <c r="J1210" i="4"/>
  <c r="H1210" i="4"/>
  <c r="G1210" i="4"/>
  <c r="E1210" i="4"/>
  <c r="D1210" i="4"/>
  <c r="K1568" i="4"/>
  <c r="J1568" i="4"/>
  <c r="H1568" i="4"/>
  <c r="G1568" i="4"/>
  <c r="E1568" i="4"/>
  <c r="D1568" i="4"/>
  <c r="K1567" i="4"/>
  <c r="J1567" i="4"/>
  <c r="H1567" i="4"/>
  <c r="G1567" i="4"/>
  <c r="E1567" i="4"/>
  <c r="D1567" i="4"/>
  <c r="K1566" i="4"/>
  <c r="J1566" i="4"/>
  <c r="H1566" i="4"/>
  <c r="G1566" i="4"/>
  <c r="E1566" i="4"/>
  <c r="D1566" i="4"/>
  <c r="K1209" i="4"/>
  <c r="J1209" i="4"/>
  <c r="H1209" i="4"/>
  <c r="G1209" i="4"/>
  <c r="E1209" i="4"/>
  <c r="D1209" i="4"/>
  <c r="K1565" i="4"/>
  <c r="J1565" i="4"/>
  <c r="H1565" i="4"/>
  <c r="G1565" i="4"/>
  <c r="E1565" i="4"/>
  <c r="D1565" i="4"/>
  <c r="K1208" i="4"/>
  <c r="J1208" i="4"/>
  <c r="H1208" i="4"/>
  <c r="G1208" i="4"/>
  <c r="E1208" i="4"/>
  <c r="D1208" i="4"/>
  <c r="K1564" i="4"/>
  <c r="J1564" i="4"/>
  <c r="H1564" i="4"/>
  <c r="G1564" i="4"/>
  <c r="E1564" i="4"/>
  <c r="D1564" i="4"/>
  <c r="K581" i="4"/>
  <c r="J581" i="4"/>
  <c r="H581" i="4"/>
  <c r="G581" i="4"/>
  <c r="E581" i="4"/>
  <c r="D581" i="4"/>
  <c r="K1207" i="4"/>
  <c r="J1207" i="4"/>
  <c r="H1207" i="4"/>
  <c r="G1207" i="4"/>
  <c r="E1207" i="4"/>
  <c r="D1207" i="4"/>
  <c r="K227" i="4"/>
  <c r="J227" i="4"/>
  <c r="H227" i="4"/>
  <c r="G227" i="4"/>
  <c r="E227" i="4"/>
  <c r="D227" i="4"/>
  <c r="K1563" i="4"/>
  <c r="J1563" i="4"/>
  <c r="H1563" i="4"/>
  <c r="G1563" i="4"/>
  <c r="E1563" i="4"/>
  <c r="D1563" i="4"/>
  <c r="K1562" i="4"/>
  <c r="J1562" i="4"/>
  <c r="H1562" i="4"/>
  <c r="G1562" i="4"/>
  <c r="E1562" i="4"/>
  <c r="D1562" i="4"/>
  <c r="K1561" i="4"/>
  <c r="J1561" i="4"/>
  <c r="H1561" i="4"/>
  <c r="G1561" i="4"/>
  <c r="E1561" i="4"/>
  <c r="D1561" i="4"/>
  <c r="K1560" i="4"/>
  <c r="J1560" i="4"/>
  <c r="H1560" i="4"/>
  <c r="G1560" i="4"/>
  <c r="E1560" i="4"/>
  <c r="D1560" i="4"/>
  <c r="K1024" i="4"/>
  <c r="J1024" i="4"/>
  <c r="H1024" i="4"/>
  <c r="G1024" i="4"/>
  <c r="E1024" i="4"/>
  <c r="D1024" i="4"/>
  <c r="K1023" i="4"/>
  <c r="J1023" i="4"/>
  <c r="H1023" i="4"/>
  <c r="G1023" i="4"/>
  <c r="E1023" i="4"/>
  <c r="D1023" i="4"/>
  <c r="K1559" i="4"/>
  <c r="J1559" i="4"/>
  <c r="H1559" i="4"/>
  <c r="G1559" i="4"/>
  <c r="E1559" i="4"/>
  <c r="D1559" i="4"/>
  <c r="K1558" i="4"/>
  <c r="J1558" i="4"/>
  <c r="H1558" i="4"/>
  <c r="G1558" i="4"/>
  <c r="E1558" i="4"/>
  <c r="D1558" i="4"/>
  <c r="K379" i="4"/>
  <c r="J379" i="4"/>
  <c r="H379" i="4"/>
  <c r="G379" i="4"/>
  <c r="E379" i="4"/>
  <c r="D379" i="4"/>
  <c r="K77" i="4"/>
  <c r="J77" i="4"/>
  <c r="H77" i="4"/>
  <c r="G77" i="4"/>
  <c r="E77" i="4"/>
  <c r="D77" i="4"/>
  <c r="K893" i="4"/>
  <c r="J893" i="4"/>
  <c r="H893" i="4"/>
  <c r="G893" i="4"/>
  <c r="E893" i="4"/>
  <c r="D893" i="4"/>
  <c r="K1557" i="4"/>
  <c r="J1557" i="4"/>
  <c r="H1557" i="4"/>
  <c r="G1557" i="4"/>
  <c r="E1557" i="4"/>
  <c r="D1557" i="4"/>
  <c r="K121" i="4"/>
  <c r="J121" i="4"/>
  <c r="H121" i="4"/>
  <c r="G121" i="4"/>
  <c r="E121" i="4"/>
  <c r="D121" i="4"/>
  <c r="K661" i="4"/>
  <c r="J661" i="4"/>
  <c r="H661" i="4"/>
  <c r="G661" i="4"/>
  <c r="E661" i="4"/>
  <c r="D661" i="4"/>
  <c r="K1556" i="4"/>
  <c r="J1556" i="4"/>
  <c r="H1556" i="4"/>
  <c r="G1556" i="4"/>
  <c r="E1556" i="4"/>
  <c r="D1556" i="4"/>
  <c r="K1206" i="4"/>
  <c r="J1206" i="4"/>
  <c r="H1206" i="4"/>
  <c r="G1206" i="4"/>
  <c r="E1206" i="4"/>
  <c r="D1206" i="4"/>
  <c r="K526" i="4"/>
  <c r="J526" i="4"/>
  <c r="H526" i="4"/>
  <c r="G526" i="4"/>
  <c r="E526" i="4"/>
  <c r="D526" i="4"/>
  <c r="K1205" i="4"/>
  <c r="J1205" i="4"/>
  <c r="H1205" i="4"/>
  <c r="G1205" i="4"/>
  <c r="E1205" i="4"/>
  <c r="D1205" i="4"/>
  <c r="K1555" i="4"/>
  <c r="J1555" i="4"/>
  <c r="H1555" i="4"/>
  <c r="G1555" i="4"/>
  <c r="E1555" i="4"/>
  <c r="D1555" i="4"/>
  <c r="K525" i="4"/>
  <c r="J525" i="4"/>
  <c r="H525" i="4"/>
  <c r="G525" i="4"/>
  <c r="E525" i="4"/>
  <c r="D525" i="4"/>
  <c r="K1204" i="4"/>
  <c r="J1204" i="4"/>
  <c r="H1204" i="4"/>
  <c r="G1204" i="4"/>
  <c r="E1204" i="4"/>
  <c r="D1204" i="4"/>
  <c r="K1554" i="4"/>
  <c r="J1554" i="4"/>
  <c r="H1554" i="4"/>
  <c r="G1554" i="4"/>
  <c r="E1554" i="4"/>
  <c r="D1554" i="4"/>
  <c r="K1553" i="4"/>
  <c r="J1553" i="4"/>
  <c r="H1553" i="4"/>
  <c r="G1553" i="4"/>
  <c r="E1553" i="4"/>
  <c r="D1553" i="4"/>
  <c r="K892" i="4"/>
  <c r="J892" i="4"/>
  <c r="H892" i="4"/>
  <c r="G892" i="4"/>
  <c r="E892" i="4"/>
  <c r="D892" i="4"/>
  <c r="K30" i="4"/>
  <c r="J30" i="4"/>
  <c r="H30" i="4"/>
  <c r="G30" i="4"/>
  <c r="E30" i="4"/>
  <c r="D30" i="4"/>
  <c r="K1552" i="4"/>
  <c r="J1552" i="4"/>
  <c r="H1552" i="4"/>
  <c r="G1552" i="4"/>
  <c r="E1552" i="4"/>
  <c r="D1552" i="4"/>
  <c r="K1551" i="4"/>
  <c r="J1551" i="4"/>
  <c r="H1551" i="4"/>
  <c r="G1551" i="4"/>
  <c r="E1551" i="4"/>
  <c r="D1551" i="4"/>
  <c r="K1550" i="4"/>
  <c r="J1550" i="4"/>
  <c r="H1550" i="4"/>
  <c r="G1550" i="4"/>
  <c r="E1550" i="4"/>
  <c r="D1550" i="4"/>
  <c r="K1549" i="4"/>
  <c r="J1549" i="4"/>
  <c r="H1549" i="4"/>
  <c r="G1549" i="4"/>
  <c r="E1549" i="4"/>
  <c r="D1549" i="4"/>
  <c r="K1548" i="4"/>
  <c r="J1548" i="4"/>
  <c r="H1548" i="4"/>
  <c r="G1548" i="4"/>
  <c r="E1548" i="4"/>
  <c r="D1548" i="4"/>
  <c r="K1547" i="4"/>
  <c r="J1547" i="4"/>
  <c r="H1547" i="4"/>
  <c r="G1547" i="4"/>
  <c r="E1547" i="4"/>
  <c r="D1547" i="4"/>
  <c r="K1203" i="4"/>
  <c r="J1203" i="4"/>
  <c r="H1203" i="4"/>
  <c r="G1203" i="4"/>
  <c r="E1203" i="4"/>
  <c r="D1203" i="4"/>
  <c r="K524" i="4"/>
  <c r="J524" i="4"/>
  <c r="H524" i="4"/>
  <c r="G524" i="4"/>
  <c r="E524" i="4"/>
  <c r="D524" i="4"/>
  <c r="K1546" i="4"/>
  <c r="J1546" i="4"/>
  <c r="H1546" i="4"/>
  <c r="G1546" i="4"/>
  <c r="E1546" i="4"/>
  <c r="D1546" i="4"/>
  <c r="K1545" i="4"/>
  <c r="J1545" i="4"/>
  <c r="H1545" i="4"/>
  <c r="G1545" i="4"/>
  <c r="E1545" i="4"/>
  <c r="D1545" i="4"/>
  <c r="K660" i="4"/>
  <c r="J660" i="4"/>
  <c r="H660" i="4"/>
  <c r="G660" i="4"/>
  <c r="E660" i="4"/>
  <c r="D660" i="4"/>
  <c r="K1022" i="4"/>
  <c r="J1022" i="4"/>
  <c r="H1022" i="4"/>
  <c r="G1022" i="4"/>
  <c r="E1022" i="4"/>
  <c r="D1022" i="4"/>
  <c r="K1544" i="4"/>
  <c r="J1544" i="4"/>
  <c r="H1544" i="4"/>
  <c r="G1544" i="4"/>
  <c r="E1544" i="4"/>
  <c r="D1544" i="4"/>
  <c r="K1021" i="4"/>
  <c r="J1021" i="4"/>
  <c r="H1021" i="4"/>
  <c r="G1021" i="4"/>
  <c r="E1021" i="4"/>
  <c r="D1021" i="4"/>
  <c r="K1543" i="4"/>
  <c r="J1543" i="4"/>
  <c r="H1543" i="4"/>
  <c r="G1543" i="4"/>
  <c r="E1543" i="4"/>
  <c r="D1543" i="4"/>
  <c r="K64" i="4"/>
  <c r="J64" i="4"/>
  <c r="H64" i="4"/>
  <c r="G64" i="4"/>
  <c r="E64" i="4"/>
  <c r="D64" i="4"/>
  <c r="K128" i="4"/>
  <c r="J128" i="4"/>
  <c r="H128" i="4"/>
  <c r="G128" i="4"/>
  <c r="E128" i="4"/>
  <c r="D128" i="4"/>
  <c r="K1542" i="4"/>
  <c r="J1542" i="4"/>
  <c r="H1542" i="4"/>
  <c r="G1542" i="4"/>
  <c r="E1542" i="4"/>
  <c r="D1542" i="4"/>
  <c r="K891" i="4"/>
  <c r="J891" i="4"/>
  <c r="H891" i="4"/>
  <c r="G891" i="4"/>
  <c r="E891" i="4"/>
  <c r="D891" i="4"/>
  <c r="K1202" i="4"/>
  <c r="J1202" i="4"/>
  <c r="H1202" i="4"/>
  <c r="G1202" i="4"/>
  <c r="E1202" i="4"/>
  <c r="D1202" i="4"/>
  <c r="K1541" i="4"/>
  <c r="J1541" i="4"/>
  <c r="H1541" i="4"/>
  <c r="G1541" i="4"/>
  <c r="E1541" i="4"/>
  <c r="D1541" i="4"/>
  <c r="K620" i="4"/>
  <c r="J620" i="4"/>
  <c r="H620" i="4"/>
  <c r="G620" i="4"/>
  <c r="E620" i="4"/>
  <c r="D620" i="4"/>
  <c r="K1540" i="4"/>
  <c r="J1540" i="4"/>
  <c r="H1540" i="4"/>
  <c r="G1540" i="4"/>
  <c r="E1540" i="4"/>
  <c r="D1540" i="4"/>
  <c r="K1201" i="4"/>
  <c r="J1201" i="4"/>
  <c r="H1201" i="4"/>
  <c r="G1201" i="4"/>
  <c r="E1201" i="4"/>
  <c r="D1201" i="4"/>
  <c r="K1539" i="4"/>
  <c r="J1539" i="4"/>
  <c r="H1539" i="4"/>
  <c r="G1539" i="4"/>
  <c r="E1539" i="4"/>
  <c r="D1539" i="4"/>
  <c r="K1538" i="4"/>
  <c r="J1538" i="4"/>
  <c r="H1538" i="4"/>
  <c r="G1538" i="4"/>
  <c r="E1538" i="4"/>
  <c r="D1538" i="4"/>
  <c r="K390" i="4"/>
  <c r="J390" i="4"/>
  <c r="H390" i="4"/>
  <c r="G390" i="4"/>
  <c r="E390" i="4"/>
  <c r="D390" i="4"/>
  <c r="K659" i="4"/>
  <c r="J659" i="4"/>
  <c r="H659" i="4"/>
  <c r="G659" i="4"/>
  <c r="E659" i="4"/>
  <c r="D659" i="4"/>
  <c r="K1537" i="4"/>
  <c r="J1537" i="4"/>
  <c r="H1537" i="4"/>
  <c r="G1537" i="4"/>
  <c r="E1537" i="4"/>
  <c r="D1537" i="4"/>
  <c r="K1536" i="4"/>
  <c r="J1536" i="4"/>
  <c r="H1536" i="4"/>
  <c r="G1536" i="4"/>
  <c r="E1536" i="4"/>
  <c r="D1536" i="4"/>
  <c r="K619" i="4"/>
  <c r="J619" i="4"/>
  <c r="H619" i="4"/>
  <c r="G619" i="4"/>
  <c r="E619" i="4"/>
  <c r="D619" i="4"/>
  <c r="K1200" i="4"/>
  <c r="J1200" i="4"/>
  <c r="H1200" i="4"/>
  <c r="G1200" i="4"/>
  <c r="E1200" i="4"/>
  <c r="D1200" i="4"/>
  <c r="K1199" i="4"/>
  <c r="J1199" i="4"/>
  <c r="H1199" i="4"/>
  <c r="G1199" i="4"/>
  <c r="E1199" i="4"/>
  <c r="D1199" i="4"/>
  <c r="K320" i="4"/>
  <c r="J320" i="4"/>
  <c r="H320" i="4"/>
  <c r="G320" i="4"/>
  <c r="E320" i="4"/>
  <c r="D320" i="4"/>
  <c r="K1020" i="4"/>
  <c r="J1020" i="4"/>
  <c r="H1020" i="4"/>
  <c r="G1020" i="4"/>
  <c r="E1020" i="4"/>
  <c r="D1020" i="4"/>
  <c r="K1535" i="4"/>
  <c r="J1535" i="4"/>
  <c r="H1535" i="4"/>
  <c r="G1535" i="4"/>
  <c r="E1535" i="4"/>
  <c r="D1535" i="4"/>
  <c r="K1534" i="4"/>
  <c r="J1534" i="4"/>
  <c r="H1534" i="4"/>
  <c r="G1534" i="4"/>
  <c r="E1534" i="4"/>
  <c r="D1534" i="4"/>
  <c r="K1533" i="4"/>
  <c r="J1533" i="4"/>
  <c r="H1533" i="4"/>
  <c r="G1533" i="4"/>
  <c r="E1533" i="4"/>
  <c r="D1533" i="4"/>
  <c r="K658" i="4"/>
  <c r="J658" i="4"/>
  <c r="H658" i="4"/>
  <c r="G658" i="4"/>
  <c r="E658" i="4"/>
  <c r="D658" i="4"/>
  <c r="K1198" i="4"/>
  <c r="J1198" i="4"/>
  <c r="H1198" i="4"/>
  <c r="G1198" i="4"/>
  <c r="E1198" i="4"/>
  <c r="D1198" i="4"/>
  <c r="K1532" i="4"/>
  <c r="J1532" i="4"/>
  <c r="H1532" i="4"/>
  <c r="G1532" i="4"/>
  <c r="E1532" i="4"/>
  <c r="D1532" i="4"/>
  <c r="K890" i="4"/>
  <c r="J890" i="4"/>
  <c r="H890" i="4"/>
  <c r="G890" i="4"/>
  <c r="E890" i="4"/>
  <c r="D890" i="4"/>
  <c r="K1531" i="4"/>
  <c r="J1531" i="4"/>
  <c r="H1531" i="4"/>
  <c r="G1531" i="4"/>
  <c r="E1531" i="4"/>
  <c r="D1531" i="4"/>
  <c r="K1197" i="4"/>
  <c r="J1197" i="4"/>
  <c r="H1197" i="4"/>
  <c r="G1197" i="4"/>
  <c r="E1197" i="4"/>
  <c r="D1197" i="4"/>
  <c r="K1530" i="4"/>
  <c r="J1530" i="4"/>
  <c r="H1530" i="4"/>
  <c r="G1530" i="4"/>
  <c r="E1530" i="4"/>
  <c r="D1530" i="4"/>
  <c r="K523" i="4"/>
  <c r="J523" i="4"/>
  <c r="H523" i="4"/>
  <c r="G523" i="4"/>
  <c r="E523" i="4"/>
  <c r="D523" i="4"/>
  <c r="K1019" i="4"/>
  <c r="J1019" i="4"/>
  <c r="H1019" i="4"/>
  <c r="G1019" i="4"/>
  <c r="E1019" i="4"/>
  <c r="D1019" i="4"/>
  <c r="K119" i="4"/>
  <c r="J119" i="4"/>
  <c r="H119" i="4"/>
  <c r="G119" i="4"/>
  <c r="E119" i="4"/>
  <c r="D119" i="4"/>
  <c r="K1196" i="4"/>
  <c r="J1196" i="4"/>
  <c r="H1196" i="4"/>
  <c r="G1196" i="4"/>
  <c r="E1196" i="4"/>
  <c r="D1196" i="4"/>
  <c r="K467" i="4"/>
  <c r="J467" i="4"/>
  <c r="H467" i="4"/>
  <c r="G467" i="4"/>
  <c r="E467" i="4"/>
  <c r="D467" i="4"/>
  <c r="K1195" i="4"/>
  <c r="J1195" i="4"/>
  <c r="H1195" i="4"/>
  <c r="G1195" i="4"/>
  <c r="E1195" i="4"/>
  <c r="D1195" i="4"/>
  <c r="K657" i="4"/>
  <c r="J657" i="4"/>
  <c r="H657" i="4"/>
  <c r="G657" i="4"/>
  <c r="E657" i="4"/>
  <c r="D657" i="4"/>
  <c r="K793" i="4"/>
  <c r="J793" i="4"/>
  <c r="H793" i="4"/>
  <c r="G793" i="4"/>
  <c r="E793" i="4"/>
  <c r="D793" i="4"/>
  <c r="K176" i="4"/>
  <c r="J176" i="4"/>
  <c r="H176" i="4"/>
  <c r="G176" i="4"/>
  <c r="E176" i="4"/>
  <c r="D176" i="4"/>
  <c r="K1018" i="4"/>
  <c r="J1018" i="4"/>
  <c r="H1018" i="4"/>
  <c r="G1018" i="4"/>
  <c r="E1018" i="4"/>
  <c r="D1018" i="4"/>
  <c r="K261" i="4"/>
  <c r="J261" i="4"/>
  <c r="H261" i="4"/>
  <c r="G261" i="4"/>
  <c r="E261" i="4"/>
  <c r="D261" i="4"/>
  <c r="K319" i="4"/>
  <c r="J319" i="4"/>
  <c r="H319" i="4"/>
  <c r="G319" i="4"/>
  <c r="E319" i="4"/>
  <c r="D319" i="4"/>
  <c r="K656" i="4"/>
  <c r="J656" i="4"/>
  <c r="H656" i="4"/>
  <c r="G656" i="4"/>
  <c r="E656" i="4"/>
  <c r="D656" i="4"/>
  <c r="K549" i="4"/>
  <c r="J549" i="4"/>
  <c r="H549" i="4"/>
  <c r="G549" i="4"/>
  <c r="E549" i="4"/>
  <c r="D549" i="4"/>
  <c r="K1529" i="4"/>
  <c r="J1529" i="4"/>
  <c r="H1529" i="4"/>
  <c r="G1529" i="4"/>
  <c r="E1529" i="4"/>
  <c r="D1529" i="4"/>
  <c r="K1017" i="4"/>
  <c r="J1017" i="4"/>
  <c r="H1017" i="4"/>
  <c r="G1017" i="4"/>
  <c r="E1017" i="4"/>
  <c r="D1017" i="4"/>
  <c r="K1016" i="4"/>
  <c r="J1016" i="4"/>
  <c r="H1016" i="4"/>
  <c r="G1016" i="4"/>
  <c r="E1016" i="4"/>
  <c r="D1016" i="4"/>
  <c r="K1528" i="4"/>
  <c r="J1528" i="4"/>
  <c r="H1528" i="4"/>
  <c r="G1528" i="4"/>
  <c r="E1528" i="4"/>
  <c r="D1528" i="4"/>
  <c r="K1527" i="4"/>
  <c r="J1527" i="4"/>
  <c r="H1527" i="4"/>
  <c r="G1527" i="4"/>
  <c r="E1527" i="4"/>
  <c r="D1527" i="4"/>
  <c r="K1015" i="4"/>
  <c r="J1015" i="4"/>
  <c r="H1015" i="4"/>
  <c r="G1015" i="4"/>
  <c r="E1015" i="4"/>
  <c r="D1015" i="4"/>
  <c r="K1526" i="4"/>
  <c r="J1526" i="4"/>
  <c r="H1526" i="4"/>
  <c r="G1526" i="4"/>
  <c r="E1526" i="4"/>
  <c r="D1526" i="4"/>
  <c r="K451" i="4"/>
  <c r="J451" i="4"/>
  <c r="H451" i="4"/>
  <c r="G451" i="4"/>
  <c r="E451" i="4"/>
  <c r="D451" i="4"/>
  <c r="K216" i="4"/>
  <c r="J216" i="4"/>
  <c r="H216" i="4"/>
  <c r="G216" i="4"/>
  <c r="E216" i="4"/>
  <c r="D216" i="4"/>
  <c r="K580" i="4"/>
  <c r="J580" i="4"/>
  <c r="H580" i="4"/>
  <c r="G580" i="4"/>
  <c r="E580" i="4"/>
  <c r="D580" i="4"/>
  <c r="K428" i="4"/>
  <c r="J428" i="4"/>
  <c r="H428" i="4"/>
  <c r="G428" i="4"/>
  <c r="E428" i="4"/>
  <c r="D428" i="4"/>
  <c r="K272" i="4"/>
  <c r="J272" i="4"/>
  <c r="H272" i="4"/>
  <c r="G272" i="4"/>
  <c r="E272" i="4"/>
  <c r="D272" i="4"/>
  <c r="K1525" i="4"/>
  <c r="J1525" i="4"/>
  <c r="H1525" i="4"/>
  <c r="G1525" i="4"/>
  <c r="E1525" i="4"/>
  <c r="D1525" i="4"/>
  <c r="K1194" i="4"/>
  <c r="J1194" i="4"/>
  <c r="H1194" i="4"/>
  <c r="G1194" i="4"/>
  <c r="E1194" i="4"/>
  <c r="D1194" i="4"/>
  <c r="K1193" i="4"/>
  <c r="J1193" i="4"/>
  <c r="H1193" i="4"/>
  <c r="G1193" i="4"/>
  <c r="E1193" i="4"/>
  <c r="D1193" i="4"/>
  <c r="K1524" i="4"/>
  <c r="J1524" i="4"/>
  <c r="H1524" i="4"/>
  <c r="G1524" i="4"/>
  <c r="E1524" i="4"/>
  <c r="D1524" i="4"/>
  <c r="K1523" i="4"/>
  <c r="J1523" i="4"/>
  <c r="H1523" i="4"/>
  <c r="G1523" i="4"/>
  <c r="E1523" i="4"/>
  <c r="D1523" i="4"/>
  <c r="K1014" i="4"/>
  <c r="J1014" i="4"/>
  <c r="H1014" i="4"/>
  <c r="G1014" i="4"/>
  <c r="E1014" i="4"/>
  <c r="D1014" i="4"/>
  <c r="K1192" i="4"/>
  <c r="J1192" i="4"/>
  <c r="H1192" i="4"/>
  <c r="G1192" i="4"/>
  <c r="E1192" i="4"/>
  <c r="D1192" i="4"/>
  <c r="K1013" i="4"/>
  <c r="J1013" i="4"/>
  <c r="H1013" i="4"/>
  <c r="G1013" i="4"/>
  <c r="E1013" i="4"/>
  <c r="D1013" i="4"/>
  <c r="K416" i="4"/>
  <c r="J416" i="4"/>
  <c r="H416" i="4"/>
  <c r="G416" i="4"/>
  <c r="E416" i="4"/>
  <c r="D416" i="4"/>
  <c r="K1191" i="4"/>
  <c r="J1191" i="4"/>
  <c r="H1191" i="4"/>
  <c r="G1191" i="4"/>
  <c r="E1191" i="4"/>
  <c r="D1191" i="4"/>
  <c r="K1522" i="4"/>
  <c r="J1522" i="4"/>
  <c r="H1522" i="4"/>
  <c r="G1522" i="4"/>
  <c r="E1522" i="4"/>
  <c r="D1522" i="4"/>
  <c r="K1190" i="4"/>
  <c r="J1190" i="4"/>
  <c r="H1190" i="4"/>
  <c r="G1190" i="4"/>
  <c r="E1190" i="4"/>
  <c r="D1190" i="4"/>
  <c r="K1012" i="4"/>
  <c r="J1012" i="4"/>
  <c r="H1012" i="4"/>
  <c r="G1012" i="4"/>
  <c r="E1012" i="4"/>
  <c r="D1012" i="4"/>
  <c r="K1011" i="4"/>
  <c r="J1011" i="4"/>
  <c r="H1011" i="4"/>
  <c r="G1011" i="4"/>
  <c r="E1011" i="4"/>
  <c r="D1011" i="4"/>
  <c r="K1521" i="4"/>
  <c r="J1521" i="4"/>
  <c r="H1521" i="4"/>
  <c r="G1521" i="4"/>
  <c r="E1521" i="4"/>
  <c r="D1521" i="4"/>
  <c r="K889" i="4"/>
  <c r="J889" i="4"/>
  <c r="H889" i="4"/>
  <c r="G889" i="4"/>
  <c r="E889" i="4"/>
  <c r="D889" i="4"/>
  <c r="K481" i="4"/>
  <c r="J481" i="4"/>
  <c r="H481" i="4"/>
  <c r="G481" i="4"/>
  <c r="E481" i="4"/>
  <c r="D481" i="4"/>
  <c r="K1189" i="4"/>
  <c r="J1189" i="4"/>
  <c r="H1189" i="4"/>
  <c r="G1189" i="4"/>
  <c r="E1189" i="4"/>
  <c r="D1189" i="4"/>
  <c r="K254" i="4"/>
  <c r="J254" i="4"/>
  <c r="H254" i="4"/>
  <c r="G254" i="4"/>
  <c r="E254" i="4"/>
  <c r="D254" i="4"/>
  <c r="K1520" i="4"/>
  <c r="J1520" i="4"/>
  <c r="H1520" i="4"/>
  <c r="G1520" i="4"/>
  <c r="E1520" i="4"/>
  <c r="D1520" i="4"/>
  <c r="K504" i="4"/>
  <c r="J504" i="4"/>
  <c r="H504" i="4"/>
  <c r="G504" i="4"/>
  <c r="E504" i="4"/>
  <c r="D504" i="4"/>
  <c r="K1010" i="4"/>
  <c r="J1010" i="4"/>
  <c r="H1010" i="4"/>
  <c r="G1010" i="4"/>
  <c r="E1010" i="4"/>
  <c r="D1010" i="4"/>
  <c r="K1519" i="4"/>
  <c r="J1519" i="4"/>
  <c r="H1519" i="4"/>
  <c r="G1519" i="4"/>
  <c r="E1519" i="4"/>
  <c r="D1519" i="4"/>
  <c r="K318" i="4"/>
  <c r="J318" i="4"/>
  <c r="H318" i="4"/>
  <c r="G318" i="4"/>
  <c r="E318" i="4"/>
  <c r="D318" i="4"/>
  <c r="K1188" i="4"/>
  <c r="J1188" i="4"/>
  <c r="H1188" i="4"/>
  <c r="G1188" i="4"/>
  <c r="E1188" i="4"/>
  <c r="D1188" i="4"/>
  <c r="K1518" i="4"/>
  <c r="J1518" i="4"/>
  <c r="H1518" i="4"/>
  <c r="G1518" i="4"/>
  <c r="E1518" i="4"/>
  <c r="D1518" i="4"/>
  <c r="K317" i="4"/>
  <c r="J317" i="4"/>
  <c r="H317" i="4"/>
  <c r="G317" i="4"/>
  <c r="E317" i="4"/>
  <c r="D317" i="4"/>
  <c r="K1517" i="4"/>
  <c r="J1517" i="4"/>
  <c r="H1517" i="4"/>
  <c r="G1517" i="4"/>
  <c r="E1517" i="4"/>
  <c r="D1517" i="4"/>
  <c r="K888" i="4"/>
  <c r="J888" i="4"/>
  <c r="H888" i="4"/>
  <c r="G888" i="4"/>
  <c r="E888" i="4"/>
  <c r="D888" i="4"/>
  <c r="K1516" i="4"/>
  <c r="J1516" i="4"/>
  <c r="H1516" i="4"/>
  <c r="G1516" i="4"/>
  <c r="E1516" i="4"/>
  <c r="D1516" i="4"/>
  <c r="K1515" i="4"/>
  <c r="J1515" i="4"/>
  <c r="H1515" i="4"/>
  <c r="G1515" i="4"/>
  <c r="E1515" i="4"/>
  <c r="D1515" i="4"/>
  <c r="K1187" i="4"/>
  <c r="J1187" i="4"/>
  <c r="H1187" i="4"/>
  <c r="G1187" i="4"/>
  <c r="E1187" i="4"/>
  <c r="D1187" i="4"/>
  <c r="K1514" i="4"/>
  <c r="J1514" i="4"/>
  <c r="H1514" i="4"/>
  <c r="G1514" i="4"/>
  <c r="E1514" i="4"/>
  <c r="D1514" i="4"/>
  <c r="K378" i="4"/>
  <c r="J378" i="4"/>
  <c r="H378" i="4"/>
  <c r="G378" i="4"/>
  <c r="E378" i="4"/>
  <c r="D378" i="4"/>
  <c r="K1009" i="4"/>
  <c r="J1009" i="4"/>
  <c r="H1009" i="4"/>
  <c r="G1009" i="4"/>
  <c r="E1009" i="4"/>
  <c r="D1009" i="4"/>
  <c r="K324" i="4"/>
  <c r="J324" i="4"/>
  <c r="H324" i="4"/>
  <c r="G324" i="4"/>
  <c r="E324" i="4"/>
  <c r="D324" i="4"/>
  <c r="K887" i="4"/>
  <c r="J887" i="4"/>
  <c r="H887" i="4"/>
  <c r="G887" i="4"/>
  <c r="E887" i="4"/>
  <c r="D887" i="4"/>
  <c r="K1513" i="4"/>
  <c r="J1513" i="4"/>
  <c r="H1513" i="4"/>
  <c r="G1513" i="4"/>
  <c r="E1513" i="4"/>
  <c r="D1513" i="4"/>
  <c r="K886" i="4"/>
  <c r="J886" i="4"/>
  <c r="H886" i="4"/>
  <c r="G886" i="4"/>
  <c r="E886" i="4"/>
  <c r="D886" i="4"/>
  <c r="K76" i="4"/>
  <c r="J76" i="4"/>
  <c r="H76" i="4"/>
  <c r="G76" i="4"/>
  <c r="E76" i="4"/>
  <c r="D76" i="4"/>
  <c r="K885" i="4"/>
  <c r="J885" i="4"/>
  <c r="H885" i="4"/>
  <c r="G885" i="4"/>
  <c r="E885" i="4"/>
  <c r="D885" i="4"/>
  <c r="K1008" i="4"/>
  <c r="J1008" i="4"/>
  <c r="H1008" i="4"/>
  <c r="G1008" i="4"/>
  <c r="E1008" i="4"/>
  <c r="D1008" i="4"/>
  <c r="K1007" i="4"/>
  <c r="J1007" i="4"/>
  <c r="H1007" i="4"/>
  <c r="G1007" i="4"/>
  <c r="E1007" i="4"/>
  <c r="D1007" i="4"/>
  <c r="K1512" i="4"/>
  <c r="J1512" i="4"/>
  <c r="H1512" i="4"/>
  <c r="G1512" i="4"/>
  <c r="E1512" i="4"/>
  <c r="D1512" i="4"/>
  <c r="K377" i="4"/>
  <c r="J377" i="4"/>
  <c r="H377" i="4"/>
  <c r="G377" i="4"/>
  <c r="E377" i="4"/>
  <c r="D377" i="4"/>
  <c r="K427" i="4"/>
  <c r="J427" i="4"/>
  <c r="H427" i="4"/>
  <c r="G427" i="4"/>
  <c r="E427" i="4"/>
  <c r="D427" i="4"/>
  <c r="K1511" i="4"/>
  <c r="J1511" i="4"/>
  <c r="H1511" i="4"/>
  <c r="G1511" i="4"/>
  <c r="E1511" i="4"/>
  <c r="D1511" i="4"/>
  <c r="K1510" i="4"/>
  <c r="J1510" i="4"/>
  <c r="H1510" i="4"/>
  <c r="G1510" i="4"/>
  <c r="E1510" i="4"/>
  <c r="D1510" i="4"/>
  <c r="K1186" i="4"/>
  <c r="J1186" i="4"/>
  <c r="H1186" i="4"/>
  <c r="G1186" i="4"/>
  <c r="E1186" i="4"/>
  <c r="D1186" i="4"/>
  <c r="K221" i="4"/>
  <c r="J221" i="4"/>
  <c r="H221" i="4"/>
  <c r="G221" i="4"/>
  <c r="E221" i="4"/>
  <c r="D221" i="4"/>
  <c r="K726" i="4"/>
  <c r="J726" i="4"/>
  <c r="H726" i="4"/>
  <c r="G726" i="4"/>
  <c r="E726" i="4"/>
  <c r="D726" i="4"/>
  <c r="K1185" i="4"/>
  <c r="J1185" i="4"/>
  <c r="H1185" i="4"/>
  <c r="G1185" i="4"/>
  <c r="E1185" i="4"/>
  <c r="D1185" i="4"/>
  <c r="K1509" i="4"/>
  <c r="J1509" i="4"/>
  <c r="H1509" i="4"/>
  <c r="G1509" i="4"/>
  <c r="E1509" i="4"/>
  <c r="D1509" i="4"/>
  <c r="K1508" i="4"/>
  <c r="J1508" i="4"/>
  <c r="H1508" i="4"/>
  <c r="G1508" i="4"/>
  <c r="E1508" i="4"/>
  <c r="D1508" i="4"/>
  <c r="K503" i="4"/>
  <c r="J503" i="4"/>
  <c r="H503" i="4"/>
  <c r="G503" i="4"/>
  <c r="E503" i="4"/>
  <c r="D503" i="4"/>
  <c r="K12" i="4"/>
  <c r="J12" i="4"/>
  <c r="H12" i="4"/>
  <c r="G12" i="4"/>
  <c r="E12" i="4"/>
  <c r="D12" i="4"/>
  <c r="K1507" i="4"/>
  <c r="J1507" i="4"/>
  <c r="H1507" i="4"/>
  <c r="G1507" i="4"/>
  <c r="E1507" i="4"/>
  <c r="D1507" i="4"/>
  <c r="K1184" i="4"/>
  <c r="J1184" i="4"/>
  <c r="H1184" i="4"/>
  <c r="G1184" i="4"/>
  <c r="E1184" i="4"/>
  <c r="D1184" i="4"/>
  <c r="K1506" i="4"/>
  <c r="J1506" i="4"/>
  <c r="H1506" i="4"/>
  <c r="G1506" i="4"/>
  <c r="E1506" i="4"/>
  <c r="D1506" i="4"/>
  <c r="K75" i="4"/>
  <c r="J75" i="4"/>
  <c r="H75" i="4"/>
  <c r="G75" i="4"/>
  <c r="E75" i="4"/>
  <c r="D75" i="4"/>
  <c r="K725" i="4"/>
  <c r="J725" i="4"/>
  <c r="H725" i="4"/>
  <c r="G725" i="4"/>
  <c r="E725" i="4"/>
  <c r="D725" i="4"/>
  <c r="K1183" i="4"/>
  <c r="J1183" i="4"/>
  <c r="H1183" i="4"/>
  <c r="G1183" i="4"/>
  <c r="E1183" i="4"/>
  <c r="D1183" i="4"/>
  <c r="K1505" i="4"/>
  <c r="J1505" i="4"/>
  <c r="H1505" i="4"/>
  <c r="G1505" i="4"/>
  <c r="E1505" i="4"/>
  <c r="D1505" i="4"/>
  <c r="K1182" i="4"/>
  <c r="J1182" i="4"/>
  <c r="H1182" i="4"/>
  <c r="G1182" i="4"/>
  <c r="E1182" i="4"/>
  <c r="D1182" i="4"/>
  <c r="K522" i="4"/>
  <c r="J522" i="4"/>
  <c r="H522" i="4"/>
  <c r="G522" i="4"/>
  <c r="E522" i="4"/>
  <c r="D522" i="4"/>
  <c r="K579" i="4"/>
  <c r="J579" i="4"/>
  <c r="H579" i="4"/>
  <c r="G579" i="4"/>
  <c r="E579" i="4"/>
  <c r="D579" i="4"/>
  <c r="K1181" i="4"/>
  <c r="J1181" i="4"/>
  <c r="H1181" i="4"/>
  <c r="G1181" i="4"/>
  <c r="E1181" i="4"/>
  <c r="D1181" i="4"/>
  <c r="K1504" i="4"/>
  <c r="J1504" i="4"/>
  <c r="H1504" i="4"/>
  <c r="G1504" i="4"/>
  <c r="E1504" i="4"/>
  <c r="D1504" i="4"/>
  <c r="K1006" i="4"/>
  <c r="J1006" i="4"/>
  <c r="H1006" i="4"/>
  <c r="G1006" i="4"/>
  <c r="E1006" i="4"/>
  <c r="D1006" i="4"/>
  <c r="K8" i="4"/>
  <c r="J8" i="4"/>
  <c r="H8" i="4"/>
  <c r="G8" i="4"/>
  <c r="E8" i="4"/>
  <c r="D8" i="4"/>
  <c r="K79" i="4"/>
  <c r="J79" i="4"/>
  <c r="H79" i="4"/>
  <c r="G79" i="4"/>
  <c r="E79" i="4"/>
  <c r="D79" i="4"/>
  <c r="K450" i="4"/>
  <c r="J450" i="4"/>
  <c r="H450" i="4"/>
  <c r="G450" i="4"/>
  <c r="E450" i="4"/>
  <c r="D450" i="4"/>
  <c r="K1503" i="4"/>
  <c r="J1503" i="4"/>
  <c r="H1503" i="4"/>
  <c r="G1503" i="4"/>
  <c r="E1503" i="4"/>
  <c r="D1503" i="4"/>
  <c r="K426" i="4"/>
  <c r="J426" i="4"/>
  <c r="H426" i="4"/>
  <c r="G426" i="4"/>
  <c r="E426" i="4"/>
  <c r="D426" i="4"/>
  <c r="K618" i="4"/>
  <c r="J618" i="4"/>
  <c r="H618" i="4"/>
  <c r="G618" i="4"/>
  <c r="E618" i="4"/>
  <c r="D618" i="4"/>
  <c r="K1502" i="4"/>
  <c r="J1502" i="4"/>
  <c r="H1502" i="4"/>
  <c r="G1502" i="4"/>
  <c r="E1502" i="4"/>
  <c r="D1502" i="4"/>
  <c r="K1501" i="4"/>
  <c r="J1501" i="4"/>
  <c r="H1501" i="4"/>
  <c r="G1501" i="4"/>
  <c r="E1501" i="4"/>
  <c r="D1501" i="4"/>
  <c r="K215" i="4"/>
  <c r="J215" i="4"/>
  <c r="H215" i="4"/>
  <c r="G215" i="4"/>
  <c r="E215" i="4"/>
  <c r="D215" i="4"/>
  <c r="K884" i="4"/>
  <c r="J884" i="4"/>
  <c r="H884" i="4"/>
  <c r="G884" i="4"/>
  <c r="E884" i="4"/>
  <c r="D884" i="4"/>
  <c r="K480" i="4"/>
  <c r="J480" i="4"/>
  <c r="H480" i="4"/>
  <c r="G480" i="4"/>
  <c r="E480" i="4"/>
  <c r="D480" i="4"/>
  <c r="K63" i="4"/>
  <c r="J63" i="4"/>
  <c r="H63" i="4"/>
  <c r="G63" i="4"/>
  <c r="E63" i="4"/>
  <c r="D63" i="4"/>
  <c r="K1500" i="4"/>
  <c r="J1500" i="4"/>
  <c r="H1500" i="4"/>
  <c r="G1500" i="4"/>
  <c r="E1500" i="4"/>
  <c r="D1500" i="4"/>
  <c r="K1499" i="4"/>
  <c r="J1499" i="4"/>
  <c r="H1499" i="4"/>
  <c r="G1499" i="4"/>
  <c r="E1499" i="4"/>
  <c r="D1499" i="4"/>
  <c r="K1498" i="4"/>
  <c r="J1498" i="4"/>
  <c r="H1498" i="4"/>
  <c r="G1498" i="4"/>
  <c r="E1498" i="4"/>
  <c r="D1498" i="4"/>
  <c r="K1180" i="4"/>
  <c r="J1180" i="4"/>
  <c r="H1180" i="4"/>
  <c r="G1180" i="4"/>
  <c r="E1180" i="4"/>
  <c r="D1180" i="4"/>
  <c r="K1179" i="4"/>
  <c r="J1179" i="4"/>
  <c r="H1179" i="4"/>
  <c r="G1179" i="4"/>
  <c r="E1179" i="4"/>
  <c r="D1179" i="4"/>
  <c r="K617" i="4"/>
  <c r="J617" i="4"/>
  <c r="H617" i="4"/>
  <c r="G617" i="4"/>
  <c r="E617" i="4"/>
  <c r="D617" i="4"/>
  <c r="K224" i="4"/>
  <c r="J224" i="4"/>
  <c r="H224" i="4"/>
  <c r="G224" i="4"/>
  <c r="E224" i="4"/>
  <c r="D224" i="4"/>
  <c r="K548" i="4"/>
  <c r="J548" i="4"/>
  <c r="H548" i="4"/>
  <c r="G548" i="4"/>
  <c r="E548" i="4"/>
  <c r="D548" i="4"/>
  <c r="K1497" i="4"/>
  <c r="J1497" i="4"/>
  <c r="H1497" i="4"/>
  <c r="G1497" i="4"/>
  <c r="E1497" i="4"/>
  <c r="D1497" i="4"/>
  <c r="K792" i="4"/>
  <c r="J792" i="4"/>
  <c r="H792" i="4"/>
  <c r="G792" i="4"/>
  <c r="E792" i="4"/>
  <c r="D792" i="4"/>
  <c r="K1496" i="4"/>
  <c r="J1496" i="4"/>
  <c r="H1496" i="4"/>
  <c r="G1496" i="4"/>
  <c r="E1496" i="4"/>
  <c r="D1496" i="4"/>
  <c r="K1005" i="4"/>
  <c r="J1005" i="4"/>
  <c r="H1005" i="4"/>
  <c r="G1005" i="4"/>
  <c r="E1005" i="4"/>
  <c r="D1005" i="4"/>
  <c r="K883" i="4"/>
  <c r="J883" i="4"/>
  <c r="H883" i="4"/>
  <c r="G883" i="4"/>
  <c r="E883" i="4"/>
  <c r="D883" i="4"/>
  <c r="K1178" i="4"/>
  <c r="J1178" i="4"/>
  <c r="H1178" i="4"/>
  <c r="G1178" i="4"/>
  <c r="E1178" i="4"/>
  <c r="D1178" i="4"/>
  <c r="K1495" i="4"/>
  <c r="J1495" i="4"/>
  <c r="H1495" i="4"/>
  <c r="G1495" i="4"/>
  <c r="E1495" i="4"/>
  <c r="D1495" i="4"/>
  <c r="K116" i="4"/>
  <c r="J116" i="4"/>
  <c r="H116" i="4"/>
  <c r="G116" i="4"/>
  <c r="E116" i="4"/>
  <c r="D116" i="4"/>
  <c r="K655" i="4"/>
  <c r="J655" i="4"/>
  <c r="H655" i="4"/>
  <c r="G655" i="4"/>
  <c r="E655" i="4"/>
  <c r="D655" i="4"/>
  <c r="K724" i="4"/>
  <c r="J724" i="4"/>
  <c r="H724" i="4"/>
  <c r="G724" i="4"/>
  <c r="E724" i="4"/>
  <c r="D724" i="4"/>
  <c r="K1494" i="4"/>
  <c r="J1494" i="4"/>
  <c r="H1494" i="4"/>
  <c r="G1494" i="4"/>
  <c r="E1494" i="4"/>
  <c r="D1494" i="4"/>
  <c r="K365" i="4"/>
  <c r="J365" i="4"/>
  <c r="H365" i="4"/>
  <c r="G365" i="4"/>
  <c r="E365" i="4"/>
  <c r="D365" i="4"/>
  <c r="K1493" i="4"/>
  <c r="J1493" i="4"/>
  <c r="H1493" i="4"/>
  <c r="G1493" i="4"/>
  <c r="E1493" i="4"/>
  <c r="D1493" i="4"/>
  <c r="K882" i="4"/>
  <c r="J882" i="4"/>
  <c r="H882" i="4"/>
  <c r="G882" i="4"/>
  <c r="E882" i="4"/>
  <c r="D882" i="4"/>
  <c r="K355" i="4"/>
  <c r="J355" i="4"/>
  <c r="H355" i="4"/>
  <c r="G355" i="4"/>
  <c r="E355" i="4"/>
  <c r="D355" i="4"/>
  <c r="K791" i="4"/>
  <c r="J791" i="4"/>
  <c r="H791" i="4"/>
  <c r="G791" i="4"/>
  <c r="E791" i="4"/>
  <c r="D791" i="4"/>
  <c r="K274" i="4"/>
  <c r="J274" i="4"/>
  <c r="H274" i="4"/>
  <c r="G274" i="4"/>
  <c r="E274" i="4"/>
  <c r="D274" i="4"/>
  <c r="K790" i="4"/>
  <c r="J790" i="4"/>
  <c r="H790" i="4"/>
  <c r="G790" i="4"/>
  <c r="E790" i="4"/>
  <c r="D790" i="4"/>
  <c r="K232" i="4"/>
  <c r="J232" i="4"/>
  <c r="H232" i="4"/>
  <c r="G232" i="4"/>
  <c r="E232" i="4"/>
  <c r="D232" i="4"/>
  <c r="K1492" i="4"/>
  <c r="J1492" i="4"/>
  <c r="H1492" i="4"/>
  <c r="G1492" i="4"/>
  <c r="E1492" i="4"/>
  <c r="D1492" i="4"/>
  <c r="K364" i="4"/>
  <c r="J364" i="4"/>
  <c r="H364" i="4"/>
  <c r="G364" i="4"/>
  <c r="E364" i="4"/>
  <c r="D364" i="4"/>
  <c r="K1491" i="4"/>
  <c r="J1491" i="4"/>
  <c r="H1491" i="4"/>
  <c r="G1491" i="4"/>
  <c r="E1491" i="4"/>
  <c r="D1491" i="4"/>
  <c r="K214" i="4"/>
  <c r="J214" i="4"/>
  <c r="H214" i="4"/>
  <c r="G214" i="4"/>
  <c r="E214" i="4"/>
  <c r="D214" i="4"/>
  <c r="K578" i="4"/>
  <c r="J578" i="4"/>
  <c r="H578" i="4"/>
  <c r="G578" i="4"/>
  <c r="E578" i="4"/>
  <c r="D578" i="4"/>
  <c r="K723" i="4"/>
  <c r="J723" i="4"/>
  <c r="H723" i="4"/>
  <c r="G723" i="4"/>
  <c r="E723" i="4"/>
  <c r="D723" i="4"/>
  <c r="K654" i="4"/>
  <c r="J654" i="4"/>
  <c r="H654" i="4"/>
  <c r="G654" i="4"/>
  <c r="E654" i="4"/>
  <c r="D654" i="4"/>
  <c r="K54" i="4"/>
  <c r="J54" i="4"/>
  <c r="H54" i="4"/>
  <c r="G54" i="4"/>
  <c r="E54" i="4"/>
  <c r="D54" i="4"/>
  <c r="K789" i="4"/>
  <c r="J789" i="4"/>
  <c r="H789" i="4"/>
  <c r="G789" i="4"/>
  <c r="E789" i="4"/>
  <c r="D789" i="4"/>
  <c r="K1490" i="4"/>
  <c r="J1490" i="4"/>
  <c r="H1490" i="4"/>
  <c r="G1490" i="4"/>
  <c r="E1490" i="4"/>
  <c r="D1490" i="4"/>
  <c r="K1489" i="4"/>
  <c r="J1489" i="4"/>
  <c r="H1489" i="4"/>
  <c r="G1489" i="4"/>
  <c r="E1489" i="4"/>
  <c r="D1489" i="4"/>
  <c r="K1177" i="4"/>
  <c r="J1177" i="4"/>
  <c r="H1177" i="4"/>
  <c r="G1177" i="4"/>
  <c r="E1177" i="4"/>
  <c r="D1177" i="4"/>
  <c r="K244" i="4"/>
  <c r="J244" i="4"/>
  <c r="H244" i="4"/>
  <c r="G244" i="4"/>
  <c r="E244" i="4"/>
  <c r="D244" i="4"/>
  <c r="K1488" i="4"/>
  <c r="J1488" i="4"/>
  <c r="H1488" i="4"/>
  <c r="G1488" i="4"/>
  <c r="E1488" i="4"/>
  <c r="D1488" i="4"/>
  <c r="K1487" i="4"/>
  <c r="J1487" i="4"/>
  <c r="H1487" i="4"/>
  <c r="G1487" i="4"/>
  <c r="E1487" i="4"/>
  <c r="D1487" i="4"/>
  <c r="K1004" i="4"/>
  <c r="J1004" i="4"/>
  <c r="H1004" i="4"/>
  <c r="G1004" i="4"/>
  <c r="E1004" i="4"/>
  <c r="D1004" i="4"/>
  <c r="K440" i="4"/>
  <c r="J440" i="4"/>
  <c r="H440" i="4"/>
  <c r="G440" i="4"/>
  <c r="E440" i="4"/>
  <c r="D440" i="4"/>
  <c r="K1486" i="4"/>
  <c r="J1486" i="4"/>
  <c r="H1486" i="4"/>
  <c r="G1486" i="4"/>
  <c r="E1486" i="4"/>
  <c r="D1486" i="4"/>
  <c r="K1176" i="4"/>
  <c r="J1176" i="4"/>
  <c r="H1176" i="4"/>
  <c r="G1176" i="4"/>
  <c r="E1176" i="4"/>
  <c r="D1176" i="4"/>
  <c r="K1175" i="4"/>
  <c r="J1175" i="4"/>
  <c r="H1175" i="4"/>
  <c r="G1175" i="4"/>
  <c r="E1175" i="4"/>
  <c r="D1175" i="4"/>
  <c r="K1174" i="4"/>
  <c r="J1174" i="4"/>
  <c r="H1174" i="4"/>
  <c r="G1174" i="4"/>
  <c r="E1174" i="4"/>
  <c r="D1174" i="4"/>
  <c r="K1485" i="4"/>
  <c r="J1485" i="4"/>
  <c r="H1485" i="4"/>
  <c r="G1485" i="4"/>
  <c r="E1485" i="4"/>
  <c r="D1485" i="4"/>
  <c r="K722" i="4"/>
  <c r="J722" i="4"/>
  <c r="H722" i="4"/>
  <c r="G722" i="4"/>
  <c r="E722" i="4"/>
  <c r="D722" i="4"/>
  <c r="K1173" i="4"/>
  <c r="J1173" i="4"/>
  <c r="H1173" i="4"/>
  <c r="G1173" i="4"/>
  <c r="E1173" i="4"/>
  <c r="D1173" i="4"/>
  <c r="K1172" i="4"/>
  <c r="J1172" i="4"/>
  <c r="H1172" i="4"/>
  <c r="G1172" i="4"/>
  <c r="E1172" i="4"/>
  <c r="D1172" i="4"/>
  <c r="K1171" i="4"/>
  <c r="J1171" i="4"/>
  <c r="H1171" i="4"/>
  <c r="G1171" i="4"/>
  <c r="E1171" i="4"/>
  <c r="D1171" i="4"/>
  <c r="K1003" i="4"/>
  <c r="J1003" i="4"/>
  <c r="H1003" i="4"/>
  <c r="G1003" i="4"/>
  <c r="E1003" i="4"/>
  <c r="D1003" i="4"/>
  <c r="K1170" i="4"/>
  <c r="J1170" i="4"/>
  <c r="H1170" i="4"/>
  <c r="G1170" i="4"/>
  <c r="E1170" i="4"/>
  <c r="D1170" i="4"/>
  <c r="K1484" i="4"/>
  <c r="J1484" i="4"/>
  <c r="H1484" i="4"/>
  <c r="G1484" i="4"/>
  <c r="E1484" i="4"/>
  <c r="D1484" i="4"/>
  <c r="K1483" i="4"/>
  <c r="J1483" i="4"/>
  <c r="H1483" i="4"/>
  <c r="G1483" i="4"/>
  <c r="E1483" i="4"/>
  <c r="D1483" i="4"/>
  <c r="K1482" i="4"/>
  <c r="J1482" i="4"/>
  <c r="H1482" i="4"/>
  <c r="G1482" i="4"/>
  <c r="E1482" i="4"/>
  <c r="D1482" i="4"/>
  <c r="K616" i="4"/>
  <c r="J616" i="4"/>
  <c r="H616" i="4"/>
  <c r="G616" i="4"/>
  <c r="E616" i="4"/>
  <c r="D616" i="4"/>
  <c r="K425" i="4"/>
  <c r="J425" i="4"/>
  <c r="H425" i="4"/>
  <c r="G425" i="4"/>
  <c r="E425" i="4"/>
  <c r="D425" i="4"/>
  <c r="K58" i="4"/>
  <c r="J58" i="4"/>
  <c r="H58" i="4"/>
  <c r="G58" i="4"/>
  <c r="E58" i="4"/>
  <c r="D58" i="4"/>
  <c r="K1002" i="4"/>
  <c r="J1002" i="4"/>
  <c r="H1002" i="4"/>
  <c r="G1002" i="4"/>
  <c r="E1002" i="4"/>
  <c r="D1002" i="4"/>
  <c r="K1481" i="4"/>
  <c r="J1481" i="4"/>
  <c r="H1481" i="4"/>
  <c r="G1481" i="4"/>
  <c r="E1481" i="4"/>
  <c r="D1481" i="4"/>
  <c r="K284" i="4"/>
  <c r="J284" i="4"/>
  <c r="H284" i="4"/>
  <c r="G284" i="4"/>
  <c r="E284" i="4"/>
  <c r="D284" i="4"/>
  <c r="K1480" i="4"/>
  <c r="J1480" i="4"/>
  <c r="H1480" i="4"/>
  <c r="G1480" i="4"/>
  <c r="E1480" i="4"/>
  <c r="D1480" i="4"/>
  <c r="K881" i="4"/>
  <c r="J881" i="4"/>
  <c r="H881" i="4"/>
  <c r="G881" i="4"/>
  <c r="E881" i="4"/>
  <c r="D881" i="4"/>
  <c r="K1479" i="4"/>
  <c r="J1479" i="4"/>
  <c r="H1479" i="4"/>
  <c r="G1479" i="4"/>
  <c r="E1479" i="4"/>
  <c r="D1479" i="4"/>
  <c r="K1478" i="4"/>
  <c r="J1478" i="4"/>
  <c r="H1478" i="4"/>
  <c r="G1478" i="4"/>
  <c r="E1478" i="4"/>
  <c r="D1478" i="4"/>
  <c r="K1477" i="4"/>
  <c r="J1477" i="4"/>
  <c r="H1477" i="4"/>
  <c r="G1477" i="4"/>
  <c r="E1477" i="4"/>
  <c r="D1477" i="4"/>
  <c r="K231" i="4"/>
  <c r="J231" i="4"/>
  <c r="H231" i="4"/>
  <c r="G231" i="4"/>
  <c r="E231" i="4"/>
  <c r="D231" i="4"/>
  <c r="K1169" i="4"/>
  <c r="J1169" i="4"/>
  <c r="H1169" i="4"/>
  <c r="G1169" i="4"/>
  <c r="E1169" i="4"/>
  <c r="D1169" i="4"/>
  <c r="K189" i="4"/>
  <c r="J189" i="4"/>
  <c r="H189" i="4"/>
  <c r="G189" i="4"/>
  <c r="E189" i="4"/>
  <c r="D189" i="4"/>
  <c r="K408" i="4"/>
  <c r="J408" i="4"/>
  <c r="H408" i="4"/>
  <c r="G408" i="4"/>
  <c r="E408" i="4"/>
  <c r="D408" i="4"/>
  <c r="K547" i="4"/>
  <c r="J547" i="4"/>
  <c r="H547" i="4"/>
  <c r="G547" i="4"/>
  <c r="E547" i="4"/>
  <c r="D547" i="4"/>
  <c r="K653" i="4"/>
  <c r="J653" i="4"/>
  <c r="H653" i="4"/>
  <c r="G653" i="4"/>
  <c r="E653" i="4"/>
  <c r="D653" i="4"/>
  <c r="K257" i="4"/>
  <c r="J257" i="4"/>
  <c r="H257" i="4"/>
  <c r="G257" i="4"/>
  <c r="E257" i="4"/>
  <c r="D257" i="4"/>
  <c r="K1476" i="4"/>
  <c r="J1476" i="4"/>
  <c r="H1476" i="4"/>
  <c r="G1476" i="4"/>
  <c r="E1476" i="4"/>
  <c r="D1476" i="4"/>
  <c r="K1168" i="4"/>
  <c r="J1168" i="4"/>
  <c r="H1168" i="4"/>
  <c r="G1168" i="4"/>
  <c r="E1168" i="4"/>
  <c r="D1168" i="4"/>
  <c r="K1475" i="4"/>
  <c r="J1475" i="4"/>
  <c r="H1475" i="4"/>
  <c r="G1475" i="4"/>
  <c r="E1475" i="4"/>
  <c r="D1475" i="4"/>
  <c r="K1001" i="4"/>
  <c r="J1001" i="4"/>
  <c r="H1001" i="4"/>
  <c r="G1001" i="4"/>
  <c r="E1001" i="4"/>
  <c r="D1001" i="4"/>
  <c r="K264" i="4"/>
  <c r="J264" i="4"/>
  <c r="H264" i="4"/>
  <c r="G264" i="4"/>
  <c r="E264" i="4"/>
  <c r="D264" i="4"/>
  <c r="K1167" i="4"/>
  <c r="J1167" i="4"/>
  <c r="H1167" i="4"/>
  <c r="G1167" i="4"/>
  <c r="E1167" i="4"/>
  <c r="D1167" i="4"/>
  <c r="K479" i="4"/>
  <c r="J479" i="4"/>
  <c r="H479" i="4"/>
  <c r="G479" i="4"/>
  <c r="E479" i="4"/>
  <c r="D479" i="4"/>
  <c r="K194" i="4"/>
  <c r="J194" i="4"/>
  <c r="H194" i="4"/>
  <c r="G194" i="4"/>
  <c r="E194" i="4"/>
  <c r="D194" i="4"/>
  <c r="K296" i="4"/>
  <c r="J296" i="4"/>
  <c r="H296" i="4"/>
  <c r="G296" i="4"/>
  <c r="E296" i="4"/>
  <c r="D296" i="4"/>
  <c r="K577" i="4"/>
  <c r="J577" i="4"/>
  <c r="H577" i="4"/>
  <c r="G577" i="4"/>
  <c r="E577" i="4"/>
  <c r="D577" i="4"/>
  <c r="K1000" i="4"/>
  <c r="J1000" i="4"/>
  <c r="H1000" i="4"/>
  <c r="G1000" i="4"/>
  <c r="E1000" i="4"/>
  <c r="D1000" i="4"/>
  <c r="K615" i="4"/>
  <c r="J615" i="4"/>
  <c r="H615" i="4"/>
  <c r="G615" i="4"/>
  <c r="E615" i="4"/>
  <c r="D615" i="4"/>
  <c r="K1166" i="4"/>
  <c r="J1166" i="4"/>
  <c r="H1166" i="4"/>
  <c r="G1166" i="4"/>
  <c r="E1166" i="4"/>
  <c r="D1166" i="4"/>
  <c r="K449" i="4"/>
  <c r="J449" i="4"/>
  <c r="H449" i="4"/>
  <c r="G449" i="4"/>
  <c r="E449" i="4"/>
  <c r="D449" i="4"/>
  <c r="K478" i="4"/>
  <c r="J478" i="4"/>
  <c r="H478" i="4"/>
  <c r="G478" i="4"/>
  <c r="E478" i="4"/>
  <c r="D478" i="4"/>
  <c r="K1165" i="4"/>
  <c r="J1165" i="4"/>
  <c r="H1165" i="4"/>
  <c r="G1165" i="4"/>
  <c r="E1165" i="4"/>
  <c r="D1165" i="4"/>
  <c r="K1474" i="4"/>
  <c r="J1474" i="4"/>
  <c r="H1474" i="4"/>
  <c r="G1474" i="4"/>
  <c r="E1474" i="4"/>
  <c r="D1474" i="4"/>
  <c r="K1473" i="4"/>
  <c r="J1473" i="4"/>
  <c r="H1473" i="4"/>
  <c r="G1473" i="4"/>
  <c r="E1473" i="4"/>
  <c r="D1473" i="4"/>
  <c r="K880" i="4"/>
  <c r="J880" i="4"/>
  <c r="H880" i="4"/>
  <c r="G880" i="4"/>
  <c r="E880" i="4"/>
  <c r="D880" i="4"/>
  <c r="K879" i="4"/>
  <c r="J879" i="4"/>
  <c r="H879" i="4"/>
  <c r="G879" i="4"/>
  <c r="E879" i="4"/>
  <c r="D879" i="4"/>
  <c r="K1472" i="4"/>
  <c r="J1472" i="4"/>
  <c r="H1472" i="4"/>
  <c r="G1472" i="4"/>
  <c r="E1472" i="4"/>
  <c r="D1472" i="4"/>
  <c r="K1164" i="4"/>
  <c r="J1164" i="4"/>
  <c r="H1164" i="4"/>
  <c r="G1164" i="4"/>
  <c r="E1164" i="4"/>
  <c r="D1164" i="4"/>
  <c r="K1471" i="4"/>
  <c r="J1471" i="4"/>
  <c r="H1471" i="4"/>
  <c r="G1471" i="4"/>
  <c r="E1471" i="4"/>
  <c r="D1471" i="4"/>
  <c r="K266" i="4"/>
  <c r="J266" i="4"/>
  <c r="H266" i="4"/>
  <c r="G266" i="4"/>
  <c r="E266" i="4"/>
  <c r="D266" i="4"/>
  <c r="K389" i="4"/>
  <c r="J389" i="4"/>
  <c r="H389" i="4"/>
  <c r="G389" i="4"/>
  <c r="E389" i="4"/>
  <c r="D389" i="4"/>
  <c r="K1470" i="4"/>
  <c r="J1470" i="4"/>
  <c r="H1470" i="4"/>
  <c r="G1470" i="4"/>
  <c r="E1470" i="4"/>
  <c r="D1470" i="4"/>
  <c r="K1469" i="4"/>
  <c r="J1469" i="4"/>
  <c r="H1469" i="4"/>
  <c r="G1469" i="4"/>
  <c r="E1469" i="4"/>
  <c r="D1469" i="4"/>
  <c r="K342" i="4"/>
  <c r="J342" i="4"/>
  <c r="H342" i="4"/>
  <c r="G342" i="4"/>
  <c r="E342" i="4"/>
  <c r="D342" i="4"/>
  <c r="K1468" i="4"/>
  <c r="J1468" i="4"/>
  <c r="H1468" i="4"/>
  <c r="G1468" i="4"/>
  <c r="E1468" i="4"/>
  <c r="D1468" i="4"/>
  <c r="K1163" i="4"/>
  <c r="J1163" i="4"/>
  <c r="H1163" i="4"/>
  <c r="G1163" i="4"/>
  <c r="E1163" i="4"/>
  <c r="D1163" i="4"/>
  <c r="K1467" i="4"/>
  <c r="J1467" i="4"/>
  <c r="H1467" i="4"/>
  <c r="G1467" i="4"/>
  <c r="E1467" i="4"/>
  <c r="D1467" i="4"/>
  <c r="K1162" i="4"/>
  <c r="J1162" i="4"/>
  <c r="H1162" i="4"/>
  <c r="G1162" i="4"/>
  <c r="E1162" i="4"/>
  <c r="D1162" i="4"/>
  <c r="K28" i="4"/>
  <c r="J28" i="4"/>
  <c r="H28" i="4"/>
  <c r="G28" i="4"/>
  <c r="E28" i="4"/>
  <c r="D28" i="4"/>
  <c r="K78" i="4"/>
  <c r="J78" i="4"/>
  <c r="H78" i="4"/>
  <c r="G78" i="4"/>
  <c r="E78" i="4"/>
  <c r="D78" i="4"/>
  <c r="K1466" i="4"/>
  <c r="J1466" i="4"/>
  <c r="H1466" i="4"/>
  <c r="G1466" i="4"/>
  <c r="E1466" i="4"/>
  <c r="D1466" i="4"/>
  <c r="K614" i="4"/>
  <c r="J614" i="4"/>
  <c r="H614" i="4"/>
  <c r="G614" i="4"/>
  <c r="E614" i="4"/>
  <c r="D614" i="4"/>
  <c r="K1161" i="4"/>
  <c r="J1161" i="4"/>
  <c r="H1161" i="4"/>
  <c r="G1161" i="4"/>
  <c r="E1161" i="4"/>
  <c r="D1161" i="4"/>
  <c r="K999" i="4"/>
  <c r="J999" i="4"/>
  <c r="H999" i="4"/>
  <c r="G999" i="4"/>
  <c r="E999" i="4"/>
  <c r="D999" i="4"/>
  <c r="K1465" i="4"/>
  <c r="J1465" i="4"/>
  <c r="H1465" i="4"/>
  <c r="G1465" i="4"/>
  <c r="E1465" i="4"/>
  <c r="D1465" i="4"/>
  <c r="K1160" i="4"/>
  <c r="J1160" i="4"/>
  <c r="H1160" i="4"/>
  <c r="G1160" i="4"/>
  <c r="E1160" i="4"/>
  <c r="D1160" i="4"/>
  <c r="K1464" i="4"/>
  <c r="J1464" i="4"/>
  <c r="H1464" i="4"/>
  <c r="G1464" i="4"/>
  <c r="E1464" i="4"/>
  <c r="D1464" i="4"/>
  <c r="K167" i="4"/>
  <c r="J167" i="4"/>
  <c r="H167" i="4"/>
  <c r="G167" i="4"/>
  <c r="E167" i="4"/>
  <c r="D167" i="4"/>
  <c r="K360" i="4"/>
  <c r="J360" i="4"/>
  <c r="H360" i="4"/>
  <c r="G360" i="4"/>
  <c r="E360" i="4"/>
  <c r="D360" i="4"/>
  <c r="K1159" i="4"/>
  <c r="J1159" i="4"/>
  <c r="H1159" i="4"/>
  <c r="G1159" i="4"/>
  <c r="E1159" i="4"/>
  <c r="D1159" i="4"/>
  <c r="K998" i="4"/>
  <c r="J998" i="4"/>
  <c r="H998" i="4"/>
  <c r="G998" i="4"/>
  <c r="E998" i="4"/>
  <c r="D998" i="4"/>
  <c r="K18" i="4"/>
  <c r="J18" i="4"/>
  <c r="H18" i="4"/>
  <c r="G18" i="4"/>
  <c r="E18" i="4"/>
  <c r="D18" i="4"/>
  <c r="K1463" i="4"/>
  <c r="J1463" i="4"/>
  <c r="H1463" i="4"/>
  <c r="G1463" i="4"/>
  <c r="E1463" i="4"/>
  <c r="D1463" i="4"/>
  <c r="K613" i="4"/>
  <c r="J613" i="4"/>
  <c r="H613" i="4"/>
  <c r="G613" i="4"/>
  <c r="E613" i="4"/>
  <c r="D613" i="4"/>
  <c r="K612" i="4"/>
  <c r="J612" i="4"/>
  <c r="H612" i="4"/>
  <c r="G612" i="4"/>
  <c r="E612" i="4"/>
  <c r="D612" i="4"/>
  <c r="K256" i="4"/>
  <c r="J256" i="4"/>
  <c r="H256" i="4"/>
  <c r="G256" i="4"/>
  <c r="E256" i="4"/>
  <c r="D256" i="4"/>
  <c r="K283" i="4"/>
  <c r="J283" i="4"/>
  <c r="H283" i="4"/>
  <c r="G283" i="4"/>
  <c r="E283" i="4"/>
  <c r="D283" i="4"/>
  <c r="K1462" i="4"/>
  <c r="J1462" i="4"/>
  <c r="H1462" i="4"/>
  <c r="G1462" i="4"/>
  <c r="E1462" i="4"/>
  <c r="D1462" i="4"/>
  <c r="K1461" i="4"/>
  <c r="J1461" i="4"/>
  <c r="H1461" i="4"/>
  <c r="G1461" i="4"/>
  <c r="E1461" i="4"/>
  <c r="D1461" i="4"/>
  <c r="K788" i="4"/>
  <c r="J788" i="4"/>
  <c r="H788" i="4"/>
  <c r="G788" i="4"/>
  <c r="E788" i="4"/>
  <c r="D788" i="4"/>
  <c r="K1460" i="4"/>
  <c r="J1460" i="4"/>
  <c r="H1460" i="4"/>
  <c r="G1460" i="4"/>
  <c r="E1460" i="4"/>
  <c r="D1460" i="4"/>
  <c r="K1459" i="4"/>
  <c r="J1459" i="4"/>
  <c r="H1459" i="4"/>
  <c r="G1459" i="4"/>
  <c r="E1459" i="4"/>
  <c r="D1459" i="4"/>
  <c r="K213" i="4"/>
  <c r="J213" i="4"/>
  <c r="H213" i="4"/>
  <c r="G213" i="4"/>
  <c r="E213" i="4"/>
  <c r="D213" i="4"/>
  <c r="K1458" i="4"/>
  <c r="J1458" i="4"/>
  <c r="H1458" i="4"/>
  <c r="G1458" i="4"/>
  <c r="E1458" i="4"/>
  <c r="D1458" i="4"/>
  <c r="K1457" i="4"/>
  <c r="J1457" i="4"/>
  <c r="H1457" i="4"/>
  <c r="G1457" i="4"/>
  <c r="E1457" i="4"/>
  <c r="D1457" i="4"/>
  <c r="K1456" i="4"/>
  <c r="J1456" i="4"/>
  <c r="H1456" i="4"/>
  <c r="G1456" i="4"/>
  <c r="E1456" i="4"/>
  <c r="D1456" i="4"/>
  <c r="K1455" i="4"/>
  <c r="J1455" i="4"/>
  <c r="H1455" i="4"/>
  <c r="G1455" i="4"/>
  <c r="E1455" i="4"/>
  <c r="D1455" i="4"/>
  <c r="K1454" i="4"/>
  <c r="J1454" i="4"/>
  <c r="H1454" i="4"/>
  <c r="G1454" i="4"/>
  <c r="E1454" i="4"/>
  <c r="D1454" i="4"/>
  <c r="K652" i="4"/>
  <c r="J652" i="4"/>
  <c r="H652" i="4"/>
  <c r="G652" i="4"/>
  <c r="E652" i="4"/>
  <c r="D652" i="4"/>
  <c r="K546" i="4"/>
  <c r="J546" i="4"/>
  <c r="H546" i="4"/>
  <c r="G546" i="4"/>
  <c r="E546" i="4"/>
  <c r="D546" i="4"/>
  <c r="K1158" i="4"/>
  <c r="J1158" i="4"/>
  <c r="H1158" i="4"/>
  <c r="G1158" i="4"/>
  <c r="E1158" i="4"/>
  <c r="D1158" i="4"/>
  <c r="K1453" i="4"/>
  <c r="J1453" i="4"/>
  <c r="H1453" i="4"/>
  <c r="G1453" i="4"/>
  <c r="E1453" i="4"/>
  <c r="D1453" i="4"/>
  <c r="K359" i="4"/>
  <c r="J359" i="4"/>
  <c r="H359" i="4"/>
  <c r="G359" i="4"/>
  <c r="E359" i="4"/>
  <c r="D359" i="4"/>
  <c r="K1452" i="4"/>
  <c r="J1452" i="4"/>
  <c r="H1452" i="4"/>
  <c r="G1452" i="4"/>
  <c r="E1452" i="4"/>
  <c r="D1452" i="4"/>
  <c r="K997" i="4"/>
  <c r="J997" i="4"/>
  <c r="H997" i="4"/>
  <c r="G997" i="4"/>
  <c r="E997" i="4"/>
  <c r="D997" i="4"/>
  <c r="K996" i="4"/>
  <c r="J996" i="4"/>
  <c r="H996" i="4"/>
  <c r="G996" i="4"/>
  <c r="E996" i="4"/>
  <c r="D996" i="4"/>
  <c r="K477" i="4"/>
  <c r="J477" i="4"/>
  <c r="H477" i="4"/>
  <c r="G477" i="4"/>
  <c r="E477" i="4"/>
  <c r="D477" i="4"/>
  <c r="K1157" i="4"/>
  <c r="J1157" i="4"/>
  <c r="H1157" i="4"/>
  <c r="G1157" i="4"/>
  <c r="E1157" i="4"/>
  <c r="D1157" i="4"/>
  <c r="K376" i="4"/>
  <c r="J376" i="4"/>
  <c r="H376" i="4"/>
  <c r="G376" i="4"/>
  <c r="E376" i="4"/>
  <c r="D376" i="4"/>
  <c r="K85" i="4"/>
  <c r="J85" i="4"/>
  <c r="H85" i="4"/>
  <c r="G85" i="4"/>
  <c r="E85" i="4"/>
  <c r="D85" i="4"/>
  <c r="K787" i="4"/>
  <c r="J787" i="4"/>
  <c r="H787" i="4"/>
  <c r="G787" i="4"/>
  <c r="E787" i="4"/>
  <c r="D787" i="4"/>
  <c r="K995" i="4"/>
  <c r="J995" i="4"/>
  <c r="H995" i="4"/>
  <c r="G995" i="4"/>
  <c r="E995" i="4"/>
  <c r="D995" i="4"/>
  <c r="K576" i="4"/>
  <c r="J576" i="4"/>
  <c r="H576" i="4"/>
  <c r="G576" i="4"/>
  <c r="E576" i="4"/>
  <c r="D576" i="4"/>
  <c r="K994" i="4"/>
  <c r="J994" i="4"/>
  <c r="H994" i="4"/>
  <c r="G994" i="4"/>
  <c r="E994" i="4"/>
  <c r="D994" i="4"/>
  <c r="K1451" i="4"/>
  <c r="J1451" i="4"/>
  <c r="H1451" i="4"/>
  <c r="G1451" i="4"/>
  <c r="E1451" i="4"/>
  <c r="D1451" i="4"/>
  <c r="K993" i="4"/>
  <c r="J993" i="4"/>
  <c r="H993" i="4"/>
  <c r="G993" i="4"/>
  <c r="E993" i="4"/>
  <c r="D993" i="4"/>
  <c r="K992" i="4"/>
  <c r="J992" i="4"/>
  <c r="H992" i="4"/>
  <c r="G992" i="4"/>
  <c r="E992" i="4"/>
  <c r="D992" i="4"/>
  <c r="K1450" i="4"/>
  <c r="J1450" i="4"/>
  <c r="H1450" i="4"/>
  <c r="G1450" i="4"/>
  <c r="E1450" i="4"/>
  <c r="D1450" i="4"/>
  <c r="K466" i="4"/>
  <c r="J466" i="4"/>
  <c r="H466" i="4"/>
  <c r="G466" i="4"/>
  <c r="E466" i="4"/>
  <c r="D466" i="4"/>
  <c r="K1156" i="4"/>
  <c r="J1156" i="4"/>
  <c r="H1156" i="4"/>
  <c r="G1156" i="4"/>
  <c r="E1156" i="4"/>
  <c r="D1156" i="4"/>
  <c r="K1155" i="4"/>
  <c r="J1155" i="4"/>
  <c r="H1155" i="4"/>
  <c r="G1155" i="4"/>
  <c r="E1155" i="4"/>
  <c r="D1155" i="4"/>
  <c r="K1449" i="4"/>
  <c r="J1449" i="4"/>
  <c r="H1449" i="4"/>
  <c r="G1449" i="4"/>
  <c r="E1449" i="4"/>
  <c r="D1449" i="4"/>
  <c r="K1448" i="4"/>
  <c r="J1448" i="4"/>
  <c r="H1448" i="4"/>
  <c r="G1448" i="4"/>
  <c r="E1448" i="4"/>
  <c r="D1448" i="4"/>
  <c r="K1154" i="4"/>
  <c r="J1154" i="4"/>
  <c r="H1154" i="4"/>
  <c r="G1154" i="4"/>
  <c r="E1154" i="4"/>
  <c r="D1154" i="4"/>
  <c r="K148" i="4"/>
  <c r="J148" i="4"/>
  <c r="H148" i="4"/>
  <c r="G148" i="4"/>
  <c r="E148" i="4"/>
  <c r="D148" i="4"/>
  <c r="K1153" i="4"/>
  <c r="J1153" i="4"/>
  <c r="H1153" i="4"/>
  <c r="G1153" i="4"/>
  <c r="E1153" i="4"/>
  <c r="D1153" i="4"/>
  <c r="K521" i="4"/>
  <c r="J521" i="4"/>
  <c r="H521" i="4"/>
  <c r="G521" i="4"/>
  <c r="E521" i="4"/>
  <c r="D521" i="4"/>
  <c r="K1447" i="4"/>
  <c r="J1447" i="4"/>
  <c r="H1447" i="4"/>
  <c r="G1447" i="4"/>
  <c r="E1447" i="4"/>
  <c r="D1447" i="4"/>
  <c r="K878" i="4"/>
  <c r="J878" i="4"/>
  <c r="H878" i="4"/>
  <c r="G878" i="4"/>
  <c r="E878" i="4"/>
  <c r="D878" i="4"/>
  <c r="K877" i="4"/>
  <c r="J877" i="4"/>
  <c r="H877" i="4"/>
  <c r="G877" i="4"/>
  <c r="E877" i="4"/>
  <c r="D877" i="4"/>
  <c r="K545" i="4"/>
  <c r="J545" i="4"/>
  <c r="H545" i="4"/>
  <c r="G545" i="4"/>
  <c r="E545" i="4"/>
  <c r="D545" i="4"/>
  <c r="K991" i="4"/>
  <c r="J991" i="4"/>
  <c r="H991" i="4"/>
  <c r="G991" i="4"/>
  <c r="E991" i="4"/>
  <c r="D991" i="4"/>
  <c r="K1446" i="4"/>
  <c r="J1446" i="4"/>
  <c r="H1446" i="4"/>
  <c r="G1446" i="4"/>
  <c r="E1446" i="4"/>
  <c r="D1446" i="4"/>
  <c r="K220" i="4"/>
  <c r="J220" i="4"/>
  <c r="H220" i="4"/>
  <c r="G220" i="4"/>
  <c r="E220" i="4"/>
  <c r="D220" i="4"/>
  <c r="K1152" i="4"/>
  <c r="J1152" i="4"/>
  <c r="H1152" i="4"/>
  <c r="G1152" i="4"/>
  <c r="E1152" i="4"/>
  <c r="D1152" i="4"/>
  <c r="K1445" i="4"/>
  <c r="J1445" i="4"/>
  <c r="H1445" i="4"/>
  <c r="G1445" i="4"/>
  <c r="E1445" i="4"/>
  <c r="D1445" i="4"/>
  <c r="K990" i="4"/>
  <c r="J990" i="4"/>
  <c r="H990" i="4"/>
  <c r="G990" i="4"/>
  <c r="E990" i="4"/>
  <c r="D990" i="4"/>
  <c r="K611" i="4"/>
  <c r="J611" i="4"/>
  <c r="H611" i="4"/>
  <c r="G611" i="4"/>
  <c r="E611" i="4"/>
  <c r="D611" i="4"/>
  <c r="K1151" i="4"/>
  <c r="J1151" i="4"/>
  <c r="H1151" i="4"/>
  <c r="G1151" i="4"/>
  <c r="E1151" i="4"/>
  <c r="D1151" i="4"/>
  <c r="K876" i="4"/>
  <c r="J876" i="4"/>
  <c r="H876" i="4"/>
  <c r="G876" i="4"/>
  <c r="E876" i="4"/>
  <c r="D876" i="4"/>
  <c r="K17" i="4"/>
  <c r="J17" i="4"/>
  <c r="H17" i="4"/>
  <c r="G17" i="4"/>
  <c r="E17" i="4"/>
  <c r="D17" i="4"/>
  <c r="K316" i="4"/>
  <c r="J316" i="4"/>
  <c r="H316" i="4"/>
  <c r="G316" i="4"/>
  <c r="E316" i="4"/>
  <c r="D316" i="4"/>
  <c r="K989" i="4"/>
  <c r="J989" i="4"/>
  <c r="H989" i="4"/>
  <c r="G989" i="4"/>
  <c r="E989" i="4"/>
  <c r="D989" i="4"/>
  <c r="K610" i="4"/>
  <c r="J610" i="4"/>
  <c r="H610" i="4"/>
  <c r="G610" i="4"/>
  <c r="E610" i="4"/>
  <c r="D610" i="4"/>
  <c r="K544" i="4"/>
  <c r="J544" i="4"/>
  <c r="H544" i="4"/>
  <c r="G544" i="4"/>
  <c r="E544" i="4"/>
  <c r="D544" i="4"/>
  <c r="K502" i="4"/>
  <c r="J502" i="4"/>
  <c r="H502" i="4"/>
  <c r="G502" i="4"/>
  <c r="E502" i="4"/>
  <c r="D502" i="4"/>
  <c r="K465" i="4"/>
  <c r="J465" i="4"/>
  <c r="H465" i="4"/>
  <c r="G465" i="4"/>
  <c r="E465" i="4"/>
  <c r="D465" i="4"/>
  <c r="K721" i="4"/>
  <c r="J721" i="4"/>
  <c r="H721" i="4"/>
  <c r="G721" i="4"/>
  <c r="E721" i="4"/>
  <c r="D721" i="4"/>
  <c r="K464" i="4"/>
  <c r="J464" i="4"/>
  <c r="H464" i="4"/>
  <c r="G464" i="4"/>
  <c r="E464" i="4"/>
  <c r="D464" i="4"/>
  <c r="K1444" i="4"/>
  <c r="J1444" i="4"/>
  <c r="H1444" i="4"/>
  <c r="G1444" i="4"/>
  <c r="E1444" i="4"/>
  <c r="D1444" i="4"/>
  <c r="K1443" i="4"/>
  <c r="J1443" i="4"/>
  <c r="H1443" i="4"/>
  <c r="G1443" i="4"/>
  <c r="E1443" i="4"/>
  <c r="D1443" i="4"/>
  <c r="K1150" i="4"/>
  <c r="J1150" i="4"/>
  <c r="H1150" i="4"/>
  <c r="G1150" i="4"/>
  <c r="E1150" i="4"/>
  <c r="D1150" i="4"/>
  <c r="K1442" i="4"/>
  <c r="J1442" i="4"/>
  <c r="H1442" i="4"/>
  <c r="G1442" i="4"/>
  <c r="E1442" i="4"/>
  <c r="D1442" i="4"/>
  <c r="K575" i="4"/>
  <c r="J575" i="4"/>
  <c r="H575" i="4"/>
  <c r="G575" i="4"/>
  <c r="E575" i="4"/>
  <c r="D575" i="4"/>
  <c r="K609" i="4"/>
  <c r="J609" i="4"/>
  <c r="H609" i="4"/>
  <c r="G609" i="4"/>
  <c r="E609" i="4"/>
  <c r="D609" i="4"/>
  <c r="K1441" i="4"/>
  <c r="J1441" i="4"/>
  <c r="H1441" i="4"/>
  <c r="G1441" i="4"/>
  <c r="E1441" i="4"/>
  <c r="D1441" i="4"/>
  <c r="K786" i="4"/>
  <c r="J786" i="4"/>
  <c r="H786" i="4"/>
  <c r="G786" i="4"/>
  <c r="E786" i="4"/>
  <c r="D786" i="4"/>
  <c r="K1440" i="4"/>
  <c r="J1440" i="4"/>
  <c r="H1440" i="4"/>
  <c r="G1440" i="4"/>
  <c r="E1440" i="4"/>
  <c r="D1440" i="4"/>
  <c r="K1439" i="4"/>
  <c r="J1439" i="4"/>
  <c r="H1439" i="4"/>
  <c r="G1439" i="4"/>
  <c r="E1439" i="4"/>
  <c r="D1439" i="4"/>
  <c r="K1149" i="4"/>
  <c r="J1149" i="4"/>
  <c r="H1149" i="4"/>
  <c r="G1149" i="4"/>
  <c r="E1149" i="4"/>
  <c r="D1149" i="4"/>
  <c r="K875" i="4"/>
  <c r="J875" i="4"/>
  <c r="H875" i="4"/>
  <c r="G875" i="4"/>
  <c r="E875" i="4"/>
  <c r="D875" i="4"/>
  <c r="K1438" i="4"/>
  <c r="J1438" i="4"/>
  <c r="H1438" i="4"/>
  <c r="G1438" i="4"/>
  <c r="E1438" i="4"/>
  <c r="D1438" i="4"/>
  <c r="K1148" i="4"/>
  <c r="J1148" i="4"/>
  <c r="H1148" i="4"/>
  <c r="G1148" i="4"/>
  <c r="E1148" i="4"/>
  <c r="D1148" i="4"/>
  <c r="K230" i="4"/>
  <c r="J230" i="4"/>
  <c r="H230" i="4"/>
  <c r="G230" i="4"/>
  <c r="E230" i="4"/>
  <c r="D230" i="4"/>
  <c r="K1437" i="4"/>
  <c r="J1437" i="4"/>
  <c r="H1437" i="4"/>
  <c r="G1437" i="4"/>
  <c r="E1437" i="4"/>
  <c r="D1437" i="4"/>
  <c r="K1436" i="4"/>
  <c r="J1436" i="4"/>
  <c r="H1436" i="4"/>
  <c r="G1436" i="4"/>
  <c r="E1436" i="4"/>
  <c r="D1436" i="4"/>
  <c r="K720" i="4"/>
  <c r="J720" i="4"/>
  <c r="H720" i="4"/>
  <c r="G720" i="4"/>
  <c r="E720" i="4"/>
  <c r="D720" i="4"/>
  <c r="K124" i="4"/>
  <c r="J124" i="4"/>
  <c r="H124" i="4"/>
  <c r="G124" i="4"/>
  <c r="E124" i="4"/>
  <c r="D124" i="4"/>
  <c r="K1435" i="4"/>
  <c r="J1435" i="4"/>
  <c r="H1435" i="4"/>
  <c r="G1435" i="4"/>
  <c r="E1435" i="4"/>
  <c r="D1435" i="4"/>
  <c r="K407" i="4"/>
  <c r="J407" i="4"/>
  <c r="H407" i="4"/>
  <c r="G407" i="4"/>
  <c r="E407" i="4"/>
  <c r="D407" i="4"/>
  <c r="K1434" i="4"/>
  <c r="J1434" i="4"/>
  <c r="H1434" i="4"/>
  <c r="G1434" i="4"/>
  <c r="E1434" i="4"/>
  <c r="D1434" i="4"/>
  <c r="K651" i="4"/>
  <c r="J651" i="4"/>
  <c r="H651" i="4"/>
  <c r="G651" i="4"/>
  <c r="E651" i="4"/>
  <c r="D651" i="4"/>
  <c r="K874" i="4"/>
  <c r="J874" i="4"/>
  <c r="H874" i="4"/>
  <c r="G874" i="4"/>
  <c r="E874" i="4"/>
  <c r="D874" i="4"/>
  <c r="K81" i="4"/>
  <c r="J81" i="4"/>
  <c r="H81" i="4"/>
  <c r="G81" i="4"/>
  <c r="E81" i="4"/>
  <c r="D81" i="4"/>
  <c r="K1433" i="4"/>
  <c r="J1433" i="4"/>
  <c r="H1433" i="4"/>
  <c r="G1433" i="4"/>
  <c r="E1433" i="4"/>
  <c r="D1433" i="4"/>
  <c r="K873" i="4"/>
  <c r="J873" i="4"/>
  <c r="H873" i="4"/>
  <c r="G873" i="4"/>
  <c r="E873" i="4"/>
  <c r="D873" i="4"/>
  <c r="K1432" i="4"/>
  <c r="J1432" i="4"/>
  <c r="H1432" i="4"/>
  <c r="G1432" i="4"/>
  <c r="E1432" i="4"/>
  <c r="D1432" i="4"/>
  <c r="K406" i="4"/>
  <c r="J406" i="4"/>
  <c r="H406" i="4"/>
  <c r="G406" i="4"/>
  <c r="E406" i="4"/>
  <c r="D406" i="4"/>
  <c r="K211" i="4"/>
  <c r="J211" i="4"/>
  <c r="H211" i="4"/>
  <c r="G211" i="4"/>
  <c r="E211" i="4"/>
  <c r="D211" i="4"/>
  <c r="K988" i="4"/>
  <c r="J988" i="4"/>
  <c r="H988" i="4"/>
  <c r="G988" i="4"/>
  <c r="E988" i="4"/>
  <c r="D988" i="4"/>
  <c r="K1147" i="4"/>
  <c r="J1147" i="4"/>
  <c r="H1147" i="4"/>
  <c r="G1147" i="4"/>
  <c r="E1147" i="4"/>
  <c r="D1147" i="4"/>
  <c r="K543" i="4"/>
  <c r="J543" i="4"/>
  <c r="H543" i="4"/>
  <c r="G543" i="4"/>
  <c r="E543" i="4"/>
  <c r="D543" i="4"/>
  <c r="K1431" i="4"/>
  <c r="J1431" i="4"/>
  <c r="H1431" i="4"/>
  <c r="G1431" i="4"/>
  <c r="E1431" i="4"/>
  <c r="D1431" i="4"/>
  <c r="K608" i="4"/>
  <c r="J608" i="4"/>
  <c r="H608" i="4"/>
  <c r="G608" i="4"/>
  <c r="E608" i="4"/>
  <c r="D608" i="4"/>
  <c r="K872" i="4"/>
  <c r="J872" i="4"/>
  <c r="H872" i="4"/>
  <c r="G872" i="4"/>
  <c r="E872" i="4"/>
  <c r="D872" i="4"/>
  <c r="K871" i="4"/>
  <c r="J871" i="4"/>
  <c r="H871" i="4"/>
  <c r="G871" i="4"/>
  <c r="E871" i="4"/>
  <c r="D871" i="4"/>
  <c r="K520" i="4"/>
  <c r="J520" i="4"/>
  <c r="H520" i="4"/>
  <c r="G520" i="4"/>
  <c r="E520" i="4"/>
  <c r="D520" i="4"/>
  <c r="K719" i="4"/>
  <c r="J719" i="4"/>
  <c r="H719" i="4"/>
  <c r="G719" i="4"/>
  <c r="E719" i="4"/>
  <c r="D719" i="4"/>
  <c r="K870" i="4"/>
  <c r="J870" i="4"/>
  <c r="H870" i="4"/>
  <c r="G870" i="4"/>
  <c r="E870" i="4"/>
  <c r="D870" i="4"/>
  <c r="K1430" i="4"/>
  <c r="J1430" i="4"/>
  <c r="H1430" i="4"/>
  <c r="G1430" i="4"/>
  <c r="E1430" i="4"/>
  <c r="D1430" i="4"/>
  <c r="K987" i="4"/>
  <c r="J987" i="4"/>
  <c r="H987" i="4"/>
  <c r="G987" i="4"/>
  <c r="E987" i="4"/>
  <c r="D987" i="4"/>
  <c r="K1429" i="4"/>
  <c r="J1429" i="4"/>
  <c r="H1429" i="4"/>
  <c r="G1429" i="4"/>
  <c r="E1429" i="4"/>
  <c r="D1429" i="4"/>
  <c r="K718" i="4"/>
  <c r="J718" i="4"/>
  <c r="H718" i="4"/>
  <c r="G718" i="4"/>
  <c r="E718" i="4"/>
  <c r="D718" i="4"/>
  <c r="K1428" i="4"/>
  <c r="J1428" i="4"/>
  <c r="H1428" i="4"/>
  <c r="G1428" i="4"/>
  <c r="E1428" i="4"/>
  <c r="D1428" i="4"/>
  <c r="K869" i="4"/>
  <c r="J869" i="4"/>
  <c r="H869" i="4"/>
  <c r="G869" i="4"/>
  <c r="E869" i="4"/>
  <c r="D869" i="4"/>
  <c r="K1427" i="4"/>
  <c r="J1427" i="4"/>
  <c r="H1427" i="4"/>
  <c r="G1427" i="4"/>
  <c r="E1427" i="4"/>
  <c r="D1427" i="4"/>
  <c r="K1426" i="4"/>
  <c r="J1426" i="4"/>
  <c r="H1426" i="4"/>
  <c r="G1426" i="4"/>
  <c r="E1426" i="4"/>
  <c r="D1426" i="4"/>
  <c r="K1425" i="4"/>
  <c r="J1425" i="4"/>
  <c r="H1425" i="4"/>
  <c r="G1425" i="4"/>
  <c r="E1425" i="4"/>
  <c r="D1425" i="4"/>
  <c r="K1424" i="4"/>
  <c r="J1424" i="4"/>
  <c r="H1424" i="4"/>
  <c r="G1424" i="4"/>
  <c r="E1424" i="4"/>
  <c r="D1424" i="4"/>
  <c r="K142" i="4"/>
  <c r="J142" i="4"/>
  <c r="H142" i="4"/>
  <c r="G142" i="4"/>
  <c r="E142" i="4"/>
  <c r="D142" i="4"/>
  <c r="K358" i="4"/>
  <c r="J358" i="4"/>
  <c r="H358" i="4"/>
  <c r="G358" i="4"/>
  <c r="E358" i="4"/>
  <c r="D358" i="4"/>
  <c r="K650" i="4"/>
  <c r="J650" i="4"/>
  <c r="H650" i="4"/>
  <c r="G650" i="4"/>
  <c r="E650" i="4"/>
  <c r="D650" i="4"/>
  <c r="K251" i="4"/>
  <c r="J251" i="4"/>
  <c r="H251" i="4"/>
  <c r="G251" i="4"/>
  <c r="E251" i="4"/>
  <c r="D251" i="4"/>
  <c r="K303" i="4"/>
  <c r="J303" i="4"/>
  <c r="H303" i="4"/>
  <c r="G303" i="4"/>
  <c r="E303" i="4"/>
  <c r="D303" i="4"/>
  <c r="K1423" i="4"/>
  <c r="J1423" i="4"/>
  <c r="H1423" i="4"/>
  <c r="G1423" i="4"/>
  <c r="E1423" i="4"/>
  <c r="D1423" i="4"/>
  <c r="K80" i="4"/>
  <c r="J80" i="4"/>
  <c r="H80" i="4"/>
  <c r="G80" i="4"/>
  <c r="E80" i="4"/>
  <c r="D80" i="4"/>
  <c r="K542" i="4"/>
  <c r="J542" i="4"/>
  <c r="H542" i="4"/>
  <c r="G542" i="4"/>
  <c r="E542" i="4"/>
  <c r="D542" i="4"/>
  <c r="K295" i="4"/>
  <c r="J295" i="4"/>
  <c r="H295" i="4"/>
  <c r="G295" i="4"/>
  <c r="E295" i="4"/>
  <c r="D295" i="4"/>
  <c r="K868" i="4"/>
  <c r="J868" i="4"/>
  <c r="H868" i="4"/>
  <c r="G868" i="4"/>
  <c r="E868" i="4"/>
  <c r="D868" i="4"/>
  <c r="K301" i="4"/>
  <c r="J301" i="4"/>
  <c r="H301" i="4"/>
  <c r="G301" i="4"/>
  <c r="E301" i="4"/>
  <c r="D301" i="4"/>
  <c r="K574" i="4"/>
  <c r="J574" i="4"/>
  <c r="H574" i="4"/>
  <c r="G574" i="4"/>
  <c r="E574" i="4"/>
  <c r="D574" i="4"/>
  <c r="K1422" i="4"/>
  <c r="J1422" i="4"/>
  <c r="H1422" i="4"/>
  <c r="G1422" i="4"/>
  <c r="E1422" i="4"/>
  <c r="D1422" i="4"/>
  <c r="K501" i="4"/>
  <c r="J501" i="4"/>
  <c r="H501" i="4"/>
  <c r="G501" i="4"/>
  <c r="E501" i="4"/>
  <c r="D501" i="4"/>
  <c r="K1146" i="4"/>
  <c r="J1146" i="4"/>
  <c r="H1146" i="4"/>
  <c r="G1146" i="4"/>
  <c r="E1146" i="4"/>
  <c r="D1146" i="4"/>
  <c r="K986" i="4"/>
  <c r="J986" i="4"/>
  <c r="H986" i="4"/>
  <c r="G986" i="4"/>
  <c r="E986" i="4"/>
  <c r="D986" i="4"/>
  <c r="K1145" i="4"/>
  <c r="J1145" i="4"/>
  <c r="H1145" i="4"/>
  <c r="G1145" i="4"/>
  <c r="E1145" i="4"/>
  <c r="D1145" i="4"/>
  <c r="K785" i="4"/>
  <c r="J785" i="4"/>
  <c r="H785" i="4"/>
  <c r="G785" i="4"/>
  <c r="E785" i="4"/>
  <c r="D785" i="4"/>
  <c r="K315" i="4"/>
  <c r="J315" i="4"/>
  <c r="H315" i="4"/>
  <c r="G315" i="4"/>
  <c r="E315" i="4"/>
  <c r="D315" i="4"/>
  <c r="K1144" i="4"/>
  <c r="J1144" i="4"/>
  <c r="H1144" i="4"/>
  <c r="G1144" i="4"/>
  <c r="E1144" i="4"/>
  <c r="D1144" i="4"/>
  <c r="K717" i="4"/>
  <c r="J717" i="4"/>
  <c r="H717" i="4"/>
  <c r="G717" i="4"/>
  <c r="E717" i="4"/>
  <c r="D717" i="4"/>
  <c r="K1421" i="4"/>
  <c r="J1421" i="4"/>
  <c r="H1421" i="4"/>
  <c r="G1421" i="4"/>
  <c r="E1421" i="4"/>
  <c r="D1421" i="4"/>
  <c r="K1420" i="4"/>
  <c r="J1420" i="4"/>
  <c r="H1420" i="4"/>
  <c r="G1420" i="4"/>
  <c r="E1420" i="4"/>
  <c r="D1420" i="4"/>
  <c r="K1419" i="4"/>
  <c r="J1419" i="4"/>
  <c r="H1419" i="4"/>
  <c r="G1419" i="4"/>
  <c r="E1419" i="4"/>
  <c r="D1419" i="4"/>
  <c r="K1418" i="4"/>
  <c r="J1418" i="4"/>
  <c r="H1418" i="4"/>
  <c r="G1418" i="4"/>
  <c r="E1418" i="4"/>
  <c r="D1418" i="4"/>
  <c r="K90" i="4"/>
  <c r="J90" i="4"/>
  <c r="H90" i="4"/>
  <c r="G90" i="4"/>
  <c r="E90" i="4"/>
  <c r="D90" i="4"/>
  <c r="K867" i="4"/>
  <c r="J867" i="4"/>
  <c r="H867" i="4"/>
  <c r="G867" i="4"/>
  <c r="E867" i="4"/>
  <c r="D867" i="4"/>
  <c r="K415" i="4"/>
  <c r="J415" i="4"/>
  <c r="H415" i="4"/>
  <c r="G415" i="4"/>
  <c r="E415" i="4"/>
  <c r="D415" i="4"/>
  <c r="K247" i="4"/>
  <c r="J247" i="4"/>
  <c r="H247" i="4"/>
  <c r="G247" i="4"/>
  <c r="E247" i="4"/>
  <c r="D247" i="4"/>
  <c r="K26" i="4"/>
  <c r="J26" i="4"/>
  <c r="H26" i="4"/>
  <c r="G26" i="4"/>
  <c r="E26" i="4"/>
  <c r="D26" i="4"/>
  <c r="K347" i="4"/>
  <c r="J347" i="4"/>
  <c r="H347" i="4"/>
  <c r="G347" i="4"/>
  <c r="E347" i="4"/>
  <c r="D347" i="4"/>
  <c r="K1143" i="4"/>
  <c r="J1143" i="4"/>
  <c r="H1143" i="4"/>
  <c r="G1143" i="4"/>
  <c r="E1143" i="4"/>
  <c r="D1143" i="4"/>
  <c r="K1417" i="4"/>
  <c r="J1417" i="4"/>
  <c r="H1417" i="4"/>
  <c r="G1417" i="4"/>
  <c r="E1417" i="4"/>
  <c r="D1417" i="4"/>
  <c r="K1416" i="4"/>
  <c r="J1416" i="4"/>
  <c r="H1416" i="4"/>
  <c r="G1416" i="4"/>
  <c r="E1416" i="4"/>
  <c r="D1416" i="4"/>
  <c r="K105" i="4"/>
  <c r="J105" i="4"/>
  <c r="H105" i="4"/>
  <c r="G105" i="4"/>
  <c r="E105" i="4"/>
  <c r="D105" i="4"/>
  <c r="K866" i="4"/>
  <c r="J866" i="4"/>
  <c r="H866" i="4"/>
  <c r="G866" i="4"/>
  <c r="E866" i="4"/>
  <c r="D866" i="4"/>
  <c r="K1142" i="4"/>
  <c r="J1142" i="4"/>
  <c r="H1142" i="4"/>
  <c r="G1142" i="4"/>
  <c r="E1142" i="4"/>
  <c r="D1142" i="4"/>
  <c r="K519" i="4"/>
  <c r="J519" i="4"/>
  <c r="H519" i="4"/>
  <c r="G519" i="4"/>
  <c r="E519" i="4"/>
  <c r="D519" i="4"/>
  <c r="K166" i="4"/>
  <c r="J166" i="4"/>
  <c r="H166" i="4"/>
  <c r="G166" i="4"/>
  <c r="E166" i="4"/>
  <c r="D166" i="4"/>
  <c r="K253" i="4"/>
  <c r="J253" i="4"/>
  <c r="H253" i="4"/>
  <c r="G253" i="4"/>
  <c r="E253" i="4"/>
  <c r="D253" i="4"/>
  <c r="K1415" i="4"/>
  <c r="J1415" i="4"/>
  <c r="H1415" i="4"/>
  <c r="G1415" i="4"/>
  <c r="E1415" i="4"/>
  <c r="D1415" i="4"/>
  <c r="K334" i="4"/>
  <c r="J334" i="4"/>
  <c r="H334" i="4"/>
  <c r="G334" i="4"/>
  <c r="E334" i="4"/>
  <c r="D334" i="4"/>
  <c r="K985" i="4"/>
  <c r="J985" i="4"/>
  <c r="H985" i="4"/>
  <c r="G985" i="4"/>
  <c r="E985" i="4"/>
  <c r="D985" i="4"/>
  <c r="K202" i="4"/>
  <c r="J202" i="4"/>
  <c r="H202" i="4"/>
  <c r="G202" i="4"/>
  <c r="E202" i="4"/>
  <c r="D202" i="4"/>
  <c r="K607" i="4"/>
  <c r="J607" i="4"/>
  <c r="H607" i="4"/>
  <c r="G607" i="4"/>
  <c r="E607" i="4"/>
  <c r="D607" i="4"/>
  <c r="K110" i="4"/>
  <c r="J110" i="4"/>
  <c r="H110" i="4"/>
  <c r="G110" i="4"/>
  <c r="E110" i="4"/>
  <c r="D110" i="4"/>
  <c r="K1414" i="4"/>
  <c r="J1414" i="4"/>
  <c r="H1414" i="4"/>
  <c r="G1414" i="4"/>
  <c r="E1414" i="4"/>
  <c r="D1414" i="4"/>
  <c r="K1141" i="4"/>
  <c r="J1141" i="4"/>
  <c r="H1141" i="4"/>
  <c r="G1141" i="4"/>
  <c r="E1141" i="4"/>
  <c r="D1141" i="4"/>
  <c r="K1413" i="4"/>
  <c r="J1413" i="4"/>
  <c r="H1413" i="4"/>
  <c r="G1413" i="4"/>
  <c r="E1413" i="4"/>
  <c r="D1413" i="4"/>
  <c r="K1140" i="4"/>
  <c r="J1140" i="4"/>
  <c r="H1140" i="4"/>
  <c r="G1140" i="4"/>
  <c r="E1140" i="4"/>
  <c r="D1140" i="4"/>
  <c r="K1412" i="4"/>
  <c r="J1412" i="4"/>
  <c r="H1412" i="4"/>
  <c r="G1412" i="4"/>
  <c r="E1412" i="4"/>
  <c r="D1412" i="4"/>
  <c r="K716" i="4"/>
  <c r="J716" i="4"/>
  <c r="H716" i="4"/>
  <c r="G716" i="4"/>
  <c r="E716" i="4"/>
  <c r="D716" i="4"/>
  <c r="K1411" i="4"/>
  <c r="J1411" i="4"/>
  <c r="H1411" i="4"/>
  <c r="G1411" i="4"/>
  <c r="E1411" i="4"/>
  <c r="D1411" i="4"/>
  <c r="K865" i="4"/>
  <c r="J865" i="4"/>
  <c r="H865" i="4"/>
  <c r="G865" i="4"/>
  <c r="E865" i="4"/>
  <c r="D865" i="4"/>
  <c r="K289" i="4"/>
  <c r="J289" i="4"/>
  <c r="H289" i="4"/>
  <c r="G289" i="4"/>
  <c r="E289" i="4"/>
  <c r="D289" i="4"/>
  <c r="K1139" i="4"/>
  <c r="J1139" i="4"/>
  <c r="H1139" i="4"/>
  <c r="G1139" i="4"/>
  <c r="E1139" i="4"/>
  <c r="D1139" i="4"/>
  <c r="K649" i="4"/>
  <c r="J649" i="4"/>
  <c r="H649" i="4"/>
  <c r="G649" i="4"/>
  <c r="E649" i="4"/>
  <c r="D649" i="4"/>
  <c r="K648" i="4"/>
  <c r="J648" i="4"/>
  <c r="H648" i="4"/>
  <c r="G648" i="4"/>
  <c r="E648" i="4"/>
  <c r="D648" i="4"/>
  <c r="K647" i="4"/>
  <c r="J647" i="4"/>
  <c r="H647" i="4"/>
  <c r="G647" i="4"/>
  <c r="E647" i="4"/>
  <c r="D647" i="4"/>
  <c r="K91" i="4"/>
  <c r="J91" i="4"/>
  <c r="H91" i="4"/>
  <c r="G91" i="4"/>
  <c r="E91" i="4"/>
  <c r="D91" i="4"/>
  <c r="K1138" i="4"/>
  <c r="J1138" i="4"/>
  <c r="H1138" i="4"/>
  <c r="G1138" i="4"/>
  <c r="E1138" i="4"/>
  <c r="D1138" i="4"/>
  <c r="K1410" i="4"/>
  <c r="J1410" i="4"/>
  <c r="H1410" i="4"/>
  <c r="G1410" i="4"/>
  <c r="E1410" i="4"/>
  <c r="D1410" i="4"/>
  <c r="K500" i="4"/>
  <c r="J500" i="4"/>
  <c r="H500" i="4"/>
  <c r="G500" i="4"/>
  <c r="E500" i="4"/>
  <c r="D500" i="4"/>
  <c r="K715" i="4"/>
  <c r="J715" i="4"/>
  <c r="H715" i="4"/>
  <c r="G715" i="4"/>
  <c r="E715" i="4"/>
  <c r="D715" i="4"/>
  <c r="K1409" i="4"/>
  <c r="J1409" i="4"/>
  <c r="H1409" i="4"/>
  <c r="G1409" i="4"/>
  <c r="E1409" i="4"/>
  <c r="D1409" i="4"/>
  <c r="K1408" i="4"/>
  <c r="J1408" i="4"/>
  <c r="H1408" i="4"/>
  <c r="G1408" i="4"/>
  <c r="E1408" i="4"/>
  <c r="D1408" i="4"/>
  <c r="K984" i="4"/>
  <c r="J984" i="4"/>
  <c r="H984" i="4"/>
  <c r="G984" i="4"/>
  <c r="E984" i="4"/>
  <c r="D984" i="4"/>
  <c r="K45" i="4"/>
  <c r="J45" i="4"/>
  <c r="H45" i="4"/>
  <c r="G45" i="4"/>
  <c r="E45" i="4"/>
  <c r="D45" i="4"/>
  <c r="K499" i="4"/>
  <c r="J499" i="4"/>
  <c r="H499" i="4"/>
  <c r="G499" i="4"/>
  <c r="E499" i="4"/>
  <c r="D499" i="4"/>
  <c r="K864" i="4"/>
  <c r="J864" i="4"/>
  <c r="H864" i="4"/>
  <c r="G864" i="4"/>
  <c r="E864" i="4"/>
  <c r="D864" i="4"/>
  <c r="K541" i="4"/>
  <c r="J541" i="4"/>
  <c r="H541" i="4"/>
  <c r="G541" i="4"/>
  <c r="E541" i="4"/>
  <c r="D541" i="4"/>
  <c r="K1137" i="4"/>
  <c r="J1137" i="4"/>
  <c r="H1137" i="4"/>
  <c r="G1137" i="4"/>
  <c r="E1137" i="4"/>
  <c r="D1137" i="4"/>
  <c r="K714" i="4"/>
  <c r="J714" i="4"/>
  <c r="H714" i="4"/>
  <c r="G714" i="4"/>
  <c r="E714" i="4"/>
  <c r="D714" i="4"/>
  <c r="K863" i="4"/>
  <c r="J863" i="4"/>
  <c r="H863" i="4"/>
  <c r="G863" i="4"/>
  <c r="E863" i="4"/>
  <c r="D863" i="4"/>
  <c r="K983" i="4"/>
  <c r="J983" i="4"/>
  <c r="H983" i="4"/>
  <c r="G983" i="4"/>
  <c r="E983" i="4"/>
  <c r="D983" i="4"/>
  <c r="K573" i="4"/>
  <c r="J573" i="4"/>
  <c r="H573" i="4"/>
  <c r="G573" i="4"/>
  <c r="E573" i="4"/>
  <c r="D573" i="4"/>
  <c r="K713" i="4"/>
  <c r="J713" i="4"/>
  <c r="H713" i="4"/>
  <c r="G713" i="4"/>
  <c r="E713" i="4"/>
  <c r="D713" i="4"/>
  <c r="K712" i="4"/>
  <c r="J712" i="4"/>
  <c r="H712" i="4"/>
  <c r="G712" i="4"/>
  <c r="E712" i="4"/>
  <c r="D712" i="4"/>
  <c r="K134" i="4"/>
  <c r="J134" i="4"/>
  <c r="H134" i="4"/>
  <c r="G134" i="4"/>
  <c r="E134" i="4"/>
  <c r="D134" i="4"/>
  <c r="K298" i="4"/>
  <c r="J298" i="4"/>
  <c r="H298" i="4"/>
  <c r="G298" i="4"/>
  <c r="E298" i="4"/>
  <c r="D298" i="4"/>
  <c r="K1407" i="4"/>
  <c r="J1407" i="4"/>
  <c r="H1407" i="4"/>
  <c r="G1407" i="4"/>
  <c r="E1407" i="4"/>
  <c r="D1407" i="4"/>
  <c r="K187" i="4"/>
  <c r="J187" i="4"/>
  <c r="H187" i="4"/>
  <c r="G187" i="4"/>
  <c r="E187" i="4"/>
  <c r="D187" i="4"/>
  <c r="K862" i="4"/>
  <c r="J862" i="4"/>
  <c r="H862" i="4"/>
  <c r="G862" i="4"/>
  <c r="E862" i="4"/>
  <c r="D862" i="4"/>
  <c r="K606" i="4"/>
  <c r="J606" i="4"/>
  <c r="H606" i="4"/>
  <c r="G606" i="4"/>
  <c r="E606" i="4"/>
  <c r="D606" i="4"/>
  <c r="K1406" i="4"/>
  <c r="J1406" i="4"/>
  <c r="H1406" i="4"/>
  <c r="G1406" i="4"/>
  <c r="E1406" i="4"/>
  <c r="D1406" i="4"/>
  <c r="K1136" i="4"/>
  <c r="J1136" i="4"/>
  <c r="H1136" i="4"/>
  <c r="G1136" i="4"/>
  <c r="E1136" i="4"/>
  <c r="D1136" i="4"/>
  <c r="K62" i="4"/>
  <c r="J62" i="4"/>
  <c r="H62" i="4"/>
  <c r="G62" i="4"/>
  <c r="E62" i="4"/>
  <c r="D62" i="4"/>
  <c r="K1405" i="4"/>
  <c r="J1405" i="4"/>
  <c r="H1405" i="4"/>
  <c r="G1405" i="4"/>
  <c r="E1405" i="4"/>
  <c r="D1405" i="4"/>
  <c r="K1404" i="4"/>
  <c r="J1404" i="4"/>
  <c r="H1404" i="4"/>
  <c r="G1404" i="4"/>
  <c r="E1404" i="4"/>
  <c r="D1404" i="4"/>
  <c r="K55" i="4"/>
  <c r="J55" i="4"/>
  <c r="H55" i="4"/>
  <c r="G55" i="4"/>
  <c r="E55" i="4"/>
  <c r="D55" i="4"/>
  <c r="K151" i="4"/>
  <c r="J151" i="4"/>
  <c r="H151" i="4"/>
  <c r="G151" i="4"/>
  <c r="E151" i="4"/>
  <c r="D151" i="4"/>
  <c r="K1135" i="4"/>
  <c r="J1135" i="4"/>
  <c r="H1135" i="4"/>
  <c r="G1135" i="4"/>
  <c r="E1135" i="4"/>
  <c r="D1135" i="4"/>
  <c r="K314" i="4"/>
  <c r="J314" i="4"/>
  <c r="H314" i="4"/>
  <c r="G314" i="4"/>
  <c r="E314" i="4"/>
  <c r="D314" i="4"/>
  <c r="K982" i="4"/>
  <c r="J982" i="4"/>
  <c r="H982" i="4"/>
  <c r="G982" i="4"/>
  <c r="E982" i="4"/>
  <c r="D982" i="4"/>
  <c r="K388" i="4"/>
  <c r="J388" i="4"/>
  <c r="H388" i="4"/>
  <c r="G388" i="4"/>
  <c r="E388" i="4"/>
  <c r="D388" i="4"/>
  <c r="K1134" i="4"/>
  <c r="J1134" i="4"/>
  <c r="H1134" i="4"/>
  <c r="G1134" i="4"/>
  <c r="E1134" i="4"/>
  <c r="D1134" i="4"/>
  <c r="K1403" i="4"/>
  <c r="J1403" i="4"/>
  <c r="H1403" i="4"/>
  <c r="G1403" i="4"/>
  <c r="E1403" i="4"/>
  <c r="D1403" i="4"/>
  <c r="K1402" i="4"/>
  <c r="J1402" i="4"/>
  <c r="H1402" i="4"/>
  <c r="G1402" i="4"/>
  <c r="E1402" i="4"/>
  <c r="D1402" i="4"/>
  <c r="K1401" i="4"/>
  <c r="J1401" i="4"/>
  <c r="H1401" i="4"/>
  <c r="G1401" i="4"/>
  <c r="E1401" i="4"/>
  <c r="D1401" i="4"/>
  <c r="K498" i="4"/>
  <c r="J498" i="4"/>
  <c r="H498" i="4"/>
  <c r="G498" i="4"/>
  <c r="E498" i="4"/>
  <c r="D498" i="4"/>
  <c r="K646" i="4"/>
  <c r="J646" i="4"/>
  <c r="H646" i="4"/>
  <c r="G646" i="4"/>
  <c r="E646" i="4"/>
  <c r="D646" i="4"/>
  <c r="K861" i="4"/>
  <c r="J861" i="4"/>
  <c r="H861" i="4"/>
  <c r="G861" i="4"/>
  <c r="E861" i="4"/>
  <c r="D861" i="4"/>
  <c r="K1400" i="4"/>
  <c r="J1400" i="4"/>
  <c r="H1400" i="4"/>
  <c r="G1400" i="4"/>
  <c r="E1400" i="4"/>
  <c r="D1400" i="4"/>
  <c r="K341" i="4"/>
  <c r="J341" i="4"/>
  <c r="H341" i="4"/>
  <c r="G341" i="4"/>
  <c r="E341" i="4"/>
  <c r="D341" i="4"/>
  <c r="K219" i="4"/>
  <c r="J219" i="4"/>
  <c r="H219" i="4"/>
  <c r="G219" i="4"/>
  <c r="E219" i="4"/>
  <c r="D219" i="4"/>
  <c r="K1399" i="4"/>
  <c r="J1399" i="4"/>
  <c r="H1399" i="4"/>
  <c r="G1399" i="4"/>
  <c r="E1399" i="4"/>
  <c r="D1399" i="4"/>
  <c r="K1398" i="4"/>
  <c r="J1398" i="4"/>
  <c r="H1398" i="4"/>
  <c r="G1398" i="4"/>
  <c r="E1398" i="4"/>
  <c r="D1398" i="4"/>
  <c r="K340" i="4"/>
  <c r="J340" i="4"/>
  <c r="H340" i="4"/>
  <c r="G340" i="4"/>
  <c r="E340" i="4"/>
  <c r="D340" i="4"/>
  <c r="K1397" i="4"/>
  <c r="J1397" i="4"/>
  <c r="H1397" i="4"/>
  <c r="G1397" i="4"/>
  <c r="E1397" i="4"/>
  <c r="D1397" i="4"/>
  <c r="K497" i="4"/>
  <c r="J497" i="4"/>
  <c r="H497" i="4"/>
  <c r="G497" i="4"/>
  <c r="E497" i="4"/>
  <c r="D497" i="4"/>
  <c r="K1396" i="4"/>
  <c r="J1396" i="4"/>
  <c r="H1396" i="4"/>
  <c r="G1396" i="4"/>
  <c r="E1396" i="4"/>
  <c r="D1396" i="4"/>
  <c r="K711" i="4"/>
  <c r="J711" i="4"/>
  <c r="H711" i="4"/>
  <c r="G711" i="4"/>
  <c r="E711" i="4"/>
  <c r="D711" i="4"/>
  <c r="K439" i="4"/>
  <c r="J439" i="4"/>
  <c r="H439" i="4"/>
  <c r="G439" i="4"/>
  <c r="E439" i="4"/>
  <c r="D439" i="4"/>
  <c r="K1395" i="4"/>
  <c r="J1395" i="4"/>
  <c r="H1395" i="4"/>
  <c r="G1395" i="4"/>
  <c r="E1395" i="4"/>
  <c r="D1395" i="4"/>
  <c r="K1394" i="4"/>
  <c r="J1394" i="4"/>
  <c r="H1394" i="4"/>
  <c r="G1394" i="4"/>
  <c r="E1394" i="4"/>
  <c r="D1394" i="4"/>
  <c r="K645" i="4"/>
  <c r="J645" i="4"/>
  <c r="H645" i="4"/>
  <c r="G645" i="4"/>
  <c r="E645" i="4"/>
  <c r="D645" i="4"/>
  <c r="K165" i="4"/>
  <c r="J165" i="4"/>
  <c r="H165" i="4"/>
  <c r="G165" i="4"/>
  <c r="E165" i="4"/>
  <c r="D165" i="4"/>
  <c r="K1133" i="4"/>
  <c r="J1133" i="4"/>
  <c r="H1133" i="4"/>
  <c r="G1133" i="4"/>
  <c r="E1133" i="4"/>
  <c r="D1133" i="4"/>
  <c r="K710" i="4"/>
  <c r="J710" i="4"/>
  <c r="H710" i="4"/>
  <c r="G710" i="4"/>
  <c r="E710" i="4"/>
  <c r="D710" i="4"/>
  <c r="K784" i="4"/>
  <c r="J784" i="4"/>
  <c r="H784" i="4"/>
  <c r="G784" i="4"/>
  <c r="E784" i="4"/>
  <c r="D784" i="4"/>
  <c r="K414" i="4"/>
  <c r="J414" i="4"/>
  <c r="H414" i="4"/>
  <c r="G414" i="4"/>
  <c r="E414" i="4"/>
  <c r="D414" i="4"/>
  <c r="K518" i="4"/>
  <c r="J518" i="4"/>
  <c r="H518" i="4"/>
  <c r="G518" i="4"/>
  <c r="E518" i="4"/>
  <c r="D518" i="4"/>
  <c r="K1132" i="4"/>
  <c r="J1132" i="4"/>
  <c r="H1132" i="4"/>
  <c r="G1132" i="4"/>
  <c r="E1132" i="4"/>
  <c r="D1132" i="4"/>
  <c r="K709" i="4"/>
  <c r="J709" i="4"/>
  <c r="H709" i="4"/>
  <c r="G709" i="4"/>
  <c r="E709" i="4"/>
  <c r="D709" i="4"/>
  <c r="K1393" i="4"/>
  <c r="J1393" i="4"/>
  <c r="H1393" i="4"/>
  <c r="G1393" i="4"/>
  <c r="E1393" i="4"/>
  <c r="D1393" i="4"/>
  <c r="K209" i="4"/>
  <c r="J209" i="4"/>
  <c r="H209" i="4"/>
  <c r="G209" i="4"/>
  <c r="E209" i="4"/>
  <c r="D209" i="4"/>
  <c r="K981" i="4"/>
  <c r="J981" i="4"/>
  <c r="H981" i="4"/>
  <c r="G981" i="4"/>
  <c r="E981" i="4"/>
  <c r="D981" i="4"/>
  <c r="K1392" i="4"/>
  <c r="J1392" i="4"/>
  <c r="H1392" i="4"/>
  <c r="G1392" i="4"/>
  <c r="E1392" i="4"/>
  <c r="D1392" i="4"/>
  <c r="K980" i="4"/>
  <c r="J980" i="4"/>
  <c r="H980" i="4"/>
  <c r="G980" i="4"/>
  <c r="E980" i="4"/>
  <c r="D980" i="4"/>
  <c r="K463" i="4"/>
  <c r="J463" i="4"/>
  <c r="H463" i="4"/>
  <c r="G463" i="4"/>
  <c r="E463" i="4"/>
  <c r="D463" i="4"/>
  <c r="K42" i="4"/>
  <c r="J42" i="4"/>
  <c r="H42" i="4"/>
  <c r="G42" i="4"/>
  <c r="E42" i="4"/>
  <c r="D42" i="4"/>
  <c r="K1391" i="4"/>
  <c r="J1391" i="4"/>
  <c r="H1391" i="4"/>
  <c r="G1391" i="4"/>
  <c r="E1391" i="4"/>
  <c r="D1391" i="4"/>
  <c r="K82" i="4"/>
  <c r="J82" i="4"/>
  <c r="H82" i="4"/>
  <c r="G82" i="4"/>
  <c r="E82" i="4"/>
  <c r="D82" i="4"/>
  <c r="K1131" i="4"/>
  <c r="J1131" i="4"/>
  <c r="H1131" i="4"/>
  <c r="G1131" i="4"/>
  <c r="E1131" i="4"/>
  <c r="D1131" i="4"/>
  <c r="K979" i="4"/>
  <c r="J979" i="4"/>
  <c r="H979" i="4"/>
  <c r="G979" i="4"/>
  <c r="E979" i="4"/>
  <c r="D979" i="4"/>
  <c r="K226" i="4"/>
  <c r="J226" i="4"/>
  <c r="H226" i="4"/>
  <c r="G226" i="4"/>
  <c r="E226" i="4"/>
  <c r="D226" i="4"/>
  <c r="K1130" i="4"/>
  <c r="J1130" i="4"/>
  <c r="H1130" i="4"/>
  <c r="G1130" i="4"/>
  <c r="E1130" i="4"/>
  <c r="D1130" i="4"/>
  <c r="K496" i="4"/>
  <c r="J496" i="4"/>
  <c r="H496" i="4"/>
  <c r="G496" i="4"/>
  <c r="E496" i="4"/>
  <c r="D496" i="4"/>
  <c r="K1390" i="4"/>
  <c r="J1390" i="4"/>
  <c r="H1390" i="4"/>
  <c r="G1390" i="4"/>
  <c r="E1390" i="4"/>
  <c r="D1390" i="4"/>
  <c r="K23" i="4"/>
  <c r="J23" i="4"/>
  <c r="H23" i="4"/>
  <c r="G23" i="4"/>
  <c r="E23" i="4"/>
  <c r="D23" i="4"/>
  <c r="K783" i="4"/>
  <c r="J783" i="4"/>
  <c r="H783" i="4"/>
  <c r="G783" i="4"/>
  <c r="E783" i="4"/>
  <c r="D783" i="4"/>
  <c r="K1389" i="4"/>
  <c r="J1389" i="4"/>
  <c r="H1389" i="4"/>
  <c r="G1389" i="4"/>
  <c r="E1389" i="4"/>
  <c r="D1389" i="4"/>
  <c r="K1129" i="4"/>
  <c r="J1129" i="4"/>
  <c r="H1129" i="4"/>
  <c r="G1129" i="4"/>
  <c r="E1129" i="4"/>
  <c r="D1129" i="4"/>
  <c r="K978" i="4"/>
  <c r="J978" i="4"/>
  <c r="H978" i="4"/>
  <c r="G978" i="4"/>
  <c r="E978" i="4"/>
  <c r="D978" i="4"/>
  <c r="K1388" i="4"/>
  <c r="J1388" i="4"/>
  <c r="H1388" i="4"/>
  <c r="G1388" i="4"/>
  <c r="E1388" i="4"/>
  <c r="D1388" i="4"/>
  <c r="K405" i="4"/>
  <c r="J405" i="4"/>
  <c r="H405" i="4"/>
  <c r="G405" i="4"/>
  <c r="E405" i="4"/>
  <c r="D405" i="4"/>
  <c r="K1128" i="4"/>
  <c r="J1128" i="4"/>
  <c r="H1128" i="4"/>
  <c r="G1128" i="4"/>
  <c r="E1128" i="4"/>
  <c r="D1128" i="4"/>
  <c r="K1387" i="4"/>
  <c r="J1387" i="4"/>
  <c r="H1387" i="4"/>
  <c r="G1387" i="4"/>
  <c r="E1387" i="4"/>
  <c r="D1387" i="4"/>
  <c r="K1386" i="4"/>
  <c r="J1386" i="4"/>
  <c r="H1386" i="4"/>
  <c r="G1386" i="4"/>
  <c r="E1386" i="4"/>
  <c r="D1386" i="4"/>
  <c r="K1127" i="4"/>
  <c r="J1127" i="4"/>
  <c r="H1127" i="4"/>
  <c r="G1127" i="4"/>
  <c r="E1127" i="4"/>
  <c r="D1127" i="4"/>
  <c r="K860" i="4"/>
  <c r="J860" i="4"/>
  <c r="H860" i="4"/>
  <c r="G860" i="4"/>
  <c r="E860" i="4"/>
  <c r="D860" i="4"/>
  <c r="K977" i="4"/>
  <c r="J977" i="4"/>
  <c r="H977" i="4"/>
  <c r="G977" i="4"/>
  <c r="E977" i="4"/>
  <c r="D977" i="4"/>
  <c r="K155" i="4"/>
  <c r="J155" i="4"/>
  <c r="H155" i="4"/>
  <c r="G155" i="4"/>
  <c r="E155" i="4"/>
  <c r="D155" i="4"/>
  <c r="K195" i="4"/>
  <c r="J195" i="4"/>
  <c r="H195" i="4"/>
  <c r="G195" i="4"/>
  <c r="E195" i="4"/>
  <c r="D195" i="4"/>
  <c r="K424" i="4"/>
  <c r="J424" i="4"/>
  <c r="H424" i="4"/>
  <c r="G424" i="4"/>
  <c r="E424" i="4"/>
  <c r="D424" i="4"/>
  <c r="K1126" i="4"/>
  <c r="J1126" i="4"/>
  <c r="H1126" i="4"/>
  <c r="G1126" i="4"/>
  <c r="E1126" i="4"/>
  <c r="D1126" i="4"/>
  <c r="K1385" i="4"/>
  <c r="J1385" i="4"/>
  <c r="H1385" i="4"/>
  <c r="G1385" i="4"/>
  <c r="E1385" i="4"/>
  <c r="D1385" i="4"/>
  <c r="K250" i="4"/>
  <c r="J250" i="4"/>
  <c r="H250" i="4"/>
  <c r="G250" i="4"/>
  <c r="E250" i="4"/>
  <c r="D250" i="4"/>
  <c r="K540" i="4"/>
  <c r="J540" i="4"/>
  <c r="H540" i="4"/>
  <c r="G540" i="4"/>
  <c r="E540" i="4"/>
  <c r="D540" i="4"/>
  <c r="K495" i="4"/>
  <c r="J495" i="4"/>
  <c r="H495" i="4"/>
  <c r="G495" i="4"/>
  <c r="E495" i="4"/>
  <c r="D495" i="4"/>
  <c r="K387" i="4"/>
  <c r="J387" i="4"/>
  <c r="H387" i="4"/>
  <c r="G387" i="4"/>
  <c r="E387" i="4"/>
  <c r="D387" i="4"/>
  <c r="K976" i="4"/>
  <c r="J976" i="4"/>
  <c r="H976" i="4"/>
  <c r="G976" i="4"/>
  <c r="E976" i="4"/>
  <c r="D976" i="4"/>
  <c r="K708" i="4"/>
  <c r="J708" i="4"/>
  <c r="H708" i="4"/>
  <c r="G708" i="4"/>
  <c r="E708" i="4"/>
  <c r="D708" i="4"/>
  <c r="K975" i="4"/>
  <c r="J975" i="4"/>
  <c r="H975" i="4"/>
  <c r="G975" i="4"/>
  <c r="E975" i="4"/>
  <c r="D975" i="4"/>
  <c r="K974" i="4"/>
  <c r="J974" i="4"/>
  <c r="H974" i="4"/>
  <c r="G974" i="4"/>
  <c r="E974" i="4"/>
  <c r="D974" i="4"/>
  <c r="K1384" i="4"/>
  <c r="J1384" i="4"/>
  <c r="H1384" i="4"/>
  <c r="G1384" i="4"/>
  <c r="E1384" i="4"/>
  <c r="D1384" i="4"/>
  <c r="K300" i="4"/>
  <c r="J300" i="4"/>
  <c r="H300" i="4"/>
  <c r="G300" i="4"/>
  <c r="E300" i="4"/>
  <c r="D300" i="4"/>
  <c r="K605" i="4"/>
  <c r="J605" i="4"/>
  <c r="H605" i="4"/>
  <c r="G605" i="4"/>
  <c r="E605" i="4"/>
  <c r="D605" i="4"/>
  <c r="K782" i="4"/>
  <c r="J782" i="4"/>
  <c r="H782" i="4"/>
  <c r="G782" i="4"/>
  <c r="E782" i="4"/>
  <c r="D782" i="4"/>
  <c r="K973" i="4"/>
  <c r="J973" i="4"/>
  <c r="H973" i="4"/>
  <c r="G973" i="4"/>
  <c r="E973" i="4"/>
  <c r="D973" i="4"/>
  <c r="K59" i="4"/>
  <c r="J59" i="4"/>
  <c r="H59" i="4"/>
  <c r="G59" i="4"/>
  <c r="E59" i="4"/>
  <c r="D59" i="4"/>
  <c r="K972" i="4"/>
  <c r="J972" i="4"/>
  <c r="H972" i="4"/>
  <c r="G972" i="4"/>
  <c r="E972" i="4"/>
  <c r="D972" i="4"/>
  <c r="K971" i="4"/>
  <c r="J971" i="4"/>
  <c r="H971" i="4"/>
  <c r="G971" i="4"/>
  <c r="E971" i="4"/>
  <c r="D971" i="4"/>
  <c r="K1383" i="4"/>
  <c r="J1383" i="4"/>
  <c r="H1383" i="4"/>
  <c r="G1383" i="4"/>
  <c r="E1383" i="4"/>
  <c r="D1383" i="4"/>
  <c r="K1382" i="4"/>
  <c r="J1382" i="4"/>
  <c r="H1382" i="4"/>
  <c r="G1382" i="4"/>
  <c r="E1382" i="4"/>
  <c r="D1382" i="4"/>
  <c r="K1381" i="4"/>
  <c r="J1381" i="4"/>
  <c r="H1381" i="4"/>
  <c r="G1381" i="4"/>
  <c r="E1381" i="4"/>
  <c r="D1381" i="4"/>
  <c r="K539" i="4"/>
  <c r="J539" i="4"/>
  <c r="H539" i="4"/>
  <c r="G539" i="4"/>
  <c r="E539" i="4"/>
  <c r="D539" i="4"/>
  <c r="K859" i="4"/>
  <c r="J859" i="4"/>
  <c r="H859" i="4"/>
  <c r="G859" i="4"/>
  <c r="E859" i="4"/>
  <c r="D859" i="4"/>
  <c r="K57" i="4"/>
  <c r="J57" i="4"/>
  <c r="H57" i="4"/>
  <c r="G57" i="4"/>
  <c r="E57" i="4"/>
  <c r="D57" i="4"/>
  <c r="K1380" i="4"/>
  <c r="J1380" i="4"/>
  <c r="H1380" i="4"/>
  <c r="G1380" i="4"/>
  <c r="E1380" i="4"/>
  <c r="D1380" i="4"/>
  <c r="K462" i="4"/>
  <c r="J462" i="4"/>
  <c r="H462" i="4"/>
  <c r="G462" i="4"/>
  <c r="E462" i="4"/>
  <c r="D462" i="4"/>
  <c r="K94" i="4"/>
  <c r="J94" i="4"/>
  <c r="H94" i="4"/>
  <c r="G94" i="4"/>
  <c r="E94" i="4"/>
  <c r="D94" i="4"/>
  <c r="K1379" i="4"/>
  <c r="J1379" i="4"/>
  <c r="H1379" i="4"/>
  <c r="G1379" i="4"/>
  <c r="E1379" i="4"/>
  <c r="D1379" i="4"/>
  <c r="K1378" i="4"/>
  <c r="J1378" i="4"/>
  <c r="H1378" i="4"/>
  <c r="G1378" i="4"/>
  <c r="E1378" i="4"/>
  <c r="D1378" i="4"/>
  <c r="K781" i="4"/>
  <c r="J781" i="4"/>
  <c r="H781" i="4"/>
  <c r="G781" i="4"/>
  <c r="E781" i="4"/>
  <c r="D781" i="4"/>
  <c r="K858" i="4"/>
  <c r="J858" i="4"/>
  <c r="H858" i="4"/>
  <c r="G858" i="4"/>
  <c r="E858" i="4"/>
  <c r="D858" i="4"/>
  <c r="K1377" i="4"/>
  <c r="J1377" i="4"/>
  <c r="H1377" i="4"/>
  <c r="G1377" i="4"/>
  <c r="E1377" i="4"/>
  <c r="D1377" i="4"/>
  <c r="K1376" i="4"/>
  <c r="J1376" i="4"/>
  <c r="H1376" i="4"/>
  <c r="G1376" i="4"/>
  <c r="E1376" i="4"/>
  <c r="D1376" i="4"/>
  <c r="K970" i="4"/>
  <c r="J970" i="4"/>
  <c r="H970" i="4"/>
  <c r="G970" i="4"/>
  <c r="E970" i="4"/>
  <c r="D970" i="4"/>
  <c r="K707" i="4"/>
  <c r="J707" i="4"/>
  <c r="H707" i="4"/>
  <c r="G707" i="4"/>
  <c r="E707" i="4"/>
  <c r="D707" i="4"/>
  <c r="K294" i="4"/>
  <c r="J294" i="4"/>
  <c r="H294" i="4"/>
  <c r="G294" i="4"/>
  <c r="E294" i="4"/>
  <c r="D294" i="4"/>
  <c r="K1125" i="4"/>
  <c r="J1125" i="4"/>
  <c r="H1125" i="4"/>
  <c r="G1125" i="4"/>
  <c r="E1125" i="4"/>
  <c r="D1125" i="4"/>
  <c r="K1124" i="4"/>
  <c r="J1124" i="4"/>
  <c r="H1124" i="4"/>
  <c r="G1124" i="4"/>
  <c r="E1124" i="4"/>
  <c r="D1124" i="4"/>
  <c r="K1375" i="4"/>
  <c r="J1375" i="4"/>
  <c r="H1375" i="4"/>
  <c r="G1375" i="4"/>
  <c r="E1375" i="4"/>
  <c r="D1375" i="4"/>
  <c r="K190" i="4"/>
  <c r="J190" i="4"/>
  <c r="H190" i="4"/>
  <c r="G190" i="4"/>
  <c r="E190" i="4"/>
  <c r="D190" i="4"/>
  <c r="K286" i="4"/>
  <c r="J286" i="4"/>
  <c r="H286" i="4"/>
  <c r="G286" i="4"/>
  <c r="E286" i="4"/>
  <c r="D286" i="4"/>
  <c r="K1123" i="4"/>
  <c r="J1123" i="4"/>
  <c r="H1123" i="4"/>
  <c r="G1123" i="4"/>
  <c r="E1123" i="4"/>
  <c r="D1123" i="4"/>
  <c r="K969" i="4"/>
  <c r="J969" i="4"/>
  <c r="H969" i="4"/>
  <c r="G969" i="4"/>
  <c r="E969" i="4"/>
  <c r="D969" i="4"/>
  <c r="K461" i="4"/>
  <c r="J461" i="4"/>
  <c r="H461" i="4"/>
  <c r="G461" i="4"/>
  <c r="E461" i="4"/>
  <c r="D461" i="4"/>
  <c r="K1122" i="4"/>
  <c r="J1122" i="4"/>
  <c r="H1122" i="4"/>
  <c r="G1122" i="4"/>
  <c r="E1122" i="4"/>
  <c r="D1122" i="4"/>
  <c r="K857" i="4"/>
  <c r="J857" i="4"/>
  <c r="H857" i="4"/>
  <c r="G857" i="4"/>
  <c r="E857" i="4"/>
  <c r="D857" i="4"/>
  <c r="K1121" i="4"/>
  <c r="J1121" i="4"/>
  <c r="H1121" i="4"/>
  <c r="G1121" i="4"/>
  <c r="E1121" i="4"/>
  <c r="D1121" i="4"/>
  <c r="K423" i="4"/>
  <c r="J423" i="4"/>
  <c r="H423" i="4"/>
  <c r="G423" i="4"/>
  <c r="E423" i="4"/>
  <c r="D423" i="4"/>
  <c r="K968" i="4"/>
  <c r="J968" i="4"/>
  <c r="H968" i="4"/>
  <c r="G968" i="4"/>
  <c r="E968" i="4"/>
  <c r="D968" i="4"/>
  <c r="K856" i="4"/>
  <c r="J856" i="4"/>
  <c r="H856" i="4"/>
  <c r="G856" i="4"/>
  <c r="E856" i="4"/>
  <c r="D856" i="4"/>
  <c r="K21" i="4"/>
  <c r="J21" i="4"/>
  <c r="H21" i="4"/>
  <c r="G21" i="4"/>
  <c r="E21" i="4"/>
  <c r="D21" i="4"/>
  <c r="K967" i="4"/>
  <c r="J967" i="4"/>
  <c r="H967" i="4"/>
  <c r="G967" i="4"/>
  <c r="E967" i="4"/>
  <c r="D967" i="4"/>
  <c r="K1374" i="4"/>
  <c r="J1374" i="4"/>
  <c r="H1374" i="4"/>
  <c r="G1374" i="4"/>
  <c r="E1374" i="4"/>
  <c r="D1374" i="4"/>
  <c r="K780" i="4"/>
  <c r="J780" i="4"/>
  <c r="H780" i="4"/>
  <c r="G780" i="4"/>
  <c r="E780" i="4"/>
  <c r="D780" i="4"/>
  <c r="K182" i="4"/>
  <c r="J182" i="4"/>
  <c r="H182" i="4"/>
  <c r="G182" i="4"/>
  <c r="E182" i="4"/>
  <c r="D182" i="4"/>
  <c r="K1373" i="4"/>
  <c r="J1373" i="4"/>
  <c r="H1373" i="4"/>
  <c r="G1373" i="4"/>
  <c r="E1373" i="4"/>
  <c r="D1373" i="4"/>
  <c r="K966" i="4"/>
  <c r="J966" i="4"/>
  <c r="H966" i="4"/>
  <c r="G966" i="4"/>
  <c r="E966" i="4"/>
  <c r="D966" i="4"/>
  <c r="K280" i="4"/>
  <c r="J280" i="4"/>
  <c r="H280" i="4"/>
  <c r="G280" i="4"/>
  <c r="E280" i="4"/>
  <c r="D280" i="4"/>
  <c r="K572" i="4"/>
  <c r="J572" i="4"/>
  <c r="H572" i="4"/>
  <c r="G572" i="4"/>
  <c r="E572" i="4"/>
  <c r="D572" i="4"/>
  <c r="K404" i="4"/>
  <c r="J404" i="4"/>
  <c r="H404" i="4"/>
  <c r="G404" i="4"/>
  <c r="E404" i="4"/>
  <c r="D404" i="4"/>
  <c r="K1120" i="4"/>
  <c r="J1120" i="4"/>
  <c r="H1120" i="4"/>
  <c r="G1120" i="4"/>
  <c r="E1120" i="4"/>
  <c r="D1120" i="4"/>
  <c r="K706" i="4"/>
  <c r="J706" i="4"/>
  <c r="H706" i="4"/>
  <c r="G706" i="4"/>
  <c r="E706" i="4"/>
  <c r="D706" i="4"/>
  <c r="K779" i="4"/>
  <c r="J779" i="4"/>
  <c r="H779" i="4"/>
  <c r="G779" i="4"/>
  <c r="E779" i="4"/>
  <c r="D779" i="4"/>
  <c r="K1119" i="4"/>
  <c r="J1119" i="4"/>
  <c r="H1119" i="4"/>
  <c r="G1119" i="4"/>
  <c r="E1119" i="4"/>
  <c r="D1119" i="4"/>
  <c r="K965" i="4"/>
  <c r="J965" i="4"/>
  <c r="H965" i="4"/>
  <c r="G965" i="4"/>
  <c r="E965" i="4"/>
  <c r="D965" i="4"/>
  <c r="K1372" i="4"/>
  <c r="J1372" i="4"/>
  <c r="H1372" i="4"/>
  <c r="G1372" i="4"/>
  <c r="E1372" i="4"/>
  <c r="D1372" i="4"/>
  <c r="K1371" i="4"/>
  <c r="J1371" i="4"/>
  <c r="H1371" i="4"/>
  <c r="G1371" i="4"/>
  <c r="E1371" i="4"/>
  <c r="D1371" i="4"/>
  <c r="K260" i="4"/>
  <c r="J260" i="4"/>
  <c r="H260" i="4"/>
  <c r="G260" i="4"/>
  <c r="E260" i="4"/>
  <c r="D260" i="4"/>
  <c r="K1370" i="4"/>
  <c r="J1370" i="4"/>
  <c r="H1370" i="4"/>
  <c r="G1370" i="4"/>
  <c r="E1370" i="4"/>
  <c r="D1370" i="4"/>
  <c r="K339" i="4"/>
  <c r="J339" i="4"/>
  <c r="H339" i="4"/>
  <c r="G339" i="4"/>
  <c r="E339" i="4"/>
  <c r="D339" i="4"/>
  <c r="K1118" i="4"/>
  <c r="J1118" i="4"/>
  <c r="H1118" i="4"/>
  <c r="G1118" i="4"/>
  <c r="E1118" i="4"/>
  <c r="D1118" i="4"/>
  <c r="K778" i="4"/>
  <c r="J778" i="4"/>
  <c r="H778" i="4"/>
  <c r="G778" i="4"/>
  <c r="E778" i="4"/>
  <c r="D778" i="4"/>
  <c r="K855" i="4"/>
  <c r="J855" i="4"/>
  <c r="H855" i="4"/>
  <c r="G855" i="4"/>
  <c r="E855" i="4"/>
  <c r="D855" i="4"/>
  <c r="K1369" i="4"/>
  <c r="J1369" i="4"/>
  <c r="H1369" i="4"/>
  <c r="G1369" i="4"/>
  <c r="E1369" i="4"/>
  <c r="D1369" i="4"/>
  <c r="K386" i="4"/>
  <c r="J386" i="4"/>
  <c r="H386" i="4"/>
  <c r="G386" i="4"/>
  <c r="E386" i="4"/>
  <c r="D386" i="4"/>
  <c r="K279" i="4"/>
  <c r="J279" i="4"/>
  <c r="H279" i="4"/>
  <c r="G279" i="4"/>
  <c r="E279" i="4"/>
  <c r="D279" i="4"/>
  <c r="K448" i="4"/>
  <c r="J448" i="4"/>
  <c r="H448" i="4"/>
  <c r="G448" i="4"/>
  <c r="E448" i="4"/>
  <c r="D448" i="4"/>
  <c r="K517" i="4"/>
  <c r="J517" i="4"/>
  <c r="H517" i="4"/>
  <c r="G517" i="4"/>
  <c r="E517" i="4"/>
  <c r="D517" i="4"/>
  <c r="K964" i="4"/>
  <c r="J964" i="4"/>
  <c r="H964" i="4"/>
  <c r="G964" i="4"/>
  <c r="E964" i="4"/>
  <c r="D964" i="4"/>
  <c r="K1117" i="4"/>
  <c r="J1117" i="4"/>
  <c r="H1117" i="4"/>
  <c r="G1117" i="4"/>
  <c r="E1117" i="4"/>
  <c r="D1117" i="4"/>
  <c r="K1368" i="4"/>
  <c r="J1368" i="4"/>
  <c r="H1368" i="4"/>
  <c r="G1368" i="4"/>
  <c r="E1368" i="4"/>
  <c r="D1368" i="4"/>
  <c r="K13" i="4"/>
  <c r="J13" i="4"/>
  <c r="H13" i="4"/>
  <c r="G13" i="4"/>
  <c r="E13" i="4"/>
  <c r="D13" i="4"/>
  <c r="K516" i="4"/>
  <c r="J516" i="4"/>
  <c r="H516" i="4"/>
  <c r="G516" i="4"/>
  <c r="E516" i="4"/>
  <c r="D516" i="4"/>
  <c r="K1367" i="4"/>
  <c r="J1367" i="4"/>
  <c r="H1367" i="4"/>
  <c r="G1367" i="4"/>
  <c r="E1367" i="4"/>
  <c r="D1367" i="4"/>
  <c r="K604" i="4"/>
  <c r="J604" i="4"/>
  <c r="H604" i="4"/>
  <c r="G604" i="4"/>
  <c r="E604" i="4"/>
  <c r="D604" i="4"/>
  <c r="K1116" i="4"/>
  <c r="J1116" i="4"/>
  <c r="H1116" i="4"/>
  <c r="G1116" i="4"/>
  <c r="E1116" i="4"/>
  <c r="D1116" i="4"/>
  <c r="K538" i="4"/>
  <c r="J538" i="4"/>
  <c r="H538" i="4"/>
  <c r="G538" i="4"/>
  <c r="E538" i="4"/>
  <c r="D538" i="4"/>
  <c r="K854" i="4"/>
  <c r="J854" i="4"/>
  <c r="H854" i="4"/>
  <c r="G854" i="4"/>
  <c r="E854" i="4"/>
  <c r="D854" i="4"/>
  <c r="K777" i="4"/>
  <c r="J777" i="4"/>
  <c r="H777" i="4"/>
  <c r="G777" i="4"/>
  <c r="E777" i="4"/>
  <c r="D777" i="4"/>
  <c r="K705" i="4"/>
  <c r="J705" i="4"/>
  <c r="H705" i="4"/>
  <c r="G705" i="4"/>
  <c r="E705" i="4"/>
  <c r="D705" i="4"/>
  <c r="K112" i="4"/>
  <c r="J112" i="4"/>
  <c r="H112" i="4"/>
  <c r="G112" i="4"/>
  <c r="E112" i="4"/>
  <c r="D112" i="4"/>
  <c r="K20" i="4"/>
  <c r="J20" i="4"/>
  <c r="H20" i="4"/>
  <c r="G20" i="4"/>
  <c r="E20" i="4"/>
  <c r="D20" i="4"/>
  <c r="K333" i="4"/>
  <c r="J333" i="4"/>
  <c r="H333" i="4"/>
  <c r="G333" i="4"/>
  <c r="E333" i="4"/>
  <c r="D333" i="4"/>
  <c r="K332" i="4"/>
  <c r="J332" i="4"/>
  <c r="H332" i="4"/>
  <c r="G332" i="4"/>
  <c r="E332" i="4"/>
  <c r="D332" i="4"/>
  <c r="K1366" i="4"/>
  <c r="J1366" i="4"/>
  <c r="H1366" i="4"/>
  <c r="G1366" i="4"/>
  <c r="E1366" i="4"/>
  <c r="D1366" i="4"/>
  <c r="K515" i="4"/>
  <c r="J515" i="4"/>
  <c r="H515" i="4"/>
  <c r="G515" i="4"/>
  <c r="E515" i="4"/>
  <c r="D515" i="4"/>
  <c r="K164" i="4"/>
  <c r="J164" i="4"/>
  <c r="H164" i="4"/>
  <c r="G164" i="4"/>
  <c r="E164" i="4"/>
  <c r="D164" i="4"/>
  <c r="K776" i="4"/>
  <c r="J776" i="4"/>
  <c r="H776" i="4"/>
  <c r="G776" i="4"/>
  <c r="E776" i="4"/>
  <c r="D776" i="4"/>
  <c r="K357" i="4"/>
  <c r="J357" i="4"/>
  <c r="H357" i="4"/>
  <c r="G357" i="4"/>
  <c r="E357" i="4"/>
  <c r="D357" i="4"/>
  <c r="K775" i="4"/>
  <c r="J775" i="4"/>
  <c r="H775" i="4"/>
  <c r="G775" i="4"/>
  <c r="E775" i="4"/>
  <c r="D775" i="4"/>
  <c r="K644" i="4"/>
  <c r="J644" i="4"/>
  <c r="H644" i="4"/>
  <c r="G644" i="4"/>
  <c r="E644" i="4"/>
  <c r="D644" i="4"/>
  <c r="K210" i="4"/>
  <c r="J210" i="4"/>
  <c r="H210" i="4"/>
  <c r="G210" i="4"/>
  <c r="E210" i="4"/>
  <c r="D210" i="4"/>
  <c r="K313" i="4"/>
  <c r="J313" i="4"/>
  <c r="H313" i="4"/>
  <c r="G313" i="4"/>
  <c r="E313" i="4"/>
  <c r="D313" i="4"/>
  <c r="K1365" i="4"/>
  <c r="J1365" i="4"/>
  <c r="H1365" i="4"/>
  <c r="G1365" i="4"/>
  <c r="E1365" i="4"/>
  <c r="D1365" i="4"/>
  <c r="K33" i="4"/>
  <c r="J33" i="4"/>
  <c r="H33" i="4"/>
  <c r="G33" i="4"/>
  <c r="E33" i="4"/>
  <c r="D33" i="4"/>
  <c r="K269" i="4"/>
  <c r="J269" i="4"/>
  <c r="H269" i="4"/>
  <c r="G269" i="4"/>
  <c r="E269" i="4"/>
  <c r="D269" i="4"/>
  <c r="K1364" i="4"/>
  <c r="J1364" i="4"/>
  <c r="H1364" i="4"/>
  <c r="G1364" i="4"/>
  <c r="E1364" i="4"/>
  <c r="D1364" i="4"/>
  <c r="K375" i="4"/>
  <c r="J375" i="4"/>
  <c r="H375" i="4"/>
  <c r="G375" i="4"/>
  <c r="E375" i="4"/>
  <c r="D375" i="4"/>
  <c r="K312" i="4"/>
  <c r="J312" i="4"/>
  <c r="H312" i="4"/>
  <c r="G312" i="4"/>
  <c r="E312" i="4"/>
  <c r="D312" i="4"/>
  <c r="K774" i="4"/>
  <c r="J774" i="4"/>
  <c r="H774" i="4"/>
  <c r="G774" i="4"/>
  <c r="E774" i="4"/>
  <c r="D774" i="4"/>
  <c r="K1363" i="4"/>
  <c r="J1363" i="4"/>
  <c r="H1363" i="4"/>
  <c r="G1363" i="4"/>
  <c r="E1363" i="4"/>
  <c r="D1363" i="4"/>
  <c r="K963" i="4"/>
  <c r="J963" i="4"/>
  <c r="H963" i="4"/>
  <c r="G963" i="4"/>
  <c r="E963" i="4"/>
  <c r="D963" i="4"/>
  <c r="K157" i="4"/>
  <c r="J157" i="4"/>
  <c r="H157" i="4"/>
  <c r="G157" i="4"/>
  <c r="E157" i="4"/>
  <c r="D157" i="4"/>
  <c r="K293" i="4"/>
  <c r="J293" i="4"/>
  <c r="H293" i="4"/>
  <c r="G293" i="4"/>
  <c r="E293" i="4"/>
  <c r="D293" i="4"/>
  <c r="K603" i="4"/>
  <c r="J603" i="4"/>
  <c r="H603" i="4"/>
  <c r="G603" i="4"/>
  <c r="E603" i="4"/>
  <c r="D603" i="4"/>
  <c r="K1362" i="4"/>
  <c r="J1362" i="4"/>
  <c r="H1362" i="4"/>
  <c r="G1362" i="4"/>
  <c r="E1362" i="4"/>
  <c r="D1362" i="4"/>
  <c r="K1361" i="4"/>
  <c r="J1361" i="4"/>
  <c r="H1361" i="4"/>
  <c r="G1361" i="4"/>
  <c r="E1361" i="4"/>
  <c r="D1361" i="4"/>
  <c r="K494" i="4"/>
  <c r="J494" i="4"/>
  <c r="H494" i="4"/>
  <c r="G494" i="4"/>
  <c r="E494" i="4"/>
  <c r="D494" i="4"/>
  <c r="K96" i="4"/>
  <c r="J96" i="4"/>
  <c r="H96" i="4"/>
  <c r="G96" i="4"/>
  <c r="E96" i="4"/>
  <c r="D96" i="4"/>
  <c r="K962" i="4"/>
  <c r="J962" i="4"/>
  <c r="H962" i="4"/>
  <c r="G962" i="4"/>
  <c r="E962" i="4"/>
  <c r="D962" i="4"/>
  <c r="K129" i="4"/>
  <c r="J129" i="4"/>
  <c r="H129" i="4"/>
  <c r="G129" i="4"/>
  <c r="E129" i="4"/>
  <c r="D129" i="4"/>
  <c r="K643" i="4"/>
  <c r="J643" i="4"/>
  <c r="H643" i="4"/>
  <c r="G643" i="4"/>
  <c r="E643" i="4"/>
  <c r="D643" i="4"/>
  <c r="K961" i="4"/>
  <c r="J961" i="4"/>
  <c r="H961" i="4"/>
  <c r="G961" i="4"/>
  <c r="E961" i="4"/>
  <c r="D961" i="4"/>
  <c r="K48" i="4"/>
  <c r="J48" i="4"/>
  <c r="H48" i="4"/>
  <c r="G48" i="4"/>
  <c r="E48" i="4"/>
  <c r="D48" i="4"/>
  <c r="K1360" i="4"/>
  <c r="J1360" i="4"/>
  <c r="H1360" i="4"/>
  <c r="G1360" i="4"/>
  <c r="E1360" i="4"/>
  <c r="D1360" i="4"/>
  <c r="K1359" i="4"/>
  <c r="J1359" i="4"/>
  <c r="H1359" i="4"/>
  <c r="G1359" i="4"/>
  <c r="E1359" i="4"/>
  <c r="D1359" i="4"/>
  <c r="K537" i="4"/>
  <c r="J537" i="4"/>
  <c r="H537" i="4"/>
  <c r="G537" i="4"/>
  <c r="E537" i="4"/>
  <c r="D537" i="4"/>
  <c r="K144" i="4"/>
  <c r="J144" i="4"/>
  <c r="H144" i="4"/>
  <c r="G144" i="4"/>
  <c r="E144" i="4"/>
  <c r="D144" i="4"/>
  <c r="K1358" i="4"/>
  <c r="J1358" i="4"/>
  <c r="H1358" i="4"/>
  <c r="G1358" i="4"/>
  <c r="E1358" i="4"/>
  <c r="D1358" i="4"/>
  <c r="K493" i="4"/>
  <c r="J493" i="4"/>
  <c r="H493" i="4"/>
  <c r="G493" i="4"/>
  <c r="E493" i="4"/>
  <c r="D493" i="4"/>
  <c r="K960" i="4"/>
  <c r="J960" i="4"/>
  <c r="H960" i="4"/>
  <c r="G960" i="4"/>
  <c r="E960" i="4"/>
  <c r="D960" i="4"/>
  <c r="K1357" i="4"/>
  <c r="J1357" i="4"/>
  <c r="H1357" i="4"/>
  <c r="G1357" i="4"/>
  <c r="E1357" i="4"/>
  <c r="D1357" i="4"/>
  <c r="K249" i="4"/>
  <c r="J249" i="4"/>
  <c r="H249" i="4"/>
  <c r="G249" i="4"/>
  <c r="E249" i="4"/>
  <c r="D249" i="4"/>
  <c r="K346" i="4"/>
  <c r="J346" i="4"/>
  <c r="H346" i="4"/>
  <c r="G346" i="4"/>
  <c r="E346" i="4"/>
  <c r="D346" i="4"/>
  <c r="K704" i="4"/>
  <c r="J704" i="4"/>
  <c r="H704" i="4"/>
  <c r="G704" i="4"/>
  <c r="E704" i="4"/>
  <c r="D704" i="4"/>
  <c r="K1115" i="4"/>
  <c r="J1115" i="4"/>
  <c r="H1115" i="4"/>
  <c r="G1115" i="4"/>
  <c r="E1115" i="4"/>
  <c r="D1115" i="4"/>
  <c r="K642" i="4"/>
  <c r="J642" i="4"/>
  <c r="H642" i="4"/>
  <c r="G642" i="4"/>
  <c r="E642" i="4"/>
  <c r="D642" i="4"/>
  <c r="K853" i="4"/>
  <c r="J853" i="4"/>
  <c r="H853" i="4"/>
  <c r="G853" i="4"/>
  <c r="E853" i="4"/>
  <c r="D853" i="4"/>
  <c r="K32" i="4"/>
  <c r="J32" i="4"/>
  <c r="H32" i="4"/>
  <c r="G32" i="4"/>
  <c r="E32" i="4"/>
  <c r="D32" i="4"/>
  <c r="K703" i="4"/>
  <c r="J703" i="4"/>
  <c r="H703" i="4"/>
  <c r="G703" i="4"/>
  <c r="E703" i="4"/>
  <c r="D703" i="4"/>
  <c r="K1114" i="4"/>
  <c r="J1114" i="4"/>
  <c r="H1114" i="4"/>
  <c r="G1114" i="4"/>
  <c r="E1114" i="4"/>
  <c r="D1114" i="4"/>
  <c r="K1356" i="4"/>
  <c r="J1356" i="4"/>
  <c r="H1356" i="4"/>
  <c r="G1356" i="4"/>
  <c r="E1356" i="4"/>
  <c r="D1356" i="4"/>
  <c r="K773" i="4"/>
  <c r="J773" i="4"/>
  <c r="H773" i="4"/>
  <c r="G773" i="4"/>
  <c r="E773" i="4"/>
  <c r="D773" i="4"/>
  <c r="K702" i="4"/>
  <c r="J702" i="4"/>
  <c r="H702" i="4"/>
  <c r="G702" i="4"/>
  <c r="E702" i="4"/>
  <c r="D702" i="4"/>
  <c r="K122" i="4"/>
  <c r="J122" i="4"/>
  <c r="H122" i="4"/>
  <c r="G122" i="4"/>
  <c r="E122" i="4"/>
  <c r="D122" i="4"/>
  <c r="K852" i="4"/>
  <c r="J852" i="4"/>
  <c r="H852" i="4"/>
  <c r="G852" i="4"/>
  <c r="E852" i="4"/>
  <c r="D852" i="4"/>
  <c r="K1113" i="4"/>
  <c r="J1113" i="4"/>
  <c r="H1113" i="4"/>
  <c r="G1113" i="4"/>
  <c r="E1113" i="4"/>
  <c r="D1113" i="4"/>
  <c r="K476" i="4"/>
  <c r="J476" i="4"/>
  <c r="H476" i="4"/>
  <c r="G476" i="4"/>
  <c r="E476" i="4"/>
  <c r="D476" i="4"/>
  <c r="K396" i="4"/>
  <c r="J396" i="4"/>
  <c r="H396" i="4"/>
  <c r="G396" i="4"/>
  <c r="E396" i="4"/>
  <c r="D396" i="4"/>
  <c r="K203" i="4"/>
  <c r="J203" i="4"/>
  <c r="H203" i="4"/>
  <c r="G203" i="4"/>
  <c r="E203" i="4"/>
  <c r="D203" i="4"/>
  <c r="K1355" i="4"/>
  <c r="J1355" i="4"/>
  <c r="H1355" i="4"/>
  <c r="G1355" i="4"/>
  <c r="E1355" i="4"/>
  <c r="D1355" i="4"/>
  <c r="K1354" i="4"/>
  <c r="J1354" i="4"/>
  <c r="H1354" i="4"/>
  <c r="G1354" i="4"/>
  <c r="E1354" i="4"/>
  <c r="D1354" i="4"/>
  <c r="K15" i="4"/>
  <c r="J15" i="4"/>
  <c r="H15" i="4"/>
  <c r="G15" i="4"/>
  <c r="E15" i="4"/>
  <c r="D15" i="4"/>
  <c r="K701" i="4"/>
  <c r="J701" i="4"/>
  <c r="H701" i="4"/>
  <c r="G701" i="4"/>
  <c r="E701" i="4"/>
  <c r="D701" i="4"/>
  <c r="K1353" i="4"/>
  <c r="J1353" i="4"/>
  <c r="H1353" i="4"/>
  <c r="G1353" i="4"/>
  <c r="E1353" i="4"/>
  <c r="D1353" i="4"/>
  <c r="K641" i="4"/>
  <c r="J641" i="4"/>
  <c r="H641" i="4"/>
  <c r="G641" i="4"/>
  <c r="E641" i="4"/>
  <c r="D641" i="4"/>
  <c r="K354" i="4"/>
  <c r="J354" i="4"/>
  <c r="H354" i="4"/>
  <c r="G354" i="4"/>
  <c r="E354" i="4"/>
  <c r="D354" i="4"/>
  <c r="K363" i="4"/>
  <c r="J363" i="4"/>
  <c r="H363" i="4"/>
  <c r="G363" i="4"/>
  <c r="E363" i="4"/>
  <c r="D363" i="4"/>
  <c r="K111" i="4"/>
  <c r="J111" i="4"/>
  <c r="H111" i="4"/>
  <c r="G111" i="4"/>
  <c r="E111" i="4"/>
  <c r="D111" i="4"/>
  <c r="K959" i="4"/>
  <c r="J959" i="4"/>
  <c r="H959" i="4"/>
  <c r="G959" i="4"/>
  <c r="E959" i="4"/>
  <c r="D959" i="4"/>
  <c r="K1112" i="4"/>
  <c r="J1112" i="4"/>
  <c r="H1112" i="4"/>
  <c r="G1112" i="4"/>
  <c r="E1112" i="4"/>
  <c r="D1112" i="4"/>
  <c r="K1352" i="4"/>
  <c r="J1352" i="4"/>
  <c r="H1352" i="4"/>
  <c r="G1352" i="4"/>
  <c r="E1352" i="4"/>
  <c r="D1352" i="4"/>
  <c r="K1351" i="4"/>
  <c r="J1351" i="4"/>
  <c r="H1351" i="4"/>
  <c r="G1351" i="4"/>
  <c r="E1351" i="4"/>
  <c r="D1351" i="4"/>
  <c r="K1350" i="4"/>
  <c r="J1350" i="4"/>
  <c r="H1350" i="4"/>
  <c r="G1350" i="4"/>
  <c r="E1350" i="4"/>
  <c r="D1350" i="4"/>
  <c r="K772" i="4"/>
  <c r="J772" i="4"/>
  <c r="H772" i="4"/>
  <c r="G772" i="4"/>
  <c r="E772" i="4"/>
  <c r="D772" i="4"/>
  <c r="K1111" i="4"/>
  <c r="J1111" i="4"/>
  <c r="H1111" i="4"/>
  <c r="G1111" i="4"/>
  <c r="E1111" i="4"/>
  <c r="D1111" i="4"/>
  <c r="K1110" i="4"/>
  <c r="J1110" i="4"/>
  <c r="H1110" i="4"/>
  <c r="G1110" i="4"/>
  <c r="E1110" i="4"/>
  <c r="D1110" i="4"/>
  <c r="K413" i="4"/>
  <c r="J413" i="4"/>
  <c r="H413" i="4"/>
  <c r="G413" i="4"/>
  <c r="E413" i="4"/>
  <c r="D413" i="4"/>
  <c r="K1109" i="4"/>
  <c r="J1109" i="4"/>
  <c r="H1109" i="4"/>
  <c r="G1109" i="4"/>
  <c r="E1109" i="4"/>
  <c r="D1109" i="4"/>
  <c r="K1349" i="4"/>
  <c r="J1349" i="4"/>
  <c r="H1349" i="4"/>
  <c r="G1349" i="4"/>
  <c r="E1349" i="4"/>
  <c r="D1349" i="4"/>
  <c r="K460" i="4"/>
  <c r="J460" i="4"/>
  <c r="H460" i="4"/>
  <c r="G460" i="4"/>
  <c r="E460" i="4"/>
  <c r="D460" i="4"/>
  <c r="K1348" i="4"/>
  <c r="J1348" i="4"/>
  <c r="H1348" i="4"/>
  <c r="G1348" i="4"/>
  <c r="E1348" i="4"/>
  <c r="D1348" i="4"/>
  <c r="K412" i="4"/>
  <c r="J412" i="4"/>
  <c r="H412" i="4"/>
  <c r="G412" i="4"/>
  <c r="E412" i="4"/>
  <c r="D412" i="4"/>
  <c r="K9" i="4"/>
  <c r="J9" i="4"/>
  <c r="H9" i="4"/>
  <c r="G9" i="4"/>
  <c r="E9" i="4"/>
  <c r="D9" i="4"/>
  <c r="K1347" i="4"/>
  <c r="J1347" i="4"/>
  <c r="H1347" i="4"/>
  <c r="G1347" i="4"/>
  <c r="E1347" i="4"/>
  <c r="D1347" i="4"/>
  <c r="K311" i="4"/>
  <c r="J311" i="4"/>
  <c r="H311" i="4"/>
  <c r="G311" i="4"/>
  <c r="E311" i="4"/>
  <c r="D311" i="4"/>
  <c r="K1346" i="4"/>
  <c r="J1346" i="4"/>
  <c r="H1346" i="4"/>
  <c r="G1346" i="4"/>
  <c r="E1346" i="4"/>
  <c r="D1346" i="4"/>
  <c r="K310" i="4"/>
  <c r="J310" i="4"/>
  <c r="H310" i="4"/>
  <c r="G310" i="4"/>
  <c r="E310" i="4"/>
  <c r="D310" i="4"/>
  <c r="K958" i="4"/>
  <c r="J958" i="4"/>
  <c r="H958" i="4"/>
  <c r="G958" i="4"/>
  <c r="E958" i="4"/>
  <c r="D958" i="4"/>
  <c r="K700" i="4"/>
  <c r="J700" i="4"/>
  <c r="H700" i="4"/>
  <c r="G700" i="4"/>
  <c r="E700" i="4"/>
  <c r="D700" i="4"/>
  <c r="K851" i="4"/>
  <c r="J851" i="4"/>
  <c r="H851" i="4"/>
  <c r="G851" i="4"/>
  <c r="E851" i="4"/>
  <c r="D851" i="4"/>
  <c r="K459" i="4"/>
  <c r="J459" i="4"/>
  <c r="H459" i="4"/>
  <c r="G459" i="4"/>
  <c r="E459" i="4"/>
  <c r="D459" i="4"/>
  <c r="K1345" i="4"/>
  <c r="J1345" i="4"/>
  <c r="H1345" i="4"/>
  <c r="G1345" i="4"/>
  <c r="E1345" i="4"/>
  <c r="D1345" i="4"/>
  <c r="K353" i="4"/>
  <c r="J353" i="4"/>
  <c r="H353" i="4"/>
  <c r="G353" i="4"/>
  <c r="E353" i="4"/>
  <c r="D353" i="4"/>
  <c r="K170" i="4"/>
  <c r="J170" i="4"/>
  <c r="H170" i="4"/>
  <c r="G170" i="4"/>
  <c r="E170" i="4"/>
  <c r="D170" i="4"/>
  <c r="K229" i="4"/>
  <c r="J229" i="4"/>
  <c r="H229" i="4"/>
  <c r="G229" i="4"/>
  <c r="E229" i="4"/>
  <c r="D229" i="4"/>
  <c r="K640" i="4"/>
  <c r="J640" i="4"/>
  <c r="H640" i="4"/>
  <c r="G640" i="4"/>
  <c r="E640" i="4"/>
  <c r="D640" i="4"/>
  <c r="K438" i="4"/>
  <c r="J438" i="4"/>
  <c r="H438" i="4"/>
  <c r="G438" i="4"/>
  <c r="E438" i="4"/>
  <c r="D438" i="4"/>
  <c r="K850" i="4"/>
  <c r="J850" i="4"/>
  <c r="H850" i="4"/>
  <c r="G850" i="4"/>
  <c r="E850" i="4"/>
  <c r="D850" i="4"/>
  <c r="K44" i="4"/>
  <c r="J44" i="4"/>
  <c r="H44" i="4"/>
  <c r="G44" i="4"/>
  <c r="E44" i="4"/>
  <c r="D44" i="4"/>
  <c r="K1344" i="4"/>
  <c r="J1344" i="4"/>
  <c r="H1344" i="4"/>
  <c r="G1344" i="4"/>
  <c r="E1344" i="4"/>
  <c r="D1344" i="4"/>
  <c r="K957" i="4"/>
  <c r="J957" i="4"/>
  <c r="H957" i="4"/>
  <c r="G957" i="4"/>
  <c r="E957" i="4"/>
  <c r="D957" i="4"/>
  <c r="K1343" i="4"/>
  <c r="J1343" i="4"/>
  <c r="H1343" i="4"/>
  <c r="G1343" i="4"/>
  <c r="E1343" i="4"/>
  <c r="D1343" i="4"/>
  <c r="K639" i="4"/>
  <c r="J639" i="4"/>
  <c r="H639" i="4"/>
  <c r="G639" i="4"/>
  <c r="E639" i="4"/>
  <c r="D639" i="4"/>
  <c r="K1342" i="4"/>
  <c r="J1342" i="4"/>
  <c r="H1342" i="4"/>
  <c r="G1342" i="4"/>
  <c r="E1342" i="4"/>
  <c r="D1342" i="4"/>
  <c r="K1341" i="4"/>
  <c r="J1341" i="4"/>
  <c r="H1341" i="4"/>
  <c r="G1341" i="4"/>
  <c r="E1341" i="4"/>
  <c r="D1341" i="4"/>
  <c r="K1340" i="4"/>
  <c r="J1340" i="4"/>
  <c r="H1340" i="4"/>
  <c r="G1340" i="4"/>
  <c r="E1340" i="4"/>
  <c r="D1340" i="4"/>
  <c r="K395" i="4"/>
  <c r="J395" i="4"/>
  <c r="H395" i="4"/>
  <c r="G395" i="4"/>
  <c r="E395" i="4"/>
  <c r="D395" i="4"/>
  <c r="K437" i="4"/>
  <c r="J437" i="4"/>
  <c r="H437" i="4"/>
  <c r="G437" i="4"/>
  <c r="E437" i="4"/>
  <c r="D437" i="4"/>
  <c r="K1108" i="4"/>
  <c r="J1108" i="4"/>
  <c r="H1108" i="4"/>
  <c r="G1108" i="4"/>
  <c r="E1108" i="4"/>
  <c r="D1108" i="4"/>
  <c r="K771" i="4"/>
  <c r="J771" i="4"/>
  <c r="H771" i="4"/>
  <c r="G771" i="4"/>
  <c r="E771" i="4"/>
  <c r="D771" i="4"/>
  <c r="K156" i="4"/>
  <c r="J156" i="4"/>
  <c r="H156" i="4"/>
  <c r="G156" i="4"/>
  <c r="E156" i="4"/>
  <c r="D156" i="4"/>
  <c r="K199" i="4"/>
  <c r="J199" i="4"/>
  <c r="H199" i="4"/>
  <c r="G199" i="4"/>
  <c r="E199" i="4"/>
  <c r="D199" i="4"/>
  <c r="K104" i="4"/>
  <c r="J104" i="4"/>
  <c r="H104" i="4"/>
  <c r="G104" i="4"/>
  <c r="E104" i="4"/>
  <c r="D104" i="4"/>
  <c r="K699" i="4"/>
  <c r="J699" i="4"/>
  <c r="H699" i="4"/>
  <c r="G699" i="4"/>
  <c r="E699" i="4"/>
  <c r="D699" i="4"/>
  <c r="K849" i="4"/>
  <c r="J849" i="4"/>
  <c r="H849" i="4"/>
  <c r="G849" i="4"/>
  <c r="E849" i="4"/>
  <c r="D849" i="4"/>
  <c r="K848" i="4"/>
  <c r="J848" i="4"/>
  <c r="H848" i="4"/>
  <c r="G848" i="4"/>
  <c r="E848" i="4"/>
  <c r="D848" i="4"/>
  <c r="K1107" i="4"/>
  <c r="J1107" i="4"/>
  <c r="H1107" i="4"/>
  <c r="G1107" i="4"/>
  <c r="E1107" i="4"/>
  <c r="D1107" i="4"/>
  <c r="K1339" i="4"/>
  <c r="J1339" i="4"/>
  <c r="H1339" i="4"/>
  <c r="G1339" i="4"/>
  <c r="E1339" i="4"/>
  <c r="D1339" i="4"/>
  <c r="K847" i="4"/>
  <c r="J847" i="4"/>
  <c r="H847" i="4"/>
  <c r="G847" i="4"/>
  <c r="E847" i="4"/>
  <c r="D847" i="4"/>
  <c r="K770" i="4"/>
  <c r="J770" i="4"/>
  <c r="H770" i="4"/>
  <c r="G770" i="4"/>
  <c r="E770" i="4"/>
  <c r="D770" i="4"/>
  <c r="K1338" i="4"/>
  <c r="J1338" i="4"/>
  <c r="H1338" i="4"/>
  <c r="G1338" i="4"/>
  <c r="E1338" i="4"/>
  <c r="D1338" i="4"/>
  <c r="K492" i="4"/>
  <c r="J492" i="4"/>
  <c r="H492" i="4"/>
  <c r="G492" i="4"/>
  <c r="E492" i="4"/>
  <c r="D492" i="4"/>
  <c r="K1337" i="4"/>
  <c r="J1337" i="4"/>
  <c r="H1337" i="4"/>
  <c r="G1337" i="4"/>
  <c r="E1337" i="4"/>
  <c r="D1337" i="4"/>
  <c r="K46" i="4"/>
  <c r="J46" i="4"/>
  <c r="H46" i="4"/>
  <c r="G46" i="4"/>
  <c r="E46" i="4"/>
  <c r="D46" i="4"/>
  <c r="K1336" i="4"/>
  <c r="J1336" i="4"/>
  <c r="H1336" i="4"/>
  <c r="G1336" i="4"/>
  <c r="E1336" i="4"/>
  <c r="D1336" i="4"/>
  <c r="K338" i="4"/>
  <c r="J338" i="4"/>
  <c r="H338" i="4"/>
  <c r="G338" i="4"/>
  <c r="E338" i="4"/>
  <c r="D338" i="4"/>
  <c r="K117" i="4"/>
  <c r="J117" i="4"/>
  <c r="H117" i="4"/>
  <c r="G117" i="4"/>
  <c r="E117" i="4"/>
  <c r="D117" i="4"/>
  <c r="K140" i="4"/>
  <c r="J140" i="4"/>
  <c r="H140" i="4"/>
  <c r="G140" i="4"/>
  <c r="E140" i="4"/>
  <c r="D140" i="4"/>
  <c r="K638" i="4"/>
  <c r="J638" i="4"/>
  <c r="H638" i="4"/>
  <c r="G638" i="4"/>
  <c r="E638" i="4"/>
  <c r="D638" i="4"/>
  <c r="K374" i="4"/>
  <c r="J374" i="4"/>
  <c r="H374" i="4"/>
  <c r="G374" i="4"/>
  <c r="E374" i="4"/>
  <c r="D374" i="4"/>
  <c r="K1335" i="4"/>
  <c r="J1335" i="4"/>
  <c r="H1335" i="4"/>
  <c r="G1335" i="4"/>
  <c r="E1335" i="4"/>
  <c r="D1335" i="4"/>
  <c r="K1334" i="4"/>
  <c r="J1334" i="4"/>
  <c r="H1334" i="4"/>
  <c r="G1334" i="4"/>
  <c r="E1334" i="4"/>
  <c r="D1334" i="4"/>
  <c r="K1106" i="4"/>
  <c r="J1106" i="4"/>
  <c r="H1106" i="4"/>
  <c r="G1106" i="4"/>
  <c r="E1106" i="4"/>
  <c r="D1106" i="4"/>
  <c r="K292" i="4"/>
  <c r="J292" i="4"/>
  <c r="H292" i="4"/>
  <c r="G292" i="4"/>
  <c r="E292" i="4"/>
  <c r="D292" i="4"/>
  <c r="K475" i="4"/>
  <c r="J475" i="4"/>
  <c r="H475" i="4"/>
  <c r="G475" i="4"/>
  <c r="E475" i="4"/>
  <c r="D475" i="4"/>
  <c r="K1105" i="4"/>
  <c r="J1105" i="4"/>
  <c r="H1105" i="4"/>
  <c r="G1105" i="4"/>
  <c r="E1105" i="4"/>
  <c r="D1105" i="4"/>
  <c r="K1333" i="4"/>
  <c r="J1333" i="4"/>
  <c r="H1333" i="4"/>
  <c r="G1333" i="4"/>
  <c r="E1333" i="4"/>
  <c r="D1333" i="4"/>
  <c r="K769" i="4"/>
  <c r="J769" i="4"/>
  <c r="H769" i="4"/>
  <c r="G769" i="4"/>
  <c r="E769" i="4"/>
  <c r="D769" i="4"/>
  <c r="K192" i="4"/>
  <c r="J192" i="4"/>
  <c r="H192" i="4"/>
  <c r="G192" i="4"/>
  <c r="E192" i="4"/>
  <c r="D192" i="4"/>
  <c r="K1332" i="4"/>
  <c r="J1332" i="4"/>
  <c r="H1332" i="4"/>
  <c r="G1332" i="4"/>
  <c r="E1332" i="4"/>
  <c r="D1332" i="4"/>
  <c r="K768" i="4"/>
  <c r="J768" i="4"/>
  <c r="H768" i="4"/>
  <c r="G768" i="4"/>
  <c r="E768" i="4"/>
  <c r="D768" i="4"/>
  <c r="K1104" i="4"/>
  <c r="J1104" i="4"/>
  <c r="H1104" i="4"/>
  <c r="G1104" i="4"/>
  <c r="E1104" i="4"/>
  <c r="D1104" i="4"/>
  <c r="K846" i="4"/>
  <c r="J846" i="4"/>
  <c r="H846" i="4"/>
  <c r="G846" i="4"/>
  <c r="E846" i="4"/>
  <c r="D846" i="4"/>
  <c r="K1331" i="4"/>
  <c r="J1331" i="4"/>
  <c r="H1331" i="4"/>
  <c r="G1331" i="4"/>
  <c r="E1331" i="4"/>
  <c r="D1331" i="4"/>
  <c r="K956" i="4"/>
  <c r="J956" i="4"/>
  <c r="H956" i="4"/>
  <c r="G956" i="4"/>
  <c r="E956" i="4"/>
  <c r="D956" i="4"/>
  <c r="K602" i="4"/>
  <c r="J602" i="4"/>
  <c r="H602" i="4"/>
  <c r="G602" i="4"/>
  <c r="E602" i="4"/>
  <c r="D602" i="4"/>
  <c r="K955" i="4"/>
  <c r="J955" i="4"/>
  <c r="H955" i="4"/>
  <c r="G955" i="4"/>
  <c r="E955" i="4"/>
  <c r="D955" i="4"/>
  <c r="K954" i="4"/>
  <c r="J954" i="4"/>
  <c r="H954" i="4"/>
  <c r="G954" i="4"/>
  <c r="E954" i="4"/>
  <c r="D954" i="4"/>
  <c r="K352" i="4"/>
  <c r="J352" i="4"/>
  <c r="H352" i="4"/>
  <c r="G352" i="4"/>
  <c r="E352" i="4"/>
  <c r="D352" i="4"/>
  <c r="K1103" i="4"/>
  <c r="J1103" i="4"/>
  <c r="H1103" i="4"/>
  <c r="G1103" i="4"/>
  <c r="E1103" i="4"/>
  <c r="D1103" i="4"/>
  <c r="K601" i="4"/>
  <c r="J601" i="4"/>
  <c r="H601" i="4"/>
  <c r="G601" i="4"/>
  <c r="E601" i="4"/>
  <c r="D601" i="4"/>
  <c r="K536" i="4"/>
  <c r="J536" i="4"/>
  <c r="H536" i="4"/>
  <c r="G536" i="4"/>
  <c r="E536" i="4"/>
  <c r="D536" i="4"/>
  <c r="K1102" i="4"/>
  <c r="J1102" i="4"/>
  <c r="H1102" i="4"/>
  <c r="G1102" i="4"/>
  <c r="E1102" i="4"/>
  <c r="D1102" i="4"/>
  <c r="K637" i="4"/>
  <c r="J637" i="4"/>
  <c r="H637" i="4"/>
  <c r="G637" i="4"/>
  <c r="E637" i="4"/>
  <c r="D637" i="4"/>
  <c r="K351" i="4"/>
  <c r="J351" i="4"/>
  <c r="H351" i="4"/>
  <c r="G351" i="4"/>
  <c r="E351" i="4"/>
  <c r="D351" i="4"/>
  <c r="K1330" i="4"/>
  <c r="J1330" i="4"/>
  <c r="H1330" i="4"/>
  <c r="G1330" i="4"/>
  <c r="E1330" i="4"/>
  <c r="D1330" i="4"/>
  <c r="K698" i="4"/>
  <c r="J698" i="4"/>
  <c r="H698" i="4"/>
  <c r="G698" i="4"/>
  <c r="E698" i="4"/>
  <c r="D698" i="4"/>
  <c r="K1329" i="4"/>
  <c r="J1329" i="4"/>
  <c r="H1329" i="4"/>
  <c r="G1329" i="4"/>
  <c r="E1329" i="4"/>
  <c r="D1329" i="4"/>
  <c r="K636" i="4"/>
  <c r="J636" i="4"/>
  <c r="H636" i="4"/>
  <c r="G636" i="4"/>
  <c r="E636" i="4"/>
  <c r="D636" i="4"/>
  <c r="K236" i="4"/>
  <c r="J236" i="4"/>
  <c r="H236" i="4"/>
  <c r="G236" i="4"/>
  <c r="E236" i="4"/>
  <c r="D236" i="4"/>
  <c r="K49" i="4"/>
  <c r="J49" i="4"/>
  <c r="H49" i="4"/>
  <c r="G49" i="4"/>
  <c r="E49" i="4"/>
  <c r="D49" i="4"/>
  <c r="K436" i="4"/>
  <c r="J436" i="4"/>
  <c r="H436" i="4"/>
  <c r="G436" i="4"/>
  <c r="E436" i="4"/>
  <c r="D436" i="4"/>
  <c r="K1101" i="4"/>
  <c r="J1101" i="4"/>
  <c r="H1101" i="4"/>
  <c r="G1101" i="4"/>
  <c r="E1101" i="4"/>
  <c r="D1101" i="4"/>
  <c r="K278" i="4"/>
  <c r="J278" i="4"/>
  <c r="H278" i="4"/>
  <c r="G278" i="4"/>
  <c r="E278" i="4"/>
  <c r="D278" i="4"/>
  <c r="K845" i="4"/>
  <c r="J845" i="4"/>
  <c r="H845" i="4"/>
  <c r="G845" i="4"/>
  <c r="E845" i="4"/>
  <c r="D845" i="4"/>
  <c r="K1100" i="4"/>
  <c r="J1100" i="4"/>
  <c r="H1100" i="4"/>
  <c r="G1100" i="4"/>
  <c r="E1100" i="4"/>
  <c r="D1100" i="4"/>
  <c r="K953" i="4"/>
  <c r="J953" i="4"/>
  <c r="H953" i="4"/>
  <c r="G953" i="4"/>
  <c r="E953" i="4"/>
  <c r="D953" i="4"/>
  <c r="K84" i="4"/>
  <c r="J84" i="4"/>
  <c r="H84" i="4"/>
  <c r="G84" i="4"/>
  <c r="E84" i="4"/>
  <c r="D84" i="4"/>
  <c r="K1328" i="4"/>
  <c r="J1328" i="4"/>
  <c r="H1328" i="4"/>
  <c r="G1328" i="4"/>
  <c r="E1328" i="4"/>
  <c r="D1328" i="4"/>
  <c r="K180" i="4"/>
  <c r="J180" i="4"/>
  <c r="H180" i="4"/>
  <c r="G180" i="4"/>
  <c r="E180" i="4"/>
  <c r="D180" i="4"/>
  <c r="K350" i="4"/>
  <c r="J350" i="4"/>
  <c r="H350" i="4"/>
  <c r="G350" i="4"/>
  <c r="E350" i="4"/>
  <c r="D350" i="4"/>
  <c r="K177" i="4"/>
  <c r="J177" i="4"/>
  <c r="H177" i="4"/>
  <c r="G177" i="4"/>
  <c r="E177" i="4"/>
  <c r="D177" i="4"/>
  <c r="K1327" i="4"/>
  <c r="J1327" i="4"/>
  <c r="H1327" i="4"/>
  <c r="G1327" i="4"/>
  <c r="E1327" i="4"/>
  <c r="D1327" i="4"/>
  <c r="K345" i="4"/>
  <c r="J345" i="4"/>
  <c r="H345" i="4"/>
  <c r="G345" i="4"/>
  <c r="E345" i="4"/>
  <c r="D345" i="4"/>
  <c r="K535" i="4"/>
  <c r="J535" i="4"/>
  <c r="H535" i="4"/>
  <c r="G535" i="4"/>
  <c r="E535" i="4"/>
  <c r="D535" i="4"/>
  <c r="K291" i="4"/>
  <c r="J291" i="4"/>
  <c r="H291" i="4"/>
  <c r="G291" i="4"/>
  <c r="E291" i="4"/>
  <c r="D291" i="4"/>
  <c r="K1326" i="4"/>
  <c r="J1326" i="4"/>
  <c r="H1326" i="4"/>
  <c r="G1326" i="4"/>
  <c r="E1326" i="4"/>
  <c r="D1326" i="4"/>
  <c r="K1325" i="4"/>
  <c r="J1325" i="4"/>
  <c r="H1325" i="4"/>
  <c r="G1325" i="4"/>
  <c r="E1325" i="4"/>
  <c r="D1325" i="4"/>
  <c r="K952" i="4"/>
  <c r="J952" i="4"/>
  <c r="H952" i="4"/>
  <c r="G952" i="4"/>
  <c r="E952" i="4"/>
  <c r="D952" i="4"/>
  <c r="K337" i="4"/>
  <c r="J337" i="4"/>
  <c r="H337" i="4"/>
  <c r="G337" i="4"/>
  <c r="E337" i="4"/>
  <c r="D337" i="4"/>
  <c r="K600" i="4"/>
  <c r="J600" i="4"/>
  <c r="H600" i="4"/>
  <c r="G600" i="4"/>
  <c r="E600" i="4"/>
  <c r="D600" i="4"/>
  <c r="K599" i="4"/>
  <c r="J599" i="4"/>
  <c r="H599" i="4"/>
  <c r="G599" i="4"/>
  <c r="E599" i="4"/>
  <c r="D599" i="4"/>
  <c r="K598" i="4"/>
  <c r="J598" i="4"/>
  <c r="H598" i="4"/>
  <c r="G598" i="4"/>
  <c r="E598" i="4"/>
  <c r="D598" i="4"/>
  <c r="K103" i="4"/>
  <c r="J103" i="4"/>
  <c r="H103" i="4"/>
  <c r="G103" i="4"/>
  <c r="E103" i="4"/>
  <c r="D103" i="4"/>
  <c r="K1324" i="4"/>
  <c r="J1324" i="4"/>
  <c r="H1324" i="4"/>
  <c r="G1324" i="4"/>
  <c r="E1324" i="4"/>
  <c r="D1324" i="4"/>
  <c r="K514" i="4"/>
  <c r="J514" i="4"/>
  <c r="H514" i="4"/>
  <c r="G514" i="4"/>
  <c r="E514" i="4"/>
  <c r="D514" i="4"/>
  <c r="K158" i="4"/>
  <c r="J158" i="4"/>
  <c r="H158" i="4"/>
  <c r="G158" i="4"/>
  <c r="E158" i="4"/>
  <c r="D158" i="4"/>
  <c r="K1099" i="4"/>
  <c r="J1099" i="4"/>
  <c r="H1099" i="4"/>
  <c r="G1099" i="4"/>
  <c r="E1099" i="4"/>
  <c r="D1099" i="4"/>
  <c r="K844" i="4"/>
  <c r="J844" i="4"/>
  <c r="H844" i="4"/>
  <c r="G844" i="4"/>
  <c r="E844" i="4"/>
  <c r="D844" i="4"/>
  <c r="K491" i="4"/>
  <c r="J491" i="4"/>
  <c r="H491" i="4"/>
  <c r="G491" i="4"/>
  <c r="E491" i="4"/>
  <c r="D491" i="4"/>
  <c r="K309" i="4"/>
  <c r="J309" i="4"/>
  <c r="H309" i="4"/>
  <c r="G309" i="4"/>
  <c r="E309" i="4"/>
  <c r="D309" i="4"/>
  <c r="K951" i="4"/>
  <c r="J951" i="4"/>
  <c r="H951" i="4"/>
  <c r="G951" i="4"/>
  <c r="E951" i="4"/>
  <c r="D951" i="4"/>
  <c r="K241" i="4"/>
  <c r="J241" i="4"/>
  <c r="H241" i="4"/>
  <c r="G241" i="4"/>
  <c r="E241" i="4"/>
  <c r="D241" i="4"/>
  <c r="K447" i="4"/>
  <c r="J447" i="4"/>
  <c r="H447" i="4"/>
  <c r="G447" i="4"/>
  <c r="E447" i="4"/>
  <c r="D447" i="4"/>
  <c r="K571" i="4"/>
  <c r="J571" i="4"/>
  <c r="H571" i="4"/>
  <c r="G571" i="4"/>
  <c r="E571" i="4"/>
  <c r="D571" i="4"/>
  <c r="K1323" i="4"/>
  <c r="J1323" i="4"/>
  <c r="H1323" i="4"/>
  <c r="G1323" i="4"/>
  <c r="E1323" i="4"/>
  <c r="D1323" i="4"/>
  <c r="K767" i="4"/>
  <c r="J767" i="4"/>
  <c r="H767" i="4"/>
  <c r="G767" i="4"/>
  <c r="E767" i="4"/>
  <c r="D767" i="4"/>
  <c r="K100" i="4"/>
  <c r="J100" i="4"/>
  <c r="H100" i="4"/>
  <c r="G100" i="4"/>
  <c r="E100" i="4"/>
  <c r="D100" i="4"/>
  <c r="K235" i="4"/>
  <c r="J235" i="4"/>
  <c r="H235" i="4"/>
  <c r="G235" i="4"/>
  <c r="E235" i="4"/>
  <c r="D235" i="4"/>
  <c r="K766" i="4"/>
  <c r="J766" i="4"/>
  <c r="H766" i="4"/>
  <c r="G766" i="4"/>
  <c r="E766" i="4"/>
  <c r="D766" i="4"/>
  <c r="K950" i="4"/>
  <c r="J950" i="4"/>
  <c r="H950" i="4"/>
  <c r="G950" i="4"/>
  <c r="E950" i="4"/>
  <c r="D950" i="4"/>
  <c r="K137" i="4"/>
  <c r="J137" i="4"/>
  <c r="H137" i="4"/>
  <c r="G137" i="4"/>
  <c r="E137" i="4"/>
  <c r="D137" i="4"/>
  <c r="K843" i="4"/>
  <c r="J843" i="4"/>
  <c r="H843" i="4"/>
  <c r="G843" i="4"/>
  <c r="E843" i="4"/>
  <c r="D843" i="4"/>
  <c r="K458" i="4"/>
  <c r="J458" i="4"/>
  <c r="H458" i="4"/>
  <c r="G458" i="4"/>
  <c r="E458" i="4"/>
  <c r="D458" i="4"/>
  <c r="K179" i="4"/>
  <c r="J179" i="4"/>
  <c r="H179" i="4"/>
  <c r="G179" i="4"/>
  <c r="E179" i="4"/>
  <c r="D179" i="4"/>
  <c r="K765" i="4"/>
  <c r="J765" i="4"/>
  <c r="H765" i="4"/>
  <c r="G765" i="4"/>
  <c r="E765" i="4"/>
  <c r="D765" i="4"/>
  <c r="K373" i="4"/>
  <c r="J373" i="4"/>
  <c r="H373" i="4"/>
  <c r="G373" i="4"/>
  <c r="E373" i="4"/>
  <c r="D373" i="4"/>
  <c r="K764" i="4"/>
  <c r="J764" i="4"/>
  <c r="H764" i="4"/>
  <c r="G764" i="4"/>
  <c r="E764" i="4"/>
  <c r="D764" i="4"/>
  <c r="K71" i="4"/>
  <c r="J71" i="4"/>
  <c r="H71" i="4"/>
  <c r="G71" i="4"/>
  <c r="E71" i="4"/>
  <c r="D71" i="4"/>
  <c r="K842" i="4"/>
  <c r="J842" i="4"/>
  <c r="H842" i="4"/>
  <c r="G842" i="4"/>
  <c r="E842" i="4"/>
  <c r="D842" i="4"/>
  <c r="K635" i="4"/>
  <c r="J635" i="4"/>
  <c r="H635" i="4"/>
  <c r="G635" i="4"/>
  <c r="E635" i="4"/>
  <c r="D635" i="4"/>
  <c r="K208" i="4"/>
  <c r="J208" i="4"/>
  <c r="H208" i="4"/>
  <c r="G208" i="4"/>
  <c r="E208" i="4"/>
  <c r="D208" i="4"/>
  <c r="K265" i="4"/>
  <c r="J265" i="4"/>
  <c r="H265" i="4"/>
  <c r="G265" i="4"/>
  <c r="E265" i="4"/>
  <c r="D265" i="4"/>
  <c r="K1322" i="4"/>
  <c r="J1322" i="4"/>
  <c r="H1322" i="4"/>
  <c r="G1322" i="4"/>
  <c r="E1322" i="4"/>
  <c r="D1322" i="4"/>
  <c r="K89" i="4"/>
  <c r="J89" i="4"/>
  <c r="H89" i="4"/>
  <c r="G89" i="4"/>
  <c r="E89" i="4"/>
  <c r="D89" i="4"/>
  <c r="K949" i="4"/>
  <c r="J949" i="4"/>
  <c r="H949" i="4"/>
  <c r="G949" i="4"/>
  <c r="E949" i="4"/>
  <c r="D949" i="4"/>
  <c r="K597" i="4"/>
  <c r="J597" i="4"/>
  <c r="H597" i="4"/>
  <c r="G597" i="4"/>
  <c r="E597" i="4"/>
  <c r="D597" i="4"/>
  <c r="K68" i="4"/>
  <c r="J68" i="4"/>
  <c r="H68" i="4"/>
  <c r="G68" i="4"/>
  <c r="E68" i="4"/>
  <c r="D68" i="4"/>
  <c r="K1321" i="4"/>
  <c r="J1321" i="4"/>
  <c r="H1321" i="4"/>
  <c r="G1321" i="4"/>
  <c r="E1321" i="4"/>
  <c r="D1321" i="4"/>
  <c r="K513" i="4"/>
  <c r="J513" i="4"/>
  <c r="H513" i="4"/>
  <c r="G513" i="4"/>
  <c r="E513" i="4"/>
  <c r="D513" i="4"/>
  <c r="K596" i="4"/>
  <c r="J596" i="4"/>
  <c r="H596" i="4"/>
  <c r="G596" i="4"/>
  <c r="E596" i="4"/>
  <c r="D596" i="4"/>
  <c r="K841" i="4"/>
  <c r="J841" i="4"/>
  <c r="H841" i="4"/>
  <c r="G841" i="4"/>
  <c r="E841" i="4"/>
  <c r="D841" i="4"/>
  <c r="K175" i="4"/>
  <c r="J175" i="4"/>
  <c r="H175" i="4"/>
  <c r="G175" i="4"/>
  <c r="E175" i="4"/>
  <c r="D175" i="4"/>
  <c r="K403" i="4"/>
  <c r="J403" i="4"/>
  <c r="H403" i="4"/>
  <c r="G403" i="4"/>
  <c r="E403" i="4"/>
  <c r="D403" i="4"/>
  <c r="K1098" i="4"/>
  <c r="J1098" i="4"/>
  <c r="H1098" i="4"/>
  <c r="G1098" i="4"/>
  <c r="E1098" i="4"/>
  <c r="D1098" i="4"/>
  <c r="K512" i="4"/>
  <c r="J512" i="4"/>
  <c r="H512" i="4"/>
  <c r="G512" i="4"/>
  <c r="E512" i="4"/>
  <c r="D512" i="4"/>
  <c r="K570" i="4"/>
  <c r="J570" i="4"/>
  <c r="H570" i="4"/>
  <c r="G570" i="4"/>
  <c r="E570" i="4"/>
  <c r="D570" i="4"/>
  <c r="K1097" i="4"/>
  <c r="J1097" i="4"/>
  <c r="H1097" i="4"/>
  <c r="G1097" i="4"/>
  <c r="E1097" i="4"/>
  <c r="D1097" i="4"/>
  <c r="K282" i="4"/>
  <c r="J282" i="4"/>
  <c r="H282" i="4"/>
  <c r="G282" i="4"/>
  <c r="E282" i="4"/>
  <c r="D282" i="4"/>
  <c r="K1320" i="4"/>
  <c r="J1320" i="4"/>
  <c r="H1320" i="4"/>
  <c r="G1320" i="4"/>
  <c r="E1320" i="4"/>
  <c r="D1320" i="4"/>
  <c r="K569" i="4"/>
  <c r="J569" i="4"/>
  <c r="H569" i="4"/>
  <c r="G569" i="4"/>
  <c r="E569" i="4"/>
  <c r="D569" i="4"/>
  <c r="K1319" i="4"/>
  <c r="J1319" i="4"/>
  <c r="H1319" i="4"/>
  <c r="G1319" i="4"/>
  <c r="E1319" i="4"/>
  <c r="D1319" i="4"/>
  <c r="K948" i="4"/>
  <c r="J948" i="4"/>
  <c r="H948" i="4"/>
  <c r="G948" i="4"/>
  <c r="E948" i="4"/>
  <c r="D948" i="4"/>
  <c r="K947" i="4"/>
  <c r="J947" i="4"/>
  <c r="H947" i="4"/>
  <c r="G947" i="4"/>
  <c r="E947" i="4"/>
  <c r="D947" i="4"/>
  <c r="K534" i="4"/>
  <c r="J534" i="4"/>
  <c r="H534" i="4"/>
  <c r="G534" i="4"/>
  <c r="E534" i="4"/>
  <c r="D534" i="4"/>
  <c r="K1096" i="4"/>
  <c r="J1096" i="4"/>
  <c r="H1096" i="4"/>
  <c r="G1096" i="4"/>
  <c r="E1096" i="4"/>
  <c r="D1096" i="4"/>
  <c r="K697" i="4"/>
  <c r="J697" i="4"/>
  <c r="H697" i="4"/>
  <c r="G697" i="4"/>
  <c r="E697" i="4"/>
  <c r="D697" i="4"/>
  <c r="K1095" i="4"/>
  <c r="J1095" i="4"/>
  <c r="H1095" i="4"/>
  <c r="G1095" i="4"/>
  <c r="E1095" i="4"/>
  <c r="D1095" i="4"/>
  <c r="K150" i="4"/>
  <c r="J150" i="4"/>
  <c r="H150" i="4"/>
  <c r="G150" i="4"/>
  <c r="E150" i="4"/>
  <c r="D150" i="4"/>
  <c r="K356" i="4"/>
  <c r="J356" i="4"/>
  <c r="H356" i="4"/>
  <c r="G356" i="4"/>
  <c r="E356" i="4"/>
  <c r="D356" i="4"/>
  <c r="K74" i="4"/>
  <c r="J74" i="4"/>
  <c r="H74" i="4"/>
  <c r="G74" i="4"/>
  <c r="E74" i="4"/>
  <c r="D74" i="4"/>
  <c r="K568" i="4"/>
  <c r="J568" i="4"/>
  <c r="H568" i="4"/>
  <c r="G568" i="4"/>
  <c r="E568" i="4"/>
  <c r="D568" i="4"/>
  <c r="K763" i="4"/>
  <c r="J763" i="4"/>
  <c r="H763" i="4"/>
  <c r="G763" i="4"/>
  <c r="E763" i="4"/>
  <c r="D763" i="4"/>
  <c r="K1318" i="4"/>
  <c r="J1318" i="4"/>
  <c r="H1318" i="4"/>
  <c r="G1318" i="4"/>
  <c r="E1318" i="4"/>
  <c r="D1318" i="4"/>
  <c r="K83" i="4"/>
  <c r="J83" i="4"/>
  <c r="H83" i="4"/>
  <c r="G83" i="4"/>
  <c r="E83" i="4"/>
  <c r="D83" i="4"/>
  <c r="K207" i="4"/>
  <c r="J207" i="4"/>
  <c r="H207" i="4"/>
  <c r="G207" i="4"/>
  <c r="E207" i="4"/>
  <c r="D207" i="4"/>
  <c r="K1094" i="4"/>
  <c r="J1094" i="4"/>
  <c r="H1094" i="4"/>
  <c r="G1094" i="4"/>
  <c r="E1094" i="4"/>
  <c r="D1094" i="4"/>
  <c r="K268" i="4"/>
  <c r="J268" i="4"/>
  <c r="H268" i="4"/>
  <c r="G268" i="4"/>
  <c r="E268" i="4"/>
  <c r="D268" i="4"/>
  <c r="K1317" i="4"/>
  <c r="J1317" i="4"/>
  <c r="H1317" i="4"/>
  <c r="G1317" i="4"/>
  <c r="E1317" i="4"/>
  <c r="D1317" i="4"/>
  <c r="K402" i="4"/>
  <c r="J402" i="4"/>
  <c r="H402" i="4"/>
  <c r="G402" i="4"/>
  <c r="E402" i="4"/>
  <c r="D402" i="4"/>
  <c r="K946" i="4"/>
  <c r="J946" i="4"/>
  <c r="H946" i="4"/>
  <c r="G946" i="4"/>
  <c r="E946" i="4"/>
  <c r="D946" i="4"/>
  <c r="K634" i="4"/>
  <c r="J634" i="4"/>
  <c r="H634" i="4"/>
  <c r="G634" i="4"/>
  <c r="E634" i="4"/>
  <c r="D634" i="4"/>
  <c r="K840" i="4"/>
  <c r="J840" i="4"/>
  <c r="H840" i="4"/>
  <c r="G840" i="4"/>
  <c r="E840" i="4"/>
  <c r="D840" i="4"/>
  <c r="K394" i="4"/>
  <c r="J394" i="4"/>
  <c r="H394" i="4"/>
  <c r="G394" i="4"/>
  <c r="E394" i="4"/>
  <c r="D394" i="4"/>
  <c r="K945" i="4"/>
  <c r="J945" i="4"/>
  <c r="H945" i="4"/>
  <c r="G945" i="4"/>
  <c r="E945" i="4"/>
  <c r="D945" i="4"/>
  <c r="K271" i="4"/>
  <c r="J271" i="4"/>
  <c r="H271" i="4"/>
  <c r="G271" i="4"/>
  <c r="E271" i="4"/>
  <c r="D271" i="4"/>
  <c r="K474" i="4"/>
  <c r="J474" i="4"/>
  <c r="H474" i="4"/>
  <c r="G474" i="4"/>
  <c r="E474" i="4"/>
  <c r="D474" i="4"/>
  <c r="K1316" i="4"/>
  <c r="J1316" i="4"/>
  <c r="H1316" i="4"/>
  <c r="G1316" i="4"/>
  <c r="E1316" i="4"/>
  <c r="D1316" i="4"/>
  <c r="K1315" i="4"/>
  <c r="J1315" i="4"/>
  <c r="H1315" i="4"/>
  <c r="G1315" i="4"/>
  <c r="E1315" i="4"/>
  <c r="D1315" i="4"/>
  <c r="K944" i="4"/>
  <c r="J944" i="4"/>
  <c r="H944" i="4"/>
  <c r="G944" i="4"/>
  <c r="E944" i="4"/>
  <c r="D944" i="4"/>
  <c r="K1093" i="4"/>
  <c r="J1093" i="4"/>
  <c r="H1093" i="4"/>
  <c r="G1093" i="4"/>
  <c r="E1093" i="4"/>
  <c r="D1093" i="4"/>
  <c r="K186" i="4"/>
  <c r="J186" i="4"/>
  <c r="H186" i="4"/>
  <c r="G186" i="4"/>
  <c r="E186" i="4"/>
  <c r="D186" i="4"/>
  <c r="K225" i="4"/>
  <c r="J225" i="4"/>
  <c r="H225" i="4"/>
  <c r="G225" i="4"/>
  <c r="E225" i="4"/>
  <c r="D225" i="4"/>
  <c r="K1092" i="4"/>
  <c r="J1092" i="4"/>
  <c r="H1092" i="4"/>
  <c r="G1092" i="4"/>
  <c r="E1092" i="4"/>
  <c r="D1092" i="4"/>
  <c r="K446" i="4"/>
  <c r="J446" i="4"/>
  <c r="H446" i="4"/>
  <c r="G446" i="4"/>
  <c r="E446" i="4"/>
  <c r="D446" i="4"/>
  <c r="K1314" i="4"/>
  <c r="J1314" i="4"/>
  <c r="H1314" i="4"/>
  <c r="G1314" i="4"/>
  <c r="E1314" i="4"/>
  <c r="D1314" i="4"/>
  <c r="K457" i="4"/>
  <c r="J457" i="4"/>
  <c r="H457" i="4"/>
  <c r="G457" i="4"/>
  <c r="E457" i="4"/>
  <c r="D457" i="4"/>
  <c r="K839" i="4"/>
  <c r="J839" i="4"/>
  <c r="H839" i="4"/>
  <c r="G839" i="4"/>
  <c r="E839" i="4"/>
  <c r="D839" i="4"/>
  <c r="K696" i="4"/>
  <c r="J696" i="4"/>
  <c r="H696" i="4"/>
  <c r="G696" i="4"/>
  <c r="E696" i="4"/>
  <c r="D696" i="4"/>
  <c r="K1313" i="4"/>
  <c r="J1313" i="4"/>
  <c r="H1313" i="4"/>
  <c r="G1313" i="4"/>
  <c r="E1313" i="4"/>
  <c r="D1313" i="4"/>
  <c r="K1312" i="4"/>
  <c r="J1312" i="4"/>
  <c r="H1312" i="4"/>
  <c r="G1312" i="4"/>
  <c r="E1312" i="4"/>
  <c r="D1312" i="4"/>
  <c r="K372" i="4"/>
  <c r="J372" i="4"/>
  <c r="H372" i="4"/>
  <c r="G372" i="4"/>
  <c r="E372" i="4"/>
  <c r="D372" i="4"/>
  <c r="K595" i="4"/>
  <c r="J595" i="4"/>
  <c r="H595" i="4"/>
  <c r="G595" i="4"/>
  <c r="E595" i="4"/>
  <c r="D595" i="4"/>
  <c r="K131" i="4"/>
  <c r="J131" i="4"/>
  <c r="H131" i="4"/>
  <c r="G131" i="4"/>
  <c r="E131" i="4"/>
  <c r="D131" i="4"/>
  <c r="K1311" i="4"/>
  <c r="J1311" i="4"/>
  <c r="H1311" i="4"/>
  <c r="G1311" i="4"/>
  <c r="E1311" i="4"/>
  <c r="D1311" i="4"/>
  <c r="K97" i="4"/>
  <c r="J97" i="4"/>
  <c r="H97" i="4"/>
  <c r="G97" i="4"/>
  <c r="E97" i="4"/>
  <c r="D97" i="4"/>
  <c r="K567" i="4"/>
  <c r="J567" i="4"/>
  <c r="H567" i="4"/>
  <c r="G567" i="4"/>
  <c r="E567" i="4"/>
  <c r="D567" i="4"/>
  <c r="K1091" i="4"/>
  <c r="J1091" i="4"/>
  <c r="H1091" i="4"/>
  <c r="G1091" i="4"/>
  <c r="E1091" i="4"/>
  <c r="D1091" i="4"/>
  <c r="K72" i="4"/>
  <c r="J72" i="4"/>
  <c r="H72" i="4"/>
  <c r="G72" i="4"/>
  <c r="E72" i="4"/>
  <c r="D72" i="4"/>
  <c r="K490" i="4"/>
  <c r="J490" i="4"/>
  <c r="H490" i="4"/>
  <c r="G490" i="4"/>
  <c r="E490" i="4"/>
  <c r="D490" i="4"/>
  <c r="K1090" i="4"/>
  <c r="J1090" i="4"/>
  <c r="H1090" i="4"/>
  <c r="G1090" i="4"/>
  <c r="E1090" i="4"/>
  <c r="D1090" i="4"/>
  <c r="K125" i="4"/>
  <c r="J125" i="4"/>
  <c r="H125" i="4"/>
  <c r="G125" i="4"/>
  <c r="E125" i="4"/>
  <c r="D125" i="4"/>
  <c r="K838" i="4"/>
  <c r="J838" i="4"/>
  <c r="H838" i="4"/>
  <c r="G838" i="4"/>
  <c r="E838" i="4"/>
  <c r="D838" i="4"/>
  <c r="K160" i="4"/>
  <c r="J160" i="4"/>
  <c r="H160" i="4"/>
  <c r="G160" i="4"/>
  <c r="E160" i="4"/>
  <c r="D160" i="4"/>
  <c r="K943" i="4"/>
  <c r="J943" i="4"/>
  <c r="H943" i="4"/>
  <c r="G943" i="4"/>
  <c r="E943" i="4"/>
  <c r="D943" i="4"/>
  <c r="K1089" i="4"/>
  <c r="J1089" i="4"/>
  <c r="H1089" i="4"/>
  <c r="G1089" i="4"/>
  <c r="E1089" i="4"/>
  <c r="D1089" i="4"/>
  <c r="K10" i="4"/>
  <c r="J10" i="4"/>
  <c r="H10" i="4"/>
  <c r="G10" i="4"/>
  <c r="E10" i="4"/>
  <c r="D10" i="4"/>
  <c r="K837" i="4"/>
  <c r="J837" i="4"/>
  <c r="H837" i="4"/>
  <c r="G837" i="4"/>
  <c r="E837" i="4"/>
  <c r="D837" i="4"/>
  <c r="K1310" i="4"/>
  <c r="J1310" i="4"/>
  <c r="H1310" i="4"/>
  <c r="G1310" i="4"/>
  <c r="E1310" i="4"/>
  <c r="D1310" i="4"/>
  <c r="K53" i="4"/>
  <c r="J53" i="4"/>
  <c r="H53" i="4"/>
  <c r="G53" i="4"/>
  <c r="E53" i="4"/>
  <c r="D53" i="4"/>
  <c r="K36" i="4"/>
  <c r="J36" i="4"/>
  <c r="H36" i="4"/>
  <c r="G36" i="4"/>
  <c r="E36" i="4"/>
  <c r="D36" i="4"/>
  <c r="K566" i="4"/>
  <c r="J566" i="4"/>
  <c r="H566" i="4"/>
  <c r="G566" i="4"/>
  <c r="E566" i="4"/>
  <c r="D566" i="4"/>
  <c r="K1088" i="4"/>
  <c r="J1088" i="4"/>
  <c r="H1088" i="4"/>
  <c r="G1088" i="4"/>
  <c r="E1088" i="4"/>
  <c r="D1088" i="4"/>
  <c r="K473" i="4"/>
  <c r="J473" i="4"/>
  <c r="H473" i="4"/>
  <c r="G473" i="4"/>
  <c r="E473" i="4"/>
  <c r="D473" i="4"/>
  <c r="K1309" i="4"/>
  <c r="J1309" i="4"/>
  <c r="H1309" i="4"/>
  <c r="G1309" i="4"/>
  <c r="E1309" i="4"/>
  <c r="D1309" i="4"/>
  <c r="K511" i="4"/>
  <c r="J511" i="4"/>
  <c r="H511" i="4"/>
  <c r="G511" i="4"/>
  <c r="E511" i="4"/>
  <c r="D511" i="4"/>
  <c r="K762" i="4"/>
  <c r="J762" i="4"/>
  <c r="H762" i="4"/>
  <c r="G762" i="4"/>
  <c r="E762" i="4"/>
  <c r="D762" i="4"/>
  <c r="K761" i="4"/>
  <c r="J761" i="4"/>
  <c r="H761" i="4"/>
  <c r="G761" i="4"/>
  <c r="E761" i="4"/>
  <c r="D761" i="4"/>
  <c r="K185" i="4"/>
  <c r="J185" i="4"/>
  <c r="H185" i="4"/>
  <c r="G185" i="4"/>
  <c r="E185" i="4"/>
  <c r="D185" i="4"/>
  <c r="K565" i="4"/>
  <c r="J565" i="4"/>
  <c r="H565" i="4"/>
  <c r="G565" i="4"/>
  <c r="E565" i="4"/>
  <c r="D565" i="4"/>
  <c r="K942" i="4"/>
  <c r="J942" i="4"/>
  <c r="H942" i="4"/>
  <c r="G942" i="4"/>
  <c r="E942" i="4"/>
  <c r="D942" i="4"/>
  <c r="K594" i="4"/>
  <c r="J594" i="4"/>
  <c r="H594" i="4"/>
  <c r="G594" i="4"/>
  <c r="E594" i="4"/>
  <c r="D594" i="4"/>
  <c r="K331" i="4"/>
  <c r="J331" i="4"/>
  <c r="H331" i="4"/>
  <c r="G331" i="4"/>
  <c r="E331" i="4"/>
  <c r="D331" i="4"/>
  <c r="K836" i="4"/>
  <c r="J836" i="4"/>
  <c r="H836" i="4"/>
  <c r="G836" i="4"/>
  <c r="E836" i="4"/>
  <c r="D836" i="4"/>
  <c r="K1308" i="4"/>
  <c r="J1308" i="4"/>
  <c r="H1308" i="4"/>
  <c r="G1308" i="4"/>
  <c r="E1308" i="4"/>
  <c r="D1308" i="4"/>
  <c r="K760" i="4"/>
  <c r="J760" i="4"/>
  <c r="H760" i="4"/>
  <c r="G760" i="4"/>
  <c r="E760" i="4"/>
  <c r="D760" i="4"/>
  <c r="K371" i="4"/>
  <c r="J371" i="4"/>
  <c r="H371" i="4"/>
  <c r="G371" i="4"/>
  <c r="E371" i="4"/>
  <c r="D371" i="4"/>
  <c r="K633" i="4"/>
  <c r="J633" i="4"/>
  <c r="H633" i="4"/>
  <c r="G633" i="4"/>
  <c r="E633" i="4"/>
  <c r="D633" i="4"/>
  <c r="K695" i="4"/>
  <c r="J695" i="4"/>
  <c r="H695" i="4"/>
  <c r="G695" i="4"/>
  <c r="E695" i="4"/>
  <c r="D695" i="4"/>
  <c r="K87" i="4"/>
  <c r="J87" i="4"/>
  <c r="H87" i="4"/>
  <c r="G87" i="4"/>
  <c r="E87" i="4"/>
  <c r="D87" i="4"/>
  <c r="K510" i="4"/>
  <c r="J510" i="4"/>
  <c r="H510" i="4"/>
  <c r="G510" i="4"/>
  <c r="E510" i="4"/>
  <c r="D510" i="4"/>
  <c r="K1307" i="4"/>
  <c r="J1307" i="4"/>
  <c r="H1307" i="4"/>
  <c r="G1307" i="4"/>
  <c r="E1307" i="4"/>
  <c r="D1307" i="4"/>
  <c r="K1306" i="4"/>
  <c r="J1306" i="4"/>
  <c r="H1306" i="4"/>
  <c r="G1306" i="4"/>
  <c r="E1306" i="4"/>
  <c r="D1306" i="4"/>
  <c r="K330" i="4"/>
  <c r="J330" i="4"/>
  <c r="H330" i="4"/>
  <c r="G330" i="4"/>
  <c r="E330" i="4"/>
  <c r="D330" i="4"/>
  <c r="K435" i="4"/>
  <c r="J435" i="4"/>
  <c r="H435" i="4"/>
  <c r="G435" i="4"/>
  <c r="E435" i="4"/>
  <c r="D435" i="4"/>
  <c r="K223" i="4"/>
  <c r="J223" i="4"/>
  <c r="H223" i="4"/>
  <c r="G223" i="4"/>
  <c r="E223" i="4"/>
  <c r="D223" i="4"/>
  <c r="K1305" i="4"/>
  <c r="J1305" i="4"/>
  <c r="H1305" i="4"/>
  <c r="G1305" i="4"/>
  <c r="E1305" i="4"/>
  <c r="D1305" i="4"/>
  <c r="K1087" i="4"/>
  <c r="J1087" i="4"/>
  <c r="H1087" i="4"/>
  <c r="G1087" i="4"/>
  <c r="E1087" i="4"/>
  <c r="D1087" i="4"/>
  <c r="K212" i="4"/>
  <c r="J212" i="4"/>
  <c r="H212" i="4"/>
  <c r="G212" i="4"/>
  <c r="E212" i="4"/>
  <c r="D212" i="4"/>
  <c r="K445" i="4"/>
  <c r="J445" i="4"/>
  <c r="H445" i="4"/>
  <c r="G445" i="4"/>
  <c r="E445" i="4"/>
  <c r="D445" i="4"/>
  <c r="K759" i="4"/>
  <c r="J759" i="4"/>
  <c r="H759" i="4"/>
  <c r="G759" i="4"/>
  <c r="E759" i="4"/>
  <c r="D759" i="4"/>
  <c r="K533" i="4"/>
  <c r="J533" i="4"/>
  <c r="H533" i="4"/>
  <c r="G533" i="4"/>
  <c r="E533" i="4"/>
  <c r="D533" i="4"/>
  <c r="K758" i="4"/>
  <c r="J758" i="4"/>
  <c r="H758" i="4"/>
  <c r="G758" i="4"/>
  <c r="E758" i="4"/>
  <c r="D758" i="4"/>
  <c r="K694" i="4"/>
  <c r="J694" i="4"/>
  <c r="H694" i="4"/>
  <c r="G694" i="4"/>
  <c r="E694" i="4"/>
  <c r="D694" i="4"/>
  <c r="K1086" i="4"/>
  <c r="J1086" i="4"/>
  <c r="H1086" i="4"/>
  <c r="G1086" i="4"/>
  <c r="E1086" i="4"/>
  <c r="D1086" i="4"/>
  <c r="K532" i="4"/>
  <c r="J532" i="4"/>
  <c r="H532" i="4"/>
  <c r="G532" i="4"/>
  <c r="E532" i="4"/>
  <c r="D532" i="4"/>
  <c r="K288" i="4"/>
  <c r="J288" i="4"/>
  <c r="H288" i="4"/>
  <c r="G288" i="4"/>
  <c r="E288" i="4"/>
  <c r="D288" i="4"/>
  <c r="K336" i="4"/>
  <c r="J336" i="4"/>
  <c r="H336" i="4"/>
  <c r="G336" i="4"/>
  <c r="E336" i="4"/>
  <c r="D336" i="4"/>
  <c r="K1085" i="4"/>
  <c r="J1085" i="4"/>
  <c r="H1085" i="4"/>
  <c r="G1085" i="4"/>
  <c r="E1085" i="4"/>
  <c r="D1085" i="4"/>
  <c r="K564" i="4"/>
  <c r="J564" i="4"/>
  <c r="H564" i="4"/>
  <c r="G564" i="4"/>
  <c r="E564" i="4"/>
  <c r="D564" i="4"/>
  <c r="K234" i="4"/>
  <c r="J234" i="4"/>
  <c r="H234" i="4"/>
  <c r="G234" i="4"/>
  <c r="E234" i="4"/>
  <c r="D234" i="4"/>
  <c r="K344" i="4"/>
  <c r="J344" i="4"/>
  <c r="H344" i="4"/>
  <c r="G344" i="4"/>
  <c r="E344" i="4"/>
  <c r="D344" i="4"/>
  <c r="K693" i="4"/>
  <c r="J693" i="4"/>
  <c r="H693" i="4"/>
  <c r="G693" i="4"/>
  <c r="E693" i="4"/>
  <c r="D693" i="4"/>
  <c r="K692" i="4"/>
  <c r="J692" i="4"/>
  <c r="H692" i="4"/>
  <c r="G692" i="4"/>
  <c r="E692" i="4"/>
  <c r="D692" i="4"/>
  <c r="K1084" i="4"/>
  <c r="J1084" i="4"/>
  <c r="H1084" i="4"/>
  <c r="G1084" i="4"/>
  <c r="E1084" i="4"/>
  <c r="D1084" i="4"/>
  <c r="K385" i="4"/>
  <c r="J385" i="4"/>
  <c r="H385" i="4"/>
  <c r="G385" i="4"/>
  <c r="E385" i="4"/>
  <c r="D385" i="4"/>
  <c r="K393" i="4"/>
  <c r="J393" i="4"/>
  <c r="H393" i="4"/>
  <c r="G393" i="4"/>
  <c r="E393" i="4"/>
  <c r="D393" i="4"/>
  <c r="K1304" i="4"/>
  <c r="J1304" i="4"/>
  <c r="H1304" i="4"/>
  <c r="G1304" i="4"/>
  <c r="E1304" i="4"/>
  <c r="D1304" i="4"/>
  <c r="K50" i="4"/>
  <c r="J50" i="4"/>
  <c r="H50" i="4"/>
  <c r="G50" i="4"/>
  <c r="E50" i="4"/>
  <c r="D50" i="4"/>
  <c r="K1303" i="4"/>
  <c r="J1303" i="4"/>
  <c r="H1303" i="4"/>
  <c r="G1303" i="4"/>
  <c r="E1303" i="4"/>
  <c r="D1303" i="4"/>
  <c r="K563" i="4"/>
  <c r="J563" i="4"/>
  <c r="H563" i="4"/>
  <c r="G563" i="4"/>
  <c r="E563" i="4"/>
  <c r="D563" i="4"/>
  <c r="K835" i="4"/>
  <c r="J835" i="4"/>
  <c r="H835" i="4"/>
  <c r="G835" i="4"/>
  <c r="E835" i="4"/>
  <c r="D835" i="4"/>
  <c r="K240" i="4"/>
  <c r="J240" i="4"/>
  <c r="H240" i="4"/>
  <c r="G240" i="4"/>
  <c r="E240" i="4"/>
  <c r="D240" i="4"/>
  <c r="K133" i="4"/>
  <c r="J133" i="4"/>
  <c r="H133" i="4"/>
  <c r="G133" i="4"/>
  <c r="E133" i="4"/>
  <c r="D133" i="4"/>
  <c r="K25" i="4"/>
  <c r="J25" i="4"/>
  <c r="H25" i="4"/>
  <c r="G25" i="4"/>
  <c r="E25" i="4"/>
  <c r="D25" i="4"/>
  <c r="K757" i="4"/>
  <c r="J757" i="4"/>
  <c r="H757" i="4"/>
  <c r="G757" i="4"/>
  <c r="E757" i="4"/>
  <c r="D757" i="4"/>
  <c r="K756" i="4"/>
  <c r="J756" i="4"/>
  <c r="H756" i="4"/>
  <c r="G756" i="4"/>
  <c r="E756" i="4"/>
  <c r="D756" i="4"/>
  <c r="K834" i="4"/>
  <c r="J834" i="4"/>
  <c r="H834" i="4"/>
  <c r="G834" i="4"/>
  <c r="E834" i="4"/>
  <c r="D834" i="4"/>
  <c r="K1302" i="4"/>
  <c r="J1302" i="4"/>
  <c r="H1302" i="4"/>
  <c r="G1302" i="4"/>
  <c r="E1302" i="4"/>
  <c r="D1302" i="4"/>
  <c r="K833" i="4"/>
  <c r="J833" i="4"/>
  <c r="H833" i="4"/>
  <c r="G833" i="4"/>
  <c r="E833" i="4"/>
  <c r="D833" i="4"/>
  <c r="K305" i="4"/>
  <c r="J305" i="4"/>
  <c r="H305" i="4"/>
  <c r="G305" i="4"/>
  <c r="E305" i="4"/>
  <c r="D305" i="4"/>
  <c r="K1083" i="4"/>
  <c r="J1083" i="4"/>
  <c r="H1083" i="4"/>
  <c r="G1083" i="4"/>
  <c r="E1083" i="4"/>
  <c r="D1083" i="4"/>
  <c r="K691" i="4"/>
  <c r="J691" i="4"/>
  <c r="H691" i="4"/>
  <c r="G691" i="4"/>
  <c r="E691" i="4"/>
  <c r="D691" i="4"/>
  <c r="K632" i="4"/>
  <c r="J632" i="4"/>
  <c r="H632" i="4"/>
  <c r="G632" i="4"/>
  <c r="E632" i="4"/>
  <c r="D632" i="4"/>
  <c r="K1082" i="4"/>
  <c r="J1082" i="4"/>
  <c r="H1082" i="4"/>
  <c r="G1082" i="4"/>
  <c r="E1082" i="4"/>
  <c r="D1082" i="4"/>
  <c r="K562" i="4"/>
  <c r="J562" i="4"/>
  <c r="H562" i="4"/>
  <c r="G562" i="4"/>
  <c r="E562" i="4"/>
  <c r="D562" i="4"/>
  <c r="K941" i="4"/>
  <c r="J941" i="4"/>
  <c r="H941" i="4"/>
  <c r="G941" i="4"/>
  <c r="E941" i="4"/>
  <c r="D941" i="4"/>
  <c r="K832" i="4"/>
  <c r="J832" i="4"/>
  <c r="H832" i="4"/>
  <c r="G832" i="4"/>
  <c r="E832" i="4"/>
  <c r="D832" i="4"/>
  <c r="K1301" i="4"/>
  <c r="J1301" i="4"/>
  <c r="H1301" i="4"/>
  <c r="G1301" i="4"/>
  <c r="E1301" i="4"/>
  <c r="D1301" i="4"/>
  <c r="K193" i="4"/>
  <c r="J193" i="4"/>
  <c r="H193" i="4"/>
  <c r="G193" i="4"/>
  <c r="E193" i="4"/>
  <c r="D193" i="4"/>
  <c r="K472" i="4"/>
  <c r="J472" i="4"/>
  <c r="H472" i="4"/>
  <c r="G472" i="4"/>
  <c r="E472" i="4"/>
  <c r="D472" i="4"/>
  <c r="K29" i="4"/>
  <c r="J29" i="4"/>
  <c r="H29" i="4"/>
  <c r="G29" i="4"/>
  <c r="E29" i="4"/>
  <c r="D29" i="4"/>
  <c r="K1300" i="4"/>
  <c r="J1300" i="4"/>
  <c r="H1300" i="4"/>
  <c r="G1300" i="4"/>
  <c r="E1300" i="4"/>
  <c r="D1300" i="4"/>
  <c r="K940" i="4"/>
  <c r="J940" i="4"/>
  <c r="H940" i="4"/>
  <c r="G940" i="4"/>
  <c r="E940" i="4"/>
  <c r="D940" i="4"/>
  <c r="K1299" i="4"/>
  <c r="J1299" i="4"/>
  <c r="H1299" i="4"/>
  <c r="G1299" i="4"/>
  <c r="E1299" i="4"/>
  <c r="D1299" i="4"/>
  <c r="K1298" i="4"/>
  <c r="J1298" i="4"/>
  <c r="H1298" i="4"/>
  <c r="G1298" i="4"/>
  <c r="E1298" i="4"/>
  <c r="D1298" i="4"/>
  <c r="K259" i="4"/>
  <c r="J259" i="4"/>
  <c r="H259" i="4"/>
  <c r="G259" i="4"/>
  <c r="E259" i="4"/>
  <c r="D259" i="4"/>
  <c r="K831" i="4"/>
  <c r="J831" i="4"/>
  <c r="H831" i="4"/>
  <c r="G831" i="4"/>
  <c r="E831" i="4"/>
  <c r="D831" i="4"/>
  <c r="K299" i="4"/>
  <c r="J299" i="4"/>
  <c r="H299" i="4"/>
  <c r="G299" i="4"/>
  <c r="E299" i="4"/>
  <c r="D299" i="4"/>
  <c r="K233" i="4"/>
  <c r="J233" i="4"/>
  <c r="H233" i="4"/>
  <c r="G233" i="4"/>
  <c r="E233" i="4"/>
  <c r="D233" i="4"/>
  <c r="K1081" i="4"/>
  <c r="J1081" i="4"/>
  <c r="H1081" i="4"/>
  <c r="G1081" i="4"/>
  <c r="E1081" i="4"/>
  <c r="D1081" i="4"/>
  <c r="K38" i="4"/>
  <c r="J38" i="4"/>
  <c r="H38" i="4"/>
  <c r="G38" i="4"/>
  <c r="E38" i="4"/>
  <c r="D38" i="4"/>
  <c r="K939" i="4"/>
  <c r="J939" i="4"/>
  <c r="H939" i="4"/>
  <c r="G939" i="4"/>
  <c r="E939" i="4"/>
  <c r="D939" i="4"/>
  <c r="K422" i="4"/>
  <c r="J422" i="4"/>
  <c r="H422" i="4"/>
  <c r="G422" i="4"/>
  <c r="E422" i="4"/>
  <c r="D422" i="4"/>
  <c r="K130" i="4"/>
  <c r="J130" i="4"/>
  <c r="H130" i="4"/>
  <c r="G130" i="4"/>
  <c r="E130" i="4"/>
  <c r="D130" i="4"/>
  <c r="K174" i="4"/>
  <c r="J174" i="4"/>
  <c r="H174" i="4"/>
  <c r="G174" i="4"/>
  <c r="E174" i="4"/>
  <c r="D174" i="4"/>
  <c r="K830" i="4"/>
  <c r="J830" i="4"/>
  <c r="H830" i="4"/>
  <c r="G830" i="4"/>
  <c r="E830" i="4"/>
  <c r="D830" i="4"/>
  <c r="K631" i="4"/>
  <c r="J631" i="4"/>
  <c r="H631" i="4"/>
  <c r="G631" i="4"/>
  <c r="E631" i="4"/>
  <c r="D631" i="4"/>
  <c r="K690" i="4"/>
  <c r="J690" i="4"/>
  <c r="H690" i="4"/>
  <c r="G690" i="4"/>
  <c r="E690" i="4"/>
  <c r="D690" i="4"/>
  <c r="K593" i="4"/>
  <c r="J593" i="4"/>
  <c r="H593" i="4"/>
  <c r="G593" i="4"/>
  <c r="E593" i="4"/>
  <c r="D593" i="4"/>
  <c r="K938" i="4"/>
  <c r="J938" i="4"/>
  <c r="H938" i="4"/>
  <c r="G938" i="4"/>
  <c r="E938" i="4"/>
  <c r="D938" i="4"/>
  <c r="K1080" i="4"/>
  <c r="J1080" i="4"/>
  <c r="H1080" i="4"/>
  <c r="G1080" i="4"/>
  <c r="E1080" i="4"/>
  <c r="D1080" i="4"/>
  <c r="K1079" i="4"/>
  <c r="J1079" i="4"/>
  <c r="H1079" i="4"/>
  <c r="G1079" i="4"/>
  <c r="E1079" i="4"/>
  <c r="D1079" i="4"/>
  <c r="K1078" i="4"/>
  <c r="J1078" i="4"/>
  <c r="H1078" i="4"/>
  <c r="G1078" i="4"/>
  <c r="E1078" i="4"/>
  <c r="D1078" i="4"/>
  <c r="K1297" i="4"/>
  <c r="J1297" i="4"/>
  <c r="H1297" i="4"/>
  <c r="G1297" i="4"/>
  <c r="E1297" i="4"/>
  <c r="D1297" i="4"/>
  <c r="K755" i="4"/>
  <c r="J755" i="4"/>
  <c r="H755" i="4"/>
  <c r="G755" i="4"/>
  <c r="E755" i="4"/>
  <c r="D755" i="4"/>
  <c r="K1296" i="4"/>
  <c r="J1296" i="4"/>
  <c r="H1296" i="4"/>
  <c r="G1296" i="4"/>
  <c r="E1296" i="4"/>
  <c r="D1296" i="4"/>
  <c r="K218" i="4"/>
  <c r="J218" i="4"/>
  <c r="H218" i="4"/>
  <c r="G218" i="4"/>
  <c r="E218" i="4"/>
  <c r="D218" i="4"/>
  <c r="K1077" i="4"/>
  <c r="J1077" i="4"/>
  <c r="H1077" i="4"/>
  <c r="G1077" i="4"/>
  <c r="E1077" i="4"/>
  <c r="D1077" i="4"/>
  <c r="K384" i="4"/>
  <c r="J384" i="4"/>
  <c r="H384" i="4"/>
  <c r="G384" i="4"/>
  <c r="E384" i="4"/>
  <c r="D384" i="4"/>
  <c r="K1295" i="4"/>
  <c r="J1295" i="4"/>
  <c r="H1295" i="4"/>
  <c r="G1295" i="4"/>
  <c r="E1295" i="4"/>
  <c r="D1295" i="4"/>
  <c r="K561" i="4"/>
  <c r="J561" i="4"/>
  <c r="H561" i="4"/>
  <c r="G561" i="4"/>
  <c r="E561" i="4"/>
  <c r="D561" i="4"/>
  <c r="K1294" i="4"/>
  <c r="J1294" i="4"/>
  <c r="H1294" i="4"/>
  <c r="G1294" i="4"/>
  <c r="E1294" i="4"/>
  <c r="D1294" i="4"/>
  <c r="K689" i="4"/>
  <c r="J689" i="4"/>
  <c r="H689" i="4"/>
  <c r="G689" i="4"/>
  <c r="E689" i="4"/>
  <c r="D689" i="4"/>
  <c r="K1076" i="4"/>
  <c r="J1076" i="4"/>
  <c r="H1076" i="4"/>
  <c r="G1076" i="4"/>
  <c r="E1076" i="4"/>
  <c r="D1076" i="4"/>
  <c r="K1293" i="4"/>
  <c r="J1293" i="4"/>
  <c r="H1293" i="4"/>
  <c r="G1293" i="4"/>
  <c r="E1293" i="4"/>
  <c r="D1293" i="4"/>
  <c r="K201" i="4"/>
  <c r="J201" i="4"/>
  <c r="H201" i="4"/>
  <c r="G201" i="4"/>
  <c r="E201" i="4"/>
  <c r="D201" i="4"/>
  <c r="K1292" i="4"/>
  <c r="J1292" i="4"/>
  <c r="H1292" i="4"/>
  <c r="G1292" i="4"/>
  <c r="E1292" i="4"/>
  <c r="D1292" i="4"/>
  <c r="K456" i="4"/>
  <c r="J456" i="4"/>
  <c r="H456" i="4"/>
  <c r="G456" i="4"/>
  <c r="E456" i="4"/>
  <c r="D456" i="4"/>
  <c r="K139" i="4"/>
  <c r="J139" i="4"/>
  <c r="H139" i="4"/>
  <c r="G139" i="4"/>
  <c r="E139" i="4"/>
  <c r="D139" i="4"/>
  <c r="K237" i="4"/>
  <c r="J237" i="4"/>
  <c r="H237" i="4"/>
  <c r="G237" i="4"/>
  <c r="E237" i="4"/>
  <c r="D237" i="4"/>
  <c r="K1075" i="4"/>
  <c r="J1075" i="4"/>
  <c r="H1075" i="4"/>
  <c r="G1075" i="4"/>
  <c r="E1075" i="4"/>
  <c r="D1075" i="4"/>
  <c r="K401" i="4"/>
  <c r="J401" i="4"/>
  <c r="H401" i="4"/>
  <c r="G401" i="4"/>
  <c r="E401" i="4"/>
  <c r="D401" i="4"/>
  <c r="K937" i="4"/>
  <c r="J937" i="4"/>
  <c r="H937" i="4"/>
  <c r="G937" i="4"/>
  <c r="E937" i="4"/>
  <c r="D937" i="4"/>
  <c r="K592" i="4"/>
  <c r="J592" i="4"/>
  <c r="H592" i="4"/>
  <c r="G592" i="4"/>
  <c r="E592" i="4"/>
  <c r="D592" i="4"/>
  <c r="K754" i="4"/>
  <c r="J754" i="4"/>
  <c r="H754" i="4"/>
  <c r="G754" i="4"/>
  <c r="E754" i="4"/>
  <c r="D754" i="4"/>
  <c r="K829" i="4"/>
  <c r="J829" i="4"/>
  <c r="H829" i="4"/>
  <c r="G829" i="4"/>
  <c r="E829" i="4"/>
  <c r="D829" i="4"/>
  <c r="K323" i="4"/>
  <c r="J323" i="4"/>
  <c r="H323" i="4"/>
  <c r="G323" i="4"/>
  <c r="E323" i="4"/>
  <c r="D323" i="4"/>
  <c r="K66" i="4"/>
  <c r="J66" i="4"/>
  <c r="H66" i="4"/>
  <c r="G66" i="4"/>
  <c r="E66" i="4"/>
  <c r="D66" i="4"/>
  <c r="K1074" i="4"/>
  <c r="J1074" i="4"/>
  <c r="H1074" i="4"/>
  <c r="G1074" i="4"/>
  <c r="E1074" i="4"/>
  <c r="D1074" i="4"/>
  <c r="K936" i="4"/>
  <c r="J936" i="4"/>
  <c r="H936" i="4"/>
  <c r="G936" i="4"/>
  <c r="E936" i="4"/>
  <c r="D936" i="4"/>
  <c r="K123" i="4"/>
  <c r="J123" i="4"/>
  <c r="H123" i="4"/>
  <c r="G123" i="4"/>
  <c r="E123" i="4"/>
  <c r="D123" i="4"/>
  <c r="K270" i="4"/>
  <c r="J270" i="4"/>
  <c r="H270" i="4"/>
  <c r="G270" i="4"/>
  <c r="E270" i="4"/>
  <c r="D270" i="4"/>
  <c r="K263" i="4"/>
  <c r="J263" i="4"/>
  <c r="H263" i="4"/>
  <c r="G263" i="4"/>
  <c r="E263" i="4"/>
  <c r="D263" i="4"/>
  <c r="K136" i="4"/>
  <c r="J136" i="4"/>
  <c r="H136" i="4"/>
  <c r="G136" i="4"/>
  <c r="E136" i="4"/>
  <c r="D136" i="4"/>
  <c r="K1073" i="4"/>
  <c r="J1073" i="4"/>
  <c r="H1073" i="4"/>
  <c r="G1073" i="4"/>
  <c r="E1073" i="4"/>
  <c r="D1073" i="4"/>
  <c r="K560" i="4"/>
  <c r="J560" i="4"/>
  <c r="H560" i="4"/>
  <c r="G560" i="4"/>
  <c r="E560" i="4"/>
  <c r="D560" i="4"/>
  <c r="K688" i="4"/>
  <c r="J688" i="4"/>
  <c r="H688" i="4"/>
  <c r="G688" i="4"/>
  <c r="E688" i="4"/>
  <c r="D688" i="4"/>
  <c r="K370" i="4"/>
  <c r="J370" i="4"/>
  <c r="H370" i="4"/>
  <c r="G370" i="4"/>
  <c r="E370" i="4"/>
  <c r="D370" i="4"/>
  <c r="K935" i="4"/>
  <c r="J935" i="4"/>
  <c r="H935" i="4"/>
  <c r="G935" i="4"/>
  <c r="E935" i="4"/>
  <c r="D935" i="4"/>
  <c r="K60" i="4"/>
  <c r="J60" i="4"/>
  <c r="H60" i="4"/>
  <c r="G60" i="4"/>
  <c r="E60" i="4"/>
  <c r="D60" i="4"/>
  <c r="K687" i="4"/>
  <c r="J687" i="4"/>
  <c r="H687" i="4"/>
  <c r="G687" i="4"/>
  <c r="E687" i="4"/>
  <c r="D687" i="4"/>
  <c r="K1291" i="4"/>
  <c r="J1291" i="4"/>
  <c r="H1291" i="4"/>
  <c r="G1291" i="4"/>
  <c r="E1291" i="4"/>
  <c r="D1291" i="4"/>
  <c r="K828" i="4"/>
  <c r="J828" i="4"/>
  <c r="H828" i="4"/>
  <c r="G828" i="4"/>
  <c r="E828" i="4"/>
  <c r="D828" i="4"/>
  <c r="K827" i="4"/>
  <c r="J827" i="4"/>
  <c r="H827" i="4"/>
  <c r="G827" i="4"/>
  <c r="E827" i="4"/>
  <c r="D827" i="4"/>
  <c r="K509" i="4"/>
  <c r="J509" i="4"/>
  <c r="H509" i="4"/>
  <c r="G509" i="4"/>
  <c r="E509" i="4"/>
  <c r="D509" i="4"/>
  <c r="K1290" i="4"/>
  <c r="J1290" i="4"/>
  <c r="H1290" i="4"/>
  <c r="G1290" i="4"/>
  <c r="E1290" i="4"/>
  <c r="D1290" i="4"/>
  <c r="K591" i="4"/>
  <c r="J591" i="4"/>
  <c r="H591" i="4"/>
  <c r="G591" i="4"/>
  <c r="E591" i="4"/>
  <c r="D591" i="4"/>
  <c r="K753" i="4"/>
  <c r="J753" i="4"/>
  <c r="H753" i="4"/>
  <c r="G753" i="4"/>
  <c r="E753" i="4"/>
  <c r="D753" i="4"/>
  <c r="K41" i="4"/>
  <c r="J41" i="4"/>
  <c r="H41" i="4"/>
  <c r="G41" i="4"/>
  <c r="E41" i="4"/>
  <c r="D41" i="4"/>
  <c r="K246" i="4"/>
  <c r="J246" i="4"/>
  <c r="H246" i="4"/>
  <c r="G246" i="4"/>
  <c r="E246" i="4"/>
  <c r="D246" i="4"/>
  <c r="K934" i="4"/>
  <c r="J934" i="4"/>
  <c r="H934" i="4"/>
  <c r="G934" i="4"/>
  <c r="E934" i="4"/>
  <c r="D934" i="4"/>
  <c r="K206" i="4"/>
  <c r="J206" i="4"/>
  <c r="H206" i="4"/>
  <c r="G206" i="4"/>
  <c r="E206" i="4"/>
  <c r="D206" i="4"/>
  <c r="K826" i="4"/>
  <c r="J826" i="4"/>
  <c r="H826" i="4"/>
  <c r="G826" i="4"/>
  <c r="E826" i="4"/>
  <c r="D826" i="4"/>
  <c r="K329" i="4"/>
  <c r="J329" i="4"/>
  <c r="H329" i="4"/>
  <c r="G329" i="4"/>
  <c r="E329" i="4"/>
  <c r="D329" i="4"/>
  <c r="K825" i="4"/>
  <c r="J825" i="4"/>
  <c r="H825" i="4"/>
  <c r="G825" i="4"/>
  <c r="E825" i="4"/>
  <c r="D825" i="4"/>
  <c r="K933" i="4"/>
  <c r="J933" i="4"/>
  <c r="H933" i="4"/>
  <c r="G933" i="4"/>
  <c r="E933" i="4"/>
  <c r="D933" i="4"/>
  <c r="K109" i="4"/>
  <c r="J109" i="4"/>
  <c r="H109" i="4"/>
  <c r="G109" i="4"/>
  <c r="E109" i="4"/>
  <c r="D109" i="4"/>
  <c r="K1289" i="4"/>
  <c r="J1289" i="4"/>
  <c r="H1289" i="4"/>
  <c r="G1289" i="4"/>
  <c r="E1289" i="4"/>
  <c r="D1289" i="4"/>
  <c r="K686" i="4"/>
  <c r="J686" i="4"/>
  <c r="H686" i="4"/>
  <c r="G686" i="4"/>
  <c r="E686" i="4"/>
  <c r="D686" i="4"/>
  <c r="K277" i="4"/>
  <c r="J277" i="4"/>
  <c r="H277" i="4"/>
  <c r="G277" i="4"/>
  <c r="E277" i="4"/>
  <c r="D277" i="4"/>
  <c r="K1072" i="4"/>
  <c r="J1072" i="4"/>
  <c r="H1072" i="4"/>
  <c r="G1072" i="4"/>
  <c r="E1072" i="4"/>
  <c r="D1072" i="4"/>
  <c r="K152" i="4"/>
  <c r="J152" i="4"/>
  <c r="H152" i="4"/>
  <c r="G152" i="4"/>
  <c r="E152" i="4"/>
  <c r="D152" i="4"/>
  <c r="K7" i="4"/>
  <c r="J7" i="4"/>
  <c r="H7" i="4"/>
  <c r="G7" i="4"/>
  <c r="E7" i="4"/>
  <c r="D7" i="4"/>
  <c r="K120" i="4"/>
  <c r="J120" i="4"/>
  <c r="H120" i="4"/>
  <c r="G120" i="4"/>
  <c r="E120" i="4"/>
  <c r="D120" i="4"/>
  <c r="K411" i="4"/>
  <c r="J411" i="4"/>
  <c r="H411" i="4"/>
  <c r="G411" i="4"/>
  <c r="E411" i="4"/>
  <c r="D411" i="4"/>
  <c r="K1288" i="4"/>
  <c r="J1288" i="4"/>
  <c r="H1288" i="4"/>
  <c r="G1288" i="4"/>
  <c r="E1288" i="4"/>
  <c r="D1288" i="4"/>
  <c r="K421" i="4"/>
  <c r="J421" i="4"/>
  <c r="H421" i="4"/>
  <c r="G421" i="4"/>
  <c r="E421" i="4"/>
  <c r="D421" i="4"/>
  <c r="K1287" i="4"/>
  <c r="J1287" i="4"/>
  <c r="H1287" i="4"/>
  <c r="G1287" i="4"/>
  <c r="E1287" i="4"/>
  <c r="D1287" i="4"/>
  <c r="K630" i="4"/>
  <c r="J630" i="4"/>
  <c r="H630" i="4"/>
  <c r="G630" i="4"/>
  <c r="E630" i="4"/>
  <c r="D630" i="4"/>
  <c r="K107" i="4"/>
  <c r="J107" i="4"/>
  <c r="H107" i="4"/>
  <c r="G107" i="4"/>
  <c r="E107" i="4"/>
  <c r="D107" i="4"/>
  <c r="K629" i="4"/>
  <c r="J629" i="4"/>
  <c r="H629" i="4"/>
  <c r="G629" i="4"/>
  <c r="E629" i="4"/>
  <c r="D629" i="4"/>
  <c r="K302" i="4"/>
  <c r="J302" i="4"/>
  <c r="H302" i="4"/>
  <c r="G302" i="4"/>
  <c r="E302" i="4"/>
  <c r="D302" i="4"/>
  <c r="K1071" i="4"/>
  <c r="J1071" i="4"/>
  <c r="H1071" i="4"/>
  <c r="G1071" i="4"/>
  <c r="E1071" i="4"/>
  <c r="D1071" i="4"/>
  <c r="K685" i="4"/>
  <c r="J685" i="4"/>
  <c r="H685" i="4"/>
  <c r="G685" i="4"/>
  <c r="E685" i="4"/>
  <c r="D685" i="4"/>
  <c r="K308" i="4"/>
  <c r="J308" i="4"/>
  <c r="H308" i="4"/>
  <c r="G308" i="4"/>
  <c r="E308" i="4"/>
  <c r="D308" i="4"/>
  <c r="K228" i="4"/>
  <c r="J228" i="4"/>
  <c r="H228" i="4"/>
  <c r="G228" i="4"/>
  <c r="E228" i="4"/>
  <c r="D228" i="4"/>
  <c r="K559" i="4"/>
  <c r="J559" i="4"/>
  <c r="H559" i="4"/>
  <c r="G559" i="4"/>
  <c r="E559" i="4"/>
  <c r="D559" i="4"/>
  <c r="K40" i="4"/>
  <c r="J40" i="4"/>
  <c r="H40" i="4"/>
  <c r="G40" i="4"/>
  <c r="E40" i="4"/>
  <c r="D40" i="4"/>
  <c r="K489" i="4"/>
  <c r="J489" i="4"/>
  <c r="H489" i="4"/>
  <c r="G489" i="4"/>
  <c r="E489" i="4"/>
  <c r="D489" i="4"/>
  <c r="K684" i="4"/>
  <c r="J684" i="4"/>
  <c r="H684" i="4"/>
  <c r="G684" i="4"/>
  <c r="E684" i="4"/>
  <c r="D684" i="4"/>
  <c r="K65" i="4"/>
  <c r="J65" i="4"/>
  <c r="H65" i="4"/>
  <c r="G65" i="4"/>
  <c r="E65" i="4"/>
  <c r="D65" i="4"/>
  <c r="K149" i="4"/>
  <c r="J149" i="4"/>
  <c r="H149" i="4"/>
  <c r="G149" i="4"/>
  <c r="E149" i="4"/>
  <c r="D149" i="4"/>
  <c r="K383" i="4"/>
  <c r="J383" i="4"/>
  <c r="H383" i="4"/>
  <c r="G383" i="4"/>
  <c r="E383" i="4"/>
  <c r="D383" i="4"/>
  <c r="K558" i="4"/>
  <c r="J558" i="4"/>
  <c r="H558" i="4"/>
  <c r="G558" i="4"/>
  <c r="E558" i="4"/>
  <c r="D558" i="4"/>
  <c r="K159" i="4"/>
  <c r="J159" i="4"/>
  <c r="H159" i="4"/>
  <c r="G159" i="4"/>
  <c r="E159" i="4"/>
  <c r="D159" i="4"/>
  <c r="K382" i="4"/>
  <c r="J382" i="4"/>
  <c r="H382" i="4"/>
  <c r="G382" i="4"/>
  <c r="E382" i="4"/>
  <c r="D382" i="4"/>
  <c r="K590" i="4"/>
  <c r="J590" i="4"/>
  <c r="H590" i="4"/>
  <c r="G590" i="4"/>
  <c r="E590" i="4"/>
  <c r="D590" i="4"/>
  <c r="K434" i="4"/>
  <c r="J434" i="4"/>
  <c r="H434" i="4"/>
  <c r="G434" i="4"/>
  <c r="E434" i="4"/>
  <c r="D434" i="4"/>
  <c r="K683" i="4"/>
  <c r="J683" i="4"/>
  <c r="H683" i="4"/>
  <c r="G683" i="4"/>
  <c r="E683" i="4"/>
  <c r="D683" i="4"/>
  <c r="K1286" i="4"/>
  <c r="J1286" i="4"/>
  <c r="H1286" i="4"/>
  <c r="G1286" i="4"/>
  <c r="E1286" i="4"/>
  <c r="D1286" i="4"/>
  <c r="K349" i="4"/>
  <c r="J349" i="4"/>
  <c r="H349" i="4"/>
  <c r="G349" i="4"/>
  <c r="E349" i="4"/>
  <c r="D349" i="4"/>
  <c r="K1285" i="4"/>
  <c r="J1285" i="4"/>
  <c r="H1285" i="4"/>
  <c r="G1285" i="4"/>
  <c r="E1285" i="4"/>
  <c r="D1285" i="4"/>
  <c r="K557" i="4"/>
  <c r="J557" i="4"/>
  <c r="H557" i="4"/>
  <c r="G557" i="4"/>
  <c r="E557" i="4"/>
  <c r="D557" i="4"/>
  <c r="K1070" i="4"/>
  <c r="J1070" i="4"/>
  <c r="H1070" i="4"/>
  <c r="G1070" i="4"/>
  <c r="E1070" i="4"/>
  <c r="D1070" i="4"/>
  <c r="K824" i="4"/>
  <c r="J824" i="4"/>
  <c r="H824" i="4"/>
  <c r="G824" i="4"/>
  <c r="E824" i="4"/>
  <c r="D824" i="4"/>
  <c r="K682" i="4"/>
  <c r="J682" i="4"/>
  <c r="H682" i="4"/>
  <c r="G682" i="4"/>
  <c r="E682" i="4"/>
  <c r="D682" i="4"/>
  <c r="K823" i="4"/>
  <c r="J823" i="4"/>
  <c r="H823" i="4"/>
  <c r="G823" i="4"/>
  <c r="E823" i="4"/>
  <c r="D823" i="4"/>
  <c r="K297" i="4"/>
  <c r="J297" i="4"/>
  <c r="H297" i="4"/>
  <c r="G297" i="4"/>
  <c r="E297" i="4"/>
  <c r="D297" i="4"/>
  <c r="K168" i="4"/>
  <c r="J168" i="4"/>
  <c r="H168" i="4"/>
  <c r="G168" i="4"/>
  <c r="E168" i="4"/>
  <c r="D168" i="4"/>
  <c r="K1069" i="4"/>
  <c r="J1069" i="4"/>
  <c r="H1069" i="4"/>
  <c r="G1069" i="4"/>
  <c r="E1069" i="4"/>
  <c r="D1069" i="4"/>
  <c r="K1284" i="4"/>
  <c r="J1284" i="4"/>
  <c r="H1284" i="4"/>
  <c r="G1284" i="4"/>
  <c r="E1284" i="4"/>
  <c r="D1284" i="4"/>
  <c r="K932" i="4"/>
  <c r="J932" i="4"/>
  <c r="H932" i="4"/>
  <c r="G932" i="4"/>
  <c r="E932" i="4"/>
  <c r="D932" i="4"/>
  <c r="K1283" i="4"/>
  <c r="J1283" i="4"/>
  <c r="H1283" i="4"/>
  <c r="G1283" i="4"/>
  <c r="E1283" i="4"/>
  <c r="D1283" i="4"/>
  <c r="K589" i="4"/>
  <c r="J589" i="4"/>
  <c r="H589" i="4"/>
  <c r="G589" i="4"/>
  <c r="E589" i="4"/>
  <c r="D589" i="4"/>
  <c r="K1282" i="4"/>
  <c r="J1282" i="4"/>
  <c r="H1282" i="4"/>
  <c r="G1282" i="4"/>
  <c r="E1282" i="4"/>
  <c r="D1282" i="4"/>
  <c r="K681" i="4"/>
  <c r="J681" i="4"/>
  <c r="H681" i="4"/>
  <c r="G681" i="4"/>
  <c r="E681" i="4"/>
  <c r="D681" i="4"/>
  <c r="K455" i="4"/>
  <c r="J455" i="4"/>
  <c r="H455" i="4"/>
  <c r="G455" i="4"/>
  <c r="E455" i="4"/>
  <c r="D455" i="4"/>
  <c r="K931" i="4"/>
  <c r="J931" i="4"/>
  <c r="H931" i="4"/>
  <c r="G931" i="4"/>
  <c r="E931" i="4"/>
  <c r="D931" i="4"/>
  <c r="K369" i="4"/>
  <c r="J369" i="4"/>
  <c r="H369" i="4"/>
  <c r="G369" i="4"/>
  <c r="E369" i="4"/>
  <c r="D369" i="4"/>
  <c r="K680" i="4"/>
  <c r="J680" i="4"/>
  <c r="H680" i="4"/>
  <c r="G680" i="4"/>
  <c r="E680" i="4"/>
  <c r="D680" i="4"/>
  <c r="K154" i="4"/>
  <c r="J154" i="4"/>
  <c r="H154" i="4"/>
  <c r="G154" i="4"/>
  <c r="E154" i="4"/>
  <c r="D154" i="4"/>
  <c r="K752" i="4"/>
  <c r="J752" i="4"/>
  <c r="H752" i="4"/>
  <c r="G752" i="4"/>
  <c r="E752" i="4"/>
  <c r="D752" i="4"/>
  <c r="K1068" i="4"/>
  <c r="J1068" i="4"/>
  <c r="H1068" i="4"/>
  <c r="G1068" i="4"/>
  <c r="E1068" i="4"/>
  <c r="D1068" i="4"/>
  <c r="K188" i="4"/>
  <c r="J188" i="4"/>
  <c r="H188" i="4"/>
  <c r="G188" i="4"/>
  <c r="E188" i="4"/>
  <c r="D188" i="4"/>
  <c r="K243" i="4"/>
  <c r="J243" i="4"/>
  <c r="H243" i="4"/>
  <c r="G243" i="4"/>
  <c r="E243" i="4"/>
  <c r="D243" i="4"/>
  <c r="K930" i="4"/>
  <c r="J930" i="4"/>
  <c r="H930" i="4"/>
  <c r="G930" i="4"/>
  <c r="E930" i="4"/>
  <c r="D930" i="4"/>
  <c r="K454" i="4"/>
  <c r="J454" i="4"/>
  <c r="H454" i="4"/>
  <c r="G454" i="4"/>
  <c r="E454" i="4"/>
  <c r="D454" i="4"/>
  <c r="K679" i="4"/>
  <c r="J679" i="4"/>
  <c r="H679" i="4"/>
  <c r="G679" i="4"/>
  <c r="E679" i="4"/>
  <c r="D679" i="4"/>
  <c r="K16" i="4"/>
  <c r="J16" i="4"/>
  <c r="H16" i="4"/>
  <c r="G16" i="4"/>
  <c r="E16" i="4"/>
  <c r="D16" i="4"/>
  <c r="K444" i="4"/>
  <c r="J444" i="4"/>
  <c r="H444" i="4"/>
  <c r="G444" i="4"/>
  <c r="E444" i="4"/>
  <c r="D444" i="4"/>
  <c r="K588" i="4"/>
  <c r="J588" i="4"/>
  <c r="H588" i="4"/>
  <c r="G588" i="4"/>
  <c r="E588" i="4"/>
  <c r="D588" i="4"/>
  <c r="K929" i="4"/>
  <c r="J929" i="4"/>
  <c r="H929" i="4"/>
  <c r="G929" i="4"/>
  <c r="E929" i="4"/>
  <c r="D929" i="4"/>
  <c r="K19" i="4"/>
  <c r="J19" i="4"/>
  <c r="H19" i="4"/>
  <c r="G19" i="4"/>
  <c r="E19" i="4"/>
  <c r="D19" i="4"/>
  <c r="K22" i="4"/>
  <c r="J22" i="4"/>
  <c r="H22" i="4"/>
  <c r="G22" i="4"/>
  <c r="E22" i="4"/>
  <c r="D22" i="4"/>
  <c r="K248" i="4"/>
  <c r="J248" i="4"/>
  <c r="H248" i="4"/>
  <c r="G248" i="4"/>
  <c r="E248" i="4"/>
  <c r="D248" i="4"/>
  <c r="K587" i="4"/>
  <c r="J587" i="4"/>
  <c r="H587" i="4"/>
  <c r="G587" i="4"/>
  <c r="E587" i="4"/>
  <c r="D587" i="4"/>
  <c r="K928" i="4"/>
  <c r="J928" i="4"/>
  <c r="H928" i="4"/>
  <c r="G928" i="4"/>
  <c r="E928" i="4"/>
  <c r="D928" i="4"/>
  <c r="K678" i="4"/>
  <c r="J678" i="4"/>
  <c r="H678" i="4"/>
  <c r="G678" i="4"/>
  <c r="E678" i="4"/>
  <c r="D678" i="4"/>
  <c r="K1281" i="4"/>
  <c r="J1281" i="4"/>
  <c r="H1281" i="4"/>
  <c r="G1281" i="4"/>
  <c r="E1281" i="4"/>
  <c r="D1281" i="4"/>
  <c r="K43" i="4"/>
  <c r="J43" i="4"/>
  <c r="H43" i="4"/>
  <c r="G43" i="4"/>
  <c r="E43" i="4"/>
  <c r="D43" i="4"/>
  <c r="K95" i="4"/>
  <c r="J95" i="4"/>
  <c r="H95" i="4"/>
  <c r="G95" i="4"/>
  <c r="E95" i="4"/>
  <c r="D95" i="4"/>
  <c r="K239" i="4"/>
  <c r="J239" i="4"/>
  <c r="H239" i="4"/>
  <c r="G239" i="4"/>
  <c r="E239" i="4"/>
  <c r="D239" i="4"/>
  <c r="K420" i="4"/>
  <c r="J420" i="4"/>
  <c r="H420" i="4"/>
  <c r="G420" i="4"/>
  <c r="E420" i="4"/>
  <c r="D420" i="4"/>
  <c r="K586" i="4"/>
  <c r="J586" i="4"/>
  <c r="H586" i="4"/>
  <c r="G586" i="4"/>
  <c r="E586" i="4"/>
  <c r="D586" i="4"/>
  <c r="K1280" i="4"/>
  <c r="J1280" i="4"/>
  <c r="H1280" i="4"/>
  <c r="G1280" i="4"/>
  <c r="E1280" i="4"/>
  <c r="D1280" i="4"/>
  <c r="K751" i="4"/>
  <c r="J751" i="4"/>
  <c r="H751" i="4"/>
  <c r="G751" i="4"/>
  <c r="E751" i="4"/>
  <c r="D751" i="4"/>
  <c r="K927" i="4"/>
  <c r="J927" i="4"/>
  <c r="H927" i="4"/>
  <c r="G927" i="4"/>
  <c r="E927" i="4"/>
  <c r="D927" i="4"/>
  <c r="K163" i="4"/>
  <c r="J163" i="4"/>
  <c r="H163" i="4"/>
  <c r="G163" i="4"/>
  <c r="E163" i="4"/>
  <c r="D163" i="4"/>
  <c r="K822" i="4"/>
  <c r="J822" i="4"/>
  <c r="H822" i="4"/>
  <c r="G822" i="4"/>
  <c r="E822" i="4"/>
  <c r="D822" i="4"/>
  <c r="K677" i="4"/>
  <c r="J677" i="4"/>
  <c r="H677" i="4"/>
  <c r="G677" i="4"/>
  <c r="E677" i="4"/>
  <c r="D677" i="4"/>
  <c r="K146" i="4"/>
  <c r="J146" i="4"/>
  <c r="H146" i="4"/>
  <c r="G146" i="4"/>
  <c r="E146" i="4"/>
  <c r="D146" i="4"/>
  <c r="K821" i="4"/>
  <c r="J821" i="4"/>
  <c r="H821" i="4"/>
  <c r="G821" i="4"/>
  <c r="E821" i="4"/>
  <c r="D821" i="4"/>
  <c r="K1279" i="4"/>
  <c r="J1279" i="4"/>
  <c r="H1279" i="4"/>
  <c r="G1279" i="4"/>
  <c r="E1279" i="4"/>
  <c r="D1279" i="4"/>
  <c r="K820" i="4"/>
  <c r="J820" i="4"/>
  <c r="H820" i="4"/>
  <c r="G820" i="4"/>
  <c r="E820" i="4"/>
  <c r="D820" i="4"/>
  <c r="K400" i="4"/>
  <c r="J400" i="4"/>
  <c r="H400" i="4"/>
  <c r="G400" i="4"/>
  <c r="E400" i="4"/>
  <c r="D400" i="4"/>
  <c r="K281" i="4"/>
  <c r="J281" i="4"/>
  <c r="H281" i="4"/>
  <c r="G281" i="4"/>
  <c r="E281" i="4"/>
  <c r="D281" i="4"/>
  <c r="K1067" i="4"/>
  <c r="J1067" i="4"/>
  <c r="H1067" i="4"/>
  <c r="G1067" i="4"/>
  <c r="E1067" i="4"/>
  <c r="D1067" i="4"/>
  <c r="K819" i="4"/>
  <c r="J819" i="4"/>
  <c r="H819" i="4"/>
  <c r="G819" i="4"/>
  <c r="E819" i="4"/>
  <c r="D819" i="4"/>
  <c r="K750" i="4"/>
  <c r="J750" i="4"/>
  <c r="H750" i="4"/>
  <c r="G750" i="4"/>
  <c r="E750" i="4"/>
  <c r="D750" i="4"/>
  <c r="K1278" i="4"/>
  <c r="J1278" i="4"/>
  <c r="H1278" i="4"/>
  <c r="G1278" i="4"/>
  <c r="E1278" i="4"/>
  <c r="D1278" i="4"/>
  <c r="K556" i="4"/>
  <c r="J556" i="4"/>
  <c r="H556" i="4"/>
  <c r="G556" i="4"/>
  <c r="E556" i="4"/>
  <c r="D556" i="4"/>
  <c r="K531" i="4"/>
  <c r="J531" i="4"/>
  <c r="H531" i="4"/>
  <c r="G531" i="4"/>
  <c r="E531" i="4"/>
  <c r="D531" i="4"/>
  <c r="K1277" i="4"/>
  <c r="J1277" i="4"/>
  <c r="H1277" i="4"/>
  <c r="G1277" i="4"/>
  <c r="E1277" i="4"/>
  <c r="D1277" i="4"/>
  <c r="K307" i="4"/>
  <c r="J307" i="4"/>
  <c r="H307" i="4"/>
  <c r="G307" i="4"/>
  <c r="E307" i="4"/>
  <c r="D307" i="4"/>
  <c r="K27" i="4"/>
  <c r="J27" i="4"/>
  <c r="H27" i="4"/>
  <c r="G27" i="4"/>
  <c r="E27" i="4"/>
  <c r="D27" i="4"/>
  <c r="K585" i="4"/>
  <c r="J585" i="4"/>
  <c r="H585" i="4"/>
  <c r="G585" i="4"/>
  <c r="E585" i="4"/>
  <c r="D585" i="4"/>
  <c r="K471" i="4"/>
  <c r="J471" i="4"/>
  <c r="H471" i="4"/>
  <c r="G471" i="4"/>
  <c r="E471" i="4"/>
  <c r="D471" i="4"/>
  <c r="K362" i="4"/>
  <c r="J362" i="4"/>
  <c r="H362" i="4"/>
  <c r="G362" i="4"/>
  <c r="E362" i="4"/>
  <c r="D362" i="4"/>
  <c r="K322" i="4"/>
  <c r="J322" i="4"/>
  <c r="H322" i="4"/>
  <c r="G322" i="4"/>
  <c r="E322" i="4"/>
  <c r="D322" i="4"/>
  <c r="K1276" i="4"/>
  <c r="J1276" i="4"/>
  <c r="H1276" i="4"/>
  <c r="G1276" i="4"/>
  <c r="E1276" i="4"/>
  <c r="D1276" i="4"/>
  <c r="K39" i="4"/>
  <c r="J39" i="4"/>
  <c r="H39" i="4"/>
  <c r="G39" i="4"/>
  <c r="E39" i="4"/>
  <c r="D39" i="4"/>
  <c r="K926" i="4"/>
  <c r="J926" i="4"/>
  <c r="H926" i="4"/>
  <c r="G926" i="4"/>
  <c r="E926" i="4"/>
  <c r="D926" i="4"/>
  <c r="K925" i="4"/>
  <c r="J925" i="4"/>
  <c r="H925" i="4"/>
  <c r="G925" i="4"/>
  <c r="E925" i="4"/>
  <c r="D925" i="4"/>
  <c r="K584" i="4"/>
  <c r="J584" i="4"/>
  <c r="H584" i="4"/>
  <c r="G584" i="4"/>
  <c r="E584" i="4"/>
  <c r="D584" i="4"/>
  <c r="K14" i="4"/>
  <c r="J14" i="4"/>
  <c r="H14" i="4"/>
  <c r="G14" i="4"/>
  <c r="E14" i="4"/>
  <c r="D14" i="4"/>
  <c r="K328" i="4"/>
  <c r="J328" i="4"/>
  <c r="H328" i="4"/>
  <c r="G328" i="4"/>
  <c r="E328" i="4"/>
  <c r="D328" i="4"/>
  <c r="K749" i="4"/>
  <c r="J749" i="4"/>
  <c r="H749" i="4"/>
  <c r="G749" i="4"/>
  <c r="E749" i="4"/>
  <c r="D749" i="4"/>
  <c r="K1275" i="4"/>
  <c r="J1275" i="4"/>
  <c r="H1275" i="4"/>
  <c r="G1275" i="4"/>
  <c r="E1275" i="4"/>
  <c r="D1275" i="4"/>
  <c r="K1066" i="4"/>
  <c r="J1066" i="4"/>
  <c r="H1066" i="4"/>
  <c r="G1066" i="4"/>
  <c r="E1066" i="4"/>
  <c r="D1066" i="4"/>
  <c r="K161" i="4"/>
  <c r="J161" i="4"/>
  <c r="H161" i="4"/>
  <c r="G161" i="4"/>
  <c r="E161" i="4"/>
  <c r="D161" i="4"/>
  <c r="K1274" i="4"/>
  <c r="J1274" i="4"/>
  <c r="H1274" i="4"/>
  <c r="G1274" i="4"/>
  <c r="E1274" i="4"/>
  <c r="D1274" i="4"/>
  <c r="K1273" i="4"/>
  <c r="J1273" i="4"/>
  <c r="H1273" i="4"/>
  <c r="G1273" i="4"/>
  <c r="E1273" i="4"/>
  <c r="D1273" i="4"/>
  <c r="K628" i="4"/>
  <c r="J628" i="4"/>
  <c r="H628" i="4"/>
  <c r="G628" i="4"/>
  <c r="E628" i="4"/>
  <c r="D628" i="4"/>
  <c r="K748" i="4"/>
  <c r="J748" i="4"/>
  <c r="H748" i="4"/>
  <c r="G748" i="4"/>
  <c r="E748" i="4"/>
  <c r="D748" i="4"/>
  <c r="K1272" i="4"/>
  <c r="J1272" i="4"/>
  <c r="H1272" i="4"/>
  <c r="G1272" i="4"/>
  <c r="E1272" i="4"/>
  <c r="D1272" i="4"/>
  <c r="K924" i="4"/>
  <c r="J924" i="4"/>
  <c r="H924" i="4"/>
  <c r="G924" i="4"/>
  <c r="E924" i="4"/>
  <c r="D924" i="4"/>
  <c r="K923" i="4"/>
  <c r="J923" i="4"/>
  <c r="H923" i="4"/>
  <c r="G923" i="4"/>
  <c r="E923" i="4"/>
  <c r="D923" i="4"/>
  <c r="K922" i="4"/>
  <c r="J922" i="4"/>
  <c r="H922" i="4"/>
  <c r="G922" i="4"/>
  <c r="E922" i="4"/>
  <c r="D922" i="4"/>
  <c r="K11" i="4"/>
  <c r="J11" i="4"/>
  <c r="H11" i="4"/>
  <c r="G11" i="4"/>
  <c r="E11" i="4"/>
  <c r="D11" i="4"/>
  <c r="K747" i="4"/>
  <c r="J747" i="4"/>
  <c r="H747" i="4"/>
  <c r="G747" i="4"/>
  <c r="E747" i="4"/>
  <c r="D747" i="4"/>
  <c r="K676" i="4"/>
  <c r="J676" i="4"/>
  <c r="H676" i="4"/>
  <c r="G676" i="4"/>
  <c r="E676" i="4"/>
  <c r="D676" i="4"/>
  <c r="K746" i="4"/>
  <c r="J746" i="4"/>
  <c r="H746" i="4"/>
  <c r="G746" i="4"/>
  <c r="E746" i="4"/>
  <c r="D746" i="4"/>
  <c r="K488" i="4"/>
  <c r="J488" i="4"/>
  <c r="H488" i="4"/>
  <c r="G488" i="4"/>
  <c r="E488" i="4"/>
  <c r="D488" i="4"/>
  <c r="K818" i="4"/>
  <c r="J818" i="4"/>
  <c r="H818" i="4"/>
  <c r="G818" i="4"/>
  <c r="E818" i="4"/>
  <c r="D818" i="4"/>
  <c r="K67" i="4"/>
  <c r="J67" i="4"/>
  <c r="H67" i="4"/>
  <c r="G67" i="4"/>
  <c r="E67" i="4"/>
  <c r="D67" i="4"/>
  <c r="K1271" i="4"/>
  <c r="J1271" i="4"/>
  <c r="H1271" i="4"/>
  <c r="G1271" i="4"/>
  <c r="E1271" i="4"/>
  <c r="D1271" i="4"/>
  <c r="K327" i="4"/>
  <c r="J327" i="4"/>
  <c r="H327" i="4"/>
  <c r="G327" i="4"/>
  <c r="E327" i="4"/>
  <c r="D327" i="4"/>
  <c r="K443" i="4"/>
  <c r="J443" i="4"/>
  <c r="H443" i="4"/>
  <c r="G443" i="4"/>
  <c r="E443" i="4"/>
  <c r="D443" i="4"/>
  <c r="K675" i="4"/>
  <c r="J675" i="4"/>
  <c r="H675" i="4"/>
  <c r="G675" i="4"/>
  <c r="E675" i="4"/>
  <c r="D675" i="4"/>
  <c r="K487" i="4"/>
  <c r="J487" i="4"/>
  <c r="H487" i="4"/>
  <c r="G487" i="4"/>
  <c r="E487" i="4"/>
  <c r="D487" i="4"/>
  <c r="K1065" i="4"/>
  <c r="J1065" i="4"/>
  <c r="H1065" i="4"/>
  <c r="G1065" i="4"/>
  <c r="E1065" i="4"/>
  <c r="D1065" i="4"/>
  <c r="K102" i="4"/>
  <c r="J102" i="4"/>
  <c r="H102" i="4"/>
  <c r="G102" i="4"/>
  <c r="E102" i="4"/>
  <c r="D102" i="4"/>
  <c r="K381" i="4"/>
  <c r="J381" i="4"/>
  <c r="H381" i="4"/>
  <c r="G381" i="4"/>
  <c r="E381" i="4"/>
  <c r="D381" i="4"/>
  <c r="K217" i="4"/>
  <c r="J217" i="4"/>
  <c r="H217" i="4"/>
  <c r="G217" i="4"/>
  <c r="E217" i="4"/>
  <c r="D217" i="4"/>
  <c r="K817" i="4"/>
  <c r="J817" i="4"/>
  <c r="H817" i="4"/>
  <c r="G817" i="4"/>
  <c r="E817" i="4"/>
  <c r="D817" i="4"/>
  <c r="K56" i="4"/>
  <c r="J56" i="4"/>
  <c r="H56" i="4"/>
  <c r="G56" i="4"/>
  <c r="E56" i="4"/>
  <c r="D56" i="4"/>
  <c r="K1064" i="4"/>
  <c r="J1064" i="4"/>
  <c r="H1064" i="4"/>
  <c r="G1064" i="4"/>
  <c r="E1064" i="4"/>
  <c r="D1064" i="4"/>
  <c r="K1063" i="4"/>
  <c r="J1063" i="4"/>
  <c r="H1063" i="4"/>
  <c r="G1063" i="4"/>
  <c r="E1063" i="4"/>
  <c r="D1063" i="4"/>
  <c r="K1062" i="4"/>
  <c r="J1062" i="4"/>
  <c r="H1062" i="4"/>
  <c r="G1062" i="4"/>
  <c r="E1062" i="4"/>
  <c r="D1062" i="4"/>
  <c r="K399" i="4"/>
  <c r="J399" i="4"/>
  <c r="H399" i="4"/>
  <c r="G399" i="4"/>
  <c r="E399" i="4"/>
  <c r="D399" i="4"/>
  <c r="K627" i="4"/>
  <c r="J627" i="4"/>
  <c r="H627" i="4"/>
  <c r="G627" i="4"/>
  <c r="E627" i="4"/>
  <c r="D627" i="4"/>
  <c r="K419" i="4"/>
  <c r="J419" i="4"/>
  <c r="H419" i="4"/>
  <c r="G419" i="4"/>
  <c r="E419" i="4"/>
  <c r="D419" i="4"/>
  <c r="K178" i="4"/>
  <c r="J178" i="4"/>
  <c r="H178" i="4"/>
  <c r="G178" i="4"/>
  <c r="E178" i="4"/>
  <c r="D178" i="4"/>
  <c r="K470" i="4"/>
  <c r="J470" i="4"/>
  <c r="H470" i="4"/>
  <c r="G470" i="4"/>
  <c r="E470" i="4"/>
  <c r="D470" i="4"/>
  <c r="K1270" i="4"/>
  <c r="J1270" i="4"/>
  <c r="H1270" i="4"/>
  <c r="G1270" i="4"/>
  <c r="E1270" i="4"/>
  <c r="D1270" i="4"/>
  <c r="K52" i="4"/>
  <c r="J52" i="4"/>
  <c r="H52" i="4"/>
  <c r="G52" i="4"/>
  <c r="E52" i="4"/>
  <c r="D52" i="4"/>
  <c r="K816" i="4"/>
  <c r="J816" i="4"/>
  <c r="H816" i="4"/>
  <c r="G816" i="4"/>
  <c r="E816" i="4"/>
  <c r="D816" i="4"/>
  <c r="K815" i="4"/>
  <c r="J815" i="4"/>
  <c r="H815" i="4"/>
  <c r="G815" i="4"/>
  <c r="E815" i="4"/>
  <c r="D815" i="4"/>
  <c r="K433" i="4"/>
  <c r="J433" i="4"/>
  <c r="H433" i="4"/>
  <c r="G433" i="4"/>
  <c r="E433" i="4"/>
  <c r="D433" i="4"/>
  <c r="K921" i="4"/>
  <c r="J921" i="4"/>
  <c r="H921" i="4"/>
  <c r="G921" i="4"/>
  <c r="E921" i="4"/>
  <c r="D921" i="4"/>
  <c r="K127" i="4"/>
  <c r="J127" i="4"/>
  <c r="H127" i="4"/>
  <c r="G127" i="4"/>
  <c r="E127" i="4"/>
  <c r="D127" i="4"/>
  <c r="K304" i="4"/>
  <c r="J304" i="4"/>
  <c r="H304" i="4"/>
  <c r="G304" i="4"/>
  <c r="E304" i="4"/>
  <c r="D304" i="4"/>
  <c r="K205" i="4"/>
  <c r="J205" i="4"/>
  <c r="H205" i="4"/>
  <c r="G205" i="4"/>
  <c r="E205" i="4"/>
  <c r="D205" i="4"/>
  <c r="K530" i="4"/>
  <c r="J530" i="4"/>
  <c r="H530" i="4"/>
  <c r="G530" i="4"/>
  <c r="E530" i="4"/>
  <c r="D530" i="4"/>
  <c r="K508" i="4"/>
  <c r="J508" i="4"/>
  <c r="H508" i="4"/>
  <c r="G508" i="4"/>
  <c r="E508" i="4"/>
  <c r="D508" i="4"/>
  <c r="K126" i="4"/>
  <c r="J126" i="4"/>
  <c r="H126" i="4"/>
  <c r="G126" i="4"/>
  <c r="E126" i="4"/>
  <c r="D126" i="4"/>
  <c r="K392" i="4"/>
  <c r="J392" i="4"/>
  <c r="H392" i="4"/>
  <c r="G392" i="4"/>
  <c r="E392" i="4"/>
  <c r="D392" i="4"/>
  <c r="K432" i="4"/>
  <c r="J432" i="4"/>
  <c r="H432" i="4"/>
  <c r="G432" i="4"/>
  <c r="E432" i="4"/>
  <c r="D432" i="4"/>
  <c r="K674" i="4"/>
  <c r="J674" i="4"/>
  <c r="H674" i="4"/>
  <c r="G674" i="4"/>
  <c r="E674" i="4"/>
  <c r="D674" i="4"/>
  <c r="K69" i="4"/>
  <c r="J69" i="4"/>
  <c r="H69" i="4"/>
  <c r="G69" i="4"/>
  <c r="E69" i="4"/>
  <c r="D69" i="4"/>
  <c r="K1269" i="4"/>
  <c r="J1269" i="4"/>
  <c r="H1269" i="4"/>
  <c r="G1269" i="4"/>
  <c r="E1269" i="4"/>
  <c r="D1269" i="4"/>
  <c r="K442" i="4"/>
  <c r="J442" i="4"/>
  <c r="H442" i="4"/>
  <c r="G442" i="4"/>
  <c r="E442" i="4"/>
  <c r="D442" i="4"/>
  <c r="K1061" i="4"/>
  <c r="J1061" i="4"/>
  <c r="H1061" i="4"/>
  <c r="G1061" i="4"/>
  <c r="E1061" i="4"/>
  <c r="D1061" i="4"/>
  <c r="K1060" i="4"/>
  <c r="J1060" i="4"/>
  <c r="H1060" i="4"/>
  <c r="G1060" i="4"/>
  <c r="E1060" i="4"/>
  <c r="D1060" i="4"/>
  <c r="K1268" i="4"/>
  <c r="J1268" i="4"/>
  <c r="H1268" i="4"/>
  <c r="G1268" i="4"/>
  <c r="E1268" i="4"/>
  <c r="D1268" i="4"/>
  <c r="K285" i="4"/>
  <c r="J285" i="4"/>
  <c r="H285" i="4"/>
  <c r="G285" i="4"/>
  <c r="E285" i="4"/>
  <c r="D285" i="4"/>
  <c r="K1267" i="4"/>
  <c r="J1267" i="4"/>
  <c r="H1267" i="4"/>
  <c r="G1267" i="4"/>
  <c r="E1267" i="4"/>
  <c r="D1267" i="4"/>
  <c r="K745" i="4"/>
  <c r="J745" i="4"/>
  <c r="H745" i="4"/>
  <c r="G745" i="4"/>
  <c r="E745" i="4"/>
  <c r="D745" i="4"/>
  <c r="K1059" i="4"/>
  <c r="J1059" i="4"/>
  <c r="H1059" i="4"/>
  <c r="G1059" i="4"/>
  <c r="E1059" i="4"/>
  <c r="D1059" i="4"/>
  <c r="K431" i="4"/>
  <c r="J431" i="4"/>
  <c r="H431" i="4"/>
  <c r="G431" i="4"/>
  <c r="E431" i="4"/>
  <c r="D431" i="4"/>
  <c r="K507" i="4"/>
  <c r="J507" i="4"/>
  <c r="H507" i="4"/>
  <c r="G507" i="4"/>
  <c r="E507" i="4"/>
  <c r="D507" i="4"/>
  <c r="K814" i="4"/>
  <c r="J814" i="4"/>
  <c r="H814" i="4"/>
  <c r="G814" i="4"/>
  <c r="E814" i="4"/>
  <c r="D814" i="4"/>
  <c r="K276" i="4"/>
  <c r="J276" i="4"/>
  <c r="H276" i="4"/>
  <c r="G276" i="4"/>
  <c r="E276" i="4"/>
  <c r="D276" i="4"/>
  <c r="K506" i="4"/>
  <c r="J506" i="4"/>
  <c r="H506" i="4"/>
  <c r="G506" i="4"/>
  <c r="E506" i="4"/>
  <c r="D506" i="4"/>
  <c r="K813" i="4"/>
  <c r="J813" i="4"/>
  <c r="H813" i="4"/>
  <c r="G813" i="4"/>
  <c r="E813" i="4"/>
  <c r="D813" i="4"/>
  <c r="K486" i="4"/>
  <c r="J486" i="4"/>
  <c r="H486" i="4"/>
  <c r="G486" i="4"/>
  <c r="E486" i="4"/>
  <c r="D486" i="4"/>
  <c r="K169" i="4"/>
  <c r="J169" i="4"/>
  <c r="H169" i="4"/>
  <c r="G169" i="4"/>
  <c r="E169" i="4"/>
  <c r="D169" i="4"/>
  <c r="K1266" i="4"/>
  <c r="J1266" i="4"/>
  <c r="H1266" i="4"/>
  <c r="G1266" i="4"/>
  <c r="E1266" i="4"/>
  <c r="D1266" i="4"/>
  <c r="K812" i="4"/>
  <c r="J812" i="4"/>
  <c r="H812" i="4"/>
  <c r="G812" i="4"/>
  <c r="E812" i="4"/>
  <c r="D812" i="4"/>
  <c r="K6" i="4"/>
  <c r="J6" i="4"/>
  <c r="H6" i="4"/>
  <c r="G6" i="4"/>
  <c r="E6" i="4"/>
  <c r="D6" i="4"/>
  <c r="K410" i="4"/>
  <c r="J410" i="4"/>
  <c r="H410" i="4"/>
  <c r="G410" i="4"/>
  <c r="E410" i="4"/>
  <c r="D410" i="4"/>
  <c r="K920" i="4"/>
  <c r="J920" i="4"/>
  <c r="H920" i="4"/>
  <c r="G920" i="4"/>
  <c r="E920" i="4"/>
  <c r="D920" i="4"/>
  <c r="K73" i="4"/>
  <c r="J73" i="4"/>
  <c r="H73" i="4"/>
  <c r="G73" i="4"/>
  <c r="E73" i="4"/>
  <c r="D73" i="4"/>
  <c r="K114" i="4"/>
  <c r="J114" i="4"/>
  <c r="H114" i="4"/>
  <c r="G114" i="4"/>
  <c r="E114" i="4"/>
  <c r="D114" i="4"/>
  <c r="K673" i="4"/>
  <c r="J673" i="4"/>
  <c r="H673" i="4"/>
  <c r="G673" i="4"/>
  <c r="E673" i="4"/>
  <c r="D673" i="4"/>
  <c r="K380" i="4"/>
  <c r="J380" i="4"/>
  <c r="H380" i="4"/>
  <c r="G380" i="4"/>
  <c r="E380" i="4"/>
  <c r="D380" i="4"/>
  <c r="K1058" i="4"/>
  <c r="J1058" i="4"/>
  <c r="H1058" i="4"/>
  <c r="G1058" i="4"/>
  <c r="E1058" i="4"/>
  <c r="D1058" i="4"/>
  <c r="K672" i="4"/>
  <c r="J672" i="4"/>
  <c r="H672" i="4"/>
  <c r="G672" i="4"/>
  <c r="E672" i="4"/>
  <c r="D672" i="4"/>
  <c r="K555" i="4"/>
  <c r="J555" i="4"/>
  <c r="H555" i="4"/>
  <c r="G555" i="4"/>
  <c r="E555" i="4"/>
  <c r="D555" i="4"/>
  <c r="K398" i="4"/>
  <c r="J398" i="4"/>
  <c r="H398" i="4"/>
  <c r="G398" i="4"/>
  <c r="E398" i="4"/>
  <c r="D398" i="4"/>
  <c r="K132" i="4"/>
  <c r="J132" i="4"/>
  <c r="H132" i="4"/>
  <c r="G132" i="4"/>
  <c r="E132" i="4"/>
  <c r="D132" i="4"/>
  <c r="K1057" i="4"/>
  <c r="J1057" i="4"/>
  <c r="H1057" i="4"/>
  <c r="G1057" i="4"/>
  <c r="E1057" i="4"/>
  <c r="D1057" i="4"/>
  <c r="K485" i="4"/>
  <c r="J485" i="4"/>
  <c r="H485" i="4"/>
  <c r="G485" i="4"/>
  <c r="E485" i="4"/>
  <c r="D485" i="4"/>
  <c r="K86" i="4"/>
  <c r="J86" i="4"/>
  <c r="H86" i="4"/>
  <c r="G86" i="4"/>
  <c r="E86" i="4"/>
  <c r="D86" i="4"/>
  <c r="K290" i="4"/>
  <c r="J290" i="4"/>
  <c r="H290" i="4"/>
  <c r="G290" i="4"/>
  <c r="E290" i="4"/>
  <c r="D290" i="4"/>
  <c r="K811" i="4"/>
  <c r="J811" i="4"/>
  <c r="H811" i="4"/>
  <c r="G811" i="4"/>
  <c r="E811" i="4"/>
  <c r="D811" i="4"/>
  <c r="K469" i="4"/>
  <c r="J469" i="4"/>
  <c r="H469" i="4"/>
  <c r="G469" i="4"/>
  <c r="E469" i="4"/>
  <c r="D469" i="4"/>
  <c r="K70" i="4"/>
  <c r="J70" i="4"/>
  <c r="H70" i="4"/>
  <c r="G70" i="4"/>
  <c r="E70" i="4"/>
  <c r="D70" i="4"/>
  <c r="K744" i="4"/>
  <c r="J744" i="4"/>
  <c r="H744" i="4"/>
  <c r="G744" i="4"/>
  <c r="E744" i="4"/>
  <c r="D744" i="4"/>
  <c r="K919" i="4"/>
  <c r="J919" i="4"/>
  <c r="H919" i="4"/>
  <c r="G919" i="4"/>
  <c r="E919" i="4"/>
  <c r="D919" i="4"/>
  <c r="K191" i="4"/>
  <c r="J191" i="4"/>
  <c r="H191" i="4"/>
  <c r="G191" i="4"/>
  <c r="E191" i="4"/>
  <c r="D191" i="4"/>
  <c r="K918" i="4"/>
  <c r="J918" i="4"/>
  <c r="H918" i="4"/>
  <c r="G918" i="4"/>
  <c r="E918" i="4"/>
  <c r="D918" i="4"/>
  <c r="K1265" i="4"/>
  <c r="J1265" i="4"/>
  <c r="H1265" i="4"/>
  <c r="G1265" i="4"/>
  <c r="E1265" i="4"/>
  <c r="D1265" i="4"/>
  <c r="K671" i="4"/>
  <c r="J671" i="4"/>
  <c r="H671" i="4"/>
  <c r="G671" i="4"/>
  <c r="E671" i="4"/>
  <c r="D671" i="4"/>
  <c r="K275" i="4"/>
  <c r="J275" i="4"/>
  <c r="H275" i="4"/>
  <c r="G275" i="4"/>
  <c r="E275" i="4"/>
  <c r="D275" i="4"/>
  <c r="K61" i="4"/>
  <c r="J61" i="4"/>
  <c r="H61" i="4"/>
  <c r="G61" i="4"/>
  <c r="E61" i="4"/>
  <c r="D61" i="4"/>
  <c r="K1056" i="4"/>
  <c r="J1056" i="4"/>
  <c r="H1056" i="4"/>
  <c r="G1056" i="4"/>
  <c r="E1056" i="4"/>
  <c r="D1056" i="4"/>
  <c r="K626" i="4"/>
  <c r="J626" i="4"/>
  <c r="H626" i="4"/>
  <c r="G626" i="4"/>
  <c r="E626" i="4"/>
  <c r="D626" i="4"/>
  <c r="K743" i="4"/>
  <c r="J743" i="4"/>
  <c r="H743" i="4"/>
  <c r="G743" i="4"/>
  <c r="E743" i="4"/>
  <c r="D743" i="4"/>
  <c r="K742" i="4"/>
  <c r="J742" i="4"/>
  <c r="H742" i="4"/>
  <c r="G742" i="4"/>
  <c r="E742" i="4"/>
  <c r="D742" i="4"/>
  <c r="K670" i="4"/>
  <c r="J670" i="4"/>
  <c r="H670" i="4"/>
  <c r="G670" i="4"/>
  <c r="E670" i="4"/>
  <c r="D670" i="4"/>
  <c r="K529" i="4"/>
  <c r="J529" i="4"/>
  <c r="H529" i="4"/>
  <c r="G529" i="4"/>
  <c r="E529" i="4"/>
  <c r="D529" i="4"/>
  <c r="K810" i="4"/>
  <c r="J810" i="4"/>
  <c r="H810" i="4"/>
  <c r="G810" i="4"/>
  <c r="E810" i="4"/>
  <c r="D810" i="4"/>
  <c r="K368" i="4"/>
  <c r="J368" i="4"/>
  <c r="H368" i="4"/>
  <c r="G368" i="4"/>
  <c r="E368" i="4"/>
  <c r="D368" i="4"/>
  <c r="K809" i="4"/>
  <c r="J809" i="4"/>
  <c r="H809" i="4"/>
  <c r="G809" i="4"/>
  <c r="E809" i="4"/>
  <c r="D809" i="4"/>
  <c r="K200" i="4"/>
  <c r="J200" i="4"/>
  <c r="H200" i="4"/>
  <c r="G200" i="4"/>
  <c r="E200" i="4"/>
  <c r="D200" i="4"/>
  <c r="K669" i="4"/>
  <c r="J669" i="4"/>
  <c r="H669" i="4"/>
  <c r="G669" i="4"/>
  <c r="E669" i="4"/>
  <c r="D669" i="4"/>
  <c r="K326" i="4"/>
  <c r="J326" i="4"/>
  <c r="H326" i="4"/>
  <c r="G326" i="4"/>
  <c r="E326" i="4"/>
  <c r="D326" i="4"/>
  <c r="K917" i="4"/>
  <c r="J917" i="4"/>
  <c r="H917" i="4"/>
  <c r="G917" i="4"/>
  <c r="E917" i="4"/>
  <c r="D917" i="4"/>
  <c r="K1264" i="4"/>
  <c r="J1264" i="4"/>
  <c r="H1264" i="4"/>
  <c r="G1264" i="4"/>
  <c r="E1264" i="4"/>
  <c r="D1264" i="4"/>
  <c r="K242" i="4"/>
  <c r="J242" i="4"/>
  <c r="H242" i="4"/>
  <c r="G242" i="4"/>
  <c r="E242" i="4"/>
  <c r="D242" i="4"/>
  <c r="K1263" i="4"/>
  <c r="J1263" i="4"/>
  <c r="H1263" i="4"/>
  <c r="G1263" i="4"/>
  <c r="E1263" i="4"/>
  <c r="D1263" i="4"/>
  <c r="K528" i="4"/>
  <c r="J528" i="4"/>
  <c r="H528" i="4"/>
  <c r="G528" i="4"/>
  <c r="E528" i="4"/>
  <c r="D528" i="4"/>
  <c r="K88" i="4"/>
  <c r="J88" i="4"/>
  <c r="H88" i="4"/>
  <c r="G88" i="4"/>
  <c r="E88" i="4"/>
  <c r="D88" i="4"/>
  <c r="K808" i="4"/>
  <c r="J808" i="4"/>
  <c r="H808" i="4"/>
  <c r="G808" i="4"/>
  <c r="E808" i="4"/>
  <c r="D808" i="4"/>
  <c r="K916" i="4"/>
  <c r="J916" i="4"/>
  <c r="H916" i="4"/>
  <c r="G916" i="4"/>
  <c r="E916" i="4"/>
  <c r="D916" i="4"/>
  <c r="K915" i="4"/>
  <c r="J915" i="4"/>
  <c r="H915" i="4"/>
  <c r="G915" i="4"/>
  <c r="E915" i="4"/>
  <c r="D915" i="4"/>
  <c r="K430" i="4"/>
  <c r="J430" i="4"/>
  <c r="H430" i="4"/>
  <c r="G430" i="4"/>
  <c r="E430" i="4"/>
  <c r="D430" i="4"/>
  <c r="K1055" i="4"/>
  <c r="J1055" i="4"/>
  <c r="H1055" i="4"/>
  <c r="G1055" i="4"/>
  <c r="E1055" i="4"/>
  <c r="D1055" i="4"/>
  <c r="K1262" i="4"/>
  <c r="J1262" i="4"/>
  <c r="H1262" i="4"/>
  <c r="G1262" i="4"/>
  <c r="E1262" i="4"/>
  <c r="D1262" i="4"/>
  <c r="K1261" i="4"/>
  <c r="J1261" i="4"/>
  <c r="H1261" i="4"/>
  <c r="G1261" i="4"/>
  <c r="E1261" i="4"/>
  <c r="D1261" i="4"/>
  <c r="K325" i="4"/>
  <c r="J325" i="4"/>
  <c r="H325" i="4"/>
  <c r="G325" i="4"/>
  <c r="E325" i="4"/>
  <c r="D325" i="4"/>
  <c r="K1260" i="4"/>
  <c r="J1260" i="4"/>
  <c r="H1260" i="4"/>
  <c r="G1260" i="4"/>
  <c r="E1260" i="4"/>
  <c r="D1260" i="4"/>
  <c r="K914" i="4"/>
  <c r="J914" i="4"/>
  <c r="H914" i="4"/>
  <c r="G914" i="4"/>
  <c r="E914" i="4"/>
  <c r="D914" i="4"/>
  <c r="K184" i="4"/>
  <c r="J184" i="4"/>
  <c r="H184" i="4"/>
  <c r="G184" i="4"/>
  <c r="E184" i="4"/>
  <c r="D184" i="4"/>
  <c r="K741" i="4"/>
  <c r="J741" i="4"/>
  <c r="H741" i="4"/>
  <c r="G741" i="4"/>
  <c r="E741" i="4"/>
  <c r="D741" i="4"/>
  <c r="K1054" i="4"/>
  <c r="J1054" i="4"/>
  <c r="H1054" i="4"/>
  <c r="G1054" i="4"/>
  <c r="E1054" i="4"/>
  <c r="D1054" i="4"/>
  <c r="K740" i="4"/>
  <c r="J740" i="4"/>
  <c r="H740" i="4"/>
  <c r="G740" i="4"/>
  <c r="E740" i="4"/>
  <c r="D740" i="4"/>
  <c r="K287" i="4"/>
  <c r="J287" i="4"/>
  <c r="H287" i="4"/>
  <c r="G287" i="4"/>
  <c r="E287" i="4"/>
  <c r="D287" i="4"/>
  <c r="K668" i="4"/>
  <c r="J668" i="4"/>
  <c r="H668" i="4"/>
  <c r="G668" i="4"/>
  <c r="E668" i="4"/>
  <c r="D668" i="4"/>
  <c r="K222" i="4"/>
  <c r="J222" i="4"/>
  <c r="H222" i="4"/>
  <c r="G222" i="4"/>
  <c r="E222" i="4"/>
  <c r="D222" i="4"/>
  <c r="K93" i="4"/>
  <c r="J93" i="4"/>
  <c r="H93" i="4"/>
  <c r="G93" i="4"/>
  <c r="E93" i="4"/>
  <c r="D93" i="4"/>
  <c r="K807" i="4"/>
  <c r="J807" i="4"/>
  <c r="H807" i="4"/>
  <c r="G807" i="4"/>
  <c r="E807" i="4"/>
  <c r="D807" i="4"/>
  <c r="K113" i="4"/>
  <c r="J113" i="4"/>
  <c r="H113" i="4"/>
  <c r="G113" i="4"/>
  <c r="E113" i="4"/>
  <c r="D113" i="4"/>
  <c r="K484" i="4"/>
  <c r="J484" i="4"/>
  <c r="H484" i="4"/>
  <c r="G484" i="4"/>
  <c r="E484" i="4"/>
  <c r="D484" i="4"/>
  <c r="K1259" i="4"/>
  <c r="J1259" i="4"/>
  <c r="H1259" i="4"/>
  <c r="G1259" i="4"/>
  <c r="E1259" i="4"/>
  <c r="D1259" i="4"/>
  <c r="K583" i="4"/>
  <c r="J583" i="4"/>
  <c r="H583" i="4"/>
  <c r="G583" i="4"/>
  <c r="E583" i="4"/>
  <c r="D583" i="4"/>
  <c r="K667" i="4"/>
  <c r="J667" i="4"/>
  <c r="H667" i="4"/>
  <c r="G667" i="4"/>
  <c r="E667" i="4"/>
  <c r="D667" i="4"/>
  <c r="K197" i="4"/>
  <c r="J197" i="4"/>
  <c r="H197" i="4"/>
  <c r="G197" i="4"/>
  <c r="E197" i="4"/>
  <c r="D197" i="4"/>
  <c r="K483" i="4"/>
  <c r="J483" i="4"/>
  <c r="H483" i="4"/>
  <c r="G483" i="4"/>
  <c r="E483" i="4"/>
  <c r="D483" i="4"/>
  <c r="K1053" i="4"/>
  <c r="J1053" i="4"/>
  <c r="H1053" i="4"/>
  <c r="G1053" i="4"/>
  <c r="E1053" i="4"/>
  <c r="D1053" i="4"/>
  <c r="K361" i="4"/>
  <c r="J361" i="4"/>
  <c r="H361" i="4"/>
  <c r="G361" i="4"/>
  <c r="E361" i="4"/>
  <c r="D361" i="4"/>
  <c r="K34" i="4"/>
  <c r="J34" i="4"/>
  <c r="H34" i="4"/>
  <c r="G34" i="4"/>
  <c r="E34" i="4"/>
  <c r="D34" i="4"/>
  <c r="K666" i="4"/>
  <c r="J666" i="4"/>
  <c r="H666" i="4"/>
  <c r="G666" i="4"/>
  <c r="E666" i="4"/>
  <c r="D666" i="4"/>
  <c r="K115" i="4"/>
  <c r="J115" i="4"/>
  <c r="H115" i="4"/>
  <c r="G115" i="4"/>
  <c r="E115" i="4"/>
  <c r="D115" i="4"/>
  <c r="K913" i="4"/>
  <c r="J913" i="4"/>
  <c r="H913" i="4"/>
  <c r="G913" i="4"/>
  <c r="E913" i="4"/>
  <c r="D913" i="4"/>
  <c r="K245" i="4"/>
  <c r="J245" i="4"/>
  <c r="H245" i="4"/>
  <c r="G245" i="4"/>
  <c r="E245" i="4"/>
  <c r="D245" i="4"/>
  <c r="K24" i="4"/>
  <c r="J24" i="4"/>
  <c r="H24" i="4"/>
  <c r="G24" i="4"/>
  <c r="E24" i="4"/>
  <c r="D24" i="4"/>
  <c r="K1052" i="4"/>
  <c r="J1052" i="4"/>
  <c r="H1052" i="4"/>
  <c r="G1052" i="4"/>
  <c r="E1052" i="4"/>
  <c r="D1052" i="4"/>
  <c r="K912" i="4"/>
  <c r="J912" i="4"/>
  <c r="H912" i="4"/>
  <c r="G912" i="4"/>
  <c r="E912" i="4"/>
  <c r="D912" i="4"/>
  <c r="K1258" i="4"/>
  <c r="J1258" i="4"/>
  <c r="H1258" i="4"/>
  <c r="G1258" i="4"/>
  <c r="E1258" i="4"/>
  <c r="D1258" i="4"/>
  <c r="K1257" i="4"/>
  <c r="J1257" i="4"/>
  <c r="H1257" i="4"/>
  <c r="G1257" i="4"/>
  <c r="E1257" i="4"/>
  <c r="D1257" i="4"/>
  <c r="K348" i="4"/>
  <c r="J348" i="4"/>
  <c r="H348" i="4"/>
  <c r="G348" i="4"/>
  <c r="E348" i="4"/>
  <c r="D348" i="4"/>
  <c r="K625" i="4"/>
  <c r="J625" i="4"/>
  <c r="H625" i="4"/>
  <c r="G625" i="4"/>
  <c r="E625" i="4"/>
  <c r="D625" i="4"/>
  <c r="K806" i="4"/>
  <c r="J806" i="4"/>
  <c r="H806" i="4"/>
  <c r="G806" i="4"/>
  <c r="E806" i="4"/>
  <c r="D806" i="4"/>
  <c r="K99" i="4"/>
  <c r="J99" i="4"/>
  <c r="H99" i="4"/>
  <c r="G99" i="4"/>
  <c r="E99" i="4"/>
  <c r="D99" i="4"/>
  <c r="K397" i="4"/>
  <c r="J397" i="4"/>
  <c r="H397" i="4"/>
  <c r="G397" i="4"/>
  <c r="E397" i="4"/>
  <c r="D397" i="4"/>
  <c r="K911" i="4"/>
  <c r="J911" i="4"/>
  <c r="H911" i="4"/>
  <c r="G911" i="4"/>
  <c r="E911" i="4"/>
  <c r="D911" i="4"/>
  <c r="K1051" i="4"/>
  <c r="J1051" i="4"/>
  <c r="H1051" i="4"/>
  <c r="G1051" i="4"/>
  <c r="E1051" i="4"/>
  <c r="D1051" i="4"/>
  <c r="K910" i="4"/>
  <c r="J910" i="4"/>
  <c r="H910" i="4"/>
  <c r="G910" i="4"/>
  <c r="E910" i="4"/>
  <c r="D910" i="4"/>
  <c r="K1050" i="4"/>
  <c r="J1050" i="4"/>
  <c r="H1050" i="4"/>
  <c r="G1050" i="4"/>
  <c r="E1050" i="4"/>
  <c r="D1050" i="4"/>
  <c r="K739" i="4"/>
  <c r="J739" i="4"/>
  <c r="H739" i="4"/>
  <c r="G739" i="4"/>
  <c r="E739" i="4"/>
  <c r="D739" i="4"/>
  <c r="K909" i="4"/>
  <c r="J909" i="4"/>
  <c r="H909" i="4"/>
  <c r="G909" i="4"/>
  <c r="E909" i="4"/>
  <c r="D909" i="4"/>
  <c r="K262" i="4"/>
  <c r="J262" i="4"/>
  <c r="H262" i="4"/>
  <c r="G262" i="4"/>
  <c r="E262" i="4"/>
  <c r="D262" i="4"/>
  <c r="K145" i="4"/>
  <c r="J145" i="4"/>
  <c r="H145" i="4"/>
  <c r="G145" i="4"/>
  <c r="E145" i="4"/>
  <c r="D145" i="4"/>
  <c r="K1256" i="4"/>
  <c r="J1256" i="4"/>
  <c r="H1256" i="4"/>
  <c r="G1256" i="4"/>
  <c r="E1256" i="4"/>
  <c r="D1256" i="4"/>
  <c r="K135" i="4"/>
  <c r="J135" i="4"/>
  <c r="H135" i="4"/>
  <c r="G135" i="4"/>
  <c r="E135" i="4"/>
  <c r="D135" i="4"/>
  <c r="K805" i="4"/>
  <c r="J805" i="4"/>
  <c r="H805" i="4"/>
  <c r="G805" i="4"/>
  <c r="E805" i="4"/>
  <c r="D805" i="4"/>
  <c r="K1255" i="4"/>
  <c r="J1255" i="4"/>
  <c r="H1255" i="4"/>
  <c r="G1255" i="4"/>
  <c r="E1255" i="4"/>
  <c r="D1255" i="4"/>
  <c r="K1254" i="4"/>
  <c r="J1254" i="4"/>
  <c r="H1254" i="4"/>
  <c r="G1254" i="4"/>
  <c r="E1254" i="4"/>
  <c r="D1254" i="4"/>
  <c r="K173" i="4"/>
  <c r="J173" i="4"/>
  <c r="H173" i="4"/>
  <c r="G173" i="4"/>
  <c r="E173" i="4"/>
  <c r="D173" i="4"/>
  <c r="K554" i="4"/>
  <c r="J554" i="4"/>
  <c r="H554" i="4"/>
  <c r="G554" i="4"/>
  <c r="E554" i="4"/>
  <c r="D554" i="4"/>
  <c r="K738" i="4"/>
  <c r="J738" i="4"/>
  <c r="H738" i="4"/>
  <c r="G738" i="4"/>
  <c r="E738" i="4"/>
  <c r="D738" i="4"/>
  <c r="K737" i="4"/>
  <c r="J737" i="4"/>
  <c r="H737" i="4"/>
  <c r="G737" i="4"/>
  <c r="E737" i="4"/>
  <c r="D737" i="4"/>
  <c r="K1253" i="4"/>
  <c r="J1253" i="4"/>
  <c r="H1253" i="4"/>
  <c r="G1253" i="4"/>
  <c r="E1253" i="4"/>
  <c r="D1253" i="4"/>
  <c r="K1049" i="4"/>
  <c r="J1049" i="4"/>
  <c r="H1049" i="4"/>
  <c r="G1049" i="4"/>
  <c r="E1049" i="4"/>
  <c r="D1049" i="4"/>
  <c r="K582" i="4"/>
  <c r="J582" i="4"/>
  <c r="H582" i="4"/>
  <c r="G582" i="4"/>
  <c r="E582" i="4"/>
  <c r="D582" i="4"/>
  <c r="K429" i="4"/>
  <c r="J429" i="4"/>
  <c r="H429" i="4"/>
  <c r="G429" i="4"/>
  <c r="E429" i="4"/>
  <c r="D429" i="4"/>
  <c r="K804" i="4"/>
  <c r="J804" i="4"/>
  <c r="H804" i="4"/>
  <c r="G804" i="4"/>
  <c r="E804" i="4"/>
  <c r="D804" i="4"/>
  <c r="K624" i="4"/>
  <c r="J624" i="4"/>
  <c r="H624" i="4"/>
  <c r="G624" i="4"/>
  <c r="E624" i="4"/>
  <c r="D624" i="4"/>
  <c r="K267" i="4"/>
  <c r="J267" i="4"/>
  <c r="H267" i="4"/>
  <c r="G267" i="4"/>
  <c r="E267" i="4"/>
  <c r="D267" i="4"/>
  <c r="K37" i="4"/>
  <c r="J37" i="4"/>
  <c r="H37" i="4"/>
  <c r="G37" i="4"/>
  <c r="E37" i="4"/>
  <c r="D37" i="4"/>
  <c r="K51" i="4"/>
  <c r="J51" i="4"/>
  <c r="H51" i="4"/>
  <c r="G51" i="4"/>
  <c r="E51" i="4"/>
  <c r="D51" i="4"/>
  <c r="K181" i="4"/>
  <c r="J181" i="4"/>
  <c r="H181" i="4"/>
  <c r="G181" i="4"/>
  <c r="E181" i="4"/>
  <c r="D181" i="4"/>
  <c r="K908" i="4"/>
  <c r="J908" i="4"/>
  <c r="H908" i="4"/>
  <c r="G908" i="4"/>
  <c r="E908" i="4"/>
  <c r="D908" i="4"/>
  <c r="K1048" i="4"/>
  <c r="J1048" i="4"/>
  <c r="H1048" i="4"/>
  <c r="G1048" i="4"/>
  <c r="E1048" i="4"/>
  <c r="D1048" i="4"/>
  <c r="K1252" i="4"/>
  <c r="J1252" i="4"/>
  <c r="H1252" i="4"/>
  <c r="G1252" i="4"/>
  <c r="E1252" i="4"/>
  <c r="D1252" i="4"/>
  <c r="K736" i="4"/>
  <c r="J736" i="4"/>
  <c r="H736" i="4"/>
  <c r="G736" i="4"/>
  <c r="E736" i="4"/>
  <c r="D736" i="4"/>
  <c r="K409" i="4"/>
  <c r="J409" i="4"/>
  <c r="H409" i="4"/>
  <c r="G409" i="4"/>
  <c r="E409" i="4"/>
  <c r="D409" i="4"/>
  <c r="K141" i="4"/>
  <c r="J141" i="4"/>
  <c r="H141" i="4"/>
  <c r="G141" i="4"/>
  <c r="E141" i="4"/>
  <c r="D141" i="4"/>
  <c r="K138" i="4"/>
  <c r="J138" i="4"/>
  <c r="H138" i="4"/>
  <c r="G138" i="4"/>
  <c r="E138" i="4"/>
  <c r="D138" i="4"/>
  <c r="K335" i="4"/>
  <c r="J335" i="4"/>
  <c r="H335" i="4"/>
  <c r="G335" i="4"/>
  <c r="E335" i="4"/>
  <c r="D335" i="4"/>
  <c r="K907" i="4"/>
  <c r="J907" i="4"/>
  <c r="H907" i="4"/>
  <c r="G907" i="4"/>
  <c r="E907" i="4"/>
  <c r="D907" i="4"/>
  <c r="K803" i="4"/>
  <c r="J803" i="4"/>
  <c r="H803" i="4"/>
  <c r="G803" i="4"/>
  <c r="E803" i="4"/>
  <c r="D803" i="4"/>
  <c r="K367" i="4"/>
  <c r="J367" i="4"/>
  <c r="H367" i="4"/>
  <c r="G367" i="4"/>
  <c r="E367" i="4"/>
  <c r="D367" i="4"/>
  <c r="K147" i="4"/>
  <c r="J147" i="4"/>
  <c r="H147" i="4"/>
  <c r="G147" i="4"/>
  <c r="E147" i="4"/>
  <c r="D147" i="4"/>
  <c r="K553" i="4"/>
  <c r="J553" i="4"/>
  <c r="H553" i="4"/>
  <c r="G553" i="4"/>
  <c r="E553" i="4"/>
  <c r="D553" i="4"/>
  <c r="K321" i="4"/>
  <c r="J321" i="4"/>
  <c r="H321" i="4"/>
  <c r="G321" i="4"/>
  <c r="E321" i="4"/>
  <c r="D321" i="4"/>
  <c r="K196" i="4"/>
  <c r="J196" i="4"/>
  <c r="H196" i="4"/>
  <c r="G196" i="4"/>
  <c r="E196" i="4"/>
  <c r="D196" i="4"/>
  <c r="K101" i="4"/>
  <c r="J101" i="4"/>
  <c r="H101" i="4"/>
  <c r="G101" i="4"/>
  <c r="E101" i="4"/>
  <c r="D101" i="4"/>
  <c r="K252" i="4"/>
  <c r="J252" i="4"/>
  <c r="H252" i="4"/>
  <c r="G252" i="4"/>
  <c r="E252" i="4"/>
  <c r="D252" i="4"/>
  <c r="K108" i="4"/>
  <c r="J108" i="4"/>
  <c r="H108" i="4"/>
  <c r="G108" i="4"/>
  <c r="E108" i="4"/>
  <c r="D108" i="4"/>
  <c r="K453" i="4"/>
  <c r="J453" i="4"/>
  <c r="H453" i="4"/>
  <c r="G453" i="4"/>
  <c r="E453" i="4"/>
  <c r="D453" i="4"/>
  <c r="K418" i="4"/>
  <c r="J418" i="4"/>
  <c r="H418" i="4"/>
  <c r="G418" i="4"/>
  <c r="E418" i="4"/>
  <c r="D418" i="4"/>
  <c r="K183" i="4"/>
  <c r="J183" i="4"/>
  <c r="H183" i="4"/>
  <c r="G183" i="4"/>
  <c r="E183" i="4"/>
  <c r="D183" i="4"/>
  <c r="K1251" i="4"/>
  <c r="J1251" i="4"/>
  <c r="H1251" i="4"/>
  <c r="G1251" i="4"/>
  <c r="E1251" i="4"/>
  <c r="D1251" i="4"/>
  <c r="K735" i="4"/>
  <c r="J735" i="4"/>
  <c r="H735" i="4"/>
  <c r="G735" i="4"/>
  <c r="E735" i="4"/>
  <c r="D735" i="4"/>
  <c r="K906" i="4"/>
  <c r="J906" i="4"/>
  <c r="H906" i="4"/>
  <c r="G906" i="4"/>
  <c r="E906" i="4"/>
  <c r="D906" i="4"/>
  <c r="K552" i="4"/>
  <c r="J552" i="4"/>
  <c r="H552" i="4"/>
  <c r="G552" i="4"/>
  <c r="E552" i="4"/>
  <c r="D552" i="4"/>
  <c r="K31" i="4"/>
  <c r="J31" i="4"/>
  <c r="H31" i="4"/>
  <c r="G31" i="4"/>
  <c r="E31" i="4"/>
  <c r="D31" i="4"/>
  <c r="K35" i="4"/>
  <c r="J35" i="4"/>
  <c r="H35" i="4"/>
  <c r="G35" i="4"/>
  <c r="E35" i="4"/>
  <c r="D35" i="4"/>
  <c r="K734" i="4"/>
  <c r="J734" i="4"/>
  <c r="H734" i="4"/>
  <c r="G734" i="4"/>
  <c r="E734" i="4"/>
  <c r="D734" i="4"/>
  <c r="K551" i="4"/>
  <c r="J551" i="4"/>
  <c r="H551" i="4"/>
  <c r="G551" i="4"/>
  <c r="E551" i="4"/>
  <c r="D551" i="4"/>
  <c r="K550" i="4"/>
  <c r="J550" i="4"/>
  <c r="H550" i="4"/>
  <c r="G550" i="4"/>
  <c r="E550" i="4"/>
  <c r="D550" i="4"/>
  <c r="K733" i="4"/>
  <c r="J733" i="4"/>
  <c r="H733" i="4"/>
  <c r="G733" i="4"/>
  <c r="E733" i="4"/>
  <c r="D733" i="4"/>
  <c r="K1047" i="4"/>
  <c r="J1047" i="4"/>
  <c r="H1047" i="4"/>
  <c r="G1047" i="4"/>
  <c r="E1047" i="4"/>
  <c r="D1047" i="4"/>
  <c r="K482" i="4"/>
  <c r="J482" i="4"/>
  <c r="H482" i="4"/>
  <c r="G482" i="4"/>
  <c r="E482" i="4"/>
  <c r="D482" i="4"/>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J1564" i="3"/>
  <c r="J1565" i="3"/>
  <c r="J1566" i="3"/>
  <c r="J1567" i="3"/>
  <c r="J1568" i="3"/>
  <c r="J1569" i="3"/>
  <c r="J1570" i="3"/>
  <c r="J1571" i="3"/>
  <c r="J1572" i="3"/>
  <c r="J1573" i="3"/>
  <c r="J1574" i="3"/>
  <c r="J1575" i="3"/>
  <c r="J1576" i="3"/>
  <c r="J1577" i="3"/>
  <c r="J1578" i="3"/>
  <c r="J1579" i="3"/>
  <c r="J1580" i="3"/>
  <c r="J1581" i="3"/>
  <c r="J1582" i="3"/>
  <c r="J1583" i="3"/>
  <c r="J1584" i="3"/>
  <c r="J1585" i="3"/>
  <c r="J1586" i="3"/>
  <c r="J1587" i="3"/>
  <c r="J1588" i="3"/>
  <c r="J1589" i="3"/>
  <c r="J1590" i="3"/>
  <c r="J1591" i="3"/>
  <c r="J1592" i="3"/>
  <c r="J1593" i="3"/>
  <c r="J1594" i="3"/>
  <c r="J1595" i="3"/>
  <c r="J1596" i="3"/>
  <c r="J1597" i="3"/>
  <c r="J1598" i="3"/>
  <c r="J1599" i="3"/>
  <c r="J1600" i="3"/>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J1659" i="3"/>
  <c r="J1660" i="3"/>
  <c r="J1661" i="3"/>
  <c r="J1662" i="3"/>
  <c r="J1663" i="3"/>
  <c r="J1664" i="3"/>
  <c r="J1665" i="3"/>
  <c r="J1666" i="3"/>
  <c r="J1667" i="3"/>
  <c r="J1668" i="3"/>
  <c r="J1669" i="3"/>
  <c r="J1670" i="3"/>
  <c r="J1671" i="3"/>
  <c r="J1672" i="3"/>
  <c r="J1673" i="3"/>
  <c r="J1674" i="3"/>
  <c r="J1675" i="3"/>
  <c r="J1676" i="3"/>
  <c r="J1677" i="3"/>
  <c r="J1678" i="3"/>
  <c r="J1679" i="3"/>
  <c r="J1680" i="3"/>
  <c r="J1681" i="3"/>
  <c r="J1682" i="3"/>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J1719" i="3"/>
  <c r="J1720" i="3"/>
  <c r="J1721" i="3"/>
  <c r="J1722" i="3"/>
  <c r="J1723" i="3"/>
  <c r="J1724" i="3"/>
  <c r="J1725" i="3"/>
  <c r="J1726" i="3"/>
  <c r="J1727" i="3"/>
  <c r="J1728" i="3"/>
  <c r="J1729" i="3"/>
  <c r="J1730" i="3"/>
  <c r="J1731" i="3"/>
  <c r="J1732" i="3"/>
  <c r="J1733" i="3"/>
  <c r="J1734" i="3"/>
  <c r="J1735" i="3"/>
  <c r="J1736" i="3"/>
  <c r="J1737" i="3"/>
  <c r="J1738" i="3"/>
  <c r="J1739" i="3"/>
  <c r="J1740" i="3"/>
  <c r="J1741" i="3"/>
  <c r="J1742" i="3"/>
  <c r="J1743" i="3"/>
  <c r="J1744" i="3"/>
  <c r="J1745" i="3"/>
  <c r="J1746" i="3"/>
  <c r="J1747" i="3"/>
  <c r="J1748" i="3"/>
  <c r="J1749" i="3"/>
  <c r="J1750" i="3"/>
  <c r="J1751" i="3"/>
  <c r="J1752" i="3"/>
  <c r="J1753" i="3"/>
  <c r="J1754" i="3"/>
  <c r="J1755" i="3"/>
  <c r="J1756" i="3"/>
  <c r="J1757" i="3"/>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J1827" i="3"/>
  <c r="J1828" i="3"/>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J1887" i="3"/>
  <c r="J1888" i="3"/>
  <c r="J1889" i="3"/>
  <c r="J1890" i="3"/>
  <c r="J1891" i="3"/>
  <c r="J1892" i="3"/>
  <c r="J1893" i="3"/>
  <c r="J1894" i="3"/>
  <c r="J1895" i="3"/>
  <c r="J1896" i="3"/>
  <c r="J1897" i="3"/>
  <c r="J1898" i="3"/>
  <c r="J1899" i="3"/>
  <c r="J1900" i="3"/>
  <c r="J1901" i="3"/>
  <c r="J1902" i="3"/>
  <c r="J1903" i="3"/>
  <c r="J1904" i="3"/>
  <c r="J1905" i="3"/>
  <c r="J1906" i="3"/>
  <c r="J1907" i="3"/>
  <c r="J1908" i="3"/>
  <c r="J1909" i="3"/>
  <c r="J1910" i="3"/>
  <c r="J1911" i="3"/>
  <c r="J1912" i="3"/>
  <c r="J1913" i="3"/>
  <c r="J1914" i="3"/>
  <c r="J1915" i="3"/>
  <c r="J1916" i="3"/>
  <c r="J1917" i="3"/>
  <c r="J1918" i="3"/>
  <c r="J1919" i="3"/>
  <c r="J1920" i="3"/>
  <c r="J1921" i="3"/>
  <c r="J1922" i="3"/>
  <c r="J1923" i="3"/>
  <c r="J1924" i="3"/>
  <c r="J1925" i="3"/>
  <c r="J1926" i="3"/>
  <c r="J1927" i="3"/>
  <c r="J1928" i="3"/>
  <c r="J1929" i="3"/>
  <c r="J1930" i="3"/>
  <c r="J1931" i="3"/>
  <c r="J1932" i="3"/>
  <c r="J1933" i="3"/>
  <c r="J1934" i="3"/>
  <c r="J1935" i="3"/>
  <c r="J1936" i="3"/>
  <c r="J1937" i="3"/>
  <c r="J1938" i="3"/>
  <c r="J1939" i="3"/>
  <c r="J1940" i="3"/>
  <c r="J1941" i="3"/>
  <c r="J1942" i="3"/>
  <c r="J1943" i="3"/>
  <c r="J1944" i="3"/>
  <c r="J1945" i="3"/>
  <c r="J1946" i="3"/>
  <c r="J1947" i="3"/>
  <c r="J1948" i="3"/>
  <c r="J1949" i="3"/>
  <c r="J1950" i="3"/>
  <c r="J1951" i="3"/>
  <c r="J1952" i="3"/>
  <c r="J1953" i="3"/>
  <c r="J1954" i="3"/>
  <c r="J1955" i="3"/>
  <c r="J1956" i="3"/>
  <c r="J1957" i="3"/>
  <c r="J1958" i="3"/>
  <c r="J1959" i="3"/>
  <c r="J1960" i="3"/>
  <c r="J1961" i="3"/>
  <c r="J1962" i="3"/>
  <c r="J1963" i="3"/>
  <c r="J1964" i="3"/>
  <c r="J1965" i="3"/>
  <c r="J1966" i="3"/>
  <c r="J1967" i="3"/>
  <c r="J1968" i="3"/>
  <c r="J1969" i="3"/>
  <c r="J1970" i="3"/>
  <c r="J1971" i="3"/>
  <c r="J1972" i="3"/>
  <c r="J1973" i="3"/>
  <c r="J1974" i="3"/>
  <c r="J1975" i="3"/>
  <c r="J1976" i="3"/>
  <c r="J1977" i="3"/>
  <c r="J1978" i="3"/>
  <c r="J1979" i="3"/>
  <c r="J1980" i="3"/>
  <c r="J1981" i="3"/>
  <c r="J1982" i="3"/>
  <c r="J1983" i="3"/>
  <c r="J1984" i="3"/>
  <c r="J1985" i="3"/>
  <c r="J1986" i="3"/>
  <c r="J1987" i="3"/>
  <c r="J1988" i="3"/>
  <c r="J1989" i="3"/>
  <c r="J1990" i="3"/>
  <c r="J1991" i="3"/>
  <c r="J1992" i="3"/>
  <c r="J1993" i="3"/>
  <c r="J1994" i="3"/>
  <c r="J1995" i="3"/>
  <c r="J1996" i="3"/>
  <c r="J1997" i="3"/>
  <c r="J1998" i="3"/>
  <c r="J1999" i="3"/>
  <c r="J2000" i="3"/>
  <c r="J2001" i="3"/>
  <c r="J2002" i="3"/>
  <c r="J2003" i="3"/>
  <c r="J2004" i="3"/>
  <c r="J2005" i="3"/>
  <c r="J2006" i="3"/>
  <c r="J2007" i="3"/>
  <c r="J2008" i="3"/>
  <c r="J2009" i="3"/>
  <c r="J2010" i="3"/>
  <c r="J2011" i="3"/>
  <c r="J2012" i="3"/>
  <c r="J2013" i="3"/>
  <c r="J2014" i="3"/>
  <c r="J2015" i="3"/>
  <c r="J2016" i="3"/>
  <c r="J2017" i="3"/>
  <c r="J2018" i="3"/>
  <c r="J2019" i="3"/>
  <c r="J2020" i="3"/>
  <c r="J2021" i="3"/>
  <c r="J2022" i="3"/>
  <c r="J2023" i="3"/>
  <c r="J2024" i="3"/>
  <c r="J2025" i="3"/>
  <c r="J2026" i="3"/>
  <c r="J2027" i="3"/>
  <c r="J2028" i="3"/>
  <c r="J2029" i="3"/>
  <c r="J2030" i="3"/>
  <c r="J2031" i="3"/>
  <c r="J2032" i="3"/>
  <c r="J2033" i="3"/>
  <c r="J2034" i="3"/>
  <c r="J2035" i="3"/>
  <c r="J2036" i="3"/>
  <c r="J2037" i="3"/>
  <c r="J2038" i="3"/>
  <c r="J2039" i="3"/>
  <c r="J2040" i="3"/>
  <c r="J2041" i="3"/>
  <c r="J2042" i="3"/>
  <c r="J2043" i="3"/>
  <c r="J2044" i="3"/>
  <c r="J2045" i="3"/>
  <c r="J2046" i="3"/>
  <c r="J2047" i="3"/>
  <c r="J2048" i="3"/>
  <c r="J2049" i="3"/>
  <c r="J2050" i="3"/>
  <c r="J2051" i="3"/>
  <c r="J2052" i="3"/>
  <c r="J2053" i="3"/>
  <c r="J2054" i="3"/>
  <c r="J2055" i="3"/>
  <c r="J2056" i="3"/>
  <c r="J2057" i="3"/>
  <c r="J2058" i="3"/>
  <c r="J2059" i="3"/>
  <c r="J2060" i="3"/>
  <c r="J2061" i="3"/>
  <c r="J2062" i="3"/>
  <c r="J2063" i="3"/>
  <c r="J2064" i="3"/>
  <c r="J2065" i="3"/>
  <c r="J2066" i="3"/>
  <c r="J2067" i="3"/>
  <c r="J2068" i="3"/>
  <c r="J2069" i="3"/>
  <c r="J2070" i="3"/>
  <c r="J2071" i="3"/>
  <c r="J2072" i="3"/>
  <c r="J2073" i="3"/>
  <c r="J2074" i="3"/>
  <c r="J2075" i="3"/>
  <c r="J2076" i="3"/>
  <c r="J2077" i="3"/>
  <c r="J2078" i="3"/>
  <c r="J2079" i="3"/>
  <c r="J2080" i="3"/>
  <c r="J2081" i="3"/>
  <c r="J2082" i="3"/>
  <c r="J2083" i="3"/>
  <c r="J2084" i="3"/>
  <c r="J2085" i="3"/>
  <c r="J2086" i="3"/>
  <c r="J2087" i="3"/>
  <c r="J2088" i="3"/>
  <c r="J2089" i="3"/>
  <c r="J2090" i="3"/>
  <c r="J2091" i="3"/>
  <c r="J2092" i="3"/>
  <c r="J2093" i="3"/>
  <c r="J2094" i="3"/>
  <c r="J2095" i="3"/>
  <c r="J2096" i="3"/>
  <c r="J2097" i="3"/>
  <c r="J2098" i="3"/>
  <c r="J2099" i="3"/>
  <c r="J2100" i="3"/>
  <c r="J2101" i="3"/>
  <c r="J2102" i="3"/>
  <c r="J2103" i="3"/>
  <c r="J2104" i="3"/>
  <c r="J2105" i="3"/>
  <c r="J2106" i="3"/>
  <c r="J2107" i="3"/>
  <c r="J2108" i="3"/>
  <c r="J2109" i="3"/>
  <c r="J2110" i="3"/>
  <c r="J2111" i="3"/>
  <c r="J2112" i="3"/>
  <c r="J2113" i="3"/>
  <c r="J2114" i="3"/>
  <c r="J2115" i="3"/>
  <c r="J2116" i="3"/>
  <c r="J2117" i="3"/>
  <c r="J2118" i="3"/>
  <c r="J2119" i="3"/>
  <c r="J2120" i="3"/>
  <c r="J2121" i="3"/>
  <c r="J2122" i="3"/>
  <c r="J2123" i="3"/>
  <c r="J2124" i="3"/>
  <c r="J2125" i="3"/>
  <c r="J2126" i="3"/>
  <c r="J2127" i="3"/>
  <c r="J2128" i="3"/>
  <c r="J2129" i="3"/>
  <c r="J2130" i="3"/>
  <c r="J2131" i="3"/>
  <c r="J2132" i="3"/>
  <c r="J2133" i="3"/>
  <c r="J2134" i="3"/>
  <c r="J2135" i="3"/>
  <c r="J2136" i="3"/>
  <c r="J2137" i="3"/>
  <c r="J2138" i="3"/>
  <c r="J2139" i="3"/>
  <c r="J2140" i="3"/>
  <c r="J2141" i="3"/>
  <c r="J2142" i="3"/>
  <c r="J2143" i="3"/>
  <c r="J2144" i="3"/>
  <c r="J2145" i="3"/>
  <c r="J2146" i="3"/>
  <c r="J2147" i="3"/>
  <c r="J2148" i="3"/>
  <c r="J2149" i="3"/>
  <c r="J2150" i="3"/>
  <c r="J2151" i="3"/>
  <c r="J2152" i="3"/>
  <c r="J2153" i="3"/>
  <c r="J2154" i="3"/>
  <c r="J2155" i="3"/>
  <c r="J2156" i="3"/>
  <c r="J2157" i="3"/>
  <c r="J2158" i="3"/>
  <c r="J2159" i="3"/>
  <c r="J2160" i="3"/>
  <c r="J2161" i="3"/>
  <c r="J2162" i="3"/>
  <c r="J2163" i="3"/>
  <c r="J2164" i="3"/>
  <c r="J2165" i="3"/>
  <c r="J2166" i="3"/>
  <c r="J2167" i="3"/>
  <c r="J2168" i="3"/>
  <c r="J2169" i="3"/>
  <c r="J2170" i="3"/>
  <c r="J2171" i="3"/>
  <c r="J2172" i="3"/>
  <c r="J2173" i="3"/>
  <c r="J2174" i="3"/>
  <c r="J2175" i="3"/>
  <c r="J2176" i="3"/>
  <c r="J2177" i="3"/>
  <c r="J2178" i="3"/>
  <c r="J2179" i="3"/>
  <c r="J2180" i="3"/>
  <c r="J2181" i="3"/>
  <c r="J2182" i="3"/>
  <c r="J2183" i="3"/>
  <c r="J2184" i="3"/>
  <c r="J2185" i="3"/>
  <c r="J2186" i="3"/>
  <c r="J2187" i="3"/>
  <c r="J2188" i="3"/>
  <c r="J2189" i="3"/>
  <c r="J2190" i="3"/>
  <c r="J2191" i="3"/>
  <c r="J2192" i="3"/>
  <c r="J2193" i="3"/>
  <c r="J2194" i="3"/>
  <c r="J2195" i="3"/>
  <c r="J2196" i="3"/>
  <c r="J2197" i="3"/>
  <c r="J2198" i="3"/>
  <c r="J2199" i="3"/>
  <c r="J2200" i="3"/>
  <c r="J2201" i="3"/>
  <c r="J2202" i="3"/>
  <c r="J2203" i="3"/>
  <c r="J2204" i="3"/>
  <c r="J2205" i="3"/>
  <c r="J2206" i="3"/>
  <c r="J2207" i="3"/>
  <c r="J2208" i="3"/>
  <c r="J2209" i="3"/>
  <c r="J2210" i="3"/>
  <c r="J2211" i="3"/>
  <c r="J2212" i="3"/>
  <c r="J2213" i="3"/>
  <c r="J2214" i="3"/>
  <c r="J2215" i="3"/>
  <c r="J2216" i="3"/>
  <c r="J2217" i="3"/>
  <c r="J2218" i="3"/>
  <c r="J2219" i="3"/>
  <c r="J2220" i="3"/>
  <c r="J2221" i="3"/>
  <c r="J2222" i="3"/>
  <c r="J2223" i="3"/>
  <c r="J2224" i="3"/>
  <c r="J2225" i="3"/>
  <c r="J2226" i="3"/>
  <c r="J2227" i="3"/>
  <c r="J2228" i="3"/>
  <c r="J2229" i="3"/>
  <c r="J2230" i="3"/>
  <c r="J2231" i="3"/>
  <c r="J2232" i="3"/>
  <c r="J2233" i="3"/>
  <c r="J2234" i="3"/>
  <c r="J2235" i="3"/>
  <c r="J2236" i="3"/>
  <c r="J2237" i="3"/>
  <c r="J2238" i="3"/>
  <c r="J2239" i="3"/>
  <c r="J2240" i="3"/>
  <c r="J2241" i="3"/>
  <c r="J2242" i="3"/>
  <c r="J2243" i="3"/>
  <c r="J2244" i="3"/>
  <c r="J2245" i="3"/>
  <c r="J2246" i="3"/>
  <c r="J2247" i="3"/>
  <c r="J2248" i="3"/>
  <c r="J2249" i="3"/>
  <c r="J2250" i="3"/>
  <c r="J2251" i="3"/>
  <c r="J2252" i="3"/>
  <c r="J2253" i="3"/>
  <c r="J2254" i="3"/>
  <c r="J2255" i="3"/>
  <c r="J2256" i="3"/>
  <c r="J2257" i="3"/>
  <c r="J2258" i="3"/>
  <c r="J2259" i="3"/>
  <c r="J2260" i="3"/>
  <c r="J2261" i="3"/>
  <c r="J2262" i="3"/>
  <c r="J2263" i="3"/>
  <c r="J2264" i="3"/>
  <c r="J2265" i="3"/>
  <c r="J2266" i="3"/>
  <c r="J2267" i="3"/>
  <c r="J2268" i="3"/>
  <c r="J2269" i="3"/>
  <c r="J2270" i="3"/>
  <c r="J2271" i="3"/>
  <c r="J2272" i="3"/>
  <c r="J2273" i="3"/>
  <c r="J2274" i="3"/>
  <c r="J2275" i="3"/>
  <c r="J2276" i="3"/>
  <c r="J2277" i="3"/>
  <c r="J2278" i="3"/>
  <c r="J2279" i="3"/>
  <c r="J2280" i="3"/>
  <c r="J2281" i="3"/>
  <c r="J2282" i="3"/>
  <c r="J2283" i="3"/>
  <c r="J2284" i="3"/>
  <c r="J2285" i="3"/>
  <c r="J2286" i="3"/>
  <c r="J2287" i="3"/>
  <c r="J2288" i="3"/>
  <c r="J2289" i="3"/>
  <c r="J2290" i="3"/>
  <c r="J2291" i="3"/>
  <c r="J2292" i="3"/>
  <c r="J2293" i="3"/>
  <c r="J2294" i="3"/>
  <c r="J2295" i="3"/>
  <c r="J2296" i="3"/>
  <c r="J2297" i="3"/>
  <c r="J2298" i="3"/>
  <c r="J2299" i="3"/>
  <c r="J2300" i="3"/>
  <c r="J2301" i="3"/>
  <c r="J2302" i="3"/>
  <c r="J2303" i="3"/>
  <c r="J2304" i="3"/>
  <c r="J2305" i="3"/>
  <c r="J2306" i="3"/>
  <c r="J2307" i="3"/>
  <c r="J2308" i="3"/>
  <c r="J2309" i="3"/>
  <c r="J2310" i="3"/>
  <c r="J2311" i="3"/>
  <c r="J2312" i="3"/>
  <c r="J2313" i="3"/>
  <c r="J2314" i="3"/>
  <c r="J2315" i="3"/>
  <c r="J2316" i="3"/>
  <c r="J2317" i="3"/>
  <c r="J2318" i="3"/>
  <c r="J2319" i="3"/>
  <c r="J2320" i="3"/>
  <c r="J2321" i="3"/>
  <c r="J2322" i="3"/>
  <c r="J2323" i="3"/>
  <c r="J2324" i="3"/>
  <c r="J2325" i="3"/>
  <c r="J2326" i="3"/>
  <c r="J2327" i="3"/>
  <c r="J2328" i="3"/>
  <c r="J2329" i="3"/>
  <c r="J2330" i="3"/>
  <c r="J2331" i="3"/>
  <c r="J2332" i="3"/>
  <c r="J2333" i="3"/>
  <c r="J2334" i="3"/>
  <c r="J2335" i="3"/>
  <c r="J2336" i="3"/>
  <c r="J2337" i="3"/>
  <c r="J2338" i="3"/>
  <c r="J2339" i="3"/>
  <c r="J2340" i="3"/>
  <c r="J2341" i="3"/>
  <c r="J2342" i="3"/>
  <c r="J2343" i="3"/>
  <c r="J2344" i="3"/>
  <c r="J2345" i="3"/>
  <c r="J2346" i="3"/>
  <c r="J2347" i="3"/>
  <c r="J2348" i="3"/>
  <c r="J2349" i="3"/>
  <c r="J2350" i="3"/>
  <c r="J2351" i="3"/>
  <c r="J2352" i="3"/>
  <c r="J2353" i="3"/>
  <c r="J2354" i="3"/>
  <c r="J2355" i="3"/>
  <c r="J2356" i="3"/>
  <c r="J2357" i="3"/>
  <c r="J2358" i="3"/>
  <c r="J2359" i="3"/>
  <c r="J2360" i="3"/>
  <c r="J2361" i="3"/>
  <c r="J2362" i="3"/>
  <c r="J2363" i="3"/>
  <c r="J2364" i="3"/>
  <c r="J2365" i="3"/>
  <c r="J2366" i="3"/>
  <c r="J2367" i="3"/>
  <c r="J2368" i="3"/>
  <c r="J2369" i="3"/>
  <c r="J2370" i="3"/>
  <c r="J2371" i="3"/>
  <c r="J2372" i="3"/>
  <c r="J2373" i="3"/>
  <c r="J2374" i="3"/>
  <c r="J2375" i="3"/>
  <c r="J2376" i="3"/>
  <c r="J2377" i="3"/>
  <c r="J2378" i="3"/>
  <c r="J2379" i="3"/>
  <c r="J2380" i="3"/>
  <c r="J2381" i="3"/>
  <c r="J2382" i="3"/>
  <c r="J2383" i="3"/>
  <c r="J2384" i="3"/>
  <c r="J2385" i="3"/>
  <c r="J2386" i="3"/>
  <c r="J2387" i="3"/>
  <c r="J2388" i="3"/>
  <c r="J2389" i="3"/>
  <c r="J2390" i="3"/>
  <c r="J2391" i="3"/>
  <c r="J2392" i="3"/>
  <c r="J2393" i="3"/>
  <c r="J2394" i="3"/>
  <c r="J2395" i="3"/>
  <c r="J2396" i="3"/>
  <c r="J2397" i="3"/>
  <c r="J2398" i="3"/>
  <c r="J2399" i="3"/>
  <c r="J2400" i="3"/>
  <c r="J2401" i="3"/>
  <c r="J2402" i="3"/>
  <c r="J2403" i="3"/>
  <c r="J2404" i="3"/>
  <c r="J2405" i="3"/>
  <c r="J2406" i="3"/>
  <c r="J2407" i="3"/>
  <c r="J2408" i="3"/>
  <c r="J2409" i="3"/>
  <c r="J2410" i="3"/>
  <c r="J2411" i="3"/>
  <c r="J2412" i="3"/>
  <c r="J2413" i="3"/>
  <c r="J2414" i="3"/>
  <c r="J2415" i="3"/>
  <c r="J2416" i="3"/>
  <c r="J2417" i="3"/>
  <c r="J2418" i="3"/>
  <c r="J2419" i="3"/>
  <c r="J2420" i="3"/>
  <c r="J2421" i="3"/>
  <c r="J2422" i="3"/>
  <c r="J2423" i="3"/>
  <c r="J2424" i="3"/>
  <c r="J2425" i="3"/>
  <c r="J2426" i="3"/>
  <c r="J2427" i="3"/>
  <c r="J2428" i="3"/>
  <c r="J2429" i="3"/>
  <c r="J2430" i="3"/>
  <c r="J2431" i="3"/>
  <c r="J2432" i="3"/>
  <c r="J2433" i="3"/>
  <c r="J2434" i="3"/>
  <c r="J2435" i="3"/>
  <c r="J2436" i="3"/>
  <c r="J2437" i="3"/>
  <c r="J2438" i="3"/>
  <c r="J2439" i="3"/>
  <c r="J2440" i="3"/>
  <c r="J2441" i="3"/>
  <c r="J2442" i="3"/>
  <c r="J2443" i="3"/>
  <c r="J2444" i="3"/>
  <c r="J2445" i="3"/>
  <c r="J2446" i="3"/>
  <c r="J2447" i="3"/>
  <c r="J2448" i="3"/>
  <c r="J2449" i="3"/>
  <c r="J2450" i="3"/>
  <c r="J2451" i="3"/>
  <c r="J2452" i="3"/>
  <c r="J2453" i="3"/>
  <c r="J2454" i="3"/>
  <c r="J2455" i="3"/>
  <c r="J2456" i="3"/>
  <c r="J2457" i="3"/>
  <c r="J2458" i="3"/>
  <c r="J2459" i="3"/>
  <c r="J2460" i="3"/>
  <c r="J2461" i="3"/>
  <c r="J2462" i="3"/>
  <c r="J2463" i="3"/>
  <c r="J2464" i="3"/>
  <c r="J2465" i="3"/>
  <c r="J2466" i="3"/>
  <c r="J2467" i="3"/>
  <c r="J2468" i="3"/>
  <c r="J2469" i="3"/>
  <c r="J2470" i="3"/>
  <c r="J2471" i="3"/>
  <c r="J2472" i="3"/>
  <c r="J2473" i="3"/>
  <c r="J2474" i="3"/>
  <c r="J2475" i="3"/>
  <c r="J2476" i="3"/>
  <c r="J2477" i="3"/>
  <c r="J2478" i="3"/>
  <c r="J2479" i="3"/>
  <c r="J2480" i="3"/>
  <c r="J2481" i="3"/>
  <c r="J2482" i="3"/>
  <c r="J2483" i="3"/>
  <c r="J2484" i="3"/>
  <c r="J2485" i="3"/>
  <c r="J2486" i="3"/>
  <c r="J2487" i="3"/>
  <c r="J2488" i="3"/>
  <c r="J2489" i="3"/>
  <c r="J2490" i="3"/>
  <c r="J2491" i="3"/>
  <c r="J2492" i="3"/>
  <c r="J2493" i="3"/>
  <c r="J2494" i="3"/>
  <c r="J2495" i="3"/>
  <c r="J2496" i="3"/>
  <c r="J2497" i="3"/>
  <c r="J2498" i="3"/>
  <c r="J2499" i="3"/>
  <c r="J2500" i="3"/>
  <c r="J2501" i="3"/>
  <c r="J2502" i="3"/>
  <c r="J2503" i="3"/>
  <c r="J2504" i="3"/>
  <c r="J2505" i="3"/>
  <c r="J2506" i="3"/>
  <c r="J2507" i="3"/>
  <c r="J2508" i="3"/>
  <c r="J2509" i="3"/>
  <c r="J2510" i="3"/>
  <c r="J2511" i="3"/>
  <c r="J2512" i="3"/>
  <c r="J2513" i="3"/>
  <c r="J2514" i="3"/>
  <c r="J2515" i="3"/>
  <c r="J2516" i="3"/>
  <c r="J2517" i="3"/>
  <c r="J2518" i="3"/>
  <c r="J2519" i="3"/>
  <c r="J2520" i="3"/>
  <c r="J2521" i="3"/>
  <c r="J2522" i="3"/>
  <c r="J2523" i="3"/>
  <c r="J2524" i="3"/>
  <c r="J2525" i="3"/>
  <c r="J2526" i="3"/>
  <c r="J2527" i="3"/>
  <c r="J2528" i="3"/>
  <c r="J2529" i="3"/>
  <c r="J2530" i="3"/>
  <c r="J2531" i="3"/>
  <c r="J2532" i="3"/>
  <c r="J2533" i="3"/>
  <c r="J2534" i="3"/>
  <c r="J2535" i="3"/>
  <c r="J2536" i="3"/>
  <c r="J2537" i="3"/>
  <c r="J2538" i="3"/>
  <c r="J2539" i="3"/>
  <c r="J2540" i="3"/>
  <c r="J2541" i="3"/>
  <c r="J2542" i="3"/>
  <c r="J2543" i="3"/>
  <c r="J2544" i="3"/>
  <c r="J2545" i="3"/>
  <c r="J2546" i="3"/>
  <c r="J2547" i="3"/>
  <c r="J2548" i="3"/>
  <c r="J2549" i="3"/>
  <c r="J2550" i="3"/>
  <c r="J2551" i="3"/>
  <c r="J2552" i="3"/>
  <c r="J2553" i="3"/>
  <c r="J2554" i="3"/>
  <c r="J2555" i="3"/>
  <c r="J2556" i="3"/>
  <c r="J2557" i="3"/>
  <c r="J2558" i="3"/>
  <c r="J2559" i="3"/>
  <c r="J2560" i="3"/>
  <c r="J2561" i="3"/>
  <c r="J2562" i="3"/>
  <c r="J2563" i="3"/>
  <c r="J2564" i="3"/>
  <c r="J2565" i="3"/>
  <c r="J2566" i="3"/>
  <c r="J2567" i="3"/>
  <c r="J2568" i="3"/>
  <c r="J2569" i="3"/>
  <c r="J2570" i="3"/>
  <c r="J2571" i="3"/>
  <c r="J2572" i="3"/>
  <c r="J2573" i="3"/>
  <c r="J2574" i="3"/>
  <c r="J2575" i="3"/>
  <c r="J2576" i="3"/>
  <c r="J2577" i="3"/>
  <c r="J2578" i="3"/>
  <c r="J2579" i="3"/>
  <c r="J2580" i="3"/>
  <c r="J2581" i="3"/>
  <c r="J2582" i="3"/>
  <c r="J2583" i="3"/>
  <c r="J2584" i="3"/>
  <c r="J2585" i="3"/>
  <c r="J2586" i="3"/>
  <c r="J2587" i="3"/>
  <c r="J2588" i="3"/>
  <c r="J2589" i="3"/>
  <c r="J2590" i="3"/>
  <c r="J2591" i="3"/>
  <c r="J2592" i="3"/>
  <c r="J2593" i="3"/>
  <c r="J2594" i="3"/>
  <c r="J2595" i="3"/>
  <c r="J2596" i="3"/>
  <c r="J2597" i="3"/>
  <c r="J2598" i="3"/>
  <c r="J2599" i="3"/>
  <c r="J2600" i="3"/>
  <c r="J2601" i="3"/>
  <c r="J2602" i="3"/>
  <c r="J2603" i="3"/>
  <c r="J2604" i="3"/>
  <c r="J2605" i="3"/>
  <c r="J2606" i="3"/>
  <c r="J2607" i="3"/>
  <c r="J2608" i="3"/>
  <c r="J2609" i="3"/>
  <c r="J2610" i="3"/>
  <c r="J2611" i="3"/>
  <c r="J2612" i="3"/>
  <c r="J2613" i="3"/>
  <c r="J2614" i="3"/>
  <c r="J2615" i="3"/>
  <c r="J2616" i="3"/>
  <c r="J2617" i="3"/>
  <c r="J2618" i="3"/>
  <c r="J2619" i="3"/>
  <c r="J2620" i="3"/>
  <c r="J2621" i="3"/>
  <c r="J2622" i="3"/>
  <c r="J2623" i="3"/>
  <c r="J2624" i="3"/>
  <c r="J2625" i="3"/>
  <c r="J2626" i="3"/>
  <c r="J2627" i="3"/>
  <c r="J2628" i="3"/>
  <c r="J2629" i="3"/>
  <c r="J2630" i="3"/>
  <c r="J2631" i="3"/>
  <c r="J2632" i="3"/>
  <c r="J2633" i="3"/>
  <c r="J2634" i="3"/>
  <c r="J2635" i="3"/>
  <c r="J2636" i="3"/>
  <c r="J2637" i="3"/>
  <c r="J2638" i="3"/>
  <c r="J2639" i="3"/>
  <c r="J2640" i="3"/>
  <c r="J2641" i="3"/>
  <c r="J2642" i="3"/>
  <c r="J2643" i="3"/>
  <c r="J2644" i="3"/>
  <c r="J2645" i="3"/>
  <c r="J2646" i="3"/>
  <c r="J2647" i="3"/>
  <c r="J2648" i="3"/>
  <c r="J2649" i="3"/>
  <c r="J2650" i="3"/>
  <c r="J2651" i="3"/>
  <c r="J2652" i="3"/>
  <c r="J2653" i="3"/>
  <c r="J2654" i="3"/>
  <c r="J2655" i="3"/>
  <c r="J2656" i="3"/>
  <c r="J2657" i="3"/>
  <c r="J2658" i="3"/>
  <c r="J2659" i="3"/>
  <c r="J2660" i="3"/>
  <c r="J2661" i="3"/>
  <c r="J2662" i="3"/>
  <c r="J2663" i="3"/>
  <c r="J2664" i="3"/>
  <c r="J2665" i="3"/>
  <c r="J2666" i="3"/>
  <c r="J2667" i="3"/>
  <c r="J2668" i="3"/>
  <c r="J2669" i="3"/>
  <c r="J2670" i="3"/>
  <c r="J2671" i="3"/>
  <c r="J2672" i="3"/>
  <c r="J2673" i="3"/>
  <c r="J2674" i="3"/>
  <c r="J2675" i="3"/>
  <c r="J2676" i="3"/>
  <c r="J2677" i="3"/>
  <c r="J2678" i="3"/>
  <c r="J2679" i="3"/>
  <c r="J2680" i="3"/>
  <c r="J2681" i="3"/>
  <c r="J2682" i="3"/>
  <c r="J2683" i="3"/>
  <c r="J2684" i="3"/>
  <c r="J2685" i="3"/>
  <c r="J2686" i="3"/>
  <c r="J2687" i="3"/>
  <c r="J2688" i="3"/>
  <c r="J2689" i="3"/>
  <c r="J2690" i="3"/>
  <c r="J2691" i="3"/>
  <c r="J2692" i="3"/>
  <c r="J2693" i="3"/>
  <c r="J2694" i="3"/>
  <c r="J2695" i="3"/>
  <c r="J2696" i="3"/>
  <c r="J2697" i="3"/>
  <c r="J2698" i="3"/>
  <c r="J2699" i="3"/>
  <c r="J2700" i="3"/>
  <c r="J2701" i="3"/>
  <c r="J2702" i="3"/>
  <c r="J2703" i="3"/>
  <c r="J2704" i="3"/>
  <c r="J2705" i="3"/>
  <c r="J2706" i="3"/>
  <c r="J2707" i="3"/>
  <c r="J2708" i="3"/>
  <c r="J2709" i="3"/>
  <c r="J2710" i="3"/>
  <c r="J2711" i="3"/>
  <c r="J2712" i="3"/>
  <c r="J2713" i="3"/>
  <c r="J2714" i="3"/>
  <c r="J2715" i="3"/>
  <c r="J2716" i="3"/>
  <c r="J2717" i="3"/>
  <c r="J2718" i="3"/>
  <c r="J2719" i="3"/>
  <c r="J2720" i="3"/>
  <c r="J2721" i="3"/>
  <c r="J2722" i="3"/>
  <c r="J2723" i="3"/>
  <c r="J2724" i="3"/>
  <c r="J2725" i="3"/>
  <c r="J2726" i="3"/>
  <c r="J2727" i="3"/>
  <c r="J2728" i="3"/>
  <c r="J2729" i="3"/>
  <c r="J2730" i="3"/>
  <c r="J2731" i="3"/>
  <c r="J2732" i="3"/>
  <c r="J2733" i="3"/>
  <c r="J2734" i="3"/>
  <c r="J2735" i="3"/>
  <c r="J2736" i="3"/>
  <c r="J2737" i="3"/>
  <c r="J2738" i="3"/>
  <c r="J2739" i="3"/>
  <c r="J2740" i="3"/>
  <c r="J2741" i="3"/>
  <c r="J2742" i="3"/>
  <c r="J2743" i="3"/>
  <c r="J2744" i="3"/>
  <c r="J2745" i="3"/>
  <c r="J2746" i="3"/>
  <c r="J2747" i="3"/>
  <c r="J2748" i="3"/>
  <c r="J2749" i="3"/>
  <c r="J2750" i="3"/>
  <c r="J2751" i="3"/>
  <c r="J2752" i="3"/>
  <c r="J2753" i="3"/>
  <c r="J2754" i="3"/>
  <c r="J2755" i="3"/>
  <c r="J2756" i="3"/>
  <c r="J2757" i="3"/>
  <c r="J2758" i="3"/>
  <c r="J2759" i="3"/>
  <c r="J2760" i="3"/>
  <c r="J2761" i="3"/>
  <c r="J2762" i="3"/>
  <c r="J2763" i="3"/>
  <c r="J2764" i="3"/>
  <c r="J2765" i="3"/>
  <c r="J2766" i="3"/>
  <c r="J2767" i="3"/>
  <c r="J2768" i="3"/>
  <c r="J2769" i="3"/>
  <c r="J2770" i="3"/>
  <c r="J2771" i="3"/>
  <c r="J2772" i="3"/>
  <c r="J2773" i="3"/>
  <c r="J2774" i="3"/>
  <c r="J2775" i="3"/>
  <c r="J2776" i="3"/>
  <c r="J2777" i="3"/>
  <c r="J2778" i="3"/>
  <c r="J2779" i="3"/>
  <c r="J2780" i="3"/>
  <c r="J2781" i="3"/>
  <c r="J2782" i="3"/>
  <c r="J2783" i="3"/>
  <c r="J2784" i="3"/>
  <c r="J2785" i="3"/>
  <c r="J2786" i="3"/>
  <c r="J2787" i="3"/>
  <c r="J2788" i="3"/>
  <c r="J2789" i="3"/>
  <c r="J2790" i="3"/>
  <c r="J2791" i="3"/>
  <c r="J2792" i="3"/>
  <c r="J2793" i="3"/>
  <c r="J2794" i="3"/>
  <c r="J2795" i="3"/>
  <c r="J2796" i="3"/>
  <c r="J2797" i="3"/>
  <c r="J2798" i="3"/>
  <c r="J2799" i="3"/>
  <c r="J2800" i="3"/>
  <c r="J2801" i="3"/>
  <c r="J2802" i="3"/>
  <c r="J2803" i="3"/>
  <c r="J2804" i="3"/>
  <c r="J2805" i="3"/>
  <c r="J2806" i="3"/>
  <c r="J2807" i="3"/>
  <c r="J2808" i="3"/>
  <c r="J2809" i="3"/>
  <c r="J2810" i="3"/>
  <c r="J2811" i="3"/>
  <c r="J2812" i="3"/>
  <c r="J2813" i="3"/>
  <c r="J2814" i="3"/>
  <c r="J2815" i="3"/>
  <c r="J2816" i="3"/>
  <c r="J2817" i="3"/>
  <c r="J2818" i="3"/>
  <c r="J2819" i="3"/>
  <c r="J2820" i="3"/>
  <c r="J2821" i="3"/>
  <c r="J2822" i="3"/>
  <c r="J2823" i="3"/>
  <c r="J2824" i="3"/>
  <c r="J2825" i="3"/>
  <c r="J2826" i="3"/>
  <c r="J2827" i="3"/>
  <c r="J2828" i="3"/>
  <c r="J2829" i="3"/>
  <c r="J2830" i="3"/>
  <c r="J2831" i="3"/>
  <c r="J2832" i="3"/>
  <c r="J2833" i="3"/>
  <c r="J2834" i="3"/>
  <c r="J2835" i="3"/>
  <c r="J2836" i="3"/>
  <c r="J2837" i="3"/>
  <c r="J2838" i="3"/>
  <c r="J2839" i="3"/>
  <c r="J2840" i="3"/>
  <c r="J2841" i="3"/>
  <c r="J2842" i="3"/>
  <c r="J2843" i="3"/>
  <c r="J2844" i="3"/>
  <c r="J2845" i="3"/>
  <c r="J2846" i="3"/>
  <c r="J2847" i="3"/>
  <c r="J2848" i="3"/>
  <c r="J2849" i="3"/>
  <c r="J2850" i="3"/>
  <c r="J2851" i="3"/>
  <c r="J2852" i="3"/>
  <c r="J2853" i="3"/>
  <c r="J2854" i="3"/>
  <c r="J2855" i="3"/>
  <c r="J2856" i="3"/>
  <c r="J2857" i="3"/>
  <c r="J2858" i="3"/>
  <c r="J2859" i="3"/>
  <c r="J2860" i="3"/>
  <c r="J2861" i="3"/>
  <c r="J2862" i="3"/>
  <c r="J2863" i="3"/>
  <c r="J2864" i="3"/>
  <c r="J2865" i="3"/>
  <c r="J2866" i="3"/>
  <c r="J2867" i="3"/>
  <c r="J2868" i="3"/>
  <c r="J2869" i="3"/>
  <c r="J2870" i="3"/>
  <c r="J2871" i="3"/>
  <c r="J2872" i="3"/>
  <c r="J2873" i="3"/>
  <c r="J2874" i="3"/>
  <c r="J2875" i="3"/>
  <c r="J2876" i="3"/>
  <c r="J2877" i="3"/>
  <c r="J2878" i="3"/>
  <c r="J2879" i="3"/>
  <c r="J2880" i="3"/>
  <c r="J2881" i="3"/>
  <c r="J2882" i="3"/>
  <c r="J2883" i="3"/>
  <c r="J2884" i="3"/>
  <c r="J2885" i="3"/>
  <c r="J2886" i="3"/>
  <c r="J2887" i="3"/>
  <c r="J2888" i="3"/>
  <c r="J2889" i="3"/>
  <c r="J2890" i="3"/>
  <c r="J2891" i="3"/>
  <c r="J2892" i="3"/>
  <c r="J2893" i="3"/>
  <c r="J2894" i="3"/>
  <c r="J2895" i="3"/>
  <c r="J2896" i="3"/>
  <c r="J2897" i="3"/>
  <c r="J2898" i="3"/>
  <c r="J2899" i="3"/>
  <c r="J2900" i="3"/>
  <c r="J2901" i="3"/>
  <c r="J2902" i="3"/>
  <c r="J2903" i="3"/>
  <c r="J2904" i="3"/>
  <c r="J2905" i="3"/>
  <c r="J2906" i="3"/>
  <c r="J2907" i="3"/>
  <c r="J2908" i="3"/>
  <c r="J2909" i="3"/>
  <c r="J2910" i="3"/>
  <c r="J2911" i="3"/>
  <c r="J2912" i="3"/>
  <c r="J2913" i="3"/>
  <c r="J2914" i="3"/>
  <c r="J2915" i="3"/>
  <c r="J2916" i="3"/>
  <c r="J2917" i="3"/>
  <c r="J2918" i="3"/>
  <c r="J2919" i="3"/>
  <c r="J2920" i="3"/>
  <c r="J2921" i="3"/>
  <c r="J2922" i="3"/>
  <c r="J2923" i="3"/>
  <c r="J2924" i="3"/>
  <c r="J2925" i="3"/>
  <c r="J2926" i="3"/>
  <c r="J2927" i="3"/>
  <c r="J2928" i="3"/>
  <c r="J2929" i="3"/>
  <c r="J2930" i="3"/>
  <c r="J2931" i="3"/>
  <c r="J2932" i="3"/>
  <c r="J2933" i="3"/>
  <c r="J2934" i="3"/>
  <c r="J2935" i="3"/>
  <c r="J2936" i="3"/>
  <c r="J2937" i="3"/>
  <c r="J2938" i="3"/>
  <c r="J2939" i="3"/>
  <c r="J2940" i="3"/>
  <c r="J2941" i="3"/>
  <c r="J2942" i="3"/>
  <c r="J2943" i="3"/>
  <c r="J2944" i="3"/>
  <c r="J2945" i="3"/>
  <c r="J2946" i="3"/>
  <c r="J2947" i="3"/>
  <c r="J2948" i="3"/>
  <c r="J2949" i="3"/>
  <c r="J2950" i="3"/>
  <c r="J2951" i="3"/>
  <c r="J2952" i="3"/>
  <c r="J2953" i="3"/>
  <c r="J2954" i="3"/>
  <c r="J2955" i="3"/>
  <c r="J2956" i="3"/>
  <c r="J2957" i="3"/>
  <c r="J2958" i="3"/>
  <c r="J2959" i="3"/>
  <c r="J2960" i="3"/>
  <c r="J2961" i="3"/>
  <c r="J2962" i="3"/>
  <c r="J2963" i="3"/>
  <c r="J2964" i="3"/>
  <c r="J2965" i="3"/>
  <c r="J2966" i="3"/>
  <c r="J2967" i="3"/>
  <c r="J2968" i="3"/>
  <c r="J2969" i="3"/>
  <c r="J2970" i="3"/>
  <c r="J2971" i="3"/>
  <c r="J2972" i="3"/>
  <c r="J2973" i="3"/>
  <c r="J2974" i="3"/>
  <c r="J2975" i="3"/>
  <c r="J2976" i="3"/>
  <c r="J2977" i="3"/>
  <c r="J2978" i="3"/>
  <c r="J2979" i="3"/>
  <c r="J2980" i="3"/>
  <c r="J2981" i="3"/>
  <c r="J2982" i="3"/>
  <c r="J2983" i="3"/>
  <c r="J2984" i="3"/>
  <c r="J2985" i="3"/>
  <c r="J2986" i="3"/>
  <c r="J2987" i="3"/>
  <c r="J2988" i="3"/>
  <c r="J2989" i="3"/>
  <c r="J2990" i="3"/>
  <c r="J2991" i="3"/>
  <c r="J2992" i="3"/>
  <c r="J2993" i="3"/>
  <c r="J2994" i="3"/>
  <c r="J2995" i="3"/>
  <c r="J2996" i="3"/>
  <c r="J2997" i="3"/>
  <c r="J2998" i="3"/>
  <c r="J2999" i="3"/>
  <c r="J3000" i="3"/>
  <c r="J3001" i="3"/>
  <c r="J3002" i="3"/>
  <c r="J3003" i="3"/>
  <c r="J3004" i="3"/>
  <c r="J3005" i="3"/>
  <c r="J3006" i="3"/>
  <c r="J3007" i="3"/>
  <c r="J3008" i="3"/>
  <c r="J3009" i="3"/>
  <c r="J3010" i="3"/>
  <c r="J3011" i="3"/>
  <c r="J3012" i="3"/>
  <c r="J3013" i="3"/>
  <c r="J3014" i="3"/>
  <c r="J3015" i="3"/>
  <c r="J3016" i="3"/>
  <c r="J3017" i="3"/>
  <c r="J3018" i="3"/>
  <c r="J3019" i="3"/>
  <c r="J3020" i="3"/>
  <c r="J3021" i="3"/>
  <c r="J3022" i="3"/>
  <c r="J3023" i="3"/>
  <c r="J3024" i="3"/>
  <c r="J3025" i="3"/>
  <c r="J3026" i="3"/>
  <c r="J3027" i="3"/>
  <c r="J3028" i="3"/>
  <c r="J3029" i="3"/>
  <c r="J3030" i="3"/>
  <c r="J3031" i="3"/>
  <c r="J3032" i="3"/>
  <c r="J3033" i="3"/>
  <c r="J3034" i="3"/>
  <c r="J3035" i="3"/>
  <c r="J3036" i="3"/>
  <c r="J3037" i="3"/>
  <c r="J3038" i="3"/>
  <c r="J3039" i="3"/>
  <c r="J3040" i="3"/>
  <c r="J3041" i="3"/>
  <c r="J3042" i="3"/>
  <c r="J3043" i="3"/>
  <c r="J3044" i="3"/>
  <c r="J3045" i="3"/>
  <c r="J3046" i="3"/>
  <c r="J3047" i="3"/>
  <c r="J3048" i="3"/>
  <c r="J3049" i="3"/>
  <c r="J3050" i="3"/>
  <c r="J3051" i="3"/>
  <c r="J3052" i="3"/>
  <c r="J3053" i="3"/>
  <c r="J3054" i="3"/>
  <c r="J3055" i="3"/>
  <c r="J3056" i="3"/>
  <c r="J3057" i="3"/>
  <c r="J3058" i="3"/>
  <c r="J3059" i="3"/>
  <c r="J3060" i="3"/>
  <c r="J3061" i="3"/>
  <c r="J3062" i="3"/>
  <c r="J3063" i="3"/>
  <c r="J3064" i="3"/>
  <c r="J3065" i="3"/>
  <c r="J3066" i="3"/>
  <c r="J3067" i="3"/>
  <c r="J3068" i="3"/>
  <c r="J3069" i="3"/>
  <c r="J3070" i="3"/>
  <c r="J3071" i="3"/>
  <c r="J3072" i="3"/>
  <c r="J3073" i="3"/>
  <c r="J3074" i="3"/>
  <c r="J3075" i="3"/>
  <c r="J3076" i="3"/>
  <c r="J3077" i="3"/>
  <c r="J3078" i="3"/>
  <c r="J3079" i="3"/>
  <c r="J3080" i="3"/>
  <c r="J3081" i="3"/>
  <c r="J3082" i="3"/>
  <c r="J3083" i="3"/>
  <c r="J3084" i="3"/>
  <c r="J3085" i="3"/>
  <c r="J3086" i="3"/>
  <c r="J3087" i="3"/>
  <c r="J3088" i="3"/>
  <c r="J3089" i="3"/>
  <c r="J3090" i="3"/>
  <c r="J3091" i="3"/>
  <c r="J3092" i="3"/>
  <c r="J3093" i="3"/>
  <c r="J3094" i="3"/>
  <c r="J3095" i="3"/>
  <c r="J3096" i="3"/>
  <c r="J3097" i="3"/>
  <c r="J3098" i="3"/>
  <c r="J3099" i="3"/>
  <c r="J3100" i="3"/>
  <c r="J3101" i="3"/>
  <c r="J3102" i="3"/>
  <c r="J3103" i="3"/>
  <c r="J3104" i="3"/>
  <c r="J3105" i="3"/>
  <c r="J3106" i="3"/>
  <c r="J3107" i="3"/>
  <c r="J3108" i="3"/>
  <c r="J3109" i="3"/>
  <c r="J3110" i="3"/>
  <c r="J3111" i="3"/>
  <c r="J3112" i="3"/>
  <c r="J3113" i="3"/>
  <c r="J3114" i="3"/>
  <c r="J3115" i="3"/>
  <c r="J3116" i="3"/>
  <c r="J3117" i="3"/>
  <c r="J3118" i="3"/>
  <c r="J3119" i="3"/>
  <c r="J3120" i="3"/>
  <c r="J3121" i="3"/>
  <c r="J3122" i="3"/>
  <c r="J3123" i="3"/>
  <c r="J3124" i="3"/>
  <c r="J3125" i="3"/>
  <c r="J3126" i="3"/>
  <c r="J3127" i="3"/>
  <c r="J3128" i="3"/>
  <c r="J3129" i="3"/>
  <c r="J3130" i="3"/>
  <c r="J3131" i="3"/>
  <c r="J3132" i="3"/>
  <c r="J3133" i="3"/>
  <c r="J3134" i="3"/>
  <c r="J3135" i="3"/>
  <c r="J3136" i="3"/>
  <c r="J3137" i="3"/>
  <c r="J3138" i="3"/>
  <c r="J3139" i="3"/>
  <c r="J3140" i="3"/>
  <c r="J3141" i="3"/>
  <c r="J3142" i="3"/>
  <c r="J3143" i="3"/>
  <c r="J3144" i="3"/>
  <c r="J3145" i="3"/>
  <c r="J3146" i="3"/>
  <c r="J3147" i="3"/>
  <c r="J3148" i="3"/>
  <c r="J3149" i="3"/>
  <c r="J3150" i="3"/>
  <c r="J3151" i="3"/>
  <c r="J3152" i="3"/>
  <c r="J3153" i="3"/>
  <c r="J3154" i="3"/>
  <c r="J3155" i="3"/>
  <c r="J3156" i="3"/>
  <c r="J3157" i="3"/>
  <c r="J3158" i="3"/>
  <c r="J3159" i="3"/>
  <c r="J3160" i="3"/>
  <c r="J3161" i="3"/>
  <c r="J3162" i="3"/>
  <c r="J3163" i="3"/>
  <c r="J3164" i="3"/>
  <c r="J3165" i="3"/>
  <c r="J3166" i="3"/>
  <c r="J3167" i="3"/>
  <c r="J3168" i="3"/>
  <c r="J3169" i="3"/>
  <c r="J3170" i="3"/>
  <c r="J3171" i="3"/>
  <c r="J3172" i="3"/>
  <c r="J3173" i="3"/>
  <c r="J3174" i="3"/>
  <c r="J3175" i="3"/>
  <c r="J3176" i="3"/>
  <c r="J3177" i="3"/>
  <c r="J3178" i="3"/>
  <c r="J3179" i="3"/>
  <c r="J3180" i="3"/>
  <c r="J3181" i="3"/>
  <c r="J3182" i="3"/>
  <c r="J3183" i="3"/>
  <c r="J3184" i="3"/>
  <c r="J3185" i="3"/>
  <c r="J3186" i="3"/>
  <c r="J3187" i="3"/>
  <c r="J3188" i="3"/>
  <c r="J3189" i="3"/>
  <c r="J3190" i="3"/>
  <c r="J3191" i="3"/>
  <c r="J3192" i="3"/>
  <c r="J3193" i="3"/>
  <c r="J3194" i="3"/>
  <c r="J3195" i="3"/>
  <c r="J3196" i="3"/>
  <c r="J3197" i="3"/>
  <c r="J3198" i="3"/>
  <c r="J3199" i="3"/>
  <c r="J3200" i="3"/>
  <c r="J3201" i="3"/>
  <c r="J3202" i="3"/>
  <c r="J3203" i="3"/>
  <c r="J3204" i="3"/>
  <c r="J3205" i="3"/>
  <c r="J3206" i="3"/>
  <c r="J3207" i="3"/>
  <c r="J3208" i="3"/>
  <c r="J3209" i="3"/>
  <c r="J3210" i="3"/>
  <c r="J3211" i="3"/>
  <c r="J3212" i="3"/>
  <c r="J3213" i="3"/>
  <c r="J3214" i="3"/>
  <c r="J3215" i="3"/>
  <c r="J3216" i="3"/>
  <c r="J3217" i="3"/>
  <c r="J3218" i="3"/>
  <c r="J3219" i="3"/>
  <c r="J3220" i="3"/>
  <c r="J3221" i="3"/>
  <c r="J3222" i="3"/>
  <c r="J3223" i="3"/>
  <c r="J3224" i="3"/>
  <c r="J3225" i="3"/>
  <c r="J3226" i="3"/>
  <c r="J3227" i="3"/>
  <c r="J3228" i="3"/>
  <c r="J3229" i="3"/>
  <c r="J3230" i="3"/>
  <c r="J3231" i="3"/>
  <c r="J3232" i="3"/>
  <c r="J3233" i="3"/>
  <c r="J3234" i="3"/>
  <c r="J3235" i="3"/>
  <c r="J3236" i="3"/>
  <c r="J3237" i="3"/>
  <c r="J3238" i="3"/>
  <c r="J3239" i="3"/>
  <c r="J3240" i="3"/>
  <c r="J3241" i="3"/>
  <c r="J3242" i="3"/>
  <c r="J3243" i="3"/>
  <c r="J3244" i="3"/>
  <c r="J3245" i="3"/>
  <c r="J3246" i="3"/>
  <c r="J3247" i="3"/>
  <c r="J3248" i="3"/>
  <c r="J3249" i="3"/>
  <c r="J3250" i="3"/>
  <c r="J3251" i="3"/>
  <c r="J3252" i="3"/>
  <c r="J3253" i="3"/>
  <c r="J3254" i="3"/>
  <c r="J3255" i="3"/>
  <c r="J3256" i="3"/>
  <c r="J3257" i="3"/>
  <c r="J3258" i="3"/>
  <c r="J3259" i="3"/>
  <c r="J3260" i="3"/>
  <c r="J3261" i="3"/>
  <c r="J3262" i="3"/>
  <c r="J3263" i="3"/>
  <c r="J3264" i="3"/>
  <c r="J3265" i="3"/>
  <c r="J3266" i="3"/>
  <c r="J3267" i="3"/>
  <c r="J3268" i="3"/>
  <c r="J3269" i="3"/>
  <c r="J3270" i="3"/>
  <c r="J3271" i="3"/>
  <c r="J3272" i="3"/>
  <c r="J3273" i="3"/>
  <c r="J3274" i="3"/>
  <c r="J3275" i="3"/>
  <c r="J3276" i="3"/>
  <c r="J3277" i="3"/>
  <c r="J3278" i="3"/>
  <c r="J3279" i="3"/>
  <c r="J3280" i="3"/>
  <c r="J3281" i="3"/>
  <c r="J3282" i="3"/>
  <c r="J3283" i="3"/>
  <c r="J3284" i="3"/>
  <c r="J3285" i="3"/>
  <c r="J3286" i="3"/>
  <c r="J3287" i="3"/>
  <c r="J3288" i="3"/>
  <c r="J3289" i="3"/>
  <c r="J3290" i="3"/>
  <c r="J3291" i="3"/>
  <c r="J3292" i="3"/>
  <c r="J3293" i="3"/>
  <c r="J3294" i="3"/>
  <c r="J3295" i="3"/>
  <c r="J3296" i="3"/>
  <c r="J3297" i="3"/>
  <c r="J3298" i="3"/>
  <c r="J3299" i="3"/>
  <c r="J3300" i="3"/>
  <c r="J3301" i="3"/>
  <c r="J3302" i="3"/>
  <c r="J3303" i="3"/>
  <c r="J3304" i="3"/>
  <c r="J3305" i="3"/>
  <c r="J3306" i="3"/>
  <c r="J3307" i="3"/>
  <c r="J3308" i="3"/>
  <c r="J3309" i="3"/>
  <c r="J3310" i="3"/>
  <c r="J3311" i="3"/>
  <c r="J3312" i="3"/>
  <c r="J3313" i="3"/>
  <c r="J3314" i="3"/>
  <c r="J3315" i="3"/>
  <c r="J3316" i="3"/>
  <c r="J3317" i="3"/>
  <c r="J3318" i="3"/>
  <c r="J3319" i="3"/>
  <c r="J3320" i="3"/>
  <c r="J3321" i="3"/>
  <c r="J3322" i="3"/>
  <c r="J3323" i="3"/>
  <c r="J3324" i="3"/>
  <c r="J3325" i="3"/>
  <c r="J3326" i="3"/>
  <c r="J3327" i="3"/>
  <c r="J3328" i="3"/>
  <c r="J3329" i="3"/>
  <c r="J3330" i="3"/>
  <c r="J3331" i="3"/>
  <c r="J3332" i="3"/>
  <c r="J3333" i="3"/>
  <c r="J3334" i="3"/>
  <c r="J3335" i="3"/>
  <c r="J3336" i="3"/>
  <c r="J3337" i="3"/>
  <c r="J3338" i="3"/>
  <c r="J3339" i="3"/>
  <c r="J3340" i="3"/>
  <c r="J3341" i="3"/>
  <c r="J3342" i="3"/>
  <c r="J3343" i="3"/>
  <c r="J3344" i="3"/>
  <c r="J3345" i="3"/>
  <c r="J3346" i="3"/>
  <c r="J3347" i="3"/>
  <c r="J3348" i="3"/>
  <c r="J3349" i="3"/>
  <c r="J3350" i="3"/>
  <c r="J3351" i="3"/>
  <c r="J3352" i="3"/>
  <c r="J3353" i="3"/>
  <c r="J3354" i="3"/>
  <c r="J3355" i="3"/>
  <c r="J3356" i="3"/>
  <c r="J3357" i="3"/>
  <c r="J3358" i="3"/>
  <c r="J3359" i="3"/>
  <c r="J3360" i="3"/>
  <c r="J3361" i="3"/>
  <c r="J3362" i="3"/>
  <c r="J3363" i="3"/>
  <c r="J3364" i="3"/>
  <c r="J3365" i="3"/>
  <c r="J3366" i="3"/>
  <c r="J3367" i="3"/>
  <c r="J3368" i="3"/>
  <c r="J3369" i="3"/>
  <c r="J3370" i="3"/>
  <c r="J3371" i="3"/>
  <c r="J3372" i="3"/>
  <c r="J3373" i="3"/>
  <c r="J3374" i="3"/>
  <c r="J3375" i="3"/>
  <c r="J3376" i="3"/>
  <c r="J3377" i="3"/>
  <c r="J3378" i="3"/>
  <c r="J3379" i="3"/>
  <c r="J3380" i="3"/>
  <c r="J3381" i="3"/>
  <c r="J3382" i="3"/>
  <c r="J3383" i="3"/>
  <c r="J3384" i="3"/>
  <c r="J3385" i="3"/>
  <c r="J3386" i="3"/>
  <c r="J3387" i="3"/>
  <c r="J3388" i="3"/>
  <c r="J3389" i="3"/>
  <c r="J3390" i="3"/>
  <c r="J3391" i="3"/>
  <c r="J3392" i="3"/>
  <c r="J3393" i="3"/>
  <c r="J3394" i="3"/>
  <c r="J3395" i="3"/>
  <c r="J3396" i="3"/>
  <c r="J3397" i="3"/>
  <c r="J3398" i="3"/>
  <c r="J3399" i="3"/>
  <c r="J3400" i="3"/>
  <c r="J3401" i="3"/>
  <c r="J3402" i="3"/>
  <c r="J3403" i="3"/>
  <c r="J3404" i="3"/>
  <c r="J3405" i="3"/>
  <c r="J3406" i="3"/>
  <c r="J3407" i="3"/>
  <c r="J3408" i="3"/>
  <c r="J3409" i="3"/>
  <c r="J3410" i="3"/>
  <c r="J3411" i="3"/>
  <c r="J3412" i="3"/>
  <c r="J3413" i="3"/>
  <c r="J3414" i="3"/>
  <c r="J3415" i="3"/>
  <c r="J3416" i="3"/>
  <c r="J3417" i="3"/>
  <c r="J3418" i="3"/>
  <c r="J3419" i="3"/>
  <c r="J3420" i="3"/>
  <c r="J3421" i="3"/>
  <c r="J3422" i="3"/>
  <c r="J3423" i="3"/>
  <c r="J3424" i="3"/>
  <c r="J3425" i="3"/>
  <c r="J3426" i="3"/>
  <c r="J3427" i="3"/>
  <c r="J3428" i="3"/>
  <c r="J3429" i="3"/>
  <c r="J3430" i="3"/>
  <c r="J3431" i="3"/>
  <c r="J3432" i="3"/>
  <c r="J3433" i="3"/>
  <c r="J3434" i="3"/>
  <c r="J3435" i="3"/>
  <c r="J3436" i="3"/>
  <c r="J3437" i="3"/>
  <c r="J3438" i="3"/>
  <c r="J3439" i="3"/>
  <c r="J3440" i="3"/>
  <c r="J3441" i="3"/>
  <c r="J3442" i="3"/>
  <c r="J3443" i="3"/>
  <c r="J3444" i="3"/>
  <c r="J3445" i="3"/>
  <c r="J3446" i="3"/>
  <c r="J3447" i="3"/>
  <c r="J3448" i="3"/>
  <c r="J3449" i="3"/>
  <c r="J3450" i="3"/>
  <c r="J3451" i="3"/>
  <c r="J3452" i="3"/>
  <c r="J3453" i="3"/>
  <c r="J3454" i="3"/>
  <c r="J3455" i="3"/>
  <c r="J3456" i="3"/>
  <c r="J3457" i="3"/>
  <c r="J3458" i="3"/>
  <c r="J3459" i="3"/>
  <c r="J3460" i="3"/>
  <c r="J3461" i="3"/>
  <c r="J3462" i="3"/>
  <c r="J3463" i="3"/>
  <c r="J3464" i="3"/>
  <c r="J3465" i="3"/>
  <c r="J3466" i="3"/>
  <c r="J3467" i="3"/>
  <c r="J3468" i="3"/>
  <c r="J3469" i="3"/>
  <c r="J3470" i="3"/>
  <c r="J3471" i="3"/>
  <c r="J3472" i="3"/>
  <c r="J3473" i="3"/>
  <c r="J3474" i="3"/>
  <c r="J3475" i="3"/>
  <c r="J3476" i="3"/>
  <c r="J3477" i="3"/>
  <c r="J3478" i="3"/>
  <c r="J3479" i="3"/>
  <c r="J3480" i="3"/>
  <c r="J3481" i="3"/>
  <c r="J3482" i="3"/>
  <c r="J3483" i="3"/>
  <c r="J3484" i="3"/>
  <c r="J3485" i="3"/>
  <c r="J3486" i="3"/>
  <c r="J3487" i="3"/>
  <c r="J3488" i="3"/>
  <c r="J3489" i="3"/>
  <c r="J3490" i="3"/>
  <c r="J3491" i="3"/>
  <c r="J3492" i="3"/>
  <c r="J3493" i="3"/>
  <c r="J3494" i="3"/>
  <c r="J3495" i="3"/>
  <c r="J3496" i="3"/>
  <c r="J3497" i="3"/>
  <c r="J3498" i="3"/>
  <c r="J3499" i="3"/>
  <c r="J3500" i="3"/>
  <c r="J3501" i="3"/>
  <c r="J3502" i="3"/>
  <c r="J3503" i="3"/>
  <c r="J3504" i="3"/>
  <c r="J3505" i="3"/>
  <c r="J3506" i="3"/>
  <c r="J3507" i="3"/>
  <c r="J3508" i="3"/>
  <c r="J3509" i="3"/>
  <c r="J3510" i="3"/>
  <c r="J3511" i="3"/>
  <c r="J3512" i="3"/>
  <c r="J3513" i="3"/>
  <c r="J3514" i="3"/>
  <c r="J3515" i="3"/>
  <c r="J3516" i="3"/>
  <c r="J3517" i="3"/>
  <c r="J3518" i="3"/>
  <c r="J3519" i="3"/>
  <c r="J3520" i="3"/>
  <c r="J3521" i="3"/>
  <c r="J3522" i="3"/>
  <c r="J3523" i="3"/>
  <c r="J3524" i="3"/>
  <c r="J3525" i="3"/>
  <c r="J3526" i="3"/>
  <c r="J3527" i="3"/>
  <c r="J3528" i="3"/>
  <c r="J3529" i="3"/>
  <c r="J3530" i="3"/>
  <c r="J3531" i="3"/>
  <c r="J3532" i="3"/>
  <c r="J3533" i="3"/>
  <c r="J3534" i="3"/>
  <c r="J3535" i="3"/>
  <c r="J3536" i="3"/>
  <c r="J3537" i="3"/>
  <c r="J3538" i="3"/>
  <c r="J3539" i="3"/>
  <c r="J3540" i="3"/>
  <c r="J3541" i="3"/>
  <c r="J3542" i="3"/>
  <c r="J3543" i="3"/>
  <c r="J3544" i="3"/>
  <c r="J3545" i="3"/>
  <c r="J3546" i="3"/>
  <c r="J3547" i="3"/>
  <c r="J3548" i="3"/>
  <c r="J3549" i="3"/>
  <c r="J3550" i="3"/>
  <c r="J3551" i="3"/>
  <c r="J3552" i="3"/>
  <c r="J3553" i="3"/>
  <c r="J3554" i="3"/>
  <c r="J3555" i="3"/>
  <c r="J3556" i="3"/>
  <c r="J3557" i="3"/>
  <c r="J3558" i="3"/>
  <c r="J3559" i="3"/>
  <c r="J3560" i="3"/>
  <c r="J3561" i="3"/>
  <c r="J3562" i="3"/>
  <c r="J3563" i="3"/>
  <c r="J3564" i="3"/>
  <c r="J3565" i="3"/>
  <c r="J3566" i="3"/>
  <c r="J3567" i="3"/>
  <c r="J3568"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W66" i="10" l="1"/>
  <c r="S54" i="10"/>
  <c r="S49" i="10"/>
  <c r="S32" i="10"/>
  <c r="S33" i="10"/>
  <c r="S40" i="10"/>
  <c r="S19" i="10"/>
  <c r="S59" i="10"/>
  <c r="S51" i="10"/>
  <c r="S21" i="10"/>
  <c r="S28" i="10"/>
  <c r="S29" i="10"/>
  <c r="S30" i="10"/>
  <c r="S25" i="10"/>
  <c r="S14" i="10"/>
  <c r="S27" i="10"/>
  <c r="S34" i="10"/>
  <c r="S53" i="10"/>
  <c r="S42" i="10"/>
  <c r="S37" i="10"/>
  <c r="S44" i="10"/>
  <c r="S39" i="10"/>
  <c r="S46" i="10"/>
  <c r="S65" i="10"/>
  <c r="S60" i="10"/>
  <c r="S55" i="10"/>
  <c r="S50" i="10"/>
  <c r="S52" i="10"/>
  <c r="S17" i="10"/>
  <c r="S7" i="10"/>
  <c r="S61" i="10"/>
  <c r="S56" i="10"/>
  <c r="S57" i="10"/>
  <c r="S64" i="10"/>
  <c r="S35" i="10"/>
  <c r="S12" i="10"/>
  <c r="S43" i="10"/>
  <c r="S8" i="10"/>
  <c r="S63" i="10"/>
  <c r="S10" i="10"/>
  <c r="S11" i="10"/>
  <c r="S13" i="10"/>
  <c r="S26" i="10"/>
  <c r="S15" i="10"/>
  <c r="S16" i="10"/>
  <c r="S24" i="10"/>
  <c r="S38" i="10"/>
  <c r="S45" i="10"/>
  <c r="S58" i="10"/>
  <c r="S41" i="10"/>
  <c r="S18" i="10"/>
  <c r="S62" i="10"/>
  <c r="S9" i="10"/>
  <c r="S23" i="10"/>
  <c r="S36" i="10"/>
  <c r="S31" i="10"/>
  <c r="S20" i="10"/>
  <c r="S22" i="10"/>
  <c r="S47" i="10"/>
  <c r="S48" i="10"/>
  <c r="O344" i="2"/>
  <c r="I323" i="4"/>
  <c r="P669" i="4"/>
  <c r="P810" i="4"/>
  <c r="P743" i="4"/>
  <c r="P275" i="4"/>
  <c r="P191" i="4"/>
  <c r="P469" i="4"/>
  <c r="P485" i="4"/>
  <c r="P555" i="4"/>
  <c r="P673" i="4"/>
  <c r="P410" i="4"/>
  <c r="P169" i="4"/>
  <c r="P276" i="4"/>
  <c r="P1059" i="4"/>
  <c r="P1268" i="4"/>
  <c r="P1269" i="4"/>
  <c r="P392" i="4"/>
  <c r="P205" i="4"/>
  <c r="P433" i="4"/>
  <c r="P1270" i="4"/>
  <c r="P627" i="4"/>
  <c r="P1064" i="4"/>
  <c r="P381" i="4"/>
  <c r="P675" i="4"/>
  <c r="P67" i="4"/>
  <c r="P676" i="4"/>
  <c r="P923" i="4"/>
  <c r="P628" i="4"/>
  <c r="P1066" i="4"/>
  <c r="P14" i="4"/>
  <c r="P39" i="4"/>
  <c r="P471" i="4"/>
  <c r="P1277" i="4"/>
  <c r="P750" i="4"/>
  <c r="P400" i="4"/>
  <c r="P146" i="4"/>
  <c r="P927" i="4"/>
  <c r="P420" i="4"/>
  <c r="P1281" i="4"/>
  <c r="P248" i="4"/>
  <c r="P588" i="4"/>
  <c r="P454" i="4"/>
  <c r="P1068" i="4"/>
  <c r="P369" i="4"/>
  <c r="P1282" i="4"/>
  <c r="P1284" i="4"/>
  <c r="P823" i="4"/>
  <c r="P557" i="4"/>
  <c r="P683" i="4"/>
  <c r="P159" i="4"/>
  <c r="P65" i="4"/>
  <c r="P559" i="4"/>
  <c r="P1071" i="4"/>
  <c r="P630" i="4"/>
  <c r="P411" i="4"/>
  <c r="P1072" i="4"/>
  <c r="P109" i="4"/>
  <c r="P826" i="4"/>
  <c r="P41" i="4"/>
  <c r="P509" i="4"/>
  <c r="P687" i="4"/>
  <c r="P688" i="4"/>
  <c r="P263" i="4"/>
  <c r="P1074" i="4"/>
  <c r="P754" i="4"/>
  <c r="P1075" i="4"/>
  <c r="P1292" i="4"/>
  <c r="P689" i="4"/>
  <c r="P384" i="4"/>
  <c r="P755" i="4"/>
  <c r="P1080" i="4"/>
  <c r="P631" i="4"/>
  <c r="P422" i="4"/>
  <c r="P233" i="4"/>
  <c r="P1298" i="4"/>
  <c r="P29" i="4"/>
  <c r="P832" i="4"/>
  <c r="P632" i="4"/>
  <c r="P833" i="4"/>
  <c r="P757" i="4"/>
  <c r="P835" i="4"/>
  <c r="P1304" i="4"/>
  <c r="P692" i="4"/>
  <c r="P564" i="4"/>
  <c r="P532" i="4"/>
  <c r="P533" i="4"/>
  <c r="P1087" i="4"/>
  <c r="P330" i="4"/>
  <c r="P87" i="4"/>
  <c r="P760" i="4"/>
  <c r="P594" i="4"/>
  <c r="P761" i="4"/>
  <c r="P473" i="4"/>
  <c r="P53" i="4"/>
  <c r="P1089" i="4"/>
  <c r="P125" i="4"/>
  <c r="P1091" i="4"/>
  <c r="P131" i="4"/>
  <c r="P1313" i="4"/>
  <c r="P1314" i="4"/>
  <c r="P186" i="4"/>
  <c r="P1316" i="4"/>
  <c r="P394" i="4"/>
  <c r="P402" i="4"/>
  <c r="P207" i="4"/>
  <c r="P568" i="4"/>
  <c r="P1095" i="4"/>
  <c r="P947" i="4"/>
  <c r="P1320" i="4"/>
  <c r="P512" i="4"/>
  <c r="P841" i="4"/>
  <c r="P68" i="4"/>
  <c r="P1322" i="4"/>
  <c r="P842" i="4"/>
  <c r="P765" i="4"/>
  <c r="P137" i="4"/>
  <c r="P100" i="4"/>
  <c r="P447" i="4"/>
  <c r="P491" i="4"/>
  <c r="P514" i="4"/>
  <c r="P599" i="4"/>
  <c r="P1325" i="4"/>
  <c r="P345" i="4"/>
  <c r="P180" i="4"/>
  <c r="P1100" i="4"/>
  <c r="P436" i="4"/>
  <c r="P1329" i="4"/>
  <c r="P637" i="4"/>
  <c r="P1103" i="4"/>
  <c r="P602" i="4"/>
  <c r="P1104" i="4"/>
  <c r="P769" i="4"/>
  <c r="P292" i="4"/>
  <c r="P374" i="4"/>
  <c r="P338" i="4"/>
  <c r="P492" i="4"/>
  <c r="P1339" i="4"/>
  <c r="P699" i="4"/>
  <c r="P771" i="4"/>
  <c r="P1340" i="4"/>
  <c r="P1343" i="4"/>
  <c r="P850" i="4"/>
  <c r="P170" i="4"/>
  <c r="P851" i="4"/>
  <c r="P1346" i="4"/>
  <c r="P412" i="4"/>
  <c r="P1109" i="4"/>
  <c r="P772" i="4"/>
  <c r="P1112" i="4"/>
  <c r="P354" i="4"/>
  <c r="P15" i="4"/>
  <c r="P396" i="4"/>
  <c r="P122" i="4"/>
  <c r="P1114" i="4"/>
  <c r="P642" i="4"/>
  <c r="P249" i="4"/>
  <c r="P1358" i="4"/>
  <c r="P1360" i="4"/>
  <c r="P129" i="4"/>
  <c r="P1361" i="4"/>
  <c r="P157" i="4"/>
  <c r="P312" i="4"/>
  <c r="P33" i="4"/>
  <c r="P644" i="4"/>
  <c r="P164" i="4"/>
  <c r="P333" i="4"/>
  <c r="P777" i="4"/>
  <c r="P604" i="4"/>
  <c r="P1368" i="4"/>
  <c r="P448" i="4"/>
  <c r="P855" i="4"/>
  <c r="P1370" i="4"/>
  <c r="P965" i="4"/>
  <c r="P1120" i="4"/>
  <c r="P966" i="4"/>
  <c r="P1374" i="4"/>
  <c r="P968" i="4"/>
  <c r="P1122" i="4"/>
  <c r="P286" i="4"/>
  <c r="P1125" i="4"/>
  <c r="P1376" i="4"/>
  <c r="P1378" i="4"/>
  <c r="P1380" i="4"/>
  <c r="P1381" i="4"/>
  <c r="P972" i="4"/>
  <c r="P605" i="4"/>
  <c r="P975" i="4"/>
  <c r="P495" i="4"/>
  <c r="P1126" i="4"/>
  <c r="P977" i="4"/>
  <c r="P1387" i="4"/>
  <c r="P978" i="4"/>
  <c r="P23" i="4"/>
  <c r="P226" i="4"/>
  <c r="P1391" i="4"/>
  <c r="P1392" i="4"/>
  <c r="P709" i="4"/>
  <c r="P784" i="4"/>
  <c r="P645" i="4"/>
  <c r="P711" i="4"/>
  <c r="P340" i="4"/>
  <c r="P341" i="4"/>
  <c r="P498" i="4"/>
  <c r="P1134" i="4"/>
  <c r="P1135" i="4"/>
  <c r="P1405" i="4"/>
  <c r="P606" i="4"/>
  <c r="P298" i="4"/>
  <c r="P573" i="4"/>
  <c r="P1137" i="4"/>
  <c r="P45" i="4"/>
  <c r="P715" i="4"/>
  <c r="P91" i="4"/>
  <c r="P1139" i="4"/>
  <c r="P716" i="4"/>
  <c r="P1141" i="4"/>
  <c r="P202" i="4"/>
  <c r="P253" i="4"/>
  <c r="P866" i="4"/>
  <c r="P1143" i="4"/>
  <c r="P415" i="4"/>
  <c r="P1419" i="4"/>
  <c r="P1144" i="4"/>
  <c r="P986" i="4"/>
  <c r="P574" i="4"/>
  <c r="P542" i="4"/>
  <c r="P251" i="4"/>
  <c r="P1424" i="4"/>
  <c r="P869" i="4"/>
  <c r="P987" i="4"/>
  <c r="P520" i="4"/>
  <c r="P1431" i="4"/>
  <c r="P211" i="4"/>
  <c r="P1433" i="4"/>
  <c r="P1434" i="4"/>
  <c r="P720" i="4"/>
  <c r="P1148" i="4"/>
  <c r="P1439" i="4"/>
  <c r="P609" i="4"/>
  <c r="P1443" i="4"/>
  <c r="Q1419" i="4"/>
  <c r="Q1144" i="4"/>
  <c r="Q986" i="4"/>
  <c r="Q574" i="4"/>
  <c r="Q542" i="4"/>
  <c r="Q251" i="4"/>
  <c r="Q1424" i="4"/>
  <c r="Q869" i="4"/>
  <c r="Q987" i="4"/>
  <c r="Q520" i="4"/>
  <c r="Q1431" i="4"/>
  <c r="Q211" i="4"/>
  <c r="Q1433" i="4"/>
  <c r="Q1434" i="4"/>
  <c r="F981" i="4"/>
  <c r="F1132" i="4"/>
  <c r="I518" i="4"/>
  <c r="F710" i="4"/>
  <c r="I1133" i="4"/>
  <c r="Q537" i="4"/>
  <c r="Q961" i="4"/>
  <c r="Q96" i="4"/>
  <c r="Q603" i="4"/>
  <c r="Q1363" i="4"/>
  <c r="Q1364" i="4"/>
  <c r="Q313" i="4"/>
  <c r="Q357" i="4"/>
  <c r="Q1366" i="4"/>
  <c r="Q112" i="4"/>
  <c r="Q538" i="4"/>
  <c r="Q516" i="4"/>
  <c r="Q964" i="4"/>
  <c r="Q386" i="4"/>
  <c r="Q1118" i="4"/>
  <c r="Q1371" i="4"/>
  <c r="Q779" i="4"/>
  <c r="Q572" i="4"/>
  <c r="Q182" i="4"/>
  <c r="Q21" i="4"/>
  <c r="Q1121" i="4"/>
  <c r="Q969" i="4"/>
  <c r="Q1375" i="4"/>
  <c r="Q707" i="4"/>
  <c r="Q858" i="4"/>
  <c r="Q94" i="4"/>
  <c r="Q859" i="4"/>
  <c r="Q1383" i="4"/>
  <c r="Q973" i="4"/>
  <c r="Q1384" i="4"/>
  <c r="Q976" i="4"/>
  <c r="Q250" i="4"/>
  <c r="Q195" i="4"/>
  <c r="Q1127" i="4"/>
  <c r="Q405" i="4"/>
  <c r="Q1389" i="4"/>
  <c r="Q496" i="4"/>
  <c r="Q1131" i="4"/>
  <c r="Q463" i="4"/>
  <c r="Q209" i="4"/>
  <c r="Q518" i="4"/>
  <c r="Q1133" i="4"/>
  <c r="Q1395" i="4"/>
  <c r="Q497" i="4"/>
  <c r="Q1399" i="4"/>
  <c r="Q861" i="4"/>
  <c r="Q1402" i="4"/>
  <c r="Q982" i="4"/>
  <c r="Q55" i="4"/>
  <c r="Q1136" i="4"/>
  <c r="Q187" i="4"/>
  <c r="Q712" i="4"/>
  <c r="Q863" i="4"/>
  <c r="Q864" i="4"/>
  <c r="Q1408" i="4"/>
  <c r="Q1410" i="4"/>
  <c r="Q648" i="4"/>
  <c r="Q865" i="4"/>
  <c r="Q1140" i="4"/>
  <c r="Q334" i="4"/>
  <c r="P465" i="4"/>
  <c r="P989" i="4"/>
  <c r="P1151" i="4"/>
  <c r="P1152" i="4"/>
  <c r="P545" i="4"/>
  <c r="P521" i="4"/>
  <c r="P1448" i="4"/>
  <c r="P466" i="4"/>
  <c r="P1451" i="4"/>
  <c r="P787" i="4"/>
  <c r="P477" i="4"/>
  <c r="P359" i="4"/>
  <c r="P652" i="4"/>
  <c r="P1457" i="4"/>
  <c r="P1460" i="4"/>
  <c r="P283" i="4"/>
  <c r="P1463" i="4"/>
  <c r="P360" i="4"/>
  <c r="P1465" i="4"/>
  <c r="P1466" i="4"/>
  <c r="P1467" i="4"/>
  <c r="P1469" i="4"/>
  <c r="P1471" i="4"/>
  <c r="P880" i="4"/>
  <c r="P478" i="4"/>
  <c r="P1000" i="4"/>
  <c r="P479" i="4"/>
  <c r="P1475" i="4"/>
  <c r="P653" i="4"/>
  <c r="P1169" i="4"/>
  <c r="P1479" i="4"/>
  <c r="P1481" i="4"/>
  <c r="P616" i="4"/>
  <c r="P1170" i="4"/>
  <c r="P1173" i="4"/>
  <c r="P1175" i="4"/>
  <c r="P1004" i="4"/>
  <c r="P1177" i="4"/>
  <c r="P54" i="4"/>
  <c r="P214" i="4"/>
  <c r="P232" i="4"/>
  <c r="P355" i="4"/>
  <c r="P1494" i="4"/>
  <c r="P1495" i="4"/>
  <c r="P1496" i="4"/>
  <c r="P224" i="4"/>
  <c r="P1498" i="4"/>
  <c r="P480" i="4"/>
  <c r="P1502" i="4"/>
  <c r="P450" i="4"/>
  <c r="P1504" i="4"/>
  <c r="P1182" i="4"/>
  <c r="P75" i="4"/>
  <c r="P12" i="4"/>
  <c r="P1185" i="4"/>
  <c r="P1510" i="4"/>
  <c r="P1512" i="4"/>
  <c r="P76" i="4"/>
  <c r="P324" i="4"/>
  <c r="P1187" i="4"/>
  <c r="P1517" i="4"/>
  <c r="P318" i="4"/>
  <c r="P1520" i="4"/>
  <c r="P889" i="4"/>
  <c r="P1190" i="4"/>
  <c r="P1013" i="4"/>
  <c r="P1524" i="4"/>
  <c r="P272" i="4"/>
  <c r="P451" i="4"/>
  <c r="P1528" i="4"/>
  <c r="P549" i="4"/>
  <c r="P1018" i="4"/>
  <c r="P1195" i="4"/>
  <c r="P1019" i="4"/>
  <c r="P1531" i="4"/>
  <c r="P658" i="4"/>
  <c r="P1020" i="4"/>
  <c r="P619" i="4"/>
  <c r="P390" i="4"/>
  <c r="P1540" i="4"/>
  <c r="P891" i="4"/>
  <c r="P1543" i="4"/>
  <c r="P660" i="4"/>
  <c r="P1203" i="4"/>
  <c r="P1749" i="4"/>
  <c r="Q720" i="4"/>
  <c r="Q1148" i="4"/>
  <c r="Q1439" i="4"/>
  <c r="Q609" i="4"/>
  <c r="Q1443" i="4"/>
  <c r="Q465" i="4"/>
  <c r="Q989" i="4"/>
  <c r="Q1151" i="4"/>
  <c r="Q1152" i="4"/>
  <c r="Q545" i="4"/>
  <c r="Q521" i="4"/>
  <c r="Q1448" i="4"/>
  <c r="Q466" i="4"/>
  <c r="Q1451" i="4"/>
  <c r="Q787" i="4"/>
  <c r="Q477" i="4"/>
  <c r="Q359" i="4"/>
  <c r="Q652" i="4"/>
  <c r="Q1457" i="4"/>
  <c r="Q1460" i="4"/>
  <c r="Q283" i="4"/>
  <c r="Q1463" i="4"/>
  <c r="Q360" i="4"/>
  <c r="Q1465" i="4"/>
  <c r="Q1466" i="4"/>
  <c r="Q1467" i="4"/>
  <c r="Q1469" i="4"/>
  <c r="Q1471" i="4"/>
  <c r="Q880" i="4"/>
  <c r="Q478" i="4"/>
  <c r="Q1000" i="4"/>
  <c r="Q479" i="4"/>
  <c r="Q1475" i="4"/>
  <c r="Q653" i="4"/>
  <c r="Q1169" i="4"/>
  <c r="Q1479" i="4"/>
  <c r="Q1481" i="4"/>
  <c r="Q616" i="4"/>
  <c r="Q1170" i="4"/>
  <c r="Q1173" i="4"/>
  <c r="Q1175" i="4"/>
  <c r="Q1004" i="4"/>
  <c r="Q1177" i="4"/>
  <c r="Q54" i="4"/>
  <c r="Q214" i="4"/>
  <c r="Q232" i="4"/>
  <c r="Q355" i="4"/>
  <c r="Q1494" i="4"/>
  <c r="Q1495" i="4"/>
  <c r="Q1496" i="4"/>
  <c r="Q224" i="4"/>
  <c r="Q1498" i="4"/>
  <c r="Q480" i="4"/>
  <c r="Q1502" i="4"/>
  <c r="Q450" i="4"/>
  <c r="Q1504" i="4"/>
  <c r="Q1182" i="4"/>
  <c r="Q75" i="4"/>
  <c r="Q12" i="4"/>
  <c r="Q1185" i="4"/>
  <c r="Q1510" i="4"/>
  <c r="Q1512" i="4"/>
  <c r="Q76" i="4"/>
  <c r="Q324" i="4"/>
  <c r="Q1187" i="4"/>
  <c r="Q1517" i="4"/>
  <c r="Q318" i="4"/>
  <c r="Q1520" i="4"/>
  <c r="Q889" i="4"/>
  <c r="Q1190" i="4"/>
  <c r="Q1017" i="4"/>
  <c r="Q319" i="4"/>
  <c r="Q793" i="4"/>
  <c r="P453" i="4"/>
  <c r="P1252" i="4"/>
  <c r="P173" i="4"/>
  <c r="P135" i="4"/>
  <c r="P806" i="4"/>
  <c r="P197" i="4"/>
  <c r="P1260" i="4"/>
  <c r="P367" i="4"/>
  <c r="P804" i="4"/>
  <c r="P1253" i="4"/>
  <c r="P909" i="4"/>
  <c r="P245" i="4"/>
  <c r="P222" i="4"/>
  <c r="P808" i="4"/>
  <c r="P733" i="4"/>
  <c r="P196" i="4"/>
  <c r="P51" i="4"/>
  <c r="P1258" i="4"/>
  <c r="P484" i="4"/>
  <c r="P1055" i="4"/>
  <c r="P35" i="4"/>
  <c r="P735" i="4"/>
  <c r="P138" i="4"/>
  <c r="P1051" i="4"/>
  <c r="P34" i="4"/>
  <c r="P1054" i="4"/>
  <c r="P242" i="4"/>
  <c r="Q552" i="4"/>
  <c r="Q183" i="4"/>
  <c r="Q252" i="4"/>
  <c r="Q553" i="4"/>
  <c r="Q907" i="4"/>
  <c r="Q409" i="4"/>
  <c r="Q908" i="4"/>
  <c r="Q267" i="4"/>
  <c r="Q582" i="4"/>
  <c r="Q738" i="4"/>
  <c r="Q1255" i="4"/>
  <c r="Q145" i="4"/>
  <c r="Q1050" i="4"/>
  <c r="Q397" i="4"/>
  <c r="Q348" i="4"/>
  <c r="Q1052" i="4"/>
  <c r="Q115" i="4"/>
  <c r="Q1053" i="4"/>
  <c r="Q583" i="4"/>
  <c r="Q807" i="4"/>
  <c r="Q287" i="4"/>
  <c r="Q184" i="4"/>
  <c r="Q1261" i="4"/>
  <c r="Q915" i="4"/>
  <c r="Q528" i="4"/>
  <c r="Q917" i="4"/>
  <c r="Q809" i="4"/>
  <c r="Q670" i="4"/>
  <c r="Q1056" i="4"/>
  <c r="Q1265" i="4"/>
  <c r="Q744" i="4"/>
  <c r="Q290" i="4"/>
  <c r="Q132" i="4"/>
  <c r="Q1058" i="4"/>
  <c r="Q73" i="4"/>
  <c r="Q812" i="4"/>
  <c r="Q813" i="4"/>
  <c r="Q507" i="4"/>
  <c r="Q1267" i="4"/>
  <c r="Q1061" i="4"/>
  <c r="Q674" i="4"/>
  <c r="Q508" i="4"/>
  <c r="Q127" i="4"/>
  <c r="Q816" i="4"/>
  <c r="Q178" i="4"/>
  <c r="Q1062" i="4"/>
  <c r="Q817" i="4"/>
  <c r="Q1065" i="4"/>
  <c r="Q327" i="4"/>
  <c r="Q488" i="4"/>
  <c r="Q11" i="4"/>
  <c r="Q1272" i="4"/>
  <c r="Q1274" i="4"/>
  <c r="Q749" i="4"/>
  <c r="Q925" i="4"/>
  <c r="Q322" i="4"/>
  <c r="Q27" i="4"/>
  <c r="Q556" i="4"/>
  <c r="Q1067" i="4"/>
  <c r="Q1279" i="4"/>
  <c r="Q822" i="4"/>
  <c r="Q1280" i="4"/>
  <c r="Q95" i="4"/>
  <c r="Q928" i="4"/>
  <c r="Q19" i="4"/>
  <c r="Q16" i="4"/>
  <c r="Q243" i="4"/>
  <c r="Q154" i="4"/>
  <c r="Q455" i="4"/>
  <c r="Q1283" i="4"/>
  <c r="Q168" i="4"/>
  <c r="Q824" i="4"/>
  <c r="Q349" i="4"/>
  <c r="Q590" i="4"/>
  <c r="Q383" i="4"/>
  <c r="Q489" i="4"/>
  <c r="Q308" i="4"/>
  <c r="Q629" i="4"/>
  <c r="Q421" i="4"/>
  <c r="Q7" i="4"/>
  <c r="Q686" i="4"/>
  <c r="Q825" i="4"/>
  <c r="Q934" i="4"/>
  <c r="Q591" i="4"/>
  <c r="Q828" i="4"/>
  <c r="Q935" i="4"/>
  <c r="Q1073" i="4"/>
  <c r="Q123" i="4"/>
  <c r="Q323" i="4"/>
  <c r="Q937" i="4"/>
  <c r="Q139" i="4"/>
  <c r="Q1293" i="4"/>
  <c r="Q561" i="4"/>
  <c r="Q218" i="4"/>
  <c r="Q1078" i="4"/>
  <c r="Q593" i="4"/>
  <c r="Q174" i="4"/>
  <c r="Q38" i="4"/>
  <c r="Q831" i="4"/>
  <c r="Q940" i="4"/>
  <c r="Q193" i="4"/>
  <c r="Q562" i="4"/>
  <c r="Q1083" i="4"/>
  <c r="Q834" i="4"/>
  <c r="Q133" i="4"/>
  <c r="Q1303" i="4"/>
  <c r="Q385" i="4"/>
  <c r="Q344" i="4"/>
  <c r="Q336" i="4"/>
  <c r="Q694" i="4"/>
  <c r="Q445" i="4"/>
  <c r="Q223" i="4"/>
  <c r="Q1307" i="4"/>
  <c r="Q633" i="4"/>
  <c r="Q836" i="4"/>
  <c r="Q565" i="4"/>
  <c r="Q511" i="4"/>
  <c r="Q566" i="4"/>
  <c r="Q837" i="4"/>
  <c r="Q160" i="4"/>
  <c r="Q490" i="4"/>
  <c r="Q97" i="4"/>
  <c r="Q372" i="4"/>
  <c r="Q839" i="4"/>
  <c r="Q1092" i="4"/>
  <c r="Q944" i="4"/>
  <c r="Q271" i="4"/>
  <c r="Q634" i="4"/>
  <c r="Q268" i="4"/>
  <c r="Q1318" i="4"/>
  <c r="Q356" i="4"/>
  <c r="Q1096" i="4"/>
  <c r="Q1319" i="4"/>
  <c r="Q1097" i="4"/>
  <c r="Q403" i="4"/>
  <c r="Q513" i="4"/>
  <c r="Q949" i="4"/>
  <c r="Q208" i="4"/>
  <c r="Q764" i="4"/>
  <c r="Q458" i="4"/>
  <c r="Q766" i="4"/>
  <c r="Q1323" i="4"/>
  <c r="Q951" i="4"/>
  <c r="Q1099" i="4"/>
  <c r="Q103" i="4"/>
  <c r="Q337" i="4"/>
  <c r="Q291" i="4"/>
  <c r="Q177" i="4"/>
  <c r="Q84" i="4"/>
  <c r="Q278" i="4"/>
  <c r="Q236" i="4"/>
  <c r="Q1330" i="4"/>
  <c r="Q536" i="4"/>
  <c r="Q954" i="4"/>
  <c r="Q1331" i="4"/>
  <c r="Q1332" i="4"/>
  <c r="Q1105" i="4"/>
  <c r="Q1334" i="4"/>
  <c r="Q140" i="4"/>
  <c r="Q46" i="4"/>
  <c r="Q770" i="4"/>
  <c r="Q848" i="4"/>
  <c r="Q199" i="4"/>
  <c r="Q437" i="4"/>
  <c r="Q1342" i="4"/>
  <c r="Q1344" i="4"/>
  <c r="Q640" i="4"/>
  <c r="Q1345" i="4"/>
  <c r="Q958" i="4"/>
  <c r="Q1347" i="4"/>
  <c r="Q460" i="4"/>
  <c r="Q1110" i="4"/>
  <c r="Q1351" i="4"/>
  <c r="Q111" i="4"/>
  <c r="Q1353" i="4"/>
  <c r="Q1355" i="4"/>
  <c r="Q1113" i="4"/>
  <c r="Q773" i="4"/>
  <c r="Q32" i="4"/>
  <c r="Q704" i="4"/>
  <c r="Q960" i="4"/>
  <c r="P1550" i="4"/>
  <c r="P892" i="4"/>
  <c r="P525" i="4"/>
  <c r="P1206" i="4"/>
  <c r="P1557" i="4"/>
  <c r="P1558" i="4"/>
  <c r="P1560" i="4"/>
  <c r="P227" i="4"/>
  <c r="P1208" i="4"/>
  <c r="P1567" i="4"/>
  <c r="P1211" i="4"/>
  <c r="P1572" i="4"/>
  <c r="P622" i="4"/>
  <c r="P1577" i="4"/>
  <c r="P1581" i="4"/>
  <c r="P1025" i="4"/>
  <c r="P47" i="4"/>
  <c r="P1586" i="4"/>
  <c r="P1214" i="4"/>
  <c r="P1592" i="4"/>
  <c r="P1594" i="4"/>
  <c r="P106" i="4"/>
  <c r="P1218" i="4"/>
  <c r="P1219" i="4"/>
  <c r="P1029" i="4"/>
  <c r="P1602" i="4"/>
  <c r="P391" i="4"/>
  <c r="P1604" i="4"/>
  <c r="P1608" i="4"/>
  <c r="P1611" i="4"/>
  <c r="P1222" i="4"/>
  <c r="P258" i="4"/>
  <c r="P1619" i="4"/>
  <c r="P1223" i="4"/>
  <c r="P729" i="4"/>
  <c r="P797" i="4"/>
  <c r="P1627" i="4"/>
  <c r="P897" i="4"/>
  <c r="P273" i="4"/>
  <c r="P1632" i="4"/>
  <c r="P1635" i="4"/>
  <c r="P1639" i="4"/>
  <c r="P143" i="4"/>
  <c r="P1644" i="4"/>
  <c r="P1647" i="4"/>
  <c r="P1649" i="4"/>
  <c r="P1651" i="4"/>
  <c r="P1036" i="4"/>
  <c r="P799" i="4"/>
  <c r="P1658" i="4"/>
  <c r="P1660" i="4"/>
  <c r="P343" i="4"/>
  <c r="P1666" i="4"/>
  <c r="P468" i="4"/>
  <c r="P1037" i="4"/>
  <c r="P1675" i="4"/>
  <c r="P1677" i="4"/>
  <c r="P204" i="4"/>
  <c r="P1681" i="4"/>
  <c r="P1684" i="4"/>
  <c r="P172" i="4"/>
  <c r="P1235" i="4"/>
  <c r="P1691" i="4"/>
  <c r="P1694" i="4"/>
  <c r="P1239" i="4"/>
  <c r="P902" i="4"/>
  <c r="P1701" i="4"/>
  <c r="P1042" i="4"/>
  <c r="P153" i="4"/>
  <c r="P1707" i="4"/>
  <c r="P1709" i="4"/>
  <c r="P1243" i="4"/>
  <c r="P1246" i="4"/>
  <c r="P1715" i="4"/>
  <c r="P801" i="4"/>
  <c r="P1720" i="4"/>
  <c r="P1724" i="4"/>
  <c r="P1726" i="4"/>
  <c r="P1730" i="4"/>
  <c r="P1732" i="4"/>
  <c r="P1736" i="4"/>
  <c r="P732" i="4"/>
  <c r="P1741" i="4"/>
  <c r="P664" i="4"/>
  <c r="P1746" i="4"/>
  <c r="Q1196" i="4"/>
  <c r="Q1530" i="4"/>
  <c r="Q1532" i="4"/>
  <c r="Q1534" i="4"/>
  <c r="Q1199" i="4"/>
  <c r="Q1537" i="4"/>
  <c r="Q1539" i="4"/>
  <c r="Q1541" i="4"/>
  <c r="Q128" i="4"/>
  <c r="Q1544" i="4"/>
  <c r="Q1546" i="4"/>
  <c r="Q1548" i="4"/>
  <c r="Q1552" i="4"/>
  <c r="Q1554" i="4"/>
  <c r="Q1205" i="4"/>
  <c r="Q661" i="4"/>
  <c r="Q77" i="4"/>
  <c r="Q1023" i="4"/>
  <c r="Q1562" i="4"/>
  <c r="Q581" i="4"/>
  <c r="Q1209" i="4"/>
  <c r="Q1210" i="4"/>
  <c r="Q621" i="4"/>
  <c r="Q1212" i="4"/>
  <c r="Q1575" i="4"/>
  <c r="Q1579" i="4"/>
  <c r="Q794" i="4"/>
  <c r="Q623" i="4"/>
  <c r="Q1585" i="4"/>
  <c r="Q1588" i="4"/>
  <c r="Q417" i="4"/>
  <c r="Q1593" i="4"/>
  <c r="Q1595" i="4"/>
  <c r="Q1597" i="4"/>
  <c r="Q527" i="4"/>
  <c r="Q1028" i="4"/>
  <c r="Q1600" i="4"/>
  <c r="Q1031" i="4"/>
  <c r="Q1220" i="4"/>
  <c r="Q1606" i="4"/>
  <c r="Q1221" i="4"/>
  <c r="Q1613" i="4"/>
  <c r="Q1615" i="4"/>
  <c r="Q1618" i="4"/>
  <c r="Q1621" i="4"/>
  <c r="Q1622" i="4"/>
  <c r="Q1624" i="4"/>
  <c r="Q1626" i="4"/>
  <c r="Q1629" i="4"/>
  <c r="Q898" i="4"/>
  <c r="Q1631" i="4"/>
  <c r="Q1227" i="4"/>
  <c r="Q1637" i="4"/>
  <c r="Q1228" i="4"/>
  <c r="Q1642" i="4"/>
  <c r="Q366" i="4"/>
  <c r="Q899" i="4"/>
  <c r="Q662" i="4"/>
  <c r="Q1229" i="4"/>
  <c r="Q1654" i="4"/>
  <c r="Q1230" i="4"/>
  <c r="Q441" i="4"/>
  <c r="Q1662" i="4"/>
  <c r="Q1664" i="4"/>
  <c r="Q1668" i="4"/>
  <c r="Q306" i="4"/>
  <c r="Q1673" i="4"/>
  <c r="Q1676" i="4"/>
  <c r="Q1679" i="4"/>
  <c r="Q1680" i="4"/>
  <c r="Q1682" i="4"/>
  <c r="Q1686" i="4"/>
  <c r="Q1688" i="4"/>
  <c r="Q1236" i="4"/>
  <c r="Q171" i="4"/>
  <c r="Q1237" i="4"/>
  <c r="Q1240" i="4"/>
  <c r="Q1699" i="4"/>
  <c r="Q1702" i="4"/>
  <c r="Q1043" i="4"/>
  <c r="Q1705" i="4"/>
  <c r="Q1241" i="4"/>
  <c r="Q1711" i="4"/>
  <c r="Q1713" i="4"/>
  <c r="Q903" i="4"/>
  <c r="Q1717" i="4"/>
  <c r="Q1719" i="4"/>
  <c r="Q1722" i="4"/>
  <c r="Q1044" i="4"/>
  <c r="Q1728" i="4"/>
  <c r="Q730" i="4"/>
  <c r="Q1734" i="4"/>
  <c r="Q1738" i="4"/>
  <c r="Q1249" i="4"/>
  <c r="Q1743" i="4"/>
  <c r="Q1745" i="4"/>
  <c r="Q1748" i="4"/>
  <c r="Q733" i="4"/>
  <c r="Q35" i="4"/>
  <c r="Q735" i="4"/>
  <c r="Q453" i="4"/>
  <c r="Q196" i="4"/>
  <c r="Q367" i="4"/>
  <c r="Q138" i="4"/>
  <c r="Q1252" i="4"/>
  <c r="Q51" i="4"/>
  <c r="Q804" i="4"/>
  <c r="Q1253" i="4"/>
  <c r="Q173" i="4"/>
  <c r="Q135" i="4"/>
  <c r="Q909" i="4"/>
  <c r="Q1051" i="4"/>
  <c r="Q806" i="4"/>
  <c r="Q1258" i="4"/>
  <c r="Q245" i="4"/>
  <c r="Q34" i="4"/>
  <c r="Q197" i="4"/>
  <c r="Q484" i="4"/>
  <c r="Q222" i="4"/>
  <c r="Q1054" i="4"/>
  <c r="Q1260" i="4"/>
  <c r="Q1055" i="4"/>
  <c r="Q808" i="4"/>
  <c r="Q242" i="4"/>
  <c r="Q669" i="4"/>
  <c r="Q810" i="4"/>
  <c r="Q743" i="4"/>
  <c r="Q275" i="4"/>
  <c r="Q191" i="4"/>
  <c r="Q469" i="4"/>
  <c r="Q485" i="4"/>
  <c r="Q555" i="4"/>
  <c r="Q673" i="4"/>
  <c r="Q410" i="4"/>
  <c r="Q169" i="4"/>
  <c r="Q276" i="4"/>
  <c r="Q1059" i="4"/>
  <c r="Q1268" i="4"/>
  <c r="Q1269" i="4"/>
  <c r="Q392" i="4"/>
  <c r="Q205" i="4"/>
  <c r="Q433" i="4"/>
  <c r="Q1270" i="4"/>
  <c r="Q627" i="4"/>
  <c r="Q1064" i="4"/>
  <c r="Q381" i="4"/>
  <c r="Q675" i="4"/>
  <c r="Q67" i="4"/>
  <c r="Q676" i="4"/>
  <c r="Q923" i="4"/>
  <c r="Q628" i="4"/>
  <c r="Q1066" i="4"/>
  <c r="Q14" i="4"/>
  <c r="Q39" i="4"/>
  <c r="Q471" i="4"/>
  <c r="Q1277" i="4"/>
  <c r="Q750" i="4"/>
  <c r="Q400" i="4"/>
  <c r="Q146" i="4"/>
  <c r="Q927" i="4"/>
  <c r="Q420" i="4"/>
  <c r="Q1281" i="4"/>
  <c r="Q248" i="4"/>
  <c r="Q588" i="4"/>
  <c r="Q454" i="4"/>
  <c r="Q1068" i="4"/>
  <c r="Q369" i="4"/>
  <c r="Q1282" i="4"/>
  <c r="Q1284" i="4"/>
  <c r="Q823" i="4"/>
  <c r="Q557" i="4"/>
  <c r="Q683" i="4"/>
  <c r="Q159" i="4"/>
  <c r="Q65" i="4"/>
  <c r="Q559" i="4"/>
  <c r="Q1071" i="4"/>
  <c r="Q630" i="4"/>
  <c r="Q411" i="4"/>
  <c r="Q1072" i="4"/>
  <c r="Q109" i="4"/>
  <c r="Q826" i="4"/>
  <c r="Q41" i="4"/>
  <c r="Q509" i="4"/>
  <c r="Q687" i="4"/>
  <c r="Q688" i="4"/>
  <c r="Q263" i="4"/>
  <c r="Q1074" i="4"/>
  <c r="Q754" i="4"/>
  <c r="Q1075" i="4"/>
  <c r="Q1292" i="4"/>
  <c r="Q689" i="4"/>
  <c r="Q384" i="4"/>
  <c r="Q755" i="4"/>
  <c r="Q1080" i="4"/>
  <c r="Q631" i="4"/>
  <c r="Q422" i="4"/>
  <c r="Q233" i="4"/>
  <c r="Q1298" i="4"/>
  <c r="Q29" i="4"/>
  <c r="Q832" i="4"/>
  <c r="Q632" i="4"/>
  <c r="Q833" i="4"/>
  <c r="Q757" i="4"/>
  <c r="Q835" i="4"/>
  <c r="Q1304" i="4"/>
  <c r="Q692" i="4"/>
  <c r="Q564" i="4"/>
  <c r="Q532" i="4"/>
  <c r="Q533" i="4"/>
  <c r="P24" i="4"/>
  <c r="P1263" i="4"/>
  <c r="P380" i="4"/>
  <c r="P442" i="4"/>
  <c r="P530" i="4"/>
  <c r="P52" i="4"/>
  <c r="P1063" i="4"/>
  <c r="P487" i="4"/>
  <c r="P746" i="4"/>
  <c r="P748" i="4"/>
  <c r="P328" i="4"/>
  <c r="P362" i="4"/>
  <c r="P1278" i="4"/>
  <c r="P821" i="4"/>
  <c r="P586" i="4"/>
  <c r="P587" i="4"/>
  <c r="P679" i="4"/>
  <c r="P680" i="4"/>
  <c r="P932" i="4"/>
  <c r="P1070" i="4"/>
  <c r="P382" i="4"/>
  <c r="P40" i="4"/>
  <c r="P107" i="4"/>
  <c r="P152" i="4"/>
  <c r="P329" i="4"/>
  <c r="P1290" i="4"/>
  <c r="P1291" i="4"/>
  <c r="P370" i="4"/>
  <c r="P136" i="4"/>
  <c r="P936" i="4"/>
  <c r="P829" i="4"/>
  <c r="P401" i="4"/>
  <c r="P456" i="4"/>
  <c r="P1076" i="4"/>
  <c r="P1295" i="4"/>
  <c r="P1296" i="4"/>
  <c r="P1079" i="4"/>
  <c r="P690" i="4"/>
  <c r="P130" i="4"/>
  <c r="P1081" i="4"/>
  <c r="P259" i="4"/>
  <c r="P1300" i="4"/>
  <c r="P1301" i="4"/>
  <c r="P1082" i="4"/>
  <c r="P305" i="4"/>
  <c r="P756" i="4"/>
  <c r="P240" i="4"/>
  <c r="P50" i="4"/>
  <c r="P1084" i="4"/>
  <c r="P234" i="4"/>
  <c r="P288" i="4"/>
  <c r="P758" i="4"/>
  <c r="P212" i="4"/>
  <c r="P435" i="4"/>
  <c r="P510" i="4"/>
  <c r="P371" i="4"/>
  <c r="P331" i="4"/>
  <c r="P185" i="4"/>
  <c r="P1309" i="4"/>
  <c r="P36" i="4"/>
  <c r="P10" i="4"/>
  <c r="P838" i="4"/>
  <c r="P72" i="4"/>
  <c r="P1311" i="4"/>
  <c r="P1312" i="4"/>
  <c r="P457" i="4"/>
  <c r="P225" i="4"/>
  <c r="P1315" i="4"/>
  <c r="P945" i="4"/>
  <c r="P946" i="4"/>
  <c r="P1094" i="4"/>
  <c r="P763" i="4"/>
  <c r="P150" i="4"/>
  <c r="P534" i="4"/>
  <c r="P569" i="4"/>
  <c r="P570" i="4"/>
  <c r="P175" i="4"/>
  <c r="P1321" i="4"/>
  <c r="P89" i="4"/>
  <c r="P635" i="4"/>
  <c r="P373" i="4"/>
  <c r="P843" i="4"/>
  <c r="P235" i="4"/>
  <c r="P571" i="4"/>
  <c r="P309" i="4"/>
  <c r="P158" i="4"/>
  <c r="P598" i="4"/>
  <c r="P952" i="4"/>
  <c r="P535" i="4"/>
  <c r="P350" i="4"/>
  <c r="P953" i="4"/>
  <c r="P1101" i="4"/>
  <c r="P636" i="4"/>
  <c r="P351" i="4"/>
  <c r="P601" i="4"/>
  <c r="P955" i="4"/>
  <c r="P846" i="4"/>
  <c r="P192" i="4"/>
  <c r="P475" i="4"/>
  <c r="P1335" i="4"/>
  <c r="P117" i="4"/>
  <c r="P1337" i="4"/>
  <c r="P847" i="4"/>
  <c r="P849" i="4"/>
  <c r="P156" i="4"/>
  <c r="P395" i="4"/>
  <c r="P639" i="4"/>
  <c r="P44" i="4"/>
  <c r="P229" i="4"/>
  <c r="P459" i="4"/>
  <c r="P310" i="4"/>
  <c r="P9" i="4"/>
  <c r="P1349" i="4"/>
  <c r="P1111" i="4"/>
  <c r="P1352" i="4"/>
  <c r="P363" i="4"/>
  <c r="P701" i="4"/>
  <c r="P203" i="4"/>
  <c r="P852" i="4"/>
  <c r="P1356" i="4"/>
  <c r="P853" i="4"/>
  <c r="P346" i="4"/>
  <c r="P493" i="4"/>
  <c r="P1359" i="4"/>
  <c r="P418" i="4"/>
  <c r="P101" i="4"/>
  <c r="P1049" i="4"/>
  <c r="P554" i="4"/>
  <c r="P805" i="4"/>
  <c r="P262" i="4"/>
  <c r="P910" i="4"/>
  <c r="P99" i="4"/>
  <c r="P1257" i="4"/>
  <c r="P326" i="4"/>
  <c r="P368" i="4"/>
  <c r="P742" i="4"/>
  <c r="P61" i="4"/>
  <c r="P918" i="4"/>
  <c r="P70" i="4"/>
  <c r="P86" i="4"/>
  <c r="P920" i="4"/>
  <c r="P1266" i="4"/>
  <c r="P506" i="4"/>
  <c r="P285" i="4"/>
  <c r="P432" i="4"/>
  <c r="P921" i="4"/>
  <c r="P419" i="4"/>
  <c r="P217" i="4"/>
  <c r="P1271" i="4"/>
  <c r="P922" i="4"/>
  <c r="P161" i="4"/>
  <c r="P926" i="4"/>
  <c r="P307" i="4"/>
  <c r="P281" i="4"/>
  <c r="P163" i="4"/>
  <c r="P43" i="4"/>
  <c r="P929" i="4"/>
  <c r="P188" i="4"/>
  <c r="P681" i="4"/>
  <c r="P297" i="4"/>
  <c r="P1286" i="4"/>
  <c r="P149" i="4"/>
  <c r="P685" i="4"/>
  <c r="P1288" i="4"/>
  <c r="P1289" i="4"/>
  <c r="P246" i="4"/>
  <c r="Q1047" i="4"/>
  <c r="Q734" i="4"/>
  <c r="Q906" i="4"/>
  <c r="Q418" i="4"/>
  <c r="Q101" i="4"/>
  <c r="Q147" i="4"/>
  <c r="Q335" i="4"/>
  <c r="Q736" i="4"/>
  <c r="Q181" i="4"/>
  <c r="Q624" i="4"/>
  <c r="Q1049" i="4"/>
  <c r="Q554" i="4"/>
  <c r="Q805" i="4"/>
  <c r="Q262" i="4"/>
  <c r="Q910" i="4"/>
  <c r="Q99" i="4"/>
  <c r="Q1257" i="4"/>
  <c r="Q24" i="4"/>
  <c r="Q666" i="4"/>
  <c r="Q483" i="4"/>
  <c r="Q1259" i="4"/>
  <c r="Q93" i="4"/>
  <c r="Q740" i="4"/>
  <c r="Q914" i="4"/>
  <c r="Q1262" i="4"/>
  <c r="Q916" i="4"/>
  <c r="Q1263" i="4"/>
  <c r="Q326" i="4"/>
  <c r="Q368" i="4"/>
  <c r="Q742" i="4"/>
  <c r="Q61" i="4"/>
  <c r="Q918" i="4"/>
  <c r="Q70" i="4"/>
  <c r="Q86" i="4"/>
  <c r="Q398" i="4"/>
  <c r="Q380" i="4"/>
  <c r="Q920" i="4"/>
  <c r="Q1266" i="4"/>
  <c r="Q506" i="4"/>
  <c r="Q431" i="4"/>
  <c r="Q285" i="4"/>
  <c r="Q442" i="4"/>
  <c r="Q432" i="4"/>
  <c r="Q530" i="4"/>
  <c r="Q921" i="4"/>
  <c r="Q52" i="4"/>
  <c r="Q419" i="4"/>
  <c r="Q1063" i="4"/>
  <c r="Q217" i="4"/>
  <c r="Q487" i="4"/>
  <c r="Q1271" i="4"/>
  <c r="Q746" i="4"/>
  <c r="Q922" i="4"/>
  <c r="Q748" i="4"/>
  <c r="Q161" i="4"/>
  <c r="Q328" i="4"/>
  <c r="Q926" i="4"/>
  <c r="Q362" i="4"/>
  <c r="Q307" i="4"/>
  <c r="Q1278" i="4"/>
  <c r="Q281" i="4"/>
  <c r="Q821" i="4"/>
  <c r="Q163" i="4"/>
  <c r="Q586" i="4"/>
  <c r="Q43" i="4"/>
  <c r="Q587" i="4"/>
  <c r="Q929" i="4"/>
  <c r="Q679" i="4"/>
  <c r="Q188" i="4"/>
  <c r="Q680" i="4"/>
  <c r="Q681" i="4"/>
  <c r="Q932" i="4"/>
  <c r="Q297" i="4"/>
  <c r="Q1070" i="4"/>
  <c r="Q1286" i="4"/>
  <c r="Q382" i="4"/>
  <c r="Q149" i="4"/>
  <c r="Q40" i="4"/>
  <c r="Q685" i="4"/>
  <c r="Q107" i="4"/>
  <c r="Q1288" i="4"/>
  <c r="Q152" i="4"/>
  <c r="Q1289" i="4"/>
  <c r="Q329" i="4"/>
  <c r="Q246" i="4"/>
  <c r="Q1290" i="4"/>
  <c r="Q1291" i="4"/>
  <c r="Q370" i="4"/>
  <c r="Q136" i="4"/>
  <c r="Q936" i="4"/>
  <c r="Q829" i="4"/>
  <c r="Q401" i="4"/>
  <c r="Q456" i="4"/>
  <c r="Q1076" i="4"/>
  <c r="Q1295" i="4"/>
  <c r="Q1296" i="4"/>
  <c r="Q1079" i="4"/>
  <c r="Q690" i="4"/>
  <c r="P147" i="4"/>
  <c r="P335" i="4"/>
  <c r="P736" i="4"/>
  <c r="P181" i="4"/>
  <c r="P1262" i="4"/>
  <c r="P916" i="4"/>
  <c r="P551" i="4"/>
  <c r="P552" i="4"/>
  <c r="P907" i="4"/>
  <c r="P582" i="4"/>
  <c r="P1050" i="4"/>
  <c r="P115" i="4"/>
  <c r="P287" i="4"/>
  <c r="P528" i="4"/>
  <c r="P1056" i="4"/>
  <c r="P132" i="4"/>
  <c r="P73" i="4"/>
  <c r="P812" i="4"/>
  <c r="P507" i="4"/>
  <c r="P1267" i="4"/>
  <c r="P1061" i="4"/>
  <c r="P674" i="4"/>
  <c r="P508" i="4"/>
  <c r="P127" i="4"/>
  <c r="P816" i="4"/>
  <c r="P178" i="4"/>
  <c r="P1062" i="4"/>
  <c r="P817" i="4"/>
  <c r="P1065" i="4"/>
  <c r="P327" i="4"/>
  <c r="P488" i="4"/>
  <c r="P11" i="4"/>
  <c r="P1272" i="4"/>
  <c r="P1274" i="4"/>
  <c r="P749" i="4"/>
  <c r="P925" i="4"/>
  <c r="P322" i="4"/>
  <c r="P27" i="4"/>
  <c r="P556" i="4"/>
  <c r="P1067" i="4"/>
  <c r="P1279" i="4"/>
  <c r="P822" i="4"/>
  <c r="P1280" i="4"/>
  <c r="P95" i="4"/>
  <c r="P928" i="4"/>
  <c r="P19" i="4"/>
  <c r="P16" i="4"/>
  <c r="P243" i="4"/>
  <c r="P154" i="4"/>
  <c r="P455" i="4"/>
  <c r="P1283" i="4"/>
  <c r="P168" i="4"/>
  <c r="P824" i="4"/>
  <c r="P349" i="4"/>
  <c r="P590" i="4"/>
  <c r="P383" i="4"/>
  <c r="P489" i="4"/>
  <c r="P308" i="4"/>
  <c r="P629" i="4"/>
  <c r="P421" i="4"/>
  <c r="P7" i="4"/>
  <c r="P686" i="4"/>
  <c r="P825" i="4"/>
  <c r="P934" i="4"/>
  <c r="P591" i="4"/>
  <c r="P828" i="4"/>
  <c r="P935" i="4"/>
  <c r="P1073" i="4"/>
  <c r="P123" i="4"/>
  <c r="P323" i="4"/>
  <c r="P937" i="4"/>
  <c r="P139" i="4"/>
  <c r="P1293" i="4"/>
  <c r="P561" i="4"/>
  <c r="P218" i="4"/>
  <c r="P1078" i="4"/>
  <c r="P593" i="4"/>
  <c r="P174" i="4"/>
  <c r="P38" i="4"/>
  <c r="P831" i="4"/>
  <c r="P940" i="4"/>
  <c r="P193" i="4"/>
  <c r="P562" i="4"/>
  <c r="P1083" i="4"/>
  <c r="P834" i="4"/>
  <c r="P133" i="4"/>
  <c r="P1303" i="4"/>
  <c r="P385" i="4"/>
  <c r="P344" i="4"/>
  <c r="P336" i="4"/>
  <c r="P694" i="4"/>
  <c r="P445" i="4"/>
  <c r="P223" i="4"/>
  <c r="P1307" i="4"/>
  <c r="P633" i="4"/>
  <c r="P836" i="4"/>
  <c r="P565" i="4"/>
  <c r="P511" i="4"/>
  <c r="P566" i="4"/>
  <c r="P837" i="4"/>
  <c r="P160" i="4"/>
  <c r="P490" i="4"/>
  <c r="P97" i="4"/>
  <c r="P372" i="4"/>
  <c r="P839" i="4"/>
  <c r="P1092" i="4"/>
  <c r="P944" i="4"/>
  <c r="P271" i="4"/>
  <c r="P634" i="4"/>
  <c r="P268" i="4"/>
  <c r="P1318" i="4"/>
  <c r="P356" i="4"/>
  <c r="P1096" i="4"/>
  <c r="P1319" i="4"/>
  <c r="P1097" i="4"/>
  <c r="P403" i="4"/>
  <c r="P513" i="4"/>
  <c r="P949" i="4"/>
  <c r="P208" i="4"/>
  <c r="P764" i="4"/>
  <c r="P458" i="4"/>
  <c r="P766" i="4"/>
  <c r="P1323" i="4"/>
  <c r="P951" i="4"/>
  <c r="P1099" i="4"/>
  <c r="P103" i="4"/>
  <c r="P337" i="4"/>
  <c r="P291" i="4"/>
  <c r="P431" i="4"/>
  <c r="P553" i="4"/>
  <c r="P267" i="4"/>
  <c r="P145" i="4"/>
  <c r="P1052" i="4"/>
  <c r="P807" i="4"/>
  <c r="P915" i="4"/>
  <c r="P670" i="4"/>
  <c r="P290" i="4"/>
  <c r="Q551" i="4"/>
  <c r="P624" i="4"/>
  <c r="P398" i="4"/>
  <c r="P183" i="4"/>
  <c r="P409" i="4"/>
  <c r="P738" i="4"/>
  <c r="P1255" i="4"/>
  <c r="P348" i="4"/>
  <c r="P583" i="4"/>
  <c r="P1261" i="4"/>
  <c r="P809" i="4"/>
  <c r="P744" i="4"/>
  <c r="P813" i="4"/>
  <c r="P550" i="4"/>
  <c r="P1251" i="4"/>
  <c r="P108" i="4"/>
  <c r="P141" i="4"/>
  <c r="P1048" i="4"/>
  <c r="P37" i="4"/>
  <c r="P429" i="4"/>
  <c r="P737" i="4"/>
  <c r="P1254" i="4"/>
  <c r="P1256" i="4"/>
  <c r="P739" i="4"/>
  <c r="P911" i="4"/>
  <c r="P625" i="4"/>
  <c r="P912" i="4"/>
  <c r="P913" i="4"/>
  <c r="P361" i="4"/>
  <c r="P667" i="4"/>
  <c r="P113" i="4"/>
  <c r="P668" i="4"/>
  <c r="P741" i="4"/>
  <c r="P325" i="4"/>
  <c r="P430" i="4"/>
  <c r="P88" i="4"/>
  <c r="P1264" i="4"/>
  <c r="P200" i="4"/>
  <c r="P529" i="4"/>
  <c r="P626" i="4"/>
  <c r="P671" i="4"/>
  <c r="P919" i="4"/>
  <c r="P811" i="4"/>
  <c r="P1057" i="4"/>
  <c r="P672" i="4"/>
  <c r="P114" i="4"/>
  <c r="P6" i="4"/>
  <c r="P486" i="4"/>
  <c r="P814" i="4"/>
  <c r="P745" i="4"/>
  <c r="P1060" i="4"/>
  <c r="P69" i="4"/>
  <c r="P126" i="4"/>
  <c r="P304" i="4"/>
  <c r="P815" i="4"/>
  <c r="P470" i="4"/>
  <c r="P399" i="4"/>
  <c r="P56" i="4"/>
  <c r="P102" i="4"/>
  <c r="P443" i="4"/>
  <c r="P818" i="4"/>
  <c r="P747" i="4"/>
  <c r="P924" i="4"/>
  <c r="P1273" i="4"/>
  <c r="P1275" i="4"/>
  <c r="P584" i="4"/>
  <c r="P1276" i="4"/>
  <c r="P585" i="4"/>
  <c r="P531" i="4"/>
  <c r="P819" i="4"/>
  <c r="P820" i="4"/>
  <c r="P677" i="4"/>
  <c r="P751" i="4"/>
  <c r="P239" i="4"/>
  <c r="P678" i="4"/>
  <c r="P22" i="4"/>
  <c r="P444" i="4"/>
  <c r="P930" i="4"/>
  <c r="P752" i="4"/>
  <c r="P931" i="4"/>
  <c r="P589" i="4"/>
  <c r="P1069" i="4"/>
  <c r="P682" i="4"/>
  <c r="P1285" i="4"/>
  <c r="P434" i="4"/>
  <c r="P558" i="4"/>
  <c r="P684" i="4"/>
  <c r="P228" i="4"/>
  <c r="P302" i="4"/>
  <c r="P1287" i="4"/>
  <c r="P120" i="4"/>
  <c r="P277" i="4"/>
  <c r="P933" i="4"/>
  <c r="P206" i="4"/>
  <c r="P753" i="4"/>
  <c r="P827" i="4"/>
  <c r="P60" i="4"/>
  <c r="P560" i="4"/>
  <c r="P270" i="4"/>
  <c r="P66" i="4"/>
  <c r="P592" i="4"/>
  <c r="P237" i="4"/>
  <c r="P201" i="4"/>
  <c r="P1294" i="4"/>
  <c r="P1077" i="4"/>
  <c r="P1297" i="4"/>
  <c r="P938" i="4"/>
  <c r="P830" i="4"/>
  <c r="P939" i="4"/>
  <c r="P299" i="4"/>
  <c r="P1299" i="4"/>
  <c r="P472" i="4"/>
  <c r="P941" i="4"/>
  <c r="P691" i="4"/>
  <c r="P1302" i="4"/>
  <c r="P25" i="4"/>
  <c r="P1047" i="4"/>
  <c r="P734" i="4"/>
  <c r="P906" i="4"/>
  <c r="P666" i="4"/>
  <c r="P483" i="4"/>
  <c r="P1259" i="4"/>
  <c r="P93" i="4"/>
  <c r="P740" i="4"/>
  <c r="P914" i="4"/>
  <c r="P482" i="4"/>
  <c r="P252" i="4"/>
  <c r="P908" i="4"/>
  <c r="P397" i="4"/>
  <c r="P1053" i="4"/>
  <c r="P184" i="4"/>
  <c r="P917" i="4"/>
  <c r="P1265" i="4"/>
  <c r="P1058" i="4"/>
  <c r="Q482" i="4"/>
  <c r="P31" i="4"/>
  <c r="P321" i="4"/>
  <c r="P803" i="4"/>
  <c r="Q550" i="4"/>
  <c r="Q31" i="4"/>
  <c r="Q1251" i="4"/>
  <c r="Q108" i="4"/>
  <c r="Q321" i="4"/>
  <c r="Q803" i="4"/>
  <c r="Q141" i="4"/>
  <c r="Q1048" i="4"/>
  <c r="Q37" i="4"/>
  <c r="Q429" i="4"/>
  <c r="Q737" i="4"/>
  <c r="Q1254" i="4"/>
  <c r="Q1256" i="4"/>
  <c r="Q739" i="4"/>
  <c r="Q911" i="4"/>
  <c r="Q625" i="4"/>
  <c r="Q912" i="4"/>
  <c r="Q913" i="4"/>
  <c r="Q361" i="4"/>
  <c r="Q667" i="4"/>
  <c r="Q113" i="4"/>
  <c r="Q668" i="4"/>
  <c r="Q741" i="4"/>
  <c r="Q325" i="4"/>
  <c r="Q430" i="4"/>
  <c r="Q88" i="4"/>
  <c r="Q1264" i="4"/>
  <c r="Q200" i="4"/>
  <c r="Q529" i="4"/>
  <c r="Q626" i="4"/>
  <c r="Q671" i="4"/>
  <c r="Q919" i="4"/>
  <c r="Q811" i="4"/>
  <c r="Q1057" i="4"/>
  <c r="Q672" i="4"/>
  <c r="Q114" i="4"/>
  <c r="Q6" i="4"/>
  <c r="Q486" i="4"/>
  <c r="Q814" i="4"/>
  <c r="Q745" i="4"/>
  <c r="Q1060" i="4"/>
  <c r="Q69" i="4"/>
  <c r="Q126" i="4"/>
  <c r="Q304" i="4"/>
  <c r="Q815" i="4"/>
  <c r="Q470" i="4"/>
  <c r="Q399" i="4"/>
  <c r="Q56" i="4"/>
  <c r="Q102" i="4"/>
  <c r="Q443" i="4"/>
  <c r="Q818" i="4"/>
  <c r="Q747" i="4"/>
  <c r="Q924" i="4"/>
  <c r="Q1273" i="4"/>
  <c r="Q1275" i="4"/>
  <c r="Q584" i="4"/>
  <c r="Q1276" i="4"/>
  <c r="Q585" i="4"/>
  <c r="Q531" i="4"/>
  <c r="Q819" i="4"/>
  <c r="Q820" i="4"/>
  <c r="Q677" i="4"/>
  <c r="Q751" i="4"/>
  <c r="Q239" i="4"/>
  <c r="Q678" i="4"/>
  <c r="Q22" i="4"/>
  <c r="Q444" i="4"/>
  <c r="Q930" i="4"/>
  <c r="Q752" i="4"/>
  <c r="Q931" i="4"/>
  <c r="Q589" i="4"/>
  <c r="Q1069" i="4"/>
  <c r="Q682" i="4"/>
  <c r="Q1285" i="4"/>
  <c r="Q434" i="4"/>
  <c r="Q558" i="4"/>
  <c r="Q684" i="4"/>
  <c r="Q228" i="4"/>
  <c r="Q302" i="4"/>
  <c r="Q1287" i="4"/>
  <c r="Q120" i="4"/>
  <c r="Q277" i="4"/>
  <c r="Q933" i="4"/>
  <c r="Q206" i="4"/>
  <c r="Q753" i="4"/>
  <c r="Q827" i="4"/>
  <c r="Q60" i="4"/>
  <c r="Q560" i="4"/>
  <c r="Q270" i="4"/>
  <c r="Q66" i="4"/>
  <c r="Q592" i="4"/>
  <c r="Q237" i="4"/>
  <c r="Q201" i="4"/>
  <c r="Q1294" i="4"/>
  <c r="Q1077" i="4"/>
  <c r="Q1297" i="4"/>
  <c r="Q938" i="4"/>
  <c r="Q1087" i="4"/>
  <c r="Q330" i="4"/>
  <c r="Q87" i="4"/>
  <c r="Q760" i="4"/>
  <c r="Q594" i="4"/>
  <c r="Q761" i="4"/>
  <c r="Q473" i="4"/>
  <c r="Q53" i="4"/>
  <c r="Q1089" i="4"/>
  <c r="Q125" i="4"/>
  <c r="Q1091" i="4"/>
  <c r="Q131" i="4"/>
  <c r="Q1313" i="4"/>
  <c r="Q1314" i="4"/>
  <c r="Q186" i="4"/>
  <c r="Q1316" i="4"/>
  <c r="Q394" i="4"/>
  <c r="Q402" i="4"/>
  <c r="Q207" i="4"/>
  <c r="Q568" i="4"/>
  <c r="Q1095" i="4"/>
  <c r="Q947" i="4"/>
  <c r="Q1320" i="4"/>
  <c r="Q512" i="4"/>
  <c r="Q841" i="4"/>
  <c r="Q68" i="4"/>
  <c r="Q1322" i="4"/>
  <c r="Q842" i="4"/>
  <c r="Q765" i="4"/>
  <c r="Q137" i="4"/>
  <c r="Q100" i="4"/>
  <c r="Q447" i="4"/>
  <c r="Q491" i="4"/>
  <c r="Q514" i="4"/>
  <c r="Q599" i="4"/>
  <c r="Q1325" i="4"/>
  <c r="Q345" i="4"/>
  <c r="Q180" i="4"/>
  <c r="Q1100" i="4"/>
  <c r="Q436" i="4"/>
  <c r="Q1329" i="4"/>
  <c r="Q637" i="4"/>
  <c r="Q1103" i="4"/>
  <c r="Q602" i="4"/>
  <c r="Q1104" i="4"/>
  <c r="Q769" i="4"/>
  <c r="Q292" i="4"/>
  <c r="Q374" i="4"/>
  <c r="Q338" i="4"/>
  <c r="Q492" i="4"/>
  <c r="Q1339" i="4"/>
  <c r="Q699" i="4"/>
  <c r="Q771" i="4"/>
  <c r="Q1340" i="4"/>
  <c r="Q1343" i="4"/>
  <c r="Q850" i="4"/>
  <c r="Q170" i="4"/>
  <c r="Q851" i="4"/>
  <c r="Q1346" i="4"/>
  <c r="Q412" i="4"/>
  <c r="Q1109" i="4"/>
  <c r="Q772" i="4"/>
  <c r="Q1112" i="4"/>
  <c r="Q354" i="4"/>
  <c r="Q15" i="4"/>
  <c r="Q396" i="4"/>
  <c r="Q122" i="4"/>
  <c r="Q1114" i="4"/>
  <c r="Q642" i="4"/>
  <c r="Q249" i="4"/>
  <c r="Q1358" i="4"/>
  <c r="Q1360" i="4"/>
  <c r="Q129" i="4"/>
  <c r="Q1361" i="4"/>
  <c r="Q157" i="4"/>
  <c r="Q312" i="4"/>
  <c r="Q33" i="4"/>
  <c r="Q644" i="4"/>
  <c r="Q164" i="4"/>
  <c r="Q333" i="4"/>
  <c r="Q777" i="4"/>
  <c r="Q604" i="4"/>
  <c r="Q1368" i="4"/>
  <c r="Q448" i="4"/>
  <c r="Q855" i="4"/>
  <c r="Q1370" i="4"/>
  <c r="Q965" i="4"/>
  <c r="Q1120" i="4"/>
  <c r="Q966" i="4"/>
  <c r="Q1374" i="4"/>
  <c r="Q968" i="4"/>
  <c r="Q1122" i="4"/>
  <c r="Q286" i="4"/>
  <c r="Q1125" i="4"/>
  <c r="Q1376" i="4"/>
  <c r="Q1378" i="4"/>
  <c r="Q1380" i="4"/>
  <c r="Q1381" i="4"/>
  <c r="Q972" i="4"/>
  <c r="Q605" i="4"/>
  <c r="Q975" i="4"/>
  <c r="Q495" i="4"/>
  <c r="Q1126" i="4"/>
  <c r="Q977" i="4"/>
  <c r="Q1387" i="4"/>
  <c r="Q978" i="4"/>
  <c r="Q23" i="4"/>
  <c r="Q226" i="4"/>
  <c r="Q1391" i="4"/>
  <c r="Q1392" i="4"/>
  <c r="Q709" i="4"/>
  <c r="Q784" i="4"/>
  <c r="Q645" i="4"/>
  <c r="Q711" i="4"/>
  <c r="Q340" i="4"/>
  <c r="Q341" i="4"/>
  <c r="Q498" i="4"/>
  <c r="Q1134" i="4"/>
  <c r="Q1135" i="4"/>
  <c r="Q1405" i="4"/>
  <c r="Q606" i="4"/>
  <c r="Q298" i="4"/>
  <c r="Q573" i="4"/>
  <c r="Q1137" i="4"/>
  <c r="Q45" i="4"/>
  <c r="Q715" i="4"/>
  <c r="Q91" i="4"/>
  <c r="Q1139" i="4"/>
  <c r="Q716" i="4"/>
  <c r="Q1141" i="4"/>
  <c r="Q202" i="4"/>
  <c r="Q253" i="4"/>
  <c r="Q866" i="4"/>
  <c r="Q1143" i="4"/>
  <c r="Q415" i="4"/>
  <c r="P643" i="4"/>
  <c r="P494" i="4"/>
  <c r="P293" i="4"/>
  <c r="P774" i="4"/>
  <c r="P269" i="4"/>
  <c r="P210" i="4"/>
  <c r="P776" i="4"/>
  <c r="P332" i="4"/>
  <c r="P705" i="4"/>
  <c r="P1116" i="4"/>
  <c r="P13" i="4"/>
  <c r="P517" i="4"/>
  <c r="P1369" i="4"/>
  <c r="P339" i="4"/>
  <c r="L1372" i="4"/>
  <c r="P1372" i="4"/>
  <c r="P706" i="4"/>
  <c r="P280" i="4"/>
  <c r="P780" i="4"/>
  <c r="P856" i="4"/>
  <c r="P857" i="4"/>
  <c r="P1123" i="4"/>
  <c r="P1124" i="4"/>
  <c r="P970" i="4"/>
  <c r="P781" i="4"/>
  <c r="P462" i="4"/>
  <c r="P539" i="4"/>
  <c r="P971" i="4"/>
  <c r="P782" i="4"/>
  <c r="P974" i="4"/>
  <c r="P387" i="4"/>
  <c r="P1385" i="4"/>
  <c r="P155" i="4"/>
  <c r="P1386" i="4"/>
  <c r="P1388" i="4"/>
  <c r="P783" i="4"/>
  <c r="P1130" i="4"/>
  <c r="P82" i="4"/>
  <c r="L980" i="4"/>
  <c r="P980" i="4"/>
  <c r="P1393" i="4"/>
  <c r="P414" i="4"/>
  <c r="P165" i="4"/>
  <c r="P439" i="4"/>
  <c r="P1397" i="4"/>
  <c r="P219" i="4"/>
  <c r="P646" i="4"/>
  <c r="P1403" i="4"/>
  <c r="P314" i="4"/>
  <c r="P1404" i="4"/>
  <c r="P1406" i="4"/>
  <c r="P1407" i="4"/>
  <c r="P713" i="4"/>
  <c r="P714" i="4"/>
  <c r="P499" i="4"/>
  <c r="P1409" i="4"/>
  <c r="P1138" i="4"/>
  <c r="P649" i="4"/>
  <c r="P1411" i="4"/>
  <c r="P1413" i="4"/>
  <c r="P607" i="4"/>
  <c r="P1415" i="4"/>
  <c r="P1142" i="4"/>
  <c r="P1417" i="4"/>
  <c r="P247" i="4"/>
  <c r="P1418" i="4"/>
  <c r="P717" i="4"/>
  <c r="P1145" i="4"/>
  <c r="P1422" i="4"/>
  <c r="P295" i="4"/>
  <c r="P303" i="4"/>
  <c r="P142" i="4"/>
  <c r="P1427" i="4"/>
  <c r="P1429" i="4"/>
  <c r="P719" i="4"/>
  <c r="P608" i="4"/>
  <c r="P988" i="4"/>
  <c r="P873" i="4"/>
  <c r="P651" i="4"/>
  <c r="P124" i="4"/>
  <c r="P230" i="4"/>
  <c r="P1149" i="4"/>
  <c r="P1441" i="4"/>
  <c r="P1150" i="4"/>
  <c r="P721" i="4"/>
  <c r="P610" i="4"/>
  <c r="P876" i="4"/>
  <c r="P1445" i="4"/>
  <c r="P991" i="4"/>
  <c r="P1447" i="4"/>
  <c r="P1154" i="4"/>
  <c r="P1156" i="4"/>
  <c r="P993" i="4"/>
  <c r="P995" i="4"/>
  <c r="P1157" i="4"/>
  <c r="P1452" i="4"/>
  <c r="P546" i="4"/>
  <c r="P1456" i="4"/>
  <c r="P1459" i="4"/>
  <c r="P1462" i="4"/>
  <c r="P613" i="4"/>
  <c r="P1159" i="4"/>
  <c r="P1160" i="4"/>
  <c r="P614" i="4"/>
  <c r="P1162" i="4"/>
  <c r="P342" i="4"/>
  <c r="P266" i="4"/>
  <c r="P879" i="4"/>
  <c r="P1165" i="4"/>
  <c r="P615" i="4"/>
  <c r="P194" i="4"/>
  <c r="P1001" i="4"/>
  <c r="P257" i="4"/>
  <c r="P189" i="4"/>
  <c r="P1478" i="4"/>
  <c r="P284" i="4"/>
  <c r="P425" i="4"/>
  <c r="P1484" i="4"/>
  <c r="P1172" i="4"/>
  <c r="P1174" i="4"/>
  <c r="P440" i="4"/>
  <c r="P244" i="4"/>
  <c r="P789" i="4"/>
  <c r="P578" i="4"/>
  <c r="P1492" i="4"/>
  <c r="P791" i="4"/>
  <c r="P365" i="4"/>
  <c r="P116" i="4"/>
  <c r="P1005" i="4"/>
  <c r="P548" i="4"/>
  <c r="P1180" i="4"/>
  <c r="P63" i="4"/>
  <c r="P1501" i="4"/>
  <c r="P1503" i="4"/>
  <c r="P1006" i="4"/>
  <c r="P522" i="4"/>
  <c r="P725" i="4"/>
  <c r="P1507" i="4"/>
  <c r="P1509" i="4"/>
  <c r="P1186" i="4"/>
  <c r="P377" i="4"/>
  <c r="P885" i="4"/>
  <c r="Q130" i="4"/>
  <c r="Q1081" i="4"/>
  <c r="Q259" i="4"/>
  <c r="Q1300" i="4"/>
  <c r="Q1301" i="4"/>
  <c r="Q1082" i="4"/>
  <c r="Q305" i="4"/>
  <c r="Q756" i="4"/>
  <c r="Q240" i="4"/>
  <c r="Q50" i="4"/>
  <c r="Q1084" i="4"/>
  <c r="Q234" i="4"/>
  <c r="Q288" i="4"/>
  <c r="Q758" i="4"/>
  <c r="Q212" i="4"/>
  <c r="Q435" i="4"/>
  <c r="Q510" i="4"/>
  <c r="Q371" i="4"/>
  <c r="Q331" i="4"/>
  <c r="Q185" i="4"/>
  <c r="Q1309" i="4"/>
  <c r="Q36" i="4"/>
  <c r="Q10" i="4"/>
  <c r="Q838" i="4"/>
  <c r="Q72" i="4"/>
  <c r="Q1311" i="4"/>
  <c r="Q1312" i="4"/>
  <c r="Q457" i="4"/>
  <c r="Q225" i="4"/>
  <c r="Q1315" i="4"/>
  <c r="Q945" i="4"/>
  <c r="Q946" i="4"/>
  <c r="Q1094" i="4"/>
  <c r="Q763" i="4"/>
  <c r="Q150" i="4"/>
  <c r="Q534" i="4"/>
  <c r="Q569" i="4"/>
  <c r="Q570" i="4"/>
  <c r="Q175" i="4"/>
  <c r="Q1321" i="4"/>
  <c r="Q89" i="4"/>
  <c r="Q635" i="4"/>
  <c r="Q373" i="4"/>
  <c r="Q843" i="4"/>
  <c r="Q235" i="4"/>
  <c r="Q571" i="4"/>
  <c r="Q309" i="4"/>
  <c r="Q158" i="4"/>
  <c r="Q598" i="4"/>
  <c r="Q952" i="4"/>
  <c r="Q535" i="4"/>
  <c r="Q350" i="4"/>
  <c r="Q953" i="4"/>
  <c r="Q1101" i="4"/>
  <c r="Q636" i="4"/>
  <c r="Q351" i="4"/>
  <c r="Q601" i="4"/>
  <c r="Q955" i="4"/>
  <c r="Q846" i="4"/>
  <c r="Q192" i="4"/>
  <c r="Q475" i="4"/>
  <c r="Q1335" i="4"/>
  <c r="Q117" i="4"/>
  <c r="Q1337" i="4"/>
  <c r="Q847" i="4"/>
  <c r="Q849" i="4"/>
  <c r="Q156" i="4"/>
  <c r="Q395" i="4"/>
  <c r="Q639" i="4"/>
  <c r="Q44" i="4"/>
  <c r="Q229" i="4"/>
  <c r="Q459" i="4"/>
  <c r="Q310" i="4"/>
  <c r="Q9" i="4"/>
  <c r="Q1349" i="4"/>
  <c r="Q1111" i="4"/>
  <c r="Q1352" i="4"/>
  <c r="Q363" i="4"/>
  <c r="Q701" i="4"/>
  <c r="Q203" i="4"/>
  <c r="Q852" i="4"/>
  <c r="Q1356" i="4"/>
  <c r="Q853" i="4"/>
  <c r="Q346" i="4"/>
  <c r="Q493" i="4"/>
  <c r="Q1359" i="4"/>
  <c r="Q643" i="4"/>
  <c r="Q494" i="4"/>
  <c r="Q293" i="4"/>
  <c r="Q774" i="4"/>
  <c r="Q269" i="4"/>
  <c r="Q210" i="4"/>
  <c r="Q776" i="4"/>
  <c r="Q332" i="4"/>
  <c r="Q705" i="4"/>
  <c r="Q1116" i="4"/>
  <c r="Q13" i="4"/>
  <c r="Q517" i="4"/>
  <c r="Q1369" i="4"/>
  <c r="Q339" i="4"/>
  <c r="Q1372" i="4"/>
  <c r="Q706" i="4"/>
  <c r="Q280" i="4"/>
  <c r="Q780" i="4"/>
  <c r="Q856" i="4"/>
  <c r="Q857" i="4"/>
  <c r="Q1123" i="4"/>
  <c r="Q1124" i="4"/>
  <c r="Q970" i="4"/>
  <c r="Q781" i="4"/>
  <c r="Q462" i="4"/>
  <c r="Q539" i="4"/>
  <c r="Q971" i="4"/>
  <c r="Q782" i="4"/>
  <c r="Q974" i="4"/>
  <c r="Q387" i="4"/>
  <c r="Q1385" i="4"/>
  <c r="Q155" i="4"/>
  <c r="Q1386" i="4"/>
  <c r="Q1388" i="4"/>
  <c r="Q783" i="4"/>
  <c r="Q1130" i="4"/>
  <c r="Q82" i="4"/>
  <c r="Q980" i="4"/>
  <c r="Q1393" i="4"/>
  <c r="Q414" i="4"/>
  <c r="Q165" i="4"/>
  <c r="Q439" i="4"/>
  <c r="Q1397" i="4"/>
  <c r="Q219" i="4"/>
  <c r="Q646" i="4"/>
  <c r="Q1403" i="4"/>
  <c r="Q314" i="4"/>
  <c r="Q1404" i="4"/>
  <c r="Q1406" i="4"/>
  <c r="Q1407" i="4"/>
  <c r="Q713" i="4"/>
  <c r="Q714" i="4"/>
  <c r="Q499" i="4"/>
  <c r="Q1409" i="4"/>
  <c r="Q1138" i="4"/>
  <c r="Q649" i="4"/>
  <c r="Q1411" i="4"/>
  <c r="Q1413" i="4"/>
  <c r="Q607" i="4"/>
  <c r="Q1415" i="4"/>
  <c r="Q1142" i="4"/>
  <c r="Q1417" i="4"/>
  <c r="Q247" i="4"/>
  <c r="Q1418" i="4"/>
  <c r="Q717" i="4"/>
  <c r="Q1145" i="4"/>
  <c r="Q1422" i="4"/>
  <c r="Q295" i="4"/>
  <c r="Q303" i="4"/>
  <c r="Q142" i="4"/>
  <c r="Q1427" i="4"/>
  <c r="Q1429" i="4"/>
  <c r="Q719" i="4"/>
  <c r="Q608" i="4"/>
  <c r="Q988" i="4"/>
  <c r="Q873" i="4"/>
  <c r="Q651" i="4"/>
  <c r="Q124" i="4"/>
  <c r="Q230" i="4"/>
  <c r="Q1149" i="4"/>
  <c r="Q1441" i="4"/>
  <c r="Q1150" i="4"/>
  <c r="P177" i="4"/>
  <c r="P84" i="4"/>
  <c r="P278" i="4"/>
  <c r="P236" i="4"/>
  <c r="P1330" i="4"/>
  <c r="P536" i="4"/>
  <c r="P954" i="4"/>
  <c r="P1331" i="4"/>
  <c r="P1332" i="4"/>
  <c r="P1105" i="4"/>
  <c r="P1334" i="4"/>
  <c r="P140" i="4"/>
  <c r="P46" i="4"/>
  <c r="P770" i="4"/>
  <c r="P848" i="4"/>
  <c r="P199" i="4"/>
  <c r="P437" i="4"/>
  <c r="P1342" i="4"/>
  <c r="P1344" i="4"/>
  <c r="P640" i="4"/>
  <c r="P1345" i="4"/>
  <c r="P958" i="4"/>
  <c r="P1347" i="4"/>
  <c r="P460" i="4"/>
  <c r="P1110" i="4"/>
  <c r="P1351" i="4"/>
  <c r="P111" i="4"/>
  <c r="P1353" i="4"/>
  <c r="P1355" i="4"/>
  <c r="P1113" i="4"/>
  <c r="P773" i="4"/>
  <c r="P32" i="4"/>
  <c r="P704" i="4"/>
  <c r="P960" i="4"/>
  <c r="P537" i="4"/>
  <c r="P961" i="4"/>
  <c r="P96" i="4"/>
  <c r="P603" i="4"/>
  <c r="P1363" i="4"/>
  <c r="P1364" i="4"/>
  <c r="P313" i="4"/>
  <c r="P357" i="4"/>
  <c r="P1366" i="4"/>
  <c r="P112" i="4"/>
  <c r="P538" i="4"/>
  <c r="P516" i="4"/>
  <c r="P964" i="4"/>
  <c r="P386" i="4"/>
  <c r="P1118" i="4"/>
  <c r="P1371" i="4"/>
  <c r="P779" i="4"/>
  <c r="P572" i="4"/>
  <c r="P182" i="4"/>
  <c r="P21" i="4"/>
  <c r="P1121" i="4"/>
  <c r="P969" i="4"/>
  <c r="P1375" i="4"/>
  <c r="P707" i="4"/>
  <c r="P858" i="4"/>
  <c r="P94" i="4"/>
  <c r="P859" i="4"/>
  <c r="P1383" i="4"/>
  <c r="P973" i="4"/>
  <c r="P1384" i="4"/>
  <c r="P976" i="4"/>
  <c r="P250" i="4"/>
  <c r="P195" i="4"/>
  <c r="P1127" i="4"/>
  <c r="P405" i="4"/>
  <c r="P1389" i="4"/>
  <c r="P496" i="4"/>
  <c r="P1131" i="4"/>
  <c r="P463" i="4"/>
  <c r="P209" i="4"/>
  <c r="P518" i="4"/>
  <c r="P1133" i="4"/>
  <c r="P1395" i="4"/>
  <c r="P497" i="4"/>
  <c r="P1399" i="4"/>
  <c r="P861" i="4"/>
  <c r="P1402" i="4"/>
  <c r="P982" i="4"/>
  <c r="P55" i="4"/>
  <c r="P1136" i="4"/>
  <c r="P187" i="4"/>
  <c r="P712" i="4"/>
  <c r="P863" i="4"/>
  <c r="P864" i="4"/>
  <c r="P1408" i="4"/>
  <c r="P1410" i="4"/>
  <c r="P648" i="4"/>
  <c r="P865" i="4"/>
  <c r="P1140" i="4"/>
  <c r="P110" i="4"/>
  <c r="P334" i="4"/>
  <c r="P519" i="4"/>
  <c r="P1416" i="4"/>
  <c r="P26" i="4"/>
  <c r="P90" i="4"/>
  <c r="P1421" i="4"/>
  <c r="P785" i="4"/>
  <c r="P501" i="4"/>
  <c r="P868" i="4"/>
  <c r="P1423" i="4"/>
  <c r="P358" i="4"/>
  <c r="P1426" i="4"/>
  <c r="P718" i="4"/>
  <c r="P870" i="4"/>
  <c r="P872" i="4"/>
  <c r="P1147" i="4"/>
  <c r="P1432" i="4"/>
  <c r="P874" i="4"/>
  <c r="P1435" i="4"/>
  <c r="P1437" i="4"/>
  <c r="P875" i="4"/>
  <c r="P786" i="4"/>
  <c r="P1442" i="4"/>
  <c r="P464" i="4"/>
  <c r="P544" i="4"/>
  <c r="P17" i="4"/>
  <c r="P990" i="4"/>
  <c r="P1446" i="4"/>
  <c r="P878" i="4"/>
  <c r="P148" i="4"/>
  <c r="P1155" i="4"/>
  <c r="P992" i="4"/>
  <c r="P576" i="4"/>
  <c r="P376" i="4"/>
  <c r="P997" i="4"/>
  <c r="P1158" i="4"/>
  <c r="P1455" i="4"/>
  <c r="P213" i="4"/>
  <c r="P1461" i="4"/>
  <c r="P612" i="4"/>
  <c r="P998" i="4"/>
  <c r="P1464" i="4"/>
  <c r="P1161" i="4"/>
  <c r="P28" i="4"/>
  <c r="P1468" i="4"/>
  <c r="P389" i="4"/>
  <c r="P1472" i="4"/>
  <c r="P1474" i="4"/>
  <c r="P1166" i="4"/>
  <c r="P296" i="4"/>
  <c r="P264" i="4"/>
  <c r="P1476" i="4"/>
  <c r="P408" i="4"/>
  <c r="P1477" i="4"/>
  <c r="P1480" i="4"/>
  <c r="P58" i="4"/>
  <c r="P1483" i="4"/>
  <c r="P1171" i="4"/>
  <c r="P1485" i="4"/>
  <c r="P1486" i="4"/>
  <c r="P1488" i="4"/>
  <c r="P1490" i="4"/>
  <c r="P723" i="4"/>
  <c r="P364" i="4"/>
  <c r="P274" i="4"/>
  <c r="Q110" i="4"/>
  <c r="Q519" i="4"/>
  <c r="Q1416" i="4"/>
  <c r="Q26" i="4"/>
  <c r="Q90" i="4"/>
  <c r="Q1421" i="4"/>
  <c r="Q785" i="4"/>
  <c r="Q501" i="4"/>
  <c r="Q868" i="4"/>
  <c r="Q1423" i="4"/>
  <c r="Q358" i="4"/>
  <c r="Q1426" i="4"/>
  <c r="Q718" i="4"/>
  <c r="Q870" i="4"/>
  <c r="Q872" i="4"/>
  <c r="Q1147" i="4"/>
  <c r="Q1432" i="4"/>
  <c r="Q874" i="4"/>
  <c r="Q1435" i="4"/>
  <c r="Q1437" i="4"/>
  <c r="Q875" i="4"/>
  <c r="Q786" i="4"/>
  <c r="Q1442" i="4"/>
  <c r="Q464" i="4"/>
  <c r="Q544" i="4"/>
  <c r="Q17" i="4"/>
  <c r="Q990" i="4"/>
  <c r="Q1446" i="4"/>
  <c r="Q878" i="4"/>
  <c r="Q148" i="4"/>
  <c r="Q1155" i="4"/>
  <c r="Q992" i="4"/>
  <c r="Q576" i="4"/>
  <c r="P563" i="4"/>
  <c r="P393" i="4"/>
  <c r="P693" i="4"/>
  <c r="P1085" i="4"/>
  <c r="P1086" i="4"/>
  <c r="P759" i="4"/>
  <c r="P1305" i="4"/>
  <c r="P1306" i="4"/>
  <c r="P695" i="4"/>
  <c r="P1308" i="4"/>
  <c r="P942" i="4"/>
  <c r="P762" i="4"/>
  <c r="P1088" i="4"/>
  <c r="P1310" i="4"/>
  <c r="P943" i="4"/>
  <c r="P1090" i="4"/>
  <c r="P567" i="4"/>
  <c r="P595" i="4"/>
  <c r="P696" i="4"/>
  <c r="P446" i="4"/>
  <c r="P1093" i="4"/>
  <c r="P474" i="4"/>
  <c r="P840" i="4"/>
  <c r="P1317" i="4"/>
  <c r="P83" i="4"/>
  <c r="P74" i="4"/>
  <c r="P697" i="4"/>
  <c r="P948" i="4"/>
  <c r="P282" i="4"/>
  <c r="P1098" i="4"/>
  <c r="P596" i="4"/>
  <c r="P597" i="4"/>
  <c r="P265" i="4"/>
  <c r="P71" i="4"/>
  <c r="P179" i="4"/>
  <c r="P950" i="4"/>
  <c r="P767" i="4"/>
  <c r="P241" i="4"/>
  <c r="P844" i="4"/>
  <c r="P1324" i="4"/>
  <c r="P600" i="4"/>
  <c r="P1326" i="4"/>
  <c r="P1327" i="4"/>
  <c r="P1328" i="4"/>
  <c r="P845" i="4"/>
  <c r="P49" i="4"/>
  <c r="P698" i="4"/>
  <c r="P1102" i="4"/>
  <c r="P352" i="4"/>
  <c r="P956" i="4"/>
  <c r="P768" i="4"/>
  <c r="P1333" i="4"/>
  <c r="P1106" i="4"/>
  <c r="P638" i="4"/>
  <c r="P1336" i="4"/>
  <c r="P1338" i="4"/>
  <c r="P1107" i="4"/>
  <c r="P104" i="4"/>
  <c r="P1108" i="4"/>
  <c r="P1341" i="4"/>
  <c r="P957" i="4"/>
  <c r="P438" i="4"/>
  <c r="P353" i="4"/>
  <c r="P700" i="4"/>
  <c r="P311" i="4"/>
  <c r="P1348" i="4"/>
  <c r="P413" i="4"/>
  <c r="P1350" i="4"/>
  <c r="P959" i="4"/>
  <c r="P641" i="4"/>
  <c r="P1354" i="4"/>
  <c r="P476" i="4"/>
  <c r="P702" i="4"/>
  <c r="P703" i="4"/>
  <c r="P1115" i="4"/>
  <c r="P1357" i="4"/>
  <c r="P144" i="4"/>
  <c r="P48" i="4"/>
  <c r="P962" i="4"/>
  <c r="P1362" i="4"/>
  <c r="P963" i="4"/>
  <c r="P375" i="4"/>
  <c r="P1365" i="4"/>
  <c r="P775" i="4"/>
  <c r="P515" i="4"/>
  <c r="P20" i="4"/>
  <c r="P854" i="4"/>
  <c r="P1367" i="4"/>
  <c r="P1117" i="4"/>
  <c r="P279" i="4"/>
  <c r="P778" i="4"/>
  <c r="P260" i="4"/>
  <c r="P1119" i="4"/>
  <c r="P404" i="4"/>
  <c r="P1373" i="4"/>
  <c r="P967" i="4"/>
  <c r="P423" i="4"/>
  <c r="P461" i="4"/>
  <c r="P190" i="4"/>
  <c r="P294" i="4"/>
  <c r="P1377" i="4"/>
  <c r="P1379" i="4"/>
  <c r="P57" i="4"/>
  <c r="P1382" i="4"/>
  <c r="P59" i="4"/>
  <c r="P300" i="4"/>
  <c r="P708" i="4"/>
  <c r="P540" i="4"/>
  <c r="P424" i="4"/>
  <c r="P860" i="4"/>
  <c r="P1128" i="4"/>
  <c r="P1129" i="4"/>
  <c r="P1390" i="4"/>
  <c r="P979" i="4"/>
  <c r="P42" i="4"/>
  <c r="P981" i="4"/>
  <c r="P1132" i="4"/>
  <c r="P710" i="4"/>
  <c r="P1394" i="4"/>
  <c r="P1396" i="4"/>
  <c r="P1398" i="4"/>
  <c r="P1400" i="4"/>
  <c r="P1401" i="4"/>
  <c r="P388" i="4"/>
  <c r="P151" i="4"/>
  <c r="P62" i="4"/>
  <c r="P862" i="4"/>
  <c r="P134" i="4"/>
  <c r="P983" i="4"/>
  <c r="P541" i="4"/>
  <c r="P984" i="4"/>
  <c r="P500" i="4"/>
  <c r="P647" i="4"/>
  <c r="P289" i="4"/>
  <c r="P1412" i="4"/>
  <c r="P1414" i="4"/>
  <c r="P985" i="4"/>
  <c r="P166" i="4"/>
  <c r="P105" i="4"/>
  <c r="P347" i="4"/>
  <c r="P867" i="4"/>
  <c r="P1420" i="4"/>
  <c r="P315" i="4"/>
  <c r="P1146" i="4"/>
  <c r="P301" i="4"/>
  <c r="P80" i="4"/>
  <c r="P650" i="4"/>
  <c r="P1425" i="4"/>
  <c r="P1428" i="4"/>
  <c r="P1430" i="4"/>
  <c r="P871" i="4"/>
  <c r="P543" i="4"/>
  <c r="P406" i="4"/>
  <c r="P81" i="4"/>
  <c r="P407" i="4"/>
  <c r="P1436" i="4"/>
  <c r="P1438" i="4"/>
  <c r="P1440" i="4"/>
  <c r="P575" i="4"/>
  <c r="P1444" i="4"/>
  <c r="P502" i="4"/>
  <c r="P316" i="4"/>
  <c r="P611" i="4"/>
  <c r="P220" i="4"/>
  <c r="P877" i="4"/>
  <c r="P1153" i="4"/>
  <c r="Q830" i="4"/>
  <c r="Q939" i="4"/>
  <c r="Q299" i="4"/>
  <c r="Q1299" i="4"/>
  <c r="Q472" i="4"/>
  <c r="Q941" i="4"/>
  <c r="Q691" i="4"/>
  <c r="Q1302" i="4"/>
  <c r="Q25" i="4"/>
  <c r="Q563" i="4"/>
  <c r="Q393" i="4"/>
  <c r="Q693" i="4"/>
  <c r="Q1085" i="4"/>
  <c r="Q1086" i="4"/>
  <c r="Q759" i="4"/>
  <c r="Q1305" i="4"/>
  <c r="Q1306" i="4"/>
  <c r="Q695" i="4"/>
  <c r="Q1308" i="4"/>
  <c r="Q942" i="4"/>
  <c r="Q762" i="4"/>
  <c r="Q1088" i="4"/>
  <c r="Q1310" i="4"/>
  <c r="Q943" i="4"/>
  <c r="Q1090" i="4"/>
  <c r="Q567" i="4"/>
  <c r="Q595" i="4"/>
  <c r="Q696" i="4"/>
  <c r="Q446" i="4"/>
  <c r="Q1093" i="4"/>
  <c r="Q474" i="4"/>
  <c r="Q840" i="4"/>
  <c r="Q1317" i="4"/>
  <c r="Q83" i="4"/>
  <c r="Q74" i="4"/>
  <c r="Q697" i="4"/>
  <c r="Q948" i="4"/>
  <c r="Q282" i="4"/>
  <c r="Q1098" i="4"/>
  <c r="Q596" i="4"/>
  <c r="Q597" i="4"/>
  <c r="Q265" i="4"/>
  <c r="Q71" i="4"/>
  <c r="Q179" i="4"/>
  <c r="Q950" i="4"/>
  <c r="Q767" i="4"/>
  <c r="Q241" i="4"/>
  <c r="Q844" i="4"/>
  <c r="Q1324" i="4"/>
  <c r="Q600" i="4"/>
  <c r="Q1326" i="4"/>
  <c r="Q1327" i="4"/>
  <c r="Q1328" i="4"/>
  <c r="Q845" i="4"/>
  <c r="Q49" i="4"/>
  <c r="Q698" i="4"/>
  <c r="Q1102" i="4"/>
  <c r="Q352" i="4"/>
  <c r="Q956" i="4"/>
  <c r="Q768" i="4"/>
  <c r="Q1333" i="4"/>
  <c r="Q1106" i="4"/>
  <c r="Q638" i="4"/>
  <c r="Q1336" i="4"/>
  <c r="Q1338" i="4"/>
  <c r="Q1107" i="4"/>
  <c r="Q104" i="4"/>
  <c r="Q1108" i="4"/>
  <c r="Q1341" i="4"/>
  <c r="Q957" i="4"/>
  <c r="Q438" i="4"/>
  <c r="Q353" i="4"/>
  <c r="Q700" i="4"/>
  <c r="Q311" i="4"/>
  <c r="Q1348" i="4"/>
  <c r="Q413" i="4"/>
  <c r="Q1350" i="4"/>
  <c r="Q959" i="4"/>
  <c r="Q641" i="4"/>
  <c r="Q1354" i="4"/>
  <c r="Q476" i="4"/>
  <c r="Q702" i="4"/>
  <c r="Q703" i="4"/>
  <c r="Q1115" i="4"/>
  <c r="Q1357" i="4"/>
  <c r="Q144" i="4"/>
  <c r="Q48" i="4"/>
  <c r="Q962" i="4"/>
  <c r="Q1362" i="4"/>
  <c r="Q963" i="4"/>
  <c r="Q375" i="4"/>
  <c r="Q1365" i="4"/>
  <c r="Q775" i="4"/>
  <c r="Q515" i="4"/>
  <c r="Q20" i="4"/>
  <c r="Q854" i="4"/>
  <c r="Q1367" i="4"/>
  <c r="Q1117" i="4"/>
  <c r="Q279" i="4"/>
  <c r="Q778" i="4"/>
  <c r="Q260" i="4"/>
  <c r="Q1119" i="4"/>
  <c r="Q404" i="4"/>
  <c r="Q1373" i="4"/>
  <c r="Q967" i="4"/>
  <c r="Q423" i="4"/>
  <c r="Q461" i="4"/>
  <c r="Q190" i="4"/>
  <c r="Q294" i="4"/>
  <c r="Q1377" i="4"/>
  <c r="Q1379" i="4"/>
  <c r="Q57" i="4"/>
  <c r="Q1382" i="4"/>
  <c r="Q59" i="4"/>
  <c r="Q300" i="4"/>
  <c r="Q708" i="4"/>
  <c r="Q540" i="4"/>
  <c r="Q424" i="4"/>
  <c r="Q860" i="4"/>
  <c r="Q1128" i="4"/>
  <c r="Q1129" i="4"/>
  <c r="Q1390" i="4"/>
  <c r="Q979" i="4"/>
  <c r="Q42" i="4"/>
  <c r="Q981" i="4"/>
  <c r="Q1132" i="4"/>
  <c r="Q710" i="4"/>
  <c r="Q1394" i="4"/>
  <c r="Q1396" i="4"/>
  <c r="Q1398" i="4"/>
  <c r="Q1400" i="4"/>
  <c r="Q1401" i="4"/>
  <c r="Q388" i="4"/>
  <c r="Q151" i="4"/>
  <c r="Q62" i="4"/>
  <c r="Q862" i="4"/>
  <c r="Q134" i="4"/>
  <c r="Q983" i="4"/>
  <c r="Q541" i="4"/>
  <c r="Q984" i="4"/>
  <c r="Q500" i="4"/>
  <c r="Q647" i="4"/>
  <c r="Q289" i="4"/>
  <c r="Q1412" i="4"/>
  <c r="Q1414" i="4"/>
  <c r="Q985" i="4"/>
  <c r="Q166" i="4"/>
  <c r="Q105" i="4"/>
  <c r="Q347" i="4"/>
  <c r="Q867" i="4"/>
  <c r="Q1420" i="4"/>
  <c r="Q315" i="4"/>
  <c r="Q1146" i="4"/>
  <c r="Q301" i="4"/>
  <c r="Q80" i="4"/>
  <c r="Q650" i="4"/>
  <c r="Q1425" i="4"/>
  <c r="Q1428" i="4"/>
  <c r="Q1430" i="4"/>
  <c r="Q871" i="4"/>
  <c r="Q543" i="4"/>
  <c r="Q406" i="4"/>
  <c r="Q81" i="4"/>
  <c r="Q407" i="4"/>
  <c r="Q1436" i="4"/>
  <c r="Q1438" i="4"/>
  <c r="Q1440" i="4"/>
  <c r="Q575" i="4"/>
  <c r="Q1444" i="4"/>
  <c r="Q502" i="4"/>
  <c r="Q1013" i="4"/>
  <c r="Q1524" i="4"/>
  <c r="Q272" i="4"/>
  <c r="Q451" i="4"/>
  <c r="Q1528" i="4"/>
  <c r="Q549" i="4"/>
  <c r="Q1018" i="4"/>
  <c r="Q1195" i="4"/>
  <c r="Q1019" i="4"/>
  <c r="Q1531" i="4"/>
  <c r="Q658" i="4"/>
  <c r="Q1020" i="4"/>
  <c r="Q619" i="4"/>
  <c r="Q390" i="4"/>
  <c r="Q1540" i="4"/>
  <c r="Q891" i="4"/>
  <c r="Q1543" i="4"/>
  <c r="Q660" i="4"/>
  <c r="Q1203" i="4"/>
  <c r="Q1550" i="4"/>
  <c r="Q892" i="4"/>
  <c r="Q525" i="4"/>
  <c r="Q1206" i="4"/>
  <c r="Q1557" i="4"/>
  <c r="Q1558" i="4"/>
  <c r="Q1560" i="4"/>
  <c r="Q227" i="4"/>
  <c r="Q1208" i="4"/>
  <c r="Q1567" i="4"/>
  <c r="Q1211" i="4"/>
  <c r="Q1572" i="4"/>
  <c r="Q622" i="4"/>
  <c r="Q1577" i="4"/>
  <c r="Q1581" i="4"/>
  <c r="Q1025" i="4"/>
  <c r="Q47" i="4"/>
  <c r="Q1586" i="4"/>
  <c r="Q1214" i="4"/>
  <c r="Q1592" i="4"/>
  <c r="Q1594" i="4"/>
  <c r="Q106" i="4"/>
  <c r="Q1218" i="4"/>
  <c r="Q1219" i="4"/>
  <c r="Q1029" i="4"/>
  <c r="Q1602" i="4"/>
  <c r="Q391" i="4"/>
  <c r="Q1604" i="4"/>
  <c r="Q1608" i="4"/>
  <c r="Q1611" i="4"/>
  <c r="Q1222" i="4"/>
  <c r="Q258" i="4"/>
  <c r="Q1619" i="4"/>
  <c r="Q1223" i="4"/>
  <c r="Q729" i="4"/>
  <c r="Q797" i="4"/>
  <c r="Q1627" i="4"/>
  <c r="Q897" i="4"/>
  <c r="Q273" i="4"/>
  <c r="Q1632" i="4"/>
  <c r="Q1635" i="4"/>
  <c r="Q1639" i="4"/>
  <c r="Q143" i="4"/>
  <c r="Q1644" i="4"/>
  <c r="Q1647" i="4"/>
  <c r="Q1649" i="4"/>
  <c r="Q1651" i="4"/>
  <c r="Q1036" i="4"/>
  <c r="Q799" i="4"/>
  <c r="Q1658" i="4"/>
  <c r="Q1660" i="4"/>
  <c r="Q343" i="4"/>
  <c r="Q1666" i="4"/>
  <c r="Q468" i="4"/>
  <c r="Q1037" i="4"/>
  <c r="Q1675" i="4"/>
  <c r="Q1677" i="4"/>
  <c r="Q204" i="4"/>
  <c r="Q1681" i="4"/>
  <c r="Q1684" i="4"/>
  <c r="Q172" i="4"/>
  <c r="Q1235" i="4"/>
  <c r="Q1691" i="4"/>
  <c r="Q1694" i="4"/>
  <c r="Q1239" i="4"/>
  <c r="Q902" i="4"/>
  <c r="Q1701" i="4"/>
  <c r="Q1042" i="4"/>
  <c r="Q153" i="4"/>
  <c r="Q1707" i="4"/>
  <c r="Q1709" i="4"/>
  <c r="Q1243" i="4"/>
  <c r="Q1246" i="4"/>
  <c r="Q1715" i="4"/>
  <c r="Q801" i="4"/>
  <c r="Q1720" i="4"/>
  <c r="Q1724" i="4"/>
  <c r="Q1726" i="4"/>
  <c r="Q1730" i="4"/>
  <c r="Q1732" i="4"/>
  <c r="Q1736" i="4"/>
  <c r="Q732" i="4"/>
  <c r="Q1741" i="4"/>
  <c r="Q664" i="4"/>
  <c r="Q1746" i="4"/>
  <c r="Q1749" i="4"/>
  <c r="P887" i="4"/>
  <c r="P1514" i="4"/>
  <c r="P888" i="4"/>
  <c r="P1188" i="4"/>
  <c r="P504" i="4"/>
  <c r="P481" i="4"/>
  <c r="P1012" i="4"/>
  <c r="P416" i="4"/>
  <c r="P1523" i="4"/>
  <c r="P1525" i="4"/>
  <c r="P216" i="4"/>
  <c r="P1527" i="4"/>
  <c r="P1529" i="4"/>
  <c r="P261" i="4"/>
  <c r="P657" i="4"/>
  <c r="P119" i="4"/>
  <c r="P1197" i="4"/>
  <c r="P1198" i="4"/>
  <c r="P1535" i="4"/>
  <c r="P1200" i="4"/>
  <c r="P659" i="4"/>
  <c r="P1201" i="4"/>
  <c r="P1202" i="4"/>
  <c r="P64" i="4"/>
  <c r="P1022" i="4"/>
  <c r="P524" i="4"/>
  <c r="P1549" i="4"/>
  <c r="P30" i="4"/>
  <c r="P1204" i="4"/>
  <c r="P526" i="4"/>
  <c r="P121" i="4"/>
  <c r="P379" i="4"/>
  <c r="P1024" i="4"/>
  <c r="P1563" i="4"/>
  <c r="P1564" i="4"/>
  <c r="P1566" i="4"/>
  <c r="P1569" i="4"/>
  <c r="P1571" i="4"/>
  <c r="P1573" i="4"/>
  <c r="P1576" i="4"/>
  <c r="P1580" i="4"/>
  <c r="P1583" i="4"/>
  <c r="P795" i="4"/>
  <c r="P1026" i="4"/>
  <c r="P1589" i="4"/>
  <c r="P1591" i="4"/>
  <c r="P98" i="4"/>
  <c r="P1216" i="4"/>
  <c r="P1217" i="4"/>
  <c r="P162" i="4"/>
  <c r="P1599" i="4"/>
  <c r="P1601" i="4"/>
  <c r="P118" i="4"/>
  <c r="P1603" i="4"/>
  <c r="P1607" i="4"/>
  <c r="P1610" i="4"/>
  <c r="P1614" i="4"/>
  <c r="P1616" i="4"/>
  <c r="P895" i="4"/>
  <c r="P505" i="4"/>
  <c r="P452" i="4"/>
  <c r="P1625" i="4"/>
  <c r="P1224" i="4"/>
  <c r="P198" i="4"/>
  <c r="P1034" i="4"/>
  <c r="P1226" i="4"/>
  <c r="P1634" i="4"/>
  <c r="P1638" i="4"/>
  <c r="P1640" i="4"/>
  <c r="P1643" i="4"/>
  <c r="P1646" i="4"/>
  <c r="P1648" i="4"/>
  <c r="P1650" i="4"/>
  <c r="P255" i="4"/>
  <c r="P1655" i="4"/>
  <c r="P1657" i="4"/>
  <c r="P1231" i="4"/>
  <c r="P900" i="4"/>
  <c r="P1665" i="4"/>
  <c r="P1669" i="4"/>
  <c r="P1671" i="4"/>
  <c r="P1674" i="4"/>
  <c r="P1232" i="4"/>
  <c r="P1039" i="4"/>
  <c r="P1040" i="4"/>
  <c r="P1683" i="4"/>
  <c r="P1687" i="4"/>
  <c r="P1689" i="4"/>
  <c r="P663" i="4"/>
  <c r="P1693" i="4"/>
  <c r="P1238" i="4"/>
  <c r="P1697" i="4"/>
  <c r="P1700" i="4"/>
  <c r="P800" i="4"/>
  <c r="P238" i="4"/>
  <c r="P1706" i="4"/>
  <c r="P1242" i="4"/>
  <c r="P1712" i="4"/>
  <c r="P1245" i="4"/>
  <c r="P904" i="4"/>
  <c r="P1718" i="4"/>
  <c r="P905" i="4"/>
  <c r="P1723" i="4"/>
  <c r="P1248" i="4"/>
  <c r="P1729" i="4"/>
  <c r="P731" i="4"/>
  <c r="P1735" i="4"/>
  <c r="P802" i="4"/>
  <c r="P1740" i="4"/>
  <c r="P1045" i="4"/>
  <c r="P1046" i="4"/>
  <c r="P665" i="4"/>
  <c r="Q721" i="4"/>
  <c r="Q610" i="4"/>
  <c r="Q876" i="4"/>
  <c r="Q1445" i="4"/>
  <c r="Q991" i="4"/>
  <c r="Q1447" i="4"/>
  <c r="Q1154" i="4"/>
  <c r="Q1156" i="4"/>
  <c r="Q993" i="4"/>
  <c r="Q995" i="4"/>
  <c r="Q1157" i="4"/>
  <c r="Q1452" i="4"/>
  <c r="Q546" i="4"/>
  <c r="Q1456" i="4"/>
  <c r="Q1459" i="4"/>
  <c r="Q1462" i="4"/>
  <c r="Q613" i="4"/>
  <c r="Q1159" i="4"/>
  <c r="Q1160" i="4"/>
  <c r="Q614" i="4"/>
  <c r="Q1162" i="4"/>
  <c r="Q342" i="4"/>
  <c r="Q266" i="4"/>
  <c r="Q879" i="4"/>
  <c r="Q1165" i="4"/>
  <c r="Q615" i="4"/>
  <c r="Q194" i="4"/>
  <c r="Q1001" i="4"/>
  <c r="Q257" i="4"/>
  <c r="Q189" i="4"/>
  <c r="Q1478" i="4"/>
  <c r="Q284" i="4"/>
  <c r="Q425" i="4"/>
  <c r="Q1484" i="4"/>
  <c r="Q1172" i="4"/>
  <c r="Q1174" i="4"/>
  <c r="Q440" i="4"/>
  <c r="Q244" i="4"/>
  <c r="Q789" i="4"/>
  <c r="Q578" i="4"/>
  <c r="Q1492" i="4"/>
  <c r="Q791" i="4"/>
  <c r="Q365" i="4"/>
  <c r="Q116" i="4"/>
  <c r="Q1005" i="4"/>
  <c r="Q548" i="4"/>
  <c r="Q1180" i="4"/>
  <c r="Q63" i="4"/>
  <c r="Q1501" i="4"/>
  <c r="Q1503" i="4"/>
  <c r="Q1006" i="4"/>
  <c r="Q522" i="4"/>
  <c r="Q725" i="4"/>
  <c r="Q1507" i="4"/>
  <c r="Q1509" i="4"/>
  <c r="Q1186" i="4"/>
  <c r="Q377" i="4"/>
  <c r="Q885" i="4"/>
  <c r="Q887" i="4"/>
  <c r="Q1514" i="4"/>
  <c r="Q888" i="4"/>
  <c r="Q1188" i="4"/>
  <c r="Q504" i="4"/>
  <c r="Q481" i="4"/>
  <c r="Q1012" i="4"/>
  <c r="Q416" i="4"/>
  <c r="Q1523" i="4"/>
  <c r="Q1525" i="4"/>
  <c r="Q216" i="4"/>
  <c r="Q1527" i="4"/>
  <c r="Q1529" i="4"/>
  <c r="Q261" i="4"/>
  <c r="Q657" i="4"/>
  <c r="Q119" i="4"/>
  <c r="Q1197" i="4"/>
  <c r="Q1198" i="4"/>
  <c r="Q1535" i="4"/>
  <c r="Q1200" i="4"/>
  <c r="Q659" i="4"/>
  <c r="Q1201" i="4"/>
  <c r="Q1202" i="4"/>
  <c r="Q64" i="4"/>
  <c r="Q1022" i="4"/>
  <c r="Q524" i="4"/>
  <c r="Q1549" i="4"/>
  <c r="Q30" i="4"/>
  <c r="Q1204" i="4"/>
  <c r="Q526" i="4"/>
  <c r="Q121" i="4"/>
  <c r="Q379" i="4"/>
  <c r="Q1024" i="4"/>
  <c r="Q1563" i="4"/>
  <c r="Q1564" i="4"/>
  <c r="Q1566" i="4"/>
  <c r="Q1569" i="4"/>
  <c r="Q1571" i="4"/>
  <c r="Q1573" i="4"/>
  <c r="Q1576" i="4"/>
  <c r="Q1580" i="4"/>
  <c r="Q1583" i="4"/>
  <c r="Q795" i="4"/>
  <c r="Q1026" i="4"/>
  <c r="Q1589" i="4"/>
  <c r="Q1591" i="4"/>
  <c r="Q98" i="4"/>
  <c r="Q1216" i="4"/>
  <c r="Q1217" i="4"/>
  <c r="Q162" i="4"/>
  <c r="Q1599" i="4"/>
  <c r="Q1601" i="4"/>
  <c r="Q118" i="4"/>
  <c r="Q1603" i="4"/>
  <c r="Q1607" i="4"/>
  <c r="Q1610" i="4"/>
  <c r="Q1614" i="4"/>
  <c r="Q1616" i="4"/>
  <c r="Q895" i="4"/>
  <c r="Q505" i="4"/>
  <c r="Q452" i="4"/>
  <c r="Q1625" i="4"/>
  <c r="Q1224" i="4"/>
  <c r="Q198" i="4"/>
  <c r="Q1034" i="4"/>
  <c r="Q1226" i="4"/>
  <c r="Q1634" i="4"/>
  <c r="Q1638" i="4"/>
  <c r="Q1640" i="4"/>
  <c r="Q1643" i="4"/>
  <c r="Q1646" i="4"/>
  <c r="Q1648" i="4"/>
  <c r="Q1650" i="4"/>
  <c r="Q255" i="4"/>
  <c r="Q1655" i="4"/>
  <c r="Q1657" i="4"/>
  <c r="Q1231" i="4"/>
  <c r="Q900" i="4"/>
  <c r="Q1665" i="4"/>
  <c r="Q1669" i="4"/>
  <c r="Q1671" i="4"/>
  <c r="Q1674" i="4"/>
  <c r="Q1232" i="4"/>
  <c r="Q1039" i="4"/>
  <c r="Q1040" i="4"/>
  <c r="Q1683" i="4"/>
  <c r="Q1687" i="4"/>
  <c r="Q1689" i="4"/>
  <c r="Q663" i="4"/>
  <c r="Q1693" i="4"/>
  <c r="Q1238" i="4"/>
  <c r="Q1697" i="4"/>
  <c r="Q1700" i="4"/>
  <c r="Q800" i="4"/>
  <c r="Q238" i="4"/>
  <c r="Q1706" i="4"/>
  <c r="Q1242" i="4"/>
  <c r="Q1712" i="4"/>
  <c r="Q1245" i="4"/>
  <c r="Q904" i="4"/>
  <c r="Q1718" i="4"/>
  <c r="Q905" i="4"/>
  <c r="Q1723" i="4"/>
  <c r="Q1248" i="4"/>
  <c r="Q1729" i="4"/>
  <c r="Q731" i="4"/>
  <c r="Q1735" i="4"/>
  <c r="Q802" i="4"/>
  <c r="Q1740" i="4"/>
  <c r="Q1045" i="4"/>
  <c r="Q1046" i="4"/>
  <c r="Q665" i="4"/>
  <c r="P1493" i="4"/>
  <c r="P655" i="4"/>
  <c r="P883" i="4"/>
  <c r="P1497" i="4"/>
  <c r="P1179" i="4"/>
  <c r="P1500" i="4"/>
  <c r="P215" i="4"/>
  <c r="P426" i="4"/>
  <c r="P8" i="4"/>
  <c r="P579" i="4"/>
  <c r="P1183" i="4"/>
  <c r="P1184" i="4"/>
  <c r="P1508" i="4"/>
  <c r="P221" i="4"/>
  <c r="P427" i="4"/>
  <c r="P1008" i="4"/>
  <c r="P1513" i="4"/>
  <c r="P378" i="4"/>
  <c r="P1516" i="4"/>
  <c r="P1518" i="4"/>
  <c r="P1010" i="4"/>
  <c r="P1189" i="4"/>
  <c r="P1011" i="4"/>
  <c r="P1191" i="4"/>
  <c r="P1014" i="4"/>
  <c r="P1194" i="4"/>
  <c r="P580" i="4"/>
  <c r="P1015" i="4"/>
  <c r="P1017" i="4"/>
  <c r="P319" i="4"/>
  <c r="P793" i="4"/>
  <c r="P1196" i="4"/>
  <c r="P1530" i="4"/>
  <c r="P1532" i="4"/>
  <c r="P1534" i="4"/>
  <c r="P1199" i="4"/>
  <c r="P1537" i="4"/>
  <c r="P1539" i="4"/>
  <c r="P1541" i="4"/>
  <c r="P128" i="4"/>
  <c r="P1544" i="4"/>
  <c r="P1546" i="4"/>
  <c r="P1548" i="4"/>
  <c r="P1552" i="4"/>
  <c r="P1554" i="4"/>
  <c r="P1205" i="4"/>
  <c r="P661" i="4"/>
  <c r="P77" i="4"/>
  <c r="P1023" i="4"/>
  <c r="P1562" i="4"/>
  <c r="P581" i="4"/>
  <c r="P1209" i="4"/>
  <c r="P1210" i="4"/>
  <c r="P621" i="4"/>
  <c r="P1212" i="4"/>
  <c r="P1575" i="4"/>
  <c r="P1579" i="4"/>
  <c r="P794" i="4"/>
  <c r="P623" i="4"/>
  <c r="P1585" i="4"/>
  <c r="P1588" i="4"/>
  <c r="P417" i="4"/>
  <c r="P1593" i="4"/>
  <c r="P1595" i="4"/>
  <c r="P1597" i="4"/>
  <c r="P527" i="4"/>
  <c r="P1028" i="4"/>
  <c r="P1600" i="4"/>
  <c r="P1031" i="4"/>
  <c r="P1220" i="4"/>
  <c r="P1606" i="4"/>
  <c r="P1221" i="4"/>
  <c r="P1613" i="4"/>
  <c r="P1615" i="4"/>
  <c r="P1618" i="4"/>
  <c r="P1621" i="4"/>
  <c r="P1622" i="4"/>
  <c r="P1624" i="4"/>
  <c r="P1626" i="4"/>
  <c r="P1629" i="4"/>
  <c r="P898" i="4"/>
  <c r="P1631" i="4"/>
  <c r="P1227" i="4"/>
  <c r="P1637" i="4"/>
  <c r="P1228" i="4"/>
  <c r="P1642" i="4"/>
  <c r="P366" i="4"/>
  <c r="P899" i="4"/>
  <c r="P662" i="4"/>
  <c r="P1229" i="4"/>
  <c r="P1654" i="4"/>
  <c r="P1230" i="4"/>
  <c r="P441" i="4"/>
  <c r="P1662" i="4"/>
  <c r="P1664" i="4"/>
  <c r="P1668" i="4"/>
  <c r="P306" i="4"/>
  <c r="P1673" i="4"/>
  <c r="P1676" i="4"/>
  <c r="P1679" i="4"/>
  <c r="P1680" i="4"/>
  <c r="P1682" i="4"/>
  <c r="P1686" i="4"/>
  <c r="P1688" i="4"/>
  <c r="P1236" i="4"/>
  <c r="P171" i="4"/>
  <c r="P1237" i="4"/>
  <c r="P1240" i="4"/>
  <c r="P1699" i="4"/>
  <c r="P1702" i="4"/>
  <c r="P1043" i="4"/>
  <c r="P1705" i="4"/>
  <c r="P1241" i="4"/>
  <c r="P1711" i="4"/>
  <c r="P1713" i="4"/>
  <c r="P903" i="4"/>
  <c r="P1717" i="4"/>
  <c r="P1719" i="4"/>
  <c r="P1722" i="4"/>
  <c r="P1044" i="4"/>
  <c r="P1728" i="4"/>
  <c r="P730" i="4"/>
  <c r="P1734" i="4"/>
  <c r="P1738" i="4"/>
  <c r="P1249" i="4"/>
  <c r="P1743" i="4"/>
  <c r="P1745" i="4"/>
  <c r="P1748" i="4"/>
  <c r="Q376" i="4"/>
  <c r="Q997" i="4"/>
  <c r="Q1158" i="4"/>
  <c r="Q1455" i="4"/>
  <c r="Q213" i="4"/>
  <c r="Q1461" i="4"/>
  <c r="Q612" i="4"/>
  <c r="Q998" i="4"/>
  <c r="Q1464" i="4"/>
  <c r="Q1161" i="4"/>
  <c r="Q28" i="4"/>
  <c r="Q1468" i="4"/>
  <c r="Q389" i="4"/>
  <c r="Q1472" i="4"/>
  <c r="Q1474" i="4"/>
  <c r="Q1166" i="4"/>
  <c r="Q296" i="4"/>
  <c r="Q264" i="4"/>
  <c r="Q1476" i="4"/>
  <c r="Q408" i="4"/>
  <c r="Q1477" i="4"/>
  <c r="F1479" i="4"/>
  <c r="Q1480" i="4"/>
  <c r="Q58" i="4"/>
  <c r="Q1483" i="4"/>
  <c r="Q1171" i="4"/>
  <c r="Q1485" i="4"/>
  <c r="Q1486" i="4"/>
  <c r="Q1488" i="4"/>
  <c r="Q1490" i="4"/>
  <c r="Q723" i="4"/>
  <c r="Q364" i="4"/>
  <c r="Q274" i="4"/>
  <c r="Q1493" i="4"/>
  <c r="Q655" i="4"/>
  <c r="Q883" i="4"/>
  <c r="Q1497" i="4"/>
  <c r="Q1179" i="4"/>
  <c r="Q1500" i="4"/>
  <c r="Q215" i="4"/>
  <c r="Q426" i="4"/>
  <c r="Q8" i="4"/>
  <c r="Q579" i="4"/>
  <c r="Q1183" i="4"/>
  <c r="Q1184" i="4"/>
  <c r="Q1508" i="4"/>
  <c r="Q221" i="4"/>
  <c r="Q427" i="4"/>
  <c r="Q1008" i="4"/>
  <c r="Q1513" i="4"/>
  <c r="Q378" i="4"/>
  <c r="Q1516" i="4"/>
  <c r="Q1518" i="4"/>
  <c r="Q1010" i="4"/>
  <c r="Q1189" i="4"/>
  <c r="Q1011" i="4"/>
  <c r="Q1191" i="4"/>
  <c r="Q1014" i="4"/>
  <c r="Q1194" i="4"/>
  <c r="Q580" i="4"/>
  <c r="Q1015" i="4"/>
  <c r="P1449" i="4"/>
  <c r="P1450" i="4"/>
  <c r="P994" i="4"/>
  <c r="P85" i="4"/>
  <c r="P996" i="4"/>
  <c r="P1453" i="4"/>
  <c r="P1454" i="4"/>
  <c r="P1458" i="4"/>
  <c r="P788" i="4"/>
  <c r="P256" i="4"/>
  <c r="P18" i="4"/>
  <c r="P167" i="4"/>
  <c r="P999" i="4"/>
  <c r="P78" i="4"/>
  <c r="P1163" i="4"/>
  <c r="P1470" i="4"/>
  <c r="P1164" i="4"/>
  <c r="P1473" i="4"/>
  <c r="P449" i="4"/>
  <c r="P577" i="4"/>
  <c r="P1167" i="4"/>
  <c r="P1168" i="4"/>
  <c r="P547" i="4"/>
  <c r="P231" i="4"/>
  <c r="P881" i="4"/>
  <c r="P1002" i="4"/>
  <c r="P1482" i="4"/>
  <c r="P1003" i="4"/>
  <c r="P722" i="4"/>
  <c r="P1176" i="4"/>
  <c r="P1487" i="4"/>
  <c r="P1489" i="4"/>
  <c r="P654" i="4"/>
  <c r="P1491" i="4"/>
  <c r="P790" i="4"/>
  <c r="P882" i="4"/>
  <c r="P724" i="4"/>
  <c r="P1178" i="4"/>
  <c r="P792" i="4"/>
  <c r="P617" i="4"/>
  <c r="P1499" i="4"/>
  <c r="P884" i="4"/>
  <c r="P618" i="4"/>
  <c r="P79" i="4"/>
  <c r="P1181" i="4"/>
  <c r="P1505" i="4"/>
  <c r="P1506" i="4"/>
  <c r="P503" i="4"/>
  <c r="P726" i="4"/>
  <c r="P1511" i="4"/>
  <c r="P1007" i="4"/>
  <c r="P886" i="4"/>
  <c r="P1009" i="4"/>
  <c r="P1515" i="4"/>
  <c r="P317" i="4"/>
  <c r="P1519" i="4"/>
  <c r="P254" i="4"/>
  <c r="P1521" i="4"/>
  <c r="P1522" i="4"/>
  <c r="P1192" i="4"/>
  <c r="P1193" i="4"/>
  <c r="P428" i="4"/>
  <c r="P1526" i="4"/>
  <c r="P1016" i="4"/>
  <c r="P656" i="4"/>
  <c r="P176" i="4"/>
  <c r="P467" i="4"/>
  <c r="P523" i="4"/>
  <c r="P890" i="4"/>
  <c r="P1533" i="4"/>
  <c r="P320" i="4"/>
  <c r="P1536" i="4"/>
  <c r="P1538" i="4"/>
  <c r="P620" i="4"/>
  <c r="P1542" i="4"/>
  <c r="P1021" i="4"/>
  <c r="P1545" i="4"/>
  <c r="P1547" i="4"/>
  <c r="P1551" i="4"/>
  <c r="P1553" i="4"/>
  <c r="P1555" i="4"/>
  <c r="P1556" i="4"/>
  <c r="P893" i="4"/>
  <c r="P1559" i="4"/>
  <c r="P1561" i="4"/>
  <c r="P1207" i="4"/>
  <c r="P1565" i="4"/>
  <c r="P1568" i="4"/>
  <c r="P1570" i="4"/>
  <c r="P894" i="4"/>
  <c r="P1574" i="4"/>
  <c r="P1578" i="4"/>
  <c r="P1582" i="4"/>
  <c r="P1213" i="4"/>
  <c r="P1584" i="4"/>
  <c r="P1587" i="4"/>
  <c r="P1590" i="4"/>
  <c r="P1215" i="4"/>
  <c r="P1027" i="4"/>
  <c r="P1596" i="4"/>
  <c r="P1598" i="4"/>
  <c r="P727" i="4"/>
  <c r="P1030" i="4"/>
  <c r="P728" i="4"/>
  <c r="P796" i="4"/>
  <c r="P1605" i="4"/>
  <c r="P1609" i="4"/>
  <c r="P1612" i="4"/>
  <c r="P1032" i="4"/>
  <c r="P1617" i="4"/>
  <c r="P1620" i="4"/>
  <c r="P1033" i="4"/>
  <c r="P1623" i="4"/>
  <c r="P896" i="4"/>
  <c r="P1628" i="4"/>
  <c r="P1225" i="4"/>
  <c r="P1630" i="4"/>
  <c r="P1633" i="4"/>
  <c r="P1636" i="4"/>
  <c r="P92" i="4"/>
  <c r="P1641" i="4"/>
  <c r="P1645" i="4"/>
  <c r="P798" i="4"/>
  <c r="P1035" i="4"/>
  <c r="P1652" i="4"/>
  <c r="P1653" i="4"/>
  <c r="P1656" i="4"/>
  <c r="P1659" i="4"/>
  <c r="P1661" i="4"/>
  <c r="P1663" i="4"/>
  <c r="P1667" i="4"/>
  <c r="P1670" i="4"/>
  <c r="P1672" i="4"/>
  <c r="P1038" i="4"/>
  <c r="P1678" i="4"/>
  <c r="P901" i="4"/>
  <c r="P1233" i="4"/>
  <c r="P1685" i="4"/>
  <c r="P1234" i="4"/>
  <c r="P1690" i="4"/>
  <c r="P1692" i="4"/>
  <c r="P1695" i="4"/>
  <c r="P1696" i="4"/>
  <c r="P1698" i="4"/>
  <c r="P1041" i="4"/>
  <c r="P1703" i="4"/>
  <c r="P1704" i="4"/>
  <c r="P1708" i="4"/>
  <c r="P1710" i="4"/>
  <c r="P1244" i="4"/>
  <c r="P1714" i="4"/>
  <c r="P1716" i="4"/>
  <c r="P1247" i="4"/>
  <c r="P1721" i="4"/>
  <c r="P1725" i="4"/>
  <c r="P1727" i="4"/>
  <c r="P1731" i="4"/>
  <c r="P1733" i="4"/>
  <c r="P1737" i="4"/>
  <c r="P1739" i="4"/>
  <c r="P1742" i="4"/>
  <c r="P1744" i="4"/>
  <c r="P1747" i="4"/>
  <c r="P1250" i="4"/>
  <c r="Q316" i="4"/>
  <c r="Q611" i="4"/>
  <c r="Q220" i="4"/>
  <c r="Q877" i="4"/>
  <c r="Q1153" i="4"/>
  <c r="Q1449" i="4"/>
  <c r="Q1450" i="4"/>
  <c r="Q994" i="4"/>
  <c r="Q85" i="4"/>
  <c r="Q996" i="4"/>
  <c r="Q1453" i="4"/>
  <c r="Q1454" i="4"/>
  <c r="Q1458" i="4"/>
  <c r="Q788" i="4"/>
  <c r="Q256" i="4"/>
  <c r="Q18" i="4"/>
  <c r="Q167" i="4"/>
  <c r="Q999" i="4"/>
  <c r="Q78" i="4"/>
  <c r="Q1163" i="4"/>
  <c r="Q1470" i="4"/>
  <c r="Q1164" i="4"/>
  <c r="Q1473" i="4"/>
  <c r="Q449" i="4"/>
  <c r="Q577" i="4"/>
  <c r="Q1167" i="4"/>
  <c r="Q1168" i="4"/>
  <c r="Q547" i="4"/>
  <c r="Q231" i="4"/>
  <c r="Q881" i="4"/>
  <c r="Q1002" i="4"/>
  <c r="Q1482" i="4"/>
  <c r="Q1003" i="4"/>
  <c r="Q722" i="4"/>
  <c r="Q1176" i="4"/>
  <c r="Q1487" i="4"/>
  <c r="Q1489" i="4"/>
  <c r="Q654" i="4"/>
  <c r="Q1491" i="4"/>
  <c r="Q790" i="4"/>
  <c r="Q882" i="4"/>
  <c r="Q724" i="4"/>
  <c r="Q1178" i="4"/>
  <c r="Q792" i="4"/>
  <c r="Q617" i="4"/>
  <c r="Q1499" i="4"/>
  <c r="Q884" i="4"/>
  <c r="Q618" i="4"/>
  <c r="Q79" i="4"/>
  <c r="Q1181" i="4"/>
  <c r="Q1505" i="4"/>
  <c r="Q1506" i="4"/>
  <c r="Q503" i="4"/>
  <c r="Q726" i="4"/>
  <c r="Q1511" i="4"/>
  <c r="Q1007" i="4"/>
  <c r="Q886" i="4"/>
  <c r="Q1009" i="4"/>
  <c r="Q1515" i="4"/>
  <c r="Q317" i="4"/>
  <c r="Q1519" i="4"/>
  <c r="Q254" i="4"/>
  <c r="Q1521" i="4"/>
  <c r="Q1522" i="4"/>
  <c r="Q1192" i="4"/>
  <c r="Q1193" i="4"/>
  <c r="Q428" i="4"/>
  <c r="Q1526" i="4"/>
  <c r="Q1016" i="4"/>
  <c r="Q656" i="4"/>
  <c r="Q176" i="4"/>
  <c r="Q467" i="4"/>
  <c r="Q523" i="4"/>
  <c r="Q890" i="4"/>
  <c r="Q1533" i="4"/>
  <c r="Q320" i="4"/>
  <c r="Q1536" i="4"/>
  <c r="Q1538" i="4"/>
  <c r="Q620" i="4"/>
  <c r="Q1542" i="4"/>
  <c r="Q1021" i="4"/>
  <c r="Q1545" i="4"/>
  <c r="Q1547" i="4"/>
  <c r="Q1551" i="4"/>
  <c r="Q1553" i="4"/>
  <c r="Q1555" i="4"/>
  <c r="Q1556" i="4"/>
  <c r="Q893" i="4"/>
  <c r="Q1559" i="4"/>
  <c r="Q1561" i="4"/>
  <c r="Q1207" i="4"/>
  <c r="Q1565" i="4"/>
  <c r="Q1568" i="4"/>
  <c r="Q1570" i="4"/>
  <c r="Q894" i="4"/>
  <c r="Q1574" i="4"/>
  <c r="Q1578" i="4"/>
  <c r="Q1582" i="4"/>
  <c r="Q1213" i="4"/>
  <c r="Q1584" i="4"/>
  <c r="Q1587" i="4"/>
  <c r="Q1590" i="4"/>
  <c r="Q1215" i="4"/>
  <c r="Q1027" i="4"/>
  <c r="Q1596" i="4"/>
  <c r="Q1598" i="4"/>
  <c r="Q727" i="4"/>
  <c r="Q1030" i="4"/>
  <c r="Q728" i="4"/>
  <c r="Q796" i="4"/>
  <c r="Q1605" i="4"/>
  <c r="Q1609" i="4"/>
  <c r="Q1612" i="4"/>
  <c r="Q1032" i="4"/>
  <c r="Q1617" i="4"/>
  <c r="Q1620" i="4"/>
  <c r="Q1033" i="4"/>
  <c r="Q1623" i="4"/>
  <c r="Q896" i="4"/>
  <c r="Q1628" i="4"/>
  <c r="Q1225" i="4"/>
  <c r="Q1630" i="4"/>
  <c r="Q1633" i="4"/>
  <c r="Q1636" i="4"/>
  <c r="Q92" i="4"/>
  <c r="Q1641" i="4"/>
  <c r="Q1645" i="4"/>
  <c r="Q798" i="4"/>
  <c r="Q1035" i="4"/>
  <c r="Q1652" i="4"/>
  <c r="Q1653" i="4"/>
  <c r="Q1656" i="4"/>
  <c r="Q1659" i="4"/>
  <c r="Q1661" i="4"/>
  <c r="Q1663" i="4"/>
  <c r="Q1667" i="4"/>
  <c r="Q1670" i="4"/>
  <c r="Q1672" i="4"/>
  <c r="Q1038" i="4"/>
  <c r="Q1678" i="4"/>
  <c r="Q901" i="4"/>
  <c r="Q1233" i="4"/>
  <c r="Q1685" i="4"/>
  <c r="Q1234" i="4"/>
  <c r="Q1690" i="4"/>
  <c r="Q1692" i="4"/>
  <c r="Q1695" i="4"/>
  <c r="Q1696" i="4"/>
  <c r="Q1698" i="4"/>
  <c r="Q1041" i="4"/>
  <c r="Q1703" i="4"/>
  <c r="Q1704" i="4"/>
  <c r="Q1708" i="4"/>
  <c r="Q1710" i="4"/>
  <c r="Q1244" i="4"/>
  <c r="Q1714" i="4"/>
  <c r="Q1716" i="4"/>
  <c r="Q1247" i="4"/>
  <c r="Q1721" i="4"/>
  <c r="Q1725" i="4"/>
  <c r="Q1727" i="4"/>
  <c r="Q1731" i="4"/>
  <c r="Q1733" i="4"/>
  <c r="Q1737" i="4"/>
  <c r="Q1739" i="4"/>
  <c r="Q1742" i="4"/>
  <c r="Q1744" i="4"/>
  <c r="Q1747" i="4"/>
  <c r="Q1250" i="4"/>
  <c r="L573" i="4"/>
  <c r="F1421" i="4"/>
  <c r="F501" i="4"/>
  <c r="L520" i="4"/>
  <c r="F872" i="4"/>
  <c r="L1431" i="4"/>
  <c r="F1147" i="4"/>
  <c r="F1432" i="4"/>
  <c r="F874" i="4"/>
  <c r="L1434" i="4"/>
  <c r="F1442" i="4"/>
  <c r="L465" i="4"/>
  <c r="F654" i="4"/>
  <c r="F882" i="4"/>
  <c r="F724" i="4"/>
  <c r="L1564" i="4"/>
  <c r="F1565" i="4"/>
  <c r="I1209" i="4"/>
  <c r="L1121" i="4"/>
  <c r="L323" i="4"/>
  <c r="I1322" i="4"/>
  <c r="F898" i="4"/>
  <c r="I1034" i="4"/>
  <c r="F1631" i="4"/>
  <c r="F1637" i="4"/>
  <c r="I1638" i="4"/>
  <c r="L143" i="4"/>
  <c r="I1693" i="4"/>
  <c r="F182" i="4"/>
  <c r="F1649" i="4"/>
  <c r="F343" i="4"/>
  <c r="F1666" i="4"/>
  <c r="F468" i="4"/>
  <c r="I1233" i="4"/>
  <c r="I1234" i="4"/>
  <c r="F1289" i="4"/>
  <c r="I109" i="4"/>
  <c r="I620" i="4"/>
  <c r="I1553" i="4"/>
  <c r="L581" i="4"/>
  <c r="F1627" i="4"/>
  <c r="I1602" i="4"/>
  <c r="F118" i="4"/>
  <c r="I391" i="4"/>
  <c r="F1603" i="4"/>
  <c r="I1604" i="4"/>
  <c r="F1607" i="4"/>
  <c r="I1608" i="4"/>
  <c r="F1610" i="4"/>
  <c r="I1611" i="4"/>
  <c r="I1222" i="4"/>
  <c r="I258" i="4"/>
  <c r="L1328" i="4"/>
  <c r="L49" i="4"/>
  <c r="L1333" i="4"/>
  <c r="L42" i="4"/>
  <c r="L1644" i="4"/>
  <c r="L1647" i="4"/>
  <c r="I337" i="4"/>
  <c r="L636" i="4"/>
  <c r="L846" i="4"/>
  <c r="I1228" i="4"/>
  <c r="I662" i="4"/>
  <c r="F1742" i="4"/>
  <c r="I1743" i="4"/>
  <c r="F1744" i="4"/>
  <c r="I638" i="4"/>
  <c r="F771" i="4"/>
  <c r="F1340" i="4"/>
  <c r="F1343" i="4"/>
  <c r="F850" i="4"/>
  <c r="F170" i="4"/>
  <c r="F851" i="4"/>
  <c r="I375" i="4"/>
  <c r="I1365" i="4"/>
  <c r="F644" i="4"/>
  <c r="I20" i="4"/>
  <c r="I279" i="4"/>
  <c r="F855" i="4"/>
  <c r="I778" i="4"/>
  <c r="I260" i="4"/>
  <c r="L497" i="4"/>
  <c r="F1134" i="4"/>
  <c r="F1135" i="4"/>
  <c r="L55" i="4"/>
  <c r="F573" i="4"/>
  <c r="I983" i="4"/>
  <c r="I1420" i="4"/>
  <c r="F520" i="4"/>
  <c r="F1431" i="4"/>
  <c r="L1147" i="4"/>
  <c r="F211" i="4"/>
  <c r="F1433" i="4"/>
  <c r="L874" i="4"/>
  <c r="F1434" i="4"/>
  <c r="F391" i="4"/>
  <c r="F1604" i="4"/>
  <c r="F1608" i="4"/>
  <c r="F1611" i="4"/>
  <c r="F797" i="4"/>
  <c r="F136" i="4"/>
  <c r="I263" i="4"/>
  <c r="F345" i="4"/>
  <c r="F971" i="4"/>
  <c r="L1526" i="4"/>
  <c r="I622" i="4"/>
  <c r="F1697" i="4"/>
  <c r="F1700" i="4"/>
  <c r="F800" i="4"/>
  <c r="F238" i="4"/>
  <c r="F1706" i="4"/>
  <c r="F1242" i="4"/>
  <c r="L1710" i="4"/>
  <c r="F904" i="4"/>
  <c r="I801" i="4"/>
  <c r="F1723" i="4"/>
  <c r="F731" i="4"/>
  <c r="L263" i="4"/>
  <c r="L1091" i="4"/>
  <c r="F764" i="4"/>
  <c r="F405" i="4"/>
  <c r="L272" i="4"/>
  <c r="F1210" i="4"/>
  <c r="I1569" i="4"/>
  <c r="F621" i="4"/>
  <c r="I1571" i="4"/>
  <c r="F1212" i="4"/>
  <c r="F551" i="4"/>
  <c r="F552" i="4"/>
  <c r="I906" i="4"/>
  <c r="F183" i="4"/>
  <c r="I418" i="4"/>
  <c r="F252" i="4"/>
  <c r="I101" i="4"/>
  <c r="F553" i="4"/>
  <c r="I147" i="4"/>
  <c r="F907" i="4"/>
  <c r="I335" i="4"/>
  <c r="F409" i="4"/>
  <c r="I736" i="4"/>
  <c r="F908" i="4"/>
  <c r="I181" i="4"/>
  <c r="F267" i="4"/>
  <c r="I624" i="4"/>
  <c r="F582" i="4"/>
  <c r="F325" i="4"/>
  <c r="I670" i="4"/>
  <c r="L290" i="4"/>
  <c r="L73" i="4"/>
  <c r="L812" i="4"/>
  <c r="L235" i="4"/>
  <c r="F767" i="4"/>
  <c r="L571" i="4"/>
  <c r="L158" i="4"/>
  <c r="F976" i="4"/>
  <c r="I387" i="4"/>
  <c r="F250" i="4"/>
  <c r="I1385" i="4"/>
  <c r="F195" i="4"/>
  <c r="I155" i="4"/>
  <c r="L1659" i="4"/>
  <c r="F1231" i="4"/>
  <c r="L1233" i="4"/>
  <c r="F663" i="4"/>
  <c r="I1586" i="4"/>
  <c r="F967" i="4"/>
  <c r="L1386" i="4"/>
  <c r="F1480" i="4"/>
  <c r="L318" i="4"/>
  <c r="I1197" i="4"/>
  <c r="I1198" i="4"/>
  <c r="I659" i="4"/>
  <c r="L1651" i="4"/>
  <c r="F1230" i="4"/>
  <c r="I1657" i="4"/>
  <c r="I1665" i="4"/>
  <c r="I1669" i="4"/>
  <c r="L468" i="4"/>
  <c r="L1677" i="4"/>
  <c r="F1679" i="4"/>
  <c r="I1039" i="4"/>
  <c r="L826" i="4"/>
  <c r="F934" i="4"/>
  <c r="I246" i="4"/>
  <c r="L41" i="4"/>
  <c r="F828" i="4"/>
  <c r="I1291" i="4"/>
  <c r="L687" i="4"/>
  <c r="L688" i="4"/>
  <c r="F1734" i="4"/>
  <c r="I457" i="4"/>
  <c r="F1092" i="4"/>
  <c r="F949" i="4"/>
  <c r="L179" i="4"/>
  <c r="F843" i="4"/>
  <c r="L600" i="4"/>
  <c r="F1120" i="4"/>
  <c r="F541" i="4"/>
  <c r="F1420" i="4"/>
  <c r="F1678" i="4"/>
  <c r="L1039" i="4"/>
  <c r="I1686" i="4"/>
  <c r="F1234" i="4"/>
  <c r="F1690" i="4"/>
  <c r="F1692" i="4"/>
  <c r="F1738" i="4"/>
  <c r="F1249" i="4"/>
  <c r="F1177" i="4"/>
  <c r="I1489" i="4"/>
  <c r="F54" i="4"/>
  <c r="I654" i="4"/>
  <c r="F232" i="4"/>
  <c r="I882" i="4"/>
  <c r="F1510" i="4"/>
  <c r="L427" i="4"/>
  <c r="F1512" i="4"/>
  <c r="F76" i="4"/>
  <c r="L1017" i="4"/>
  <c r="F1018" i="4"/>
  <c r="L793" i="4"/>
  <c r="L1196" i="4"/>
  <c r="L1278" i="4"/>
  <c r="F978" i="4"/>
  <c r="L1435" i="4"/>
  <c r="L813" i="4"/>
  <c r="F276" i="4"/>
  <c r="F1059" i="4"/>
  <c r="L1267" i="4"/>
  <c r="L1061" i="4"/>
  <c r="L674" i="4"/>
  <c r="F392" i="4"/>
  <c r="F205" i="4"/>
  <c r="L127" i="4"/>
  <c r="F627" i="4"/>
  <c r="F1064" i="4"/>
  <c r="L817" i="4"/>
  <c r="L1065" i="4"/>
  <c r="L327" i="4"/>
  <c r="F67" i="4"/>
  <c r="L488" i="4"/>
  <c r="L322" i="4"/>
  <c r="L556" i="4"/>
  <c r="F750" i="4"/>
  <c r="L1067" i="4"/>
  <c r="F400" i="4"/>
  <c r="L928" i="4"/>
  <c r="F248" i="4"/>
  <c r="F454" i="4"/>
  <c r="L154" i="4"/>
  <c r="F369" i="4"/>
  <c r="L1283" i="4"/>
  <c r="F1284" i="4"/>
  <c r="L824" i="4"/>
  <c r="F557" i="4"/>
  <c r="I490" i="4"/>
  <c r="I97" i="4"/>
  <c r="F291" i="4"/>
  <c r="L1394" i="4"/>
  <c r="I340" i="4"/>
  <c r="I606" i="4"/>
  <c r="F1407" i="4"/>
  <c r="I298" i="4"/>
  <c r="F713" i="4"/>
  <c r="I573" i="4"/>
  <c r="F714" i="4"/>
  <c r="I1137" i="4"/>
  <c r="F717" i="4"/>
  <c r="I1144" i="4"/>
  <c r="F1145" i="4"/>
  <c r="I986" i="4"/>
  <c r="F1422" i="4"/>
  <c r="I542" i="4"/>
  <c r="I251" i="4"/>
  <c r="F142" i="4"/>
  <c r="F1427" i="4"/>
  <c r="I869" i="4"/>
  <c r="F719" i="4"/>
  <c r="F651" i="4"/>
  <c r="F578" i="4"/>
  <c r="I214" i="4"/>
  <c r="L1491" i="4"/>
  <c r="F1492" i="4"/>
  <c r="F791" i="4"/>
  <c r="F365" i="4"/>
  <c r="L724" i="4"/>
  <c r="F116" i="4"/>
  <c r="I76" i="4"/>
  <c r="I1520" i="4"/>
  <c r="I889" i="4"/>
  <c r="L1522" i="4"/>
  <c r="I1013" i="4"/>
  <c r="I1524" i="4"/>
  <c r="I272" i="4"/>
  <c r="F1573" i="4"/>
  <c r="F198" i="4"/>
  <c r="F1640" i="4"/>
  <c r="I143" i="4"/>
  <c r="L1673" i="4"/>
  <c r="F1741" i="4"/>
  <c r="I1742" i="4"/>
  <c r="I822" i="4"/>
  <c r="I928" i="4"/>
  <c r="L1072" i="4"/>
  <c r="L1074" i="4"/>
  <c r="L383" i="4"/>
  <c r="L917" i="4"/>
  <c r="F669" i="4"/>
  <c r="F1281" i="4"/>
  <c r="I733" i="4"/>
  <c r="F906" i="4"/>
  <c r="I735" i="4"/>
  <c r="L1251" i="4"/>
  <c r="F418" i="4"/>
  <c r="I453" i="4"/>
  <c r="L108" i="4"/>
  <c r="F101" i="4"/>
  <c r="I196" i="4"/>
  <c r="L321" i="4"/>
  <c r="F147" i="4"/>
  <c r="I367" i="4"/>
  <c r="L803" i="4"/>
  <c r="F335" i="4"/>
  <c r="I138" i="4"/>
  <c r="L141" i="4"/>
  <c r="F736" i="4"/>
  <c r="I1252" i="4"/>
  <c r="L1048" i="4"/>
  <c r="F181" i="4"/>
  <c r="I51" i="4"/>
  <c r="L37" i="4"/>
  <c r="F624" i="4"/>
  <c r="I804" i="4"/>
  <c r="L429" i="4"/>
  <c r="F1049" i="4"/>
  <c r="I1253" i="4"/>
  <c r="L737" i="4"/>
  <c r="F554" i="4"/>
  <c r="I173" i="4"/>
  <c r="L1254" i="4"/>
  <c r="F805" i="4"/>
  <c r="I135" i="4"/>
  <c r="L1256" i="4"/>
  <c r="F262" i="4"/>
  <c r="I909" i="4"/>
  <c r="L739" i="4"/>
  <c r="F910" i="4"/>
  <c r="I1051" i="4"/>
  <c r="L911" i="4"/>
  <c r="F99" i="4"/>
  <c r="I806" i="4"/>
  <c r="L625" i="4"/>
  <c r="F1257" i="4"/>
  <c r="I1258" i="4"/>
  <c r="L912" i="4"/>
  <c r="F24" i="4"/>
  <c r="I245" i="4"/>
  <c r="L913" i="4"/>
  <c r="F666" i="4"/>
  <c r="I34" i="4"/>
  <c r="L361" i="4"/>
  <c r="F483" i="4"/>
  <c r="I197" i="4"/>
  <c r="L667" i="4"/>
  <c r="F1259" i="4"/>
  <c r="I484" i="4"/>
  <c r="L113" i="4"/>
  <c r="F93" i="4"/>
  <c r="I222" i="4"/>
  <c r="L668" i="4"/>
  <c r="F740" i="4"/>
  <c r="L741" i="4"/>
  <c r="F914" i="4"/>
  <c r="L325" i="4"/>
  <c r="F1262" i="4"/>
  <c r="L430" i="4"/>
  <c r="F916" i="4"/>
  <c r="I808" i="4"/>
  <c r="F368" i="4"/>
  <c r="I810" i="4"/>
  <c r="L529" i="4"/>
  <c r="F742" i="4"/>
  <c r="I169" i="4"/>
  <c r="I276" i="4"/>
  <c r="I1269" i="4"/>
  <c r="I392" i="4"/>
  <c r="I927" i="4"/>
  <c r="F586" i="4"/>
  <c r="L561" i="4"/>
  <c r="I1049" i="4"/>
  <c r="F738" i="4"/>
  <c r="I554" i="4"/>
  <c r="F1255" i="4"/>
  <c r="I805" i="4"/>
  <c r="F145" i="4"/>
  <c r="I262" i="4"/>
  <c r="F1050" i="4"/>
  <c r="I910" i="4"/>
  <c r="F397" i="4"/>
  <c r="I99" i="4"/>
  <c r="F348" i="4"/>
  <c r="I1257" i="4"/>
  <c r="F1052" i="4"/>
  <c r="I24" i="4"/>
  <c r="F115" i="4"/>
  <c r="I666" i="4"/>
  <c r="F1053" i="4"/>
  <c r="I483" i="4"/>
  <c r="F583" i="4"/>
  <c r="I1259" i="4"/>
  <c r="F807" i="4"/>
  <c r="I93" i="4"/>
  <c r="F287" i="4"/>
  <c r="I740" i="4"/>
  <c r="F184" i="4"/>
  <c r="F1261" i="4"/>
  <c r="I1262" i="4"/>
  <c r="F915" i="4"/>
  <c r="I916" i="4"/>
  <c r="F528" i="4"/>
  <c r="I368" i="4"/>
  <c r="F670" i="4"/>
  <c r="F1265" i="4"/>
  <c r="F744" i="4"/>
  <c r="I86" i="4"/>
  <c r="L485" i="4"/>
  <c r="F132" i="4"/>
  <c r="F1058" i="4"/>
  <c r="F73" i="4"/>
  <c r="L454" i="4"/>
  <c r="L369" i="4"/>
  <c r="L1284" i="4"/>
  <c r="L557" i="4"/>
  <c r="F349" i="4"/>
  <c r="L683" i="4"/>
  <c r="L159" i="4"/>
  <c r="L65" i="4"/>
  <c r="L1077" i="4"/>
  <c r="F1296" i="4"/>
  <c r="I755" i="4"/>
  <c r="F1079" i="4"/>
  <c r="I1080" i="4"/>
  <c r="F690" i="4"/>
  <c r="I631" i="4"/>
  <c r="F130" i="4"/>
  <c r="I422" i="4"/>
  <c r="F1081" i="4"/>
  <c r="I233" i="4"/>
  <c r="F259" i="4"/>
  <c r="I1298" i="4"/>
  <c r="F1300" i="4"/>
  <c r="I29" i="4"/>
  <c r="F1301" i="4"/>
  <c r="I832" i="4"/>
  <c r="F1082" i="4"/>
  <c r="I632" i="4"/>
  <c r="F305" i="4"/>
  <c r="I833" i="4"/>
  <c r="F756" i="4"/>
  <c r="I757" i="4"/>
  <c r="F240" i="4"/>
  <c r="I835" i="4"/>
  <c r="F50" i="4"/>
  <c r="I1304" i="4"/>
  <c r="L1013" i="4"/>
  <c r="F1586" i="4"/>
  <c r="I106" i="4"/>
  <c r="I1045" i="4"/>
  <c r="F1084" i="4"/>
  <c r="F234" i="4"/>
  <c r="F288" i="4"/>
  <c r="F758" i="4"/>
  <c r="F212" i="4"/>
  <c r="F435" i="4"/>
  <c r="L1090" i="4"/>
  <c r="L567" i="4"/>
  <c r="L944" i="4"/>
  <c r="L513" i="4"/>
  <c r="I265" i="4"/>
  <c r="F842" i="4"/>
  <c r="L843" i="4"/>
  <c r="L350" i="4"/>
  <c r="I536" i="4"/>
  <c r="L601" i="4"/>
  <c r="F1333" i="4"/>
  <c r="L1339" i="4"/>
  <c r="F538" i="4"/>
  <c r="F779" i="4"/>
  <c r="I706" i="4"/>
  <c r="I280" i="4"/>
  <c r="L461" i="4"/>
  <c r="F980" i="4"/>
  <c r="F1393" i="4"/>
  <c r="L875" i="4"/>
  <c r="L1442" i="4"/>
  <c r="F1443" i="4"/>
  <c r="I1444" i="4"/>
  <c r="F465" i="4"/>
  <c r="I1010" i="4"/>
  <c r="F254" i="4"/>
  <c r="I1189" i="4"/>
  <c r="F1522" i="4"/>
  <c r="I1191" i="4"/>
  <c r="I1014" i="4"/>
  <c r="I1194" i="4"/>
  <c r="L451" i="4"/>
  <c r="F1015" i="4"/>
  <c r="I1527" i="4"/>
  <c r="F1017" i="4"/>
  <c r="L1018" i="4"/>
  <c r="F793" i="4"/>
  <c r="F1196" i="4"/>
  <c r="F1199" i="4"/>
  <c r="F1537" i="4"/>
  <c r="I1557" i="4"/>
  <c r="I227" i="4"/>
  <c r="F1031" i="4"/>
  <c r="I118" i="4"/>
  <c r="F1220" i="4"/>
  <c r="F1606" i="4"/>
  <c r="F1221" i="4"/>
  <c r="F1613" i="4"/>
  <c r="I1614" i="4"/>
  <c r="F1622" i="4"/>
  <c r="I452" i="4"/>
  <c r="F1626" i="4"/>
  <c r="L1035" i="4"/>
  <c r="F1650" i="4"/>
  <c r="I1651" i="4"/>
  <c r="I1678" i="4"/>
  <c r="F1696" i="4"/>
  <c r="I1240" i="4"/>
  <c r="L1697" i="4"/>
  <c r="L1700" i="4"/>
  <c r="L800" i="4"/>
  <c r="L238" i="4"/>
  <c r="L1706" i="4"/>
  <c r="F1708" i="4"/>
  <c r="L1242" i="4"/>
  <c r="F1244" i="4"/>
  <c r="I1717" i="4"/>
  <c r="F1247" i="4"/>
  <c r="I1722" i="4"/>
  <c r="F1731" i="4"/>
  <c r="L696" i="4"/>
  <c r="F1325" i="4"/>
  <c r="I1326" i="4"/>
  <c r="F1100" i="4"/>
  <c r="L536" i="4"/>
  <c r="F463" i="4"/>
  <c r="F518" i="4"/>
  <c r="I414" i="4"/>
  <c r="L784" i="4"/>
  <c r="F1133" i="4"/>
  <c r="F1441" i="4"/>
  <c r="I609" i="4"/>
  <c r="L575" i="4"/>
  <c r="L502" i="4"/>
  <c r="F876" i="4"/>
  <c r="I1151" i="4"/>
  <c r="F1445" i="4"/>
  <c r="I1152" i="4"/>
  <c r="F991" i="4"/>
  <c r="I545" i="4"/>
  <c r="F1447" i="4"/>
  <c r="I521" i="4"/>
  <c r="I653" i="4"/>
  <c r="F1175" i="4"/>
  <c r="F889" i="4"/>
  <c r="L1011" i="4"/>
  <c r="F1190" i="4"/>
  <c r="L1014" i="4"/>
  <c r="F1524" i="4"/>
  <c r="L1529" i="4"/>
  <c r="I319" i="4"/>
  <c r="I793" i="4"/>
  <c r="I1534" i="4"/>
  <c r="L1560" i="4"/>
  <c r="I1031" i="4"/>
  <c r="I1615" i="4"/>
  <c r="I1624" i="4"/>
  <c r="F662" i="4"/>
  <c r="F902" i="4"/>
  <c r="I1698" i="4"/>
  <c r="F1701" i="4"/>
  <c r="I1041" i="4"/>
  <c r="F1042" i="4"/>
  <c r="I1703" i="4"/>
  <c r="F153" i="4"/>
  <c r="I1704" i="4"/>
  <c r="F1707" i="4"/>
  <c r="I1708" i="4"/>
  <c r="F1246" i="4"/>
  <c r="I1714" i="4"/>
  <c r="F1715" i="4"/>
  <c r="I1716" i="4"/>
  <c r="F1724" i="4"/>
  <c r="I1725" i="4"/>
  <c r="F1730" i="4"/>
  <c r="F1732" i="4"/>
  <c r="F1739" i="4"/>
  <c r="I491" i="4"/>
  <c r="L1327" i="4"/>
  <c r="I1104" i="4"/>
  <c r="L1036" i="4"/>
  <c r="F1718" i="4"/>
  <c r="F905" i="4"/>
  <c r="F766" i="4"/>
  <c r="F951" i="4"/>
  <c r="L1375" i="4"/>
  <c r="F1125" i="4"/>
  <c r="I294" i="4"/>
  <c r="F1376" i="4"/>
  <c r="I1377" i="4"/>
  <c r="F1378" i="4"/>
  <c r="I1379" i="4"/>
  <c r="F1380" i="4"/>
  <c r="I57" i="4"/>
  <c r="F1381" i="4"/>
  <c r="I1382" i="4"/>
  <c r="F972" i="4"/>
  <c r="F62" i="4"/>
  <c r="I1136" i="4"/>
  <c r="L1407" i="4"/>
  <c r="I1421" i="4"/>
  <c r="I785" i="4"/>
  <c r="F1146" i="4"/>
  <c r="I501" i="4"/>
  <c r="F301" i="4"/>
  <c r="I868" i="4"/>
  <c r="I1423" i="4"/>
  <c r="F650" i="4"/>
  <c r="I358" i="4"/>
  <c r="F1425" i="4"/>
  <c r="I1426" i="4"/>
  <c r="F1428" i="4"/>
  <c r="I718" i="4"/>
  <c r="F1430" i="4"/>
  <c r="I789" i="4"/>
  <c r="F221" i="4"/>
  <c r="L1510" i="4"/>
  <c r="F427" i="4"/>
  <c r="L1512" i="4"/>
  <c r="F1008" i="4"/>
  <c r="L76" i="4"/>
  <c r="I1575" i="4"/>
  <c r="L1228" i="4"/>
  <c r="L1655" i="4"/>
  <c r="F1659" i="4"/>
  <c r="F1663" i="4"/>
  <c r="I1664" i="4"/>
  <c r="L1665" i="4"/>
  <c r="I1668" i="4"/>
  <c r="I1687" i="4"/>
  <c r="I1689" i="4"/>
  <c r="L1235" i="4"/>
  <c r="I663" i="4"/>
  <c r="F1238" i="4"/>
  <c r="F1740" i="4"/>
  <c r="F1045" i="4"/>
  <c r="F278" i="4"/>
  <c r="I1101" i="4"/>
  <c r="L436" i="4"/>
  <c r="F236" i="4"/>
  <c r="I636" i="4"/>
  <c r="I351" i="4"/>
  <c r="L637" i="4"/>
  <c r="I192" i="4"/>
  <c r="L769" i="4"/>
  <c r="L404" i="4"/>
  <c r="F280" i="4"/>
  <c r="I1132" i="4"/>
  <c r="L518" i="4"/>
  <c r="F784" i="4"/>
  <c r="I786" i="4"/>
  <c r="I544" i="4"/>
  <c r="I1476" i="4"/>
  <c r="I1477" i="4"/>
  <c r="I1238" i="4"/>
  <c r="F1713" i="4"/>
  <c r="F903" i="4"/>
  <c r="F1717" i="4"/>
  <c r="I1718" i="4"/>
  <c r="F1719" i="4"/>
  <c r="F1044" i="4"/>
  <c r="I482" i="4"/>
  <c r="I551" i="4"/>
  <c r="I552" i="4"/>
  <c r="F1251" i="4"/>
  <c r="I183" i="4"/>
  <c r="L418" i="4"/>
  <c r="F108" i="4"/>
  <c r="I252" i="4"/>
  <c r="L101" i="4"/>
  <c r="F321" i="4"/>
  <c r="I553" i="4"/>
  <c r="L147" i="4"/>
  <c r="F803" i="4"/>
  <c r="F35" i="4"/>
  <c r="I592" i="4"/>
  <c r="I907" i="4"/>
  <c r="L335" i="4"/>
  <c r="R335" i="4" s="1"/>
  <c r="F141" i="4"/>
  <c r="I409" i="4"/>
  <c r="L736" i="4"/>
  <c r="F1048" i="4"/>
  <c r="I908" i="4"/>
  <c r="L181" i="4"/>
  <c r="F37" i="4"/>
  <c r="I267" i="4"/>
  <c r="L624" i="4"/>
  <c r="F429" i="4"/>
  <c r="I582" i="4"/>
  <c r="F737" i="4"/>
  <c r="I738" i="4"/>
  <c r="L554" i="4"/>
  <c r="F1254" i="4"/>
  <c r="I1255" i="4"/>
  <c r="L805" i="4"/>
  <c r="F1256" i="4"/>
  <c r="I145" i="4"/>
  <c r="L262" i="4"/>
  <c r="F739" i="4"/>
  <c r="I1050" i="4"/>
  <c r="L910" i="4"/>
  <c r="F911" i="4"/>
  <c r="I397" i="4"/>
  <c r="L99" i="4"/>
  <c r="F625" i="4"/>
  <c r="I348" i="4"/>
  <c r="L1257" i="4"/>
  <c r="F912" i="4"/>
  <c r="I1052" i="4"/>
  <c r="L24" i="4"/>
  <c r="F913" i="4"/>
  <c r="I115" i="4"/>
  <c r="L666" i="4"/>
  <c r="F361" i="4"/>
  <c r="I1053" i="4"/>
  <c r="L483" i="4"/>
  <c r="F667" i="4"/>
  <c r="I583" i="4"/>
  <c r="L1259" i="4"/>
  <c r="F113" i="4"/>
  <c r="I807" i="4"/>
  <c r="L93" i="4"/>
  <c r="F668" i="4"/>
  <c r="I287" i="4"/>
  <c r="L740" i="4"/>
  <c r="L914" i="4"/>
  <c r="I1261" i="4"/>
  <c r="I915" i="4"/>
  <c r="L916" i="4"/>
  <c r="R916" i="4" s="1"/>
  <c r="L1263" i="4"/>
  <c r="F200" i="4"/>
  <c r="I1056" i="4"/>
  <c r="I1265" i="4"/>
  <c r="L918" i="4"/>
  <c r="I1266" i="4"/>
  <c r="L169" i="4"/>
  <c r="F813" i="4"/>
  <c r="F507" i="4"/>
  <c r="F1267" i="4"/>
  <c r="I285" i="4"/>
  <c r="L1268" i="4"/>
  <c r="I52" i="4"/>
  <c r="L1270" i="4"/>
  <c r="F178" i="4"/>
  <c r="F1062" i="4"/>
  <c r="L1064" i="4"/>
  <c r="L676" i="4"/>
  <c r="L14" i="4"/>
  <c r="I926" i="4"/>
  <c r="L39" i="4"/>
  <c r="L750" i="4"/>
  <c r="I281" i="4"/>
  <c r="L400" i="4"/>
  <c r="I1281" i="4"/>
  <c r="F277" i="4"/>
  <c r="I686" i="4"/>
  <c r="I132" i="4"/>
  <c r="I1058" i="4"/>
  <c r="L380" i="4"/>
  <c r="F822" i="4"/>
  <c r="F1280" i="4"/>
  <c r="F95" i="4"/>
  <c r="F188" i="4"/>
  <c r="I1068" i="4"/>
  <c r="F149" i="4"/>
  <c r="I65" i="4"/>
  <c r="L489" i="4"/>
  <c r="F559" i="4"/>
  <c r="L308" i="4"/>
  <c r="F827" i="4"/>
  <c r="I828" i="4"/>
  <c r="I741" i="4"/>
  <c r="F1260" i="4"/>
  <c r="L670" i="4"/>
  <c r="R670" i="4" s="1"/>
  <c r="L1056" i="4"/>
  <c r="F275" i="4"/>
  <c r="L744" i="4"/>
  <c r="I812" i="4"/>
  <c r="I674" i="4"/>
  <c r="I508" i="4"/>
  <c r="L530" i="4"/>
  <c r="I178" i="4"/>
  <c r="L1063" i="4"/>
  <c r="L746" i="4"/>
  <c r="I1272" i="4"/>
  <c r="I1274" i="4"/>
  <c r="L328" i="4"/>
  <c r="I556" i="4"/>
  <c r="I1067" i="4"/>
  <c r="L248" i="4"/>
  <c r="F19" i="4"/>
  <c r="F826" i="4"/>
  <c r="F560" i="4"/>
  <c r="I1073" i="4"/>
  <c r="I95" i="4"/>
  <c r="L626" i="4"/>
  <c r="F61" i="4"/>
  <c r="I485" i="4"/>
  <c r="I555" i="4"/>
  <c r="L816" i="4"/>
  <c r="L749" i="4"/>
  <c r="L822" i="4"/>
  <c r="F1069" i="4"/>
  <c r="I168" i="4"/>
  <c r="F558" i="4"/>
  <c r="I383" i="4"/>
  <c r="L559" i="4"/>
  <c r="L1071" i="4"/>
  <c r="F421" i="4"/>
  <c r="I1288" i="4"/>
  <c r="I270" i="4"/>
  <c r="F1074" i="4"/>
  <c r="I66" i="4"/>
  <c r="L1315" i="4"/>
  <c r="F474" i="4"/>
  <c r="L945" i="4"/>
  <c r="F840" i="4"/>
  <c r="L946" i="4"/>
  <c r="F1317" i="4"/>
  <c r="L1094" i="4"/>
  <c r="F83" i="4"/>
  <c r="L763" i="4"/>
  <c r="F74" i="4"/>
  <c r="L150" i="4"/>
  <c r="F697" i="4"/>
  <c r="F458" i="4"/>
  <c r="I843" i="4"/>
  <c r="L1326" i="4"/>
  <c r="I1328" i="4"/>
  <c r="F954" i="4"/>
  <c r="I955" i="4"/>
  <c r="L602" i="4"/>
  <c r="F1331" i="4"/>
  <c r="I338" i="4"/>
  <c r="L1336" i="4"/>
  <c r="I492" i="4"/>
  <c r="L1338" i="4"/>
  <c r="I1339" i="4"/>
  <c r="L1107" i="4"/>
  <c r="I777" i="4"/>
  <c r="L1367" i="4"/>
  <c r="F13" i="4"/>
  <c r="F517" i="4"/>
  <c r="F59" i="4"/>
  <c r="F860" i="4"/>
  <c r="F496" i="4"/>
  <c r="F1131" i="4"/>
  <c r="I82" i="4"/>
  <c r="F165" i="4"/>
  <c r="I645" i="4"/>
  <c r="F829" i="4"/>
  <c r="I754" i="4"/>
  <c r="F456" i="4"/>
  <c r="L201" i="4"/>
  <c r="F131" i="4"/>
  <c r="F1313" i="4"/>
  <c r="F186" i="4"/>
  <c r="F1322" i="4"/>
  <c r="L373" i="4"/>
  <c r="F1323" i="4"/>
  <c r="F103" i="4"/>
  <c r="I952" i="4"/>
  <c r="I345" i="4"/>
  <c r="I180" i="4"/>
  <c r="I49" i="4"/>
  <c r="L236" i="4"/>
  <c r="F1329" i="4"/>
  <c r="F1105" i="4"/>
  <c r="I475" i="4"/>
  <c r="L292" i="4"/>
  <c r="F1334" i="4"/>
  <c r="I1335" i="4"/>
  <c r="L374" i="4"/>
  <c r="I117" i="4"/>
  <c r="I849" i="4"/>
  <c r="F199" i="4"/>
  <c r="F437" i="4"/>
  <c r="F1342" i="4"/>
  <c r="F1344" i="4"/>
  <c r="F640" i="4"/>
  <c r="F1345" i="4"/>
  <c r="F958" i="4"/>
  <c r="F1347" i="4"/>
  <c r="F460" i="4"/>
  <c r="F1110" i="4"/>
  <c r="F1351" i="4"/>
  <c r="F111" i="4"/>
  <c r="F1353" i="4"/>
  <c r="F1355" i="4"/>
  <c r="I203" i="4"/>
  <c r="F1113" i="4"/>
  <c r="I852" i="4"/>
  <c r="F773" i="4"/>
  <c r="I1356" i="4"/>
  <c r="F32" i="4"/>
  <c r="I853" i="4"/>
  <c r="F704" i="4"/>
  <c r="I346" i="4"/>
  <c r="F960" i="4"/>
  <c r="I493" i="4"/>
  <c r="F537" i="4"/>
  <c r="I1359" i="4"/>
  <c r="F961" i="4"/>
  <c r="I643" i="4"/>
  <c r="F603" i="4"/>
  <c r="I293" i="4"/>
  <c r="F1363" i="4"/>
  <c r="I774" i="4"/>
  <c r="I269" i="4"/>
  <c r="F112" i="4"/>
  <c r="F386" i="4"/>
  <c r="I1369" i="4"/>
  <c r="I339" i="4"/>
  <c r="F1371" i="4"/>
  <c r="F780" i="4"/>
  <c r="F856" i="4"/>
  <c r="F1126" i="4"/>
  <c r="I424" i="4"/>
  <c r="L1388" i="4"/>
  <c r="F1129" i="4"/>
  <c r="L1392" i="4"/>
  <c r="L1400" i="4"/>
  <c r="L1075" i="4"/>
  <c r="L689" i="4"/>
  <c r="L1093" i="4"/>
  <c r="L596" i="4"/>
  <c r="L952" i="4"/>
  <c r="I350" i="4"/>
  <c r="L845" i="4"/>
  <c r="I1329" i="4"/>
  <c r="F351" i="4"/>
  <c r="I637" i="4"/>
  <c r="F1103" i="4"/>
  <c r="F602" i="4"/>
  <c r="L1331" i="4"/>
  <c r="F1104" i="4"/>
  <c r="I46" i="4"/>
  <c r="F1338" i="4"/>
  <c r="L705" i="4"/>
  <c r="I538" i="4"/>
  <c r="F279" i="4"/>
  <c r="I857" i="4"/>
  <c r="L708" i="4"/>
  <c r="I979" i="4"/>
  <c r="F1391" i="4"/>
  <c r="L341" i="4"/>
  <c r="F137" i="4"/>
  <c r="F100" i="4"/>
  <c r="F447" i="4"/>
  <c r="F491" i="4"/>
  <c r="F599" i="4"/>
  <c r="L535" i="4"/>
  <c r="F1327" i="4"/>
  <c r="F84" i="4"/>
  <c r="I1333" i="4"/>
  <c r="F1373" i="4"/>
  <c r="F969" i="4"/>
  <c r="F1375" i="4"/>
  <c r="I1124" i="4"/>
  <c r="F707" i="4"/>
  <c r="I970" i="4"/>
  <c r="F858" i="4"/>
  <c r="I781" i="4"/>
  <c r="F859" i="4"/>
  <c r="I539" i="4"/>
  <c r="F1383" i="4"/>
  <c r="L1128" i="4"/>
  <c r="F1388" i="4"/>
  <c r="L1390" i="4"/>
  <c r="F1392" i="4"/>
  <c r="F709" i="4"/>
  <c r="L456" i="4"/>
  <c r="L1076" i="4"/>
  <c r="F1077" i="4"/>
  <c r="L435" i="4"/>
  <c r="F1306" i="4"/>
  <c r="I1307" i="4"/>
  <c r="F695" i="4"/>
  <c r="I633" i="4"/>
  <c r="F1308" i="4"/>
  <c r="I836" i="4"/>
  <c r="F942" i="4"/>
  <c r="I565" i="4"/>
  <c r="F762" i="4"/>
  <c r="I511" i="4"/>
  <c r="F1088" i="4"/>
  <c r="I566" i="4"/>
  <c r="F1310" i="4"/>
  <c r="I837" i="4"/>
  <c r="F943" i="4"/>
  <c r="I160" i="4"/>
  <c r="F1090" i="4"/>
  <c r="L186" i="4"/>
  <c r="L68" i="4"/>
  <c r="F208" i="4"/>
  <c r="F235" i="4"/>
  <c r="L767" i="4"/>
  <c r="F571" i="4"/>
  <c r="L844" i="4"/>
  <c r="F158" i="4"/>
  <c r="L1324" i="4"/>
  <c r="F598" i="4"/>
  <c r="I177" i="4"/>
  <c r="L953" i="4"/>
  <c r="I601" i="4"/>
  <c r="F448" i="4"/>
  <c r="F499" i="4"/>
  <c r="I45" i="4"/>
  <c r="F1409" i="4"/>
  <c r="I715" i="4"/>
  <c r="F1138" i="4"/>
  <c r="I91" i="4"/>
  <c r="F649" i="4"/>
  <c r="I1139" i="4"/>
  <c r="L289" i="4"/>
  <c r="F1413" i="4"/>
  <c r="I1141" i="4"/>
  <c r="L1414" i="4"/>
  <c r="L985" i="4"/>
  <c r="F1415" i="4"/>
  <c r="I253" i="4"/>
  <c r="L166" i="4"/>
  <c r="F1142" i="4"/>
  <c r="I866" i="4"/>
  <c r="L105" i="4"/>
  <c r="F1418" i="4"/>
  <c r="I1146" i="4"/>
  <c r="L718" i="4"/>
  <c r="F1485" i="4"/>
  <c r="F1486" i="4"/>
  <c r="L1004" i="4"/>
  <c r="I244" i="4"/>
  <c r="I324" i="4"/>
  <c r="I1187" i="4"/>
  <c r="I318" i="4"/>
  <c r="L119" i="4"/>
  <c r="F523" i="4"/>
  <c r="F1533" i="4"/>
  <c r="I1022" i="4"/>
  <c r="F1546" i="4"/>
  <c r="F1548" i="4"/>
  <c r="F1554" i="4"/>
  <c r="I1204" i="4"/>
  <c r="F1205" i="4"/>
  <c r="I526" i="4"/>
  <c r="I121" i="4"/>
  <c r="F1023" i="4"/>
  <c r="I1024" i="4"/>
  <c r="I1563" i="4"/>
  <c r="F581" i="4"/>
  <c r="F1576" i="4"/>
  <c r="I47" i="4"/>
  <c r="L1587" i="4"/>
  <c r="I1591" i="4"/>
  <c r="I98" i="4"/>
  <c r="F1625" i="4"/>
  <c r="L898" i="4"/>
  <c r="L366" i="4"/>
  <c r="F1652" i="4"/>
  <c r="I1229" i="4"/>
  <c r="I1674" i="4"/>
  <c r="I1685" i="4"/>
  <c r="I1695" i="4"/>
  <c r="F1727" i="4"/>
  <c r="F1733" i="4"/>
  <c r="F1737" i="4"/>
  <c r="F1743" i="4"/>
  <c r="F1745" i="4"/>
  <c r="I1046" i="4"/>
  <c r="F1748" i="4"/>
  <c r="F1398" i="4"/>
  <c r="L219" i="4"/>
  <c r="L1137" i="4"/>
  <c r="F608" i="4"/>
  <c r="L1436" i="4"/>
  <c r="I1148" i="4"/>
  <c r="F1169" i="4"/>
  <c r="I231" i="4"/>
  <c r="I1480" i="4"/>
  <c r="I58" i="4"/>
  <c r="F1482" i="4"/>
  <c r="L1174" i="4"/>
  <c r="L214" i="4"/>
  <c r="L1185" i="4"/>
  <c r="F378" i="4"/>
  <c r="I1514" i="4"/>
  <c r="L1187" i="4"/>
  <c r="F1516" i="4"/>
  <c r="L1517" i="4"/>
  <c r="F1518" i="4"/>
  <c r="I1188" i="4"/>
  <c r="L1193" i="4"/>
  <c r="I451" i="4"/>
  <c r="L319" i="4"/>
  <c r="I1537" i="4"/>
  <c r="F1538" i="4"/>
  <c r="F620" i="4"/>
  <c r="I1554" i="4"/>
  <c r="F893" i="4"/>
  <c r="I77" i="4"/>
  <c r="F1579" i="4"/>
  <c r="F794" i="4"/>
  <c r="I1583" i="4"/>
  <c r="I417" i="4"/>
  <c r="I1595" i="4"/>
  <c r="I1597" i="4"/>
  <c r="L1599" i="4"/>
  <c r="I1600" i="4"/>
  <c r="F1629" i="4"/>
  <c r="L92" i="4"/>
  <c r="L1641" i="4"/>
  <c r="I1644" i="4"/>
  <c r="L1645" i="4"/>
  <c r="L1657" i="4"/>
  <c r="L1231" i="4"/>
  <c r="F1661" i="4"/>
  <c r="L1671" i="4"/>
  <c r="F1672" i="4"/>
  <c r="I1673" i="4"/>
  <c r="F1038" i="4"/>
  <c r="I1676" i="4"/>
  <c r="L1232" i="4"/>
  <c r="F1243" i="4"/>
  <c r="F1736" i="4"/>
  <c r="F732" i="4"/>
  <c r="L1509" i="4"/>
  <c r="I1008" i="4"/>
  <c r="F1189" i="4"/>
  <c r="I481" i="4"/>
  <c r="L889" i="4"/>
  <c r="F1011" i="4"/>
  <c r="L1190" i="4"/>
  <c r="F1014" i="4"/>
  <c r="L1524" i="4"/>
  <c r="F1194" i="4"/>
  <c r="I1525" i="4"/>
  <c r="F1529" i="4"/>
  <c r="I549" i="4"/>
  <c r="F619" i="4"/>
  <c r="I1536" i="4"/>
  <c r="I864" i="4"/>
  <c r="I1408" i="4"/>
  <c r="F500" i="4"/>
  <c r="I1410" i="4"/>
  <c r="F647" i="4"/>
  <c r="I648" i="4"/>
  <c r="F289" i="4"/>
  <c r="I865" i="4"/>
  <c r="F1412" i="4"/>
  <c r="I110" i="4"/>
  <c r="F985" i="4"/>
  <c r="I1416" i="4"/>
  <c r="F347" i="4"/>
  <c r="F867" i="4"/>
  <c r="I90" i="4"/>
  <c r="I303" i="4"/>
  <c r="L720" i="4"/>
  <c r="I1482" i="4"/>
  <c r="I1003" i="4"/>
  <c r="I722" i="4"/>
  <c r="L1486" i="4"/>
  <c r="F1004" i="4"/>
  <c r="I1513" i="4"/>
  <c r="F1009" i="4"/>
  <c r="I378" i="4"/>
  <c r="F317" i="4"/>
  <c r="I1518" i="4"/>
  <c r="F1197" i="4"/>
  <c r="F1198" i="4"/>
  <c r="F1543" i="4"/>
  <c r="F660" i="4"/>
  <c r="I1547" i="4"/>
  <c r="I1551" i="4"/>
  <c r="I1555" i="4"/>
  <c r="F1206" i="4"/>
  <c r="I1556" i="4"/>
  <c r="F1557" i="4"/>
  <c r="F1558" i="4"/>
  <c r="L1562" i="4"/>
  <c r="F1578" i="4"/>
  <c r="L1583" i="4"/>
  <c r="L1026" i="4"/>
  <c r="I1590" i="4"/>
  <c r="I1215" i="4"/>
  <c r="F1029" i="4"/>
  <c r="F1617" i="4"/>
  <c r="F1620" i="4"/>
  <c r="F366" i="4"/>
  <c r="L1230" i="4"/>
  <c r="L1040" i="4"/>
  <c r="F1233" i="4"/>
  <c r="L1714" i="4"/>
  <c r="F1248" i="4"/>
  <c r="F1729" i="4"/>
  <c r="F1735" i="4"/>
  <c r="F802" i="4"/>
  <c r="F664" i="4"/>
  <c r="I1744" i="4"/>
  <c r="F1746" i="4"/>
  <c r="L1748" i="4"/>
  <c r="I134" i="4"/>
  <c r="I541" i="4"/>
  <c r="F45" i="4"/>
  <c r="I984" i="4"/>
  <c r="F1419" i="4"/>
  <c r="F407" i="4"/>
  <c r="L124" i="4"/>
  <c r="I1437" i="4"/>
  <c r="L230" i="4"/>
  <c r="I875" i="4"/>
  <c r="F408" i="4"/>
  <c r="F1478" i="4"/>
  <c r="I1479" i="4"/>
  <c r="L881" i="4"/>
  <c r="L1002" i="4"/>
  <c r="L722" i="4"/>
  <c r="L1176" i="4"/>
  <c r="F440" i="4"/>
  <c r="F244" i="4"/>
  <c r="L655" i="4"/>
  <c r="F1187" i="4"/>
  <c r="L1516" i="4"/>
  <c r="F1517" i="4"/>
  <c r="F318" i="4"/>
  <c r="F1526" i="4"/>
  <c r="F1534" i="4"/>
  <c r="F1202" i="4"/>
  <c r="L1551" i="4"/>
  <c r="F1204" i="4"/>
  <c r="F379" i="4"/>
  <c r="I1558" i="4"/>
  <c r="I1560" i="4"/>
  <c r="F1577" i="4"/>
  <c r="F1581" i="4"/>
  <c r="F47" i="4"/>
  <c r="I1584" i="4"/>
  <c r="I1587" i="4"/>
  <c r="F1589" i="4"/>
  <c r="F98" i="4"/>
  <c r="F1601" i="4"/>
  <c r="I1628" i="4"/>
  <c r="I366" i="4"/>
  <c r="F1654" i="4"/>
  <c r="F1657" i="4"/>
  <c r="I1658" i="4"/>
  <c r="F900" i="4"/>
  <c r="F1671" i="4"/>
  <c r="I1037" i="4"/>
  <c r="F1674" i="4"/>
  <c r="I1675" i="4"/>
  <c r="L1038" i="4"/>
  <c r="F1232" i="4"/>
  <c r="F1681" i="4"/>
  <c r="F1695" i="4"/>
  <c r="F1241" i="4"/>
  <c r="F1722" i="4"/>
  <c r="F730" i="4"/>
  <c r="F1046" i="4"/>
  <c r="I1054" i="4"/>
  <c r="F1263" i="4"/>
  <c r="F326" i="4"/>
  <c r="F810" i="4"/>
  <c r="F743" i="4"/>
  <c r="I70" i="4"/>
  <c r="L469" i="4"/>
  <c r="L921" i="4"/>
  <c r="I816" i="4"/>
  <c r="I217" i="4"/>
  <c r="L381" i="4"/>
  <c r="L675" i="4"/>
  <c r="F327" i="4"/>
  <c r="F488" i="4"/>
  <c r="I628" i="4"/>
  <c r="L925" i="4"/>
  <c r="F39" i="4"/>
  <c r="L362" i="4"/>
  <c r="I1278" i="4"/>
  <c r="L1279" i="4"/>
  <c r="L927" i="4"/>
  <c r="F930" i="4"/>
  <c r="I243" i="4"/>
  <c r="F455" i="4"/>
  <c r="L1282" i="4"/>
  <c r="F297" i="4"/>
  <c r="I823" i="4"/>
  <c r="L590" i="4"/>
  <c r="F159" i="4"/>
  <c r="F308" i="4"/>
  <c r="I685" i="4"/>
  <c r="F1288" i="4"/>
  <c r="I411" i="4"/>
  <c r="I933" i="4"/>
  <c r="L482" i="4"/>
  <c r="F733" i="4"/>
  <c r="I1263" i="4"/>
  <c r="F917" i="4"/>
  <c r="I743" i="4"/>
  <c r="I290" i="4"/>
  <c r="I920" i="4"/>
  <c r="L410" i="4"/>
  <c r="I1065" i="4"/>
  <c r="I327" i="4"/>
  <c r="I922" i="4"/>
  <c r="L923" i="4"/>
  <c r="L628" i="4"/>
  <c r="F1274" i="4"/>
  <c r="F749" i="4"/>
  <c r="F471" i="4"/>
  <c r="L27" i="4"/>
  <c r="I146" i="4"/>
  <c r="F927" i="4"/>
  <c r="F929" i="4"/>
  <c r="I588" i="4"/>
  <c r="L243" i="4"/>
  <c r="F931" i="4"/>
  <c r="I455" i="4"/>
  <c r="F168" i="4"/>
  <c r="I297" i="4"/>
  <c r="F1286" i="4"/>
  <c r="I683" i="4"/>
  <c r="F228" i="4"/>
  <c r="I308" i="4"/>
  <c r="L630" i="4"/>
  <c r="F430" i="4"/>
  <c r="F88" i="4"/>
  <c r="F735" i="4"/>
  <c r="I1251" i="4"/>
  <c r="F453" i="4"/>
  <c r="I108" i="4"/>
  <c r="F196" i="4"/>
  <c r="I321" i="4"/>
  <c r="F367" i="4"/>
  <c r="I803" i="4"/>
  <c r="F138" i="4"/>
  <c r="I141" i="4"/>
  <c r="F1252" i="4"/>
  <c r="I1048" i="4"/>
  <c r="F51" i="4"/>
  <c r="I37" i="4"/>
  <c r="F804" i="4"/>
  <c r="I429" i="4"/>
  <c r="F1253" i="4"/>
  <c r="I737" i="4"/>
  <c r="F173" i="4"/>
  <c r="I1254" i="4"/>
  <c r="F135" i="4"/>
  <c r="I1256" i="4"/>
  <c r="F909" i="4"/>
  <c r="I739" i="4"/>
  <c r="F1051" i="4"/>
  <c r="I911" i="4"/>
  <c r="F806" i="4"/>
  <c r="I625" i="4"/>
  <c r="F1258" i="4"/>
  <c r="I912" i="4"/>
  <c r="F245" i="4"/>
  <c r="I913" i="4"/>
  <c r="F34" i="4"/>
  <c r="I361" i="4"/>
  <c r="F197" i="4"/>
  <c r="I667" i="4"/>
  <c r="F484" i="4"/>
  <c r="I113" i="4"/>
  <c r="F222" i="4"/>
  <c r="I668" i="4"/>
  <c r="F741" i="4"/>
  <c r="I914" i="4"/>
  <c r="I1260" i="4"/>
  <c r="I325" i="4"/>
  <c r="F808" i="4"/>
  <c r="I88" i="4"/>
  <c r="I809" i="4"/>
  <c r="L368" i="4"/>
  <c r="R368" i="4" s="1"/>
  <c r="F1056" i="4"/>
  <c r="I275" i="4"/>
  <c r="L132" i="4"/>
  <c r="F555" i="4"/>
  <c r="I813" i="4"/>
  <c r="I507" i="4"/>
  <c r="L431" i="4"/>
  <c r="I442" i="4"/>
  <c r="L1269" i="4"/>
  <c r="F674" i="4"/>
  <c r="F508" i="4"/>
  <c r="F127" i="4"/>
  <c r="I1270" i="4"/>
  <c r="I627" i="4"/>
  <c r="F482" i="4"/>
  <c r="I35" i="4"/>
  <c r="F1054" i="4"/>
  <c r="I184" i="4"/>
  <c r="F242" i="4"/>
  <c r="I1264" i="4"/>
  <c r="L285" i="4"/>
  <c r="I1061" i="4"/>
  <c r="I921" i="4"/>
  <c r="L433" i="4"/>
  <c r="I675" i="4"/>
  <c r="L11" i="4"/>
  <c r="L1272" i="4"/>
  <c r="L1274" i="4"/>
  <c r="F1066" i="4"/>
  <c r="I362" i="4"/>
  <c r="F27" i="4"/>
  <c r="F22" i="4"/>
  <c r="I19" i="4"/>
  <c r="F243" i="4"/>
  <c r="F685" i="4"/>
  <c r="I1071" i="4"/>
  <c r="I302" i="4"/>
  <c r="L629" i="4"/>
  <c r="F630" i="4"/>
  <c r="L421" i="4"/>
  <c r="I120" i="4"/>
  <c r="F206" i="4"/>
  <c r="I934" i="4"/>
  <c r="L509" i="4"/>
  <c r="L1308" i="4"/>
  <c r="L942" i="4"/>
  <c r="L762" i="4"/>
  <c r="L1088" i="4"/>
  <c r="L1310" i="4"/>
  <c r="L943" i="4"/>
  <c r="L97" i="4"/>
  <c r="L839" i="4"/>
  <c r="I446" i="4"/>
  <c r="I513" i="4"/>
  <c r="I765" i="4"/>
  <c r="I1323" i="4"/>
  <c r="F177" i="4"/>
  <c r="I956" i="4"/>
  <c r="L357" i="4"/>
  <c r="F164" i="4"/>
  <c r="L967" i="4"/>
  <c r="F226" i="4"/>
  <c r="L1131" i="4"/>
  <c r="F295" i="4"/>
  <c r="F303" i="4"/>
  <c r="F1429" i="4"/>
  <c r="I871" i="4"/>
  <c r="F1437" i="4"/>
  <c r="I230" i="4"/>
  <c r="F875" i="4"/>
  <c r="I1439" i="4"/>
  <c r="L610" i="4"/>
  <c r="I17" i="4"/>
  <c r="F681" i="4"/>
  <c r="I1282" i="4"/>
  <c r="L168" i="4"/>
  <c r="F1285" i="4"/>
  <c r="I349" i="4"/>
  <c r="F383" i="4"/>
  <c r="I149" i="4"/>
  <c r="F1287" i="4"/>
  <c r="I421" i="4"/>
  <c r="F686" i="4"/>
  <c r="I1289" i="4"/>
  <c r="F246" i="4"/>
  <c r="I41" i="4"/>
  <c r="I753" i="4"/>
  <c r="F509" i="4"/>
  <c r="F1073" i="4"/>
  <c r="I136" i="4"/>
  <c r="I1074" i="4"/>
  <c r="F754" i="4"/>
  <c r="I937" i="4"/>
  <c r="F218" i="4"/>
  <c r="I1296" i="4"/>
  <c r="I131" i="4"/>
  <c r="L595" i="4"/>
  <c r="I1314" i="4"/>
  <c r="L446" i="4"/>
  <c r="L1092" i="4"/>
  <c r="F68" i="4"/>
  <c r="I597" i="4"/>
  <c r="F265" i="4"/>
  <c r="L635" i="4"/>
  <c r="L950" i="4"/>
  <c r="L309" i="4"/>
  <c r="F844" i="4"/>
  <c r="F1099" i="4"/>
  <c r="I599" i="4"/>
  <c r="F952" i="4"/>
  <c r="I845" i="4"/>
  <c r="L1101" i="4"/>
  <c r="I236" i="4"/>
  <c r="F536" i="4"/>
  <c r="I1103" i="4"/>
  <c r="I1334" i="4"/>
  <c r="I140" i="4"/>
  <c r="L338" i="4"/>
  <c r="F46" i="4"/>
  <c r="I1337" i="4"/>
  <c r="L492" i="4"/>
  <c r="I847" i="4"/>
  <c r="F269" i="4"/>
  <c r="I33" i="4"/>
  <c r="F210" i="4"/>
  <c r="I644" i="4"/>
  <c r="I164" i="4"/>
  <c r="F1368" i="4"/>
  <c r="I1117" i="4"/>
  <c r="F404" i="4"/>
  <c r="I856" i="4"/>
  <c r="F1121" i="4"/>
  <c r="F1123" i="4"/>
  <c r="F1124" i="4"/>
  <c r="F970" i="4"/>
  <c r="F781" i="4"/>
  <c r="L1379" i="4"/>
  <c r="F462" i="4"/>
  <c r="L57" i="4"/>
  <c r="F539" i="4"/>
  <c r="F605" i="4"/>
  <c r="I300" i="4"/>
  <c r="F975" i="4"/>
  <c r="F1389" i="4"/>
  <c r="I783" i="4"/>
  <c r="F1130" i="4"/>
  <c r="I981" i="4"/>
  <c r="I165" i="4"/>
  <c r="L645" i="4"/>
  <c r="I711" i="4"/>
  <c r="L1396" i="4"/>
  <c r="L1399" i="4"/>
  <c r="F1401" i="4"/>
  <c r="F388" i="4"/>
  <c r="F151" i="4"/>
  <c r="L1405" i="4"/>
  <c r="L606" i="4"/>
  <c r="L298" i="4"/>
  <c r="L134" i="4"/>
  <c r="F415" i="4"/>
  <c r="I1145" i="4"/>
  <c r="L574" i="4"/>
  <c r="F868" i="4"/>
  <c r="L869" i="4"/>
  <c r="L987" i="4"/>
  <c r="I1431" i="4"/>
  <c r="F988" i="4"/>
  <c r="F873" i="4"/>
  <c r="L609" i="4"/>
  <c r="F721" i="4"/>
  <c r="I465" i="4"/>
  <c r="F477" i="4"/>
  <c r="F359" i="4"/>
  <c r="F652" i="4"/>
  <c r="F1457" i="4"/>
  <c r="F1460" i="4"/>
  <c r="I788" i="4"/>
  <c r="F283" i="4"/>
  <c r="I256" i="4"/>
  <c r="F1463" i="4"/>
  <c r="L616" i="4"/>
  <c r="I139" i="4"/>
  <c r="I1293" i="4"/>
  <c r="F1294" i="4"/>
  <c r="F96" i="4"/>
  <c r="I494" i="4"/>
  <c r="I100" i="4"/>
  <c r="I1099" i="4"/>
  <c r="F436" i="4"/>
  <c r="F1370" i="4"/>
  <c r="L1122" i="4"/>
  <c r="L1404" i="4"/>
  <c r="L541" i="4"/>
  <c r="L717" i="4"/>
  <c r="F315" i="4"/>
  <c r="L1145" i="4"/>
  <c r="F1072" i="4"/>
  <c r="F1291" i="4"/>
  <c r="I687" i="4"/>
  <c r="I60" i="4"/>
  <c r="F688" i="4"/>
  <c r="F401" i="4"/>
  <c r="I1075" i="4"/>
  <c r="I237" i="4"/>
  <c r="L139" i="4"/>
  <c r="I201" i="4"/>
  <c r="I1294" i="4"/>
  <c r="F567" i="4"/>
  <c r="L1313" i="4"/>
  <c r="F89" i="4"/>
  <c r="I764" i="4"/>
  <c r="L241" i="4"/>
  <c r="L598" i="4"/>
  <c r="F600" i="4"/>
  <c r="F337" i="4"/>
  <c r="F1328" i="4"/>
  <c r="I1100" i="4"/>
  <c r="F1101" i="4"/>
  <c r="I436" i="4"/>
  <c r="F637" i="4"/>
  <c r="I846" i="4"/>
  <c r="F1107" i="4"/>
  <c r="F104" i="4"/>
  <c r="F1108" i="4"/>
  <c r="F1341" i="4"/>
  <c r="F957" i="4"/>
  <c r="F438" i="4"/>
  <c r="F353" i="4"/>
  <c r="F700" i="4"/>
  <c r="F311" i="4"/>
  <c r="F1348" i="4"/>
  <c r="F413" i="4"/>
  <c r="F1350" i="4"/>
  <c r="F959" i="4"/>
  <c r="F641" i="4"/>
  <c r="F1354" i="4"/>
  <c r="F476" i="4"/>
  <c r="F702" i="4"/>
  <c r="F703" i="4"/>
  <c r="F1115" i="4"/>
  <c r="F1357" i="4"/>
  <c r="F144" i="4"/>
  <c r="F48" i="4"/>
  <c r="F962" i="4"/>
  <c r="F1362" i="4"/>
  <c r="F963" i="4"/>
  <c r="L644" i="4"/>
  <c r="I776" i="4"/>
  <c r="L164" i="4"/>
  <c r="I332" i="4"/>
  <c r="L279" i="4"/>
  <c r="F339" i="4"/>
  <c r="L260" i="4"/>
  <c r="F1372" i="4"/>
  <c r="F1385" i="4"/>
  <c r="F155" i="4"/>
  <c r="L860" i="4"/>
  <c r="F1386" i="4"/>
  <c r="I710" i="4"/>
  <c r="L1133" i="4"/>
  <c r="F1394" i="4"/>
  <c r="I439" i="4"/>
  <c r="I1397" i="4"/>
  <c r="F1405" i="4"/>
  <c r="I62" i="4"/>
  <c r="F134" i="4"/>
  <c r="I712" i="4"/>
  <c r="I863" i="4"/>
  <c r="L45" i="4"/>
  <c r="F1410" i="4"/>
  <c r="F648" i="4"/>
  <c r="L867" i="4"/>
  <c r="F986" i="4"/>
  <c r="F80" i="4"/>
  <c r="F720" i="4"/>
  <c r="L1437" i="4"/>
  <c r="F1148" i="4"/>
  <c r="L1149" i="4"/>
  <c r="F330" i="4"/>
  <c r="F87" i="4"/>
  <c r="F760" i="4"/>
  <c r="F594" i="4"/>
  <c r="F761" i="4"/>
  <c r="F473" i="4"/>
  <c r="F53" i="4"/>
  <c r="F1089" i="4"/>
  <c r="F125" i="4"/>
  <c r="L1311" i="4"/>
  <c r="F595" i="4"/>
  <c r="I372" i="4"/>
  <c r="I1315" i="4"/>
  <c r="F271" i="4"/>
  <c r="F634" i="4"/>
  <c r="F268" i="4"/>
  <c r="F1318" i="4"/>
  <c r="F356" i="4"/>
  <c r="F1096" i="4"/>
  <c r="F1319" i="4"/>
  <c r="F1097" i="4"/>
  <c r="F403" i="4"/>
  <c r="F513" i="4"/>
  <c r="I1321" i="4"/>
  <c r="F765" i="4"/>
  <c r="I179" i="4"/>
  <c r="F309" i="4"/>
  <c r="F514" i="4"/>
  <c r="F180" i="4"/>
  <c r="I84" i="4"/>
  <c r="I1102" i="4"/>
  <c r="L1106" i="4"/>
  <c r="L638" i="4"/>
  <c r="F1365" i="4"/>
  <c r="I313" i="4"/>
  <c r="F775" i="4"/>
  <c r="I357" i="4"/>
  <c r="F515" i="4"/>
  <c r="I1366" i="4"/>
  <c r="I517" i="4"/>
  <c r="F1374" i="4"/>
  <c r="F968" i="4"/>
  <c r="I423" i="4"/>
  <c r="L1123" i="4"/>
  <c r="F190" i="4"/>
  <c r="F57" i="4"/>
  <c r="F1382" i="4"/>
  <c r="F973" i="4"/>
  <c r="F1384" i="4"/>
  <c r="I974" i="4"/>
  <c r="I1129" i="4"/>
  <c r="F23" i="4"/>
  <c r="L1130" i="4"/>
  <c r="F979" i="4"/>
  <c r="F209" i="4"/>
  <c r="I1393" i="4"/>
  <c r="F414" i="4"/>
  <c r="I784" i="4"/>
  <c r="F645" i="4"/>
  <c r="I1395" i="4"/>
  <c r="L439" i="4"/>
  <c r="I497" i="4"/>
  <c r="F1399" i="4"/>
  <c r="I498" i="4"/>
  <c r="F1403" i="4"/>
  <c r="F314" i="4"/>
  <c r="F1140" i="4"/>
  <c r="F110" i="4"/>
  <c r="F519" i="4"/>
  <c r="F574" i="4"/>
  <c r="F987" i="4"/>
  <c r="L870" i="4"/>
  <c r="F871" i="4"/>
  <c r="I872" i="4"/>
  <c r="F543" i="4"/>
  <c r="I1147" i="4"/>
  <c r="F406" i="4"/>
  <c r="F81" i="4"/>
  <c r="F1435" i="4"/>
  <c r="F1439" i="4"/>
  <c r="I1440" i="4"/>
  <c r="I464" i="4"/>
  <c r="F544" i="4"/>
  <c r="F1076" i="4"/>
  <c r="L1294" i="4"/>
  <c r="L490" i="4"/>
  <c r="I567" i="4"/>
  <c r="I1092" i="4"/>
  <c r="I842" i="4"/>
  <c r="L71" i="4"/>
  <c r="L1355" i="4"/>
  <c r="L1113" i="4"/>
  <c r="L773" i="4"/>
  <c r="L32" i="4"/>
  <c r="L704" i="4"/>
  <c r="L960" i="4"/>
  <c r="L537" i="4"/>
  <c r="L961" i="4"/>
  <c r="L96" i="4"/>
  <c r="L603" i="4"/>
  <c r="L1363" i="4"/>
  <c r="F1118" i="4"/>
  <c r="F1122" i="4"/>
  <c r="I1405" i="4"/>
  <c r="L862" i="4"/>
  <c r="L1420" i="4"/>
  <c r="L315" i="4"/>
  <c r="L1146" i="4"/>
  <c r="L1438" i="4"/>
  <c r="I440" i="4"/>
  <c r="L324" i="4"/>
  <c r="I1533" i="4"/>
  <c r="I1023" i="4"/>
  <c r="L1209" i="4"/>
  <c r="I794" i="4"/>
  <c r="I623" i="4"/>
  <c r="L1586" i="4"/>
  <c r="F1588" i="4"/>
  <c r="F1590" i="4"/>
  <c r="L98" i="4"/>
  <c r="L1650" i="4"/>
  <c r="L1662" i="4"/>
  <c r="L1668" i="4"/>
  <c r="L1698" i="4"/>
  <c r="L1041" i="4"/>
  <c r="L1703" i="4"/>
  <c r="L1708" i="4"/>
  <c r="L1718" i="4"/>
  <c r="F1721" i="4"/>
  <c r="F1728" i="4"/>
  <c r="F1477" i="4"/>
  <c r="I1478" i="4"/>
  <c r="F284" i="4"/>
  <c r="I1481" i="4"/>
  <c r="L1483" i="4"/>
  <c r="F1173" i="4"/>
  <c r="F1487" i="4"/>
  <c r="L1177" i="4"/>
  <c r="F1490" i="4"/>
  <c r="I1492" i="4"/>
  <c r="F274" i="4"/>
  <c r="F1493" i="4"/>
  <c r="L1195" i="4"/>
  <c r="I64" i="4"/>
  <c r="I527" i="4"/>
  <c r="F895" i="4"/>
  <c r="L1620" i="4"/>
  <c r="L1033" i="4"/>
  <c r="I729" i="4"/>
  <c r="L1623" i="4"/>
  <c r="F1628" i="4"/>
  <c r="L1639" i="4"/>
  <c r="F1228" i="4"/>
  <c r="I1640" i="4"/>
  <c r="F1646" i="4"/>
  <c r="I1647" i="4"/>
  <c r="L662" i="4"/>
  <c r="L255" i="4"/>
  <c r="F1653" i="4"/>
  <c r="I1654" i="4"/>
  <c r="I1660" i="4"/>
  <c r="L1663" i="4"/>
  <c r="I1666" i="4"/>
  <c r="F1669" i="4"/>
  <c r="I468" i="4"/>
  <c r="I1670" i="4"/>
  <c r="F1037" i="4"/>
  <c r="F1677" i="4"/>
  <c r="I1679" i="4"/>
  <c r="L1681" i="4"/>
  <c r="L1688" i="4"/>
  <c r="I1690" i="4"/>
  <c r="I1692" i="4"/>
  <c r="L171" i="4"/>
  <c r="F1240" i="4"/>
  <c r="F1699" i="4"/>
  <c r="F1702" i="4"/>
  <c r="F1043" i="4"/>
  <c r="F1705" i="4"/>
  <c r="L1244" i="4"/>
  <c r="F1245" i="4"/>
  <c r="F801" i="4"/>
  <c r="F1720" i="4"/>
  <c r="I1721" i="4"/>
  <c r="F1725" i="4"/>
  <c r="I1044" i="4"/>
  <c r="I18" i="4"/>
  <c r="F360" i="4"/>
  <c r="I167" i="4"/>
  <c r="F1465" i="4"/>
  <c r="I999" i="4"/>
  <c r="F1466" i="4"/>
  <c r="I78" i="4"/>
  <c r="F1467" i="4"/>
  <c r="I1163" i="4"/>
  <c r="F1469" i="4"/>
  <c r="I1470" i="4"/>
  <c r="F1471" i="4"/>
  <c r="I1164" i="4"/>
  <c r="F880" i="4"/>
  <c r="I1473" i="4"/>
  <c r="F478" i="4"/>
  <c r="I449" i="4"/>
  <c r="F1000" i="4"/>
  <c r="I577" i="4"/>
  <c r="F479" i="4"/>
  <c r="I1167" i="4"/>
  <c r="F1475" i="4"/>
  <c r="I1168" i="4"/>
  <c r="F653" i="4"/>
  <c r="I408" i="4"/>
  <c r="F58" i="4"/>
  <c r="I1490" i="4"/>
  <c r="F655" i="4"/>
  <c r="I116" i="4"/>
  <c r="L726" i="4"/>
  <c r="L1511" i="4"/>
  <c r="I1512" i="4"/>
  <c r="L1513" i="4"/>
  <c r="F324" i="4"/>
  <c r="I1516" i="4"/>
  <c r="F1010" i="4"/>
  <c r="I1190" i="4"/>
  <c r="F1013" i="4"/>
  <c r="F1193" i="4"/>
  <c r="F580" i="4"/>
  <c r="F549" i="4"/>
  <c r="I656" i="4"/>
  <c r="I119" i="4"/>
  <c r="L1019" i="4"/>
  <c r="F1530" i="4"/>
  <c r="F1200" i="4"/>
  <c r="F1542" i="4"/>
  <c r="I128" i="4"/>
  <c r="F1021" i="4"/>
  <c r="F1545" i="4"/>
  <c r="L524" i="4"/>
  <c r="L1549" i="4"/>
  <c r="F1551" i="4"/>
  <c r="F1552" i="4"/>
  <c r="I30" i="4"/>
  <c r="I525" i="4"/>
  <c r="F526" i="4"/>
  <c r="F121" i="4"/>
  <c r="I893" i="4"/>
  <c r="L1023" i="4"/>
  <c r="R1023" i="4" s="1"/>
  <c r="I1562" i="4"/>
  <c r="L227" i="4"/>
  <c r="L794" i="4"/>
  <c r="F1025" i="4"/>
  <c r="I1588" i="4"/>
  <c r="F106" i="4"/>
  <c r="F1218" i="4"/>
  <c r="F1618" i="4"/>
  <c r="I895" i="4"/>
  <c r="F1621" i="4"/>
  <c r="I505" i="4"/>
  <c r="F1225" i="4"/>
  <c r="F1633" i="4"/>
  <c r="I1227" i="4"/>
  <c r="F1636" i="4"/>
  <c r="L1638" i="4"/>
  <c r="F92" i="4"/>
  <c r="F1642" i="4"/>
  <c r="I1649" i="4"/>
  <c r="F1036" i="4"/>
  <c r="F1656" i="4"/>
  <c r="L1658" i="4"/>
  <c r="F441" i="4"/>
  <c r="I1231" i="4"/>
  <c r="L1660" i="4"/>
  <c r="I1683" i="4"/>
  <c r="C48" i="6"/>
  <c r="F1711" i="4"/>
  <c r="F790" i="4"/>
  <c r="L1007" i="4"/>
  <c r="L1520" i="4"/>
  <c r="I581" i="4"/>
  <c r="I1219" i="4"/>
  <c r="F1032" i="4"/>
  <c r="I1618" i="4"/>
  <c r="I1621" i="4"/>
  <c r="F1224" i="4"/>
  <c r="F897" i="4"/>
  <c r="I1225" i="4"/>
  <c r="F273" i="4"/>
  <c r="F1632" i="4"/>
  <c r="I1633" i="4"/>
  <c r="F1635" i="4"/>
  <c r="I1636" i="4"/>
  <c r="L1637" i="4"/>
  <c r="F1639" i="4"/>
  <c r="L1640" i="4"/>
  <c r="F1641" i="4"/>
  <c r="L1643" i="4"/>
  <c r="F1645" i="4"/>
  <c r="F899" i="4"/>
  <c r="F1664" i="4"/>
  <c r="L1679" i="4"/>
  <c r="F204" i="4"/>
  <c r="I901" i="4"/>
  <c r="F1693" i="4"/>
  <c r="F1710" i="4"/>
  <c r="F1726" i="4"/>
  <c r="L1170" i="4"/>
  <c r="L1173" i="4"/>
  <c r="L656" i="4"/>
  <c r="I1200" i="4"/>
  <c r="I1723" i="4"/>
  <c r="I1724" i="4"/>
  <c r="F1476" i="4"/>
  <c r="F189" i="4"/>
  <c r="I1169" i="4"/>
  <c r="L231" i="4"/>
  <c r="I881" i="4"/>
  <c r="F1481" i="4"/>
  <c r="I1002" i="4"/>
  <c r="F1003" i="4"/>
  <c r="F722" i="4"/>
  <c r="I1174" i="4"/>
  <c r="F789" i="4"/>
  <c r="F1495" i="4"/>
  <c r="I1178" i="4"/>
  <c r="F1496" i="4"/>
  <c r="I792" i="4"/>
  <c r="F1185" i="4"/>
  <c r="L1186" i="4"/>
  <c r="L377" i="4"/>
  <c r="F1513" i="4"/>
  <c r="I1517" i="4"/>
  <c r="L1010" i="4"/>
  <c r="F1520" i="4"/>
  <c r="F1191" i="4"/>
  <c r="I416" i="4"/>
  <c r="L580" i="4"/>
  <c r="F451" i="4"/>
  <c r="I1015" i="4"/>
  <c r="F1016" i="4"/>
  <c r="I1017" i="4"/>
  <c r="F657" i="4"/>
  <c r="I1195" i="4"/>
  <c r="F1019" i="4"/>
  <c r="F1531" i="4"/>
  <c r="I890" i="4"/>
  <c r="F320" i="4"/>
  <c r="I1201" i="4"/>
  <c r="F64" i="4"/>
  <c r="L1021" i="4"/>
  <c r="F1022" i="4"/>
  <c r="I1205" i="4"/>
  <c r="I661" i="4"/>
  <c r="F1208" i="4"/>
  <c r="F1574" i="4"/>
  <c r="L1025" i="4"/>
  <c r="F1585" i="4"/>
  <c r="L1214" i="4"/>
  <c r="F1597" i="4"/>
  <c r="F527" i="4"/>
  <c r="F258" i="4"/>
  <c r="I1617" i="4"/>
  <c r="F1619" i="4"/>
  <c r="I1620" i="4"/>
  <c r="L452" i="4"/>
  <c r="F896" i="4"/>
  <c r="F1226" i="4"/>
  <c r="I1632" i="4"/>
  <c r="F1634" i="4"/>
  <c r="I1635" i="4"/>
  <c r="L1636" i="4"/>
  <c r="I1639" i="4"/>
  <c r="F1644" i="4"/>
  <c r="L1646" i="4"/>
  <c r="F798" i="4"/>
  <c r="F1035" i="4"/>
  <c r="L441" i="4"/>
  <c r="F1670" i="4"/>
  <c r="I306" i="4"/>
  <c r="F1676" i="4"/>
  <c r="L901" i="4"/>
  <c r="I1688" i="4"/>
  <c r="F1709" i="4"/>
  <c r="I903" i="4"/>
  <c r="L904" i="4"/>
  <c r="I1741" i="4"/>
  <c r="I1745" i="4"/>
  <c r="I1747" i="4"/>
  <c r="F1749" i="4"/>
  <c r="I1746" i="4"/>
  <c r="I1749" i="4"/>
  <c r="I664" i="4"/>
  <c r="L1047" i="4"/>
  <c r="F734" i="4"/>
  <c r="I31" i="4"/>
  <c r="F550" i="4"/>
  <c r="I734" i="4"/>
  <c r="L31" i="4"/>
  <c r="F1047" i="4"/>
  <c r="I550" i="4"/>
  <c r="L734" i="4"/>
  <c r="I1047" i="4"/>
  <c r="L550" i="4"/>
  <c r="F31" i="4"/>
  <c r="F1055" i="4"/>
  <c r="L191" i="4"/>
  <c r="L673" i="4"/>
  <c r="L1059" i="4"/>
  <c r="L205" i="4"/>
  <c r="L1062" i="4"/>
  <c r="I1055" i="4"/>
  <c r="I430" i="4"/>
  <c r="L88" i="4"/>
  <c r="I669" i="4"/>
  <c r="F626" i="4"/>
  <c r="I744" i="4"/>
  <c r="F290" i="4"/>
  <c r="I73" i="4"/>
  <c r="F812" i="4"/>
  <c r="I1267" i="4"/>
  <c r="F1061" i="4"/>
  <c r="I127" i="4"/>
  <c r="F191" i="4"/>
  <c r="L70" i="4"/>
  <c r="F673" i="4"/>
  <c r="L920" i="4"/>
  <c r="I917" i="4"/>
  <c r="L200" i="4"/>
  <c r="L809" i="4"/>
  <c r="L1265" i="4"/>
  <c r="L1058" i="4"/>
  <c r="L507" i="4"/>
  <c r="L508" i="4"/>
  <c r="L627" i="4"/>
  <c r="R627" i="4" s="1"/>
  <c r="L1262" i="4"/>
  <c r="I242" i="4"/>
  <c r="F809" i="4"/>
  <c r="I61" i="4"/>
  <c r="I191" i="4"/>
  <c r="F469" i="4"/>
  <c r="L86" i="4"/>
  <c r="I398" i="4"/>
  <c r="I673" i="4"/>
  <c r="F410" i="4"/>
  <c r="L1266" i="4"/>
  <c r="I506" i="4"/>
  <c r="I1059" i="4"/>
  <c r="F1268" i="4"/>
  <c r="L442" i="4"/>
  <c r="I432" i="4"/>
  <c r="I205" i="4"/>
  <c r="F433" i="4"/>
  <c r="I528" i="4"/>
  <c r="L1264" i="4"/>
  <c r="L61" i="4"/>
  <c r="L275" i="4"/>
  <c r="I918" i="4"/>
  <c r="I469" i="4"/>
  <c r="F485" i="4"/>
  <c r="L398" i="4"/>
  <c r="L555" i="4"/>
  <c r="I380" i="4"/>
  <c r="I410" i="4"/>
  <c r="F169" i="4"/>
  <c r="L506" i="4"/>
  <c r="L276" i="4"/>
  <c r="I431" i="4"/>
  <c r="I1268" i="4"/>
  <c r="F1269" i="4"/>
  <c r="L432" i="4"/>
  <c r="L392" i="4"/>
  <c r="I530" i="4"/>
  <c r="I433" i="4"/>
  <c r="L178" i="4"/>
  <c r="L52" i="4"/>
  <c r="I419" i="4"/>
  <c r="I1064" i="4"/>
  <c r="F381" i="4"/>
  <c r="L487" i="4"/>
  <c r="I1271" i="4"/>
  <c r="I676" i="4"/>
  <c r="F923" i="4"/>
  <c r="L748" i="4"/>
  <c r="I161" i="4"/>
  <c r="I14" i="4"/>
  <c r="I322" i="4"/>
  <c r="F1277" i="4"/>
  <c r="I1279" i="4"/>
  <c r="I751" i="4"/>
  <c r="L43" i="4"/>
  <c r="F323" i="4"/>
  <c r="F592" i="4"/>
  <c r="F689" i="4"/>
  <c r="I561" i="4"/>
  <c r="F510" i="4"/>
  <c r="I87" i="4"/>
  <c r="F371" i="4"/>
  <c r="I760" i="4"/>
  <c r="F331" i="4"/>
  <c r="I594" i="4"/>
  <c r="F185" i="4"/>
  <c r="I761" i="4"/>
  <c r="F1309" i="4"/>
  <c r="I473" i="4"/>
  <c r="F36" i="4"/>
  <c r="I53" i="4"/>
  <c r="F10" i="4"/>
  <c r="I1089" i="4"/>
  <c r="F838" i="4"/>
  <c r="I125" i="4"/>
  <c r="I1311" i="4"/>
  <c r="I696" i="4"/>
  <c r="I839" i="4"/>
  <c r="L457" i="4"/>
  <c r="F446" i="4"/>
  <c r="I1093" i="4"/>
  <c r="I944" i="4"/>
  <c r="L420" i="4"/>
  <c r="L16" i="4"/>
  <c r="L7" i="4"/>
  <c r="L825" i="4"/>
  <c r="L591" i="4"/>
  <c r="L935" i="4"/>
  <c r="L123" i="4"/>
  <c r="L1292" i="4"/>
  <c r="F1078" i="4"/>
  <c r="I1079" i="4"/>
  <c r="F593" i="4"/>
  <c r="I690" i="4"/>
  <c r="F174" i="4"/>
  <c r="I130" i="4"/>
  <c r="F38" i="4"/>
  <c r="F831" i="4"/>
  <c r="F940" i="4"/>
  <c r="F193" i="4"/>
  <c r="F562" i="4"/>
  <c r="I1082" i="4"/>
  <c r="F1083" i="4"/>
  <c r="I305" i="4"/>
  <c r="F834" i="4"/>
  <c r="I756" i="4"/>
  <c r="F133" i="4"/>
  <c r="I240" i="4"/>
  <c r="F1303" i="4"/>
  <c r="I50" i="4"/>
  <c r="F385" i="4"/>
  <c r="F344" i="4"/>
  <c r="F336" i="4"/>
  <c r="F694" i="4"/>
  <c r="F445" i="4"/>
  <c r="F223" i="4"/>
  <c r="F1091" i="4"/>
  <c r="F1270" i="4"/>
  <c r="L419" i="4"/>
  <c r="I1063" i="4"/>
  <c r="I381" i="4"/>
  <c r="F675" i="4"/>
  <c r="L1271" i="4"/>
  <c r="L67" i="4"/>
  <c r="I746" i="4"/>
  <c r="I923" i="4"/>
  <c r="F628" i="4"/>
  <c r="L161" i="4"/>
  <c r="L1066" i="4"/>
  <c r="I328" i="4"/>
  <c r="L471" i="4"/>
  <c r="I1277" i="4"/>
  <c r="F1067" i="4"/>
  <c r="F281" i="4"/>
  <c r="I820" i="4"/>
  <c r="L163" i="4"/>
  <c r="L1280" i="4"/>
  <c r="L95" i="4"/>
  <c r="L1281" i="4"/>
  <c r="F928" i="4"/>
  <c r="F587" i="4"/>
  <c r="F66" i="4"/>
  <c r="I401" i="4"/>
  <c r="F201" i="4"/>
  <c r="F1293" i="4"/>
  <c r="F1307" i="4"/>
  <c r="F633" i="4"/>
  <c r="F836" i="4"/>
  <c r="F565" i="4"/>
  <c r="F511" i="4"/>
  <c r="F566" i="4"/>
  <c r="F837" i="4"/>
  <c r="F160" i="4"/>
  <c r="F1314" i="4"/>
  <c r="F1316" i="4"/>
  <c r="I474" i="4"/>
  <c r="F394" i="4"/>
  <c r="I840" i="4"/>
  <c r="I1062" i="4"/>
  <c r="F817" i="4"/>
  <c r="I488" i="4"/>
  <c r="F11" i="4"/>
  <c r="I749" i="4"/>
  <c r="F925" i="4"/>
  <c r="I39" i="4"/>
  <c r="I307" i="4"/>
  <c r="F819" i="4"/>
  <c r="L146" i="4"/>
  <c r="R146" i="4" s="1"/>
  <c r="F420" i="4"/>
  <c r="I248" i="4"/>
  <c r="L588" i="4"/>
  <c r="F16" i="4"/>
  <c r="F679" i="4"/>
  <c r="I454" i="4"/>
  <c r="L1068" i="4"/>
  <c r="F154" i="4"/>
  <c r="F680" i="4"/>
  <c r="I369" i="4"/>
  <c r="I931" i="4"/>
  <c r="F1283" i="4"/>
  <c r="F932" i="4"/>
  <c r="I1284" i="4"/>
  <c r="L823" i="4"/>
  <c r="F824" i="4"/>
  <c r="F1070" i="4"/>
  <c r="I557" i="4"/>
  <c r="I1285" i="4"/>
  <c r="F590" i="4"/>
  <c r="F382" i="4"/>
  <c r="I159" i="4"/>
  <c r="F489" i="4"/>
  <c r="F40" i="4"/>
  <c r="I559" i="4"/>
  <c r="F629" i="4"/>
  <c r="F107" i="4"/>
  <c r="I630" i="4"/>
  <c r="L411" i="4"/>
  <c r="F7" i="4"/>
  <c r="F152" i="4"/>
  <c r="I1072" i="4"/>
  <c r="I277" i="4"/>
  <c r="L109" i="4"/>
  <c r="F825" i="4"/>
  <c r="F329" i="4"/>
  <c r="I826" i="4"/>
  <c r="I206" i="4"/>
  <c r="F591" i="4"/>
  <c r="F1290" i="4"/>
  <c r="I509" i="4"/>
  <c r="I827" i="4"/>
  <c r="F935" i="4"/>
  <c r="F370" i="4"/>
  <c r="I688" i="4"/>
  <c r="I560" i="4"/>
  <c r="F123" i="4"/>
  <c r="F936" i="4"/>
  <c r="I829" i="4"/>
  <c r="I1076" i="4"/>
  <c r="F384" i="4"/>
  <c r="I218" i="4"/>
  <c r="F1297" i="4"/>
  <c r="I1078" i="4"/>
  <c r="F938" i="4"/>
  <c r="I593" i="4"/>
  <c r="F830" i="4"/>
  <c r="I174" i="4"/>
  <c r="F939" i="4"/>
  <c r="I38" i="4"/>
  <c r="F299" i="4"/>
  <c r="I831" i="4"/>
  <c r="F1299" i="4"/>
  <c r="I940" i="4"/>
  <c r="F472" i="4"/>
  <c r="I193" i="4"/>
  <c r="F941" i="4"/>
  <c r="I562" i="4"/>
  <c r="F691" i="4"/>
  <c r="I1083" i="4"/>
  <c r="F1302" i="4"/>
  <c r="I834" i="4"/>
  <c r="F25" i="4"/>
  <c r="I133" i="4"/>
  <c r="F563" i="4"/>
  <c r="I1303" i="4"/>
  <c r="F393" i="4"/>
  <c r="F693" i="4"/>
  <c r="F1085" i="4"/>
  <c r="F1086" i="4"/>
  <c r="F759" i="4"/>
  <c r="F1305" i="4"/>
  <c r="I1312" i="4"/>
  <c r="I225" i="4"/>
  <c r="F816" i="4"/>
  <c r="I817" i="4"/>
  <c r="F1065" i="4"/>
  <c r="I11" i="4"/>
  <c r="F1272" i="4"/>
  <c r="I925" i="4"/>
  <c r="I27" i="4"/>
  <c r="L307" i="4"/>
  <c r="F556" i="4"/>
  <c r="F1278" i="4"/>
  <c r="F146" i="4"/>
  <c r="I420" i="4"/>
  <c r="L19" i="4"/>
  <c r="F588" i="4"/>
  <c r="F444" i="4"/>
  <c r="I16" i="4"/>
  <c r="F1068" i="4"/>
  <c r="F752" i="4"/>
  <c r="I154" i="4"/>
  <c r="L455" i="4"/>
  <c r="R455" i="4" s="1"/>
  <c r="F1282" i="4"/>
  <c r="F589" i="4"/>
  <c r="I1283" i="4"/>
  <c r="I932" i="4"/>
  <c r="F823" i="4"/>
  <c r="F682" i="4"/>
  <c r="I824" i="4"/>
  <c r="L349" i="4"/>
  <c r="R349" i="4" s="1"/>
  <c r="F683" i="4"/>
  <c r="F434" i="4"/>
  <c r="I590" i="4"/>
  <c r="I382" i="4"/>
  <c r="F65" i="4"/>
  <c r="F684" i="4"/>
  <c r="I489" i="4"/>
  <c r="F1071" i="4"/>
  <c r="F302" i="4"/>
  <c r="I629" i="4"/>
  <c r="F411" i="4"/>
  <c r="F120" i="4"/>
  <c r="I7" i="4"/>
  <c r="I152" i="4"/>
  <c r="L686" i="4"/>
  <c r="F109" i="4"/>
  <c r="F933" i="4"/>
  <c r="I825" i="4"/>
  <c r="I329" i="4"/>
  <c r="L934" i="4"/>
  <c r="R934" i="4" s="1"/>
  <c r="F41" i="4"/>
  <c r="F753" i="4"/>
  <c r="I591" i="4"/>
  <c r="I1290" i="4"/>
  <c r="L828" i="4"/>
  <c r="R828" i="4" s="1"/>
  <c r="F687" i="4"/>
  <c r="F60" i="4"/>
  <c r="I935" i="4"/>
  <c r="I370" i="4"/>
  <c r="L1073" i="4"/>
  <c r="F263" i="4"/>
  <c r="F270" i="4"/>
  <c r="I123" i="4"/>
  <c r="I936" i="4"/>
  <c r="L937" i="4"/>
  <c r="F1075" i="4"/>
  <c r="F139" i="4"/>
  <c r="I1292" i="4"/>
  <c r="F1295" i="4"/>
  <c r="I384" i="4"/>
  <c r="F755" i="4"/>
  <c r="I1297" i="4"/>
  <c r="F1080" i="4"/>
  <c r="I938" i="4"/>
  <c r="F631" i="4"/>
  <c r="I830" i="4"/>
  <c r="F422" i="4"/>
  <c r="I939" i="4"/>
  <c r="F233" i="4"/>
  <c r="I299" i="4"/>
  <c r="F1298" i="4"/>
  <c r="F29" i="4"/>
  <c r="F832" i="4"/>
  <c r="F632" i="4"/>
  <c r="I691" i="4"/>
  <c r="F833" i="4"/>
  <c r="I1302" i="4"/>
  <c r="F757" i="4"/>
  <c r="I25" i="4"/>
  <c r="F835" i="4"/>
  <c r="I563" i="4"/>
  <c r="F1304" i="4"/>
  <c r="F692" i="4"/>
  <c r="F564" i="4"/>
  <c r="F532" i="4"/>
  <c r="F533" i="4"/>
  <c r="F1087" i="4"/>
  <c r="L331" i="4"/>
  <c r="L185" i="4"/>
  <c r="L1309" i="4"/>
  <c r="L36" i="4"/>
  <c r="L10" i="4"/>
  <c r="R10" i="4" s="1"/>
  <c r="L838" i="4"/>
  <c r="I72" i="4"/>
  <c r="I595" i="4"/>
  <c r="F696" i="4"/>
  <c r="F1093" i="4"/>
  <c r="L217" i="4"/>
  <c r="I487" i="4"/>
  <c r="I67" i="4"/>
  <c r="F676" i="4"/>
  <c r="L922" i="4"/>
  <c r="I748" i="4"/>
  <c r="I1066" i="4"/>
  <c r="F14" i="4"/>
  <c r="L926" i="4"/>
  <c r="F322" i="4"/>
  <c r="I471" i="4"/>
  <c r="L1277" i="4"/>
  <c r="I750" i="4"/>
  <c r="F1279" i="4"/>
  <c r="F821" i="4"/>
  <c r="I1280" i="4"/>
  <c r="I678" i="4"/>
  <c r="L754" i="4"/>
  <c r="F937" i="4"/>
  <c r="F237" i="4"/>
  <c r="I456" i="4"/>
  <c r="F561" i="4"/>
  <c r="I1090" i="4"/>
  <c r="L372" i="4"/>
  <c r="I137" i="4"/>
  <c r="I447" i="4"/>
  <c r="I514" i="4"/>
  <c r="I1325" i="4"/>
  <c r="F1330" i="4"/>
  <c r="I352" i="4"/>
  <c r="F1332" i="4"/>
  <c r="I769" i="4"/>
  <c r="F1106" i="4"/>
  <c r="I1336" i="4"/>
  <c r="F770" i="4"/>
  <c r="F375" i="4"/>
  <c r="I1364" i="4"/>
  <c r="L33" i="4"/>
  <c r="F313" i="4"/>
  <c r="L534" i="4"/>
  <c r="F948" i="4"/>
  <c r="L569" i="4"/>
  <c r="F282" i="4"/>
  <c r="L570" i="4"/>
  <c r="F1098" i="4"/>
  <c r="L175" i="4"/>
  <c r="F596" i="4"/>
  <c r="F535" i="4"/>
  <c r="I1327" i="4"/>
  <c r="L848" i="4"/>
  <c r="F1346" i="4"/>
  <c r="F412" i="4"/>
  <c r="F1109" i="4"/>
  <c r="F772" i="4"/>
  <c r="F1112" i="4"/>
  <c r="F354" i="4"/>
  <c r="F15" i="4"/>
  <c r="F396" i="4"/>
  <c r="I476" i="4"/>
  <c r="F122" i="4"/>
  <c r="I702" i="4"/>
  <c r="F1114" i="4"/>
  <c r="I703" i="4"/>
  <c r="F642" i="4"/>
  <c r="I1115" i="4"/>
  <c r="F249" i="4"/>
  <c r="I1357" i="4"/>
  <c r="F1358" i="4"/>
  <c r="I144" i="4"/>
  <c r="F1360" i="4"/>
  <c r="I48" i="4"/>
  <c r="F129" i="4"/>
  <c r="I962" i="4"/>
  <c r="F1361" i="4"/>
  <c r="I1362" i="4"/>
  <c r="F157" i="4"/>
  <c r="I963" i="4"/>
  <c r="F312" i="4"/>
  <c r="I210" i="4"/>
  <c r="F776" i="4"/>
  <c r="I515" i="4"/>
  <c r="L1366" i="4"/>
  <c r="L1369" i="4"/>
  <c r="L1120" i="4"/>
  <c r="I89" i="4"/>
  <c r="I373" i="4"/>
  <c r="I458" i="4"/>
  <c r="F49" i="4"/>
  <c r="F636" i="4"/>
  <c r="I1330" i="4"/>
  <c r="L352" i="4"/>
  <c r="I1332" i="4"/>
  <c r="I1106" i="4"/>
  <c r="F140" i="4"/>
  <c r="I770" i="4"/>
  <c r="I104" i="4"/>
  <c r="I1116" i="4"/>
  <c r="L386" i="4"/>
  <c r="F402" i="4"/>
  <c r="I1317" i="4"/>
  <c r="F207" i="4"/>
  <c r="I83" i="4"/>
  <c r="F568" i="4"/>
  <c r="I74" i="4"/>
  <c r="F1095" i="4"/>
  <c r="I697" i="4"/>
  <c r="F947" i="4"/>
  <c r="I948" i="4"/>
  <c r="F1320" i="4"/>
  <c r="I282" i="4"/>
  <c r="F512" i="4"/>
  <c r="I1098" i="4"/>
  <c r="F841" i="4"/>
  <c r="I596" i="4"/>
  <c r="F950" i="4"/>
  <c r="F241" i="4"/>
  <c r="F1324" i="4"/>
  <c r="F1326" i="4"/>
  <c r="I535" i="4"/>
  <c r="F845" i="4"/>
  <c r="F955" i="4"/>
  <c r="I602" i="4"/>
  <c r="I1331" i="4"/>
  <c r="I292" i="4"/>
  <c r="F638" i="4"/>
  <c r="I1338" i="4"/>
  <c r="F849" i="4"/>
  <c r="I699" i="4"/>
  <c r="F156" i="4"/>
  <c r="F395" i="4"/>
  <c r="F639" i="4"/>
  <c r="F44" i="4"/>
  <c r="F229" i="4"/>
  <c r="F459" i="4"/>
  <c r="F310" i="4"/>
  <c r="F9" i="4"/>
  <c r="F1349" i="4"/>
  <c r="F1111" i="4"/>
  <c r="F1352" i="4"/>
  <c r="F363" i="4"/>
  <c r="F701" i="4"/>
  <c r="F203" i="4"/>
  <c r="F852" i="4"/>
  <c r="F1356" i="4"/>
  <c r="F853" i="4"/>
  <c r="F346" i="4"/>
  <c r="F493" i="4"/>
  <c r="F1359" i="4"/>
  <c r="F643" i="4"/>
  <c r="F494" i="4"/>
  <c r="F293" i="4"/>
  <c r="F774" i="4"/>
  <c r="I312" i="4"/>
  <c r="L1364" i="4"/>
  <c r="F33" i="4"/>
  <c r="F357" i="4"/>
  <c r="L20" i="4"/>
  <c r="F1367" i="4"/>
  <c r="I13" i="4"/>
  <c r="F964" i="4"/>
  <c r="I71" i="4"/>
  <c r="F953" i="4"/>
  <c r="I698" i="4"/>
  <c r="I768" i="4"/>
  <c r="L1371" i="4"/>
  <c r="L313" i="4"/>
  <c r="I854" i="4"/>
  <c r="L538" i="4"/>
  <c r="R538" i="4" s="1"/>
  <c r="F604" i="4"/>
  <c r="L13" i="4"/>
  <c r="F1321" i="4"/>
  <c r="I635" i="4"/>
  <c r="I766" i="4"/>
  <c r="I951" i="4"/>
  <c r="I103" i="4"/>
  <c r="I291" i="4"/>
  <c r="F350" i="4"/>
  <c r="I953" i="4"/>
  <c r="L698" i="4"/>
  <c r="I954" i="4"/>
  <c r="L768" i="4"/>
  <c r="I1105" i="4"/>
  <c r="I374" i="4"/>
  <c r="F1336" i="4"/>
  <c r="L396" i="4"/>
  <c r="L122" i="4"/>
  <c r="L1114" i="4"/>
  <c r="L642" i="4"/>
  <c r="L249" i="4"/>
  <c r="L1358" i="4"/>
  <c r="L1360" i="4"/>
  <c r="L129" i="4"/>
  <c r="L1361" i="4"/>
  <c r="L157" i="4"/>
  <c r="L312" i="4"/>
  <c r="R312" i="4" s="1"/>
  <c r="F1364" i="4"/>
  <c r="I775" i="4"/>
  <c r="F1366" i="4"/>
  <c r="I705" i="4"/>
  <c r="I278" i="4"/>
  <c r="I112" i="4"/>
  <c r="L1370" i="4"/>
  <c r="L387" i="4"/>
  <c r="I1394" i="4"/>
  <c r="I406" i="4"/>
  <c r="F1116" i="4"/>
  <c r="I1367" i="4"/>
  <c r="F1117" i="4"/>
  <c r="F423" i="4"/>
  <c r="L969" i="4"/>
  <c r="F495" i="4"/>
  <c r="I540" i="4"/>
  <c r="F424" i="4"/>
  <c r="F1397" i="4"/>
  <c r="F861" i="4"/>
  <c r="I646" i="4"/>
  <c r="F1404" i="4"/>
  <c r="I862" i="4"/>
  <c r="I1429" i="4"/>
  <c r="I608" i="4"/>
  <c r="F333" i="4"/>
  <c r="L516" i="4"/>
  <c r="L448" i="4"/>
  <c r="F1369" i="4"/>
  <c r="F260" i="4"/>
  <c r="I1372" i="4"/>
  <c r="F706" i="4"/>
  <c r="I404" i="4"/>
  <c r="I780" i="4"/>
  <c r="L21" i="4"/>
  <c r="L856" i="4"/>
  <c r="R856" i="4" s="1"/>
  <c r="F286" i="4"/>
  <c r="I190" i="4"/>
  <c r="F294" i="4"/>
  <c r="F1377" i="4"/>
  <c r="F1379" i="4"/>
  <c r="F94" i="4"/>
  <c r="I462" i="4"/>
  <c r="I59" i="4"/>
  <c r="F300" i="4"/>
  <c r="F387" i="4"/>
  <c r="L1385" i="4"/>
  <c r="R1385" i="4" s="1"/>
  <c r="F1127" i="4"/>
  <c r="I1386" i="4"/>
  <c r="L463" i="4"/>
  <c r="L709" i="4"/>
  <c r="L1395" i="4"/>
  <c r="F497" i="4"/>
  <c r="F341" i="4"/>
  <c r="F1402" i="4"/>
  <c r="F982" i="4"/>
  <c r="F55" i="4"/>
  <c r="F298" i="4"/>
  <c r="F1137" i="4"/>
  <c r="F91" i="4"/>
  <c r="I1140" i="4"/>
  <c r="F1414" i="4"/>
  <c r="F334" i="4"/>
  <c r="F1417" i="4"/>
  <c r="I1143" i="4"/>
  <c r="F247" i="4"/>
  <c r="I415" i="4"/>
  <c r="L1418" i="4"/>
  <c r="L1422" i="4"/>
  <c r="F251" i="4"/>
  <c r="I142" i="4"/>
  <c r="F870" i="4"/>
  <c r="I211" i="4"/>
  <c r="I867" i="4"/>
  <c r="I1428" i="4"/>
  <c r="L572" i="4"/>
  <c r="L280" i="4"/>
  <c r="R280" i="4" s="1"/>
  <c r="L1374" i="4"/>
  <c r="L155" i="4"/>
  <c r="L1391" i="4"/>
  <c r="L983" i="4"/>
  <c r="L984" i="4"/>
  <c r="I334" i="4"/>
  <c r="F166" i="4"/>
  <c r="F1416" i="4"/>
  <c r="F26" i="4"/>
  <c r="I717" i="4"/>
  <c r="F785" i="4"/>
  <c r="I295" i="4"/>
  <c r="I1427" i="4"/>
  <c r="L872" i="4"/>
  <c r="I873" i="4"/>
  <c r="F777" i="4"/>
  <c r="F516" i="4"/>
  <c r="F1119" i="4"/>
  <c r="F966" i="4"/>
  <c r="I1373" i="4"/>
  <c r="F21" i="4"/>
  <c r="F461" i="4"/>
  <c r="I971" i="4"/>
  <c r="F782" i="4"/>
  <c r="L974" i="4"/>
  <c r="F708" i="4"/>
  <c r="L540" i="4"/>
  <c r="F977" i="4"/>
  <c r="I860" i="4"/>
  <c r="F1128" i="4"/>
  <c r="I1388" i="4"/>
  <c r="L783" i="4"/>
  <c r="F1390" i="4"/>
  <c r="I1130" i="4"/>
  <c r="L82" i="4"/>
  <c r="F42" i="4"/>
  <c r="I980" i="4"/>
  <c r="L209" i="4"/>
  <c r="F498" i="4"/>
  <c r="F606" i="4"/>
  <c r="F1411" i="4"/>
  <c r="I716" i="4"/>
  <c r="I519" i="4"/>
  <c r="F105" i="4"/>
  <c r="I1419" i="4"/>
  <c r="I574" i="4"/>
  <c r="F1424" i="4"/>
  <c r="I719" i="4"/>
  <c r="I988" i="4"/>
  <c r="L211" i="4"/>
  <c r="F778" i="4"/>
  <c r="F965" i="4"/>
  <c r="I1119" i="4"/>
  <c r="F572" i="4"/>
  <c r="F857" i="4"/>
  <c r="I782" i="4"/>
  <c r="F974" i="4"/>
  <c r="I708" i="4"/>
  <c r="F540" i="4"/>
  <c r="L424" i="4"/>
  <c r="F1387" i="4"/>
  <c r="I1128" i="4"/>
  <c r="L1129" i="4"/>
  <c r="F783" i="4"/>
  <c r="I1390" i="4"/>
  <c r="L979" i="4"/>
  <c r="F82" i="4"/>
  <c r="I42" i="4"/>
  <c r="F340" i="4"/>
  <c r="F646" i="4"/>
  <c r="L62" i="4"/>
  <c r="F1406" i="4"/>
  <c r="I187" i="4"/>
  <c r="F983" i="4"/>
  <c r="F865" i="4"/>
  <c r="L1412" i="4"/>
  <c r="F607" i="4"/>
  <c r="I202" i="4"/>
  <c r="F1144" i="4"/>
  <c r="F542" i="4"/>
  <c r="I1424" i="4"/>
  <c r="F869" i="4"/>
  <c r="I1430" i="4"/>
  <c r="F1154" i="4"/>
  <c r="I1448" i="4"/>
  <c r="F1156" i="4"/>
  <c r="I466" i="4"/>
  <c r="F993" i="4"/>
  <c r="I1451" i="4"/>
  <c r="F995" i="4"/>
  <c r="I787" i="4"/>
  <c r="F1157" i="4"/>
  <c r="I477" i="4"/>
  <c r="F1452" i="4"/>
  <c r="I359" i="4"/>
  <c r="F546" i="4"/>
  <c r="I652" i="4"/>
  <c r="F1456" i="4"/>
  <c r="I1457" i="4"/>
  <c r="F1459" i="4"/>
  <c r="I1460" i="4"/>
  <c r="F1462" i="4"/>
  <c r="I283" i="4"/>
  <c r="F613" i="4"/>
  <c r="I1463" i="4"/>
  <c r="F1159" i="4"/>
  <c r="I360" i="4"/>
  <c r="F1160" i="4"/>
  <c r="I1465" i="4"/>
  <c r="F614" i="4"/>
  <c r="I1466" i="4"/>
  <c r="F1162" i="4"/>
  <c r="I1467" i="4"/>
  <c r="F342" i="4"/>
  <c r="I1469" i="4"/>
  <c r="F266" i="4"/>
  <c r="I1471" i="4"/>
  <c r="F879" i="4"/>
  <c r="I880" i="4"/>
  <c r="F1165" i="4"/>
  <c r="I478" i="4"/>
  <c r="F615" i="4"/>
  <c r="I1000" i="4"/>
  <c r="F194" i="4"/>
  <c r="I479" i="4"/>
  <c r="F1001" i="4"/>
  <c r="I1475" i="4"/>
  <c r="L1168" i="4"/>
  <c r="F547" i="4"/>
  <c r="I189" i="4"/>
  <c r="L1478" i="4"/>
  <c r="F1170" i="4"/>
  <c r="I1171" i="4"/>
  <c r="L1172" i="4"/>
  <c r="F1488" i="4"/>
  <c r="I1177" i="4"/>
  <c r="F364" i="4"/>
  <c r="F355" i="4"/>
  <c r="L1148" i="4"/>
  <c r="R1148" i="4" s="1"/>
  <c r="I989" i="4"/>
  <c r="I81" i="4"/>
  <c r="I651" i="4"/>
  <c r="I407" i="4"/>
  <c r="F609" i="4"/>
  <c r="I1442" i="4"/>
  <c r="I1443" i="4"/>
  <c r="F17" i="4"/>
  <c r="F990" i="4"/>
  <c r="F1446" i="4"/>
  <c r="F878" i="4"/>
  <c r="F148" i="4"/>
  <c r="F1155" i="4"/>
  <c r="F992" i="4"/>
  <c r="F576" i="4"/>
  <c r="F376" i="4"/>
  <c r="F997" i="4"/>
  <c r="F1158" i="4"/>
  <c r="F1455" i="4"/>
  <c r="F213" i="4"/>
  <c r="F1461" i="4"/>
  <c r="I1462" i="4"/>
  <c r="F612" i="4"/>
  <c r="I613" i="4"/>
  <c r="F998" i="4"/>
  <c r="I1159" i="4"/>
  <c r="F1464" i="4"/>
  <c r="I1160" i="4"/>
  <c r="F1161" i="4"/>
  <c r="I614" i="4"/>
  <c r="F28" i="4"/>
  <c r="I1162" i="4"/>
  <c r="F1468" i="4"/>
  <c r="I342" i="4"/>
  <c r="F389" i="4"/>
  <c r="I266" i="4"/>
  <c r="F1472" i="4"/>
  <c r="I879" i="4"/>
  <c r="F1474" i="4"/>
  <c r="I1165" i="4"/>
  <c r="F1166" i="4"/>
  <c r="I615" i="4"/>
  <c r="F296" i="4"/>
  <c r="I194" i="4"/>
  <c r="F264" i="4"/>
  <c r="I1001" i="4"/>
  <c r="F257" i="4"/>
  <c r="I547" i="4"/>
  <c r="L189" i="4"/>
  <c r="F1002" i="4"/>
  <c r="I425" i="4"/>
  <c r="F1484" i="4"/>
  <c r="F1174" i="4"/>
  <c r="F1176" i="4"/>
  <c r="F1491" i="4"/>
  <c r="I364" i="4"/>
  <c r="L790" i="4"/>
  <c r="I355" i="4"/>
  <c r="F1494" i="4"/>
  <c r="F883" i="4"/>
  <c r="L1432" i="4"/>
  <c r="L1433" i="4"/>
  <c r="I543" i="4"/>
  <c r="F464" i="4"/>
  <c r="F611" i="4"/>
  <c r="I990" i="4"/>
  <c r="F220" i="4"/>
  <c r="I1446" i="4"/>
  <c r="F877" i="4"/>
  <c r="I878" i="4"/>
  <c r="F1153" i="4"/>
  <c r="I148" i="4"/>
  <c r="F1449" i="4"/>
  <c r="I1155" i="4"/>
  <c r="F1450" i="4"/>
  <c r="I992" i="4"/>
  <c r="F994" i="4"/>
  <c r="I576" i="4"/>
  <c r="F85" i="4"/>
  <c r="I376" i="4"/>
  <c r="F996" i="4"/>
  <c r="I997" i="4"/>
  <c r="F1453" i="4"/>
  <c r="I1158" i="4"/>
  <c r="F1454" i="4"/>
  <c r="I1455" i="4"/>
  <c r="F1458" i="4"/>
  <c r="I213" i="4"/>
  <c r="F788" i="4"/>
  <c r="I1461" i="4"/>
  <c r="F256" i="4"/>
  <c r="I612" i="4"/>
  <c r="F18" i="4"/>
  <c r="I998" i="4"/>
  <c r="F167" i="4"/>
  <c r="I1464" i="4"/>
  <c r="F999" i="4"/>
  <c r="I1161" i="4"/>
  <c r="F78" i="4"/>
  <c r="I28" i="4"/>
  <c r="F1163" i="4"/>
  <c r="I1468" i="4"/>
  <c r="F1470" i="4"/>
  <c r="I389" i="4"/>
  <c r="F1164" i="4"/>
  <c r="I1472" i="4"/>
  <c r="F1473" i="4"/>
  <c r="I1474" i="4"/>
  <c r="F449" i="4"/>
  <c r="I1166" i="4"/>
  <c r="F577" i="4"/>
  <c r="I296" i="4"/>
  <c r="F1167" i="4"/>
  <c r="I264" i="4"/>
  <c r="F1168" i="4"/>
  <c r="I257" i="4"/>
  <c r="L547" i="4"/>
  <c r="F881" i="4"/>
  <c r="I284" i="4"/>
  <c r="F1483" i="4"/>
  <c r="I1484" i="4"/>
  <c r="F1172" i="4"/>
  <c r="I1485" i="4"/>
  <c r="I1175" i="4"/>
  <c r="I1176" i="4"/>
  <c r="I1486" i="4"/>
  <c r="I1487" i="4"/>
  <c r="F1489" i="4"/>
  <c r="L723" i="4"/>
  <c r="F214" i="4"/>
  <c r="I1491" i="4"/>
  <c r="L364" i="4"/>
  <c r="L882" i="4"/>
  <c r="F786" i="4"/>
  <c r="L1150" i="4"/>
  <c r="L544" i="4"/>
  <c r="R544" i="4" s="1"/>
  <c r="F989" i="4"/>
  <c r="I316" i="4"/>
  <c r="F1151" i="4"/>
  <c r="F1152" i="4"/>
  <c r="F545" i="4"/>
  <c r="F521" i="4"/>
  <c r="F1448" i="4"/>
  <c r="F466" i="4"/>
  <c r="F1451" i="4"/>
  <c r="F787" i="4"/>
  <c r="L257" i="4"/>
  <c r="F231" i="4"/>
  <c r="L284" i="4"/>
  <c r="F616" i="4"/>
  <c r="I1483" i="4"/>
  <c r="L1484" i="4"/>
  <c r="F1171" i="4"/>
  <c r="I1172" i="4"/>
  <c r="L883" i="4"/>
  <c r="I1432" i="4"/>
  <c r="I1433" i="4"/>
  <c r="I874" i="4"/>
  <c r="I1434" i="4"/>
  <c r="I1435" i="4"/>
  <c r="I124" i="4"/>
  <c r="I720" i="4"/>
  <c r="L1485" i="4"/>
  <c r="L1175" i="4"/>
  <c r="R1175" i="4" s="1"/>
  <c r="L1490" i="4"/>
  <c r="L54" i="4"/>
  <c r="F723" i="4"/>
  <c r="L1494" i="4"/>
  <c r="F224" i="4"/>
  <c r="F1498" i="4"/>
  <c r="F480" i="4"/>
  <c r="I884" i="4"/>
  <c r="F1502" i="4"/>
  <c r="I618" i="4"/>
  <c r="F450" i="4"/>
  <c r="I79" i="4"/>
  <c r="F1504" i="4"/>
  <c r="I1181" i="4"/>
  <c r="F1182" i="4"/>
  <c r="I1505" i="4"/>
  <c r="F75" i="4"/>
  <c r="I1506" i="4"/>
  <c r="F12" i="4"/>
  <c r="I503" i="4"/>
  <c r="F726" i="4"/>
  <c r="F1007" i="4"/>
  <c r="I885" i="4"/>
  <c r="L887" i="4"/>
  <c r="L888" i="4"/>
  <c r="L504" i="4"/>
  <c r="L1012" i="4"/>
  <c r="L1523" i="4"/>
  <c r="L216" i="4"/>
  <c r="L176" i="4"/>
  <c r="I1196" i="4"/>
  <c r="I1532" i="4"/>
  <c r="I467" i="4"/>
  <c r="F1549" i="4"/>
  <c r="F1550" i="4"/>
  <c r="I655" i="4"/>
  <c r="F1005" i="4"/>
  <c r="I1496" i="4"/>
  <c r="F548" i="4"/>
  <c r="F1180" i="4"/>
  <c r="F63" i="4"/>
  <c r="I480" i="4"/>
  <c r="F1501" i="4"/>
  <c r="I1502" i="4"/>
  <c r="F1503" i="4"/>
  <c r="I450" i="4"/>
  <c r="F1006" i="4"/>
  <c r="I1504" i="4"/>
  <c r="F522" i="4"/>
  <c r="I1182" i="4"/>
  <c r="F725" i="4"/>
  <c r="I75" i="4"/>
  <c r="F1507" i="4"/>
  <c r="I12" i="4"/>
  <c r="F1509" i="4"/>
  <c r="F377" i="4"/>
  <c r="L886" i="4"/>
  <c r="F887" i="4"/>
  <c r="I1009" i="4"/>
  <c r="L1515" i="4"/>
  <c r="R1515" i="4" s="1"/>
  <c r="F888" i="4"/>
  <c r="I317" i="4"/>
  <c r="L1519" i="4"/>
  <c r="F504" i="4"/>
  <c r="I254" i="4"/>
  <c r="L1521" i="4"/>
  <c r="F1012" i="4"/>
  <c r="I1522" i="4"/>
  <c r="L1192" i="4"/>
  <c r="F1523" i="4"/>
  <c r="I1193" i="4"/>
  <c r="L428" i="4"/>
  <c r="F216" i="4"/>
  <c r="I1526" i="4"/>
  <c r="L1528" i="4"/>
  <c r="I1529" i="4"/>
  <c r="L261" i="4"/>
  <c r="F176" i="4"/>
  <c r="I657" i="4"/>
  <c r="L467" i="4"/>
  <c r="F658" i="4"/>
  <c r="I1535" i="4"/>
  <c r="F659" i="4"/>
  <c r="I524" i="4"/>
  <c r="I1494" i="4"/>
  <c r="F1178" i="4"/>
  <c r="I1005" i="4"/>
  <c r="F1497" i="4"/>
  <c r="I548" i="4"/>
  <c r="F1179" i="4"/>
  <c r="I1180" i="4"/>
  <c r="F1500" i="4"/>
  <c r="I63" i="4"/>
  <c r="F215" i="4"/>
  <c r="I1501" i="4"/>
  <c r="F426" i="4"/>
  <c r="I1503" i="4"/>
  <c r="F8" i="4"/>
  <c r="I1006" i="4"/>
  <c r="F579" i="4"/>
  <c r="I522" i="4"/>
  <c r="F1183" i="4"/>
  <c r="I725" i="4"/>
  <c r="F1184" i="4"/>
  <c r="I1507" i="4"/>
  <c r="F1508" i="4"/>
  <c r="I1509" i="4"/>
  <c r="F1511" i="4"/>
  <c r="I377" i="4"/>
  <c r="L885" i="4"/>
  <c r="F886" i="4"/>
  <c r="I887" i="4"/>
  <c r="L1514" i="4"/>
  <c r="F1515" i="4"/>
  <c r="I888" i="4"/>
  <c r="L1188" i="4"/>
  <c r="F1519" i="4"/>
  <c r="I504" i="4"/>
  <c r="L481" i="4"/>
  <c r="F1521" i="4"/>
  <c r="I1012" i="4"/>
  <c r="L416" i="4"/>
  <c r="F1192" i="4"/>
  <c r="I1523" i="4"/>
  <c r="L1525" i="4"/>
  <c r="F428" i="4"/>
  <c r="I216" i="4"/>
  <c r="F1528" i="4"/>
  <c r="F261" i="4"/>
  <c r="I176" i="4"/>
  <c r="F1532" i="4"/>
  <c r="F1547" i="4"/>
  <c r="F892" i="4"/>
  <c r="F1555" i="4"/>
  <c r="L221" i="4"/>
  <c r="L1008" i="4"/>
  <c r="R1008" i="4" s="1"/>
  <c r="L378" i="4"/>
  <c r="L1518" i="4"/>
  <c r="R1518" i="4" s="1"/>
  <c r="L1189" i="4"/>
  <c r="I1011" i="4"/>
  <c r="L1191" i="4"/>
  <c r="L1194" i="4"/>
  <c r="F272" i="4"/>
  <c r="I580" i="4"/>
  <c r="L1015" i="4"/>
  <c r="I1016" i="4"/>
  <c r="L549" i="4"/>
  <c r="F319" i="4"/>
  <c r="I1018" i="4"/>
  <c r="F467" i="4"/>
  <c r="F119" i="4"/>
  <c r="I523" i="4"/>
  <c r="I1530" i="4"/>
  <c r="F890" i="4"/>
  <c r="F1020" i="4"/>
  <c r="I320" i="4"/>
  <c r="I1199" i="4"/>
  <c r="F1536" i="4"/>
  <c r="F1201" i="4"/>
  <c r="I1202" i="4"/>
  <c r="I1545" i="4"/>
  <c r="I1549" i="4"/>
  <c r="F30" i="4"/>
  <c r="F77" i="4"/>
  <c r="F792" i="4"/>
  <c r="I1497" i="4"/>
  <c r="F617" i="4"/>
  <c r="I1179" i="4"/>
  <c r="F1499" i="4"/>
  <c r="I1500" i="4"/>
  <c r="F884" i="4"/>
  <c r="I215" i="4"/>
  <c r="F618" i="4"/>
  <c r="I426" i="4"/>
  <c r="F79" i="4"/>
  <c r="I8" i="4"/>
  <c r="F1181" i="4"/>
  <c r="I579" i="4"/>
  <c r="F1505" i="4"/>
  <c r="I1183" i="4"/>
  <c r="F1506" i="4"/>
  <c r="I1184" i="4"/>
  <c r="F503" i="4"/>
  <c r="I1508" i="4"/>
  <c r="F1186" i="4"/>
  <c r="I1511" i="4"/>
  <c r="F885" i="4"/>
  <c r="I886" i="4"/>
  <c r="L1009" i="4"/>
  <c r="F1514" i="4"/>
  <c r="I1515" i="4"/>
  <c r="L317" i="4"/>
  <c r="F1188" i="4"/>
  <c r="I1519" i="4"/>
  <c r="L254" i="4"/>
  <c r="F481" i="4"/>
  <c r="I1521" i="4"/>
  <c r="F416" i="4"/>
  <c r="I1192" i="4"/>
  <c r="F1525" i="4"/>
  <c r="I428" i="4"/>
  <c r="F1527" i="4"/>
  <c r="I1528" i="4"/>
  <c r="F656" i="4"/>
  <c r="I261" i="4"/>
  <c r="F1195" i="4"/>
  <c r="F1535" i="4"/>
  <c r="F1544" i="4"/>
  <c r="F524" i="4"/>
  <c r="F1203" i="4"/>
  <c r="I892" i="4"/>
  <c r="F525" i="4"/>
  <c r="L1032" i="4"/>
  <c r="L1648" i="4"/>
  <c r="L1652" i="4"/>
  <c r="L1229" i="4"/>
  <c r="L1037" i="4"/>
  <c r="F1673" i="4"/>
  <c r="I1040" i="4"/>
  <c r="I1025" i="4"/>
  <c r="I1214" i="4"/>
  <c r="L1591" i="4"/>
  <c r="L727" i="4"/>
  <c r="F1616" i="4"/>
  <c r="L505" i="4"/>
  <c r="L273" i="4"/>
  <c r="L1642" i="4"/>
  <c r="L899" i="4"/>
  <c r="R899" i="4" s="1"/>
  <c r="F1553" i="4"/>
  <c r="I1206" i="4"/>
  <c r="L661" i="4"/>
  <c r="F1559" i="4"/>
  <c r="F1562" i="4"/>
  <c r="I1579" i="4"/>
  <c r="F1582" i="4"/>
  <c r="L1213" i="4"/>
  <c r="I1585" i="4"/>
  <c r="I1589" i="4"/>
  <c r="L417" i="4"/>
  <c r="F1215" i="4"/>
  <c r="I1593" i="4"/>
  <c r="F1595" i="4"/>
  <c r="F1028" i="4"/>
  <c r="I1029" i="4"/>
  <c r="F1602" i="4"/>
  <c r="F796" i="4"/>
  <c r="I1220" i="4"/>
  <c r="F1605" i="4"/>
  <c r="I1606" i="4"/>
  <c r="F1609" i="4"/>
  <c r="I1221" i="4"/>
  <c r="F1612" i="4"/>
  <c r="I1613" i="4"/>
  <c r="F1615" i="4"/>
  <c r="I1616" i="4"/>
  <c r="L1617" i="4"/>
  <c r="F1033" i="4"/>
  <c r="I1622" i="4"/>
  <c r="F1624" i="4"/>
  <c r="I897" i="4"/>
  <c r="F1630" i="4"/>
  <c r="I1631" i="4"/>
  <c r="F1227" i="4"/>
  <c r="I1634" i="4"/>
  <c r="F1638" i="4"/>
  <c r="I92" i="4"/>
  <c r="F1643" i="4"/>
  <c r="L798" i="4"/>
  <c r="F1648" i="4"/>
  <c r="F1229" i="4"/>
  <c r="I1036" i="4"/>
  <c r="L799" i="4"/>
  <c r="I441" i="4"/>
  <c r="I1663" i="4"/>
  <c r="L1666" i="4"/>
  <c r="F1668" i="4"/>
  <c r="L1670" i="4"/>
  <c r="I1677" i="4"/>
  <c r="I1619" i="4"/>
  <c r="F1223" i="4"/>
  <c r="I1033" i="4"/>
  <c r="I343" i="4"/>
  <c r="F1667" i="4"/>
  <c r="L1675" i="4"/>
  <c r="I1232" i="4"/>
  <c r="L77" i="4"/>
  <c r="F1560" i="4"/>
  <c r="F1564" i="4"/>
  <c r="F1575" i="4"/>
  <c r="I1582" i="4"/>
  <c r="F623" i="4"/>
  <c r="F1591" i="4"/>
  <c r="L1593" i="4"/>
  <c r="L1596" i="4"/>
  <c r="I1028" i="4"/>
  <c r="L1225" i="4"/>
  <c r="L1654" i="4"/>
  <c r="R1654" i="4" s="1"/>
  <c r="F799" i="4"/>
  <c r="I1230" i="4"/>
  <c r="F1662" i="4"/>
  <c r="F1665" i="4"/>
  <c r="F1685" i="4"/>
  <c r="L1566" i="4"/>
  <c r="I1577" i="4"/>
  <c r="F1580" i="4"/>
  <c r="I795" i="4"/>
  <c r="L1584" i="4"/>
  <c r="I1592" i="4"/>
  <c r="F1594" i="4"/>
  <c r="I1218" i="4"/>
  <c r="F1600" i="4"/>
  <c r="F1222" i="4"/>
  <c r="I1032" i="4"/>
  <c r="L1616" i="4"/>
  <c r="F505" i="4"/>
  <c r="I1223" i="4"/>
  <c r="F729" i="4"/>
  <c r="F1623" i="4"/>
  <c r="F1034" i="4"/>
  <c r="I273" i="4"/>
  <c r="L1226" i="4"/>
  <c r="I1637" i="4"/>
  <c r="F143" i="4"/>
  <c r="I1642" i="4"/>
  <c r="F1647" i="4"/>
  <c r="I899" i="4"/>
  <c r="F1651" i="4"/>
  <c r="L1653" i="4"/>
  <c r="F1655" i="4"/>
  <c r="F1660" i="4"/>
  <c r="I1662" i="4"/>
  <c r="I900" i="4"/>
  <c r="L343" i="4"/>
  <c r="F306" i="4"/>
  <c r="I1671" i="4"/>
  <c r="F1675" i="4"/>
  <c r="F1556" i="4"/>
  <c r="F661" i="4"/>
  <c r="I1564" i="4"/>
  <c r="I1213" i="4"/>
  <c r="F1219" i="4"/>
  <c r="I1601" i="4"/>
  <c r="I379" i="4"/>
  <c r="F227" i="4"/>
  <c r="F1209" i="4"/>
  <c r="F1566" i="4"/>
  <c r="F1567" i="4"/>
  <c r="I1568" i="4"/>
  <c r="F1211" i="4"/>
  <c r="I1570" i="4"/>
  <c r="F1572" i="4"/>
  <c r="I894" i="4"/>
  <c r="F622" i="4"/>
  <c r="I1581" i="4"/>
  <c r="F1583" i="4"/>
  <c r="L795" i="4"/>
  <c r="I1026" i="4"/>
  <c r="I1594" i="4"/>
  <c r="F1614" i="4"/>
  <c r="L895" i="4"/>
  <c r="F452" i="4"/>
  <c r="L1649" i="4"/>
  <c r="R1649" i="4" s="1"/>
  <c r="I799" i="4"/>
  <c r="L1656" i="4"/>
  <c r="I1038" i="4"/>
  <c r="L1245" i="4"/>
  <c r="L1749" i="4"/>
  <c r="F1039" i="4"/>
  <c r="F1689" i="4"/>
  <c r="I1236" i="4"/>
  <c r="I1691" i="4"/>
  <c r="I171" i="4"/>
  <c r="I1694" i="4"/>
  <c r="I1237" i="4"/>
  <c r="I1239" i="4"/>
  <c r="I1710" i="4"/>
  <c r="F1714" i="4"/>
  <c r="I1248" i="4"/>
  <c r="I1726" i="4"/>
  <c r="I1727" i="4"/>
  <c r="I1728" i="4"/>
  <c r="I1729" i="4"/>
  <c r="I1730" i="4"/>
  <c r="I1731" i="4"/>
  <c r="I730" i="4"/>
  <c r="I731" i="4"/>
  <c r="I1732" i="4"/>
  <c r="I1733" i="4"/>
  <c r="I1734" i="4"/>
  <c r="I1735" i="4"/>
  <c r="I1736" i="4"/>
  <c r="I1737" i="4"/>
  <c r="I1738" i="4"/>
  <c r="I802" i="4"/>
  <c r="I732" i="4"/>
  <c r="I1739" i="4"/>
  <c r="I1249" i="4"/>
  <c r="I1740" i="4"/>
  <c r="F1683" i="4"/>
  <c r="I1684" i="4"/>
  <c r="I1235" i="4"/>
  <c r="L1694" i="4"/>
  <c r="L1237" i="4"/>
  <c r="L1239" i="4"/>
  <c r="F1698" i="4"/>
  <c r="F1703" i="4"/>
  <c r="F1250" i="4"/>
  <c r="L1704" i="4"/>
  <c r="L1712" i="4"/>
  <c r="L1716" i="4"/>
  <c r="F665" i="4"/>
  <c r="I1250" i="4"/>
  <c r="F255" i="4"/>
  <c r="F1658" i="4"/>
  <c r="L204" i="4"/>
  <c r="F1040" i="4"/>
  <c r="I1682" i="4"/>
  <c r="F1687" i="4"/>
  <c r="L1236" i="4"/>
  <c r="L1691" i="4"/>
  <c r="F1712" i="4"/>
  <c r="I905" i="4"/>
  <c r="I1720" i="4"/>
  <c r="F901" i="4"/>
  <c r="I1681" i="4"/>
  <c r="F1686" i="4"/>
  <c r="I172" i="4"/>
  <c r="F1041" i="4"/>
  <c r="F1704" i="4"/>
  <c r="I1244" i="4"/>
  <c r="F1716" i="4"/>
  <c r="I1247" i="4"/>
  <c r="I1719" i="4"/>
  <c r="F1747" i="4"/>
  <c r="I665" i="4"/>
  <c r="I1748" i="4"/>
  <c r="L906" i="4"/>
  <c r="R906" i="4" s="1"/>
  <c r="L1049" i="4"/>
  <c r="R1049" i="4" s="1"/>
  <c r="F1264" i="4"/>
  <c r="F529" i="4"/>
  <c r="I529" i="4"/>
  <c r="F918" i="4"/>
  <c r="F70" i="4"/>
  <c r="F86" i="4"/>
  <c r="F398" i="4"/>
  <c r="F380" i="4"/>
  <c r="F920" i="4"/>
  <c r="F1266" i="4"/>
  <c r="F506" i="4"/>
  <c r="F431" i="4"/>
  <c r="F285" i="4"/>
  <c r="F442" i="4"/>
  <c r="F432" i="4"/>
  <c r="F530" i="4"/>
  <c r="F921" i="4"/>
  <c r="F52" i="4"/>
  <c r="F419" i="4"/>
  <c r="F1063" i="4"/>
  <c r="F217" i="4"/>
  <c r="F487" i="4"/>
  <c r="F1271" i="4"/>
  <c r="F746" i="4"/>
  <c r="F922" i="4"/>
  <c r="F748" i="4"/>
  <c r="F161" i="4"/>
  <c r="F328" i="4"/>
  <c r="F926" i="4"/>
  <c r="F362" i="4"/>
  <c r="F307" i="4"/>
  <c r="L819" i="4"/>
  <c r="F820" i="4"/>
  <c r="L677" i="4"/>
  <c r="I163" i="4"/>
  <c r="F751" i="4"/>
  <c r="L239" i="4"/>
  <c r="I43" i="4"/>
  <c r="F678" i="4"/>
  <c r="L22" i="4"/>
  <c r="L929" i="4"/>
  <c r="L444" i="4"/>
  <c r="L679" i="4"/>
  <c r="I589" i="4"/>
  <c r="I434" i="4"/>
  <c r="I681" i="4"/>
  <c r="I1286" i="4"/>
  <c r="I228" i="4"/>
  <c r="I1287" i="4"/>
  <c r="L733" i="4"/>
  <c r="L735" i="4"/>
  <c r="L553" i="4"/>
  <c r="L409" i="4"/>
  <c r="L1252" i="4"/>
  <c r="L908" i="4"/>
  <c r="L51" i="4"/>
  <c r="L267" i="4"/>
  <c r="L804" i="4"/>
  <c r="L909" i="4"/>
  <c r="R909" i="4" s="1"/>
  <c r="L1050" i="4"/>
  <c r="L1051" i="4"/>
  <c r="L397" i="4"/>
  <c r="R397" i="4" s="1"/>
  <c r="L806" i="4"/>
  <c r="L348" i="4"/>
  <c r="L1258" i="4"/>
  <c r="R1258" i="4" s="1"/>
  <c r="L1052" i="4"/>
  <c r="L245" i="4"/>
  <c r="L115" i="4"/>
  <c r="L34" i="4"/>
  <c r="L1053" i="4"/>
  <c r="R1053" i="4" s="1"/>
  <c r="L197" i="4"/>
  <c r="L583" i="4"/>
  <c r="L484" i="4"/>
  <c r="L807" i="4"/>
  <c r="L222" i="4"/>
  <c r="R222" i="4" s="1"/>
  <c r="L287" i="4"/>
  <c r="L1054" i="4"/>
  <c r="L184" i="4"/>
  <c r="R184" i="4" s="1"/>
  <c r="L1260" i="4"/>
  <c r="L1261" i="4"/>
  <c r="L1055" i="4"/>
  <c r="L915" i="4"/>
  <c r="R915" i="4" s="1"/>
  <c r="L808" i="4"/>
  <c r="R808" i="4" s="1"/>
  <c r="L528" i="4"/>
  <c r="L242" i="4"/>
  <c r="L326" i="4"/>
  <c r="L810" i="4"/>
  <c r="L742" i="4"/>
  <c r="L671" i="4"/>
  <c r="L919" i="4"/>
  <c r="L811" i="4"/>
  <c r="L1057" i="4"/>
  <c r="L672" i="4"/>
  <c r="L114" i="4"/>
  <c r="L6" i="4"/>
  <c r="L486" i="4"/>
  <c r="L814" i="4"/>
  <c r="L745" i="4"/>
  <c r="L1060" i="4"/>
  <c r="L69" i="4"/>
  <c r="L126" i="4"/>
  <c r="L304" i="4"/>
  <c r="L815" i="4"/>
  <c r="L470" i="4"/>
  <c r="L399" i="4"/>
  <c r="L56" i="4"/>
  <c r="L102" i="4"/>
  <c r="L443" i="4"/>
  <c r="L818" i="4"/>
  <c r="L747" i="4"/>
  <c r="L924" i="4"/>
  <c r="L1273" i="4"/>
  <c r="L1275" i="4"/>
  <c r="L584" i="4"/>
  <c r="L1276" i="4"/>
  <c r="L585" i="4"/>
  <c r="L531" i="4"/>
  <c r="I400" i="4"/>
  <c r="L551" i="4"/>
  <c r="L35" i="4"/>
  <c r="L552" i="4"/>
  <c r="L183" i="4"/>
  <c r="R183" i="4" s="1"/>
  <c r="L453" i="4"/>
  <c r="L252" i="4"/>
  <c r="L196" i="4"/>
  <c r="L367" i="4"/>
  <c r="L907" i="4"/>
  <c r="R907" i="4" s="1"/>
  <c r="L138" i="4"/>
  <c r="R138" i="4" s="1"/>
  <c r="L582" i="4"/>
  <c r="L1253" i="4"/>
  <c r="L738" i="4"/>
  <c r="R738" i="4" s="1"/>
  <c r="L173" i="4"/>
  <c r="L1255" i="4"/>
  <c r="L135" i="4"/>
  <c r="R135" i="4" s="1"/>
  <c r="L145" i="4"/>
  <c r="L281" i="4"/>
  <c r="I680" i="4"/>
  <c r="I1070" i="4"/>
  <c r="I40" i="4"/>
  <c r="I107" i="4"/>
  <c r="I200" i="4"/>
  <c r="I626" i="4"/>
  <c r="F671" i="4"/>
  <c r="F919" i="4"/>
  <c r="F811" i="4"/>
  <c r="F1057" i="4"/>
  <c r="F672" i="4"/>
  <c r="F114" i="4"/>
  <c r="F6" i="4"/>
  <c r="F486" i="4"/>
  <c r="F814" i="4"/>
  <c r="F745" i="4"/>
  <c r="F1060" i="4"/>
  <c r="F69" i="4"/>
  <c r="F126" i="4"/>
  <c r="F304" i="4"/>
  <c r="F815" i="4"/>
  <c r="F470" i="4"/>
  <c r="F399" i="4"/>
  <c r="F56" i="4"/>
  <c r="F102" i="4"/>
  <c r="F443" i="4"/>
  <c r="F818" i="4"/>
  <c r="F747" i="4"/>
  <c r="F924" i="4"/>
  <c r="F1273" i="4"/>
  <c r="F1275" i="4"/>
  <c r="F584" i="4"/>
  <c r="F1276" i="4"/>
  <c r="F585" i="4"/>
  <c r="F531" i="4"/>
  <c r="I819" i="4"/>
  <c r="L820" i="4"/>
  <c r="I821" i="4"/>
  <c r="F677" i="4"/>
  <c r="L751" i="4"/>
  <c r="I586" i="4"/>
  <c r="F239" i="4"/>
  <c r="L678" i="4"/>
  <c r="I587" i="4"/>
  <c r="I752" i="4"/>
  <c r="I682" i="4"/>
  <c r="I684" i="4"/>
  <c r="I188" i="4"/>
  <c r="I326" i="4"/>
  <c r="L669" i="4"/>
  <c r="R669" i="4" s="1"/>
  <c r="I742" i="4"/>
  <c r="L743" i="4"/>
  <c r="I671" i="4"/>
  <c r="I919" i="4"/>
  <c r="I811" i="4"/>
  <c r="I1057" i="4"/>
  <c r="I672" i="4"/>
  <c r="I114" i="4"/>
  <c r="I6" i="4"/>
  <c r="I486" i="4"/>
  <c r="I814" i="4"/>
  <c r="I745" i="4"/>
  <c r="I1060" i="4"/>
  <c r="I69" i="4"/>
  <c r="I126" i="4"/>
  <c r="I304" i="4"/>
  <c r="I815" i="4"/>
  <c r="I470" i="4"/>
  <c r="I399" i="4"/>
  <c r="I56" i="4"/>
  <c r="I102" i="4"/>
  <c r="I443" i="4"/>
  <c r="I818" i="4"/>
  <c r="I747" i="4"/>
  <c r="I924" i="4"/>
  <c r="I1273" i="4"/>
  <c r="I1275" i="4"/>
  <c r="I584" i="4"/>
  <c r="I1276" i="4"/>
  <c r="I585" i="4"/>
  <c r="I531" i="4"/>
  <c r="L821" i="4"/>
  <c r="I677" i="4"/>
  <c r="F163" i="4"/>
  <c r="L586" i="4"/>
  <c r="I239" i="4"/>
  <c r="F43" i="4"/>
  <c r="L587" i="4"/>
  <c r="I22" i="4"/>
  <c r="I929" i="4"/>
  <c r="I444" i="4"/>
  <c r="I679" i="4"/>
  <c r="I930" i="4"/>
  <c r="I1069" i="4"/>
  <c r="I558" i="4"/>
  <c r="I1295" i="4"/>
  <c r="I1077" i="4"/>
  <c r="L510" i="4"/>
  <c r="I1081" i="4"/>
  <c r="I259" i="4"/>
  <c r="I1299" i="4"/>
  <c r="I1300" i="4"/>
  <c r="I472" i="4"/>
  <c r="I1301" i="4"/>
  <c r="I941" i="4"/>
  <c r="I393" i="4"/>
  <c r="I385" i="4"/>
  <c r="I1084" i="4"/>
  <c r="I692" i="4"/>
  <c r="I693" i="4"/>
  <c r="I344" i="4"/>
  <c r="I234" i="4"/>
  <c r="I564" i="4"/>
  <c r="I1085" i="4"/>
  <c r="I336" i="4"/>
  <c r="I288" i="4"/>
  <c r="I532" i="4"/>
  <c r="I1086" i="4"/>
  <c r="I694" i="4"/>
  <c r="I758" i="4"/>
  <c r="I533" i="4"/>
  <c r="I759" i="4"/>
  <c r="I445" i="4"/>
  <c r="I212" i="4"/>
  <c r="I1087" i="4"/>
  <c r="I1305" i="4"/>
  <c r="I223" i="4"/>
  <c r="I435" i="4"/>
  <c r="I330" i="4"/>
  <c r="L1295" i="4"/>
  <c r="L371" i="4"/>
  <c r="L930" i="4"/>
  <c r="L188" i="4"/>
  <c r="L752" i="4"/>
  <c r="R752" i="4" s="1"/>
  <c r="L680" i="4"/>
  <c r="L931" i="4"/>
  <c r="R931" i="4" s="1"/>
  <c r="L681" i="4"/>
  <c r="L589" i="4"/>
  <c r="L932" i="4"/>
  <c r="L1069" i="4"/>
  <c r="L297" i="4"/>
  <c r="R297" i="4" s="1"/>
  <c r="L682" i="4"/>
  <c r="R682" i="4" s="1"/>
  <c r="L1070" i="4"/>
  <c r="L1285" i="4"/>
  <c r="L1286" i="4"/>
  <c r="L434" i="4"/>
  <c r="L382" i="4"/>
  <c r="L558" i="4"/>
  <c r="L149" i="4"/>
  <c r="L684" i="4"/>
  <c r="L40" i="4"/>
  <c r="L228" i="4"/>
  <c r="L685" i="4"/>
  <c r="L302" i="4"/>
  <c r="L107" i="4"/>
  <c r="L1287" i="4"/>
  <c r="L1288" i="4"/>
  <c r="R1288" i="4" s="1"/>
  <c r="L120" i="4"/>
  <c r="L152" i="4"/>
  <c r="L277" i="4"/>
  <c r="L1289" i="4"/>
  <c r="L933" i="4"/>
  <c r="L329" i="4"/>
  <c r="L206" i="4"/>
  <c r="R206" i="4" s="1"/>
  <c r="L246" i="4"/>
  <c r="L753" i="4"/>
  <c r="R753" i="4" s="1"/>
  <c r="L1290" i="4"/>
  <c r="L827" i="4"/>
  <c r="R827" i="4" s="1"/>
  <c r="L1291" i="4"/>
  <c r="R1291" i="4" s="1"/>
  <c r="L60" i="4"/>
  <c r="L370" i="4"/>
  <c r="L560" i="4"/>
  <c r="L136" i="4"/>
  <c r="R136" i="4" s="1"/>
  <c r="L270" i="4"/>
  <c r="R270" i="4" s="1"/>
  <c r="L936" i="4"/>
  <c r="L66" i="4"/>
  <c r="L829" i="4"/>
  <c r="L592" i="4"/>
  <c r="L401" i="4"/>
  <c r="R401" i="4" s="1"/>
  <c r="L237" i="4"/>
  <c r="F1292" i="4"/>
  <c r="I689" i="4"/>
  <c r="L384" i="4"/>
  <c r="L1306" i="4"/>
  <c r="L1293" i="4"/>
  <c r="L218" i="4"/>
  <c r="R218" i="4" s="1"/>
  <c r="L1296" i="4"/>
  <c r="R1296" i="4" s="1"/>
  <c r="L755" i="4"/>
  <c r="L1297" i="4"/>
  <c r="L1078" i="4"/>
  <c r="R1078" i="4" s="1"/>
  <c r="L1079" i="4"/>
  <c r="L1080" i="4"/>
  <c r="R1080" i="4" s="1"/>
  <c r="L938" i="4"/>
  <c r="L593" i="4"/>
  <c r="L690" i="4"/>
  <c r="L631" i="4"/>
  <c r="L830" i="4"/>
  <c r="L174" i="4"/>
  <c r="R174" i="4" s="1"/>
  <c r="L130" i="4"/>
  <c r="L422" i="4"/>
  <c r="R422" i="4" s="1"/>
  <c r="L939" i="4"/>
  <c r="L38" i="4"/>
  <c r="L1081" i="4"/>
  <c r="R1081" i="4" s="1"/>
  <c r="L233" i="4"/>
  <c r="L299" i="4"/>
  <c r="L831" i="4"/>
  <c r="R831" i="4" s="1"/>
  <c r="L259" i="4"/>
  <c r="L1298" i="4"/>
  <c r="R1298" i="4" s="1"/>
  <c r="L1299" i="4"/>
  <c r="L940" i="4"/>
  <c r="L1300" i="4"/>
  <c r="L29" i="4"/>
  <c r="L472" i="4"/>
  <c r="L193" i="4"/>
  <c r="L1301" i="4"/>
  <c r="L832" i="4"/>
  <c r="L941" i="4"/>
  <c r="R941" i="4" s="1"/>
  <c r="L562" i="4"/>
  <c r="L1082" i="4"/>
  <c r="L632" i="4"/>
  <c r="L691" i="4"/>
  <c r="L1083" i="4"/>
  <c r="R1083" i="4" s="1"/>
  <c r="L305" i="4"/>
  <c r="L833" i="4"/>
  <c r="L1302" i="4"/>
  <c r="L834" i="4"/>
  <c r="L756" i="4"/>
  <c r="L757" i="4"/>
  <c r="L25" i="4"/>
  <c r="L133" i="4"/>
  <c r="R133" i="4" s="1"/>
  <c r="L240" i="4"/>
  <c r="L835" i="4"/>
  <c r="L563" i="4"/>
  <c r="L1303" i="4"/>
  <c r="L50" i="4"/>
  <c r="L1304" i="4"/>
  <c r="L393" i="4"/>
  <c r="L385" i="4"/>
  <c r="L1084" i="4"/>
  <c r="L692" i="4"/>
  <c r="L693" i="4"/>
  <c r="L344" i="4"/>
  <c r="L234" i="4"/>
  <c r="L564" i="4"/>
  <c r="L1085" i="4"/>
  <c r="L336" i="4"/>
  <c r="L288" i="4"/>
  <c r="L532" i="4"/>
  <c r="L1086" i="4"/>
  <c r="L694" i="4"/>
  <c r="L758" i="4"/>
  <c r="L533" i="4"/>
  <c r="L759" i="4"/>
  <c r="L445" i="4"/>
  <c r="L212" i="4"/>
  <c r="L1087" i="4"/>
  <c r="L1305" i="4"/>
  <c r="L223" i="4"/>
  <c r="L695" i="4"/>
  <c r="F1311" i="4"/>
  <c r="F457" i="4"/>
  <c r="F1315" i="4"/>
  <c r="I950" i="4"/>
  <c r="L951" i="4"/>
  <c r="I1324" i="4"/>
  <c r="F945" i="4"/>
  <c r="F946" i="4"/>
  <c r="F1094" i="4"/>
  <c r="F763" i="4"/>
  <c r="F150" i="4"/>
  <c r="F534" i="4"/>
  <c r="F569" i="4"/>
  <c r="F570" i="4"/>
  <c r="F175" i="4"/>
  <c r="L597" i="4"/>
  <c r="I949" i="4"/>
  <c r="F635" i="4"/>
  <c r="L842" i="4"/>
  <c r="L447" i="4"/>
  <c r="I158" i="4"/>
  <c r="L330" i="4"/>
  <c r="R330" i="4" s="1"/>
  <c r="L1307" i="4"/>
  <c r="L87" i="4"/>
  <c r="L633" i="4"/>
  <c r="R633" i="4" s="1"/>
  <c r="L760" i="4"/>
  <c r="L836" i="4"/>
  <c r="L594" i="4"/>
  <c r="R594" i="4" s="1"/>
  <c r="L565" i="4"/>
  <c r="L761" i="4"/>
  <c r="L511" i="4"/>
  <c r="L473" i="4"/>
  <c r="R473" i="4" s="1"/>
  <c r="L566" i="4"/>
  <c r="L53" i="4"/>
  <c r="L837" i="4"/>
  <c r="L1089" i="4"/>
  <c r="R1089" i="4" s="1"/>
  <c r="L160" i="4"/>
  <c r="L125" i="4"/>
  <c r="R125" i="4" s="1"/>
  <c r="F490" i="4"/>
  <c r="L131" i="4"/>
  <c r="F372" i="4"/>
  <c r="L1314" i="4"/>
  <c r="L1316" i="4"/>
  <c r="R1316" i="4" s="1"/>
  <c r="L394" i="4"/>
  <c r="L402" i="4"/>
  <c r="L207" i="4"/>
  <c r="L568" i="4"/>
  <c r="L1095" i="4"/>
  <c r="L947" i="4"/>
  <c r="L1320" i="4"/>
  <c r="L512" i="4"/>
  <c r="L841" i="4"/>
  <c r="F71" i="4"/>
  <c r="L764" i="4"/>
  <c r="L1323" i="4"/>
  <c r="I844" i="4"/>
  <c r="I1306" i="4"/>
  <c r="I510" i="4"/>
  <c r="I695" i="4"/>
  <c r="I371" i="4"/>
  <c r="I1308" i="4"/>
  <c r="I331" i="4"/>
  <c r="I942" i="4"/>
  <c r="I185" i="4"/>
  <c r="I762" i="4"/>
  <c r="I1309" i="4"/>
  <c r="I1088" i="4"/>
  <c r="I36" i="4"/>
  <c r="I1310" i="4"/>
  <c r="I10" i="4"/>
  <c r="I943" i="4"/>
  <c r="I838" i="4"/>
  <c r="L72" i="4"/>
  <c r="I1091" i="4"/>
  <c r="L1312" i="4"/>
  <c r="I1313" i="4"/>
  <c r="L225" i="4"/>
  <c r="I186" i="4"/>
  <c r="L474" i="4"/>
  <c r="R474" i="4" s="1"/>
  <c r="I271" i="4"/>
  <c r="I945" i="4"/>
  <c r="L840" i="4"/>
  <c r="I634" i="4"/>
  <c r="I946" i="4"/>
  <c r="L1317" i="4"/>
  <c r="I268" i="4"/>
  <c r="I1094" i="4"/>
  <c r="L83" i="4"/>
  <c r="I1318" i="4"/>
  <c r="I763" i="4"/>
  <c r="L74" i="4"/>
  <c r="I356" i="4"/>
  <c r="I150" i="4"/>
  <c r="L697" i="4"/>
  <c r="I1096" i="4"/>
  <c r="I534" i="4"/>
  <c r="L948" i="4"/>
  <c r="I1319" i="4"/>
  <c r="I569" i="4"/>
  <c r="L282" i="4"/>
  <c r="I1097" i="4"/>
  <c r="I570" i="4"/>
  <c r="L1098" i="4"/>
  <c r="I403" i="4"/>
  <c r="I175" i="4"/>
  <c r="F597" i="4"/>
  <c r="L949" i="4"/>
  <c r="R949" i="4" s="1"/>
  <c r="L89" i="4"/>
  <c r="F373" i="4"/>
  <c r="L765" i="4"/>
  <c r="R765" i="4" s="1"/>
  <c r="L100" i="4"/>
  <c r="R100" i="4" s="1"/>
  <c r="I309" i="4"/>
  <c r="L599" i="4"/>
  <c r="R599" i="4" s="1"/>
  <c r="F72" i="4"/>
  <c r="F1312" i="4"/>
  <c r="F225" i="4"/>
  <c r="F179" i="4"/>
  <c r="L458" i="4"/>
  <c r="L766" i="4"/>
  <c r="I241" i="4"/>
  <c r="L103" i="4"/>
  <c r="L1322" i="4"/>
  <c r="R1322" i="4" s="1"/>
  <c r="L265" i="4"/>
  <c r="R265" i="4" s="1"/>
  <c r="I208" i="4"/>
  <c r="L137" i="4"/>
  <c r="I571" i="4"/>
  <c r="L514" i="4"/>
  <c r="F97" i="4"/>
  <c r="F839" i="4"/>
  <c r="F944" i="4"/>
  <c r="L271" i="4"/>
  <c r="L634" i="4"/>
  <c r="L268" i="4"/>
  <c r="L1318" i="4"/>
  <c r="L356" i="4"/>
  <c r="L1096" i="4"/>
  <c r="L1319" i="4"/>
  <c r="L1097" i="4"/>
  <c r="L403" i="4"/>
  <c r="L1321" i="4"/>
  <c r="I68" i="4"/>
  <c r="I767" i="4"/>
  <c r="L1099" i="4"/>
  <c r="I600" i="4"/>
  <c r="I1316" i="4"/>
  <c r="I394" i="4"/>
  <c r="I402" i="4"/>
  <c r="I207" i="4"/>
  <c r="I568" i="4"/>
  <c r="I1095" i="4"/>
  <c r="I947" i="4"/>
  <c r="I1320" i="4"/>
  <c r="I512" i="4"/>
  <c r="I841" i="4"/>
  <c r="L208" i="4"/>
  <c r="I235" i="4"/>
  <c r="L491" i="4"/>
  <c r="R491" i="4" s="1"/>
  <c r="I598" i="4"/>
  <c r="F769" i="4"/>
  <c r="F292" i="4"/>
  <c r="F374" i="4"/>
  <c r="F338" i="4"/>
  <c r="F492" i="4"/>
  <c r="F1339" i="4"/>
  <c r="I1349" i="4"/>
  <c r="I1109" i="4"/>
  <c r="L772" i="4"/>
  <c r="I959" i="4"/>
  <c r="L354" i="4"/>
  <c r="F698" i="4"/>
  <c r="F352" i="4"/>
  <c r="F768" i="4"/>
  <c r="I199" i="4"/>
  <c r="I156" i="4"/>
  <c r="I771" i="4"/>
  <c r="I1108" i="4"/>
  <c r="I437" i="4"/>
  <c r="I395" i="4"/>
  <c r="I1340" i="4"/>
  <c r="I1341" i="4"/>
  <c r="I1342" i="4"/>
  <c r="I639" i="4"/>
  <c r="I1343" i="4"/>
  <c r="I957" i="4"/>
  <c r="I1344" i="4"/>
  <c r="I44" i="4"/>
  <c r="I850" i="4"/>
  <c r="I438" i="4"/>
  <c r="I640" i="4"/>
  <c r="I229" i="4"/>
  <c r="I170" i="4"/>
  <c r="I353" i="4"/>
  <c r="I1345" i="4"/>
  <c r="I459" i="4"/>
  <c r="I851" i="4"/>
  <c r="I700" i="4"/>
  <c r="I958" i="4"/>
  <c r="I310" i="4"/>
  <c r="I1346" i="4"/>
  <c r="I311" i="4"/>
  <c r="I1347" i="4"/>
  <c r="I9" i="4"/>
  <c r="I412" i="4"/>
  <c r="I1348" i="4"/>
  <c r="I460" i="4"/>
  <c r="L1111" i="4"/>
  <c r="I1112" i="4"/>
  <c r="L363" i="4"/>
  <c r="I701" i="4"/>
  <c r="L1110" i="4"/>
  <c r="I1352" i="4"/>
  <c r="L111" i="4"/>
  <c r="L1330" i="4"/>
  <c r="R1330" i="4" s="1"/>
  <c r="F601" i="4"/>
  <c r="L954" i="4"/>
  <c r="F846" i="4"/>
  <c r="L1332" i="4"/>
  <c r="L1105" i="4"/>
  <c r="R1105" i="4" s="1"/>
  <c r="L1334" i="4"/>
  <c r="L140" i="4"/>
  <c r="R140" i="4" s="1"/>
  <c r="L46" i="4"/>
  <c r="L770" i="4"/>
  <c r="F848" i="4"/>
  <c r="L849" i="4"/>
  <c r="L699" i="4"/>
  <c r="L1109" i="4"/>
  <c r="L413" i="4"/>
  <c r="I1351" i="4"/>
  <c r="L959" i="4"/>
  <c r="L15" i="4"/>
  <c r="L1102" i="4"/>
  <c r="L956" i="4"/>
  <c r="L460" i="4"/>
  <c r="L1349" i="4"/>
  <c r="I1350" i="4"/>
  <c r="L1112" i="4"/>
  <c r="I641" i="4"/>
  <c r="L337" i="4"/>
  <c r="R337" i="4" s="1"/>
  <c r="L1325" i="4"/>
  <c r="L291" i="4"/>
  <c r="R291" i="4" s="1"/>
  <c r="L345" i="4"/>
  <c r="L177" i="4"/>
  <c r="R177" i="4" s="1"/>
  <c r="L180" i="4"/>
  <c r="L84" i="4"/>
  <c r="L1100" i="4"/>
  <c r="R1100" i="4" s="1"/>
  <c r="L278" i="4"/>
  <c r="L1329" i="4"/>
  <c r="R1329" i="4" s="1"/>
  <c r="F1102" i="4"/>
  <c r="L1103" i="4"/>
  <c r="F956" i="4"/>
  <c r="L1104" i="4"/>
  <c r="L192" i="4"/>
  <c r="L475" i="4"/>
  <c r="L1335" i="4"/>
  <c r="L117" i="4"/>
  <c r="L1337" i="4"/>
  <c r="L847" i="4"/>
  <c r="I848" i="4"/>
  <c r="F699" i="4"/>
  <c r="L104" i="4"/>
  <c r="L199" i="4"/>
  <c r="R199" i="4" s="1"/>
  <c r="L156" i="4"/>
  <c r="L771" i="4"/>
  <c r="L1108" i="4"/>
  <c r="L437" i="4"/>
  <c r="L395" i="4"/>
  <c r="R395" i="4" s="1"/>
  <c r="L1340" i="4"/>
  <c r="R1340" i="4" s="1"/>
  <c r="L1341" i="4"/>
  <c r="L1342" i="4"/>
  <c r="R1342" i="4" s="1"/>
  <c r="L639" i="4"/>
  <c r="L1343" i="4"/>
  <c r="R1343" i="4" s="1"/>
  <c r="L957" i="4"/>
  <c r="R957" i="4" s="1"/>
  <c r="L1344" i="4"/>
  <c r="R1344" i="4" s="1"/>
  <c r="L44" i="4"/>
  <c r="L850" i="4"/>
  <c r="L438" i="4"/>
  <c r="L640" i="4"/>
  <c r="L229" i="4"/>
  <c r="L170" i="4"/>
  <c r="L353" i="4"/>
  <c r="R353" i="4" s="1"/>
  <c r="L1345" i="4"/>
  <c r="L459" i="4"/>
  <c r="R459" i="4" s="1"/>
  <c r="L851" i="4"/>
  <c r="R851" i="4" s="1"/>
  <c r="L700" i="4"/>
  <c r="R700" i="4" s="1"/>
  <c r="L958" i="4"/>
  <c r="R958" i="4" s="1"/>
  <c r="L310" i="4"/>
  <c r="L1346" i="4"/>
  <c r="L311" i="4"/>
  <c r="R311" i="4" s="1"/>
  <c r="L1347" i="4"/>
  <c r="R1347" i="4" s="1"/>
  <c r="L9" i="4"/>
  <c r="L412" i="4"/>
  <c r="L1348" i="4"/>
  <c r="R1348" i="4" s="1"/>
  <c r="I772" i="4"/>
  <c r="L1352" i="4"/>
  <c r="I354" i="4"/>
  <c r="L351" i="4"/>
  <c r="R351" i="4" s="1"/>
  <c r="L955" i="4"/>
  <c r="R955" i="4" s="1"/>
  <c r="F192" i="4"/>
  <c r="F475" i="4"/>
  <c r="F1335" i="4"/>
  <c r="F117" i="4"/>
  <c r="F1337" i="4"/>
  <c r="F847" i="4"/>
  <c r="I1107" i="4"/>
  <c r="I1111" i="4"/>
  <c r="L1351" i="4"/>
  <c r="I363" i="4"/>
  <c r="L1353" i="4"/>
  <c r="I1354" i="4"/>
  <c r="I413" i="4"/>
  <c r="I1110" i="4"/>
  <c r="L1350" i="4"/>
  <c r="I111" i="4"/>
  <c r="L641" i="4"/>
  <c r="F20" i="4"/>
  <c r="L777" i="4"/>
  <c r="L1368" i="4"/>
  <c r="I448" i="4"/>
  <c r="L855" i="4"/>
  <c r="I1370" i="4"/>
  <c r="L965" i="4"/>
  <c r="I1120" i="4"/>
  <c r="L966" i="4"/>
  <c r="I1374" i="4"/>
  <c r="L968" i="4"/>
  <c r="I1122" i="4"/>
  <c r="L286" i="4"/>
  <c r="L94" i="4"/>
  <c r="L462" i="4"/>
  <c r="R462" i="4" s="1"/>
  <c r="L332" i="4"/>
  <c r="I333" i="4"/>
  <c r="L1116" i="4"/>
  <c r="R1116" i="4" s="1"/>
  <c r="L1117" i="4"/>
  <c r="L778" i="4"/>
  <c r="L1119" i="4"/>
  <c r="L1373" i="4"/>
  <c r="I967" i="4"/>
  <c r="L423" i="4"/>
  <c r="I461" i="4"/>
  <c r="L190" i="4"/>
  <c r="L1378" i="4"/>
  <c r="I1381" i="4"/>
  <c r="L701" i="4"/>
  <c r="L1354" i="4"/>
  <c r="L203" i="4"/>
  <c r="R203" i="4" s="1"/>
  <c r="L476" i="4"/>
  <c r="L852" i="4"/>
  <c r="L702" i="4"/>
  <c r="L1356" i="4"/>
  <c r="L703" i="4"/>
  <c r="L853" i="4"/>
  <c r="L1115" i="4"/>
  <c r="L346" i="4"/>
  <c r="L1357" i="4"/>
  <c r="L493" i="4"/>
  <c r="R493" i="4" s="1"/>
  <c r="L144" i="4"/>
  <c r="L1359" i="4"/>
  <c r="L48" i="4"/>
  <c r="L643" i="4"/>
  <c r="L962" i="4"/>
  <c r="L494" i="4"/>
  <c r="R494" i="4" s="1"/>
  <c r="L1362" i="4"/>
  <c r="L293" i="4"/>
  <c r="L963" i="4"/>
  <c r="L774" i="4"/>
  <c r="L375" i="4"/>
  <c r="L269" i="4"/>
  <c r="L1365" i="4"/>
  <c r="L210" i="4"/>
  <c r="L775" i="4"/>
  <c r="L776" i="4"/>
  <c r="L515" i="4"/>
  <c r="F332" i="4"/>
  <c r="L112" i="4"/>
  <c r="L604" i="4"/>
  <c r="I516" i="4"/>
  <c r="L964" i="4"/>
  <c r="I386" i="4"/>
  <c r="L1118" i="4"/>
  <c r="I1371" i="4"/>
  <c r="L779" i="4"/>
  <c r="I572" i="4"/>
  <c r="L182" i="4"/>
  <c r="I21" i="4"/>
  <c r="I969" i="4"/>
  <c r="L858" i="4"/>
  <c r="L781" i="4"/>
  <c r="I859" i="4"/>
  <c r="I1353" i="4"/>
  <c r="I15" i="4"/>
  <c r="I1355" i="4"/>
  <c r="I396" i="4"/>
  <c r="I1113" i="4"/>
  <c r="I122" i="4"/>
  <c r="I773" i="4"/>
  <c r="I1114" i="4"/>
  <c r="I32" i="4"/>
  <c r="I642" i="4"/>
  <c r="I704" i="4"/>
  <c r="I249" i="4"/>
  <c r="I960" i="4"/>
  <c r="I1358" i="4"/>
  <c r="I537" i="4"/>
  <c r="I1360" i="4"/>
  <c r="I961" i="4"/>
  <c r="I129" i="4"/>
  <c r="I96" i="4"/>
  <c r="I1361" i="4"/>
  <c r="I603" i="4"/>
  <c r="I157" i="4"/>
  <c r="I1363" i="4"/>
  <c r="L854" i="4"/>
  <c r="L517" i="4"/>
  <c r="R517" i="4" s="1"/>
  <c r="L339" i="4"/>
  <c r="L706" i="4"/>
  <c r="L780" i="4"/>
  <c r="L857" i="4"/>
  <c r="I1123" i="4"/>
  <c r="L1124" i="4"/>
  <c r="R1124" i="4" s="1"/>
  <c r="L1125" i="4"/>
  <c r="L294" i="4"/>
  <c r="R294" i="4" s="1"/>
  <c r="L707" i="4"/>
  <c r="L970" i="4"/>
  <c r="L1376" i="4"/>
  <c r="L1377" i="4"/>
  <c r="L333" i="4"/>
  <c r="F854" i="4"/>
  <c r="I1368" i="4"/>
  <c r="I855" i="4"/>
  <c r="I965" i="4"/>
  <c r="I966" i="4"/>
  <c r="I968" i="4"/>
  <c r="I286" i="4"/>
  <c r="I1380" i="4"/>
  <c r="I94" i="4"/>
  <c r="L539" i="4"/>
  <c r="F705" i="4"/>
  <c r="I604" i="4"/>
  <c r="I964" i="4"/>
  <c r="I1118" i="4"/>
  <c r="I779" i="4"/>
  <c r="I182" i="4"/>
  <c r="I1121" i="4"/>
  <c r="I1375" i="4"/>
  <c r="I1378" i="4"/>
  <c r="I1125" i="4"/>
  <c r="I707" i="4"/>
  <c r="I1376" i="4"/>
  <c r="I858" i="4"/>
  <c r="L1382" i="4"/>
  <c r="R1382" i="4" s="1"/>
  <c r="L971" i="4"/>
  <c r="L59" i="4"/>
  <c r="L782" i="4"/>
  <c r="L300" i="4"/>
  <c r="L981" i="4"/>
  <c r="R981" i="4" s="1"/>
  <c r="L1393" i="4"/>
  <c r="L1132" i="4"/>
  <c r="L414" i="4"/>
  <c r="L710" i="4"/>
  <c r="L165" i="4"/>
  <c r="F439" i="4"/>
  <c r="I1396" i="4"/>
  <c r="I1399" i="4"/>
  <c r="F862" i="4"/>
  <c r="L863" i="4"/>
  <c r="F984" i="4"/>
  <c r="L1410" i="4"/>
  <c r="I1383" i="4"/>
  <c r="I972" i="4"/>
  <c r="I973" i="4"/>
  <c r="I605" i="4"/>
  <c r="I1384" i="4"/>
  <c r="I975" i="4"/>
  <c r="I976" i="4"/>
  <c r="I495" i="4"/>
  <c r="I250" i="4"/>
  <c r="I1126" i="4"/>
  <c r="I195" i="4"/>
  <c r="I977" i="4"/>
  <c r="I1127" i="4"/>
  <c r="I1387" i="4"/>
  <c r="I405" i="4"/>
  <c r="I978" i="4"/>
  <c r="I1389" i="4"/>
  <c r="I23" i="4"/>
  <c r="I496" i="4"/>
  <c r="I226" i="4"/>
  <c r="I1131" i="4"/>
  <c r="I1391" i="4"/>
  <c r="I463" i="4"/>
  <c r="I1392" i="4"/>
  <c r="I209" i="4"/>
  <c r="I709" i="4"/>
  <c r="L711" i="4"/>
  <c r="L340" i="4"/>
  <c r="L1398" i="4"/>
  <c r="I1400" i="4"/>
  <c r="L498" i="4"/>
  <c r="L1401" i="4"/>
  <c r="L1402" i="4"/>
  <c r="L1403" i="4"/>
  <c r="L1134" i="4"/>
  <c r="L388" i="4"/>
  <c r="L982" i="4"/>
  <c r="L314" i="4"/>
  <c r="L1135" i="4"/>
  <c r="L151" i="4"/>
  <c r="I1407" i="4"/>
  <c r="L714" i="4"/>
  <c r="I1409" i="4"/>
  <c r="F711" i="4"/>
  <c r="I341" i="4"/>
  <c r="L1136" i="4"/>
  <c r="L864" i="4"/>
  <c r="L715" i="4"/>
  <c r="L648" i="4"/>
  <c r="R648" i="4" s="1"/>
  <c r="F1139" i="4"/>
  <c r="L1406" i="4"/>
  <c r="I713" i="4"/>
  <c r="L499" i="4"/>
  <c r="L500" i="4"/>
  <c r="L1380" i="4"/>
  <c r="L859" i="4"/>
  <c r="L1381" i="4"/>
  <c r="L1383" i="4"/>
  <c r="L972" i="4"/>
  <c r="L973" i="4"/>
  <c r="L605" i="4"/>
  <c r="L1384" i="4"/>
  <c r="L975" i="4"/>
  <c r="L976" i="4"/>
  <c r="R976" i="4" s="1"/>
  <c r="L495" i="4"/>
  <c r="L250" i="4"/>
  <c r="L1126" i="4"/>
  <c r="L195" i="4"/>
  <c r="L977" i="4"/>
  <c r="L1127" i="4"/>
  <c r="L1387" i="4"/>
  <c r="L405" i="4"/>
  <c r="R405" i="4" s="1"/>
  <c r="L978" i="4"/>
  <c r="L1389" i="4"/>
  <c r="L23" i="4"/>
  <c r="L496" i="4"/>
  <c r="L226" i="4"/>
  <c r="F1395" i="4"/>
  <c r="F1396" i="4"/>
  <c r="I861" i="4"/>
  <c r="L187" i="4"/>
  <c r="L1408" i="4"/>
  <c r="I1138" i="4"/>
  <c r="I1398" i="4"/>
  <c r="F219" i="4"/>
  <c r="I1401" i="4"/>
  <c r="I1402" i="4"/>
  <c r="I1403" i="4"/>
  <c r="I1134" i="4"/>
  <c r="I388" i="4"/>
  <c r="I982" i="4"/>
  <c r="I314" i="4"/>
  <c r="I1135" i="4"/>
  <c r="I151" i="4"/>
  <c r="I55" i="4"/>
  <c r="I1404" i="4"/>
  <c r="I714" i="4"/>
  <c r="L1409" i="4"/>
  <c r="L647" i="4"/>
  <c r="L712" i="4"/>
  <c r="F715" i="4"/>
  <c r="I649" i="4"/>
  <c r="L1397" i="4"/>
  <c r="R1397" i="4" s="1"/>
  <c r="I219" i="4"/>
  <c r="F1400" i="4"/>
  <c r="L861" i="4"/>
  <c r="L646" i="4"/>
  <c r="I1406" i="4"/>
  <c r="L713" i="4"/>
  <c r="I499" i="4"/>
  <c r="F716" i="4"/>
  <c r="F1141" i="4"/>
  <c r="F202" i="4"/>
  <c r="F253" i="4"/>
  <c r="F866" i="4"/>
  <c r="F1143" i="4"/>
  <c r="L986" i="4"/>
  <c r="L301" i="4"/>
  <c r="L868" i="4"/>
  <c r="L650" i="4"/>
  <c r="L358" i="4"/>
  <c r="F718" i="4"/>
  <c r="L1429" i="4"/>
  <c r="L347" i="4"/>
  <c r="L90" i="4"/>
  <c r="I1418" i="4"/>
  <c r="I520" i="4"/>
  <c r="L865" i="4"/>
  <c r="R865" i="4" s="1"/>
  <c r="I1411" i="4"/>
  <c r="L1140" i="4"/>
  <c r="I1413" i="4"/>
  <c r="L110" i="4"/>
  <c r="I607" i="4"/>
  <c r="L334" i="4"/>
  <c r="I1415" i="4"/>
  <c r="L519" i="4"/>
  <c r="I1142" i="4"/>
  <c r="L1416" i="4"/>
  <c r="I1417" i="4"/>
  <c r="L26" i="4"/>
  <c r="I247" i="4"/>
  <c r="L1144" i="4"/>
  <c r="I315" i="4"/>
  <c r="L295" i="4"/>
  <c r="L542" i="4"/>
  <c r="I80" i="4"/>
  <c r="F358" i="4"/>
  <c r="L142" i="4"/>
  <c r="R142" i="4" s="1"/>
  <c r="L1424" i="4"/>
  <c r="I1425" i="4"/>
  <c r="I870" i="4"/>
  <c r="F187" i="4"/>
  <c r="F863" i="4"/>
  <c r="F1408" i="4"/>
  <c r="F90" i="4"/>
  <c r="L501" i="4"/>
  <c r="R501" i="4" s="1"/>
  <c r="I1422" i="4"/>
  <c r="I987" i="4"/>
  <c r="L1419" i="4"/>
  <c r="L80" i="4"/>
  <c r="R80" i="4" s="1"/>
  <c r="L1423" i="4"/>
  <c r="L1425" i="4"/>
  <c r="L1426" i="4"/>
  <c r="L1138" i="4"/>
  <c r="L649" i="4"/>
  <c r="L1411" i="4"/>
  <c r="L1413" i="4"/>
  <c r="L607" i="4"/>
  <c r="L1415" i="4"/>
  <c r="L1142" i="4"/>
  <c r="L1417" i="4"/>
  <c r="L247" i="4"/>
  <c r="L785" i="4"/>
  <c r="L871" i="4"/>
  <c r="I500" i="4"/>
  <c r="L91" i="4"/>
  <c r="I647" i="4"/>
  <c r="L1139" i="4"/>
  <c r="R1139" i="4" s="1"/>
  <c r="I289" i="4"/>
  <c r="L716" i="4"/>
  <c r="I1412" i="4"/>
  <c r="L1141" i="4"/>
  <c r="I1414" i="4"/>
  <c r="L202" i="4"/>
  <c r="I985" i="4"/>
  <c r="L253" i="4"/>
  <c r="I166" i="4"/>
  <c r="L866" i="4"/>
  <c r="I105" i="4"/>
  <c r="L1143" i="4"/>
  <c r="I347" i="4"/>
  <c r="I26" i="4"/>
  <c r="L415" i="4"/>
  <c r="R415" i="4" s="1"/>
  <c r="I301" i="4"/>
  <c r="F1423" i="4"/>
  <c r="L303" i="4"/>
  <c r="L251" i="4"/>
  <c r="I650" i="4"/>
  <c r="F1426" i="4"/>
  <c r="L1427" i="4"/>
  <c r="R1427" i="4" s="1"/>
  <c r="L719" i="4"/>
  <c r="F1136" i="4"/>
  <c r="F712" i="4"/>
  <c r="F864" i="4"/>
  <c r="L1421" i="4"/>
  <c r="R1421" i="4" s="1"/>
  <c r="L1428" i="4"/>
  <c r="R1428" i="4" s="1"/>
  <c r="L1430" i="4"/>
  <c r="I1454" i="4"/>
  <c r="L1457" i="4"/>
  <c r="L1462" i="4"/>
  <c r="F1436" i="4"/>
  <c r="F1438" i="4"/>
  <c r="I1441" i="4"/>
  <c r="F575" i="4"/>
  <c r="I721" i="4"/>
  <c r="F502" i="4"/>
  <c r="I876" i="4"/>
  <c r="I611" i="4"/>
  <c r="I1445" i="4"/>
  <c r="I220" i="4"/>
  <c r="I991" i="4"/>
  <c r="I877" i="4"/>
  <c r="I1447" i="4"/>
  <c r="I1153" i="4"/>
  <c r="I1154" i="4"/>
  <c r="I1449" i="4"/>
  <c r="I1156" i="4"/>
  <c r="I1450" i="4"/>
  <c r="I993" i="4"/>
  <c r="I994" i="4"/>
  <c r="I995" i="4"/>
  <c r="I85" i="4"/>
  <c r="I1157" i="4"/>
  <c r="I996" i="4"/>
  <c r="I1452" i="4"/>
  <c r="I1453" i="4"/>
  <c r="I546" i="4"/>
  <c r="L1456" i="4"/>
  <c r="L1455" i="4"/>
  <c r="I1459" i="4"/>
  <c r="I1436" i="4"/>
  <c r="I1438" i="4"/>
  <c r="F1149" i="4"/>
  <c r="L1439" i="4"/>
  <c r="R1439" i="4" s="1"/>
  <c r="L1440" i="4"/>
  <c r="I575" i="4"/>
  <c r="F1150" i="4"/>
  <c r="L1443" i="4"/>
  <c r="L1444" i="4"/>
  <c r="I502" i="4"/>
  <c r="F610" i="4"/>
  <c r="L989" i="4"/>
  <c r="L316" i="4"/>
  <c r="L1454" i="4"/>
  <c r="L788" i="4"/>
  <c r="L546" i="4"/>
  <c r="L652" i="4"/>
  <c r="R652" i="4" s="1"/>
  <c r="I1458" i="4"/>
  <c r="L1460" i="4"/>
  <c r="L608" i="4"/>
  <c r="L543" i="4"/>
  <c r="L988" i="4"/>
  <c r="R988" i="4" s="1"/>
  <c r="L406" i="4"/>
  <c r="L873" i="4"/>
  <c r="L81" i="4"/>
  <c r="L651" i="4"/>
  <c r="R651" i="4" s="1"/>
  <c r="L407" i="4"/>
  <c r="F124" i="4"/>
  <c r="F230" i="4"/>
  <c r="I1149" i="4"/>
  <c r="F1440" i="4"/>
  <c r="L786" i="4"/>
  <c r="R786" i="4" s="1"/>
  <c r="L1441" i="4"/>
  <c r="I1150" i="4"/>
  <c r="F1444" i="4"/>
  <c r="L464" i="4"/>
  <c r="L721" i="4"/>
  <c r="I610" i="4"/>
  <c r="F316" i="4"/>
  <c r="L17" i="4"/>
  <c r="R17" i="4" s="1"/>
  <c r="L876" i="4"/>
  <c r="R876" i="4" s="1"/>
  <c r="L1151" i="4"/>
  <c r="L611" i="4"/>
  <c r="L990" i="4"/>
  <c r="L1445" i="4"/>
  <c r="L1152" i="4"/>
  <c r="L220" i="4"/>
  <c r="L1446" i="4"/>
  <c r="L991" i="4"/>
  <c r="L545" i="4"/>
  <c r="L877" i="4"/>
  <c r="L878" i="4"/>
  <c r="L1447" i="4"/>
  <c r="L521" i="4"/>
  <c r="L1153" i="4"/>
  <c r="L148" i="4"/>
  <c r="L1154" i="4"/>
  <c r="R1154" i="4" s="1"/>
  <c r="L1448" i="4"/>
  <c r="R1448" i="4" s="1"/>
  <c r="L1449" i="4"/>
  <c r="L1155" i="4"/>
  <c r="L1156" i="4"/>
  <c r="L466" i="4"/>
  <c r="L1450" i="4"/>
  <c r="L992" i="4"/>
  <c r="L993" i="4"/>
  <c r="L1451" i="4"/>
  <c r="L994" i="4"/>
  <c r="L576" i="4"/>
  <c r="L995" i="4"/>
  <c r="L787" i="4"/>
  <c r="L85" i="4"/>
  <c r="L376" i="4"/>
  <c r="R376" i="4" s="1"/>
  <c r="L1157" i="4"/>
  <c r="R1157" i="4" s="1"/>
  <c r="L477" i="4"/>
  <c r="L996" i="4"/>
  <c r="L997" i="4"/>
  <c r="L1452" i="4"/>
  <c r="L359" i="4"/>
  <c r="L1453" i="4"/>
  <c r="L1158" i="4"/>
  <c r="L1459" i="4"/>
  <c r="I1456" i="4"/>
  <c r="L213" i="4"/>
  <c r="L1458" i="4"/>
  <c r="L256" i="4"/>
  <c r="L613" i="4"/>
  <c r="L18" i="4"/>
  <c r="L1159" i="4"/>
  <c r="R1159" i="4" s="1"/>
  <c r="L167" i="4"/>
  <c r="L1160" i="4"/>
  <c r="L999" i="4"/>
  <c r="L614" i="4"/>
  <c r="L78" i="4"/>
  <c r="R78" i="4" s="1"/>
  <c r="L1162" i="4"/>
  <c r="L1163" i="4"/>
  <c r="L342" i="4"/>
  <c r="R342" i="4" s="1"/>
  <c r="L1470" i="4"/>
  <c r="L266" i="4"/>
  <c r="L1164" i="4"/>
  <c r="L879" i="4"/>
  <c r="L1473" i="4"/>
  <c r="R1473" i="4" s="1"/>
  <c r="L1165" i="4"/>
  <c r="L449" i="4"/>
  <c r="L615" i="4"/>
  <c r="R615" i="4" s="1"/>
  <c r="L577" i="4"/>
  <c r="L194" i="4"/>
  <c r="L1167" i="4"/>
  <c r="L1001" i="4"/>
  <c r="F425" i="4"/>
  <c r="L440" i="4"/>
  <c r="I790" i="4"/>
  <c r="L1496" i="4"/>
  <c r="R1496" i="4" s="1"/>
  <c r="L224" i="4"/>
  <c r="L244" i="4"/>
  <c r="L1488" i="4"/>
  <c r="L1492" i="4"/>
  <c r="R1492" i="4" s="1"/>
  <c r="L1178" i="4"/>
  <c r="L1005" i="4"/>
  <c r="L548" i="4"/>
  <c r="L1180" i="4"/>
  <c r="L1489" i="4"/>
  <c r="L232" i="4"/>
  <c r="L355" i="4"/>
  <c r="L116" i="4"/>
  <c r="R116" i="4" s="1"/>
  <c r="I617" i="4"/>
  <c r="I1499" i="4"/>
  <c r="L1461" i="4"/>
  <c r="L283" i="4"/>
  <c r="L612" i="4"/>
  <c r="L1463" i="4"/>
  <c r="L998" i="4"/>
  <c r="L360" i="4"/>
  <c r="L1464" i="4"/>
  <c r="L1465" i="4"/>
  <c r="L1161" i="4"/>
  <c r="L1466" i="4"/>
  <c r="L28" i="4"/>
  <c r="L1467" i="4"/>
  <c r="L1468" i="4"/>
  <c r="L1469" i="4"/>
  <c r="L389" i="4"/>
  <c r="L1471" i="4"/>
  <c r="L1472" i="4"/>
  <c r="L880" i="4"/>
  <c r="L1474" i="4"/>
  <c r="L478" i="4"/>
  <c r="L1166" i="4"/>
  <c r="L1000" i="4"/>
  <c r="L296" i="4"/>
  <c r="L479" i="4"/>
  <c r="L264" i="4"/>
  <c r="L1475" i="4"/>
  <c r="L1476" i="4"/>
  <c r="R1476" i="4" s="1"/>
  <c r="L653" i="4"/>
  <c r="L408" i="4"/>
  <c r="L1169" i="4"/>
  <c r="L1477" i="4"/>
  <c r="L1479" i="4"/>
  <c r="L1480" i="4"/>
  <c r="L1481" i="4"/>
  <c r="L58" i="4"/>
  <c r="L1482" i="4"/>
  <c r="L1003" i="4"/>
  <c r="I578" i="4"/>
  <c r="L274" i="4"/>
  <c r="L1493" i="4"/>
  <c r="L1495" i="4"/>
  <c r="L1497" i="4"/>
  <c r="L1179" i="4"/>
  <c r="I616" i="4"/>
  <c r="I1170" i="4"/>
  <c r="L1171" i="4"/>
  <c r="I1173" i="4"/>
  <c r="L789" i="4"/>
  <c r="L791" i="4"/>
  <c r="L365" i="4"/>
  <c r="I224" i="4"/>
  <c r="I1498" i="4"/>
  <c r="L578" i="4"/>
  <c r="L792" i="4"/>
  <c r="L617" i="4"/>
  <c r="R617" i="4" s="1"/>
  <c r="L425" i="4"/>
  <c r="I724" i="4"/>
  <c r="I427" i="4"/>
  <c r="L1498" i="4"/>
  <c r="L1499" i="4"/>
  <c r="L1500" i="4"/>
  <c r="L63" i="4"/>
  <c r="L480" i="4"/>
  <c r="L884" i="4"/>
  <c r="L215" i="4"/>
  <c r="L1501" i="4"/>
  <c r="R1501" i="4" s="1"/>
  <c r="L1502" i="4"/>
  <c r="L618" i="4"/>
  <c r="L426" i="4"/>
  <c r="L1503" i="4"/>
  <c r="L450" i="4"/>
  <c r="L79" i="4"/>
  <c r="L8" i="4"/>
  <c r="L1006" i="4"/>
  <c r="R1006" i="4" s="1"/>
  <c r="L1504" i="4"/>
  <c r="L1181" i="4"/>
  <c r="L579" i="4"/>
  <c r="L522" i="4"/>
  <c r="L1182" i="4"/>
  <c r="L1505" i="4"/>
  <c r="L1183" i="4"/>
  <c r="L725" i="4"/>
  <c r="R725" i="4" s="1"/>
  <c r="L75" i="4"/>
  <c r="L1506" i="4"/>
  <c r="L1184" i="4"/>
  <c r="L1507" i="4"/>
  <c r="L12" i="4"/>
  <c r="L503" i="4"/>
  <c r="L1508" i="4"/>
  <c r="I1510" i="4"/>
  <c r="I1488" i="4"/>
  <c r="I723" i="4"/>
  <c r="I274" i="4"/>
  <c r="I1493" i="4"/>
  <c r="I1495" i="4"/>
  <c r="I1186" i="4"/>
  <c r="I221" i="4"/>
  <c r="I1004" i="4"/>
  <c r="L1487" i="4"/>
  <c r="R1487" i="4" s="1"/>
  <c r="I54" i="4"/>
  <c r="L654" i="4"/>
  <c r="R654" i="4" s="1"/>
  <c r="I232" i="4"/>
  <c r="I791" i="4"/>
  <c r="I365" i="4"/>
  <c r="I883" i="4"/>
  <c r="I726" i="4"/>
  <c r="I1007" i="4"/>
  <c r="I1185" i="4"/>
  <c r="I1019" i="4"/>
  <c r="L1530" i="4"/>
  <c r="L1532" i="4"/>
  <c r="L1534" i="4"/>
  <c r="L1199" i="4"/>
  <c r="L1537" i="4"/>
  <c r="R1537" i="4" s="1"/>
  <c r="I1539" i="4"/>
  <c r="F1540" i="4"/>
  <c r="L620" i="4"/>
  <c r="L1541" i="4"/>
  <c r="I1544" i="4"/>
  <c r="I1531" i="4"/>
  <c r="I658" i="4"/>
  <c r="I1020" i="4"/>
  <c r="I619" i="4"/>
  <c r="I1538" i="4"/>
  <c r="I1542" i="4"/>
  <c r="L1547" i="4"/>
  <c r="L1197" i="4"/>
  <c r="L1198" i="4"/>
  <c r="L1535" i="4"/>
  <c r="L1200" i="4"/>
  <c r="R1200" i="4" s="1"/>
  <c r="L659" i="4"/>
  <c r="L390" i="4"/>
  <c r="I1540" i="4"/>
  <c r="F1541" i="4"/>
  <c r="L1202" i="4"/>
  <c r="L891" i="4"/>
  <c r="I1543" i="4"/>
  <c r="I1552" i="4"/>
  <c r="L1527" i="4"/>
  <c r="R1527" i="4" s="1"/>
  <c r="L1016" i="4"/>
  <c r="L657" i="4"/>
  <c r="R657" i="4" s="1"/>
  <c r="L1545" i="4"/>
  <c r="I1550" i="4"/>
  <c r="L1531" i="4"/>
  <c r="R1531" i="4" s="1"/>
  <c r="L658" i="4"/>
  <c r="L1020" i="4"/>
  <c r="R1020" i="4" s="1"/>
  <c r="L619" i="4"/>
  <c r="R619" i="4" s="1"/>
  <c r="F390" i="4"/>
  <c r="L1538" i="4"/>
  <c r="L1539" i="4"/>
  <c r="I1541" i="4"/>
  <c r="F891" i="4"/>
  <c r="L1542" i="4"/>
  <c r="L128" i="4"/>
  <c r="L1022" i="4"/>
  <c r="I1548" i="4"/>
  <c r="L1543" i="4"/>
  <c r="I1203" i="4"/>
  <c r="L523" i="4"/>
  <c r="L890" i="4"/>
  <c r="R890" i="4" s="1"/>
  <c r="L1533" i="4"/>
  <c r="R1533" i="4" s="1"/>
  <c r="L320" i="4"/>
  <c r="R320" i="4" s="1"/>
  <c r="L1536" i="4"/>
  <c r="I390" i="4"/>
  <c r="F1539" i="4"/>
  <c r="L1201" i="4"/>
  <c r="L1540" i="4"/>
  <c r="I891" i="4"/>
  <c r="F128" i="4"/>
  <c r="L64" i="4"/>
  <c r="R64" i="4" s="1"/>
  <c r="I1546" i="4"/>
  <c r="L30" i="4"/>
  <c r="R30" i="4" s="1"/>
  <c r="I660" i="4"/>
  <c r="L1544" i="4"/>
  <c r="L660" i="4"/>
  <c r="L1546" i="4"/>
  <c r="L1203" i="4"/>
  <c r="L1548" i="4"/>
  <c r="L1550" i="4"/>
  <c r="L1552" i="4"/>
  <c r="L892" i="4"/>
  <c r="L1554" i="4"/>
  <c r="R1554" i="4" s="1"/>
  <c r="L525" i="4"/>
  <c r="L1205" i="4"/>
  <c r="L1206" i="4"/>
  <c r="I1566" i="4"/>
  <c r="L1577" i="4"/>
  <c r="I1021" i="4"/>
  <c r="I1573" i="4"/>
  <c r="I1580" i="4"/>
  <c r="L121" i="4"/>
  <c r="R121" i="4" s="1"/>
  <c r="L379" i="4"/>
  <c r="L1024" i="4"/>
  <c r="L1563" i="4"/>
  <c r="L1208" i="4"/>
  <c r="L1565" i="4"/>
  <c r="L1575" i="4"/>
  <c r="I1559" i="4"/>
  <c r="F1024" i="4"/>
  <c r="I1561" i="4"/>
  <c r="F1563" i="4"/>
  <c r="I1207" i="4"/>
  <c r="I1567" i="4"/>
  <c r="I1210" i="4"/>
  <c r="I1211" i="4"/>
  <c r="I621" i="4"/>
  <c r="I1572" i="4"/>
  <c r="I1212" i="4"/>
  <c r="I1578" i="4"/>
  <c r="L1553" i="4"/>
  <c r="L1204" i="4"/>
  <c r="R1204" i="4" s="1"/>
  <c r="L1555" i="4"/>
  <c r="R1555" i="4" s="1"/>
  <c r="L526" i="4"/>
  <c r="L1556" i="4"/>
  <c r="L1557" i="4"/>
  <c r="R1557" i="4" s="1"/>
  <c r="L1558" i="4"/>
  <c r="R1558" i="4" s="1"/>
  <c r="L1568" i="4"/>
  <c r="L1569" i="4"/>
  <c r="L1570" i="4"/>
  <c r="L1571" i="4"/>
  <c r="L894" i="4"/>
  <c r="L622" i="4"/>
  <c r="L1581" i="4"/>
  <c r="L1567" i="4"/>
  <c r="L1210" i="4"/>
  <c r="L1211" i="4"/>
  <c r="L621" i="4"/>
  <c r="L1572" i="4"/>
  <c r="L1212" i="4"/>
  <c r="I1576" i="4"/>
  <c r="L893" i="4"/>
  <c r="L1559" i="4"/>
  <c r="L1561" i="4"/>
  <c r="L1207" i="4"/>
  <c r="I1565" i="4"/>
  <c r="L1579" i="4"/>
  <c r="F1561" i="4"/>
  <c r="F1207" i="4"/>
  <c r="I1208" i="4"/>
  <c r="F1568" i="4"/>
  <c r="F1569" i="4"/>
  <c r="F1570" i="4"/>
  <c r="F1571" i="4"/>
  <c r="F894" i="4"/>
  <c r="I1574" i="4"/>
  <c r="F795" i="4"/>
  <c r="L1585" i="4"/>
  <c r="L1590" i="4"/>
  <c r="R1590" i="4" s="1"/>
  <c r="F1593" i="4"/>
  <c r="I1027" i="4"/>
  <c r="F1216" i="4"/>
  <c r="L106" i="4"/>
  <c r="R106" i="4" s="1"/>
  <c r="I1598" i="4"/>
  <c r="F162" i="4"/>
  <c r="L1219" i="4"/>
  <c r="I1030" i="4"/>
  <c r="L1031" i="4"/>
  <c r="L796" i="4"/>
  <c r="R796" i="4" s="1"/>
  <c r="L1592" i="4"/>
  <c r="F728" i="4"/>
  <c r="L391" i="4"/>
  <c r="I1605" i="4"/>
  <c r="L1612" i="4"/>
  <c r="L1573" i="4"/>
  <c r="L1574" i="4"/>
  <c r="L1576" i="4"/>
  <c r="L1578" i="4"/>
  <c r="L1580" i="4"/>
  <c r="L1582" i="4"/>
  <c r="F1213" i="4"/>
  <c r="L47" i="4"/>
  <c r="R47" i="4" s="1"/>
  <c r="F1587" i="4"/>
  <c r="L1589" i="4"/>
  <c r="F1592" i="4"/>
  <c r="I1216" i="4"/>
  <c r="F1596" i="4"/>
  <c r="L1597" i="4"/>
  <c r="L1217" i="4"/>
  <c r="I162" i="4"/>
  <c r="F727" i="4"/>
  <c r="L1028" i="4"/>
  <c r="R1028" i="4" s="1"/>
  <c r="L1607" i="4"/>
  <c r="I728" i="4"/>
  <c r="I1603" i="4"/>
  <c r="L1606" i="4"/>
  <c r="L623" i="4"/>
  <c r="R623" i="4" s="1"/>
  <c r="F1026" i="4"/>
  <c r="L1588" i="4"/>
  <c r="F417" i="4"/>
  <c r="L1215" i="4"/>
  <c r="L1594" i="4"/>
  <c r="L1027" i="4"/>
  <c r="I1596" i="4"/>
  <c r="F1217" i="4"/>
  <c r="L1218" i="4"/>
  <c r="L1598" i="4"/>
  <c r="I727" i="4"/>
  <c r="F1599" i="4"/>
  <c r="L1029" i="4"/>
  <c r="L1030" i="4"/>
  <c r="L1605" i="4"/>
  <c r="L1610" i="4"/>
  <c r="L1601" i="4"/>
  <c r="I796" i="4"/>
  <c r="L1604" i="4"/>
  <c r="R1604" i="4" s="1"/>
  <c r="F1584" i="4"/>
  <c r="F1214" i="4"/>
  <c r="F1027" i="4"/>
  <c r="L1595" i="4"/>
  <c r="L1216" i="4"/>
  <c r="I1217" i="4"/>
  <c r="F1598" i="4"/>
  <c r="L527" i="4"/>
  <c r="L162" i="4"/>
  <c r="I1599" i="4"/>
  <c r="F1030" i="4"/>
  <c r="L1600" i="4"/>
  <c r="R1600" i="4" s="1"/>
  <c r="L728" i="4"/>
  <c r="L1603" i="4"/>
  <c r="L1614" i="4"/>
  <c r="R1614" i="4" s="1"/>
  <c r="L1602" i="4"/>
  <c r="L118" i="4"/>
  <c r="R118" i="4" s="1"/>
  <c r="L1220" i="4"/>
  <c r="R1220" i="4" s="1"/>
  <c r="L1609" i="4"/>
  <c r="I1623" i="4"/>
  <c r="L1624" i="4"/>
  <c r="I797" i="4"/>
  <c r="L1626" i="4"/>
  <c r="I1627" i="4"/>
  <c r="L1629" i="4"/>
  <c r="L1630" i="4"/>
  <c r="I1646" i="4"/>
  <c r="I1650" i="4"/>
  <c r="I1655" i="4"/>
  <c r="I898" i="4"/>
  <c r="L1631" i="4"/>
  <c r="L306" i="4"/>
  <c r="L1608" i="4"/>
  <c r="L1221" i="4"/>
  <c r="L1611" i="4"/>
  <c r="R1611" i="4" s="1"/>
  <c r="L1613" i="4"/>
  <c r="L1222" i="4"/>
  <c r="R1222" i="4" s="1"/>
  <c r="L1615" i="4"/>
  <c r="L258" i="4"/>
  <c r="L1618" i="4"/>
  <c r="L1619" i="4"/>
  <c r="R1619" i="4" s="1"/>
  <c r="L1621" i="4"/>
  <c r="R1621" i="4" s="1"/>
  <c r="L1223" i="4"/>
  <c r="L1622" i="4"/>
  <c r="L729" i="4"/>
  <c r="L1625" i="4"/>
  <c r="I896" i="4"/>
  <c r="L1224" i="4"/>
  <c r="L198" i="4"/>
  <c r="I1645" i="4"/>
  <c r="I1035" i="4"/>
  <c r="I1653" i="4"/>
  <c r="I1607" i="4"/>
  <c r="I1609" i="4"/>
  <c r="I1610" i="4"/>
  <c r="I1612" i="4"/>
  <c r="L897" i="4"/>
  <c r="R897" i="4" s="1"/>
  <c r="L1632" i="4"/>
  <c r="L1633" i="4"/>
  <c r="R1633" i="4" s="1"/>
  <c r="L1227" i="4"/>
  <c r="R1227" i="4" s="1"/>
  <c r="L1634" i="4"/>
  <c r="R1634" i="4" s="1"/>
  <c r="L1635" i="4"/>
  <c r="I1661" i="4"/>
  <c r="L900" i="4"/>
  <c r="L797" i="4"/>
  <c r="I1626" i="4"/>
  <c r="L1627" i="4"/>
  <c r="I1629" i="4"/>
  <c r="I1630" i="4"/>
  <c r="I1643" i="4"/>
  <c r="I1648" i="4"/>
  <c r="I255" i="4"/>
  <c r="I1659" i="4"/>
  <c r="I1667" i="4"/>
  <c r="L1669" i="4"/>
  <c r="R1669" i="4" s="1"/>
  <c r="I1625" i="4"/>
  <c r="L896" i="4"/>
  <c r="I1224" i="4"/>
  <c r="L1628" i="4"/>
  <c r="I198" i="4"/>
  <c r="L1034" i="4"/>
  <c r="I1226" i="4"/>
  <c r="I1641" i="4"/>
  <c r="I798" i="4"/>
  <c r="I1652" i="4"/>
  <c r="I1656" i="4"/>
  <c r="L1664" i="4"/>
  <c r="I1672" i="4"/>
  <c r="L172" i="4"/>
  <c r="L902" i="4"/>
  <c r="L1243" i="4"/>
  <c r="L1680" i="4"/>
  <c r="L1686" i="4"/>
  <c r="F1688" i="4"/>
  <c r="L1696" i="4"/>
  <c r="L1674" i="4"/>
  <c r="L1676" i="4"/>
  <c r="L1684" i="4"/>
  <c r="L1042" i="4"/>
  <c r="L1709" i="4"/>
  <c r="L1678" i="4"/>
  <c r="I204" i="4"/>
  <c r="F1680" i="4"/>
  <c r="L1682" i="4"/>
  <c r="F172" i="4"/>
  <c r="L1661" i="4"/>
  <c r="L1667" i="4"/>
  <c r="L1672" i="4"/>
  <c r="L1707" i="4"/>
  <c r="L1715" i="4"/>
  <c r="I1680" i="4"/>
  <c r="F1682" i="4"/>
  <c r="F1684" i="4"/>
  <c r="L1701" i="4"/>
  <c r="F1694" i="4"/>
  <c r="F1237" i="4"/>
  <c r="F1239" i="4"/>
  <c r="L1246" i="4"/>
  <c r="F1235" i="4"/>
  <c r="F1236" i="4"/>
  <c r="F1691" i="4"/>
  <c r="F171" i="4"/>
  <c r="L153" i="4"/>
  <c r="I1699" i="4"/>
  <c r="I1702" i="4"/>
  <c r="I1043" i="4"/>
  <c r="I1705" i="4"/>
  <c r="I1241" i="4"/>
  <c r="I1711" i="4"/>
  <c r="I1713" i="4"/>
  <c r="L1683" i="4"/>
  <c r="R1683" i="4" s="1"/>
  <c r="L1685" i="4"/>
  <c r="L1687" i="4"/>
  <c r="L1234" i="4"/>
  <c r="R1234" i="4" s="1"/>
  <c r="L1689" i="4"/>
  <c r="L1690" i="4"/>
  <c r="L663" i="4"/>
  <c r="L1692" i="4"/>
  <c r="L1693" i="4"/>
  <c r="L1695" i="4"/>
  <c r="L1238" i="4"/>
  <c r="R1238" i="4" s="1"/>
  <c r="L1717" i="4"/>
  <c r="I1697" i="4"/>
  <c r="I1700" i="4"/>
  <c r="I800" i="4"/>
  <c r="I238" i="4"/>
  <c r="I1706" i="4"/>
  <c r="I1242" i="4"/>
  <c r="I1712" i="4"/>
  <c r="I1245" i="4"/>
  <c r="I904" i="4"/>
  <c r="L801" i="4"/>
  <c r="I1696" i="4"/>
  <c r="L1240" i="4"/>
  <c r="R1240" i="4" s="1"/>
  <c r="I902" i="4"/>
  <c r="L1699" i="4"/>
  <c r="R1699" i="4" s="1"/>
  <c r="I1701" i="4"/>
  <c r="L1702" i="4"/>
  <c r="I1042" i="4"/>
  <c r="L1043" i="4"/>
  <c r="I153" i="4"/>
  <c r="L1705" i="4"/>
  <c r="I1707" i="4"/>
  <c r="L1241" i="4"/>
  <c r="I1709" i="4"/>
  <c r="L1711" i="4"/>
  <c r="I1243" i="4"/>
  <c r="L1713" i="4"/>
  <c r="I1246" i="4"/>
  <c r="L903" i="4"/>
  <c r="I1715" i="4"/>
  <c r="L1719" i="4"/>
  <c r="L1720" i="4"/>
  <c r="R1720" i="4" s="1"/>
  <c r="L1722" i="4"/>
  <c r="L1724" i="4"/>
  <c r="L1044" i="4"/>
  <c r="L1726" i="4"/>
  <c r="R1726" i="4" s="1"/>
  <c r="L1728" i="4"/>
  <c r="R1728" i="4" s="1"/>
  <c r="L1730" i="4"/>
  <c r="R1730" i="4" s="1"/>
  <c r="L730" i="4"/>
  <c r="L1732" i="4"/>
  <c r="R1732" i="4" s="1"/>
  <c r="L1734" i="4"/>
  <c r="L1736" i="4"/>
  <c r="R1736" i="4" s="1"/>
  <c r="L1738" i="4"/>
  <c r="L732" i="4"/>
  <c r="L1249" i="4"/>
  <c r="L1741" i="4"/>
  <c r="R1741" i="4" s="1"/>
  <c r="L1743" i="4"/>
  <c r="R1743" i="4" s="1"/>
  <c r="L664" i="4"/>
  <c r="L1745" i="4"/>
  <c r="L1746" i="4"/>
  <c r="R1746" i="4" s="1"/>
  <c r="L1247" i="4"/>
  <c r="L905" i="4"/>
  <c r="R905" i="4" s="1"/>
  <c r="L1721" i="4"/>
  <c r="R1721" i="4" s="1"/>
  <c r="L1723" i="4"/>
  <c r="L1725" i="4"/>
  <c r="R1725" i="4" s="1"/>
  <c r="L1248" i="4"/>
  <c r="L1727" i="4"/>
  <c r="L1729" i="4"/>
  <c r="L1731" i="4"/>
  <c r="L731" i="4"/>
  <c r="R731" i="4" s="1"/>
  <c r="L1733" i="4"/>
  <c r="L1735" i="4"/>
  <c r="R1735" i="4" s="1"/>
  <c r="L1737" i="4"/>
  <c r="L802" i="4"/>
  <c r="L1739" i="4"/>
  <c r="L1740" i="4"/>
  <c r="L1742" i="4"/>
  <c r="L1045" i="4"/>
  <c r="R1045" i="4" s="1"/>
  <c r="L1744" i="4"/>
  <c r="L1046" i="4"/>
  <c r="L1747" i="4"/>
  <c r="L665" i="4"/>
  <c r="R665" i="4" s="1"/>
  <c r="L1250" i="4"/>
  <c r="E23" i="2"/>
  <c r="P342" i="2" s="1"/>
  <c r="Z66" i="10" l="1"/>
  <c r="P7" i="2"/>
  <c r="P71" i="2"/>
  <c r="P135" i="2"/>
  <c r="P199" i="2"/>
  <c r="P263" i="2"/>
  <c r="P327" i="2"/>
  <c r="P56" i="2"/>
  <c r="P120" i="2"/>
  <c r="P184" i="2"/>
  <c r="P248" i="2"/>
  <c r="P312" i="2"/>
  <c r="P41" i="2"/>
  <c r="P105" i="2"/>
  <c r="P169" i="2"/>
  <c r="P233" i="2"/>
  <c r="P297" i="2"/>
  <c r="P26" i="2"/>
  <c r="P90" i="2"/>
  <c r="P154" i="2"/>
  <c r="P218" i="2"/>
  <c r="P282" i="2"/>
  <c r="P11" i="2"/>
  <c r="P75" i="2"/>
  <c r="P139" i="2"/>
  <c r="P203" i="2"/>
  <c r="P267" i="2"/>
  <c r="P331" i="2"/>
  <c r="P60" i="2"/>
  <c r="P124" i="2"/>
  <c r="P188" i="2"/>
  <c r="P252" i="2"/>
  <c r="P316" i="2"/>
  <c r="P45" i="2"/>
  <c r="P109" i="2"/>
  <c r="P173" i="2"/>
  <c r="P237" i="2"/>
  <c r="P301" i="2"/>
  <c r="P30" i="2"/>
  <c r="P94" i="2"/>
  <c r="P158" i="2"/>
  <c r="P222" i="2"/>
  <c r="P286" i="2"/>
  <c r="P15" i="2"/>
  <c r="P79" i="2"/>
  <c r="P143" i="2"/>
  <c r="P207" i="2"/>
  <c r="P271" i="2"/>
  <c r="P335" i="2"/>
  <c r="P64" i="2"/>
  <c r="P128" i="2"/>
  <c r="P192" i="2"/>
  <c r="P256" i="2"/>
  <c r="P320" i="2"/>
  <c r="P49" i="2"/>
  <c r="P113" i="2"/>
  <c r="P177" i="2"/>
  <c r="P241" i="2"/>
  <c r="P305" i="2"/>
  <c r="P34" i="2"/>
  <c r="P98" i="2"/>
  <c r="P162" i="2"/>
  <c r="P226" i="2"/>
  <c r="P290" i="2"/>
  <c r="P19" i="2"/>
  <c r="P83" i="2"/>
  <c r="P147" i="2"/>
  <c r="P211" i="2"/>
  <c r="P275" i="2"/>
  <c r="P339" i="2"/>
  <c r="P68" i="2"/>
  <c r="P132" i="2"/>
  <c r="P196" i="2"/>
  <c r="P260" i="2"/>
  <c r="P324" i="2"/>
  <c r="P53" i="2"/>
  <c r="P117" i="2"/>
  <c r="P181" i="2"/>
  <c r="P245" i="2"/>
  <c r="P309" i="2"/>
  <c r="P38" i="2"/>
  <c r="P102" i="2"/>
  <c r="P166" i="2"/>
  <c r="P230" i="2"/>
  <c r="P294" i="2"/>
  <c r="P23" i="2"/>
  <c r="P87" i="2"/>
  <c r="P151" i="2"/>
  <c r="P215" i="2"/>
  <c r="P279" i="2"/>
  <c r="P8" i="2"/>
  <c r="P72" i="2"/>
  <c r="P136" i="2"/>
  <c r="P200" i="2"/>
  <c r="P264" i="2"/>
  <c r="P328" i="2"/>
  <c r="P57" i="2"/>
  <c r="P121" i="2"/>
  <c r="P185" i="2"/>
  <c r="P249" i="2"/>
  <c r="P313" i="2"/>
  <c r="P42" i="2"/>
  <c r="P106" i="2"/>
  <c r="P170" i="2"/>
  <c r="P234" i="2"/>
  <c r="P298" i="2"/>
  <c r="P27" i="2"/>
  <c r="P91" i="2"/>
  <c r="P155" i="2"/>
  <c r="P219" i="2"/>
  <c r="P283" i="2"/>
  <c r="P12" i="2"/>
  <c r="P76" i="2"/>
  <c r="P140" i="2"/>
  <c r="P204" i="2"/>
  <c r="P268" i="2"/>
  <c r="P332" i="2"/>
  <c r="P61" i="2"/>
  <c r="P125" i="2"/>
  <c r="P189" i="2"/>
  <c r="P253" i="2"/>
  <c r="P317" i="2"/>
  <c r="P46" i="2"/>
  <c r="P110" i="2"/>
  <c r="P174" i="2"/>
  <c r="P238" i="2"/>
  <c r="P302" i="2"/>
  <c r="P31" i="2"/>
  <c r="P95" i="2"/>
  <c r="P159" i="2"/>
  <c r="P223" i="2"/>
  <c r="P287" i="2"/>
  <c r="P16" i="2"/>
  <c r="P80" i="2"/>
  <c r="P144" i="2"/>
  <c r="P208" i="2"/>
  <c r="P272" i="2"/>
  <c r="P336" i="2"/>
  <c r="P65" i="2"/>
  <c r="P129" i="2"/>
  <c r="P193" i="2"/>
  <c r="P257" i="2"/>
  <c r="P321" i="2"/>
  <c r="P50" i="2"/>
  <c r="P114" i="2"/>
  <c r="P178" i="2"/>
  <c r="P242" i="2"/>
  <c r="P306" i="2"/>
  <c r="P35" i="2"/>
  <c r="P99" i="2"/>
  <c r="P163" i="2"/>
  <c r="P227" i="2"/>
  <c r="P291" i="2"/>
  <c r="P20" i="2"/>
  <c r="P84" i="2"/>
  <c r="P148" i="2"/>
  <c r="P212" i="2"/>
  <c r="P276" i="2"/>
  <c r="P340" i="2"/>
  <c r="P69" i="2"/>
  <c r="P133" i="2"/>
  <c r="P197" i="2"/>
  <c r="P261" i="2"/>
  <c r="P325" i="2"/>
  <c r="P54" i="2"/>
  <c r="P118" i="2"/>
  <c r="P182" i="2"/>
  <c r="P246" i="2"/>
  <c r="P310" i="2"/>
  <c r="P39" i="2"/>
  <c r="P103" i="2"/>
  <c r="P167" i="2"/>
  <c r="P231" i="2"/>
  <c r="P295" i="2"/>
  <c r="P24" i="2"/>
  <c r="P88" i="2"/>
  <c r="P152" i="2"/>
  <c r="P216" i="2"/>
  <c r="P280" i="2"/>
  <c r="P9" i="2"/>
  <c r="P73" i="2"/>
  <c r="P137" i="2"/>
  <c r="P201" i="2"/>
  <c r="P265" i="2"/>
  <c r="P329" i="2"/>
  <c r="P58" i="2"/>
  <c r="P122" i="2"/>
  <c r="P186" i="2"/>
  <c r="P250" i="2"/>
  <c r="P314" i="2"/>
  <c r="P43" i="2"/>
  <c r="P107" i="2"/>
  <c r="P171" i="2"/>
  <c r="P235" i="2"/>
  <c r="P299" i="2"/>
  <c r="P28" i="2"/>
  <c r="P92" i="2"/>
  <c r="P156" i="2"/>
  <c r="P220" i="2"/>
  <c r="P284" i="2"/>
  <c r="P13" i="2"/>
  <c r="P77" i="2"/>
  <c r="P141" i="2"/>
  <c r="P205" i="2"/>
  <c r="P269" i="2"/>
  <c r="P333" i="2"/>
  <c r="P62" i="2"/>
  <c r="P126" i="2"/>
  <c r="P190" i="2"/>
  <c r="P254" i="2"/>
  <c r="P318" i="2"/>
  <c r="P47" i="2"/>
  <c r="P111" i="2"/>
  <c r="P175" i="2"/>
  <c r="P239" i="2"/>
  <c r="P303" i="2"/>
  <c r="P32" i="2"/>
  <c r="P96" i="2"/>
  <c r="P160" i="2"/>
  <c r="P224" i="2"/>
  <c r="P288" i="2"/>
  <c r="P17" i="2"/>
  <c r="P81" i="2"/>
  <c r="P145" i="2"/>
  <c r="P209" i="2"/>
  <c r="P273" i="2"/>
  <c r="P337" i="2"/>
  <c r="P66" i="2"/>
  <c r="P130" i="2"/>
  <c r="P194" i="2"/>
  <c r="P258" i="2"/>
  <c r="P322" i="2"/>
  <c r="P51" i="2"/>
  <c r="P115" i="2"/>
  <c r="P179" i="2"/>
  <c r="P243" i="2"/>
  <c r="P307" i="2"/>
  <c r="P36" i="2"/>
  <c r="P100" i="2"/>
  <c r="P164" i="2"/>
  <c r="P228" i="2"/>
  <c r="P292" i="2"/>
  <c r="P21" i="2"/>
  <c r="P85" i="2"/>
  <c r="P149" i="2"/>
  <c r="P213" i="2"/>
  <c r="P277" i="2"/>
  <c r="P341" i="2"/>
  <c r="P70" i="2"/>
  <c r="P134" i="2"/>
  <c r="P198" i="2"/>
  <c r="P262" i="2"/>
  <c r="P326" i="2"/>
  <c r="P55" i="2"/>
  <c r="P119" i="2"/>
  <c r="P183" i="2"/>
  <c r="P247" i="2"/>
  <c r="P311" i="2"/>
  <c r="P40" i="2"/>
  <c r="P104" i="2"/>
  <c r="P168" i="2"/>
  <c r="P232" i="2"/>
  <c r="P296" i="2"/>
  <c r="P25" i="2"/>
  <c r="P89" i="2"/>
  <c r="P153" i="2"/>
  <c r="P217" i="2"/>
  <c r="P281" i="2"/>
  <c r="P10" i="2"/>
  <c r="P74" i="2"/>
  <c r="P138" i="2"/>
  <c r="P202" i="2"/>
  <c r="P266" i="2"/>
  <c r="P330" i="2"/>
  <c r="P59" i="2"/>
  <c r="P123" i="2"/>
  <c r="P187" i="2"/>
  <c r="P251" i="2"/>
  <c r="P315" i="2"/>
  <c r="P44" i="2"/>
  <c r="P108" i="2"/>
  <c r="P172" i="2"/>
  <c r="P236" i="2"/>
  <c r="P300" i="2"/>
  <c r="P29" i="2"/>
  <c r="P93" i="2"/>
  <c r="P157" i="2"/>
  <c r="P221" i="2"/>
  <c r="P285" i="2"/>
  <c r="P14" i="2"/>
  <c r="P78" i="2"/>
  <c r="P142" i="2"/>
  <c r="P206" i="2"/>
  <c r="P270" i="2"/>
  <c r="P334" i="2"/>
  <c r="P63" i="2"/>
  <c r="P127" i="2"/>
  <c r="P191" i="2"/>
  <c r="P255" i="2"/>
  <c r="P319" i="2"/>
  <c r="P48" i="2"/>
  <c r="P112" i="2"/>
  <c r="P176" i="2"/>
  <c r="P240" i="2"/>
  <c r="P304" i="2"/>
  <c r="P33" i="2"/>
  <c r="P97" i="2"/>
  <c r="P161" i="2"/>
  <c r="P225" i="2"/>
  <c r="P289" i="2"/>
  <c r="P18" i="2"/>
  <c r="P82" i="2"/>
  <c r="P146" i="2"/>
  <c r="P210" i="2"/>
  <c r="P274" i="2"/>
  <c r="P338" i="2"/>
  <c r="P67" i="2"/>
  <c r="P131" i="2"/>
  <c r="P195" i="2"/>
  <c r="P259" i="2"/>
  <c r="P323" i="2"/>
  <c r="P52" i="2"/>
  <c r="P116" i="2"/>
  <c r="P180" i="2"/>
  <c r="P244" i="2"/>
  <c r="P308" i="2"/>
  <c r="P37" i="2"/>
  <c r="P101" i="2"/>
  <c r="P165" i="2"/>
  <c r="P229" i="2"/>
  <c r="P293" i="2"/>
  <c r="P22" i="2"/>
  <c r="P86" i="2"/>
  <c r="P150" i="2"/>
  <c r="P214" i="2"/>
  <c r="P278" i="2"/>
  <c r="R303" i="4"/>
  <c r="R110" i="4"/>
  <c r="R340" i="4"/>
  <c r="R643" i="4"/>
  <c r="R1119" i="4"/>
  <c r="R766" i="4"/>
  <c r="R1253" i="4"/>
  <c r="R733" i="4"/>
  <c r="R62" i="4"/>
  <c r="R1129" i="4"/>
  <c r="R1058" i="4"/>
  <c r="R662" i="4"/>
  <c r="R99" i="4"/>
  <c r="R1695" i="4"/>
  <c r="R1685" i="4"/>
  <c r="R408" i="4"/>
  <c r="R355" i="4"/>
  <c r="R229" i="4"/>
  <c r="R484" i="4"/>
  <c r="R1146" i="4"/>
  <c r="R1744" i="4"/>
  <c r="R902" i="4"/>
  <c r="R1594" i="4"/>
  <c r="R1578" i="4"/>
  <c r="R1536" i="4"/>
  <c r="R659" i="4"/>
  <c r="R1498" i="4"/>
  <c r="R1415" i="4"/>
  <c r="R1423" i="4"/>
  <c r="R1381" i="4"/>
  <c r="R1402" i="4"/>
  <c r="R1125" i="4"/>
  <c r="R963" i="4"/>
  <c r="R144" i="4"/>
  <c r="R702" i="4"/>
  <c r="R1341" i="4"/>
  <c r="R192" i="4"/>
  <c r="R89" i="4"/>
  <c r="R841" i="4"/>
  <c r="R447" i="4"/>
  <c r="R1301" i="4"/>
  <c r="R152" i="4"/>
  <c r="R680" i="4"/>
  <c r="R810" i="4"/>
  <c r="R908" i="4"/>
  <c r="R1009" i="4"/>
  <c r="R189" i="4"/>
  <c r="R424" i="4"/>
  <c r="R19" i="4"/>
  <c r="R740" i="4"/>
  <c r="R910" i="4"/>
  <c r="R698" i="4"/>
  <c r="R1589" i="4"/>
  <c r="R1206" i="4"/>
  <c r="R775" i="4"/>
  <c r="R1314" i="4"/>
  <c r="R760" i="4"/>
  <c r="R1054" i="4"/>
  <c r="R1051" i="4"/>
  <c r="R1718" i="4"/>
  <c r="R1740" i="4"/>
  <c r="R1729" i="4"/>
  <c r="R379" i="4"/>
  <c r="R521" i="4"/>
  <c r="R334" i="4"/>
  <c r="R346" i="4"/>
  <c r="R460" i="4"/>
  <c r="R566" i="4"/>
  <c r="R757" i="4"/>
  <c r="R1287" i="4"/>
  <c r="R528" i="4"/>
  <c r="R1073" i="4"/>
  <c r="R1615" i="4"/>
  <c r="R1603" i="4"/>
  <c r="R12" i="4"/>
  <c r="R450" i="4"/>
  <c r="R1477" i="4"/>
  <c r="R1178" i="4"/>
  <c r="R543" i="4"/>
  <c r="R986" i="4"/>
  <c r="R780" i="4"/>
  <c r="R1354" i="4"/>
  <c r="R234" i="4"/>
  <c r="R756" i="4"/>
  <c r="R882" i="4"/>
  <c r="R1145" i="4"/>
  <c r="R1737" i="4"/>
  <c r="R1597" i="4"/>
  <c r="R1184" i="4"/>
  <c r="R426" i="4"/>
  <c r="R407" i="4"/>
  <c r="R48" i="4"/>
  <c r="R703" i="4"/>
  <c r="R310" i="4"/>
  <c r="R458" i="4"/>
  <c r="R761" i="4"/>
  <c r="R938" i="4"/>
  <c r="R552" i="4"/>
  <c r="R267" i="4"/>
  <c r="R1749" i="4"/>
  <c r="R244" i="4"/>
  <c r="R1151" i="4"/>
  <c r="R640" i="4"/>
  <c r="R835" i="4"/>
  <c r="R1261" i="4"/>
  <c r="R1249" i="4"/>
  <c r="R1692" i="4"/>
  <c r="R1022" i="4"/>
  <c r="R1504" i="4"/>
  <c r="R1179" i="4"/>
  <c r="R58" i="4"/>
  <c r="R1474" i="4"/>
  <c r="R28" i="4"/>
  <c r="R612" i="4"/>
  <c r="R577" i="4"/>
  <c r="R1470" i="4"/>
  <c r="R167" i="4"/>
  <c r="R59" i="4"/>
  <c r="R190" i="4"/>
  <c r="R438" i="4"/>
  <c r="R1112" i="4"/>
  <c r="R240" i="4"/>
  <c r="R1260" i="4"/>
  <c r="R197" i="4"/>
  <c r="R806" i="4"/>
  <c r="R1191" i="4"/>
  <c r="R1466" i="4"/>
  <c r="R148" i="4"/>
  <c r="R1443" i="4"/>
  <c r="R293" i="4"/>
  <c r="R935" i="4"/>
  <c r="R748" i="4"/>
  <c r="R52" i="4"/>
  <c r="R198" i="4"/>
  <c r="R1576" i="4"/>
  <c r="R880" i="4"/>
  <c r="R1158" i="4"/>
  <c r="R992" i="4"/>
  <c r="R710" i="4"/>
  <c r="R966" i="4"/>
  <c r="R180" i="4"/>
  <c r="R512" i="4"/>
  <c r="R120" i="4"/>
  <c r="R304" i="4"/>
  <c r="R1252" i="4"/>
  <c r="R1731" i="4"/>
  <c r="R1247" i="4"/>
  <c r="R406" i="4"/>
  <c r="R868" i="4"/>
  <c r="R498" i="4"/>
  <c r="R414" i="4"/>
  <c r="R641" i="4"/>
  <c r="R34" i="4"/>
  <c r="R409" i="4"/>
  <c r="R686" i="4"/>
  <c r="R178" i="4"/>
  <c r="R276" i="4"/>
  <c r="R1034" i="4"/>
  <c r="R1607" i="4"/>
  <c r="R1475" i="4"/>
  <c r="R1180" i="4"/>
  <c r="R91" i="4"/>
  <c r="R650" i="4"/>
  <c r="R1410" i="4"/>
  <c r="R1104" i="4"/>
  <c r="R114" i="4"/>
  <c r="R1505" i="4"/>
  <c r="R884" i="4"/>
  <c r="R359" i="4"/>
  <c r="R1152" i="4"/>
  <c r="R871" i="4"/>
  <c r="R1132" i="4"/>
  <c r="R857" i="4"/>
  <c r="R210" i="4"/>
  <c r="R345" i="4"/>
  <c r="R1304" i="4"/>
  <c r="R632" i="4"/>
  <c r="R29" i="4"/>
  <c r="R173" i="4"/>
  <c r="R553" i="4"/>
  <c r="R508" i="4"/>
  <c r="R1708" i="4"/>
  <c r="R45" i="4"/>
  <c r="R1215" i="4"/>
  <c r="R1207" i="4"/>
  <c r="R1497" i="4"/>
  <c r="R283" i="4"/>
  <c r="R1446" i="4"/>
  <c r="R519" i="4"/>
  <c r="R151" i="4"/>
  <c r="R852" i="4"/>
  <c r="R842" i="4"/>
  <c r="R193" i="4"/>
  <c r="R747" i="4"/>
  <c r="R1675" i="4"/>
  <c r="R1722" i="4"/>
  <c r="R1702" i="4"/>
  <c r="R1715" i="4"/>
  <c r="R1601" i="4"/>
  <c r="R1218" i="4"/>
  <c r="R893" i="4"/>
  <c r="R1202" i="4"/>
  <c r="R1197" i="4"/>
  <c r="R1532" i="4"/>
  <c r="R256" i="4"/>
  <c r="R713" i="4"/>
  <c r="R226" i="4"/>
  <c r="R605" i="4"/>
  <c r="R849" i="4"/>
  <c r="R1096" i="4"/>
  <c r="R758" i="4"/>
  <c r="R370" i="4"/>
  <c r="R329" i="4"/>
  <c r="R382" i="4"/>
  <c r="R932" i="4"/>
  <c r="R453" i="4"/>
  <c r="R735" i="4"/>
  <c r="R1490" i="4"/>
  <c r="R275" i="4"/>
  <c r="R1437" i="4"/>
  <c r="R147" i="4"/>
  <c r="R1617" i="4"/>
  <c r="R1462" i="4"/>
  <c r="R137" i="4"/>
  <c r="R1285" i="4"/>
  <c r="R51" i="4"/>
  <c r="R1535" i="4"/>
  <c r="R1508" i="4"/>
  <c r="R8" i="4"/>
  <c r="R1455" i="4"/>
  <c r="R423" i="4"/>
  <c r="R53" i="4"/>
  <c r="R196" i="4"/>
  <c r="R549" i="4"/>
  <c r="R98" i="4"/>
  <c r="R1581" i="4"/>
  <c r="R660" i="4"/>
  <c r="R1540" i="4"/>
  <c r="R1182" i="4"/>
  <c r="R480" i="4"/>
  <c r="R1452" i="4"/>
  <c r="R1156" i="4"/>
  <c r="R1445" i="4"/>
  <c r="R251" i="4"/>
  <c r="R1424" i="4"/>
  <c r="R962" i="4"/>
  <c r="R50" i="4"/>
  <c r="R1082" i="4"/>
  <c r="R690" i="4"/>
  <c r="R666" i="4"/>
  <c r="R518" i="4"/>
  <c r="R802" i="4"/>
  <c r="R1687" i="4"/>
  <c r="R1686" i="4"/>
  <c r="R896" i="4"/>
  <c r="R1001" i="4"/>
  <c r="R879" i="4"/>
  <c r="R614" i="4"/>
  <c r="R1458" i="4"/>
  <c r="R576" i="4"/>
  <c r="R878" i="4"/>
  <c r="R853" i="4"/>
  <c r="R701" i="4"/>
  <c r="R589" i="4"/>
  <c r="R1295" i="4"/>
  <c r="R317" i="4"/>
  <c r="R392" i="4"/>
  <c r="R1586" i="4"/>
  <c r="R1622" i="4"/>
  <c r="R1582" i="4"/>
  <c r="R112" i="4"/>
  <c r="R156" i="4"/>
  <c r="R281" i="4"/>
  <c r="R95" i="4"/>
  <c r="R541" i="4"/>
  <c r="R1705" i="4"/>
  <c r="R1661" i="4"/>
  <c r="R288" i="4"/>
  <c r="R1084" i="4"/>
  <c r="R343" i="4"/>
  <c r="R76" i="4"/>
  <c r="R794" i="4"/>
  <c r="R483" i="4"/>
  <c r="R107" i="4"/>
  <c r="R679" i="4"/>
  <c r="R1037" i="4"/>
  <c r="R1514" i="4"/>
  <c r="R507" i="4"/>
  <c r="R1133" i="4"/>
  <c r="R1274" i="4"/>
  <c r="R894" i="4"/>
  <c r="R1538" i="4"/>
  <c r="R23" i="4"/>
  <c r="R1353" i="4"/>
  <c r="R1210" i="4"/>
  <c r="R1349" i="4"/>
  <c r="R1097" i="4"/>
  <c r="R188" i="4"/>
  <c r="R93" i="4"/>
  <c r="R262" i="4"/>
  <c r="R1248" i="4"/>
  <c r="R1678" i="4"/>
  <c r="R622" i="4"/>
  <c r="R1556" i="4"/>
  <c r="R1545" i="4"/>
  <c r="R1530" i="4"/>
  <c r="R1155" i="4"/>
  <c r="R970" i="4"/>
  <c r="R170" i="4"/>
  <c r="R1099" i="4"/>
  <c r="R1098" i="4"/>
  <c r="R511" i="4"/>
  <c r="R1307" i="4"/>
  <c r="R1303" i="4"/>
  <c r="R562" i="4"/>
  <c r="R807" i="4"/>
  <c r="R730" i="4"/>
  <c r="R1719" i="4"/>
  <c r="R1595" i="4"/>
  <c r="R1606" i="4"/>
  <c r="R1575" i="4"/>
  <c r="R620" i="4"/>
  <c r="R1003" i="4"/>
  <c r="R646" i="4"/>
  <c r="R300" i="4"/>
  <c r="R339" i="4"/>
  <c r="R697" i="4"/>
  <c r="R764" i="4"/>
  <c r="R563" i="4"/>
  <c r="R685" i="4"/>
  <c r="R582" i="4"/>
  <c r="R661" i="4"/>
  <c r="R624" i="4"/>
  <c r="R1181" i="4"/>
  <c r="R1482" i="4"/>
  <c r="R1463" i="4"/>
  <c r="R477" i="4"/>
  <c r="R545" i="4"/>
  <c r="R1416" i="4"/>
  <c r="R1140" i="4"/>
  <c r="R782" i="4"/>
  <c r="R774" i="4"/>
  <c r="R1356" i="4"/>
  <c r="R1117" i="4"/>
  <c r="R46" i="4"/>
  <c r="R565" i="4"/>
  <c r="R951" i="4"/>
  <c r="R832" i="4"/>
  <c r="R228" i="4"/>
  <c r="R587" i="4"/>
  <c r="R751" i="4"/>
  <c r="R583" i="4"/>
  <c r="R348" i="4"/>
  <c r="R1194" i="4"/>
  <c r="R555" i="4"/>
  <c r="R1733" i="4"/>
  <c r="R903" i="4"/>
  <c r="R1632" i="4"/>
  <c r="R1221" i="4"/>
  <c r="R1029" i="4"/>
  <c r="R1577" i="4"/>
  <c r="R75" i="4"/>
  <c r="R1502" i="4"/>
  <c r="R1489" i="4"/>
  <c r="R993" i="4"/>
  <c r="R991" i="4"/>
  <c r="R1441" i="4"/>
  <c r="R81" i="4"/>
  <c r="R1444" i="4"/>
  <c r="R1457" i="4"/>
  <c r="R719" i="4"/>
  <c r="R542" i="4"/>
  <c r="R358" i="4"/>
  <c r="R165" i="4"/>
  <c r="R539" i="4"/>
  <c r="R515" i="4"/>
  <c r="R777" i="4"/>
  <c r="R104" i="4"/>
  <c r="R84" i="4"/>
  <c r="R282" i="4"/>
  <c r="R394" i="4"/>
  <c r="R212" i="4"/>
  <c r="R259" i="4"/>
  <c r="R1079" i="4"/>
  <c r="R145" i="4"/>
  <c r="R551" i="4"/>
  <c r="R1670" i="4"/>
  <c r="R1420" i="4"/>
  <c r="R1548" i="4"/>
  <c r="R1481" i="4"/>
  <c r="R546" i="4"/>
  <c r="R607" i="4"/>
  <c r="R715" i="4"/>
  <c r="R1334" i="4"/>
  <c r="R74" i="4"/>
  <c r="R385" i="4"/>
  <c r="R1188" i="4"/>
  <c r="R1369" i="4"/>
  <c r="R163" i="4"/>
  <c r="R1262" i="4"/>
  <c r="R181" i="4"/>
  <c r="R1118" i="4"/>
  <c r="R403" i="4"/>
  <c r="R367" i="4"/>
  <c r="R1738" i="4"/>
  <c r="R801" i="4"/>
  <c r="R1618" i="4"/>
  <c r="R306" i="4"/>
  <c r="R527" i="4"/>
  <c r="R658" i="4"/>
  <c r="R1480" i="4"/>
  <c r="R264" i="4"/>
  <c r="R1472" i="4"/>
  <c r="R1161" i="4"/>
  <c r="R1461" i="4"/>
  <c r="R548" i="4"/>
  <c r="R449" i="4"/>
  <c r="R1163" i="4"/>
  <c r="R18" i="4"/>
  <c r="R332" i="4"/>
  <c r="R9" i="4"/>
  <c r="R840" i="4"/>
  <c r="R691" i="4"/>
  <c r="R299" i="4"/>
  <c r="R1297" i="4"/>
  <c r="R246" i="4"/>
  <c r="R820" i="4"/>
  <c r="R1255" i="4"/>
  <c r="R1666" i="4"/>
  <c r="R979" i="4"/>
  <c r="R754" i="4"/>
  <c r="R1257" i="4"/>
  <c r="R1608" i="4"/>
  <c r="R162" i="4"/>
  <c r="R1563" i="4"/>
  <c r="R971" i="4"/>
  <c r="R271" i="4"/>
  <c r="R445" i="4"/>
  <c r="R1689" i="4"/>
  <c r="R1628" i="4"/>
  <c r="R1631" i="4"/>
  <c r="R1588" i="4"/>
  <c r="R1205" i="4"/>
  <c r="R1198" i="4"/>
  <c r="R1534" i="4"/>
  <c r="R479" i="4"/>
  <c r="R1471" i="4"/>
  <c r="R1465" i="4"/>
  <c r="R440" i="4"/>
  <c r="R1345" i="4"/>
  <c r="R631" i="4"/>
  <c r="R560" i="4"/>
  <c r="R743" i="4"/>
  <c r="R889" i="4"/>
  <c r="R1629" i="4"/>
  <c r="R128" i="4"/>
  <c r="R295" i="4"/>
  <c r="R412" i="4"/>
  <c r="R326" i="4"/>
  <c r="R1494" i="4"/>
  <c r="R1484" i="4"/>
  <c r="R387" i="4"/>
  <c r="R161" i="4"/>
  <c r="R550" i="4"/>
  <c r="R1636" i="4"/>
  <c r="R644" i="4"/>
  <c r="R663" i="4"/>
  <c r="R1742" i="4"/>
  <c r="R1044" i="4"/>
  <c r="R1690" i="4"/>
  <c r="R1674" i="4"/>
  <c r="R900" i="4"/>
  <c r="R1602" i="4"/>
  <c r="R1031" i="4"/>
  <c r="R1199" i="4"/>
  <c r="R788" i="4"/>
  <c r="R1419" i="4"/>
  <c r="R44" i="4"/>
  <c r="R25" i="4"/>
  <c r="R472" i="4"/>
  <c r="R830" i="4"/>
  <c r="R149" i="4"/>
  <c r="R242" i="4"/>
  <c r="R1189" i="4"/>
  <c r="R211" i="4"/>
  <c r="R155" i="4"/>
  <c r="R418" i="4"/>
  <c r="R1211" i="4"/>
  <c r="R202" i="4"/>
  <c r="R776" i="4"/>
  <c r="R837" i="4"/>
  <c r="R1724" i="4"/>
  <c r="R1664" i="4"/>
  <c r="R258" i="4"/>
  <c r="R1573" i="4"/>
  <c r="R1567" i="4"/>
  <c r="R1546" i="4"/>
  <c r="R503" i="4"/>
  <c r="R79" i="4"/>
  <c r="R425" i="4"/>
  <c r="R789" i="4"/>
  <c r="R1479" i="4"/>
  <c r="R1005" i="4"/>
  <c r="R1165" i="4"/>
  <c r="R1162" i="4"/>
  <c r="R613" i="4"/>
  <c r="R787" i="4"/>
  <c r="R466" i="4"/>
  <c r="R1456" i="4"/>
  <c r="R1143" i="4"/>
  <c r="R1411" i="4"/>
  <c r="R1144" i="4"/>
  <c r="R301" i="4"/>
  <c r="R1127" i="4"/>
  <c r="R1384" i="4"/>
  <c r="R500" i="4"/>
  <c r="R1136" i="4"/>
  <c r="R1377" i="4"/>
  <c r="R965" i="4"/>
  <c r="R437" i="4"/>
  <c r="R1103" i="4"/>
  <c r="R1332" i="4"/>
  <c r="R1319" i="4"/>
  <c r="R103" i="4"/>
  <c r="R948" i="4"/>
  <c r="R72" i="4"/>
  <c r="R533" i="4"/>
  <c r="R233" i="4"/>
  <c r="R755" i="4"/>
  <c r="R237" i="4"/>
  <c r="R252" i="4"/>
  <c r="R287" i="4"/>
  <c r="R115" i="4"/>
  <c r="R1050" i="4"/>
  <c r="R734" i="4"/>
  <c r="R1553" i="4"/>
  <c r="R208" i="4"/>
  <c r="R1250" i="4"/>
  <c r="R1739" i="4"/>
  <c r="R1727" i="4"/>
  <c r="R1745" i="4"/>
  <c r="R1734" i="4"/>
  <c r="R1717" i="4"/>
  <c r="R1635" i="4"/>
  <c r="R1625" i="4"/>
  <c r="R1612" i="4"/>
  <c r="R1219" i="4"/>
  <c r="R1585" i="4"/>
  <c r="R525" i="4"/>
  <c r="R523" i="4"/>
  <c r="R274" i="4"/>
  <c r="R296" i="4"/>
  <c r="R389" i="4"/>
  <c r="R1464" i="4"/>
  <c r="R995" i="4"/>
  <c r="R1447" i="4"/>
  <c r="R721" i="4"/>
  <c r="R316" i="4"/>
  <c r="R1440" i="4"/>
  <c r="R785" i="4"/>
  <c r="R649" i="4"/>
  <c r="R90" i="4"/>
  <c r="R977" i="4"/>
  <c r="R982" i="4"/>
  <c r="R1393" i="4"/>
  <c r="R1365" i="4"/>
  <c r="R1115" i="4"/>
  <c r="R1373" i="4"/>
  <c r="R1108" i="4"/>
  <c r="R1337" i="4"/>
  <c r="R956" i="4"/>
  <c r="R83" i="4"/>
  <c r="R1095" i="4"/>
  <c r="R131" i="4"/>
  <c r="R87" i="4"/>
  <c r="R597" i="4"/>
  <c r="R678" i="4"/>
  <c r="R1276" i="4"/>
  <c r="R102" i="4"/>
  <c r="R1060" i="4"/>
  <c r="R811" i="4"/>
  <c r="R245" i="4"/>
  <c r="R505" i="4"/>
  <c r="R378" i="4"/>
  <c r="R888" i="4"/>
  <c r="R284" i="4"/>
  <c r="R1168" i="4"/>
  <c r="R411" i="4"/>
  <c r="R168" i="4"/>
  <c r="R736" i="4"/>
  <c r="R732" i="4"/>
  <c r="R1676" i="4"/>
  <c r="R365" i="4"/>
  <c r="R873" i="4"/>
  <c r="R859" i="4"/>
  <c r="R781" i="4"/>
  <c r="R850" i="4"/>
  <c r="R836" i="4"/>
  <c r="R684" i="4"/>
  <c r="R664" i="4"/>
  <c r="R1707" i="4"/>
  <c r="R729" i="4"/>
  <c r="R1624" i="4"/>
  <c r="R728" i="4"/>
  <c r="R1216" i="4"/>
  <c r="R1544" i="4"/>
  <c r="R1201" i="4"/>
  <c r="R1539" i="4"/>
  <c r="R1547" i="4"/>
  <c r="R1507" i="4"/>
  <c r="R522" i="4"/>
  <c r="R1503" i="4"/>
  <c r="R63" i="4"/>
  <c r="R792" i="4"/>
  <c r="R1171" i="4"/>
  <c r="R1169" i="4"/>
  <c r="R1000" i="4"/>
  <c r="R1469" i="4"/>
  <c r="R360" i="4"/>
  <c r="R997" i="4"/>
  <c r="R990" i="4"/>
  <c r="R464" i="4"/>
  <c r="R608" i="4"/>
  <c r="R989" i="4"/>
  <c r="R866" i="4"/>
  <c r="R716" i="4"/>
  <c r="R247" i="4"/>
  <c r="R1138" i="4"/>
  <c r="R347" i="4"/>
  <c r="R712" i="4"/>
  <c r="R496" i="4"/>
  <c r="R195" i="4"/>
  <c r="R973" i="4"/>
  <c r="R388" i="4"/>
  <c r="R706" i="4"/>
  <c r="R182" i="4"/>
  <c r="R604" i="4"/>
  <c r="R269" i="4"/>
  <c r="R855" i="4"/>
  <c r="R1346" i="4"/>
  <c r="R771" i="4"/>
  <c r="R117" i="4"/>
  <c r="R1325" i="4"/>
  <c r="R1102" i="4"/>
  <c r="R954" i="4"/>
  <c r="R772" i="4"/>
  <c r="R356" i="4"/>
  <c r="R514" i="4"/>
  <c r="R1323" i="4"/>
  <c r="R568" i="4"/>
  <c r="R223" i="4"/>
  <c r="R694" i="4"/>
  <c r="R344" i="4"/>
  <c r="R38" i="4"/>
  <c r="R592" i="4"/>
  <c r="R60" i="4"/>
  <c r="R933" i="4"/>
  <c r="R302" i="4"/>
  <c r="R434" i="4"/>
  <c r="R510" i="4"/>
  <c r="R1052" i="4"/>
  <c r="R804" i="4"/>
  <c r="R895" i="4"/>
  <c r="R1225" i="4"/>
  <c r="R799" i="4"/>
  <c r="R1229" i="4"/>
  <c r="R467" i="4"/>
  <c r="R61" i="4"/>
  <c r="R1640" i="4"/>
  <c r="R1520" i="4"/>
  <c r="R1294" i="4"/>
  <c r="R279" i="4"/>
  <c r="R132" i="4"/>
  <c r="R172" i="4"/>
  <c r="R413" i="4"/>
  <c r="R336" i="4"/>
  <c r="R1747" i="4"/>
  <c r="R1241" i="4"/>
  <c r="R1672" i="4"/>
  <c r="R1613" i="4"/>
  <c r="R391" i="4"/>
  <c r="R526" i="4"/>
  <c r="R892" i="4"/>
  <c r="R1543" i="4"/>
  <c r="R579" i="4"/>
  <c r="R1500" i="4"/>
  <c r="R1166" i="4"/>
  <c r="R1468" i="4"/>
  <c r="R998" i="4"/>
  <c r="R1167" i="4"/>
  <c r="R1164" i="4"/>
  <c r="R999" i="4"/>
  <c r="R213" i="4"/>
  <c r="R996" i="4"/>
  <c r="R1449" i="4"/>
  <c r="R611" i="4"/>
  <c r="R1460" i="4"/>
  <c r="R1417" i="4"/>
  <c r="R1426" i="4"/>
  <c r="R1429" i="4"/>
  <c r="R1126" i="4"/>
  <c r="R972" i="4"/>
  <c r="R375" i="4"/>
  <c r="R278" i="4"/>
  <c r="R1302" i="4"/>
  <c r="R1299" i="4"/>
  <c r="R1293" i="4"/>
  <c r="R829" i="4"/>
  <c r="R1289" i="4"/>
  <c r="R1286" i="4"/>
  <c r="R1485" i="4"/>
  <c r="R872" i="4"/>
  <c r="R1281" i="4"/>
  <c r="R1265" i="4"/>
  <c r="R1259" i="4"/>
  <c r="R805" i="4"/>
  <c r="R797" i="4"/>
  <c r="R1569" i="4"/>
  <c r="R1046" i="4"/>
  <c r="R1723" i="4"/>
  <c r="R1693" i="4"/>
  <c r="R1627" i="4"/>
  <c r="R1223" i="4"/>
  <c r="R1579" i="4"/>
  <c r="R1016" i="4"/>
  <c r="R1506" i="4"/>
  <c r="R618" i="4"/>
  <c r="R653" i="4"/>
  <c r="R478" i="4"/>
  <c r="R1467" i="4"/>
  <c r="R194" i="4"/>
  <c r="R266" i="4"/>
  <c r="R1160" i="4"/>
  <c r="R1451" i="4"/>
  <c r="R253" i="4"/>
  <c r="R1359" i="4"/>
  <c r="R1317" i="4"/>
  <c r="R160" i="4"/>
  <c r="R1087" i="4"/>
  <c r="R532" i="4"/>
  <c r="R692" i="4"/>
  <c r="R66" i="4"/>
  <c r="R277" i="4"/>
  <c r="R35" i="4"/>
  <c r="R88" i="4"/>
  <c r="R1679" i="4"/>
  <c r="R164" i="4"/>
  <c r="R1524" i="4"/>
  <c r="R101" i="4"/>
  <c r="R1713" i="4"/>
  <c r="R1043" i="4"/>
  <c r="R1682" i="4"/>
  <c r="R1224" i="4"/>
  <c r="R1574" i="4"/>
  <c r="R1561" i="4"/>
  <c r="R1568" i="4"/>
  <c r="R1024" i="4"/>
  <c r="R1203" i="4"/>
  <c r="R1542" i="4"/>
  <c r="R1183" i="4"/>
  <c r="R215" i="4"/>
  <c r="R791" i="4"/>
  <c r="R1495" i="4"/>
  <c r="R1453" i="4"/>
  <c r="R85" i="4"/>
  <c r="R1450" i="4"/>
  <c r="R1153" i="4"/>
  <c r="R220" i="4"/>
  <c r="R1430" i="4"/>
  <c r="R1413" i="4"/>
  <c r="R1387" i="4"/>
  <c r="R975" i="4"/>
  <c r="C60" i="6"/>
  <c r="R1380" i="4"/>
  <c r="R864" i="4"/>
  <c r="R1135" i="4"/>
  <c r="R333" i="4"/>
  <c r="R858" i="4"/>
  <c r="R1362" i="4"/>
  <c r="R1357" i="4"/>
  <c r="R476" i="4"/>
  <c r="R1351" i="4"/>
  <c r="R1109" i="4"/>
  <c r="R1110" i="4"/>
  <c r="R1320" i="4"/>
  <c r="R1696" i="4"/>
  <c r="R1626" i="4"/>
  <c r="R1598" i="4"/>
  <c r="R1559" i="4"/>
  <c r="R891" i="4"/>
  <c r="R1493" i="4"/>
  <c r="R1454" i="4"/>
  <c r="R1141" i="4"/>
  <c r="R314" i="4"/>
  <c r="R863" i="4"/>
  <c r="R964" i="4"/>
  <c r="R847" i="4"/>
  <c r="R699" i="4"/>
  <c r="R354" i="4"/>
  <c r="R1711" i="4"/>
  <c r="R1246" i="4"/>
  <c r="R499" i="4"/>
  <c r="R1398" i="4"/>
  <c r="R1376" i="4"/>
  <c r="R94" i="4"/>
  <c r="R1350" i="4"/>
  <c r="R363" i="4"/>
  <c r="R695" i="4"/>
  <c r="R1300" i="4"/>
  <c r="R371" i="4"/>
  <c r="R1610" i="4"/>
  <c r="R1217" i="4"/>
  <c r="R1541" i="4"/>
  <c r="R26" i="4"/>
  <c r="R286" i="4"/>
  <c r="R834" i="4"/>
  <c r="R940" i="4"/>
  <c r="R593" i="4"/>
  <c r="R821" i="4"/>
  <c r="R1709" i="4"/>
  <c r="R1680" i="4"/>
  <c r="R1605" i="4"/>
  <c r="R1212" i="4"/>
  <c r="R578" i="4"/>
  <c r="R1488" i="4"/>
  <c r="R994" i="4"/>
  <c r="R877" i="4"/>
  <c r="R647" i="4"/>
  <c r="R1406" i="4"/>
  <c r="R1134" i="4"/>
  <c r="R711" i="4"/>
  <c r="R707" i="4"/>
  <c r="R778" i="4"/>
  <c r="R1352" i="4"/>
  <c r="R639" i="4"/>
  <c r="R1335" i="4"/>
  <c r="R15" i="4"/>
  <c r="R770" i="4"/>
  <c r="R1111" i="4"/>
  <c r="R1318" i="4"/>
  <c r="R207" i="4"/>
  <c r="R1305" i="4"/>
  <c r="R1086" i="4"/>
  <c r="R693" i="4"/>
  <c r="R939" i="4"/>
  <c r="R153" i="4"/>
  <c r="R1667" i="4"/>
  <c r="R1042" i="4"/>
  <c r="R1243" i="4"/>
  <c r="R1609" i="4"/>
  <c r="R1030" i="4"/>
  <c r="R1027" i="4"/>
  <c r="R1580" i="4"/>
  <c r="R1572" i="4"/>
  <c r="R1571" i="4"/>
  <c r="R1565" i="4"/>
  <c r="R1552" i="4"/>
  <c r="R390" i="4"/>
  <c r="R1499" i="4"/>
  <c r="R232" i="4"/>
  <c r="R1142" i="4"/>
  <c r="R1425" i="4"/>
  <c r="R861" i="4"/>
  <c r="R1409" i="4"/>
  <c r="R1408" i="4"/>
  <c r="R1389" i="4"/>
  <c r="R250" i="4"/>
  <c r="R1383" i="4"/>
  <c r="R714" i="4"/>
  <c r="R1403" i="4"/>
  <c r="R779" i="4"/>
  <c r="R1378" i="4"/>
  <c r="C46" i="6"/>
  <c r="R968" i="4"/>
  <c r="R1368" i="4"/>
  <c r="R475" i="4"/>
  <c r="R959" i="4"/>
  <c r="R268" i="4"/>
  <c r="R225" i="4"/>
  <c r="R1701" i="4"/>
  <c r="R1684" i="4"/>
  <c r="R1630" i="4"/>
  <c r="R1592" i="4"/>
  <c r="R621" i="4"/>
  <c r="R1570" i="4"/>
  <c r="R1208" i="4"/>
  <c r="R1550" i="4"/>
  <c r="C53" i="6"/>
  <c r="R224" i="4"/>
  <c r="R1459" i="4"/>
  <c r="R187" i="4"/>
  <c r="R978" i="4"/>
  <c r="R495" i="4"/>
  <c r="R854" i="4"/>
  <c r="R111" i="4"/>
  <c r="R1321" i="4"/>
  <c r="R634" i="4"/>
  <c r="C51" i="6"/>
  <c r="R1401" i="4"/>
  <c r="R1312" i="4"/>
  <c r="R1691" i="4"/>
  <c r="R1239" i="4"/>
  <c r="R1656" i="4"/>
  <c r="R795" i="4"/>
  <c r="R798" i="4"/>
  <c r="R1213" i="4"/>
  <c r="R1523" i="4"/>
  <c r="C62" i="6"/>
  <c r="R1478" i="4"/>
  <c r="R82" i="4"/>
  <c r="R540" i="4"/>
  <c r="R1391" i="4"/>
  <c r="R1114" i="4"/>
  <c r="R352" i="4"/>
  <c r="R1170" i="4"/>
  <c r="R759" i="4"/>
  <c r="R1085" i="4"/>
  <c r="R393" i="4"/>
  <c r="R586" i="4"/>
  <c r="R531" i="4"/>
  <c r="R818" i="4"/>
  <c r="R126" i="4"/>
  <c r="R672" i="4"/>
  <c r="R239" i="4"/>
  <c r="R1236" i="4"/>
  <c r="R1237" i="4"/>
  <c r="R1584" i="4"/>
  <c r="R1642" i="4"/>
  <c r="R254" i="4"/>
  <c r="R1528" i="4"/>
  <c r="R1012" i="4"/>
  <c r="R1150" i="4"/>
  <c r="R969" i="4"/>
  <c r="R1370" i="4"/>
  <c r="R157" i="4"/>
  <c r="R122" i="4"/>
  <c r="R13" i="4"/>
  <c r="R1364" i="4"/>
  <c r="R386" i="4"/>
  <c r="R1366" i="4"/>
  <c r="R848" i="4"/>
  <c r="R569" i="4"/>
  <c r="R36" i="4"/>
  <c r="R823" i="4"/>
  <c r="R1068" i="4"/>
  <c r="R419" i="4"/>
  <c r="R591" i="4"/>
  <c r="R457" i="4"/>
  <c r="R43" i="4"/>
  <c r="R920" i="4"/>
  <c r="R1062" i="4"/>
  <c r="R377" i="4"/>
  <c r="R227" i="4"/>
  <c r="R726" i="4"/>
  <c r="R1639" i="4"/>
  <c r="R960" i="4"/>
  <c r="R870" i="4"/>
  <c r="R1106" i="4"/>
  <c r="R1149" i="4"/>
  <c r="R298" i="4"/>
  <c r="R338" i="4"/>
  <c r="R942" i="4"/>
  <c r="R629" i="4"/>
  <c r="R630" i="4"/>
  <c r="R1282" i="4"/>
  <c r="R1038" i="4"/>
  <c r="R1562" i="4"/>
  <c r="R1231" i="4"/>
  <c r="R1599" i="4"/>
  <c r="R214" i="4"/>
  <c r="R1436" i="4"/>
  <c r="R985" i="4"/>
  <c r="R705" i="4"/>
  <c r="R1075" i="4"/>
  <c r="R373" i="4"/>
  <c r="R1336" i="4"/>
  <c r="R328" i="4"/>
  <c r="R676" i="4"/>
  <c r="R637" i="4"/>
  <c r="R1512" i="4"/>
  <c r="R1327" i="4"/>
  <c r="R1242" i="4"/>
  <c r="R461" i="4"/>
  <c r="R1090" i="4"/>
  <c r="R683" i="4"/>
  <c r="R912" i="4"/>
  <c r="R37" i="4"/>
  <c r="R917" i="4"/>
  <c r="R1673" i="4"/>
  <c r="R1522" i="4"/>
  <c r="R1394" i="4"/>
  <c r="R556" i="4"/>
  <c r="R1017" i="4"/>
  <c r="R179" i="4"/>
  <c r="R468" i="4"/>
  <c r="R158" i="4"/>
  <c r="R272" i="4"/>
  <c r="R497" i="4"/>
  <c r="R1647" i="4"/>
  <c r="R1434" i="4"/>
  <c r="R947" i="4"/>
  <c r="R564" i="4"/>
  <c r="R558" i="4"/>
  <c r="R1069" i="4"/>
  <c r="R930" i="4"/>
  <c r="R585" i="4"/>
  <c r="R443" i="4"/>
  <c r="R69" i="4"/>
  <c r="R1057" i="4"/>
  <c r="R1716" i="4"/>
  <c r="R1694" i="4"/>
  <c r="R1616" i="4"/>
  <c r="R273" i="4"/>
  <c r="R416" i="4"/>
  <c r="R1521" i="4"/>
  <c r="R504" i="4"/>
  <c r="R54" i="4"/>
  <c r="R1433" i="4"/>
  <c r="R974" i="4"/>
  <c r="R1374" i="4"/>
  <c r="R1361" i="4"/>
  <c r="R396" i="4"/>
  <c r="R926" i="4"/>
  <c r="R217" i="4"/>
  <c r="R1309" i="4"/>
  <c r="R825" i="4"/>
  <c r="R506" i="4"/>
  <c r="R442" i="4"/>
  <c r="R86" i="4"/>
  <c r="R205" i="4"/>
  <c r="R1047" i="4"/>
  <c r="R904" i="4"/>
  <c r="R441" i="4"/>
  <c r="R580" i="4"/>
  <c r="R1186" i="4"/>
  <c r="R1643" i="4"/>
  <c r="R1660" i="4"/>
  <c r="R1195" i="4"/>
  <c r="R1483" i="4"/>
  <c r="R324" i="4"/>
  <c r="R704" i="4"/>
  <c r="R260" i="4"/>
  <c r="R598" i="4"/>
  <c r="R139" i="4"/>
  <c r="R616" i="4"/>
  <c r="R987" i="4"/>
  <c r="R606" i="4"/>
  <c r="R645" i="4"/>
  <c r="R967" i="4"/>
  <c r="R1308" i="4"/>
  <c r="R285" i="4"/>
  <c r="R243" i="4"/>
  <c r="R925" i="4"/>
  <c r="R921" i="4"/>
  <c r="R1232" i="4"/>
  <c r="R1657" i="4"/>
  <c r="R1174" i="4"/>
  <c r="R366" i="4"/>
  <c r="R1414" i="4"/>
  <c r="R68" i="4"/>
  <c r="R341" i="4"/>
  <c r="R1400" i="4"/>
  <c r="R236" i="4"/>
  <c r="R946" i="4"/>
  <c r="R822" i="4"/>
  <c r="R1064" i="4"/>
  <c r="R1263" i="4"/>
  <c r="R1375" i="4"/>
  <c r="R1560" i="4"/>
  <c r="R1011" i="4"/>
  <c r="R451" i="4"/>
  <c r="R350" i="4"/>
  <c r="R485" i="4"/>
  <c r="R668" i="4"/>
  <c r="R739" i="4"/>
  <c r="R803" i="4"/>
  <c r="R383" i="4"/>
  <c r="R1491" i="4"/>
  <c r="R154" i="4"/>
  <c r="R322" i="4"/>
  <c r="R127" i="4"/>
  <c r="R813" i="4"/>
  <c r="R1039" i="4"/>
  <c r="R41" i="4"/>
  <c r="R318" i="4"/>
  <c r="R1659" i="4"/>
  <c r="R571" i="4"/>
  <c r="R1710" i="4"/>
  <c r="R1526" i="4"/>
  <c r="R1644" i="4"/>
  <c r="R573" i="4"/>
  <c r="R1712" i="4"/>
  <c r="R1226" i="4"/>
  <c r="R1015" i="4"/>
  <c r="R886" i="4"/>
  <c r="R547" i="4"/>
  <c r="R1432" i="4"/>
  <c r="R783" i="4"/>
  <c r="R1422" i="4"/>
  <c r="R129" i="4"/>
  <c r="R534" i="4"/>
  <c r="R372" i="4"/>
  <c r="R185" i="4"/>
  <c r="R7" i="4"/>
  <c r="R70" i="4"/>
  <c r="R1059" i="4"/>
  <c r="R1638" i="4"/>
  <c r="R1549" i="4"/>
  <c r="R1019" i="4"/>
  <c r="R171" i="4"/>
  <c r="R255" i="4"/>
  <c r="R1623" i="4"/>
  <c r="R1703" i="4"/>
  <c r="R32" i="4"/>
  <c r="R490" i="4"/>
  <c r="R241" i="4"/>
  <c r="R869" i="4"/>
  <c r="R1405" i="4"/>
  <c r="R1092" i="4"/>
  <c r="R839" i="4"/>
  <c r="R509" i="4"/>
  <c r="R628" i="4"/>
  <c r="R469" i="4"/>
  <c r="R1176" i="4"/>
  <c r="R230" i="4"/>
  <c r="R1486" i="4"/>
  <c r="R1645" i="4"/>
  <c r="R1517" i="4"/>
  <c r="R1137" i="4"/>
  <c r="R898" i="4"/>
  <c r="R105" i="4"/>
  <c r="R1324" i="4"/>
  <c r="R186" i="4"/>
  <c r="R1390" i="4"/>
  <c r="R845" i="4"/>
  <c r="R1392" i="4"/>
  <c r="R374" i="4"/>
  <c r="R1367" i="4"/>
  <c r="R749" i="4"/>
  <c r="R744" i="4"/>
  <c r="R308" i="4"/>
  <c r="R400" i="4"/>
  <c r="R1510" i="4"/>
  <c r="R784" i="4"/>
  <c r="R696" i="4"/>
  <c r="R1706" i="4"/>
  <c r="R843" i="4"/>
  <c r="R1013" i="4"/>
  <c r="R557" i="4"/>
  <c r="R361" i="4"/>
  <c r="R737" i="4"/>
  <c r="R1251" i="4"/>
  <c r="R1074" i="4"/>
  <c r="R488" i="4"/>
  <c r="R1435" i="4"/>
  <c r="R42" i="4"/>
  <c r="R581" i="4"/>
  <c r="R1564" i="4"/>
  <c r="R584" i="4"/>
  <c r="R56" i="4"/>
  <c r="R745" i="4"/>
  <c r="R919" i="4"/>
  <c r="R444" i="4"/>
  <c r="R677" i="4"/>
  <c r="C66" i="6"/>
  <c r="R1704" i="4"/>
  <c r="R1653" i="4"/>
  <c r="R428" i="4"/>
  <c r="R887" i="4"/>
  <c r="R364" i="4"/>
  <c r="R572" i="4"/>
  <c r="R1418" i="4"/>
  <c r="R1395" i="4"/>
  <c r="R448" i="4"/>
  <c r="R1360" i="4"/>
  <c r="R331" i="4"/>
  <c r="R307" i="4"/>
  <c r="C24" i="6"/>
  <c r="R67" i="4"/>
  <c r="R16" i="4"/>
  <c r="C41" i="6"/>
  <c r="R487" i="4"/>
  <c r="R673" i="4"/>
  <c r="R524" i="4"/>
  <c r="R1041" i="4"/>
  <c r="R1438" i="4"/>
  <c r="R1363" i="4"/>
  <c r="R773" i="4"/>
  <c r="R439" i="4"/>
  <c r="R1130" i="4"/>
  <c r="R57" i="4"/>
  <c r="R446" i="4"/>
  <c r="R357" i="4"/>
  <c r="R97" i="4"/>
  <c r="R1272" i="4"/>
  <c r="R923" i="4"/>
  <c r="R722" i="4"/>
  <c r="R1748" i="4"/>
  <c r="R1714" i="4"/>
  <c r="R219" i="4"/>
  <c r="R535" i="4"/>
  <c r="R602" i="4"/>
  <c r="R150" i="4"/>
  <c r="R945" i="4"/>
  <c r="R1071" i="4"/>
  <c r="R816" i="4"/>
  <c r="R746" i="4"/>
  <c r="R169" i="4"/>
  <c r="R1235" i="4"/>
  <c r="R1655" i="4"/>
  <c r="R1407" i="4"/>
  <c r="R238" i="4"/>
  <c r="R1284" i="4"/>
  <c r="R430" i="4"/>
  <c r="R625" i="4"/>
  <c r="R1048" i="4"/>
  <c r="R1072" i="4"/>
  <c r="R427" i="4"/>
  <c r="R1386" i="4"/>
  <c r="R235" i="4"/>
  <c r="R1091" i="4"/>
  <c r="R1333" i="4"/>
  <c r="R681" i="4"/>
  <c r="R1275" i="4"/>
  <c r="R399" i="4"/>
  <c r="R814" i="4"/>
  <c r="R671" i="4"/>
  <c r="R1055" i="4"/>
  <c r="R929" i="4"/>
  <c r="R204" i="4"/>
  <c r="R1566" i="4"/>
  <c r="R417" i="4"/>
  <c r="R727" i="4"/>
  <c r="R1652" i="4"/>
  <c r="R221" i="4"/>
  <c r="R481" i="4"/>
  <c r="R1519" i="4"/>
  <c r="R883" i="4"/>
  <c r="R257" i="4"/>
  <c r="R1172" i="4"/>
  <c r="R209" i="4"/>
  <c r="R709" i="4"/>
  <c r="R21" i="4"/>
  <c r="R516" i="4"/>
  <c r="R1358" i="4"/>
  <c r="R313" i="4"/>
  <c r="R175" i="4"/>
  <c r="R33" i="4"/>
  <c r="R937" i="4"/>
  <c r="R588" i="4"/>
  <c r="R471" i="4"/>
  <c r="R1271" i="4"/>
  <c r="R420" i="4"/>
  <c r="R432" i="4"/>
  <c r="R1264" i="4"/>
  <c r="R191" i="4"/>
  <c r="R31" i="4"/>
  <c r="R1646" i="4"/>
  <c r="R1214" i="4"/>
  <c r="R1021" i="4"/>
  <c r="R1007" i="4"/>
  <c r="R1658" i="4"/>
  <c r="R1244" i="4"/>
  <c r="R1033" i="4"/>
  <c r="R1698" i="4"/>
  <c r="R603" i="4"/>
  <c r="R1113" i="4"/>
  <c r="R1123" i="4"/>
  <c r="R717" i="4"/>
  <c r="R574" i="4"/>
  <c r="C40" i="6"/>
  <c r="R309" i="4"/>
  <c r="R943" i="4"/>
  <c r="R11" i="4"/>
  <c r="R927" i="4"/>
  <c r="R1002" i="4"/>
  <c r="R124" i="4"/>
  <c r="R1641" i="4"/>
  <c r="R1187" i="4"/>
  <c r="R1004" i="4"/>
  <c r="R289" i="4"/>
  <c r="R844" i="4"/>
  <c r="R435" i="4"/>
  <c r="R1128" i="4"/>
  <c r="R708" i="4"/>
  <c r="R1331" i="4"/>
  <c r="R952" i="4"/>
  <c r="R1388" i="4"/>
  <c r="R1107" i="4"/>
  <c r="R559" i="4"/>
  <c r="R1063" i="4"/>
  <c r="R1056" i="4"/>
  <c r="R489" i="4"/>
  <c r="R380" i="4"/>
  <c r="R750" i="4"/>
  <c r="R1270" i="4"/>
  <c r="R436" i="4"/>
  <c r="R1228" i="4"/>
  <c r="R800" i="4"/>
  <c r="R1035" i="4"/>
  <c r="R1442" i="4"/>
  <c r="R369" i="4"/>
  <c r="R113" i="4"/>
  <c r="R1256" i="4"/>
  <c r="R321" i="4"/>
  <c r="R928" i="4"/>
  <c r="C54" i="6"/>
  <c r="R327" i="4"/>
  <c r="R674" i="4"/>
  <c r="R1278" i="4"/>
  <c r="R826" i="4"/>
  <c r="R812" i="4"/>
  <c r="R263" i="4"/>
  <c r="R874" i="4"/>
  <c r="R49" i="4"/>
  <c r="R1431" i="4"/>
  <c r="R402" i="4"/>
  <c r="R833" i="4"/>
  <c r="R1306" i="4"/>
  <c r="R1273" i="4"/>
  <c r="R470" i="4"/>
  <c r="R486" i="4"/>
  <c r="R742" i="4"/>
  <c r="R22" i="4"/>
  <c r="R819" i="4"/>
  <c r="R1245" i="4"/>
  <c r="R1596" i="4"/>
  <c r="R77" i="4"/>
  <c r="R1591" i="4"/>
  <c r="R1648" i="4"/>
  <c r="R885" i="4"/>
  <c r="R176" i="4"/>
  <c r="R984" i="4"/>
  <c r="R463" i="4"/>
  <c r="R249" i="4"/>
  <c r="R768" i="4"/>
  <c r="R1371" i="4"/>
  <c r="R20" i="4"/>
  <c r="R922" i="4"/>
  <c r="R109" i="4"/>
  <c r="R1292" i="4"/>
  <c r="R1266" i="4"/>
  <c r="R809" i="4"/>
  <c r="R901" i="4"/>
  <c r="R452" i="4"/>
  <c r="R1010" i="4"/>
  <c r="R656" i="4"/>
  <c r="R1637" i="4"/>
  <c r="R1513" i="4"/>
  <c r="R1688" i="4"/>
  <c r="R1620" i="4"/>
  <c r="R1668" i="4"/>
  <c r="R315" i="4"/>
  <c r="R96" i="4"/>
  <c r="R1355" i="4"/>
  <c r="R860" i="4"/>
  <c r="C59" i="6"/>
  <c r="R1313" i="4"/>
  <c r="R609" i="4"/>
  <c r="R1379" i="4"/>
  <c r="R492" i="4"/>
  <c r="R950" i="4"/>
  <c r="R595" i="4"/>
  <c r="R1310" i="4"/>
  <c r="R1269" i="4"/>
  <c r="R590" i="4"/>
  <c r="R1279" i="4"/>
  <c r="R675" i="4"/>
  <c r="R1516" i="4"/>
  <c r="R881" i="4"/>
  <c r="R1040" i="4"/>
  <c r="R1026" i="4"/>
  <c r="R1509" i="4"/>
  <c r="R92" i="4"/>
  <c r="R319" i="4"/>
  <c r="R166" i="4"/>
  <c r="R596" i="4"/>
  <c r="R292" i="4"/>
  <c r="R201" i="4"/>
  <c r="R763" i="4"/>
  <c r="R1315" i="4"/>
  <c r="R248" i="4"/>
  <c r="R39" i="4"/>
  <c r="R918" i="4"/>
  <c r="R914" i="4"/>
  <c r="C25" i="6"/>
  <c r="R24" i="4"/>
  <c r="R404" i="4"/>
  <c r="R1529" i="4"/>
  <c r="R502" i="4"/>
  <c r="R1700" i="4"/>
  <c r="R1018" i="4"/>
  <c r="R875" i="4"/>
  <c r="R1339" i="4"/>
  <c r="R513" i="4"/>
  <c r="R1077" i="4"/>
  <c r="R454" i="4"/>
  <c r="R325" i="4"/>
  <c r="R913" i="4"/>
  <c r="R429" i="4"/>
  <c r="R724" i="4"/>
  <c r="R824" i="4"/>
  <c r="R1065" i="4"/>
  <c r="R1061" i="4"/>
  <c r="R1196" i="4"/>
  <c r="R688" i="4"/>
  <c r="R1651" i="4"/>
  <c r="R73" i="4"/>
  <c r="R55" i="4"/>
  <c r="R846" i="4"/>
  <c r="R1328" i="4"/>
  <c r="R305" i="4"/>
  <c r="R130" i="4"/>
  <c r="R384" i="4"/>
  <c r="R936" i="4"/>
  <c r="R1290" i="4"/>
  <c r="R40" i="4"/>
  <c r="R1070" i="4"/>
  <c r="R924" i="4"/>
  <c r="R815" i="4"/>
  <c r="R6" i="4"/>
  <c r="R1593" i="4"/>
  <c r="R1032" i="4"/>
  <c r="R1525" i="4"/>
  <c r="R261" i="4"/>
  <c r="R1192" i="4"/>
  <c r="R216" i="4"/>
  <c r="R723" i="4"/>
  <c r="R790" i="4"/>
  <c r="R1412" i="4"/>
  <c r="R983" i="4"/>
  <c r="R642" i="4"/>
  <c r="R1120" i="4"/>
  <c r="R570" i="4"/>
  <c r="R1277" i="4"/>
  <c r="R838" i="4"/>
  <c r="C50" i="6"/>
  <c r="R1280" i="4"/>
  <c r="R1066" i="4"/>
  <c r="R123" i="4"/>
  <c r="R398" i="4"/>
  <c r="R200" i="4"/>
  <c r="R1025" i="4"/>
  <c r="R231" i="4"/>
  <c r="R1173" i="4"/>
  <c r="R1681" i="4"/>
  <c r="R1663" i="4"/>
  <c r="R1177" i="4"/>
  <c r="R1662" i="4"/>
  <c r="R1209" i="4"/>
  <c r="R961" i="4"/>
  <c r="R71" i="4"/>
  <c r="R1311" i="4"/>
  <c r="R867" i="4"/>
  <c r="R1404" i="4"/>
  <c r="R1399" i="4"/>
  <c r="R1101" i="4"/>
  <c r="R635" i="4"/>
  <c r="R610" i="4"/>
  <c r="R1088" i="4"/>
  <c r="R421" i="4"/>
  <c r="R433" i="4"/>
  <c r="R27" i="4"/>
  <c r="R482" i="4"/>
  <c r="R381" i="4"/>
  <c r="R1230" i="4"/>
  <c r="R1583" i="4"/>
  <c r="R720" i="4"/>
  <c r="R1671" i="4"/>
  <c r="C63" i="6"/>
  <c r="R1587" i="4"/>
  <c r="R767" i="4"/>
  <c r="R1076" i="4"/>
  <c r="R1093" i="4"/>
  <c r="R1338" i="4"/>
  <c r="R530" i="4"/>
  <c r="R1268" i="4"/>
  <c r="R769" i="4"/>
  <c r="R1036" i="4"/>
  <c r="R575" i="4"/>
  <c r="R536" i="4"/>
  <c r="R1697" i="4"/>
  <c r="R944" i="4"/>
  <c r="R65" i="4"/>
  <c r="R561" i="4"/>
  <c r="R529" i="4"/>
  <c r="R911" i="4"/>
  <c r="R141" i="4"/>
  <c r="R1067" i="4"/>
  <c r="R817" i="4"/>
  <c r="R1267" i="4"/>
  <c r="R793" i="4"/>
  <c r="R600" i="4"/>
  <c r="R687" i="4"/>
  <c r="R290" i="4"/>
  <c r="R636" i="4"/>
  <c r="R323" i="4"/>
  <c r="R465" i="4"/>
  <c r="R520" i="4"/>
  <c r="R980" i="4"/>
  <c r="R1372" i="4"/>
  <c r="R1511" i="4"/>
  <c r="R1650" i="4"/>
  <c r="R862" i="4"/>
  <c r="R537" i="4"/>
  <c r="R638" i="4"/>
  <c r="R1122" i="4"/>
  <c r="R134" i="4"/>
  <c r="R1396" i="4"/>
  <c r="R1131" i="4"/>
  <c r="R762" i="4"/>
  <c r="R431" i="4"/>
  <c r="R410" i="4"/>
  <c r="R362" i="4"/>
  <c r="R1551" i="4"/>
  <c r="R655" i="4"/>
  <c r="R1190" i="4"/>
  <c r="R1193" i="4"/>
  <c r="R1185" i="4"/>
  <c r="R119" i="4"/>
  <c r="R718" i="4"/>
  <c r="R953" i="4"/>
  <c r="R456" i="4"/>
  <c r="R689" i="4"/>
  <c r="R1326" i="4"/>
  <c r="R1094" i="4"/>
  <c r="R626" i="4"/>
  <c r="R14" i="4"/>
  <c r="C44" i="6"/>
  <c r="R554" i="4"/>
  <c r="R1665" i="4"/>
  <c r="R1014" i="4"/>
  <c r="R601" i="4"/>
  <c r="R567" i="4"/>
  <c r="R159" i="4"/>
  <c r="R741" i="4"/>
  <c r="R667" i="4"/>
  <c r="R1254" i="4"/>
  <c r="R108" i="4"/>
  <c r="R1283" i="4"/>
  <c r="R1677" i="4"/>
  <c r="R1233" i="4"/>
  <c r="R1147" i="4"/>
  <c r="R143" i="4"/>
  <c r="R1121" i="4"/>
  <c r="C31" i="6"/>
  <c r="C57" i="6"/>
  <c r="C29" i="6"/>
  <c r="C45" i="6"/>
  <c r="C23" i="6"/>
  <c r="C56" i="6"/>
  <c r="C26" i="6"/>
  <c r="C65" i="6"/>
  <c r="C37" i="6"/>
  <c r="C36" i="6"/>
  <c r="C38" i="6"/>
  <c r="C20" i="6"/>
  <c r="C7" i="6"/>
  <c r="C19" i="6"/>
  <c r="C34" i="6"/>
  <c r="C47" i="6"/>
  <c r="C14" i="6"/>
  <c r="C8" i="6"/>
  <c r="C27" i="6"/>
  <c r="C42" i="6"/>
  <c r="C43" i="6"/>
  <c r="C16" i="6"/>
  <c r="C58" i="6"/>
  <c r="C64" i="6"/>
  <c r="C52" i="6"/>
  <c r="C13" i="6"/>
  <c r="C55" i="6"/>
  <c r="C39" i="6"/>
  <c r="C12" i="6"/>
  <c r="C10" i="6"/>
  <c r="C61" i="6"/>
  <c r="C15" i="6"/>
  <c r="C33" i="6"/>
  <c r="C17" i="6"/>
  <c r="C35" i="6"/>
  <c r="C30" i="6"/>
  <c r="C9" i="6"/>
  <c r="C28" i="6"/>
  <c r="C32" i="6"/>
  <c r="C18" i="6"/>
  <c r="C6" i="6"/>
  <c r="C21" i="6"/>
  <c r="C11" i="6"/>
  <c r="C49" i="6"/>
  <c r="C22" i="6"/>
  <c r="D46" i="6" l="1"/>
  <c r="D15" i="6"/>
  <c r="D64" i="6"/>
  <c r="D57" i="6"/>
  <c r="D18" i="6"/>
  <c r="D9" i="6"/>
  <c r="D61" i="6"/>
  <c r="D55" i="6"/>
  <c r="D14" i="6"/>
  <c r="D65" i="6"/>
  <c r="D53" i="6"/>
  <c r="D66" i="6"/>
  <c r="D16" i="6"/>
  <c r="D49" i="6"/>
  <c r="D58" i="6"/>
  <c r="D42" i="6"/>
  <c r="D47" i="6"/>
  <c r="D20" i="6"/>
  <c r="D23" i="6"/>
  <c r="D25" i="6"/>
  <c r="D48" i="6"/>
  <c r="D39" i="6"/>
  <c r="D56" i="6"/>
  <c r="D10" i="6"/>
  <c r="D11" i="6"/>
  <c r="D32" i="6"/>
  <c r="D33" i="6"/>
  <c r="D13" i="6"/>
  <c r="D36" i="6"/>
  <c r="D41" i="6"/>
  <c r="D63" i="6"/>
  <c r="D22" i="6"/>
  <c r="D21" i="6"/>
  <c r="D30" i="6"/>
  <c r="D35" i="6"/>
  <c r="D12" i="6"/>
  <c r="D27" i="6"/>
  <c r="D34" i="6"/>
  <c r="D45" i="6"/>
  <c r="D51" i="6"/>
  <c r="D59" i="6"/>
  <c r="D28" i="6"/>
  <c r="D52" i="6"/>
  <c r="D19" i="6"/>
  <c r="D38" i="6"/>
  <c r="D37" i="6"/>
  <c r="D40" i="6"/>
  <c r="D31" i="6"/>
  <c r="D60" i="6"/>
  <c r="D6" i="6"/>
  <c r="D54" i="6"/>
  <c r="D17" i="6"/>
  <c r="D29" i="6"/>
  <c r="D24" i="6"/>
  <c r="D62" i="6"/>
  <c r="D43" i="6"/>
  <c r="D8" i="6"/>
  <c r="D7" i="6"/>
  <c r="D26" i="6"/>
  <c r="D50" i="6"/>
  <c r="D44" i="6"/>
  <c r="S1744" i="4"/>
  <c r="S1736" i="4"/>
  <c r="S1728" i="4"/>
  <c r="S1720" i="4"/>
  <c r="S1712" i="4"/>
  <c r="S1704" i="4"/>
  <c r="S1696" i="4"/>
  <c r="S1688" i="4"/>
  <c r="S1680" i="4"/>
  <c r="S1672" i="4"/>
  <c r="S1664" i="4"/>
  <c r="S1656" i="4"/>
  <c r="S1648" i="4"/>
  <c r="S1640" i="4"/>
  <c r="S1632" i="4"/>
  <c r="S1624" i="4"/>
  <c r="S1616" i="4"/>
  <c r="S1608" i="4"/>
  <c r="S1600" i="4"/>
  <c r="S1592" i="4"/>
  <c r="S1584" i="4"/>
  <c r="S1576" i="4"/>
  <c r="S1568" i="4"/>
  <c r="S1560" i="4"/>
  <c r="S1552" i="4"/>
  <c r="S1544" i="4"/>
  <c r="S1536" i="4"/>
  <c r="S1528" i="4"/>
  <c r="S1520" i="4"/>
  <c r="S1512" i="4"/>
  <c r="S1504" i="4"/>
  <c r="S1496" i="4"/>
  <c r="S1488" i="4"/>
  <c r="S1480" i="4"/>
  <c r="S1472" i="4"/>
  <c r="S1464" i="4"/>
  <c r="S1456" i="4"/>
  <c r="S1448" i="4"/>
  <c r="S1440" i="4"/>
  <c r="S1432" i="4"/>
  <c r="S1424" i="4"/>
  <c r="S1416" i="4"/>
  <c r="S1408" i="4"/>
  <c r="S1400" i="4"/>
  <c r="S1392" i="4"/>
  <c r="S1384" i="4"/>
  <c r="S1376" i="4"/>
  <c r="S1368" i="4"/>
  <c r="S1743" i="4"/>
  <c r="S1735" i="4"/>
  <c r="S1727" i="4"/>
  <c r="S1719" i="4"/>
  <c r="S1711" i="4"/>
  <c r="S1703" i="4"/>
  <c r="S1695" i="4"/>
  <c r="S1687" i="4"/>
  <c r="S1679" i="4"/>
  <c r="S1671" i="4"/>
  <c r="S1663" i="4"/>
  <c r="S1655" i="4"/>
  <c r="S1647" i="4"/>
  <c r="S1639" i="4"/>
  <c r="S1631" i="4"/>
  <c r="S1623" i="4"/>
  <c r="S1615" i="4"/>
  <c r="S1607" i="4"/>
  <c r="S1599" i="4"/>
  <c r="S1591" i="4"/>
  <c r="S1583" i="4"/>
  <c r="S1575" i="4"/>
  <c r="S1567" i="4"/>
  <c r="S1559" i="4"/>
  <c r="S1551" i="4"/>
  <c r="S1543" i="4"/>
  <c r="S1535" i="4"/>
  <c r="S1527" i="4"/>
  <c r="S1519" i="4"/>
  <c r="S1511" i="4"/>
  <c r="S1503" i="4"/>
  <c r="S1495" i="4"/>
  <c r="S1487" i="4"/>
  <c r="S1479" i="4"/>
  <c r="S1471" i="4"/>
  <c r="S1463" i="4"/>
  <c r="S1455" i="4"/>
  <c r="S1447" i="4"/>
  <c r="S1439" i="4"/>
  <c r="S1431" i="4"/>
  <c r="S1423" i="4"/>
  <c r="S1415" i="4"/>
  <c r="S1407" i="4"/>
  <c r="S1399" i="4"/>
  <c r="S1391" i="4"/>
  <c r="S1383" i="4"/>
  <c r="S1375" i="4"/>
  <c r="S1367" i="4"/>
  <c r="S1359" i="4"/>
  <c r="S1351" i="4"/>
  <c r="S1343" i="4"/>
  <c r="S1335" i="4"/>
  <c r="S1327" i="4"/>
  <c r="S1319" i="4"/>
  <c r="S1311" i="4"/>
  <c r="S1303" i="4"/>
  <c r="S1295" i="4"/>
  <c r="S1287" i="4"/>
  <c r="S1748" i="4"/>
  <c r="S1740" i="4"/>
  <c r="S1732" i="4"/>
  <c r="S1724" i="4"/>
  <c r="S1716" i="4"/>
  <c r="S1708" i="4"/>
  <c r="S1700" i="4"/>
  <c r="S1692" i="4"/>
  <c r="S1684" i="4"/>
  <c r="S1676" i="4"/>
  <c r="S1668" i="4"/>
  <c r="S1660" i="4"/>
  <c r="S1652" i="4"/>
  <c r="S1644" i="4"/>
  <c r="S1636" i="4"/>
  <c r="S1628" i="4"/>
  <c r="S1620" i="4"/>
  <c r="S1612" i="4"/>
  <c r="S1604" i="4"/>
  <c r="S1596" i="4"/>
  <c r="S1588" i="4"/>
  <c r="S1580" i="4"/>
  <c r="S1572" i="4"/>
  <c r="S1564" i="4"/>
  <c r="S1556" i="4"/>
  <c r="S1548" i="4"/>
  <c r="S1540" i="4"/>
  <c r="S1532" i="4"/>
  <c r="S1524" i="4"/>
  <c r="S1516" i="4"/>
  <c r="S1508" i="4"/>
  <c r="S1500" i="4"/>
  <c r="S1492" i="4"/>
  <c r="S1484" i="4"/>
  <c r="S1476" i="4"/>
  <c r="S1468" i="4"/>
  <c r="S1460" i="4"/>
  <c r="S1452" i="4"/>
  <c r="S1444" i="4"/>
  <c r="S1436" i="4"/>
  <c r="S1428" i="4"/>
  <c r="S1420" i="4"/>
  <c r="S1412" i="4"/>
  <c r="S1404" i="4"/>
  <c r="S1396" i="4"/>
  <c r="S1388" i="4"/>
  <c r="S1380" i="4"/>
  <c r="S1372" i="4"/>
  <c r="S1364" i="4"/>
  <c r="S1356" i="4"/>
  <c r="S1348" i="4"/>
  <c r="S1340" i="4"/>
  <c r="S1332" i="4"/>
  <c r="S1324" i="4"/>
  <c r="S1316" i="4"/>
  <c r="S1308" i="4"/>
  <c r="S1300" i="4"/>
  <c r="S1292" i="4"/>
  <c r="S1284" i="4"/>
  <c r="S1276" i="4"/>
  <c r="S1268" i="4"/>
  <c r="S1260" i="4"/>
  <c r="S1252" i="4"/>
  <c r="S1244" i="4"/>
  <c r="S1236" i="4"/>
  <c r="S1228" i="4"/>
  <c r="S1220" i="4"/>
  <c r="S1212" i="4"/>
  <c r="S1204" i="4"/>
  <c r="S1196" i="4"/>
  <c r="S1188" i="4"/>
  <c r="S1180" i="4"/>
  <c r="S1172" i="4"/>
  <c r="S1164" i="4"/>
  <c r="S1156" i="4"/>
  <c r="S1148" i="4"/>
  <c r="S1140" i="4"/>
  <c r="S1132" i="4"/>
  <c r="S1745" i="4"/>
  <c r="S1731" i="4"/>
  <c r="S1718" i="4"/>
  <c r="S1706" i="4"/>
  <c r="S1693" i="4"/>
  <c r="S1681" i="4"/>
  <c r="S1667" i="4"/>
  <c r="S1654" i="4"/>
  <c r="S1642" i="4"/>
  <c r="S1629" i="4"/>
  <c r="S1617" i="4"/>
  <c r="S1603" i="4"/>
  <c r="S1590" i="4"/>
  <c r="S1578" i="4"/>
  <c r="S1565" i="4"/>
  <c r="S1553" i="4"/>
  <c r="S1539" i="4"/>
  <c r="S1526" i="4"/>
  <c r="S1514" i="4"/>
  <c r="S1501" i="4"/>
  <c r="S1489" i="4"/>
  <c r="S1475" i="4"/>
  <c r="S1462" i="4"/>
  <c r="S1450" i="4"/>
  <c r="S1437" i="4"/>
  <c r="S1425" i="4"/>
  <c r="S1411" i="4"/>
  <c r="S1398" i="4"/>
  <c r="S1386" i="4"/>
  <c r="S1373" i="4"/>
  <c r="S1361" i="4"/>
  <c r="S1350" i="4"/>
  <c r="S1339" i="4"/>
  <c r="S1329" i="4"/>
  <c r="S1318" i="4"/>
  <c r="S1307" i="4"/>
  <c r="S1297" i="4"/>
  <c r="S1286" i="4"/>
  <c r="S1277" i="4"/>
  <c r="S1267" i="4"/>
  <c r="S1258" i="4"/>
  <c r="S1249" i="4"/>
  <c r="S1240" i="4"/>
  <c r="S1231" i="4"/>
  <c r="S1222" i="4"/>
  <c r="S1213" i="4"/>
  <c r="S1203" i="4"/>
  <c r="S1194" i="4"/>
  <c r="S1185" i="4"/>
  <c r="S1176" i="4"/>
  <c r="S1167" i="4"/>
  <c r="S1158" i="4"/>
  <c r="S1149" i="4"/>
  <c r="S1139" i="4"/>
  <c r="S1130" i="4"/>
  <c r="S1122" i="4"/>
  <c r="S1114" i="4"/>
  <c r="S1106" i="4"/>
  <c r="S1098" i="4"/>
  <c r="S1090" i="4"/>
  <c r="S1082" i="4"/>
  <c r="S1074" i="4"/>
  <c r="S1066" i="4"/>
  <c r="S1058" i="4"/>
  <c r="S1050" i="4"/>
  <c r="S1042" i="4"/>
  <c r="S1034" i="4"/>
  <c r="S1026" i="4"/>
  <c r="S1018" i="4"/>
  <c r="S1010" i="4"/>
  <c r="S1002" i="4"/>
  <c r="S994" i="4"/>
  <c r="S986" i="4"/>
  <c r="S978" i="4"/>
  <c r="S970" i="4"/>
  <c r="S962" i="4"/>
  <c r="S954" i="4"/>
  <c r="S946" i="4"/>
  <c r="S938" i="4"/>
  <c r="S930" i="4"/>
  <c r="S922" i="4"/>
  <c r="S914" i="4"/>
  <c r="S1741" i="4"/>
  <c r="S1729" i="4"/>
  <c r="S1715" i="4"/>
  <c r="S1702" i="4"/>
  <c r="S1690" i="4"/>
  <c r="S1677" i="4"/>
  <c r="S1665" i="4"/>
  <c r="S1651" i="4"/>
  <c r="S1638" i="4"/>
  <c r="S1626" i="4"/>
  <c r="S1613" i="4"/>
  <c r="S1601" i="4"/>
  <c r="S1587" i="4"/>
  <c r="S1574" i="4"/>
  <c r="S1562" i="4"/>
  <c r="S1549" i="4"/>
  <c r="S1537" i="4"/>
  <c r="S1523" i="4"/>
  <c r="S1510" i="4"/>
  <c r="S1498" i="4"/>
  <c r="S1485" i="4"/>
  <c r="S1473" i="4"/>
  <c r="S1459" i="4"/>
  <c r="S1446" i="4"/>
  <c r="S1434" i="4"/>
  <c r="S1421" i="4"/>
  <c r="S1409" i="4"/>
  <c r="S1395" i="4"/>
  <c r="S1382" i="4"/>
  <c r="S1370" i="4"/>
  <c r="S1358" i="4"/>
  <c r="S1347" i="4"/>
  <c r="S1337" i="4"/>
  <c r="S1326" i="4"/>
  <c r="S1315" i="4"/>
  <c r="S1305" i="4"/>
  <c r="S1294" i="4"/>
  <c r="S1283" i="4"/>
  <c r="S1274" i="4"/>
  <c r="S1265" i="4"/>
  <c r="S1256" i="4"/>
  <c r="S1247" i="4"/>
  <c r="S1238" i="4"/>
  <c r="S1229" i="4"/>
  <c r="S1219" i="4"/>
  <c r="S1210" i="4"/>
  <c r="S1201" i="4"/>
  <c r="S1192" i="4"/>
  <c r="S1183" i="4"/>
  <c r="S1174" i="4"/>
  <c r="S1165" i="4"/>
  <c r="S1155" i="4"/>
  <c r="S1146" i="4"/>
  <c r="S1137" i="4"/>
  <c r="S1128" i="4"/>
  <c r="S1120" i="4"/>
  <c r="S1112" i="4"/>
  <c r="S1104" i="4"/>
  <c r="S1096" i="4"/>
  <c r="S1088" i="4"/>
  <c r="S1080" i="4"/>
  <c r="S1072" i="4"/>
  <c r="S1064" i="4"/>
  <c r="S1056" i="4"/>
  <c r="S1048" i="4"/>
  <c r="S1040" i="4"/>
  <c r="S1032" i="4"/>
  <c r="S1024" i="4"/>
  <c r="S1016" i="4"/>
  <c r="S1008" i="4"/>
  <c r="S1000" i="4"/>
  <c r="S992" i="4"/>
  <c r="S1739" i="4"/>
  <c r="S1726" i="4"/>
  <c r="S1714" i="4"/>
  <c r="S1701" i="4"/>
  <c r="S1689" i="4"/>
  <c r="S1675" i="4"/>
  <c r="S1662" i="4"/>
  <c r="S1650" i="4"/>
  <c r="S1637" i="4"/>
  <c r="S1625" i="4"/>
  <c r="S1611" i="4"/>
  <c r="S1598" i="4"/>
  <c r="S1586" i="4"/>
  <c r="S1573" i="4"/>
  <c r="S1561" i="4"/>
  <c r="S1547" i="4"/>
  <c r="S1534" i="4"/>
  <c r="S1522" i="4"/>
  <c r="S1509" i="4"/>
  <c r="S1497" i="4"/>
  <c r="S1483" i="4"/>
  <c r="S1470" i="4"/>
  <c r="S1458" i="4"/>
  <c r="S1445" i="4"/>
  <c r="S1433" i="4"/>
  <c r="S1419" i="4"/>
  <c r="S1406" i="4"/>
  <c r="S1394" i="4"/>
  <c r="S1381" i="4"/>
  <c r="S1369" i="4"/>
  <c r="S1357" i="4"/>
  <c r="S1346" i="4"/>
  <c r="S1336" i="4"/>
  <c r="S1325" i="4"/>
  <c r="S1314" i="4"/>
  <c r="S1304" i="4"/>
  <c r="S1293" i="4"/>
  <c r="S1282" i="4"/>
  <c r="S1273" i="4"/>
  <c r="S1264" i="4"/>
  <c r="S1255" i="4"/>
  <c r="S1246" i="4"/>
  <c r="S1237" i="4"/>
  <c r="S1227" i="4"/>
  <c r="S1218" i="4"/>
  <c r="S1209" i="4"/>
  <c r="S1200" i="4"/>
  <c r="S1191" i="4"/>
  <c r="S1182" i="4"/>
  <c r="S1173" i="4"/>
  <c r="S1163" i="4"/>
  <c r="S1154" i="4"/>
  <c r="S1145" i="4"/>
  <c r="S1136" i="4"/>
  <c r="S1127" i="4"/>
  <c r="S1119" i="4"/>
  <c r="S1111" i="4"/>
  <c r="S1103" i="4"/>
  <c r="S1095" i="4"/>
  <c r="S1087" i="4"/>
  <c r="S1079" i="4"/>
  <c r="S1071" i="4"/>
  <c r="S1063" i="4"/>
  <c r="S1055" i="4"/>
  <c r="S1047" i="4"/>
  <c r="S1039" i="4"/>
  <c r="S1031" i="4"/>
  <c r="S1023" i="4"/>
  <c r="S1015" i="4"/>
  <c r="S1007" i="4"/>
  <c r="S999" i="4"/>
  <c r="S991" i="4"/>
  <c r="S1749" i="4"/>
  <c r="S1730" i="4"/>
  <c r="S1709" i="4"/>
  <c r="S1686" i="4"/>
  <c r="S1669" i="4"/>
  <c r="S1646" i="4"/>
  <c r="S1627" i="4"/>
  <c r="S1606" i="4"/>
  <c r="S1585" i="4"/>
  <c r="S1566" i="4"/>
  <c r="S1545" i="4"/>
  <c r="S1525" i="4"/>
  <c r="S1505" i="4"/>
  <c r="S1482" i="4"/>
  <c r="S1465" i="4"/>
  <c r="S1442" i="4"/>
  <c r="S1422" i="4"/>
  <c r="S1402" i="4"/>
  <c r="S1379" i="4"/>
  <c r="S1362" i="4"/>
  <c r="S1344" i="4"/>
  <c r="S1328" i="4"/>
  <c r="S1310" i="4"/>
  <c r="S1291" i="4"/>
  <c r="S1278" i="4"/>
  <c r="S1262" i="4"/>
  <c r="S1248" i="4"/>
  <c r="S1233" i="4"/>
  <c r="S1217" i="4"/>
  <c r="S1205" i="4"/>
  <c r="S1189" i="4"/>
  <c r="S1175" i="4"/>
  <c r="S1160" i="4"/>
  <c r="S1144" i="4"/>
  <c r="S1131" i="4"/>
  <c r="S1117" i="4"/>
  <c r="S1105" i="4"/>
  <c r="S1092" i="4"/>
  <c r="S1078" i="4"/>
  <c r="S1067" i="4"/>
  <c r="S1053" i="4"/>
  <c r="S1041" i="4"/>
  <c r="S1028" i="4"/>
  <c r="S1014" i="4"/>
  <c r="S1003" i="4"/>
  <c r="S989" i="4"/>
  <c r="S980" i="4"/>
  <c r="S971" i="4"/>
  <c r="S961" i="4"/>
  <c r="S952" i="4"/>
  <c r="S943" i="4"/>
  <c r="S934" i="4"/>
  <c r="S925" i="4"/>
  <c r="S916" i="4"/>
  <c r="S907" i="4"/>
  <c r="S899" i="4"/>
  <c r="S891" i="4"/>
  <c r="S883" i="4"/>
  <c r="S875" i="4"/>
  <c r="S867" i="4"/>
  <c r="S859" i="4"/>
  <c r="S851" i="4"/>
  <c r="S843" i="4"/>
  <c r="S835" i="4"/>
  <c r="S827" i="4"/>
  <c r="S819" i="4"/>
  <c r="S811" i="4"/>
  <c r="S803" i="4"/>
  <c r="S795" i="4"/>
  <c r="S787" i="4"/>
  <c r="S779" i="4"/>
  <c r="S771" i="4"/>
  <c r="S763" i="4"/>
  <c r="S755" i="4"/>
  <c r="S747" i="4"/>
  <c r="S739" i="4"/>
  <c r="S731" i="4"/>
  <c r="S723" i="4"/>
  <c r="S715" i="4"/>
  <c r="S707" i="4"/>
  <c r="S699" i="4"/>
  <c r="S691" i="4"/>
  <c r="S683" i="4"/>
  <c r="S675" i="4"/>
  <c r="S667" i="4"/>
  <c r="S1747" i="4"/>
  <c r="S1725" i="4"/>
  <c r="S1707" i="4"/>
  <c r="S1685" i="4"/>
  <c r="S1666" i="4"/>
  <c r="S1645" i="4"/>
  <c r="S1622" i="4"/>
  <c r="S1605" i="4"/>
  <c r="S1582" i="4"/>
  <c r="S1563" i="4"/>
  <c r="S1542" i="4"/>
  <c r="S1521" i="4"/>
  <c r="S1502" i="4"/>
  <c r="S1481" i="4"/>
  <c r="S1461" i="4"/>
  <c r="S1441" i="4"/>
  <c r="S1418" i="4"/>
  <c r="S1401" i="4"/>
  <c r="S1378" i="4"/>
  <c r="S1360" i="4"/>
  <c r="S1342" i="4"/>
  <c r="S1323" i="4"/>
  <c r="S1309" i="4"/>
  <c r="S1290" i="4"/>
  <c r="S1275" i="4"/>
  <c r="S1261" i="4"/>
  <c r="S1245" i="4"/>
  <c r="S1232" i="4"/>
  <c r="S1216" i="4"/>
  <c r="S1202" i="4"/>
  <c r="S1187" i="4"/>
  <c r="S1171" i="4"/>
  <c r="S1159" i="4"/>
  <c r="S1143" i="4"/>
  <c r="S1129" i="4"/>
  <c r="S1116" i="4"/>
  <c r="S1102" i="4"/>
  <c r="S1091" i="4"/>
  <c r="S1077" i="4"/>
  <c r="S1065" i="4"/>
  <c r="S1052" i="4"/>
  <c r="S1038" i="4"/>
  <c r="S1027" i="4"/>
  <c r="S1013" i="4"/>
  <c r="S1001" i="4"/>
  <c r="S988" i="4"/>
  <c r="S979" i="4"/>
  <c r="S969" i="4"/>
  <c r="S960" i="4"/>
  <c r="S951" i="4"/>
  <c r="S942" i="4"/>
  <c r="S933" i="4"/>
  <c r="S924" i="4"/>
  <c r="S915" i="4"/>
  <c r="S906" i="4"/>
  <c r="S898" i="4"/>
  <c r="S890" i="4"/>
  <c r="S882" i="4"/>
  <c r="S874" i="4"/>
  <c r="S866" i="4"/>
  <c r="S858" i="4"/>
  <c r="S850" i="4"/>
  <c r="S842" i="4"/>
  <c r="S834" i="4"/>
  <c r="S826" i="4"/>
  <c r="S818" i="4"/>
  <c r="S810" i="4"/>
  <c r="S802" i="4"/>
  <c r="S794" i="4"/>
  <c r="S786" i="4"/>
  <c r="S778" i="4"/>
  <c r="S770" i="4"/>
  <c r="S762" i="4"/>
  <c r="S754" i="4"/>
  <c r="S746" i="4"/>
  <c r="S738" i="4"/>
  <c r="S730" i="4"/>
  <c r="S722" i="4"/>
  <c r="S714" i="4"/>
  <c r="S706" i="4"/>
  <c r="S698" i="4"/>
  <c r="S690" i="4"/>
  <c r="S682" i="4"/>
  <c r="S674" i="4"/>
  <c r="S666" i="4"/>
  <c r="S1722" i="4"/>
  <c r="S1697" i="4"/>
  <c r="S1670" i="4"/>
  <c r="S1641" i="4"/>
  <c r="S1614" i="4"/>
  <c r="S1589" i="4"/>
  <c r="S1557" i="4"/>
  <c r="S1531" i="4"/>
  <c r="S1506" i="4"/>
  <c r="S1477" i="4"/>
  <c r="S1451" i="4"/>
  <c r="S1426" i="4"/>
  <c r="S1393" i="4"/>
  <c r="S1366" i="4"/>
  <c r="S1345" i="4"/>
  <c r="S1321" i="4"/>
  <c r="S1299" i="4"/>
  <c r="S1279" i="4"/>
  <c r="S1257" i="4"/>
  <c r="S1239" i="4"/>
  <c r="S1221" i="4"/>
  <c r="S1198" i="4"/>
  <c r="S1179" i="4"/>
  <c r="S1161" i="4"/>
  <c r="S1141" i="4"/>
  <c r="S1123" i="4"/>
  <c r="S1107" i="4"/>
  <c r="S1086" i="4"/>
  <c r="S1070" i="4"/>
  <c r="S1054" i="4"/>
  <c r="S1036" i="4"/>
  <c r="S1020" i="4"/>
  <c r="S1004" i="4"/>
  <c r="S985" i="4"/>
  <c r="S974" i="4"/>
  <c r="S963" i="4"/>
  <c r="S949" i="4"/>
  <c r="S937" i="4"/>
  <c r="S926" i="4"/>
  <c r="S912" i="4"/>
  <c r="S902" i="4"/>
  <c r="S892" i="4"/>
  <c r="S880" i="4"/>
  <c r="S870" i="4"/>
  <c r="S860" i="4"/>
  <c r="S848" i="4"/>
  <c r="S838" i="4"/>
  <c r="S828" i="4"/>
  <c r="S816" i="4"/>
  <c r="S806" i="4"/>
  <c r="S796" i="4"/>
  <c r="S784" i="4"/>
  <c r="S774" i="4"/>
  <c r="S764" i="4"/>
  <c r="S752" i="4"/>
  <c r="S742" i="4"/>
  <c r="S732" i="4"/>
  <c r="S720" i="4"/>
  <c r="S710" i="4"/>
  <c r="S700" i="4"/>
  <c r="S688" i="4"/>
  <c r="S678" i="4"/>
  <c r="S668" i="4"/>
  <c r="S658" i="4"/>
  <c r="S650" i="4"/>
  <c r="S642" i="4"/>
  <c r="S634" i="4"/>
  <c r="S626" i="4"/>
  <c r="S618" i="4"/>
  <c r="S610" i="4"/>
  <c r="S602" i="4"/>
  <c r="S594" i="4"/>
  <c r="S586" i="4"/>
  <c r="S578" i="4"/>
  <c r="S570" i="4"/>
  <c r="S562" i="4"/>
  <c r="S554" i="4"/>
  <c r="S546" i="4"/>
  <c r="S538" i="4"/>
  <c r="S530" i="4"/>
  <c r="S522" i="4"/>
  <c r="S514" i="4"/>
  <c r="S506" i="4"/>
  <c r="S498" i="4"/>
  <c r="S490" i="4"/>
  <c r="S482" i="4"/>
  <c r="S474" i="4"/>
  <c r="S466" i="4"/>
  <c r="S458" i="4"/>
  <c r="S450" i="4"/>
  <c r="S442" i="4"/>
  <c r="S434" i="4"/>
  <c r="S426" i="4"/>
  <c r="S418" i="4"/>
  <c r="S410" i="4"/>
  <c r="S402" i="4"/>
  <c r="S394" i="4"/>
  <c r="S386" i="4"/>
  <c r="S378" i="4"/>
  <c r="S370" i="4"/>
  <c r="S362" i="4"/>
  <c r="S354" i="4"/>
  <c r="S346" i="4"/>
  <c r="S338" i="4"/>
  <c r="S330" i="4"/>
  <c r="S322" i="4"/>
  <c r="S314" i="4"/>
  <c r="S306" i="4"/>
  <c r="S298" i="4"/>
  <c r="S290" i="4"/>
  <c r="S282" i="4"/>
  <c r="S274" i="4"/>
  <c r="S266" i="4"/>
  <c r="S258" i="4"/>
  <c r="S250" i="4"/>
  <c r="S242" i="4"/>
  <c r="S234" i="4"/>
  <c r="S226" i="4"/>
  <c r="S218" i="4"/>
  <c r="S210" i="4"/>
  <c r="S202" i="4"/>
  <c r="S194" i="4"/>
  <c r="S186" i="4"/>
  <c r="S178" i="4"/>
  <c r="S170" i="4"/>
  <c r="S162" i="4"/>
  <c r="S154" i="4"/>
  <c r="S146" i="4"/>
  <c r="S138" i="4"/>
  <c r="S1746" i="4"/>
  <c r="S1721" i="4"/>
  <c r="S1694" i="4"/>
  <c r="S1661" i="4"/>
  <c r="S1635" i="4"/>
  <c r="S1610" i="4"/>
  <c r="S1581" i="4"/>
  <c r="S1555" i="4"/>
  <c r="S1530" i="4"/>
  <c r="S1499" i="4"/>
  <c r="S1474" i="4"/>
  <c r="S1449" i="4"/>
  <c r="S1417" i="4"/>
  <c r="S1390" i="4"/>
  <c r="S1365" i="4"/>
  <c r="S1341" i="4"/>
  <c r="S1320" i="4"/>
  <c r="S1298" i="4"/>
  <c r="S1272" i="4"/>
  <c r="S1254" i="4"/>
  <c r="S1235" i="4"/>
  <c r="S1215" i="4"/>
  <c r="S1197" i="4"/>
  <c r="S1178" i="4"/>
  <c r="S1157" i="4"/>
  <c r="S1138" i="4"/>
  <c r="S1121" i="4"/>
  <c r="S1101" i="4"/>
  <c r="S1085" i="4"/>
  <c r="S1069" i="4"/>
  <c r="S1051" i="4"/>
  <c r="S1035" i="4"/>
  <c r="S1019" i="4"/>
  <c r="S998" i="4"/>
  <c r="S984" i="4"/>
  <c r="S973" i="4"/>
  <c r="S959" i="4"/>
  <c r="S948" i="4"/>
  <c r="S936" i="4"/>
  <c r="S923" i="4"/>
  <c r="S911" i="4"/>
  <c r="S901" i="4"/>
  <c r="S889" i="4"/>
  <c r="S879" i="4"/>
  <c r="S869" i="4"/>
  <c r="S857" i="4"/>
  <c r="S847" i="4"/>
  <c r="S837" i="4"/>
  <c r="S825" i="4"/>
  <c r="S815" i="4"/>
  <c r="S805" i="4"/>
  <c r="S793" i="4"/>
  <c r="S783" i="4"/>
  <c r="S773" i="4"/>
  <c r="S761" i="4"/>
  <c r="S751" i="4"/>
  <c r="S741" i="4"/>
  <c r="S729" i="4"/>
  <c r="S719" i="4"/>
  <c r="S709" i="4"/>
  <c r="S697" i="4"/>
  <c r="S687" i="4"/>
  <c r="S677" i="4"/>
  <c r="S665" i="4"/>
  <c r="S657" i="4"/>
  <c r="S649" i="4"/>
  <c r="S641" i="4"/>
  <c r="S633" i="4"/>
  <c r="S625" i="4"/>
  <c r="S617" i="4"/>
  <c r="S609" i="4"/>
  <c r="S601" i="4"/>
  <c r="S593" i="4"/>
  <c r="S585" i="4"/>
  <c r="S577" i="4"/>
  <c r="S569" i="4"/>
  <c r="S561" i="4"/>
  <c r="S553" i="4"/>
  <c r="S545" i="4"/>
  <c r="S537" i="4"/>
  <c r="S529" i="4"/>
  <c r="S521" i="4"/>
  <c r="S513" i="4"/>
  <c r="S505" i="4"/>
  <c r="S497" i="4"/>
  <c r="S1742" i="4"/>
  <c r="S1717" i="4"/>
  <c r="S1691" i="4"/>
  <c r="S1659" i="4"/>
  <c r="S1634" i="4"/>
  <c r="S1609" i="4"/>
  <c r="S1579" i="4"/>
  <c r="S1554" i="4"/>
  <c r="S1529" i="4"/>
  <c r="S1494" i="4"/>
  <c r="S1469" i="4"/>
  <c r="S1443" i="4"/>
  <c r="S1414" i="4"/>
  <c r="S1389" i="4"/>
  <c r="S1363" i="4"/>
  <c r="S1338" i="4"/>
  <c r="S1317" i="4"/>
  <c r="S1296" i="4"/>
  <c r="S1271" i="4"/>
  <c r="S1253" i="4"/>
  <c r="S1234" i="4"/>
  <c r="S1214" i="4"/>
  <c r="S1195" i="4"/>
  <c r="S1177" i="4"/>
  <c r="S1153" i="4"/>
  <c r="S1135" i="4"/>
  <c r="S1118" i="4"/>
  <c r="S1100" i="4"/>
  <c r="S1084" i="4"/>
  <c r="S1068" i="4"/>
  <c r="S1049" i="4"/>
  <c r="S1033" i="4"/>
  <c r="S1017" i="4"/>
  <c r="S997" i="4"/>
  <c r="S983" i="4"/>
  <c r="S972" i="4"/>
  <c r="S958" i="4"/>
  <c r="S947" i="4"/>
  <c r="S935" i="4"/>
  <c r="S921" i="4"/>
  <c r="S910" i="4"/>
  <c r="S900" i="4"/>
  <c r="S888" i="4"/>
  <c r="S878" i="4"/>
  <c r="S868" i="4"/>
  <c r="S856" i="4"/>
  <c r="S846" i="4"/>
  <c r="S836" i="4"/>
  <c r="S824" i="4"/>
  <c r="S814" i="4"/>
  <c r="S804" i="4"/>
  <c r="S792" i="4"/>
  <c r="S782" i="4"/>
  <c r="S772" i="4"/>
  <c r="S760" i="4"/>
  <c r="S750" i="4"/>
  <c r="S740" i="4"/>
  <c r="S728" i="4"/>
  <c r="S718" i="4"/>
  <c r="S708" i="4"/>
  <c r="S696" i="4"/>
  <c r="S686" i="4"/>
  <c r="S676" i="4"/>
  <c r="S664" i="4"/>
  <c r="S656" i="4"/>
  <c r="S648" i="4"/>
  <c r="S640" i="4"/>
  <c r="S632" i="4"/>
  <c r="S624" i="4"/>
  <c r="S616" i="4"/>
  <c r="S608" i="4"/>
  <c r="S600" i="4"/>
  <c r="S592" i="4"/>
  <c r="S584" i="4"/>
  <c r="S576" i="4"/>
  <c r="S568" i="4"/>
  <c r="S560" i="4"/>
  <c r="S552" i="4"/>
  <c r="S544" i="4"/>
  <c r="S536" i="4"/>
  <c r="S528" i="4"/>
  <c r="S520" i="4"/>
  <c r="S512" i="4"/>
  <c r="S504" i="4"/>
  <c r="S496" i="4"/>
  <c r="S488" i="4"/>
  <c r="S480" i="4"/>
  <c r="S472" i="4"/>
  <c r="S464" i="4"/>
  <c r="S456" i="4"/>
  <c r="S448" i="4"/>
  <c r="S440" i="4"/>
  <c r="S432" i="4"/>
  <c r="S424" i="4"/>
  <c r="S416" i="4"/>
  <c r="S408" i="4"/>
  <c r="S400" i="4"/>
  <c r="S392" i="4"/>
  <c r="S384" i="4"/>
  <c r="S376" i="4"/>
  <c r="S368" i="4"/>
  <c r="S360" i="4"/>
  <c r="S352" i="4"/>
  <c r="S344" i="4"/>
  <c r="S336" i="4"/>
  <c r="S328" i="4"/>
  <c r="S320" i="4"/>
  <c r="S312" i="4"/>
  <c r="S304" i="4"/>
  <c r="S296" i="4"/>
  <c r="S288" i="4"/>
  <c r="S280" i="4"/>
  <c r="S272" i="4"/>
  <c r="S264" i="4"/>
  <c r="S256" i="4"/>
  <c r="S248" i="4"/>
  <c r="S240" i="4"/>
  <c r="S232" i="4"/>
  <c r="S224" i="4"/>
  <c r="S216" i="4"/>
  <c r="S208" i="4"/>
  <c r="S200" i="4"/>
  <c r="S192" i="4"/>
  <c r="S184" i="4"/>
  <c r="S176" i="4"/>
  <c r="S168" i="4"/>
  <c r="S160" i="4"/>
  <c r="S152" i="4"/>
  <c r="S144" i="4"/>
  <c r="S136" i="4"/>
  <c r="S128" i="4"/>
  <c r="S120" i="4"/>
  <c r="S112" i="4"/>
  <c r="S104" i="4"/>
  <c r="S96" i="4"/>
  <c r="S88" i="4"/>
  <c r="S80" i="4"/>
  <c r="S72" i="4"/>
  <c r="S64" i="4"/>
  <c r="S56" i="4"/>
  <c r="S48" i="4"/>
  <c r="S40" i="4"/>
  <c r="S32" i="4"/>
  <c r="S24" i="4"/>
  <c r="S16" i="4"/>
  <c r="S9" i="4"/>
  <c r="S1738" i="4"/>
  <c r="S1713" i="4"/>
  <c r="S1683" i="4"/>
  <c r="S1658" i="4"/>
  <c r="S1633" i="4"/>
  <c r="S1602" i="4"/>
  <c r="S1577" i="4"/>
  <c r="S1550" i="4"/>
  <c r="S1518" i="4"/>
  <c r="S1493" i="4"/>
  <c r="S1467" i="4"/>
  <c r="S1438" i="4"/>
  <c r="S1413" i="4"/>
  <c r="S1387" i="4"/>
  <c r="S1355" i="4"/>
  <c r="S1334" i="4"/>
  <c r="S1313" i="4"/>
  <c r="S1289" i="4"/>
  <c r="S1270" i="4"/>
  <c r="S1251" i="4"/>
  <c r="S1230" i="4"/>
  <c r="S1211" i="4"/>
  <c r="S1193" i="4"/>
  <c r="S1170" i="4"/>
  <c r="S1152" i="4"/>
  <c r="S1134" i="4"/>
  <c r="S1115" i="4"/>
  <c r="S1099" i="4"/>
  <c r="S1083" i="4"/>
  <c r="S1062" i="4"/>
  <c r="S1046" i="4"/>
  <c r="S1030" i="4"/>
  <c r="S1012" i="4"/>
  <c r="S996" i="4"/>
  <c r="S982" i="4"/>
  <c r="S968" i="4"/>
  <c r="S957" i="4"/>
  <c r="S945" i="4"/>
  <c r="S932" i="4"/>
  <c r="S920" i="4"/>
  <c r="S909" i="4"/>
  <c r="S897" i="4"/>
  <c r="S887" i="4"/>
  <c r="S877" i="4"/>
  <c r="S865" i="4"/>
  <c r="S855" i="4"/>
  <c r="S845" i="4"/>
  <c r="S833" i="4"/>
  <c r="S823" i="4"/>
  <c r="S813" i="4"/>
  <c r="S801" i="4"/>
  <c r="S791" i="4"/>
  <c r="S781" i="4"/>
  <c r="S769" i="4"/>
  <c r="S759" i="4"/>
  <c r="S749" i="4"/>
  <c r="S737" i="4"/>
  <c r="S727" i="4"/>
  <c r="S717" i="4"/>
  <c r="S705" i="4"/>
  <c r="S695" i="4"/>
  <c r="S685" i="4"/>
  <c r="S673" i="4"/>
  <c r="S663" i="4"/>
  <c r="S655" i="4"/>
  <c r="S647" i="4"/>
  <c r="S639" i="4"/>
  <c r="S631" i="4"/>
  <c r="S623" i="4"/>
  <c r="S615" i="4"/>
  <c r="S607" i="4"/>
  <c r="S599" i="4"/>
  <c r="S591" i="4"/>
  <c r="S583" i="4"/>
  <c r="S575" i="4"/>
  <c r="S567" i="4"/>
  <c r="S559" i="4"/>
  <c r="S551" i="4"/>
  <c r="S543" i="4"/>
  <c r="S535" i="4"/>
  <c r="S527" i="4"/>
  <c r="S519" i="4"/>
  <c r="S511" i="4"/>
  <c r="S503" i="4"/>
  <c r="S495" i="4"/>
  <c r="S487" i="4"/>
  <c r="S479" i="4"/>
  <c r="S471" i="4"/>
  <c r="S463" i="4"/>
  <c r="S455" i="4"/>
  <c r="S447" i="4"/>
  <c r="S439" i="4"/>
  <c r="S431" i="4"/>
  <c r="S423" i="4"/>
  <c r="S415" i="4"/>
  <c r="S407" i="4"/>
  <c r="S399" i="4"/>
  <c r="S391" i="4"/>
  <c r="S383" i="4"/>
  <c r="S375" i="4"/>
  <c r="S367" i="4"/>
  <c r="S359" i="4"/>
  <c r="S351" i="4"/>
  <c r="S343" i="4"/>
  <c r="S335" i="4"/>
  <c r="S327" i="4"/>
  <c r="S319" i="4"/>
  <c r="S311" i="4"/>
  <c r="S303" i="4"/>
  <c r="S295" i="4"/>
  <c r="S287" i="4"/>
  <c r="S279" i="4"/>
  <c r="S271" i="4"/>
  <c r="S263" i="4"/>
  <c r="S255" i="4"/>
  <c r="S247" i="4"/>
  <c r="S239" i="4"/>
  <c r="S231" i="4"/>
  <c r="S223" i="4"/>
  <c r="S215" i="4"/>
  <c r="S207" i="4"/>
  <c r="S199" i="4"/>
  <c r="S191" i="4"/>
  <c r="S183" i="4"/>
  <c r="S175" i="4"/>
  <c r="S167" i="4"/>
  <c r="S159" i="4"/>
  <c r="S151" i="4"/>
  <c r="S143" i="4"/>
  <c r="S135" i="4"/>
  <c r="S127" i="4"/>
  <c r="S119" i="4"/>
  <c r="S111" i="4"/>
  <c r="S103" i="4"/>
  <c r="S95" i="4"/>
  <c r="S87" i="4"/>
  <c r="S79" i="4"/>
  <c r="S71" i="4"/>
  <c r="S63" i="4"/>
  <c r="S55" i="4"/>
  <c r="S47" i="4"/>
  <c r="S39" i="4"/>
  <c r="S31" i="4"/>
  <c r="S23" i="4"/>
  <c r="S15" i="4"/>
  <c r="S8" i="4"/>
  <c r="S1737" i="4"/>
  <c r="S1682" i="4"/>
  <c r="S1630" i="4"/>
  <c r="S1571" i="4"/>
  <c r="S1517" i="4"/>
  <c r="S1466" i="4"/>
  <c r="S1410" i="4"/>
  <c r="S1354" i="4"/>
  <c r="S1312" i="4"/>
  <c r="S1269" i="4"/>
  <c r="S1226" i="4"/>
  <c r="S1190" i="4"/>
  <c r="S1151" i="4"/>
  <c r="S1113" i="4"/>
  <c r="S1081" i="4"/>
  <c r="S1045" i="4"/>
  <c r="S1011" i="4"/>
  <c r="S981" i="4"/>
  <c r="S956" i="4"/>
  <c r="S931" i="4"/>
  <c r="S908" i="4"/>
  <c r="S886" i="4"/>
  <c r="S864" i="4"/>
  <c r="S844" i="4"/>
  <c r="S822" i="4"/>
  <c r="S800" i="4"/>
  <c r="S780" i="4"/>
  <c r="S758" i="4"/>
  <c r="S736" i="4"/>
  <c r="S716" i="4"/>
  <c r="S694" i="4"/>
  <c r="S672" i="4"/>
  <c r="S654" i="4"/>
  <c r="S638" i="4"/>
  <c r="S622" i="4"/>
  <c r="S606" i="4"/>
  <c r="S590" i="4"/>
  <c r="S574" i="4"/>
  <c r="S558" i="4"/>
  <c r="S542" i="4"/>
  <c r="S526" i="4"/>
  <c r="S510" i="4"/>
  <c r="S494" i="4"/>
  <c r="S483" i="4"/>
  <c r="S469" i="4"/>
  <c r="S457" i="4"/>
  <c r="S444" i="4"/>
  <c r="S430" i="4"/>
  <c r="S419" i="4"/>
  <c r="S405" i="4"/>
  <c r="S393" i="4"/>
  <c r="S380" i="4"/>
  <c r="S366" i="4"/>
  <c r="S355" i="4"/>
  <c r="S341" i="4"/>
  <c r="S329" i="4"/>
  <c r="S316" i="4"/>
  <c r="S302" i="4"/>
  <c r="S291" i="4"/>
  <c r="S277" i="4"/>
  <c r="S265" i="4"/>
  <c r="S252" i="4"/>
  <c r="S238" i="4"/>
  <c r="S227" i="4"/>
  <c r="S213" i="4"/>
  <c r="S201" i="4"/>
  <c r="S188" i="4"/>
  <c r="S174" i="4"/>
  <c r="S163" i="4"/>
  <c r="S149" i="4"/>
  <c r="S137" i="4"/>
  <c r="S125" i="4"/>
  <c r="S115" i="4"/>
  <c r="S105" i="4"/>
  <c r="S93" i="4"/>
  <c r="S83" i="4"/>
  <c r="S73" i="4"/>
  <c r="S61" i="4"/>
  <c r="S51" i="4"/>
  <c r="S41" i="4"/>
  <c r="S29" i="4"/>
  <c r="S19" i="4"/>
  <c r="S10" i="4"/>
  <c r="S1734" i="4"/>
  <c r="S1678" i="4"/>
  <c r="S1621" i="4"/>
  <c r="S1570" i="4"/>
  <c r="S1515" i="4"/>
  <c r="S1457" i="4"/>
  <c r="S1405" i="4"/>
  <c r="S1353" i="4"/>
  <c r="S1306" i="4"/>
  <c r="S1266" i="4"/>
  <c r="S1225" i="4"/>
  <c r="S1186" i="4"/>
  <c r="S1150" i="4"/>
  <c r="S1110" i="4"/>
  <c r="S1076" i="4"/>
  <c r="S1044" i="4"/>
  <c r="S1009" i="4"/>
  <c r="S977" i="4"/>
  <c r="S955" i="4"/>
  <c r="S929" i="4"/>
  <c r="S905" i="4"/>
  <c r="S885" i="4"/>
  <c r="S863" i="4"/>
  <c r="S841" i="4"/>
  <c r="S821" i="4"/>
  <c r="S799" i="4"/>
  <c r="S777" i="4"/>
  <c r="S757" i="4"/>
  <c r="S735" i="4"/>
  <c r="S713" i="4"/>
  <c r="S693" i="4"/>
  <c r="S671" i="4"/>
  <c r="S653" i="4"/>
  <c r="S637" i="4"/>
  <c r="S621" i="4"/>
  <c r="S605" i="4"/>
  <c r="S589" i="4"/>
  <c r="S573" i="4"/>
  <c r="S557" i="4"/>
  <c r="S541" i="4"/>
  <c r="S525" i="4"/>
  <c r="S509" i="4"/>
  <c r="S493" i="4"/>
  <c r="S481" i="4"/>
  <c r="S468" i="4"/>
  <c r="S454" i="4"/>
  <c r="S443" i="4"/>
  <c r="S429" i="4"/>
  <c r="S417" i="4"/>
  <c r="S404" i="4"/>
  <c r="S390" i="4"/>
  <c r="S379" i="4"/>
  <c r="S365" i="4"/>
  <c r="S353" i="4"/>
  <c r="S340" i="4"/>
  <c r="S326" i="4"/>
  <c r="S315" i="4"/>
  <c r="S301" i="4"/>
  <c r="S289" i="4"/>
  <c r="S276" i="4"/>
  <c r="S262" i="4"/>
  <c r="S251" i="4"/>
  <c r="S237" i="4"/>
  <c r="S225" i="4"/>
  <c r="S212" i="4"/>
  <c r="S198" i="4"/>
  <c r="S187" i="4"/>
  <c r="S173" i="4"/>
  <c r="S161" i="4"/>
  <c r="S148" i="4"/>
  <c r="S134" i="4"/>
  <c r="S124" i="4"/>
  <c r="S114" i="4"/>
  <c r="S102" i="4"/>
  <c r="S92" i="4"/>
  <c r="S82" i="4"/>
  <c r="S70" i="4"/>
  <c r="S60" i="4"/>
  <c r="S50" i="4"/>
  <c r="S38" i="4"/>
  <c r="S28" i="4"/>
  <c r="S18" i="4"/>
  <c r="S7" i="4"/>
  <c r="S1733" i="4"/>
  <c r="S1674" i="4"/>
  <c r="S1619" i="4"/>
  <c r="S1569" i="4"/>
  <c r="S1513" i="4"/>
  <c r="S1454" i="4"/>
  <c r="S1403" i="4"/>
  <c r="S1352" i="4"/>
  <c r="S1302" i="4"/>
  <c r="S1263" i="4"/>
  <c r="S1224" i="4"/>
  <c r="S1184" i="4"/>
  <c r="S1147" i="4"/>
  <c r="S1109" i="4"/>
  <c r="S1075" i="4"/>
  <c r="S1043" i="4"/>
  <c r="S1006" i="4"/>
  <c r="S976" i="4"/>
  <c r="S953" i="4"/>
  <c r="S928" i="4"/>
  <c r="S904" i="4"/>
  <c r="S884" i="4"/>
  <c r="S862" i="4"/>
  <c r="S840" i="4"/>
  <c r="S820" i="4"/>
  <c r="S798" i="4"/>
  <c r="S776" i="4"/>
  <c r="S756" i="4"/>
  <c r="S734" i="4"/>
  <c r="S712" i="4"/>
  <c r="S692" i="4"/>
  <c r="S670" i="4"/>
  <c r="S652" i="4"/>
  <c r="S636" i="4"/>
  <c r="S620" i="4"/>
  <c r="S604" i="4"/>
  <c r="S588" i="4"/>
  <c r="S572" i="4"/>
  <c r="S556" i="4"/>
  <c r="S540" i="4"/>
  <c r="S524" i="4"/>
  <c r="S508" i="4"/>
  <c r="S492" i="4"/>
  <c r="S478" i="4"/>
  <c r="S467" i="4"/>
  <c r="S453" i="4"/>
  <c r="S441" i="4"/>
  <c r="S428" i="4"/>
  <c r="S414" i="4"/>
  <c r="S403" i="4"/>
  <c r="S389" i="4"/>
  <c r="S377" i="4"/>
  <c r="S364" i="4"/>
  <c r="S350" i="4"/>
  <c r="S339" i="4"/>
  <c r="S325" i="4"/>
  <c r="S313" i="4"/>
  <c r="S300" i="4"/>
  <c r="S286" i="4"/>
  <c r="S275" i="4"/>
  <c r="S261" i="4"/>
  <c r="S249" i="4"/>
  <c r="S236" i="4"/>
  <c r="S222" i="4"/>
  <c r="S211" i="4"/>
  <c r="S197" i="4"/>
  <c r="S185" i="4"/>
  <c r="S172" i="4"/>
  <c r="S158" i="4"/>
  <c r="S147" i="4"/>
  <c r="S133" i="4"/>
  <c r="S123" i="4"/>
  <c r="S113" i="4"/>
  <c r="S101" i="4"/>
  <c r="S91" i="4"/>
  <c r="S81" i="4"/>
  <c r="S69" i="4"/>
  <c r="S59" i="4"/>
  <c r="S49" i="4"/>
  <c r="S37" i="4"/>
  <c r="S27" i="4"/>
  <c r="S17" i="4"/>
  <c r="S6" i="4"/>
  <c r="S1723" i="4"/>
  <c r="S1673" i="4"/>
  <c r="S1618" i="4"/>
  <c r="S1558" i="4"/>
  <c r="S1507" i="4"/>
  <c r="S1453" i="4"/>
  <c r="S1397" i="4"/>
  <c r="S1349" i="4"/>
  <c r="S1301" i="4"/>
  <c r="S1259" i="4"/>
  <c r="S1223" i="4"/>
  <c r="S1181" i="4"/>
  <c r="S1142" i="4"/>
  <c r="S1108" i="4"/>
  <c r="S1073" i="4"/>
  <c r="S1037" i="4"/>
  <c r="S1005" i="4"/>
  <c r="S975" i="4"/>
  <c r="S950" i="4"/>
  <c r="S927" i="4"/>
  <c r="S903" i="4"/>
  <c r="S881" i="4"/>
  <c r="S861" i="4"/>
  <c r="S839" i="4"/>
  <c r="S817" i="4"/>
  <c r="S797" i="4"/>
  <c r="S775" i="4"/>
  <c r="S753" i="4"/>
  <c r="S733" i="4"/>
  <c r="S711" i="4"/>
  <c r="S689" i="4"/>
  <c r="S669" i="4"/>
  <c r="S651" i="4"/>
  <c r="S635" i="4"/>
  <c r="S619" i="4"/>
  <c r="S603" i="4"/>
  <c r="S587" i="4"/>
  <c r="S571" i="4"/>
  <c r="S555" i="4"/>
  <c r="S539" i="4"/>
  <c r="S523" i="4"/>
  <c r="S507" i="4"/>
  <c r="S491" i="4"/>
  <c r="S477" i="4"/>
  <c r="S465" i="4"/>
  <c r="S452" i="4"/>
  <c r="S438" i="4"/>
  <c r="S427" i="4"/>
  <c r="S413" i="4"/>
  <c r="S401" i="4"/>
  <c r="S388" i="4"/>
  <c r="S374" i="4"/>
  <c r="S363" i="4"/>
  <c r="S349" i="4"/>
  <c r="S337" i="4"/>
  <c r="S324" i="4"/>
  <c r="S310" i="4"/>
  <c r="S299" i="4"/>
  <c r="S285" i="4"/>
  <c r="S273" i="4"/>
  <c r="S260" i="4"/>
  <c r="S246" i="4"/>
  <c r="S235" i="4"/>
  <c r="S221" i="4"/>
  <c r="S209" i="4"/>
  <c r="S196" i="4"/>
  <c r="S182" i="4"/>
  <c r="S171" i="4"/>
  <c r="S157" i="4"/>
  <c r="S145" i="4"/>
  <c r="S132" i="4"/>
  <c r="S122" i="4"/>
  <c r="S110" i="4"/>
  <c r="S100" i="4"/>
  <c r="S90" i="4"/>
  <c r="S78" i="4"/>
  <c r="S68" i="4"/>
  <c r="S58" i="4"/>
  <c r="S46" i="4"/>
  <c r="S36" i="4"/>
  <c r="S26" i="4"/>
  <c r="S14" i="4"/>
  <c r="S1710" i="4"/>
  <c r="S1657" i="4"/>
  <c r="S1597" i="4"/>
  <c r="S1546" i="4"/>
  <c r="S1491" i="4"/>
  <c r="S1435" i="4"/>
  <c r="S1385" i="4"/>
  <c r="S1333" i="4"/>
  <c r="S1288" i="4"/>
  <c r="S1250" i="4"/>
  <c r="S1208" i="4"/>
  <c r="S1169" i="4"/>
  <c r="S1133" i="4"/>
  <c r="S1097" i="4"/>
  <c r="S1061" i="4"/>
  <c r="S1029" i="4"/>
  <c r="S995" i="4"/>
  <c r="S967" i="4"/>
  <c r="S944" i="4"/>
  <c r="S919" i="4"/>
  <c r="S896" i="4"/>
  <c r="S876" i="4"/>
  <c r="S854" i="4"/>
  <c r="S832" i="4"/>
  <c r="S812" i="4"/>
  <c r="S790" i="4"/>
  <c r="S768" i="4"/>
  <c r="S748" i="4"/>
  <c r="S726" i="4"/>
  <c r="S704" i="4"/>
  <c r="S684" i="4"/>
  <c r="S662" i="4"/>
  <c r="S646" i="4"/>
  <c r="S630" i="4"/>
  <c r="S614" i="4"/>
  <c r="S598" i="4"/>
  <c r="S582" i="4"/>
  <c r="S566" i="4"/>
  <c r="S550" i="4"/>
  <c r="S534" i="4"/>
  <c r="S518" i="4"/>
  <c r="S502" i="4"/>
  <c r="S489" i="4"/>
  <c r="S476" i="4"/>
  <c r="S462" i="4"/>
  <c r="S451" i="4"/>
  <c r="S437" i="4"/>
  <c r="S425" i="4"/>
  <c r="S412" i="4"/>
  <c r="S398" i="4"/>
  <c r="S387" i="4"/>
  <c r="S373" i="4"/>
  <c r="S361" i="4"/>
  <c r="S348" i="4"/>
  <c r="S334" i="4"/>
  <c r="S323" i="4"/>
  <c r="S309" i="4"/>
  <c r="S297" i="4"/>
  <c r="S284" i="4"/>
  <c r="S270" i="4"/>
  <c r="S259" i="4"/>
  <c r="S245" i="4"/>
  <c r="S233" i="4"/>
  <c r="S220" i="4"/>
  <c r="S206" i="4"/>
  <c r="S195" i="4"/>
  <c r="S181" i="4"/>
  <c r="S169" i="4"/>
  <c r="S156" i="4"/>
  <c r="S142" i="4"/>
  <c r="S131" i="4"/>
  <c r="S121" i="4"/>
  <c r="S109" i="4"/>
  <c r="S99" i="4"/>
  <c r="S89" i="4"/>
  <c r="S77" i="4"/>
  <c r="S67" i="4"/>
  <c r="S57" i="4"/>
  <c r="S45" i="4"/>
  <c r="S35" i="4"/>
  <c r="S25" i="4"/>
  <c r="S1705" i="4"/>
  <c r="S1653" i="4"/>
  <c r="S1595" i="4"/>
  <c r="S1541" i="4"/>
  <c r="S1490" i="4"/>
  <c r="S1430" i="4"/>
  <c r="S1377" i="4"/>
  <c r="S1331" i="4"/>
  <c r="S1285" i="4"/>
  <c r="S1243" i="4"/>
  <c r="S1207" i="4"/>
  <c r="S1168" i="4"/>
  <c r="S1126" i="4"/>
  <c r="S1094" i="4"/>
  <c r="S1060" i="4"/>
  <c r="S1025" i="4"/>
  <c r="S993" i="4"/>
  <c r="S966" i="4"/>
  <c r="S941" i="4"/>
  <c r="S918" i="4"/>
  <c r="S895" i="4"/>
  <c r="S873" i="4"/>
  <c r="S853" i="4"/>
  <c r="S831" i="4"/>
  <c r="S809" i="4"/>
  <c r="S789" i="4"/>
  <c r="S767" i="4"/>
  <c r="S745" i="4"/>
  <c r="S725" i="4"/>
  <c r="S703" i="4"/>
  <c r="S681" i="4"/>
  <c r="S661" i="4"/>
  <c r="S645" i="4"/>
  <c r="S629" i="4"/>
  <c r="S613" i="4"/>
  <c r="S597" i="4"/>
  <c r="S581" i="4"/>
  <c r="S565" i="4"/>
  <c r="S549" i="4"/>
  <c r="S533" i="4"/>
  <c r="S517" i="4"/>
  <c r="S501" i="4"/>
  <c r="S486" i="4"/>
  <c r="S475" i="4"/>
  <c r="S461" i="4"/>
  <c r="S449" i="4"/>
  <c r="S436" i="4"/>
  <c r="S422" i="4"/>
  <c r="S411" i="4"/>
  <c r="S397" i="4"/>
  <c r="S385" i="4"/>
  <c r="S372" i="4"/>
  <c r="S358" i="4"/>
  <c r="S347" i="4"/>
  <c r="S333" i="4"/>
  <c r="S321" i="4"/>
  <c r="S308" i="4"/>
  <c r="S294" i="4"/>
  <c r="S283" i="4"/>
  <c r="S269" i="4"/>
  <c r="S257" i="4"/>
  <c r="S244" i="4"/>
  <c r="S230" i="4"/>
  <c r="S219" i="4"/>
  <c r="S205" i="4"/>
  <c r="S193" i="4"/>
  <c r="S180" i="4"/>
  <c r="S166" i="4"/>
  <c r="S155" i="4"/>
  <c r="S141" i="4"/>
  <c r="S130" i="4"/>
  <c r="S118" i="4"/>
  <c r="S108" i="4"/>
  <c r="S98" i="4"/>
  <c r="S86" i="4"/>
  <c r="S76" i="4"/>
  <c r="S66" i="4"/>
  <c r="S54" i="4"/>
  <c r="S44" i="4"/>
  <c r="S34" i="4"/>
  <c r="S22" i="4"/>
  <c r="S13" i="4"/>
  <c r="S1699" i="4"/>
  <c r="S1649" i="4"/>
  <c r="S1594" i="4"/>
  <c r="S1538" i="4"/>
  <c r="S1486" i="4"/>
  <c r="S1429" i="4"/>
  <c r="S1374" i="4"/>
  <c r="S1330" i="4"/>
  <c r="S1281" i="4"/>
  <c r="S1242" i="4"/>
  <c r="S1206" i="4"/>
  <c r="S1166" i="4"/>
  <c r="S1125" i="4"/>
  <c r="S1093" i="4"/>
  <c r="S1059" i="4"/>
  <c r="S1022" i="4"/>
  <c r="S990" i="4"/>
  <c r="S965" i="4"/>
  <c r="S940" i="4"/>
  <c r="S917" i="4"/>
  <c r="S894" i="4"/>
  <c r="S872" i="4"/>
  <c r="S852" i="4"/>
  <c r="S830" i="4"/>
  <c r="S808" i="4"/>
  <c r="S788" i="4"/>
  <c r="S766" i="4"/>
  <c r="S744" i="4"/>
  <c r="S724" i="4"/>
  <c r="S702" i="4"/>
  <c r="S680" i="4"/>
  <c r="S660" i="4"/>
  <c r="S644" i="4"/>
  <c r="S628" i="4"/>
  <c r="S612" i="4"/>
  <c r="S596" i="4"/>
  <c r="S580" i="4"/>
  <c r="S564" i="4"/>
  <c r="S548" i="4"/>
  <c r="S532" i="4"/>
  <c r="S516" i="4"/>
  <c r="S500" i="4"/>
  <c r="S485" i="4"/>
  <c r="S473" i="4"/>
  <c r="S460" i="4"/>
  <c r="S446" i="4"/>
  <c r="S435" i="4"/>
  <c r="S421" i="4"/>
  <c r="S409" i="4"/>
  <c r="S396" i="4"/>
  <c r="S382" i="4"/>
  <c r="S371" i="4"/>
  <c r="S357" i="4"/>
  <c r="S345" i="4"/>
  <c r="S332" i="4"/>
  <c r="S318" i="4"/>
  <c r="S307" i="4"/>
  <c r="S293" i="4"/>
  <c r="S281" i="4"/>
  <c r="S268" i="4"/>
  <c r="S254" i="4"/>
  <c r="S243" i="4"/>
  <c r="S229" i="4"/>
  <c r="S217" i="4"/>
  <c r="S204" i="4"/>
  <c r="S190" i="4"/>
  <c r="S179" i="4"/>
  <c r="S165" i="4"/>
  <c r="S153" i="4"/>
  <c r="S140" i="4"/>
  <c r="S129" i="4"/>
  <c r="S117" i="4"/>
  <c r="S107" i="4"/>
  <c r="S97" i="4"/>
  <c r="S85" i="4"/>
  <c r="S75" i="4"/>
  <c r="S65" i="4"/>
  <c r="S53" i="4"/>
  <c r="S43" i="4"/>
  <c r="S33" i="4"/>
  <c r="S21" i="4"/>
  <c r="S12" i="4"/>
  <c r="S1698" i="4"/>
  <c r="S1280" i="4"/>
  <c r="S987" i="4"/>
  <c r="S807" i="4"/>
  <c r="S643" i="4"/>
  <c r="S515" i="4"/>
  <c r="S406" i="4"/>
  <c r="S305" i="4"/>
  <c r="S203" i="4"/>
  <c r="S106" i="4"/>
  <c r="S20" i="4"/>
  <c r="S1643" i="4"/>
  <c r="S1241" i="4"/>
  <c r="S964" i="4"/>
  <c r="S785" i="4"/>
  <c r="S627" i="4"/>
  <c r="S499" i="4"/>
  <c r="S395" i="4"/>
  <c r="S292" i="4"/>
  <c r="S189" i="4"/>
  <c r="S94" i="4"/>
  <c r="S11" i="4"/>
  <c r="S1593" i="4"/>
  <c r="S1199" i="4"/>
  <c r="S939" i="4"/>
  <c r="S765" i="4"/>
  <c r="S611" i="4"/>
  <c r="S484" i="4"/>
  <c r="S381" i="4"/>
  <c r="S278" i="4"/>
  <c r="S177" i="4"/>
  <c r="S84" i="4"/>
  <c r="S1533" i="4"/>
  <c r="S1162" i="4"/>
  <c r="S913" i="4"/>
  <c r="S743" i="4"/>
  <c r="S595" i="4"/>
  <c r="S470" i="4"/>
  <c r="S369" i="4"/>
  <c r="S267" i="4"/>
  <c r="S164" i="4"/>
  <c r="S74" i="4"/>
  <c r="S1478" i="4"/>
  <c r="S1124" i="4"/>
  <c r="S893" i="4"/>
  <c r="S721" i="4"/>
  <c r="S579" i="4"/>
  <c r="S459" i="4"/>
  <c r="S356" i="4"/>
  <c r="S253" i="4"/>
  <c r="S150" i="4"/>
  <c r="S62" i="4"/>
  <c r="S1427" i="4"/>
  <c r="S1089" i="4"/>
  <c r="S871" i="4"/>
  <c r="S701" i="4"/>
  <c r="S563" i="4"/>
  <c r="S445" i="4"/>
  <c r="S342" i="4"/>
  <c r="S241" i="4"/>
  <c r="S139" i="4"/>
  <c r="S52" i="4"/>
  <c r="S1371" i="4"/>
  <c r="S1057" i="4"/>
  <c r="S849" i="4"/>
  <c r="S679" i="4"/>
  <c r="S547" i="4"/>
  <c r="S433" i="4"/>
  <c r="S331" i="4"/>
  <c r="S228" i="4"/>
  <c r="S126" i="4"/>
  <c r="S42" i="4"/>
  <c r="S1322" i="4"/>
  <c r="S1021" i="4"/>
  <c r="S829" i="4"/>
  <c r="S659" i="4"/>
  <c r="S531" i="4"/>
  <c r="S420" i="4"/>
  <c r="S317" i="4"/>
  <c r="S214" i="4"/>
  <c r="S116" i="4"/>
  <c r="S30" i="4"/>
  <c r="E66" i="6" l="1"/>
  <c r="E58" i="6"/>
  <c r="E50" i="6"/>
  <c r="E42" i="6"/>
  <c r="E34" i="6"/>
  <c r="E26" i="6"/>
  <c r="E18" i="6"/>
  <c r="E10" i="6"/>
  <c r="E65" i="6"/>
  <c r="E57" i="6"/>
  <c r="E49" i="6"/>
  <c r="E41" i="6"/>
  <c r="E33" i="6"/>
  <c r="E25" i="6"/>
  <c r="E17" i="6"/>
  <c r="E9" i="6"/>
  <c r="E64" i="6"/>
  <c r="E56" i="6"/>
  <c r="E48" i="6"/>
  <c r="E40" i="6"/>
  <c r="E32" i="6"/>
  <c r="E24" i="6"/>
  <c r="E16" i="6"/>
  <c r="E8" i="6"/>
  <c r="E63" i="6"/>
  <c r="E55" i="6"/>
  <c r="E47" i="6"/>
  <c r="E39" i="6"/>
  <c r="E31" i="6"/>
  <c r="E23" i="6"/>
  <c r="E15" i="6"/>
  <c r="E7" i="6"/>
  <c r="E62" i="6"/>
  <c r="E54" i="6"/>
  <c r="E46" i="6"/>
  <c r="E38" i="6"/>
  <c r="E30" i="6"/>
  <c r="E22" i="6"/>
  <c r="E14" i="6"/>
  <c r="E6" i="6"/>
  <c r="E61" i="6"/>
  <c r="E53" i="6"/>
  <c r="E45" i="6"/>
  <c r="E37" i="6"/>
  <c r="E29" i="6"/>
  <c r="E21" i="6"/>
  <c r="E13" i="6"/>
  <c r="E60" i="6"/>
  <c r="E52" i="6"/>
  <c r="E44" i="6"/>
  <c r="E36" i="6"/>
  <c r="E28" i="6"/>
  <c r="E20" i="6"/>
  <c r="E12" i="6"/>
  <c r="E59" i="6"/>
  <c r="E51" i="6"/>
  <c r="E43" i="6"/>
  <c r="E35" i="6"/>
  <c r="E27" i="6"/>
  <c r="E19" i="6"/>
  <c r="E11" i="6"/>
</calcChain>
</file>

<file path=xl/sharedStrings.xml><?xml version="1.0" encoding="utf-8"?>
<sst xmlns="http://schemas.openxmlformats.org/spreadsheetml/2006/main" count="16839" uniqueCount="3722">
  <si>
    <t>encounter</t>
  </si>
  <si>
    <t>year</t>
  </si>
  <si>
    <t>bill_npi</t>
  </si>
  <si>
    <t>prov_name</t>
  </si>
  <si>
    <t>discharges</t>
  </si>
  <si>
    <t>BROOKLYN HOSPITAL CENTER</t>
  </si>
  <si>
    <t>NEW YORK PRESBYTERIAN HOSPITAL</t>
  </si>
  <si>
    <t>SOUTH SHORE UNIVERSITY HOSPITAL</t>
  </si>
  <si>
    <t>VASSAR HEALTH CONNECTICUT INC CT</t>
  </si>
  <si>
    <t>NEW YORK PRESBYTERIAN QUEENS</t>
  </si>
  <si>
    <t>SENTARA LEIGH HSP VA</t>
  </si>
  <si>
    <t>HEALTH ALLIANCE HSP BROADWAY CAMPUS</t>
  </si>
  <si>
    <t>NYACK HOSPITAL</t>
  </si>
  <si>
    <t>OLEAN GENERAL HOSP MAIN</t>
  </si>
  <si>
    <t>ALBERT EINSTEIN MED CTR PA</t>
  </si>
  <si>
    <t>WOODHULL MED &amp; MNTL HLTH CTR</t>
  </si>
  <si>
    <t>MAIMONIDES MEDICAL CENTER</t>
  </si>
  <si>
    <t>ADIRONDACK MEDICAL CENTER</t>
  </si>
  <si>
    <t>SAINT BARNABAS MEDICAL CENTER</t>
  </si>
  <si>
    <t>SAMARITAN HOSPITAL OF TROY, NEW YOR</t>
  </si>
  <si>
    <t>SHANDS JACKSONVILLE MED CTR FL</t>
  </si>
  <si>
    <t>MILLARD FILLMORE SUBURBAN HOSPITAL</t>
  </si>
  <si>
    <t>CARTHAGE AREA HOSPITAL INC</t>
  </si>
  <si>
    <t>PITT COUNTY MEMORIAL HOSP NC</t>
  </si>
  <si>
    <t>ALICE HYDE MEDICAL CENTER</t>
  </si>
  <si>
    <t>MERCY MEDICAL CENTER</t>
  </si>
  <si>
    <t>RICHMOND UNIVERSITY MED CTR</t>
  </si>
  <si>
    <t>UNIVERSITY OF VERMONT MEDICAL CTR</t>
  </si>
  <si>
    <t>BRONXCARE HOSPITAL CENTER</t>
  </si>
  <si>
    <t>NEW YORK-PRESBYTERIAN BROOKLYN METH</t>
  </si>
  <si>
    <t>MERCY HOSPITAL OF BUFFALO</t>
  </si>
  <si>
    <t>UNIVERSITY HOSPITAL</t>
  </si>
  <si>
    <t>PUTNAM HOSPITAL</t>
  </si>
  <si>
    <t>UNIV OF COLORADO HOSP AUTHORITY CO</t>
  </si>
  <si>
    <t>MEMORIAL HERMANN KATY HOSPITAL TX</t>
  </si>
  <si>
    <t>WESTCHESTER COUNTY HEALTH CARE COR</t>
  </si>
  <si>
    <t>CHENANGO MEMORIAL HOSPITAL INC</t>
  </si>
  <si>
    <t>DANBURY HOSP CT</t>
  </si>
  <si>
    <t>BRISTOL HOSPITAL INC CT</t>
  </si>
  <si>
    <t>ST JOHNS RIVERSIDE HOSPITAL DOBBS F</t>
  </si>
  <si>
    <t>BRIDGEPORT HOSPITAL</t>
  </si>
  <si>
    <t>WAYNE MEMORIAL HOSP PA</t>
  </si>
  <si>
    <t>HUDSON VALLEY HOSP CTR</t>
  </si>
  <si>
    <t>UNITED MEMORIAL MEDICAL CTR</t>
  </si>
  <si>
    <t>PORTER MEDICAL CENTER INC</t>
  </si>
  <si>
    <t>COMMUNITY HOSPITAL ASSOCIATION</t>
  </si>
  <si>
    <t>NIAGARA FALLS MEMORIAL MEDICAL CENT</t>
  </si>
  <si>
    <t>ST BARNABAS HOSPITAL</t>
  </si>
  <si>
    <t>EMORY EASTSIDE MED CTR GA</t>
  </si>
  <si>
    <t>GARNET HEALTH MEDICAL CENTER</t>
  </si>
  <si>
    <t>MARY IMOGENE BASSETT HOSPITAL</t>
  </si>
  <si>
    <t>WHITE PLAINS HOSPITAL MEDICAL CENTE</t>
  </si>
  <si>
    <t>UNITY HOSPITAL ROCHESTER</t>
  </si>
  <si>
    <t>KINGS COUNTY HOSPITAL CENTER</t>
  </si>
  <si>
    <t>HARTFORD HOSP CT</t>
  </si>
  <si>
    <t>PASCACK VALLEY HOSPITAL LLC NJ</t>
  </si>
  <si>
    <t>NEW YORK CITY HEALTH AND HOSPITALS</t>
  </si>
  <si>
    <t>COLUMBIA MEMORIAL HOSPITAL</t>
  </si>
  <si>
    <t>BETH ISRAEL DEACONESS BOSTON MA</t>
  </si>
  <si>
    <t>ROME MEMORIAL HOSPITAL INC</t>
  </si>
  <si>
    <t>WOMEN &amp; INFANTS HSP RI</t>
  </si>
  <si>
    <t>VIRTUA WEST JERSEY HEALTH SYSTEM</t>
  </si>
  <si>
    <t>ST JOSEPHS HOSP MED CTR NJ</t>
  </si>
  <si>
    <t>MEMORIAL REG HSP FL</t>
  </si>
  <si>
    <t>WHITE PLAINS HOSPITAL CENTER</t>
  </si>
  <si>
    <t>GRADY MEMORIAL HOSPITAL CORPORATION</t>
  </si>
  <si>
    <t>GOOD SAMARITAN HSP SUFFERN</t>
  </si>
  <si>
    <t>NYU LANGONE HOSPITALS</t>
  </si>
  <si>
    <t>CHARLOTTE-MECKLENBURG HOSP AUTH NC</t>
  </si>
  <si>
    <t>UNIVERSITY OF VERMONT MED CTR</t>
  </si>
  <si>
    <t>ORLANDO REG HLTH SYS FL</t>
  </si>
  <si>
    <t>SOUTH NASSAU COMMUNITIES HSP</t>
  </si>
  <si>
    <t>BURDETT CARE CENTER</t>
  </si>
  <si>
    <t>UNITED HEALTH SERV HOSP INC</t>
  </si>
  <si>
    <t>ST MARYS HOSPITAL OF CONN</t>
  </si>
  <si>
    <t>SOUTHWESTERN VERMONT MEDICAL CENTER</t>
  </si>
  <si>
    <t>ST ANTHONY COMMUNITY HOSPITAL</t>
  </si>
  <si>
    <t>UPMC HAMOT</t>
  </si>
  <si>
    <t>ST MARYS HEALTHCARE</t>
  </si>
  <si>
    <t>ST CATHERINE OF SIENA MED CTR</t>
  </si>
  <si>
    <t>ALBANY MEDICAL CTR HOSPITAL</t>
  </si>
  <si>
    <t>CLARA MAASS MEDICAL CENTER</t>
  </si>
  <si>
    <t>ROBERT WOOD JOHNSON UNIVERSITY HOSP</t>
  </si>
  <si>
    <t>BROOKS-TLC HOSPITAL SYSTEM INC</t>
  </si>
  <si>
    <t>ADVENTIST HEALTH SYSTEM SUNBELT FL</t>
  </si>
  <si>
    <t>SARATOGA HOSPITAL</t>
  </si>
  <si>
    <t>UNIVERSITY HOSP OF BROOKLYN</t>
  </si>
  <si>
    <t>NEWARK BETH ISRAEL MED CTR NJ</t>
  </si>
  <si>
    <t>OHIOHEALTH CORPORATION OH</t>
  </si>
  <si>
    <t>LEHIGH VALLEY NETWORK</t>
  </si>
  <si>
    <t>FREDERICK FERRIS THOMPSON HOSPITA</t>
  </si>
  <si>
    <t>STEWARD GOOD SAMARITAN MED CTR MA</t>
  </si>
  <si>
    <t>BAYSTATE MEDICAL CENTER MA</t>
  </si>
  <si>
    <t>STATEN ISLAND UNIV HOSP</t>
  </si>
  <si>
    <t>GLENS FALLS HOSPITAL</t>
  </si>
  <si>
    <t>NORTHERN DUTCHESS HOSPITAL</t>
  </si>
  <si>
    <t>LENOX HILL HOSPITAL</t>
  </si>
  <si>
    <t>SCHUYLKILL MED CTR SOUTH PA</t>
  </si>
  <si>
    <t>LONG ISLAND JEWISH MED CTR</t>
  </si>
  <si>
    <t>JAMAICA HOSPITAL</t>
  </si>
  <si>
    <t>CAPITAL HEALTH SYSTEM INC</t>
  </si>
  <si>
    <t>ENGLEWOOD HOSP MED CTR NJ</t>
  </si>
  <si>
    <t>GOOD SAMARITAN HOSP MED CTR</t>
  </si>
  <si>
    <t>MONTEFIORE MEDICAL CENTER</t>
  </si>
  <si>
    <t>THE METROHEALTH SYSTEM OH</t>
  </si>
  <si>
    <t>MEDICAL CTR CENTRAL GEORGIA GA</t>
  </si>
  <si>
    <t>GEISINGER WYOMING VALLEY MED PA</t>
  </si>
  <si>
    <t>POCONO MED CTR PA</t>
  </si>
  <si>
    <t>QUEENS HOSPITAL</t>
  </si>
  <si>
    <t>FAXTON-ST LUKES HEALTHCARE</t>
  </si>
  <si>
    <t>NEW YORK PRESBYTERIAN HOSPITAL INC</t>
  </si>
  <si>
    <t>NASSAU UNIVERSITY MEDICAL CENTER</t>
  </si>
  <si>
    <t>ST CHARLES HOSPITAL</t>
  </si>
  <si>
    <t>LOUDOUN HOSPITAL CENTER VA</t>
  </si>
  <si>
    <t>MARY IMMACULATE HOSPITAL VA</t>
  </si>
  <si>
    <t>NJMHMC LLC</t>
  </si>
  <si>
    <t>JOHNS HOPKINS HOSPITAL MD</t>
  </si>
  <si>
    <t>CENTRAL SUFFOLK HOSPITAL</t>
  </si>
  <si>
    <t>BEAUFORT MEMORIAL HOSPITAL</t>
  </si>
  <si>
    <t>SISTERS OF CHARITY HOSPITAL</t>
  </si>
  <si>
    <t>HUNTINGTON HOSPITAL ASSOCIATION</t>
  </si>
  <si>
    <t>NEWARK-WAYNE COMMUNITY HOSPITAL</t>
  </si>
  <si>
    <t>HARLEM HOSPITAL CENTER</t>
  </si>
  <si>
    <t>JAMAICA HOSPITAL MED CTR</t>
  </si>
  <si>
    <t>CAROLINAS MEDICAL CENTER NC</t>
  </si>
  <si>
    <t>ST JOSEPH MEDICAL CENTER PA</t>
  </si>
  <si>
    <t>LINCOLN MEDICAL/MENTAL HLTH</t>
  </si>
  <si>
    <t>UPMC CHAUTAUQUA AT WCA</t>
  </si>
  <si>
    <t>JONES MEMORIAL HOSPITAL</t>
  </si>
  <si>
    <t>ELLIS HOSPITAL</t>
  </si>
  <si>
    <t>TRINITAS REGIONAL MEDICAL CENTER NJ</t>
  </si>
  <si>
    <t>OSWEGO HOSPITAL</t>
  </si>
  <si>
    <t>ST PETERS UNIV HSP NJ</t>
  </si>
  <si>
    <t>NORTH CENTRAL BRONX HOSPITAL</t>
  </si>
  <si>
    <t>EPHRATA COMMUNITY HOSPITAL PA</t>
  </si>
  <si>
    <t>CLAXTON-HEPBURN MED CTR</t>
  </si>
  <si>
    <t>ST LUKES HOSPITAL BETHLELEM</t>
  </si>
  <si>
    <t>OUR LADY OF LOURDES MEM</t>
  </si>
  <si>
    <t>CROUSE HOSPITAL</t>
  </si>
  <si>
    <t>NORTH SHORE UNIVERSITY HOSPITAL</t>
  </si>
  <si>
    <t>NATHAN LITTAUER HOSPITAL</t>
  </si>
  <si>
    <t>FLUSHING HOSPITAL MEDICAL CENTER</t>
  </si>
  <si>
    <t>MEMORIAL HERMANN HOSPITAL SYSTEM</t>
  </si>
  <si>
    <t>HMH HOSPITALS CORPORATION NJ</t>
  </si>
  <si>
    <t>MOUNT ST MARYS HSP OF NIAGARA FALLS</t>
  </si>
  <si>
    <t>UNIVERSITY COMM HOSP FL</t>
  </si>
  <si>
    <t>LEWIS COUNTY GENERAL HOSPITAL</t>
  </si>
  <si>
    <t>HIGHLAND HOSP OF ROCHESTER</t>
  </si>
  <si>
    <t>BELLEVUE HOSPITAL CENTER</t>
  </si>
  <si>
    <t>MOUNT SINAI HOSPITAL</t>
  </si>
  <si>
    <t>GRIFFIN HOSPITAL CT</t>
  </si>
  <si>
    <t>MEMORIAL HERMANN GREATER HGHTS HSP</t>
  </si>
  <si>
    <t>SENTARA NORFOLK HSP VA</t>
  </si>
  <si>
    <t>GRAND STRAND REG MED CTR SC</t>
  </si>
  <si>
    <t>VASSAR BROTHERS MED CTR</t>
  </si>
  <si>
    <t>ROBERT PACKER HOSP PA</t>
  </si>
  <si>
    <t>ST JOHNS EPISCOPAL HOSPITAL</t>
  </si>
  <si>
    <t>CHILTON MEDICAL CENTER</t>
  </si>
  <si>
    <t>UNITED HEALTH SERVICE HOSPITAL</t>
  </si>
  <si>
    <t>THE COOPER HEALTH SYSTEM</t>
  </si>
  <si>
    <t>ROCHESTER GENERAL HOSPITAL</t>
  </si>
  <si>
    <t>UNIVERSITY HOSPITAL AT STONY BROOK</t>
  </si>
  <si>
    <t>STAMFORD HOSPITAL CT</t>
  </si>
  <si>
    <t>OLEAN GENERAL HOSPITAL PA</t>
  </si>
  <si>
    <t>ST JOSEPHS HOSPITAL HEALTH CE</t>
  </si>
  <si>
    <t>GUTHRIE CORTLAND MEDICAL CENTER</t>
  </si>
  <si>
    <t>DUKE UNIVERSITY HEALTH SYSTEM NC</t>
  </si>
  <si>
    <t>MEMORIAL HOSPITAL WEST FL</t>
  </si>
  <si>
    <t>SUAREZ SERGIO GABRIEL</t>
  </si>
  <si>
    <t>BUFFALO GENERAL MEDICAL CENTER</t>
  </si>
  <si>
    <t>SCRANTON QUINCY HOSPITAL CO LLC</t>
  </si>
  <si>
    <t>NASSAU UNIVERSITY MEDICAL CTR PSYCH</t>
  </si>
  <si>
    <t>FAIRVIEW HOSPITAL</t>
  </si>
  <si>
    <t>AHS HOSPITAL CORP</t>
  </si>
  <si>
    <t>ST LUKES CORNWALL</t>
  </si>
  <si>
    <t>BERKSHIRE MEDICAL CENTER INC</t>
  </si>
  <si>
    <t>SARASOTA MEMORIAL HOSPITAL FL</t>
  </si>
  <si>
    <t>FAXTON-ST LUKES HEALTHCARE ACUTE</t>
  </si>
  <si>
    <t>UPMC MAGEE-WOMENS HOSPITAL PA</t>
  </si>
  <si>
    <t>BROOKDALE HOSPITAL MEDICAL CT</t>
  </si>
  <si>
    <t>PRINCETON HEALTHCARE SYSTEM NJ</t>
  </si>
  <si>
    <t>NORTHCREST MEDICAL CENTER</t>
  </si>
  <si>
    <t>U OF R NEUROLOGY DEPARTMENT</t>
  </si>
  <si>
    <t>JACOBI MEDICAL CENTER</t>
  </si>
  <si>
    <t>CHAMPLAIN VALLEY PHYSICIANS HOSPITA</t>
  </si>
  <si>
    <t>CANDLER HOSP GA</t>
  </si>
  <si>
    <t>WOMENS &amp; CHILDRENS HSP BUFFAL</t>
  </si>
  <si>
    <t>AHS HOSPITAL CORP NEWTON MED CTR</t>
  </si>
  <si>
    <t>WESTCHESTER COUNTY HEALTH CARE CORP</t>
  </si>
  <si>
    <t>MONTEFIORE NEW ROCHELLE HOSP</t>
  </si>
  <si>
    <t>ST PETERS HOSPITAL ALBANY</t>
  </si>
  <si>
    <t>CORNING HOSPITAL</t>
  </si>
  <si>
    <t>ST FRANCIS HOSPITAL INC SC</t>
  </si>
  <si>
    <t>LEHIGH VALLEY HOSPITAL CTR PA</t>
  </si>
  <si>
    <t>PRESBYTERIAN HOSPITAL NC</t>
  </si>
  <si>
    <t>SVMC HOLDINGS INC CT</t>
  </si>
  <si>
    <t>PRIME HC SVCS ST. MARYS PASSAIC NJ</t>
  </si>
  <si>
    <t>BROOKDALE HSP MED CTR</t>
  </si>
  <si>
    <t>ARNOT OGDEN MEDICAL CENTER</t>
  </si>
  <si>
    <t>SAMARITAN MEDICAL CENTER</t>
  </si>
  <si>
    <t>WYOMING COUNTY COMMUNITY HOSPITAL</t>
  </si>
  <si>
    <t>TRUSTEES OF THE UNIV OF PA</t>
  </si>
  <si>
    <t>BOCA RATON COMMUNITY HOSPITAL FL</t>
  </si>
  <si>
    <t>CAYUGA MEDICAL CTR/ITHACA</t>
  </si>
  <si>
    <t>HENRY FORD HOSPITAL MI</t>
  </si>
  <si>
    <t>HSP CENTRAL CT NEW BRIT</t>
  </si>
  <si>
    <t>UNIVERSITY CINCINNATI MED CNTR OH</t>
  </si>
  <si>
    <t>WASHINGTON HOSPITAL CTR DC</t>
  </si>
  <si>
    <t>DOYLESTOWN HOSPITAL</t>
  </si>
  <si>
    <t>BROOKDALE HOSPITAL MEDICAL CENTER</t>
  </si>
  <si>
    <t>UNIVERSITY HSP SUNY HLTH SC</t>
  </si>
  <si>
    <t>VIRTUA MEMORIAL HOSPTIAL OF BURLING</t>
  </si>
  <si>
    <t>ARONBAYEV JONATHAN</t>
  </si>
  <si>
    <t>NORTH BROWARD HOSPITAL DISTRICT FL</t>
  </si>
  <si>
    <t>HUNTERDON MEDICAL CENTER</t>
  </si>
  <si>
    <t>YALE NEW HAVEN HOSPITAL CT</t>
  </si>
  <si>
    <t>ATLANTICARE REG MED CTR CITY DIV NJ</t>
  </si>
  <si>
    <t>JACKSON MEM HSP FL</t>
  </si>
  <si>
    <t>ST BERNARD HOSPITAL IL</t>
  </si>
  <si>
    <t>PHELPS MEMORIAL HSP ASSOC</t>
  </si>
  <si>
    <t>BRIGHAM AND WOMEN'S HOSPITAL</t>
  </si>
  <si>
    <t>HUDSON HOSPITAL OPCO, LLC</t>
  </si>
  <si>
    <t>SAINT VINCENTS HLTH CTR</t>
  </si>
  <si>
    <t>GLEN COVE HOSPITAL</t>
  </si>
  <si>
    <t>MASSACHUSETTS GEN HOSP</t>
  </si>
  <si>
    <t>PINNACLE HEALTH HOSPITALS PA</t>
  </si>
  <si>
    <t>HCA HEALTH SERVICES OF FLORIDA INC</t>
  </si>
  <si>
    <t>MASSENA HOSPITAL INC</t>
  </si>
  <si>
    <t>STRONG MEMORIAL HOSPITAL</t>
  </si>
  <si>
    <t>NORTHERN WESTCHESTER HOSPITAL</t>
  </si>
  <si>
    <t>HARPER HUTZEL HSP MI</t>
  </si>
  <si>
    <t>HOLY CROSS HSP FL</t>
  </si>
  <si>
    <t>MONMOUTH MEDICAL CENTER NJ</t>
  </si>
  <si>
    <t>FAIRFAX HOSPITAL VA</t>
  </si>
  <si>
    <t>HEALTHEAST ST JOHNS HSP MN</t>
  </si>
  <si>
    <t>BAYLOR MEDICAL CENTER ALL SAINTS TX</t>
  </si>
  <si>
    <t>CAPE FEAR VALLEY MED CTR NC</t>
  </si>
  <si>
    <t>THE VALLEY HOSPITAL NJ</t>
  </si>
  <si>
    <t>THOMAS JEFFERSON UNIV HOSP PA</t>
  </si>
  <si>
    <t>ADVENTIST HEALTHCARE INC</t>
  </si>
  <si>
    <t>AUBURN COMMUNITY HOSPITAL</t>
  </si>
  <si>
    <t>RAHMAN MOHAMMAD M MD</t>
  </si>
  <si>
    <t>HOBOKEN UNIV MED CTR NJ</t>
  </si>
  <si>
    <t>LANCASTER GENERAL HOSP PA</t>
  </si>
  <si>
    <t>EINSTEIN MEDICAL CENTER MONTGOMERY</t>
  </si>
  <si>
    <t>CANTON-POTSDAM HOSPITAL</t>
  </si>
  <si>
    <t>CHRISTIANA CARE HLTH SERV DE</t>
  </si>
  <si>
    <t>ST FRANCIS HOSP &amp; MED CTR CT</t>
  </si>
  <si>
    <t>HACKENSACK UNIV MED CTR NJ</t>
  </si>
  <si>
    <t>HMH HOSPITALS CORPORATION</t>
  </si>
  <si>
    <t>KENNEDY MEM HOSP/UMC STRATFORD DIV</t>
  </si>
  <si>
    <t>KALEIDA HEALTH</t>
  </si>
  <si>
    <t>ST MARY HOSPITAL PA</t>
  </si>
  <si>
    <t>JERSEY CITY MEDICAL CTR NJ</t>
  </si>
  <si>
    <t>FLUSHING HOSPITAL &amp; MEDICAL CENTER</t>
  </si>
  <si>
    <t>MOSES H CONE MEMORIAL HOSPITAL NC</t>
  </si>
  <si>
    <t>NEW YORK AND PRESBYTERIAN HOSPITAL</t>
  </si>
  <si>
    <t>TEMPLE UNIVERSITY HOSPITAL INC PA</t>
  </si>
  <si>
    <t>GREENWICH HOSPITAL</t>
  </si>
  <si>
    <t>ONEIDA HEALTH SYSTEMS, INC</t>
  </si>
  <si>
    <t>HEALTH ALLIANCE HOSP</t>
  </si>
  <si>
    <t>METROPOLITAN HOSPITAL CENTER</t>
  </si>
  <si>
    <t>HERNANDO HMA LLC FL</t>
  </si>
  <si>
    <t>HOLY NAME MEDICAL CENTER NJ</t>
  </si>
  <si>
    <t>POTOMAC HSP OF PRINCE WILLIAM VA</t>
  </si>
  <si>
    <t>NASH GENERAL HOSPITAL NC</t>
  </si>
  <si>
    <t>ST LUKES ROOSEVELT HSP CTR</t>
  </si>
  <si>
    <t>GOOD SAMARITAN HOSP LEBANON PA</t>
  </si>
  <si>
    <t>NEW YORK -PRESBYTERIAN-QUEENS</t>
  </si>
  <si>
    <t>MOUNT SINAI MEDICAL CTR OF FL</t>
  </si>
  <si>
    <t>NORTH BROWARD HOSPITAL DISTRICT</t>
  </si>
  <si>
    <t>AHS HOSPITAL CORP - OVERLOOK</t>
  </si>
  <si>
    <t>SHARP MEM HSP CA</t>
  </si>
  <si>
    <t>YORK HOSPITAL</t>
  </si>
  <si>
    <t>JFK MEDICAL CENTER FL</t>
  </si>
  <si>
    <t>WELLSTAR ATLANTA MEDICAL CENTER GA</t>
  </si>
  <si>
    <t>GEISINGER MEDICAL CENTER PA</t>
  </si>
  <si>
    <t>NICHOLAS H NOYES MEM HOSP</t>
  </si>
  <si>
    <t>WILKES BARRE HOSPITAL COMPANY LLC</t>
  </si>
  <si>
    <t>SENTARA HOSPITALS VA</t>
  </si>
  <si>
    <t>UPMC WELLSBORO PA</t>
  </si>
  <si>
    <t>WEST BOCA MEDICAL CENTER INC FL</t>
  </si>
  <si>
    <t>UMASS MEMORIAL MEDICAL CENTER MA</t>
  </si>
  <si>
    <t>CARILION MEDICAL CENTER VA</t>
  </si>
  <si>
    <t>HOLY REDEEMER HOSPITAL PA</t>
  </si>
  <si>
    <t>COMMUNITY MEDICAL CENTER</t>
  </si>
  <si>
    <t>MOUNT CARMEL HEALTH SYSTEM OH</t>
  </si>
  <si>
    <t>EASTERN NIAGARA HOSPITAL</t>
  </si>
  <si>
    <t>GWINNETT HOSPITAL SYSYTEM INC GA</t>
  </si>
  <si>
    <t>FLAGLER HOSPITAL FL</t>
  </si>
  <si>
    <t>WYCKOFF HEIGHTS MEDICAL CTR</t>
  </si>
  <si>
    <t>CHILDRENS HOSP OF PHILA PA</t>
  </si>
  <si>
    <t>MILTON S HERSHEY MED CTR PA</t>
  </si>
  <si>
    <t>SOUTH FLORIDA BAPTIST HSPFL</t>
  </si>
  <si>
    <t>PENNSYLVANIA HOSP OF THE UNIV OF PA</t>
  </si>
  <si>
    <t>GASTON MEMORIAL HOSPITAL NC</t>
  </si>
  <si>
    <t>TIDALHEALTH NANTICOKE HOSPITAL</t>
  </si>
  <si>
    <t>HOWARD COUNTY GENERAL HOSP MD</t>
  </si>
  <si>
    <t>NORTH SHORE UNIV AT PLAINVIEW</t>
  </si>
  <si>
    <t>MOUNT CARMEL HEALTH SYSTEM</t>
  </si>
  <si>
    <t>FROEDTERT MEM LUTHER WI</t>
  </si>
  <si>
    <t>HLTH AND HOSP CORP OF MARION CO IN</t>
  </si>
  <si>
    <t>PROSPECT DCMH LLC</t>
  </si>
  <si>
    <t>RUTLAND REG MED CTR</t>
  </si>
  <si>
    <t>UNIVERSITY HOSPITAL OF BROOKLYN</t>
  </si>
  <si>
    <t>READING HOSP &amp; MED CTR</t>
  </si>
  <si>
    <t>WILLIAM BACKUS HOSPITAL CT</t>
  </si>
  <si>
    <t>MARY HITCHCOCK MEMORIAL HOSPITAL NH</t>
  </si>
  <si>
    <t>HCA OAK HILL HOSP FL</t>
  </si>
  <si>
    <t>MIAMI VALLEY HOSPITAL OH</t>
  </si>
  <si>
    <t>ST JOHN WEST SHORE HOSP OH</t>
  </si>
  <si>
    <t>HENDERSON HOSPITAL</t>
  </si>
  <si>
    <t>NORWALK HOSPITAL ASSOCIATION</t>
  </si>
  <si>
    <t>COMMUNITY HLTH CTR BRANCH CTY</t>
  </si>
  <si>
    <t>BAPTIST HOSPITAL TX</t>
  </si>
  <si>
    <t>RAZA NADEEM MD</t>
  </si>
  <si>
    <t>ELMHURST HOSPITAL CENTER</t>
  </si>
  <si>
    <t>KAPIOLANI MED CTR WOMEN CHILDREN HI</t>
  </si>
  <si>
    <t>NORTH BREVARD COUNTY HOSP DIST FL</t>
  </si>
  <si>
    <t>CONWAY HOSPITAL SC</t>
  </si>
  <si>
    <t>FREDERICK MEMORIAL HOSPITAL MD</t>
  </si>
  <si>
    <t>SOUTH COUNTY HEALTH RI</t>
  </si>
  <si>
    <t>BRANDON HOSPITAL FL</t>
  </si>
  <si>
    <t>KEY WEST HMA LLC</t>
  </si>
  <si>
    <t>ADEYANJU OLUFUNMILAYO OLAJUMOKE MD</t>
  </si>
  <si>
    <t>NORTHWESTERN MEM HSP IL</t>
  </si>
  <si>
    <t>METHODIST HEALTHCARE OLIVEBRANCH MS</t>
  </si>
  <si>
    <t>CENTRASTATE MED CTR NJ</t>
  </si>
  <si>
    <t>GEORGETOWN UNIVERSITY HOSP DC</t>
  </si>
  <si>
    <t>PROSPECT CCMC LLC</t>
  </si>
  <si>
    <t>HEALTH CARE AUTH BAPTIST HLTH AL</t>
  </si>
  <si>
    <t>COMMUNITY MERCY HEALTH PARTNERS OH</t>
  </si>
  <si>
    <t>UNIV OF NORTH CAROLINA HSP NC</t>
  </si>
  <si>
    <t>LOWELL GENERAL HOSPITAL MA</t>
  </si>
  <si>
    <t>CLARKSVILLE HEALTH SYSTEM GP TN</t>
  </si>
  <si>
    <t>BETHESDA HSP NORTH OH</t>
  </si>
  <si>
    <t>HAMILTON MEDICAL CENTER INC</t>
  </si>
  <si>
    <t>OAKWOOD HOSPITAL MI</t>
  </si>
  <si>
    <t>WAUKESHA MEMORIAL HOSPITAL WI</t>
  </si>
  <si>
    <t>GEORGE WASHINGTON HOSPITAL</t>
  </si>
  <si>
    <t>ST LUKES HOSPITAL ANDERSON CAMPUS</t>
  </si>
  <si>
    <t>THE CHAMBERSBURG HOSPITAL PA</t>
  </si>
  <si>
    <t>NA</t>
  </si>
  <si>
    <t>FFS</t>
  </si>
  <si>
    <t>MC</t>
  </si>
  <si>
    <t>Total</t>
  </si>
  <si>
    <t>3-Year Average</t>
  </si>
  <si>
    <t>Cumulative Percent of 3YR Avg.</t>
  </si>
  <si>
    <t>claim_lines</t>
  </si>
  <si>
    <t>claims</t>
  </si>
  <si>
    <t>mbr</t>
  </si>
  <si>
    <t>207V00000X</t>
  </si>
  <si>
    <t>174400000X</t>
  </si>
  <si>
    <t>282N00000X</t>
  </si>
  <si>
    <t>207VX0000X</t>
  </si>
  <si>
    <t>261QM1300X</t>
  </si>
  <si>
    <t>207VM0101X</t>
  </si>
  <si>
    <t>367A00000X</t>
  </si>
  <si>
    <t>207VG0400X</t>
  </si>
  <si>
    <t>261Q00000X</t>
  </si>
  <si>
    <t>251E00000X</t>
  </si>
  <si>
    <t>207Q00000X</t>
  </si>
  <si>
    <t>208D00000X</t>
  </si>
  <si>
    <t>261QF0400X</t>
  </si>
  <si>
    <t>207P00000X</t>
  </si>
  <si>
    <t>305R00000X</t>
  </si>
  <si>
    <t>207R00000X</t>
  </si>
  <si>
    <t>176B00000X</t>
  </si>
  <si>
    <t>207L00000X</t>
  </si>
  <si>
    <t>207VE0102X</t>
  </si>
  <si>
    <t>207RG0300X</t>
  </si>
  <si>
    <t>208M00000X</t>
  </si>
  <si>
    <t>390200000X</t>
  </si>
  <si>
    <t>207N00000X</t>
  </si>
  <si>
    <t>173000000X</t>
  </si>
  <si>
    <t>207X00000X</t>
  </si>
  <si>
    <t>208600000X</t>
  </si>
  <si>
    <t>207VX0201X</t>
  </si>
  <si>
    <t>103T00000X</t>
  </si>
  <si>
    <t>204F00000X</t>
  </si>
  <si>
    <t>282NR1301X</t>
  </si>
  <si>
    <t>363LW0102X</t>
  </si>
  <si>
    <t>207PE0004X</t>
  </si>
  <si>
    <t>261QP2300X</t>
  </si>
  <si>
    <t>207ZP0101X</t>
  </si>
  <si>
    <t>363LF0000X</t>
  </si>
  <si>
    <t>273R00000X</t>
  </si>
  <si>
    <t>302F00000X</t>
  </si>
  <si>
    <t>282NC0060X</t>
  </si>
  <si>
    <t>207RE0101X</t>
  </si>
  <si>
    <t>207K00000X</t>
  </si>
  <si>
    <t>207RC0000X</t>
  </si>
  <si>
    <t>2085R0202X</t>
  </si>
  <si>
    <t>207T00000X</t>
  </si>
  <si>
    <t>207VH0002X</t>
  </si>
  <si>
    <t>152W00000X</t>
  </si>
  <si>
    <t>261QC1500X</t>
  </si>
  <si>
    <t>172V00000X</t>
  </si>
  <si>
    <t>261QH0100X</t>
  </si>
  <si>
    <t>363LX0001X</t>
  </si>
  <si>
    <t>363L00000X</t>
  </si>
  <si>
    <t>208000000X</t>
  </si>
  <si>
    <t>275N00000X</t>
  </si>
  <si>
    <t>364SW0102X</t>
  </si>
  <si>
    <t>291U00000X</t>
  </si>
  <si>
    <t>207VF0040X</t>
  </si>
  <si>
    <t>363AM0700X</t>
  </si>
  <si>
    <t>261QR0400X</t>
  </si>
  <si>
    <t>341600000X</t>
  </si>
  <si>
    <t>2083P0011X</t>
  </si>
  <si>
    <t>163W00000X</t>
  </si>
  <si>
    <t>Code</t>
  </si>
  <si>
    <t>Grouping</t>
  </si>
  <si>
    <t>Classification</t>
  </si>
  <si>
    <t>Specialization</t>
  </si>
  <si>
    <t>Definition</t>
  </si>
  <si>
    <t>Effective Date</t>
  </si>
  <si>
    <t>Deactivation Date</t>
  </si>
  <si>
    <t>Last Modified Date</t>
  </si>
  <si>
    <t>Notes</t>
  </si>
  <si>
    <t>Display Name</t>
  </si>
  <si>
    <t>Section</t>
  </si>
  <si>
    <t>193200000X</t>
  </si>
  <si>
    <t>Group</t>
  </si>
  <si>
    <t>Multi-Specialty</t>
  </si>
  <si>
    <t>A business group of one or more individual practitioners, who practice with different areas of specialization.</t>
  </si>
  <si>
    <t>[7/1/2003: new]</t>
  </si>
  <si>
    <t>Multi-Specialty Group</t>
  </si>
  <si>
    <t>Individual</t>
  </si>
  <si>
    <t>193400000X</t>
  </si>
  <si>
    <t>Single Specialty</t>
  </si>
  <si>
    <t>A business group of one or more individual practitioners, all of who practice with the same area of specialization.</t>
  </si>
  <si>
    <t>Single Specialty Group</t>
  </si>
  <si>
    <t>Allopathic &amp; Osteopathic Physicians</t>
  </si>
  <si>
    <t>Allergy &amp; Immunology</t>
  </si>
  <si>
    <t>An allergist-immunologist is trained in evaluation, physical and laboratory diagnosis, and management of disorders involving the immune system. Selected examples of such conditions include asthma, anaphylaxis, rhinitis, eczema, and adverse reactions to drugs, foods, and insect stings as well as immune deficiency diseases (both acquired and congenital), defects in host defense, and problems related to autoimmune disease, organ transplantation, or malignancies of the immune system.</t>
  </si>
  <si>
    <t>Source: American Board of Medical Specialties, 2007, www.abms.org  [7/1/2007: added definition, added source]  Additional Resources: American Board of Allergy and Immunology, 2007.  http://www.abai.org/   No subspecialty certificates in allergy and immunology are offered by the American Board of Allergy and Immunology (ABAI). The ABAI, however, does offer formal special pathways for physicians seeking dual certification in allergy/immunology and pediatric pulmonology; allergy/immunology and pediatric rheumatology; and allergy/immunology and adult rheumatology.</t>
  </si>
  <si>
    <t>Allergy &amp; Immunology Physician</t>
  </si>
  <si>
    <t>207KA0200X</t>
  </si>
  <si>
    <t>Allergy</t>
  </si>
  <si>
    <t>Definition to come...</t>
  </si>
  <si>
    <t>Allergy Physician</t>
  </si>
  <si>
    <t>207KI0005X</t>
  </si>
  <si>
    <t>Clinical &amp; Laboratory Immunology</t>
  </si>
  <si>
    <t>Clinical &amp; Laboratory Immunology (Allergy &amp; Immunology) Physician</t>
  </si>
  <si>
    <t>Anesthesiology</t>
  </si>
  <si>
    <t>An anesthesiologist is trained to provide pain relief and maintenance, or restoration, of a stable condition during and immediately following an operation or an obstetric or diagnostic procedure. The anesthesiologist assesses the risk of the patient undergoing surgery and optimizes the patient's condition prior to, during and after surgery. In addition to these management responsibilities, the anesthesiologist provides medical management and consultation in pain management and critical care medicine. Anesthesiologists diagnose and treat acute, long-standing and cancer pain problems; diagnose and treat patients with critical illnesses or severe injuries; direct resuscitation in the care of patients with cardiac or respiratory emergencies, including the need for artificial ventilation; and supervise post-anesthesia recovery.</t>
  </si>
  <si>
    <t>Source: American Board of Medical Specialties, 2007.  www.abms.org [7/1/2007:  added definition, added source; 7/1/2011: modified source]&lt;br/&gt;Additional Resources: American Board of Anesthesiology, 2007.  http://www.theaba.org/; American Osteopathic Board of Anesthesiology, 2007, http://www.osteopathic.org/certification&lt;br/&gt;Board certification for Medical Doctors (MDs) is provided by the American Board of Anesthesiology.  Board certification for Doctors of Osteopathy (DOs) is provided by the American Osteopathic Board of Anesthesiology.</t>
  </si>
  <si>
    <t>Anesthesiology Physician</t>
  </si>
  <si>
    <t>207LA0401X</t>
  </si>
  <si>
    <t>Addiction Medicine</t>
  </si>
  <si>
    <t>An anesthesiologist who specializes in the diagnosis and treatment of addictions.</t>
  </si>
  <si>
    <t xml:space="preserve">Source: National Uniform Claim Committee, 2009 [1/1/2010: definition added, source added]    Additional Resources: A Certification of Added Qualifications (CAQ) was, but is no longer issued by the American Osteopathic Board of Anesthesiology. </t>
  </si>
  <si>
    <t>Addiction Medicine (Anesthesiology) Physician</t>
  </si>
  <si>
    <t>207LC0200X</t>
  </si>
  <si>
    <t>Critical Care Medicine</t>
  </si>
  <si>
    <t>An anesthesiologist, who specializes in critical care medicine diagnoses, treats and supports patients with multiple organ dysfunction. This specialist may have administrative responsibilities for intensive care units and may also facilitate and coordinate patient care among the primary physician, the critical care staff and other specialists.</t>
  </si>
  <si>
    <t>Critical Care Medicine (Anesthesiology) Physician</t>
  </si>
  <si>
    <t>207LH0002X</t>
  </si>
  <si>
    <t>Hospice and Palliative Medicine</t>
  </si>
  <si>
    <t>An anesthesiologist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</si>
  <si>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Source: American Academy of Hospice and Palliative Medicine, www.aahpm.org [1/1/2007: new]</t>
  </si>
  <si>
    <t>Hospice and Palliative Medicine (Anesthesiology) Physician</t>
  </si>
  <si>
    <t>207LP2900X</t>
  </si>
  <si>
    <t>Pain Medicine</t>
  </si>
  <si>
    <t>An anesthesiologist who provides a high level of care, either as a primary physician or consultant, for patients experiencing problems with acute, chronic and/or cancer pain in both hospital and ambulatory settings. Patient care needs are also coordinated with other specialists.</t>
  </si>
  <si>
    <t>Pain Medicine (Anesthesiology) Physician</t>
  </si>
  <si>
    <t>207LP3000X</t>
  </si>
  <si>
    <t>Pediatric Anesthesiology</t>
  </si>
  <si>
    <t>An anesthesiologist who has had additional skill and experience in and is primarily concerned with the anesthesia, sedation, and pain management needs of infants and children.  A pediatric anesthesiologist generally provides services including the evaluation of complex medical problems in infants and children when surgery is necessary,  planning and care for children before and after surgery, pain control, anesthesia and sedation for any procedures out of the operating room such as MRI, CT scan, and radiation therapy.</t>
  </si>
  <si>
    <t>Source: American Academy of Pediatrics, www.aap.org [7/1/2006: new]</t>
  </si>
  <si>
    <t>Pediatric Anesthesiology Physician</t>
  </si>
  <si>
    <t>208U00000X</t>
  </si>
  <si>
    <t>Clinical Pharmacology</t>
  </si>
  <si>
    <t>Clinical pharmacology encompasses the spectrum of activities related to the discovery, development, regulation, and utilization of safe and effective drugs.</t>
  </si>
  <si>
    <t>Source: American Society for Clinical Pharmacology and Therapeutics, 2008  [7/1/2008: modified definition]    Additional Resources: Clinical pharmacology is a recognized fellowship program for physicians, pharmacists, and post-doctoral researchers delivered through medical education institutions accredited by the American Board of Clinical Pharmacology. http://www.ascpt.org/; American Board of Clinical Pharmacology http://www.abcp.net/</t>
  </si>
  <si>
    <t>Clinical Pharmacology Physician</t>
  </si>
  <si>
    <t>208C00000X</t>
  </si>
  <si>
    <t>Colon &amp; Rectal Surgery</t>
  </si>
  <si>
    <t>A colon and rectal surgeon is trained to diagnose and treat various diseases of the intestinal tract, colon, rectum, anal canal and perianal area by medical and surgical means. This specialist also deals with other organs and tissues (such as the liver, urinary and female reproductive system) involved with primary intestinal disease.</t>
  </si>
  <si>
    <t xml:space="preserve">Source: American Board of Medical Specialties, 2007.  www.abms.org [7/1/2007:  added definition, added source]    Additional Resources: American Board of Colon and Rectal Surgery, 2007.  http://www.abcrs.org/.    Board certification for Medical Doctors (MDs) is provided by the American Board of Colon and Rectal Surgery.    Colon and rectal surgeons have the expertise to diagnose and often manage anorectal conditions such as hemorrhoids, fissures (painful tears in the anal lining), abscesses and fistulae (infections located around the anus and rectum) in the office setting. They also treat problems of the intestine and colon, and perform endoscopic procedures to evaluate and treat problems such as cancer, polyps (precancerous growths) and inflammatory conditions. </t>
  </si>
  <si>
    <t>Colon &amp; Rectal Surgery Physician</t>
  </si>
  <si>
    <t>Dermatology</t>
  </si>
  <si>
    <t>A dermatologist is trained to diagnose and treat pediatric and adult patients with benign and malignant disorders of the skin, mouth, external genitalia, hair and nails, as well as a number of sexually transmitted diseases. The dermatologist has had additional training and experience in the diagnosis and treatment of skin cancers, melanomas, moles and other tumors of the skin, the management of contact dermatitis and other allergic and nonallergic skin disorders, and in the recognition of the skin manifestations of systemic (including internal malignancy) and infectious diseases. Dermatologists have special training in dermatopathology and in the surgical techniques used in dermatology. They also have expertise in the management of cosmetic disorders of the skin such as hair loss and scars and the skin changes associated with aging.</t>
  </si>
  <si>
    <t xml:space="preserve">Source: American Board of Medical Specialties, 2007.  www.abms.org [7/1/2007: added definition, added source]    Additional Resources: American Board of Dermatology, 2007.  http://www.abderm.org/    Board certification is provided by the American Board of Dermatology.   </t>
  </si>
  <si>
    <t>Dermatology Physician</t>
  </si>
  <si>
    <t>207NI0002X</t>
  </si>
  <si>
    <t>Clinical &amp; Laboratory Dermatological Immunology</t>
  </si>
  <si>
    <t>A dermatologist who utilizes various specialized laboratory procedures to diagnose disorders characterized by defective responses of the body's immune system. Immunodermatologists also may provide consultation in the management of these disorders and administer specialized forms of therapy for these diseases.</t>
  </si>
  <si>
    <t xml:space="preserve">Source: American Board of Medical Specialties, 2007.  www.abms.org  [7/1/2007: added definition, added source]    Additional Resources: American Board of Dermatology, 2007.  http://www.abderm.org/    Board certification is provided by the American Board of Dermatology.  </t>
  </si>
  <si>
    <t>Clinical &amp; Laboratory Dermatological Immunology Physician</t>
  </si>
  <si>
    <t>207ND0900X</t>
  </si>
  <si>
    <t>Dermatopathology</t>
  </si>
  <si>
    <t>A dermatopathologist has the expertise to diagnose and monitor diseases of the skin including infectious, immunologic, degenerative and neoplastic diseases. This entails the examination and interpretation of specially prepared tissue sections, cellular scrapings and smears of skin lesions by means of routine and special (electron and fluorescent) microscopes.</t>
  </si>
  <si>
    <t>Source: American Board of Medical Specialties, 2007.  www.abms.org  [7/1/2007: added definition, added source; 7/1/2011: modified source]&lt;br/&gt;Additional Resources: American Board of Dermatology, 2007.  http://www.abderm.org/; American Osteopathic Board of Dermatology, 2007. http://www.osteopathic.org/certification&lt;br/&gt;Board certification for Medical Doctors (MDs) is provided by the American Board of Dermatology.  Board certification for Doctors of Osteopathy (DOs) is provided by the American Osteopathic Board of Dermatology.</t>
  </si>
  <si>
    <t>Dermatopathology Physician</t>
  </si>
  <si>
    <t>207ND0101X</t>
  </si>
  <si>
    <t>MOHS-Micrographic Surgery</t>
  </si>
  <si>
    <t>The highly-trained surgeons that perform Mohs Micrographic Surgery are specialists both in dermatology and pathology. With their extensive knowledge of the skin and unique pathological skills, they are able to remove only diseased tissue, preserving healthy tissue and minimizing the cosmetic impact of the surgery.  Mohs surgeons who belong to the American College of Mohs Surgery (ACMS) have completed a minimum of one year of fellowship training at one of the ACMS-approved training centers in the U.S.</t>
  </si>
  <si>
    <t>Source: American College of Mohs Surgery, 2007 [1/1/2008: added definition, added source]  Additional Resources: Additional Resources: http://www.mohscollege.org/; American Board of Dermatology, 2007.  http://www.abderm.org/</t>
  </si>
  <si>
    <t>MOHS-Micrographic Surgery Physician</t>
  </si>
  <si>
    <t>207NP0225X</t>
  </si>
  <si>
    <t>Pediatric Dermatology</t>
  </si>
  <si>
    <t>A pediatric dermatologist has, through additional special training, developed expertise in the treatment of specific skin disease categories with emphasis on those diseases which predominate in infants, children and adolescents.</t>
  </si>
  <si>
    <t>Source: American Board of Medical Specialties, 2007.  www.abms.org [7/1/2007: changed definition, added source]    Additional Resources: American Board of Dermatology, 2007, http://www.abderm.org/  A subspecialty certificate was approved by ABMS in 2000.    ACGME Accredited Residency Program Requirements:  None.</t>
  </si>
  <si>
    <t>Pediatric Dermatology Physician</t>
  </si>
  <si>
    <t>207NS0135X</t>
  </si>
  <si>
    <t>Procedural Dermatology</t>
  </si>
  <si>
    <t>Procedural Dermatology, a subspecialty of Dermatology, encompassing a wide variety of surgical procedures and methods to remove or modify skin tissue for health or cosmetic benefit. These methods include scalpel surgery, laser surgery, chemical surgery, cryosurgery (liquid nitrogen), electrosurgery, aspiration surgery, liposuction, injection of filler substances, and Mohs micrographic controlled surgery (a special technique for the removal of growths, especially skin cancers).</t>
  </si>
  <si>
    <t>Source: American Board of Dermatology, 2007, www.abderm.org [1/1/2008: definition added, source added, title changed]    Additional Resources:  Some ABMS board certified dermatologists have completed a one-year ACGME approved fellowship in Procedural Dermatology, which has been offered since 2003. At this time the ABD does not offer subspecialty certification in Procedural Dermatology.</t>
  </si>
  <si>
    <t>Procedural Dermatology Physician</t>
  </si>
  <si>
    <t>204R00000X</t>
  </si>
  <si>
    <t>Electrodiagnostic Medicine</t>
  </si>
  <si>
    <t>Electrodiagnostic medicine is the medical subspecialty that applies neurophysiologic techniques to diagnose, evaluate, and treat patients with impairments of the neurologic, neuromuscular, and/or muscular systems.  Qualified physicians are trained in performing electrophysiological testing and interpretation of the test data.  They require knowledge in anatomy, physiology, kinesiology, histology, and pathology of the brain, spinal cord, autonomic nerves, cranial nerves, peripheral nerves, neuromuscular junction, and muscles. They must know clinical features and treatment of diseases of the central, peripheral, and autonomic nervous systems, as well as those of neuromuscular junction and muscle. Physicians also require special knowledge about electric signal processing, including waveform analysis, electronics and instrumentation, stimulation and recording equipment, and statistics.</t>
  </si>
  <si>
    <t>Source: American Association of Neuromuscular &amp; Electrodiagnostic Medicine, 2011. www.aanem.org [1/1/2011: new]  Additional Resources:  American Board of Electrodiagnostic Medicine, 2011.  www.abemexam.org</t>
  </si>
  <si>
    <t>Electrodiagnostic Medicine Physician</t>
  </si>
  <si>
    <t>Emergency Medicine</t>
  </si>
  <si>
    <t>An emergency physician focuses on the immediate decision making and action necessary to prevent death or any further disability both in the pre-hospital setting by directing emergency medical technicians and in the emergency department. The emergency physician provides immediate recognition, evaluation, care, stabilization and disposition of a generally diversified population of adult and pediatric patients in response to acute illness and injury.</t>
  </si>
  <si>
    <t>Source: American Board of Medical Specialties, 2007.  www.abms.org [7/1/2007: added definition, added source; 7/1/2011: modified source]&lt;br/&gt;Additional Resources: American Board of Emergency Medicine, 2007.  http://www.abem.org/public/; American Osteopathic Board of Emergency Medicine, 2007. http://www.osteopathic.org/certification&lt;br/&gt;Board certification for Medical Doctors (MDs) is provided by the American Board of Emergency Medicine.  Board certification for Doctors of Osteopathy (DOs) is provided by the American Osteopathic Board of Emergency Medicine.</t>
  </si>
  <si>
    <t>Emergency Medicine Physician</t>
  </si>
  <si>
    <t>Emergency Medical Services</t>
  </si>
  <si>
    <t>An emergency medicine physician who specializes in non-hospital based emergency medical services (e.g., disaster site, accident scene, transport vehicle, etc.) to provide pre-hospital assessment, treatment, and transport patients.</t>
  </si>
  <si>
    <t>Source: National Uniform Claim Committee, 2009 [1/1/2010: definition added, source added]    Additional Resources: A Certification of Added Qualifications (CAQ) is issued by the American Osteopathic Board of Emergency Medicine.</t>
  </si>
  <si>
    <t>Emergency Medical Services (Emergency Medicine) Physician</t>
  </si>
  <si>
    <t>207PH0002X</t>
  </si>
  <si>
    <t>An emergency medicine physician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</si>
  <si>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Hospice and Palliative Medicine (Emergency Medicine) Physician</t>
  </si>
  <si>
    <t>207PT0002X</t>
  </si>
  <si>
    <t>Medical Toxicology</t>
  </si>
  <si>
    <t>Medical toxicologists are physicians who specialize in the prevention, evaluation, treatment and monitoring of injury and illness from exposures to drugs and chemicals, as well as biological and radiological agents. Medical toxicologists care for people in clinical, academic, governmental and public health settings, and provide poison control center leadership. Important areas of medical toxicology include acute drug poisoning, adverse drug events, drug abuse, addiction and withdrawal, chemicals and hazardous materials, terrorism preparedness, venomous bites and stings and environmental and workplace exposures.</t>
  </si>
  <si>
    <t>Source: American Board of Medical Specialties, 2007.  www.abms.org [7/1/2007: added definition, added source; 7/1/2011: modified source]&lt;br/&gt;Additional Resources: American Board of Emergency Medicine, 2007.  http://www.abem.org/public/.   American Osteopathic Board of Emergency Medicine, 2007.  http://www.osteopathic.org/certification&lt;br/&gt;Board certification for Medical Doctors (MDs) is provided by the American Board of Emergency Medicine.  Board certification for Doctors of Osteopathy (DOs) is provided by the American Osteopathic Board of Emergency Medicine.</t>
  </si>
  <si>
    <t>Medical Toxicology (Emergency Medicine) Physician</t>
  </si>
  <si>
    <t>207PP0204X</t>
  </si>
  <si>
    <t>Pediatric Emergency Medicine</t>
  </si>
  <si>
    <t>Pediatric Emergency Medicine is a clinical subspecialty that focuses on the care of the acutely ill or injured child in the setting of an emergency department.</t>
  </si>
  <si>
    <t xml:space="preserve">Source: American Board of Medical Specialties, 2007.  www.abms.org [7/1/2007: added definition, added source]  Additional Resources: American Board of Emergency Medicine, 2007.  http://www.abem.org/public/    Board certification is provided by the American Board of Emergency Medicine.  Board certification for Medical Doctors (MDs) is provided by the American Board of Emergency Medicine.  </t>
  </si>
  <si>
    <t>Pediatric Emergency Medicine (Emergency Medicine) Physician</t>
  </si>
  <si>
    <t>207PS0010X</t>
  </si>
  <si>
    <t>Sports Medicine</t>
  </si>
  <si>
    <t>An emergency physician with special knowledge in sports medicine is responsible for continuous care in the field of sports medicine, not only for the enhancement of health and fitness, but also for the prevention and management of injury and illness. A sports medicine physician has knowledge and experience in the promotion of wellness and the role of exercise in promoting a healthy lifestyle. Knowledge of exercise physiology, biomechanics, nutrition, psychology, physical rehabilitation and epidemiology is essential to the practice of sports medicine.</t>
  </si>
  <si>
    <t>Sports Medicine (Emergency Medicine) Physician</t>
  </si>
  <si>
    <t>207PE0005X</t>
  </si>
  <si>
    <t>Undersea and Hyperbaric Medicine</t>
  </si>
  <si>
    <t>A specialist who treats decompression illness and diving accident cases and uses hyperbaric oxygen therapy to treat such conditions as carbon monoxide poisoning, gas gangrene, non-healing wounds, tissue damage from radiation and burns, and bone infections.  This specialist also serves as a consultant to other physicians in all aspects of hyperbaric chamber operations, and assesses risks and applies appropriate standards to prevent disease and disability in divers and other persons working in altered atmospheric conditions.</t>
  </si>
  <si>
    <t>Source: American Board of Emergency Medicine [7/1/2008: source added, additional resources added]    Additional Resources: Additional Resources: www.abem.org &amp; American Board of Preventive Medicine www.abprevmed.org</t>
  </si>
  <si>
    <t>Undersea and Hyperbaric Medicine (Emergency Medicine) Physician</t>
  </si>
  <si>
    <t>Family Medicine</t>
  </si>
  <si>
    <t>Family Medicine is the medical specialty which is concerned with the total health care of the individual and the family. It is the specialty in breadth which integrates the biological, clinical, and behavioral sciences. The scope of family medicine is not limited by age, sex, organ system, or disease entity.</t>
  </si>
  <si>
    <t>Source:  American Board of Family Medicine [1/1/2007: changed title; 7/1/2007: added definition, added source; 7/1/2017: modified definition]&lt;br/&gt;Note:  The American Osteopathic Board of Family Physicians certification includes extensive use of Osteopathic Manipulative Treatment (OMT), which integrates the biological, clinical, and behavioral sciences.&lt;br/&gt;Additional Resources:  American Board of Family Medicine, www.theabfm.org.  American Osteopathic Board of Family Physicians, www.osteopathic.org/certification&lt;br/&gt;Board certification for Medical Doctors (MDs) is provided by the American Board of Family Medicine. Board certification for Doctors of Osteopathy (DOs) is provided by the American Osteopathic Board of Family Physicians or the American Board of Family Medicine.</t>
  </si>
  <si>
    <t>Family Medicine Physician</t>
  </si>
  <si>
    <t>207QA0401X</t>
  </si>
  <si>
    <t>A family medicine physician who specializes in the diagnosis and treatment of addictions.</t>
  </si>
  <si>
    <t>Source: National Uniform Claim Committee, 2009 [1/1/2010: definition added, source added]    Additional Resources: A Certification of Added Qualifications (CAQ) was, but is no longer issued by the American Osteopathic Board of Family Physicians.</t>
  </si>
  <si>
    <t>Addiction Medicine (Family Medicine) Physician</t>
  </si>
  <si>
    <t>207QA0000X</t>
  </si>
  <si>
    <t>Adolescent Medicine</t>
  </si>
  <si>
    <t>A family medicine physician with multidisciplinary training in the unique physical, psychological and social characteristics of adolescents and their health care problems and needs.</t>
  </si>
  <si>
    <t>Source: American Board of Medical Specialties, 2007.  www.abms.org [7/1/2007: added definition, added source; 7/1/2011: modified source]&lt;br/&gt;Additional Resources: American Board of Family Medicine, 2007.  http://www.theabfm.org/.  American Osteopathic Board of Family Medicine, 2007.  http://www.osteopathic.org/certification&lt;br/&gt;Board certification for Medical Doctors (MDs) is provided by the American Board of Family Medicine.  Board certification for Doctors of Osteopathy (DOs) is provided by the American Osteopathic Board of Family Medicine.</t>
  </si>
  <si>
    <t>Adolescent Medicine (Family Medicine) Physician</t>
  </si>
  <si>
    <t>207QA0505X</t>
  </si>
  <si>
    <t>Adult Medicine</t>
  </si>
  <si>
    <t>Definition to come.</t>
  </si>
  <si>
    <t>Adult Medicine Physician</t>
  </si>
  <si>
    <t>207QG0300X</t>
  </si>
  <si>
    <t>Geriatric Medicine</t>
  </si>
  <si>
    <t>A family medicine physician with special knowledge of the aging process and special skills in the diagnostic, therapeutic, preventive and rehabilitative aspects of illness in the elderly. This specialist cares for geriatric patients in the patient's home, the office, long-term care settings such as nursing homes, and the hospital.</t>
  </si>
  <si>
    <t>Source: American Board of Medical Specialties, 2007.  www.abms.org [7/1/2007: added definition, added source; 7/1/2011: modified source]&lt;br/&gt;Additional Resources: American Board of Family Medicine, 2007.  http://wwwtheabfm.org/.  American Osteopathic Board of Family Medicine, 2007.  http://www.osteopathic.org/certification&lt;br/&gt;Board certification for Medical Doctors (MDs) is provided by the American Board of Family Medicine.  Board certification for Doctors of Osteopathy (DOs) is provided by the American Osteopathic Board of Family Medicine.</t>
  </si>
  <si>
    <t>Geriatric Medicine (Family Medicine) Physician</t>
  </si>
  <si>
    <t>207QH0002X</t>
  </si>
  <si>
    <t>A family medicine physician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</si>
  <si>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Hospice and Palliative Medicine (Family Medicine) Physician</t>
  </si>
  <si>
    <t>207QB0002X</t>
  </si>
  <si>
    <t>Obesity Medicine</t>
  </si>
  <si>
    <t>A physician who specializes in the treatment of obesity demonstrates competency in and a thorough understanding of the treatment of obesity and the genetic, biologic, environmental, social, and behavioral factors that contribute to obesity. The obesity medicine physician employs therapeutic interventions including diet, physical activity, behavioral change, and pharmacotherapy. The obesity medicine physician utilizes a comprehensive approach, and may include additional resources such as dietitians, exercise physiologists, mental health professionals and bariatric surgeons as indicated to achieve optimal results. Additionally, the obesity medicine physician maintains competency in providing pre- peri- and post-surgical care of bariatric surgery patients, promotes the prevention of obesity, and advocates for those who suffer from obesity.</t>
  </si>
  <si>
    <t>Source:  American Board of Obesity Medicine, www.abom.org [10/1/2007: new, 7/1/2015: title and definition modified]  Additional Resource: American Society of Bariatric Physicians, www.asbp.org.</t>
  </si>
  <si>
    <t>Obesity Medicine (Family Medicine) Physician</t>
  </si>
  <si>
    <t>207QS1201X</t>
  </si>
  <si>
    <t>Sleep Medicine</t>
  </si>
  <si>
    <t>A Family Medicine Physician who practices Sleep Medicine is certified in the subspecialty of sleep medicine and specializes in the clinical assessment, physiologic testing, diagnosis, management and prevention of sleep and circadian rhythm disorders. Sleep specialists treat patients of any age and use multidisciplinary approaches. Disorders managed by sleep specialists include, but are not limited to, sleep related breathing disorders, insomnia, hypersomnias, circadian rhythm sleep disorders, parasomnias and sleep related movement disorders.</t>
  </si>
  <si>
    <t>Source: American Academy of Sleep Medicine, 2008, www.aasm.org  [7/1/2008: new]</t>
  </si>
  <si>
    <t>Sleep Medicine (Family Medicine) Physician</t>
  </si>
  <si>
    <t>207QS0010X</t>
  </si>
  <si>
    <t>A family medicine physician that is trained to be responsible for continuous care in the field of sports medicine, not only for the enhancement of health and fitness, but also for the prevention of injury and illness. A sports medicine physician must have knowledge and experience in the promotion of wellness and the prevention of injury. Knowledge about special areas of medicine such as exercise physiology, biomechanics, nutrition, psychology, physical rehabilitation, epidemiology, physical evaluation, injuries (treatment and prevention and referral practice) and the role of exercise in promoting a healthy lifestyle are essential to the practice of sports medicine. The sports medicine physician requires special education to provide the knowledge to improve the health care of the individual engaged in physical exercise (sports) whether as an individual or in team participation.</t>
  </si>
  <si>
    <t>Sports Medicine (Family Medicine) Physician</t>
  </si>
  <si>
    <t>General Practice</t>
  </si>
  <si>
    <t>General Practice Physician</t>
  </si>
  <si>
    <t>Hospitalist</t>
  </si>
  <si>
    <t>Hospitalists are physicians whose primary professional focus is the general medical care of hospitalized patients. Their activities include patient care, teaching, research, and leadership related to Hospital Medicine. The term 'hospitalist' refers to physicians whose practice emphasizes providing care for hospitalized patients.</t>
  </si>
  <si>
    <t>Source: American Society of Hospital Medicine, 2007.  http://www.hospitalmedicine.org/ [7/1/2009: definition added]  Additional Resources: Hospitalist is a recognized fellowship specialty program offered by many medical institutions.  There is no board certification for the specialty at this point.</t>
  </si>
  <si>
    <t>Hospitalist Physician</t>
  </si>
  <si>
    <t>202C00000X</t>
  </si>
  <si>
    <t>Independent Medical Examiner</t>
  </si>
  <si>
    <t>A special evaluator not involved with the medical care of the individual examinee that impartially evaluates the care being provided by other practitioners to clarify clinical, disability, liability or other case issues.</t>
  </si>
  <si>
    <t>Source: American Board of Independent Medical Examiners, www.abime.org [1/1/2007: new]</t>
  </si>
  <si>
    <t>Independent Medical Examiner Physician</t>
  </si>
  <si>
    <t>202D00000X</t>
  </si>
  <si>
    <t>Integrative Medicine</t>
  </si>
  <si>
    <t>A physician who specializes in the treatment of the whole person through prevention and treatment based on medical evidence. Integrative medicine considers all factors that influence health, wellness, and disease - including mind, body, and spirit. Conventional and alternative methods are used to facilitate the body's innate healing response. Appropriate consideration is given to use of less-invasive and less-harmful interventions, when possible. It also incorporates all appropriate therapeutic approaches, health care modalities, and disciplines to achieve optimal health and healing.</t>
  </si>
  <si>
    <t xml:space="preserve">Source: American Board of Physician Specialties, www.abpsus.org/aboim  </t>
  </si>
  <si>
    <t>Integrative Medicine Physician</t>
  </si>
  <si>
    <t>Internal Medicine</t>
  </si>
  <si>
    <t>A physician who provides long-term, comprehensive care in the office and the hospital, managing both common and complex illness of adolescents, adults and the elderly. Internists are trained in the diagnosis and treatment of cancer, infections and diseases affecting the heart, blood, kidneys, joints and digestive, respiratory and vascular systems. They are also trained in the essentials of primary care internal medicine, which incorporates an understanding of disease prevention, wellness, substance abuse, mental health and effective treatment of common problems of the eyes, ears, skin, nervous system and reproductive organs.</t>
  </si>
  <si>
    <t>Source: American Board of Medical Specialties, 2007.  www.abms.org [7/1/2007: added definition, added source; 7/1/2011: modified source]&lt;br/&gt;Additional Resources: American Board of Internal Medicine, 2007.  http://www.abim.org/.  American Osteopathic Board of Internal Medicine, 2007.  http://www.osteopathic.org/certification&lt;br/&gt;Board certification for Medical Doctors (MDs) is provided by the American Board of Internal  Medicine.  Board certification for Doctors of Osteopathy (DOs) is provided by the American Osteopathic Board of Internal  Medicine.</t>
  </si>
  <si>
    <t>Internal Medicine Physician</t>
  </si>
  <si>
    <t>207RA0401X</t>
  </si>
  <si>
    <t>An internist doctor of osteopathy that specializes in the treatment of addiction disorders.  A doctor of osteopathy that is board eligible/certified by the American Osteopathic Board of Internal Medicine can obtain a Certificate of Added Qualifications in the field of Addiction Medicine.</t>
  </si>
  <si>
    <t>Source: American Osteopathic Board of Internal Medicine, 2007.  [7/1/2008: added definition, added source; 7/1/2011: modified source]&lt;br/&gt;Additional Resources: http://www.osteopathic.org/certification</t>
  </si>
  <si>
    <t>Addiction Medicine (Internal Medicine) Physician</t>
  </si>
  <si>
    <t>207RA0000X</t>
  </si>
  <si>
    <t>An internist who specializes in adolescent medicine is a multi-disciplinary healthcare specialist trained in the unique physical, psychological and social characteristics of adolescents, their healthcare problems and needs.</t>
  </si>
  <si>
    <t>Adolescent Medicine (Internal Medicine) Physician</t>
  </si>
  <si>
    <t>207RA0002X</t>
  </si>
  <si>
    <t>Adult Congenital Heart Disease</t>
  </si>
  <si>
    <t>A physician who specializes in the care and treatment of adults with congenital heart disease. Adult congenital heart disease (ACHD) physicians are trained to understand the complexities of congenital heart disease, anatomy, physiology, surgical repairs, and long-term complications and use that to manage ACHD with acquired heart disease, including heart failure, arrhythmias, and pulmonary hypertension.</t>
  </si>
  <si>
    <t>Source: American College of Cardiology, www.acc.org [7/1/2018: new]</t>
  </si>
  <si>
    <t>Adult Congenital Heart Disease Physician</t>
  </si>
  <si>
    <t>207RA0001X</t>
  </si>
  <si>
    <t>Advanced Heart Failure and Transplant Cardiology</t>
  </si>
  <si>
    <t>Specialists in Advanced Heart Failure and Transplant Cardiology would participate in the inpatient and outpatient management of patients with advanced heart failure across the spectrum from consideration for high-risk cardiac surgery, cardiac transplantation, or mechanical circulatory support, to pre-and post-operative evaluation and management of patients with cardiac transplants and mechanical support devices, and end-of-life care for patients with end-stage heart failure.</t>
  </si>
  <si>
    <t>Source:  American Board of Internal Medicine, www.abim.org  [7/1/2015: new]</t>
  </si>
  <si>
    <t>Advanced Heart Failure and Transplant Cardiology Physician</t>
  </si>
  <si>
    <t>207RA0201X</t>
  </si>
  <si>
    <t>An internist doctor of osteopathy that specializes in the treatment of allergy and immunologic disorders.  A doctor of osteopathy that is board eligible/certified by the American Osteopathic Board of Internal Medicine can obtain a Certificate of Special Qualifications in the field of Allergy &amp; Immunology.</t>
  </si>
  <si>
    <t>Allergy &amp; Immunology (Internal Medicine) Physician</t>
  </si>
  <si>
    <t>Cardiovascular Disease</t>
  </si>
  <si>
    <t>An internist who specializes in diseases of the heart and blood vessels and manages complex cardiac conditions such as heart attacks and life-threatening, abnormal heartbeat rhythms.</t>
  </si>
  <si>
    <t>Source: American Osteopathic Board of Internal Medicine, 2008  [7/1/2008: added definition, added source; 7/1/2011: modified source]&lt;br/&gt;Additional Resources: American Board of Internal Medicine,  http://www.abim.org/.  American Osteopathic Board of Internal Medicine,  https://www.osteopathic.org/certification&lt;br/&gt;Board certification for Medical Doctors (MDs) is provided by the American Board of Internal Medicine.  Board certification for Doctors of Osteopathy (DOs) is provided by the American Osteopathic Board of Internal Medicine.</t>
  </si>
  <si>
    <t>Cardiovascular Disease Physician</t>
  </si>
  <si>
    <t>207RI0001X</t>
  </si>
  <si>
    <t>An internal medicine physician who specializes in clinical and laboratory immunology disease management.</t>
  </si>
  <si>
    <t xml:space="preserve">Source: National Uniform Claim Committee, 2009 [1/1/2010: definition added, source added]    Additional Resources: A certification was, but is no longer issued by the American Board of Internal Medicine.  </t>
  </si>
  <si>
    <t>Clinical &amp; Laboratory Immunology (Internal Medicine) Physician</t>
  </si>
  <si>
    <t>207RC0001X</t>
  </si>
  <si>
    <t>Clinical Cardiac Electrophysiology</t>
  </si>
  <si>
    <t>A field of special interest within the subspecialty of cardiovascular disease, specialty of Internal Medicine, which involves intricate technical procedures to evaluate heart rhythms and determine appropriate treatment for them.</t>
  </si>
  <si>
    <t>Clinical Cardiac Electrophysiology Physician</t>
  </si>
  <si>
    <t>207RC0200X</t>
  </si>
  <si>
    <t>An internist who diagnoses, treats and supports patients with multiple organ dysfunction. This specialist may have administrative responsibilities for intensive care units and may also facilitate and coordinate patient care among the primary physician, the critical care staff and other specialists.</t>
  </si>
  <si>
    <t>Critical Care Medicine (Internal Medicine) Physician</t>
  </si>
  <si>
    <t>Endocrinology, Diabetes &amp; Metabolism</t>
  </si>
  <si>
    <t>An internist who concentrates on disorders of the internal (endocrine) glands such as the thyroid and adrenal glands. This specialist also deals with disorders such as diabetes, metabolic and nutritional disorders, obesity, pituitary diseases and menstrual and sexual problems.</t>
  </si>
  <si>
    <t>Endocrinology, Diabetes &amp; Metabolism Physician</t>
  </si>
  <si>
    <t>207RG0100X</t>
  </si>
  <si>
    <t>Gastroenterology</t>
  </si>
  <si>
    <t>An internist who specializes in diagnosis and treatment of diseases of the digestive organs including the stomach, bowels, liver and gallbladder. This specialist treats conditions such as abdominal pain, ulcers, diarrhea, cancer and jaundice and performs complex diagnostic and therapeutic procedures using endoscopes to visualize internal organs.</t>
  </si>
  <si>
    <t>Gastroenterology Physician</t>
  </si>
  <si>
    <t>An internist who has special knowledge of the aging process and special skills in the diagnostic, therapeutic, preventive and rehabilitative aspects of illness in the elderly. This specialist cares for geriatric patients in the patient's home, the office, long-term care settings such as nursing homes and the hospital.</t>
  </si>
  <si>
    <t>Geriatric Medicine (Internal Medicine) Physician</t>
  </si>
  <si>
    <t>207RH0000X</t>
  </si>
  <si>
    <t>Hematology</t>
  </si>
  <si>
    <t>An internist with additional training who specializes in diseases of the blood, spleen and lymph. This specialist treats conditions such as anemia, clotting disorders, sickle cell disease, hemophilia, leukemia and lymphoma.</t>
  </si>
  <si>
    <t>Hematology (Internal Medicine) Physician</t>
  </si>
  <si>
    <t>207RH0003X</t>
  </si>
  <si>
    <t>Hematology &amp; Oncology</t>
  </si>
  <si>
    <t>An internist doctor of osteopathy that specializes in the treatment of the combination of hematology and oncology disorders.  A doctor of osteopathy that is board eligible/certified by the American Osteopathic Board of Internal Medicine WAS able to obtain a Certificate of Special Qualifications in the field of Hematology and Oncology.  The Certificate is NO longer offered.</t>
  </si>
  <si>
    <t>Source: American Osteopathic Board of Internal Medicine, 2007.  [7/1/2008: definition added, source added; 7/1/2011: modified source]&lt;br/&gt;Additional Resources: http://www.osteopathic.org/certification</t>
  </si>
  <si>
    <t>Hematology &amp; Oncology Physician</t>
  </si>
  <si>
    <t>207RI0008X</t>
  </si>
  <si>
    <t>Hepatology</t>
  </si>
  <si>
    <t>The discipline of Hepatology encompasses the structure, function, and diseases of the liver and biliary tract. The American Board of Internal Medicine considers Hepatology part of the subspecialty of gastroenterology. Physicians who identify themselves as Hepatologists usually, but not always, have been trained in gastrointestinal programs.</t>
  </si>
  <si>
    <t xml:space="preserve">Training Programs, and/or Fellowships, Preceptorships: The American Association for the Study of Liver Diseases (AASLD) is the major professional society organized for physicians with an interest in Hepatology. A subcommittee of that organization has published guidelines for training programs in the 1992 November issue of Hepatology. Source: The American Board of Internal Medicine 9/1993    ACGME Accredited Residency Program Requirements:  None </t>
  </si>
  <si>
    <t>Hepatology Physician</t>
  </si>
  <si>
    <t>207RH0002X</t>
  </si>
  <si>
    <t>An internal medicine physician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</si>
  <si>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Hospice and Palliative Medicine (Internal Medicine) Physician</t>
  </si>
  <si>
    <t>207RH0005X</t>
  </si>
  <si>
    <t>Hypertension Specialist</t>
  </si>
  <si>
    <t>A Hypertension Specialist is a physician who concentrates on all aspects of the diagnosis and treatment of hypertension.</t>
  </si>
  <si>
    <t>Source:  American Society of Hypertension, www.ash-us.org [7/1/2011: new]  Additional Resources:  The American Society of Hypertension Specialists Program offers an examination and designation for Hypertension Specialists.  This subspecialty is not a Board certificate issued by either the American Board of Internal Medicine or the American Osteopathic Board of Internal Medicine.</t>
  </si>
  <si>
    <t>Hypertension Specialist Physician</t>
  </si>
  <si>
    <t>207RI0200X</t>
  </si>
  <si>
    <t>Infectious Disease</t>
  </si>
  <si>
    <t>An internist who deals with infectious diseases of all types and in all organ systems. Conditions requiring selective use of antibiotics call for this special skill. This physician often diagnoses and treats AIDS patients and patients with fevers which have not been explained. Infectious disease specialists may also have expertise in preventive medicine and travel medicine.</t>
  </si>
  <si>
    <t>Infectious Disease Physician</t>
  </si>
  <si>
    <t>207RI0011X</t>
  </si>
  <si>
    <t>Interventional Cardiology</t>
  </si>
  <si>
    <t>An area of medicine within the subspecialty of cardiology, which uses specialized imaging and other diagnostic techniques to evaluate blood flow and pressure in the coronary arteries and chambers of the heart and uses technical procedures and medications to treat abnormalities that impair the function of the cardiovascular system.</t>
  </si>
  <si>
    <t>Source: American Board of Medical Specialties, 2007.  www.abms.org [7/1/2007: added definition, added source]   Additional Resources: American Board of Internal Medicine, 2007. http://www.abim.org/    Board Certification for Medical Doctors (MDs) is provided by the American Board of Internal Medicine.  ACGME Accredited Residency Program Requirements:  1 year of training plus a prerequisite of 3 years Internal Medicine, 3 years Cardiovascular Disease for a total of 7 years.  ABMS Approved Subspecialty Certificate  (Internal Medicine)</t>
  </si>
  <si>
    <t>Interventional Cardiology Physician</t>
  </si>
  <si>
    <t>207RM1200X</t>
  </si>
  <si>
    <t>Magnetic Resonance Imaging (MRI)</t>
  </si>
  <si>
    <t>Magnetic Resonance Imaging (MRI) Internal Medicine Physician</t>
  </si>
  <si>
    <t>207RX0202X</t>
  </si>
  <si>
    <t>Medical Oncology</t>
  </si>
  <si>
    <t>An internist who specializes in the diagnosis and treatment of all types of cancer and other benign and malignant tumors. This specialist decides on and administers therapy for these malignancies as well as consults with surgeons and radiotherapists on other treatments for cancer.</t>
  </si>
  <si>
    <t xml:space="preserve">Source: American Board of Medical Specialties, 2007.  www.abms.org [7/1/2007: added definition, added source. 11/5/2007: corrected definition]  </t>
  </si>
  <si>
    <t>Medical Oncology Physician</t>
  </si>
  <si>
    <t>207RN0300X</t>
  </si>
  <si>
    <t>Nephrology</t>
  </si>
  <si>
    <t>An internist who treats disorders of the kidney, high blood pressure, fluid and mineral balance and dialysis of body wastes when the kidneys do not function. This specialist consults with surgeons about kidney transplantation.</t>
  </si>
  <si>
    <t>Nephrology Physician</t>
  </si>
  <si>
    <t>207RB0002X</t>
  </si>
  <si>
    <t>Obesity Medicine (Internal Medicine) Physician</t>
  </si>
  <si>
    <t>207RP1001X</t>
  </si>
  <si>
    <t>Pulmonary Disease</t>
  </si>
  <si>
    <t>An internist who treats diseases of the lungs and airways. The pulmonologist diagnoses and treats cancer, pneumonia, pleurisy, asthma, occupational and environmental diseases, bronchitis, sleep disorders, emphysema and other complex disorders of the lungs.</t>
  </si>
  <si>
    <t>Pulmonary Disease Physician</t>
  </si>
  <si>
    <t>207RR0500X</t>
  </si>
  <si>
    <t>Rheumatology</t>
  </si>
  <si>
    <t>An internist who treats diseases of joints, muscle, bones and tendons. This specialist diagnoses and treats arthritis, back pain, muscle strains, common athletic injuries and "collagen" diseases.</t>
  </si>
  <si>
    <t>Rheumatology Physician</t>
  </si>
  <si>
    <t>207RS0012X</t>
  </si>
  <si>
    <t>An Internist who practices Sleep Medicine is certified in the subspecialty of sleep medicine and specializes in the clinical assessment, physiologic testing, diagnosis, management and prevention of sleep and circadian rhythm disorders. Sleep specialists treat patients of any age and use multidisciplinary approaches. Disorders managed by sleep specialists include, but are not limited to, sleep related breathing disorders, insomnia, hypersomnias, circadian rhythm sleep disorders, parasomnias and sleep related movement disorders.</t>
  </si>
  <si>
    <t>Source: American Academy of Sleep Medicine, www.aasm.org [7/1/2006: new]</t>
  </si>
  <si>
    <t>Sleep Medicine (Internal Medicine) Physician</t>
  </si>
  <si>
    <t>207RS0010X</t>
  </si>
  <si>
    <t>An internist trained to be responsible for continuous care in the field of sports medicine, not only for the enhancement of health and fitness, but also for the prevention of injury and illness. A sports medicine physician must have knowledge and experience in the promotion of wellness and the prevention of injury. Knowledge about special areas of medicine such as exercise physiology, biomechanics, nutrition, psychology, physical rehabilitation, epidemiology, physical evaluation, injuries (treatment and prevention and referral practice) and the role of exercise in promoting a healthy lifestyle are essential to the practice of sports medicine. The sports medicine physician requires special education to provide the knowledge to improve the healthcare of the individual.</t>
  </si>
  <si>
    <t>Sports Medicine (Internal Medicine) Physician</t>
  </si>
  <si>
    <t>207RT0003X</t>
  </si>
  <si>
    <t>Transplant Hepatology</t>
  </si>
  <si>
    <t>An internist with special knowledge and the skill required of a gastroenterologist to care for patients prior to and following hepatic transplantation that spans all phases of liver transplantation. Selection of appropriate recipients requires assessment by a team having experience in evaluating the severity and prognosis of patients with liver disease.</t>
  </si>
  <si>
    <t>Source: American Board of Medical Specialties, 2007.  www.abms.org [7/1/2007: new]    Additional Resources: American Board of Internal Medicine, 2007.  http://www.abim.org/.    Board certification for Medical Doctors (MDs) is provided by the American Board of Internal Medicine.</t>
  </si>
  <si>
    <t>Transplant Hepatology Physician</t>
  </si>
  <si>
    <t>209800000X</t>
  </si>
  <si>
    <t>Legal Medicine</t>
  </si>
  <si>
    <t>Legal Medicine is a special field of medicine that focuses on various aspects of medicine and law. Historically, the practice of legal medicine made contributions to medicine as a scientific instrument to solve criminal perplexities. Since World War II, the domain of legal medicine has broadened to include not only aspects of medical science to solve legal and criminal problems but aspects of law as it applies to medicine. Legal Medicine continues to grow as medicolegal issues like medical malpractice and liability, government regulation of health care, issues of tort reform, and moral and ethical complexities presented by technological advances become increasingly prominent. Many medical schools have implemented courses which supply medicolegal instruction for medical students, and many law schools now offer medicolegal courses. Also, dual degree programs in law and medicine have been created to assist physicians to bridge the gap between medicine and the law.</t>
  </si>
  <si>
    <t>Source: American Board of Legal Medicine 08/1992. www.ablminc.org [7/1/2009: definition reformatted]    Additional Resources: Training Programs, and/or Fellowships, Preceptorships: Certification available through the American Board of Legal Medicine. ACGME Accredited Residency Program Requirements: None.</t>
  </si>
  <si>
    <t>Legal Medicine (M.D./D.O.) Physician</t>
  </si>
  <si>
    <t>207SG0202X</t>
  </si>
  <si>
    <t>Medical Genetics</t>
  </si>
  <si>
    <t>Clinical Biochemical Genetics</t>
  </si>
  <si>
    <t>A clinical biochemical geneticist demonstrates competence in performing and interpreting biochemical analyses relevant to the diagnosis and management of human genetic diseases and is a consultant regarding laboratory diagnosis of a broad range of inherited disorders.</t>
  </si>
  <si>
    <t xml:space="preserve">Source: American Board of Medical Specialties, 2007.  www.abms.org [7/1/2007: definition added, source added]    Additional Resources: American Board of Medical Genetics, 2007.  http://www.abmg.org/.    Board certification for Medical Doctors (MDs) is provided by the American Board of Medical Genetics. </t>
  </si>
  <si>
    <t>Clinical Biochemical Genetics Physician</t>
  </si>
  <si>
    <t>207SC0300X</t>
  </si>
  <si>
    <t>Clinical Cytogenetics</t>
  </si>
  <si>
    <t>A clinical cytogeneticist demonstrates competence in providing laboratory diagnostic and clinical interpretive services dealing with cellular components, particularly chromosomes, associated with heredity.</t>
  </si>
  <si>
    <t>Source: American Board of Medical Specialties, 2007.  www.abms.org [7/1/2007: definition added, source added]    Additional Resources: American Board of Medical Genetics, 2007.  http://www.abmg.org/.    Board certification for Medical Doctors (MDs) is provided by the American Board of Medical Genetics.   A general certificate was first issued by the ABMS in 1982.  ACGME Accredited Residency Program Requirements:  None.</t>
  </si>
  <si>
    <t>Clinical Cytogenetics Physician</t>
  </si>
  <si>
    <t>207SG0201X</t>
  </si>
  <si>
    <t>Clinical Genetics (M.D.)</t>
  </si>
  <si>
    <t>A clinical geneticist demonstrates competence in providing comprehensive diagnostic, management and counseling services for genetic disorders.</t>
  </si>
  <si>
    <t>Clinical Genetics (M.D.) Physician</t>
  </si>
  <si>
    <t>207SG0203X</t>
  </si>
  <si>
    <t>Clinical Molecular Genetics</t>
  </si>
  <si>
    <t>A clinical molecular geneticist demonstrates competence in performing and interpreting molecular analyses relevant to the diagnosis and management of human genetic diseases and is a consultant regarding laboratory diagnosis of a broad range of inherited disorders.</t>
  </si>
  <si>
    <t>Source: American Board of Medical Specialties, 2007.  www.abms.org [7/1/2007: definition added, source added]    Additional Resources: American Board of Medical Genetics, 2007.  http://www.abmg.org/.    Board certification for Medical Doctors (MDs) is provided by the American Board of Medical Genetics.</t>
  </si>
  <si>
    <t>Clinical Molecular Genetics Physician</t>
  </si>
  <si>
    <t>207SM0001X</t>
  </si>
  <si>
    <t>Molecular Genetic Pathology</t>
  </si>
  <si>
    <t>A board certified subspecialty, the molecular genetic pathologist is expert in the principles, theory and technologies of molecular biology and molecular genetics. This expertise is used to make or confirm diagnoses of Mendelian genetic disorders, of human development, infectious diseases and malignancies and to assess the natural history of those disorders. A molecular genetic pathologist provides information about gene structure, function and alteration, and applies laboratory techniques for diagnosis, treatment and prognosis for individuals with related disorders.</t>
  </si>
  <si>
    <t>Source: American Board of Medical Specialties, 2007.  www.abms.org [7/1/2007: definition added, source added]    Additional Resources: American Board of Medical Genetics, 2007.  http://www.abmg.org/.    Board certification for Medical Doctors (MDs) is provided by the American Board of Medical Genetics.    A subspecialty certificate for MGG was approved by the ABMS in 1999.    ACGME Accredited Residency Program Requirements:  Proposal under development.</t>
  </si>
  <si>
    <t>Molecular Genetic Pathology (Medical Genetics) Physician</t>
  </si>
  <si>
    <t>207SG0205X</t>
  </si>
  <si>
    <t>Ph.D. Medical Genetics</t>
  </si>
  <si>
    <t>A medical geneticist works in association with a medical specialist, is affiliated with a clinical genetics program and serves as a consultant to medical and dental specialists.</t>
  </si>
  <si>
    <t>Ph.D. Medical Genetics Physician</t>
  </si>
  <si>
    <t>Neurological Surgery</t>
  </si>
  <si>
    <t>A neurological surgeon provides the operative and non-operative management (i.e., prevention, diagnosis, evaluation, treatment, critical care, and rehabilitation) of disorders of the central, peripheral, and autonomic nervous systems, including their supporting structures and vascular supply; the evaluation and treatment of pathological processes which modify function or activity of the nervous system; and the operative and non-operative management of pain. A neurological surgeon treats patients with disorders of the nervous system; disorders of the brain, meninges, skull, and their blood supply, including the extracranial carotid and vertebral arteries; disorders of the pituitary gland; disorders of the spinal cord, meninges, and vertebral column, including those which may require treatment by spinal fusion or instrumentation; and disorders of the cranial and spinal nerves throughout their distribution.</t>
  </si>
  <si>
    <t>Source: American Board of Medical Specialties, 2007.  www.abms.org [7/1/2007: definition added, source added]    Additional Resources: American Board of Neurological Surgery, 2007.  http://www.abns.org/.    Board certification for Medical Doctors (MDs) is provided by the American Board of Neurological Surgery.</t>
  </si>
  <si>
    <t>Neurological Surgery Physician</t>
  </si>
  <si>
    <t>204D00000X</t>
  </si>
  <si>
    <t>Neuromusculoskeletal Medicine &amp; OMM</t>
  </si>
  <si>
    <t>The Neuromusculoskeletal Medicine and Osteopathic Manipulative Medicine physician directs special attention to the neuromusculoskeletal system and its interaction with other body systems. Neuromusculoskeletal Medicine and Osteopathic Manipulative Medicine encompasses increased knowledge and understanding of osteopathic principles and practice and heightened technical skills of osteopathic manipulative medicine, and integrates each of these into the management of pediatric, adolescent, adult, and geriatric patients.</t>
  </si>
  <si>
    <t>Source: American Osteopathic Association, 2017 [7/1/2017: added definition]&lt;br/&gt;Additional Resources: American Osteopathic Board of Neuromusculoskeletal Medicine, 2017, http://www.osteopathic.org/certification</t>
  </si>
  <si>
    <t>Neuromusculoskeletal Medicine &amp; OMM Physician</t>
  </si>
  <si>
    <t>204C00000X</t>
  </si>
  <si>
    <t>Neuromusculoskeletal Medicine, Sports Medicine</t>
  </si>
  <si>
    <t>Sports Medicine (Neuromusculoskeletal Medicine) Physician</t>
  </si>
  <si>
    <t>207U00000X</t>
  </si>
  <si>
    <t>Nuclear Medicine</t>
  </si>
  <si>
    <t>A nuclear medicine specialist employs the properties of radioactive atoms and molecules in the diagnosis and treatment of disease and in research. Radiation detection and imaging instrument systems are used to detect disease as it changes the function and metabolism of normal cells, tissues and organs. A wide variety of diseases can be found in this way, usually before the structure of the organ involved by the disease can be seen to be abnormal by any other techniques. Early detection of coronary artery disease (including acute heart attack), early cancer detection and evaluation of the effect of tumor treatment, diagnosis of infection and inflammation anywhere in the body and early detection of blood clot in the lungs are all possible with these techniques. Unique forms of radioactive molecules can attack and kill cancer cells (e.g., lymphoma, thyroid cancer) or can relieve the severe pain of cancer that has spread to bone</t>
  </si>
  <si>
    <t>Source: American Board of Medical Specialties, 2007.  www.abms.org [7/1/2007: definition added, source added; 7/1/2011: modified source]&lt;br/&gt;Additional Resources: American Board of Nuclear Medicine, 2007.  http://www.abnm.org/.    A doctor of osteopathy was able to obtain a Certificate of Added Qualifications in the field of Nuclear Medicine.  The Certificate is NO longer offered.&lt;br/&gt;American Osteopathic Board of Nuclear Medicine, 2007.  http://www.osteopathic.org/certification&lt;br/&gt;Board certification for Medical Doctors (MDs) is provided by the American Board of Nuclear Medicine.</t>
  </si>
  <si>
    <t>Nuclear Medicine Physician</t>
  </si>
  <si>
    <t>207UN0903X</t>
  </si>
  <si>
    <t>In Vivo &amp; In Vitro Nuclear Medicine</t>
  </si>
  <si>
    <t>A nuclear medicine physician who specializes in in vivo and in vitro nuclear medicine.</t>
  </si>
  <si>
    <t>Source: National Uniform Claim Committee, 2009 [1/1/2010: definition added, source added]    Additional Resources: A Certification of Added Qualifications (CAQ) was, but is no longer issued by the American Osteopathic Board of Nuclear Medicine.</t>
  </si>
  <si>
    <t>In Vivo &amp; In Vitro Nuclear Medicine Physician</t>
  </si>
  <si>
    <t>207UN0901X</t>
  </si>
  <si>
    <t>Nuclear Cardiology</t>
  </si>
  <si>
    <t>A nuclear medicine physician who specializes in nuclear cardiology.</t>
  </si>
  <si>
    <t>Nuclear Cardiology Physician</t>
  </si>
  <si>
    <t>207UN0902X</t>
  </si>
  <si>
    <t>Nuclear Imaging &amp; Therapy</t>
  </si>
  <si>
    <t>A nuclear medicine physician who specializes in nuclear imaging and therapy.</t>
  </si>
  <si>
    <t>Nuclear Imaging &amp; Therapy Physician</t>
  </si>
  <si>
    <t>Obstetrics &amp; Gynecology</t>
  </si>
  <si>
    <t>An obstetrician/gynecologist possesses special knowledge, skills and professional capability in the medical and surgical care of the female reproductive system and associated disorders. This physician serves as a consultant to other physicians and as a primary physician for women.</t>
  </si>
  <si>
    <t>Source: American Board of Medical Specialties, 2007.  www.abms.org [7/1/2007: definition added, source added; 7/1/2011: modified source]&lt;br/&gt;Additional Resources: American Board of Obstetrics and Gynecology, 2007.  http://www.abog.org/.  American Osteopathic Board of Obstetrics and Gynecology, 2007.  http://www.osteopathic.org/certification&lt;br/&gt;Board certification for Medical Doctors (MDs) is provided by the American Board of Obstetrics and Gynecology.  Board certification for Doctors of Osteopathy (DOs) is provided by the American Osteopathic Board of Obstetrics and Gynecology.</t>
  </si>
  <si>
    <t>Obstetrics &amp; Gynecology Physician</t>
  </si>
  <si>
    <t>207VC0300X</t>
  </si>
  <si>
    <t>Complex Family Planning</t>
  </si>
  <si>
    <t>A complex family planning physician specializes in the diagnosis and treatment of individuals with complex reproductive needs. These physicians are experts in abortion and contraception clinical care, research, education, and advocacy.</t>
  </si>
  <si>
    <t>Source: National Uniform Claim Committee, 2021. Resources: Society of Family Planning, www.societyfp.org.&lt;br/&gt;</t>
  </si>
  <si>
    <t>Complex Family Planning Physician</t>
  </si>
  <si>
    <t>207VC0200X</t>
  </si>
  <si>
    <t>An obstetrician/gynecologist, who specializes in critical care medicine diagnoses, treats and supports female patients with multiple organ dysfunction. This specialist may have administrative responsibilities for intensive care units and may also facilitate and coordinate patient care among the primary physician, the critical care staff and other specialists.</t>
  </si>
  <si>
    <t>Critical Care Medicine (Obstetrics &amp; Gynecology) Physician</t>
  </si>
  <si>
    <t>Female Pelvic Medicine and Reconstructive Surgery</t>
  </si>
  <si>
    <t>A subspecialist in Female Pelvic Medicine and Reconstructive Surgery is a physician in Urology or Obstetrics and Gynecology who, by virtue of education and training, is prepared to provide consultation and comprehensive management of women with complex benign pelvic conditions, lower urinary tract disorders, and pelvic floor dysfunction. Comprehensive management includes those diagnostic and therapeutic procedures necessary for the total care of the patient with these conditions and complications resulting from them.</t>
  </si>
  <si>
    <t>Source: American Board of Medical Specialties, 2011. [1/1/2012: new]  Resources:  www.abms.org</t>
  </si>
  <si>
    <t>Female Pelvic Medicine and Reconstructive Surgery (Obstetrics &amp; Gynecology) Physician</t>
  </si>
  <si>
    <t>Gynecologic Oncology</t>
  </si>
  <si>
    <t>An obstetrician/gynecologist who provides consultation and comprehensive management of patients with gynecologic cancer, including those diagnostic and therapeutic procedures necessary for the total care of the patient with gynecologic cancer and resulting complications.</t>
  </si>
  <si>
    <t>Gynecologic Oncology Physician</t>
  </si>
  <si>
    <t>Gynecology</t>
  </si>
  <si>
    <t>Gynecology Physician</t>
  </si>
  <si>
    <t>An obstetrician/gynecologist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</si>
  <si>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Hospice and Palliative Medicine (Obstetrics &amp; Gynecology) Physician</t>
  </si>
  <si>
    <t>Maternal &amp; Fetal Medicine</t>
  </si>
  <si>
    <t>An obstetrician/gynecologist who cares for, or provides consultation on, patients with complications of pregnancy. This specialist has advanced knowledge of the obstetrical, medical and surgical complications of pregnancy and their effect on both the mother and the fetus. The specialist also possesses expertise in the most current diagnostic and treatment modalities used in the care of patients with complicated pregnancies.</t>
  </si>
  <si>
    <t>Maternal &amp; Fetal Medicine Physician</t>
  </si>
  <si>
    <t>207VB0002X</t>
  </si>
  <si>
    <t>Obesity Medicine (Obstetrics &amp; Gynecology) Physician</t>
  </si>
  <si>
    <t>Obstetrics</t>
  </si>
  <si>
    <t>Obstetrics Physician</t>
  </si>
  <si>
    <t>Reproductive Endocrinology</t>
  </si>
  <si>
    <t>An obstetrician/gynecologist who is capable of managing complex problems relating to reproductive endocrinology and infertility.</t>
  </si>
  <si>
    <t>Reproductive Endocrinology Physician</t>
  </si>
  <si>
    <t>207W00000X</t>
  </si>
  <si>
    <t>Ophthalmology</t>
  </si>
  <si>
    <t>An ophthalmologist has the knowledge and professional skills needed to provide comprehensive eye and vision care. Ophthalmologists are medically trained to diagnose, monitor and medically or surgically treat all ocular and visual disorders. This includes problems affecting the eye and its component structures, the eyelids, the orbit and the visual pathways. In so doing, an ophthalmologist prescribes vision services, including glasses and contact lenses.</t>
  </si>
  <si>
    <t>Source: American Board of Medical Specialties, 2007.  www.abms.org [7/1/2007: definition added, source added; 7/1/2011: modified source]&lt;br/&gt;Additional Resources: American Board of Ophthalmology, 2007.  http://www.abop.org/.  American Osteopathic Board of Ophthalmology and Otolaryngology, 2007.  http://www.osteopathic.org/certification&lt;br/&gt;Board certification for Medical Doctors (MDs) is provided by the American Board of Ophthalmology.  Board certification for Doctors of Osteopathy (DOs) is provided by the American Osteopathic Board of Ophthalmology and Otolaryngology.</t>
  </si>
  <si>
    <t>Ophthalmology Physician</t>
  </si>
  <si>
    <t>207WX0120X</t>
  </si>
  <si>
    <t>Cornea and External Diseases Specialist</t>
  </si>
  <si>
    <t>An ophthalmologist who specializes in diseases of the cornea, sclera, eyelids, conjunctiva, and anterior segment of the eye.</t>
  </si>
  <si>
    <t>Source: American Academy of Ophthalmology, www.aao.org [1/1/2018: new]</t>
  </si>
  <si>
    <t>Cornea and External Diseases Specialist Physician</t>
  </si>
  <si>
    <t>207WX0009X</t>
  </si>
  <si>
    <t>Glaucoma Specialist</t>
  </si>
  <si>
    <t>An ophthalmologist who specializes in the treatment of glaucoma and other disorders related to increased intraocular pressure and optic nerve damage.  This specialty involves the medical and surgical treatment of these conditions.</t>
  </si>
  <si>
    <t>Source: American Academy of Ophthalmology, www.aao.org [1/1/2017: new]  Additional Resources: Association of University Professors of Ophthalmology, www.aupo.org</t>
  </si>
  <si>
    <t>Glaucoma Specialist (Ophthalmology) Physician</t>
  </si>
  <si>
    <t>207WX0109X</t>
  </si>
  <si>
    <t>Neuro-ophthalmology</t>
  </si>
  <si>
    <t>A neuro-ophthalmologist is a subspecialist of ophthalmology.  This physician evaluates, treats, and studies disorders of the eye, orbit and nervous system having to do with interactions of the visual motor and visual sensory systems with the central nervous system. Neuro-ophthalmologists manage patients with complex and severe neuro-ophthalmological disorders.</t>
  </si>
  <si>
    <t>Source: American Academy of Ophthalmology, www.aao.org [7/1/2017: new]&lt;br/&gt;Additional Resources: Association of University Professors of Ophthalmology, www.aupo.org.</t>
  </si>
  <si>
    <t>Neuro-ophthalmology Physician</t>
  </si>
  <si>
    <t>207WX0200X</t>
  </si>
  <si>
    <t>Ophthalmic Plastic and Reconstructive Surgery</t>
  </si>
  <si>
    <t>A physician who specializes in oculofacial plastic and reconstructive surgery. This subspecialty combines orbital and periocular surgery with facial plastic surgery, and includes aesthetic and reconstructive surgery of the face, orbit, eyelid, and lacrimal system. Practitioners evaluate, diagnose and treat conditions involving the eyelids, brows, midface, orbits, lacrimal systems and surrounding and supporting structures of the face and neck.</t>
  </si>
  <si>
    <t>Source:  American Academy of Ophthalmology, 2015. www.aao.org [1/1/2016: new]</t>
  </si>
  <si>
    <t>Ophthalmic Plastic and Reconstructive Surgery Physician</t>
  </si>
  <si>
    <t>207WX0110X</t>
  </si>
  <si>
    <t>Pediatric Ophthalmology and Strabismus Specialist</t>
  </si>
  <si>
    <t>An ophthalmologist who specializes in pediatric ophthalmology and strabismus management. The subspecialty includes the medical and surgical management of eye disorders found in children. Some of the more common disorders include amblyopia, strabismus, refractive error, cataract and glaucoma. These disorders may be related to neurological and endocrinological diseases, trauma, or aging changes in the extraocular muscles requiring medical, optical and surgical management.</t>
  </si>
  <si>
    <t>Pediatric Ophthalmology and Strabismus Specialist Physician Physician</t>
  </si>
  <si>
    <t>207WX0107X</t>
  </si>
  <si>
    <t>Retina Specialist</t>
  </si>
  <si>
    <t>An ophthalmologist who specializes in the diagnosis and treatment of vitreoretinal diseases.</t>
  </si>
  <si>
    <t>Source: American Society of Retina Specialists, www.asrs.org [1/1/2017: new]&lt;br/&gt;Additional Resources: American Academy of Ophthalmology, www.aao.org.  Macula Society, www.maculasociety.org.  Retina Society, www.retinasociety.org.  Association of University Professors of Ophthalmology, www.aupo.org.</t>
  </si>
  <si>
    <t>Retina Specialist (Ophthalmology) Physician</t>
  </si>
  <si>
    <t>207WX0108X</t>
  </si>
  <si>
    <t>Uveitis and Ocular Inflammatory Disease</t>
  </si>
  <si>
    <t>An ophthalmologist who specializes in the treatment of intraocular inflammation, scleritis, keratitis and infectious disorders affecting the eye and inflammatory disorders of the adnexa and/or orbit.</t>
  </si>
  <si>
    <t>Source: American Academy of Ophthalmology, www.aao.org [1/1/2017: new]&lt;br/&gt;Additional Resources: Association of University Professors of Ophthalmology, www.aupo.org</t>
  </si>
  <si>
    <t>Uveitis and Ocular Inflammatory Disease (Ophthalmology) Physician</t>
  </si>
  <si>
    <t>204E00000X</t>
  </si>
  <si>
    <t>Oral &amp; Maxillofacial Surgery</t>
  </si>
  <si>
    <t>Oral and maxillofacial surgeons are trained to recognize and treat a wide spectrum of diseases, injuries and defects in the head, neck, face, jaws and the hard and soft tissues of the oral and maxillofacial region. They are also trained to administer anesthesia, and provide care in an office setting. They are trained to treat problems such as the extraction of wisdom teeth, misaligned jaws, tumors and cysts of the jaw and mouth, and to perform dental implant surgery.</t>
  </si>
  <si>
    <t xml:space="preserve"> Source: American College of Surgeons, 2013. www.facs.org [7/1/2013: definition added, source added, additional resources added]    Additional Resources: American Board of Oral and Maxillofacial Surgery and American Association of Oral and Maxillofacial Surgeons    While this is generally considered a specialty of dentistry, physicians can also be board certified as oral and maxillofacial surgeons through the American Board of Oral and Maxillofacial Surgery.</t>
  </si>
  <si>
    <t>Oral &amp; Maxillofacial Surgery (D.M.D.)</t>
  </si>
  <si>
    <t>Orthopaedic Surgery</t>
  </si>
  <si>
    <t>An orthopaedic surgeon is trained in the preservation, investigation and restoration of the form and function of the extremities, spine and associated structures by medical, surgical and physical means.  An orthopaedic surgeon is involved with the care of patients whose musculoskeletal problems include congenital deformities, trauma, infections, tumors, metabolic disturbances of the musculoskeletal system, deformities, injuries and degenerative diseases of the spine, hands, feet, knee, hip, shoulder and elbow in children and adults. An orthopaedic surgeon is also concerned with primary and secondary muscular problems and the effects of central or peripheral nervous system lesions of the musculoskeletal system.</t>
  </si>
  <si>
    <t>Source: American Board of Medical Specialties, 2007.  www.abms.org [7/1/2007: definition added, source added; 7/1/2011: modified source]&lt;br/&gt;Additional Resources: American Board of Orthopaedic Surgery, 2007.  http://www.abos.org/.  American Osteopathic Board of Orthopaedic Surgery, 2007.  http://www.osteopathic.org/certification&lt;br/&gt;Board certification for Medical Doctors (MDs) is provided by the American Board of Orthopaedic Surgery.  Board certification for Doctors of Osteopathy (DOs) is provided by the American Osteopathic Board of Orthopaedic Surgery.</t>
  </si>
  <si>
    <t>Orthopaedic Surgery Physician</t>
  </si>
  <si>
    <t>207XS0114X</t>
  </si>
  <si>
    <t>Adult Reconstructive Orthopaedic Surgery</t>
  </si>
  <si>
    <t xml:space="preserve">Recognized by several state medical boards as a fellowship subspecialty program of orthopaedic surgery, adult reconstructive orthopaedic surgeons deal with reconstructive procedures such as joint arthroplasty (i.e., hip and knee), osteotomy, arthroscopy, soft-tissue reconstruction, and a variety of other adult reconstructive surgical procedures. </t>
  </si>
  <si>
    <t>Source: American Board of Medical Specialties, 2007.  www.abms.org [7/1/2007: definition added, source added]    Additional Resources: American Board of Orthopaedic Surgery, 2007.  http://www.abos.org/.      Separate board certification is not currently offered.</t>
  </si>
  <si>
    <t>Adult Reconstructive Orthopaedic Surgery Physician</t>
  </si>
  <si>
    <t>207XX0004X</t>
  </si>
  <si>
    <t>Foot and Ankle Surgery</t>
  </si>
  <si>
    <t>Recognized by several state medical boards as a fellowship subspecialty program of orthopaedic surgery, foot and ankle surgeons deal with adult reconstructive foot and ankle surgery, adult foot and ankle trauma, sports medicine foot and ankle, and children's foot and ankle reconstructive surgery.</t>
  </si>
  <si>
    <t>Source: American Board of Medical Specialties, 2007.  www.abms.org [7/1/2007: title modified, definition added, source added]    Additional Resources: American Board of Orthopaedic Surgery, 2007.  http://www.abos.org/.    Separate board certification is not currently offered.    ACGME Accredited Residency Program Requirements:  1 year of training with 5 years Orthopedic Surgery for a total of 6 years.</t>
  </si>
  <si>
    <t>Orthopaedic Foot and Ankle Surgery Physician</t>
  </si>
  <si>
    <t>207XS0106X</t>
  </si>
  <si>
    <t>Hand Surgery</t>
  </si>
  <si>
    <t>An orthopaedic surgeon trained in the investigation, preservation and restoration by medical, surgical and rehabilitative means of all structures of the upper extremity directly affecting the form and function of the hand and wrist.</t>
  </si>
  <si>
    <t>Orthopaedic Hand Surgery Physician</t>
  </si>
  <si>
    <t>207XS0117X</t>
  </si>
  <si>
    <t>Orthopaedic Surgery of the Spine</t>
  </si>
  <si>
    <t>Recognized by several state medical boards as a fellowship subspecialty program of orthopaedic surgery, orthopaedic surgeons of the spine deal with the evaluation and nonoperative and operative treatment of the full spectrum of primary spinal disorders including trauma, degenerative, deformity, tumor, and reconstructive.</t>
  </si>
  <si>
    <t>Source: American Board of Medical Specialties, 2007.  www.abms.org [7/1/2007: definition added, source added]    Additional Resources: American Board of Orthopaedic Surgery, 2007.  http://www.abos.org/.     Separate board certification is not currently offered.</t>
  </si>
  <si>
    <t>Orthopaedic Surgery of the Spine Physician</t>
  </si>
  <si>
    <t>207XX0801X</t>
  </si>
  <si>
    <t>Orthopaedic Trauma</t>
  </si>
  <si>
    <t>Recognized by several state medical boards as a fellowship subspecialty program of orthopaedic surgery, orthopaedic trauma surgeons deal with the evaluation and management of acute orthopaedic injuries, evaluation and treatment of post-traumatic deformities and nonunions, acute and delayed reconstruction of pelvic and acetabular fractures, as well as osteotomy in the adult hip for treatment of hip arthritis.</t>
  </si>
  <si>
    <t>Orthopaedic Trauma Physician</t>
  </si>
  <si>
    <t>207XP3100X</t>
  </si>
  <si>
    <t>Pediatric Orthopaedic Surgery</t>
  </si>
  <si>
    <t>An orthopedic surgeon who has additional training and experience in diagnosing, treating and managing musculoskeletal problems in infants, children and adolescents.  These may include limb and spine deformities (such as club foot, scoliosis); gait abnormalities (limping); bone and joint infections; broken bones.</t>
  </si>
  <si>
    <t>Pediatric Orthopaedic Surgery Physician</t>
  </si>
  <si>
    <t>207XX0005X</t>
  </si>
  <si>
    <t>An orthopaedic surgeon trained in sports medicine provides appropriate care for all structures of the musculoskeletal system directly affected by participation in sporting activity. This specialist is proficient in areas including conditioning, training and fitness, athletic performance and the impact of dietary supplements, pharmaceuticals, and nutrition on performance and health, coordination of care within the team setting utilizing other health care professionals, field evaluation and management, soft tissue biomechanics and injury healing and repair. Knowledge and understanding of the principles and techniques of rehabilitation, athletic equipment and orthotic devices enables the specialist to prevent and manage athletic injuries.</t>
  </si>
  <si>
    <t>Source: American Board of Medical Specialties, 2007.  www.abms.org [7/1/2007: definition changed, source changed]    Additional Resources: American Board of Orthopaedic Surgery, 2007.  http://www.abos.org/.     Board certification for Medical Doctors (MDs) is provided by the American Board of Orthopaedic Surgery.    ACGME Accredited Program Requirements: 1 year GME in the specialty + 5 years of Orthopaedic Surgery for a total of 6 years</t>
  </si>
  <si>
    <t>Sports Medicine (Orthopaedic Surgery) Physician</t>
  </si>
  <si>
    <t>207Y00000X</t>
  </si>
  <si>
    <t>Otolaryngology</t>
  </si>
  <si>
    <t>An otolaryngologist-head and neck surgeon provides comprehensive medical and surgical care for patients with diseases and disorders that affect the ears, nose, throat, the respiratory and upper alimentary systems and related structures of the head and neck. An otolaryngologist diagnoses and provides medical and/or surgical therapy or prevention of diseases, allergies, neoplasms, deformities, disorders and/or injuries of the ears, nose, sinuses, throat, respiratory and upper alimentary systems, face, jaws and the other head and neck systems. Head and neck oncology, facial plastic and reconstructive surgery and the treatment of disorders of hearing and voice are fundamental areas of expertise.</t>
  </si>
  <si>
    <t>Source: American Board of Medical Specialties, 2007.  www.abms.org [7/1/2007: definition added, source added; 7/1/2011: modified source]&lt;br/&gt;Additional Resources: American Board of Otolaryngology, 2007.  http://www.aboto.org/.  American Osteopathic Board of Ophthalmology and Otolaryngology, 2007.  http://www.osteopathic.org/certification&lt;br/&gt;Board certification for Medical Doctors (MDs) is provided by the American Board of Otolaryngology.   Board certification for Doctors of Osteopathy (DOs) is provided by the American Osteopathic Board of Ophthalmology and Otolaryngology.</t>
  </si>
  <si>
    <t>Otolaryngology Physician</t>
  </si>
  <si>
    <t>207YS0123X</t>
  </si>
  <si>
    <t>Facial Plastic Surgery</t>
  </si>
  <si>
    <t>An otolaryngologist who specializes in facial plastic surgery.</t>
  </si>
  <si>
    <t>Source: National Uniform Claim Committee, 2009 [1/1/2010: definition added, source added]    Additional Resources: A General Certificate was, but is no longer issued by the American Osteopathic Board of Ophthalmology and Otolaryngology.</t>
  </si>
  <si>
    <t>Facial Plastic Surgery Physician</t>
  </si>
  <si>
    <t>207YX0602X</t>
  </si>
  <si>
    <t>Otolaryngic Allergy</t>
  </si>
  <si>
    <t>An otolaryngologist who specializes in the diagnosis and treatment of otolaryngic allergies and other allergic diseases.</t>
  </si>
  <si>
    <t>Source: National Uniform Claim Committee, 2009 [1/1/2010: definition added, source added]    Additional Resources: A Certification of Added Qualifications (CAQ) is issued by the American Osteopathic Board of Ophthalmology and Otolaryngology.</t>
  </si>
  <si>
    <t>Otolaryngic Allergy Physician</t>
  </si>
  <si>
    <t>207YX0905X</t>
  </si>
  <si>
    <t>Otolaryngology/Facial Plastic Surgery</t>
  </si>
  <si>
    <t>An otolaryngologist who specializes in the diagnosis and surgical treatment of head and neck conditions.</t>
  </si>
  <si>
    <t>Source: National Uniform Claim Committee, 2009 [1/1/2010: definition added, source added]    Additional Resources: A General Certificate is issued by the American Osteopathic Board of Ophthalmology and Otolaryngology.</t>
  </si>
  <si>
    <t>Otolaryngology/Facial Plastic Surgery Physician</t>
  </si>
  <si>
    <t>207YX0901X</t>
  </si>
  <si>
    <t>Otology &amp; Neurotology</t>
  </si>
  <si>
    <t>An otolaryngologist who treats diseases of the ear and temporal bone, including disorders of hearing and balance. The additional training in otology and neurotology emphasizes the study of embryology, anatomy, physiology, epidemiology, pathophysiology, pathology, genetics, immunology, microbiology and the etiology of diseases of the ear and temporal bone.</t>
  </si>
  <si>
    <t>Source: American Board of Medical Specialties, 2007.  www.abms.org [7/1/2007: definition added, source added]    Additional Resources: American Board of Otolaryngology, 2007.  http://www.aboto.org/.    Board certification for Medical Doctors (MDs) is provided by the American Board of Otolaryngology.</t>
  </si>
  <si>
    <t>Otology &amp; Neurotology Physician</t>
  </si>
  <si>
    <t>207YP0228X</t>
  </si>
  <si>
    <t>Pediatric Otolaryngology</t>
  </si>
  <si>
    <t>A pediatric otolaryngologist has special expertise in the management of infants and children with disorders that include congenital and acquired conditions involving the aerodigestive tract, nose and paranasal sinuses, the ear and other areas of the head and neck. The pediatric otolaryngologist has special skills in the diagnosis, treatment, and management of childhood disorders of voice, speech, language and hearing.</t>
  </si>
  <si>
    <t>Pediatric Otolaryngology Physician</t>
  </si>
  <si>
    <t>207YX0007X</t>
  </si>
  <si>
    <t>Plastic Surgery within the Head &amp; Neck</t>
  </si>
  <si>
    <t>An otolaryngologist with additional training in plastic and reconstructive procedures within the head, face, neck and associated structures, including cutaneous head and neck oncology and reconstruction, management of maxillofacial trauma, soft tissue repair and neural surgery. The field is diverse and involves a wide age range of patients, from the newborn to the aged. While both cosmetic and reconstructive surgeries are practiced, there are many additional procedures which interface with them.</t>
  </si>
  <si>
    <t>Source: American Board of Medical Specialties, 2007.  www.abms.org [7/1/2007: definition added, source added]    Additional Resources: American Board of Otolaryngology, 2007.  http://www.aboto.org/.    Board certification for Medical Doctors (MDs) is provided by the American Board of Otolaryngology.   Board certification for Doctors of Osteopathy is currently provided in the subspecialty of Otolaryngology/Facial Plastic Surgery (see Taxonomy Code 207YX0905X)</t>
  </si>
  <si>
    <t>Plastic Surgery within the Head &amp; Neck (Otolaryngology) Physician</t>
  </si>
  <si>
    <t>207YS0012X</t>
  </si>
  <si>
    <t>An Otolaryngologist who practices Sleep Medicine is certified in the subspecialty of sleep medicine and specializes in the clinical assessment, physiologic testing, diagnosis, management and prevention of sleep and circadian rhythm disorders. Sleep specialists treat patients of any age and use multidisciplinary approaches. Disorders managed by sleep specialists include, but are not limited to, sleep related breathing disorders, insomnia, hypersomnias, circadian rhythm sleep disorders, parasomnias and sleep related movement disorders.</t>
  </si>
  <si>
    <t>Sleep Medicine (Otolaryngology) Physician</t>
  </si>
  <si>
    <t>208VP0014X</t>
  </si>
  <si>
    <t>Interventional Pain Medicine</t>
  </si>
  <si>
    <t>Interventional Pain Medicine is the discipline of medicine devoted to the diagnosis and treatment of pain and related disorders principally with the application of interventional techniques in managing subacute, chronic, persistent, and intractable pain, independently or in conjunction with other modalities of treatment.</t>
  </si>
  <si>
    <t>Interventional Pain Medicine Physician</t>
  </si>
  <si>
    <t>208VP0000X</t>
  </si>
  <si>
    <t>Pain Medicine is a primary medical specialty based on a distinct body of knowledge and a well-defined scope of clinical practice that is founded on science, research and education.  It is concerned with the study of pain, the prevention of pain, and the evaluation, treatment, and rehabilitation of persons in pain.  A comprehensive evaluation incorporates the physical, psychological, cognitive and socio-cultural contributions to pain.  The treatment protocol may include pharmacological, invasive, behavioral, cognitive, rehabilitative and complementary strategies provided in a concurrent focused and patient specific manner.  The pain medicine physician often serves the patient as a frontline physician regarding their pain, but also may serve as a consultant to other physicians, direct an interdisciplinary/multidisciplinary treatment team, conduct research, or advocate for the patient's pain care with public and private agencies.  The Pain Medicine physician may work in variety of settings including office, clinic, hospital, university, or governmental/public agencies.</t>
  </si>
  <si>
    <t>Source: American Academy of Pain Medicine, www.painmed.org&lt;br/&gt;Additional Resources: The American Board of Pain Medicine provides Board Certification.</t>
  </si>
  <si>
    <t>Pain Medicine Physician</t>
  </si>
  <si>
    <t>Pathology</t>
  </si>
  <si>
    <t>Anatomic Pathology</t>
  </si>
  <si>
    <t>A pathologist deals with the causes and nature of disease and contributes to diagnosis, prognosis and treatment through knowledge gained by the laboratory application of the biologic, chemical and physical sciences. A pathologist uses information gathered from the microscopic examination of tissue specimens, cells and body fluids, and from clinical laboratory tests on body fluids and secretions for the diagnosis, exclusion and monitoring of disease.</t>
  </si>
  <si>
    <t>Source: American Board of Medical Specialties, 2007. [7/1/2007: definition added, source added, 7/1/2009: definition reformatted; 7/1/2011: modified source]&lt;br/&gt;Additional Resources: American Board of Pathology, 2007. http://www.abpath.org/. American Osteopathic Board of Pathology, 2007. http://www.osteopathic.org/certification&lt;br/&gt;Board certification for Medical Doctors (MDs) is provided by the American Board of Pathology (note: this taxonomy code identifies the "anatomic pathology only" route). To acknowledge the diverse activities in the practice of pathology and to accommodate the interests of individuals wanting to enter the field, the ABP offers primary certification through the following three routes: combined anatomic pathology and clinical pathology, anatomic pathology only and clinical pathology only. Primary certification in anatomic pathology or clinical pathology may be combined with some of the subspecialty certifications.</t>
  </si>
  <si>
    <t>Anatomic Pathology Physician</t>
  </si>
  <si>
    <t>207ZP0102X</t>
  </si>
  <si>
    <t>Anatomic Pathology &amp; Clinical Pathology</t>
  </si>
  <si>
    <t>Source: American Board of Medical Specialties, 2007.  www.abms.org [7/1/2007: definition added, source added, 7/1/2009: definition reformatted]    Additional Resources: American Board of Pathology, 2007. http://www.abpath.org/    This taxonomy code identifies the combined anatomic pathology &amp; clinical pathology route. Board certification for Medical Doctors (MDs) is provided by the American Board of Pathology. To acknowledge the diverse activities in the practice of pathology and to accommodate the interests of individuals wanting to enter the field, the ABP offers primary certification through the following three routes: combined anatomic pathology and clinical pathology, anatomic pathology only and clinical pathology only. Primary certification in anatomic pathology or clinical pathology may be combined with some of the subspecialty certifications.</t>
  </si>
  <si>
    <t>Anatomic Pathology &amp; Clinical Pathology Physician</t>
  </si>
  <si>
    <t>207ZB0001X</t>
  </si>
  <si>
    <t>Blood Banking &amp; Transfusion Medicine</t>
  </si>
  <si>
    <t>A physician who specializes in blood banking/transfusion medicine is responsible for the maintenance of an adequate blood supply, blood donor and patient-recipient safety and appropriate blood utilization. Pre-transfusion compatibility testing and antibody testing assure that blood transfusions, when indicated, are as safe as possible. This physician directs the preparation and safe use of specially prepared blood components, including red blood cells, white blood cells, platelets and plasma constituents, and marrow or stem cells for transplantation.</t>
  </si>
  <si>
    <t>Source: American Board of Medical Specialties, 2007.  www.abms.org [7/1/2007: definition added, source added; 7/1/2011: modified source]&lt;br/&gt;Additional Resources: American Board of Pathology, 2007.  http://www.abpath.org/.  American Osteopathic Board of Pathology, 2007.  http://www.osteopathic.org/certification&lt;br/&gt;Board certification for Medical Doctors (MDs) is provided by the American Board of Pathology.  Board certification for Doctors of Osteopathy (DOs) was provided by the American Osteopathic Board of Pathology.  The Certification is NO longer provided.</t>
  </si>
  <si>
    <t>Blood Banking &amp; Transfusion Medicine Physician</t>
  </si>
  <si>
    <t>207ZP0104X</t>
  </si>
  <si>
    <t>Chemical Pathology</t>
  </si>
  <si>
    <t>A chemical pathologist has expertise in the biochemistry of the human body as it applies to the understanding of the cause and progress of disease. This physician functions as a clinical consultant in the diagnosis and treatment of human disease. Chemical pathology entails the application of biochemical data to the detection, confirmation or monitoring of disease.</t>
  </si>
  <si>
    <t>Chemical Pathology Physician</t>
  </si>
  <si>
    <t>207ZC0008X</t>
  </si>
  <si>
    <t>Clinical Informatics</t>
  </si>
  <si>
    <t>Physicians who practice Clinical Informatics collaborate with other health care and information technology professionals to analyze, design, implement and evaluate information and communication systems that enhance individual and population health outcomes, improve patient care, and strengthen the clinician-patient relationship. Clinical Informaticians use their knowledge of patient care combined with their understanding of informatics concepts, methods, and tools to: assess information and knowledge needs of health care professionals and patients; characterize, evaluate, and refine clinical processes; develop, implement, and refine clinical decision support systems; and lead or participate in the procurement, customization, development, implementation, management, evaluation, and continuous improvement of clinical information systems.</t>
  </si>
  <si>
    <t>Source: The American Board of Preventive Medicine, 2013. www.theabpm.org [1/1/2014: new]  Additional Resources: The American Board of Pathology, www.abpath.org</t>
  </si>
  <si>
    <t>Clinical Informatics (Pathology) Physician</t>
  </si>
  <si>
    <t>207ZC0006X</t>
  </si>
  <si>
    <t>Clinical Pathology</t>
  </si>
  <si>
    <t>Source: American Board of Medical Specialties, 2007. www.abms.org [7/1/2007: new, 7/1/2009: definition reformatted]   Additional Resources: American Board of Pathology, 2007. http://www.abpath.org/   This taxonomy code identifies the combined anatomic "clinical pathology only" route. Board Certification for Medical Doctors (MDs) is provided by the American Board of Pathology. To acknowledge the diverse activities in the practice of pathology and to accommodate the interests of individuals wanting to enter the field, the ABP offers primary certification through the following three routes: combined anatomic pathology and clinical pathology, anatomic pathology only and clinical pathology only. Primary certification in anatomic pathology or clinical pathology may be combined with some of the subspecialty certifications.</t>
  </si>
  <si>
    <t>Clinical Pathology Physician</t>
  </si>
  <si>
    <t>207ZP0105X</t>
  </si>
  <si>
    <t>Clinical Pathology/Laboratory Medicine</t>
  </si>
  <si>
    <t>Source: American Board of Medical Specialties, 2007.  www.abms.org [7/1/2007: definition added, source added; 7/1/2011: modified source]&lt;br/&gt;Additional Resources: American Board of Pathology, 2007.  http://www.abpath.org/.  American Osteopathic Board of Pathology, 2007.  http://www.osteopathic.org/certification&lt;br/&gt;Board certification for Medical Doctors (MDs) is provided by the American Board of Pathology.  Board certification for Doctors of Osteopathy (DOs) is provided by the American Osteopathic Board of Pathology.</t>
  </si>
  <si>
    <t>Clinical Pathology/Laboratory Medicine Physician</t>
  </si>
  <si>
    <t>207ZC0500X</t>
  </si>
  <si>
    <t>Cytopathology</t>
  </si>
  <si>
    <t>A cytopathologist is an anatomic pathologist trained in the diagnosis of human disease by means of the study of cells obtained from body secretions and fluids, by scraping, washing, or sponging the surface of a lesion, or by the aspiration of a tumor mass or body organ with a fine needle.  A major aspect of a cytopathologist's practice is the interpretation of Papanicolaou-stained smears of cells from the female reproductive systems, the "Pap" test.  However, the cytopathologist's expertise is applied to the diagnosis of cells from all systems and areas of the body.  He/she is a consultant to all medical specialists.</t>
  </si>
  <si>
    <t>Source: American Board of Medical Specialties, 2007.  www.abms.org [7/1/2007: definition changed, source added]    Additional Resources: American Board of Pathology, 2007.  http://www.abpath.org/.     Board certification for Medical Doctors (MDs) is provided by the American Board of Pathology.</t>
  </si>
  <si>
    <t>Cytopathology Physician</t>
  </si>
  <si>
    <t>207ZD0900X</t>
  </si>
  <si>
    <t>A dermatopathologist is an expert in diagnosing and monitoring diseases of the skin including infectious, immunologic, degenerative, and neoplastic diseases.  This entails the examination and interpretation of specially prepared tissue sections, cellular scrapings, and smears of skin lesions by means of light microscopy, electron microscopy, and fluorescence microscopy.</t>
  </si>
  <si>
    <t>Source: American Board of Medical Specialties, 2007.  www.abms.org [7/1/2007: definition changed, source added]    Additional Resources: American Board of Pathology, 2007.  http://www.abpath.org/.     Board certification for Medical Doctors (MDs) is provided by the American Board of Pathology.    A subspecialty certificate was first issued by the ABMS in 1974.    ACGME Accredited Residency Program Requirements:  None.</t>
  </si>
  <si>
    <t>Dermatopathology (Pathology) Physician</t>
  </si>
  <si>
    <t>207ZF0201X</t>
  </si>
  <si>
    <t>Forensic Pathology</t>
  </si>
  <si>
    <t>A forensic pathologist is expert in investigating and evaluating cases of sudden, unexpected, suspicious and violent death as well as other specific classes of death defined by law. The forensic pathologist serves the public as coroner or medical examiner, or by performing medicolegal autopsies for such officials.</t>
  </si>
  <si>
    <t>Forensic Pathology Physician</t>
  </si>
  <si>
    <t>207ZH0000X</t>
  </si>
  <si>
    <t>A hematopathologist is expert in diseases that affect blood cells, blood clotting mechanisms, bone marrow and lymph nodes. This physician has the knowledge and technical skills essential for the laboratory diagnosis of anemias, leukemias, lymphomas, bleeding disorders and blood clotting disorders.</t>
  </si>
  <si>
    <t>Hematology (Pathology) Physician</t>
  </si>
  <si>
    <t>207ZI0100X</t>
  </si>
  <si>
    <t>Immunopathology</t>
  </si>
  <si>
    <t>A pathologist who specializes in the diagnosis of immunologic diseases.</t>
  </si>
  <si>
    <t>Source: National Uniform Claim Committee, 2009 [1/1/2010: definition added, source added]    Additional Resources: A Certification of Added Qualifications (CAQ) was, but is no longer issued by the American Osteopathic Board of Pathology.</t>
  </si>
  <si>
    <t>Immunopathology Physician</t>
  </si>
  <si>
    <t>207ZM0300X</t>
  </si>
  <si>
    <t>Medical Microbiology</t>
  </si>
  <si>
    <t>A medical microbiologist is expert in the isolation and identification of microbial agents that cause infectious disease. Viruses, bacteria and fungi, as well as parasites, are identified and, where possible, tested for susceptibility to appropriate antimicrobial agents.</t>
  </si>
  <si>
    <t>Medical Microbiology Physician</t>
  </si>
  <si>
    <t>207ZP0007X</t>
  </si>
  <si>
    <t>A molecular genetic pathologist is expert in the principles, theory and technologies of molecular biology and molecular genetics. This expertise is used to make or confirm diagnoses of Mendelian genetic disorders, disorders of human development, infectious diseases and malignancies, and to assess the natural history of those disorders. A molecular genetic pathologist provides information about gene structure, function and alteration and applies laboratory techniques for diagnosis, treatment and prognosis for individuals with related disorders.</t>
  </si>
  <si>
    <t>Source: American Board of Medical Specialties, 2007.  www.abms.org [7/1/2007: definition changed, source changed]    Additional Resources: American Board of Pathology, 2007.  http://www.abpath.org/.     Board certification for Medical Doctors (MDs) is provided by the American Board of Pathology.       A subspecialty certificate for MGG was approved by the ABMS in 1999.     ACGME Accredited Residency Program Requirements:  Proposal under development.</t>
  </si>
  <si>
    <t>Molecular Genetic Pathology (Pathology) Physician</t>
  </si>
  <si>
    <t>207ZN0500X</t>
  </si>
  <si>
    <t>Neuropathology</t>
  </si>
  <si>
    <t>A neuropathologist is expert in the diagnosis of diseases of the nervous system and skeletal muscles and functions as a consultant primarily to neurologists and neurosurgeons. The neuropathologist is knowledgeable in the infirmities of humans as they affect the nervous and neuromuscular systems, be they degenerative, infectious, metabolic, immunologic, neoplastic, vascular or physical in nature.</t>
  </si>
  <si>
    <t>Neuropathology Physician</t>
  </si>
  <si>
    <t>207ZP0213X</t>
  </si>
  <si>
    <t>Pediatric Pathology</t>
  </si>
  <si>
    <t>A pediatric pathologist is expert in the laboratory diagnosis of diseases that occur during fetal growth, infancy and child development. The practice requires a strong foundation in general pathology and substantial understanding of normal growth and development, along with extensive knowledge of pediatric medicine.</t>
  </si>
  <si>
    <t>Source: American Board of Medical Specialties, 2007.  www.abms.org [7/1/2007: definition added, source added]    Additional Resources: American Board of Pathology, 2007.  http://www.abpath.org/.     Board certification for Medical Doctors (MDs) is provided by the American Board of Pathology.</t>
  </si>
  <si>
    <t>Pediatric Pathology Physician</t>
  </si>
  <si>
    <t>Pediatrics</t>
  </si>
  <si>
    <t>A pediatrician is concerned with the physical, emotional and social health of children from birth to young adulthood. Care encompasses a broad spectrum of health services ranging from preventive healthcare to the diagnosis and treatment of acute and chronic diseases. A pediatrician deals with biological, social and environmental influences on the developing child, and with the impact of disease and dysfunction on development.</t>
  </si>
  <si>
    <t>Source: American Board of Medical Specialties, 2007.  www.abms.org [7/1/2007: definition added, source added; 7/1/2011: modified source]&lt;br/&gt;Additional Resources: American Board of Pediatrics, 2007.  http://www.abp.org/.  American Osteopathic Board of Pediatrics, 2007.  http://www.osteopathic.org/certificatio&lt;br/&gt;Board certification for Medical Doctors (MDs) is provided by the American Board of Pediatrics.  Board certification for Doctors of Osteopathy (DOs) is provided by the American Osteopathic Board of Pediatrics.</t>
  </si>
  <si>
    <t>Pediatrics Physician</t>
  </si>
  <si>
    <t>2080A0000X</t>
  </si>
  <si>
    <t>A pediatrician who specializes in adolescent medicine is a multi-disciplinary healthcare specialist trained in the unique physical, psychological and social characteristics of adolescents, their healthcare problems and needs.</t>
  </si>
  <si>
    <t>Source: American Board of Medical Specialties, 2007.  www.abms.org [7/1/2007: definition added, source added; 7/1/2011: modified source]&lt;br/&gt;Additional Resources: American Board of Pediatrics, 2007.  http://www.abp.org/.  American Osteopathic Board of Pediatrics, 2007.  http://www.osteopathic.org/certification&lt;br/&gt;Board certification for Medical Doctors (MDs) is provided by the American Board of Pediatrics.  Board certification for Doctors of Osteopathy (DOs) is provided by the American Osteopathic Board of Pediatrics.</t>
  </si>
  <si>
    <t>Pediatric Adolescent Medicine Physician</t>
  </si>
  <si>
    <t>2080C0008X</t>
  </si>
  <si>
    <t>Child Abuse Pediatrics</t>
  </si>
  <si>
    <t xml:space="preserve">A Child Abuse Pediatrician serves as a resource to children, families and communities by accurately diagnosing abuse; consulting with community agencies on child safety; providing expertise in courts of law; treating consequences of abuse and neglect; directing child abuse and neglect prevention programs and participating on multidisciplinary teams investigating; and managing child abuse cases. </t>
  </si>
  <si>
    <t>Source: American Board of Medical Specialties, 2009 [7/1/2009: new]</t>
  </si>
  <si>
    <t>Child Abuse Pediatrics Physician</t>
  </si>
  <si>
    <t>2080I0007X</t>
  </si>
  <si>
    <t>A pediatrician who specializes in clinical and laboratory immunology disease management.</t>
  </si>
  <si>
    <t>Source: National Uniform Claim Committee, 2009 [1/1/2010: definition added, source added]    Additional Resources: A certification was, but is no longer issued by the American Board of Pediatrics.</t>
  </si>
  <si>
    <t>Pediatric Clinical &amp; Laboratory Immunology Physician</t>
  </si>
  <si>
    <t>2080P0006X</t>
  </si>
  <si>
    <t>Developmental - Behavioral Pediatrics</t>
  </si>
  <si>
    <t>A developmental-behavioral specialist is a pediatrician with special training and experience who aims to foster understanding and promotion of optimal development of children and families through research, education, clinical care and advocacy efforts. This physician assists in the prevention, diagnosis, and management of developmental difficulties and problematic behaviors in children and in the family dysfunctions that compromise children's development.</t>
  </si>
  <si>
    <t>Source: American Board of Medical Specialties, 2007.  www.abms.org [7/1/2007: definition changed, source changed, 3/26/2008: definition corrected]    Additional Resources: American Board of Pediatrics, 2007.  http://www.abp.org/.    Board certification for Medical Doctors (MDs) is provided by the American Board of Pediatrics.</t>
  </si>
  <si>
    <t>Developmental - Behavioral Pediatrics Physician</t>
  </si>
  <si>
    <t>2080H0002X</t>
  </si>
  <si>
    <t>A pediatrician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</si>
  <si>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Pediatric Hospice and Palliative Medicine Physician</t>
  </si>
  <si>
    <t>2080T0002X</t>
  </si>
  <si>
    <t>Medical toxicologists are physicians that specialize in the prevention, evaluation, treatment and monitoring of injury and illness from exposures to drugs and chemicals, as well as biological and radiological agents. Medical toxicologists care for people in clinical, academic, governmental and public health settings, and provide poison control center leadership. Important areas of medical toxicology include acute drug poisoning, adverse drug events, drug abuse, addiction and withdrawal, chemicals and hazardous materials, terrorism preparedness, venomous bites and stings, and environmental and workplace exposures.</t>
  </si>
  <si>
    <t>Source: American Board of Medical Specialties, 2007.  www.abms.org [7/1/2007: definition changed, source added]    Additional Resources: American Board of Pediatrics, 2007.  http://www.abp.org/.    Board certification for Medical Doctors (MDs) is provided by the American Board of Pediatrics.    ACGME Accredited Residency Program Requirements:  Medical Toxicology (EM) 2 years with 3-4 years Emergency Medicine for a total of 5-6 years; for Medical Toxicology (Preventive Medicine) 2 years with 3 years Preventive Medicine for a total of 5 years.  Medical Toxicology (Pediatrics):  None.    ABMS Approved Subspecialty Certificates (Emergency Medicine) (Pediatrics) (Preventive Medicine)</t>
  </si>
  <si>
    <t>Pediatric Medical Toxicology Physician</t>
  </si>
  <si>
    <t>2080N0001X</t>
  </si>
  <si>
    <t>Neonatal-Perinatal Medicine</t>
  </si>
  <si>
    <t>A pediatrician who is the principal care provider for sick newborn infants. Clinical expertise is used for direct patient care and for consulting with obstetrical colleagues to plan for the care of mothers who have high-risk pregnancies.</t>
  </si>
  <si>
    <t>Neonatal-Perinatal Medicine Physician</t>
  </si>
  <si>
    <t>2080P0008X</t>
  </si>
  <si>
    <t>Neurodevelopmental Disabilities</t>
  </si>
  <si>
    <t>A pediatrician who specializes in the treatment of individuals with developmental delays and learning disorders associated with cerebral palsy, spina bifida, autism, and other chronic neurologic conditions.</t>
  </si>
  <si>
    <t>Source: National Uniform Claim Committee, www.nucc.org</t>
  </si>
  <si>
    <t>Pediatric Neurodevelopmental Disabilities Physician</t>
  </si>
  <si>
    <t>2080B0002X</t>
  </si>
  <si>
    <t>Source:  American Board of Obesity Medicine, www.abom.org [7/1/2015: new]  Additional Resource: American Society of Bariatric Physicians, www.asbp.org.</t>
  </si>
  <si>
    <t>Pediatric Obesity Medicine Physician</t>
  </si>
  <si>
    <t>2080P0201X</t>
  </si>
  <si>
    <t>Pediatric Allergy/Immunology</t>
  </si>
  <si>
    <t>A pediatrician who specializes in the diagnosis and treatment of allergies, allergic reactions, and immunologic diseases in children.</t>
  </si>
  <si>
    <t>Source: National Uniform Claim Committee, 2009 [1/1/2010: title modified, definition added, source added]    Additional Resources: A Certification of Special Qualifications (CSQ) is issued by the American Osteopathic Board of Pediatrics.</t>
  </si>
  <si>
    <t>Pediatric Allergy/Immunology Physician</t>
  </si>
  <si>
    <t>2080P0202X</t>
  </si>
  <si>
    <t>Pediatric Cardiology</t>
  </si>
  <si>
    <t>A pediatric cardiologist provides comprehensive care to patients with cardiovascular problems. This specialist is skilled in selecting, performing and evaluating the structural and functional assessment of the heart and blood vessels, and the clinical evaluation of cardiovascular disease.</t>
  </si>
  <si>
    <t>Source: American Board of Medical Specialties, 2007.  www.abms.org [7/1/2007: definition added, source added; 7/1/2011: modified source]&lt;br/&gt;Additional Resources: American Board of Pediatrics, 2007.  http://www.abp.org/.  American Osteopathic Board of Pediatrics, 2007.  http://www.osteopathic.org/certification&lt;br/&gt;Board certification for Medical Doctors (MDs) is provided by the American Board of Pediatrics.  Board certification for Doctors of Osteopathy (DOs) was provided by the American Osteopathic Board of Pediatrics.  The Certification is no longer offered.</t>
  </si>
  <si>
    <t>Pediatric Cardiology Physician</t>
  </si>
  <si>
    <t>2080P0203X</t>
  </si>
  <si>
    <t>Pediatric Critical Care Medicine</t>
  </si>
  <si>
    <t>A pediatrician expert in advanced life support for children from the term or near-term neonate to the adolescent. This competence extends to the critical care management of life-threatening organ system failure from any cause in both medical and surgical patients and to the support of vital physiological functions. This specialist may have administrative responsibilities for intensive care units and also facilitates patient care among other specialists.</t>
  </si>
  <si>
    <t>Source: American Board of Medical Specialties, 2007.  www.abms.org [7/1/2007: definition changed, source added]    Additional Resources: American Board of Pediatrics, 2007.  http://www.abp.org/.    Board certification for Medical Doctors (MDs) is provided by the American Board of Pediatrics.    ACGME Accredited Residency Program Requirements: 2 years of training with 3 years Pediatrics plus 1 year Pediatric Critical Care for certification for a total of 6 years.    ABMS Approved Subspecialty Certificate (Pediatrics)</t>
  </si>
  <si>
    <t>Pediatric Critical Care Medicine Physician</t>
  </si>
  <si>
    <t>2080P0204X</t>
  </si>
  <si>
    <t>A pediatrician who has special qualifications to manage emergencies in infants and children.</t>
  </si>
  <si>
    <t>Source: American Board of Medical Specialties, 2007.  www.abms.org [7/1/2007: definition added, source added]    Additional Resources: American Board of Pediatrics, 2007.  http://www.abp.org/.    Board certification for Medical Doctors (MDs) is provided by the American Board of Pediatrics.</t>
  </si>
  <si>
    <t>Pediatric Emergency Medicine (Pediatrics) Physician</t>
  </si>
  <si>
    <t>2080P0205X</t>
  </si>
  <si>
    <t>Pediatric Endocrinology</t>
  </si>
  <si>
    <t>A pediatrician who provides expert care to infants, children and adolescents who have diseases that result from an abnormality in the endocrine glands (glands which secrete hormones). These diseases include diabetes mellitus, growth failure, unusual size for age, early or late pubertal development, birth defects, the genital region and disorders of the thyroid, the adrenal and pituitary glands.</t>
  </si>
  <si>
    <t>Pediatric Endocrinology Physician</t>
  </si>
  <si>
    <t>2080P0206X</t>
  </si>
  <si>
    <t>Pediatric Gastroenterology</t>
  </si>
  <si>
    <t>A pediatrician who specializes in the diagnosis and treatment of diseases of the digestive systems of infants, children and adolescents. This specialist treats conditions such as abdominal pain, ulcers, diarrhea, cancer and jaundice and performs complex diagnostic and therapeutic procedures using lighted scopes to see internal organs.</t>
  </si>
  <si>
    <t>Pediatric Gastroenterology Physician</t>
  </si>
  <si>
    <t>2080P0207X</t>
  </si>
  <si>
    <t>Pediatric Hematology-Oncology</t>
  </si>
  <si>
    <t>A pediatrician trained in the combination of pediatrics, hematology and oncology to recognize and manage pediatric blood disorders and cancerous diseases.</t>
  </si>
  <si>
    <t>Pediatric Hematology &amp; Oncology Physician</t>
  </si>
  <si>
    <t>2080P0208X</t>
  </si>
  <si>
    <t>Pediatric Infectious Diseases</t>
  </si>
  <si>
    <t>A pediatrician trained to care for children in the diagnosis, treatment and prevention of infectious diseases. This specialist can apply specific knowledge to affect a better outcome for pediatric infections with complicated courses, underlying diseases that predispose to unusual or severe infections, unclear diagnoses, uncommon diseases and complex or investigational treatments.</t>
  </si>
  <si>
    <t>Pediatric Infectious Diseases Physician</t>
  </si>
  <si>
    <t>2080P0210X</t>
  </si>
  <si>
    <t>Pediatric Nephrology</t>
  </si>
  <si>
    <t>A pediatrician who deals with the normal and abnormal development and maturation of the kidney and urinary tract, the mechanisms by which the kidney can be damaged, the evaluation and treatment of renal diseases, fluid and electrolyte abnormalities, hypertension and renal replacement therapy.</t>
  </si>
  <si>
    <t>Pediatric Nephrology Physician</t>
  </si>
  <si>
    <t>2080P0214X</t>
  </si>
  <si>
    <t>Pediatric Pulmonology</t>
  </si>
  <si>
    <t>A pediatrician dedicated to the prevention and treatment of all respiratory diseases affecting infants, children and young adults. This specialist is knowledgeable about the growth and development of the lung, assessment of respiratory function in infants and children, and experienced in a variety of invasive and noninvasive diagnostic techniques.</t>
  </si>
  <si>
    <t>Pediatric Pulmonology Physician</t>
  </si>
  <si>
    <t>2080P0216X</t>
  </si>
  <si>
    <t>Pediatric Rheumatology</t>
  </si>
  <si>
    <t>A pediatrician who treats diseases of joints, muscle, bones and tendons. A pediatric rheumatologist diagnoses and treats arthritis, back pain, muscle strains, common athletic injuries and "collagen" diseases.</t>
  </si>
  <si>
    <t>Pediatric Rheumatology Physician</t>
  </si>
  <si>
    <t>2080T0004X</t>
  </si>
  <si>
    <t>Pediatric Transplant Hepatology</t>
  </si>
  <si>
    <t>A pediatrician with expertise in transplant hepatology encompasses the special knowledge and skill required of pediatric gastroenterologists to care for patients prior to and following hepatic transplantation; it spans all phases of liver transplantation.</t>
  </si>
  <si>
    <t>Source: American Board of Medical Specialties, 2007.  www.abms.org [7/1/2007: new]    Additional Resources; American Board of Pediatrics, 2007.  http://www.abp.org/.    Board certification for Medical Doctors (MDs) is provided by the American Board of Pediatrics.</t>
  </si>
  <si>
    <t>Pediatric Transplant Hepatology Physician</t>
  </si>
  <si>
    <t>2080S0012X</t>
  </si>
  <si>
    <t>A Pediatrician who practices Sleep Medicine is certified in the subspecialty of sleep medicine and specializes in the clinical assessment, physiologic testing, diagnosis, management and prevention of sleep and circadian rhythm disorders. Sleep specialists treat patients of any age and use multidisciplinary approaches. Disorders managed by sleep specialists include, but are not limited to, sleep related breathing disorders, insomnia, hypersomnias, circadian rhythm sleep disorders, parasomnias and sleep related movement disorders.</t>
  </si>
  <si>
    <t>Pediatric Sleep Medicine Physician</t>
  </si>
  <si>
    <t>2080S0010X</t>
  </si>
  <si>
    <t>A pediatrician who is responsible for continuous care in the field of sports medicine, not only for the enhancement of health and fitness, but also for the prevention of injury and illness. A sports medicine physician must have knowledge and experience in the promotion of wellness and the prevention of injury. Knowledge about special areas of medicine such as exercise physiology, biomechanics, nutrition, psychology, physical rehabilitation, epidemiology, physical evaluation, injuries (treatment and prevention and referral practice) and the role of exercise in promoting a healthy lifestyle are essential to the practice of sports medicine. The sports medicine physician requires special education to provide the knowledge to improve the healthcare of the individual engaged in physical exercise (sports) whether as an individual or in team participation.</t>
  </si>
  <si>
    <t>Pediatric Sports Medicine Physician</t>
  </si>
  <si>
    <t>202K00000X</t>
  </si>
  <si>
    <t>Phlebology</t>
  </si>
  <si>
    <t>Phlebology is the medical discipline that involves the diagnosis and treatment of venous disorders, including spider veins, varicose veins, chronic venous insufficiency, venous leg ulcers, congenital venous abnormalities, venous thromboembolism and other disorders of venous origin.   A phlebologist has attained a minimum of 50 hours of CME units in phlebology-related courses, and is knowledgeable of and trained in a variety of diagnostic techniques including physical examination, venous imaging techniques such as duplex ultrasound, CT and MR, plethysmographic techniques and laboratory evaluation related to venous thromboembolism.  The phlebologist is also trained in a variety of therapeutic interventions, which may include compression, sclerotherapy, cutaneous vascular laser, endovenous thermoablation procedures (laser and radiofrequency) endovenous chemical ablation, surgical procedures (e.g., ambulatory phlebectomy, venous ligation), vasoactive medications and the management of venous thromboembolism.</t>
  </si>
  <si>
    <t>Source: American College of Phlebology 12/2006. www.phelbology.org [1/1/2007: new, 7/1/2009: definition reformatted]    Additional Resources: Training Programs, Fellowships, and/or Preceptorships: Certification exam is being established by the American Board of Phlebology. ACGME Accredited Residency Program Requirements: None</t>
  </si>
  <si>
    <t>Phlebology Physician</t>
  </si>
  <si>
    <t>208100000X</t>
  </si>
  <si>
    <t>Physical Medicine &amp; Rehabilitation</t>
  </si>
  <si>
    <t>Physical medicine and rehabilitation, also referred to as rehabilitation medicine, is the medical specialty concerned with diagnosing, evaluating, and treating patients with physical disabilities. These disabilities may arise from conditions affecting the musculoskeletal system such as neck and back pain, sports injuries, or other painful conditions affecting the limbs, such as carpal tunnel syndrome. Alternatively, the disabilities may result from neurological trauma or disease such as spinal cord injury, head injury or stroke. A physician certified in physical medicine and rehabilitation is often called a physiatrist. The primary goal of the physiatrist is to achieve maximal restoration of physical, psychological, social and vocational function through comprehensive rehabilitation. Pain management is often an important part of the role of the physiatrist. For diagnosis and evaluation, a physiatrist may include the techniques of electromyography to supplement the standard history, physical, x-ray and laboratory examinations. The physiatrist has expertise in the appropriate use of therapeutic exercise, prosthetics (artificial limbs), orthotics and mechanical and electrical devices.</t>
  </si>
  <si>
    <t>Source: American Board of Medical Specialties, 2007.  www.abms.org [7/1/2007: definition added, source added; 7/1/2011: modified source]&lt;br/&gt;Additional Resources: American Board of Physical Medicine and Rehabilitation, 2007.  http://www.abpmr.org/.  American Osteopathic Board of Physical Medicine and Rehabilitation, 2007.  http://www.osteopathic.org/certification&lt;br/&gt;Board certification for Medical Doctors (MDs) is provided by the American Board of Physical Medicine and Rehabilitation.  Board certification for Doctors of Osteopathy (DOs) is provided by the American Osteopathic Board of Physical Medicine and Rehabilitation.</t>
  </si>
  <si>
    <t>Physical Medicine &amp; Rehabilitation Physician</t>
  </si>
  <si>
    <t>2081P0301X</t>
  </si>
  <si>
    <t>Brain Injury Medicine</t>
  </si>
  <si>
    <t>A Brain Injury Medicine physician specializes in disorders of brain function due to injury and disease.  These disorders encompass a range of medical, physical, neurologic, cognitive, sensory, and behavioral disorders that result in psychosocial, educational, and vocational consequences.</t>
  </si>
  <si>
    <t>Source: American Board of Physical Medicine and Rehabilitation, 2015. www.abpmr.org [1/1/2016: new]</t>
  </si>
  <si>
    <t>Brain Injury Medicine (Physical Medicine &amp; Rehabilitation) Physician</t>
  </si>
  <si>
    <t>2081H0002X</t>
  </si>
  <si>
    <t>A physical medicine and rehabilitation physician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</si>
  <si>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Hospice and Palliative Medicine (Physical Medicine &amp; Rehabilitation) Physician</t>
  </si>
  <si>
    <t>2081N0008X</t>
  </si>
  <si>
    <t>Neuromuscular Medicine</t>
  </si>
  <si>
    <t>A physician who specializes in neuromuscular medicine possesses specialized knowledge in the science, clinical evaluation and management of these disorders. This encompasses the knowledge of the pathology, diagnosis and treatment of these disorders at a level that is significantly beyond the training and knowledge expected of a general neurologist, child neurologist or physiatrist.</t>
  </si>
  <si>
    <t xml:space="preserve">Source: American Board of Medical Specialties, 2007.  www.abms.org [7/1/2007: new]    Additional Resources: American Board of Physical Medicine and Rehabilitation, 2007.  http://www.abpmr.org/.     Board certification for Medical Doctors (MDs) is provided by the American Board of Physical Medicine and Rehabilitation. </t>
  </si>
  <si>
    <t>Neuromuscular Medicine (Physical Medicine &amp; Rehabilitation) Physician</t>
  </si>
  <si>
    <t>2081P2900X</t>
  </si>
  <si>
    <t xml:space="preserve">A physician who provides a high level of care, either as a primary physician or consultant, for patients experiencing problems with acute, chronic or cancer pain in both hospital and ambulatory settings. Patient care needs may also be coordinated with other specialists. </t>
  </si>
  <si>
    <t>Source: American Board of Medical Specialties, 2007.  www.abms.org [7/1/2007: definition changed, source changed]    Additional Resources: American Board of Physical Medicine and Rehabilitation, 2007.  http://www.abpmr.org/.     Board certification for Medical Doctors (MDs) is provided by the American Board of Physical Medicine and Rehabilitation.    A subspecialty certificate  was approved by the ABMS in 1999.    ACGME Accredited Residency Program Requirements:  Proposal under development.</t>
  </si>
  <si>
    <t>Pain Medicine (Physical Medicine &amp; Rehabilitation) Physician</t>
  </si>
  <si>
    <t>2081P0010X</t>
  </si>
  <si>
    <t>Pediatric Rehabilitation Medicine</t>
  </si>
  <si>
    <t>A physiatrist who utilizes an interdisciplinary approach and addresses the prevention, diagnosis, treatment and management of congenital and childhood-onset physical impairments including related or secondary medical, physical, functional, psychosocial and vocational limitations or conditions, with an understanding of the life course of disability. This physician is trained in the identification of functional capabilities and selection of the best of rehabilitation intervention strategies, with an understanding of the continuum of care.</t>
  </si>
  <si>
    <t>Source: American Board of Medical Specialties, 2007.  www.abms.org [7/1/2007: definition changed, source added]    Additional Resources: American Board of Physical Medicine and Rehabilitation, 2007.  http://www.abpmr.org/.     Board certification for Medical Doctors (MDs) is provided by the American Board of Physical Medicine and Rehabilitation.    A subspecialty certificate for PRM was approved by the ABMS in 1999.    ACGME Accredited Residency Program Requirements:  Early discussions underway</t>
  </si>
  <si>
    <t>Pediatric Rehabilitation Medicine Physician</t>
  </si>
  <si>
    <t>2081P0004X</t>
  </si>
  <si>
    <t>Spinal Cord Injury Medicine</t>
  </si>
  <si>
    <t xml:space="preserve">A physician who addresses the prevention, diagnosis, treatment and management of traumatic spinal cord injury and non-traumatic etiologies of spinal cord dysfunction by working in an interdisciplinary manner. Care is provided to patients of all ages on a lifelong basis and covers related medical, physical, psychological and vocational disabilities and complications. </t>
  </si>
  <si>
    <t>Source: American Board of Medical Specialties, 2007.  www.abms.org [7/1/2007: definition changed, source added]    Additional Resources: American Board of Physical Medicine and Rehabilitation, 2007.  http://www.abpmr.org/.     Board certification for Medical Doctors (MDs) is provided by the American Board of Physical Medicine and Rehabilitation.    ACGME Accredited Residency Program Requirements:   1 year of training with 3-5 years in relevant specialty for a total of 4-6 years.    ABMS Approved Subspecialty Certificate:  (Physical Medicine and Rehabilitation)</t>
  </si>
  <si>
    <t>Spinal Cord Injury Medicine Physician</t>
  </si>
  <si>
    <t>2081S0010X</t>
  </si>
  <si>
    <t>A physician who specializes in Sports Medicine is responsible for continuous care related to the enhancement of health and fitness as well as the prevention of injury and illness. The specialist possesses knowledge and experience in the promotion of wellness and the prevention of injury from many areas of medicine such as exercise physiology, biomechanics, nutrition, psychology, physical rehabilitation, epidemiology, physical evaluation and injuries. It is the goal of a Sports Medicine specialist to improve the healthcare of the individual engaged in physical exercise.</t>
  </si>
  <si>
    <t>Source:  American Board of Medical Specialties, 2009.  www.abms.org [7/1/2009: definition added]</t>
  </si>
  <si>
    <t>Sports Medicine (Physical Medicine &amp; Rehabilitation) Physician</t>
  </si>
  <si>
    <t>208200000X</t>
  </si>
  <si>
    <t>Plastic Surgery</t>
  </si>
  <si>
    <t>A plastic surgeon deals with the repair, reconstruction or replacement of physical defects of form or function involving the skin, musculoskeletal system, craniomaxillofacial structures, hand, extremities, breast and trunk and external genitalia or cosmetic enhancement of these areas of the body. Cosmetic surgery is an essential component of plastic surgery. The plastic surgeon uses cosmetic surgical principles to both improve overall appearance and to optimize the outcome of reconstructive procedures. The surgeon uses aesthetic surgical principles not only to improve undesirable qualities of normal structures but in all reconstructive procedures as well.</t>
  </si>
  <si>
    <t>Source: American Board of Medical Specialties, 2007.  www.abms.org [7/1/2007: definition added, source added]    Additional Resources: American Board of Plastic Surgery, 2007.  http://www.abplsurg.org/.    Board certification for Medical Doctors (MDs) is provided by the American Board of Plastic Surgery.</t>
  </si>
  <si>
    <t>Plastic Surgery Physician</t>
  </si>
  <si>
    <t>2082S0099X</t>
  </si>
  <si>
    <t>Plastic Surgery Within the Head and Neck</t>
  </si>
  <si>
    <t>A plastic surgeon with additional training in plastic and reconstructive procedures within the head, face, neck and associated structures, including cutaneous head and neck oncology and reconstruction, management of maxillofacial trauma, soft tissue repair and neural surgery. The field is diverse and involves a wide age range of patients, from the newborn to the aged. While both cosmetic and reconstructive surgery is practiced, there are many additional procedures which interface with them.</t>
  </si>
  <si>
    <t>Source: American Board of Medical Specialties, 2007.  www.abms.org [7/1/2007: definition changed, source added]    Additional Resources: American Board of Plastic Surgery, 2007.  http://www.abplsurg.org/.    Board certification for Medical Doctors (MDs) is provided by the American Board of Plastic Surgery.    A subspecialty certificate was approved by the ABMS in 2000.    ACGME Accredited Residency Program Requirements:  None.</t>
  </si>
  <si>
    <t>Plastic Surgery Within the Head and Neck (Plastic Surgery) Physician</t>
  </si>
  <si>
    <t>2082S0105X</t>
  </si>
  <si>
    <t>Surgery of the Hand</t>
  </si>
  <si>
    <t>A plastic surgeon with additional training in the investigation, preservation, and restoration by medical, surgical and rehabilitative means of all structures of the upper extremity directly affecting the form and function of the hand and wrist.</t>
  </si>
  <si>
    <t>Surgery of the Hand (Plastic Surgery) Physician</t>
  </si>
  <si>
    <t>2083A0300X</t>
  </si>
  <si>
    <t>Preventive Medicine</t>
  </si>
  <si>
    <t>A physician engaged in the subspecialty practice of Addiction Medicine who specializes in the prevention, evaluation, diagnosis, treatment, and recovery of persons with the disease of addiction.</t>
  </si>
  <si>
    <t>Source: American Board of Preventive Medicine, www.theabpm.org [1/1/2019: new]</t>
  </si>
  <si>
    <t>Addiction Medicine (Preventive Medicine) Physician</t>
  </si>
  <si>
    <t>2083A0100X</t>
  </si>
  <si>
    <t>Aerospace Medicine</t>
  </si>
  <si>
    <t>Aerospace medicine focuses on the clinical care, research, and operational support of the health, safety, and performance of crewmembers and passengers of air and space vehicles, together with the support personnel who assist operation of such vehicles. This population often works and lives in remote, isolated, extreme, or enclosed environments under conditions of physical and psychological stress. Practitioners strive for an optimal human-machine match in occupational settings rich with environmental hazards and engineering countermeasures.</t>
  </si>
  <si>
    <t>Source: American Board of Medical Specialties, 2007.  www.abms.org [7/1/2007: definition added, source added; 7/1/2011: modified source]&lt;br/&gt;Additional Resources: American Board of Preventive Medicine, 2007.  http://www.abprevmed.org/.  American Osteopathic Board of Preventive Medicine, 2007.  http://www.osteopathic.org/certification&lt;br/&gt;Board certification for Medical Doctors (MDs) is provided by the American Board of Preventive Medicine.  Board certification for Doctors of Osteopathy (DOs) is provided by the American Osteopathic Board of Preventive Medicine.</t>
  </si>
  <si>
    <t>Aerospace Medicine Physician</t>
  </si>
  <si>
    <t>2083C0008X</t>
  </si>
  <si>
    <t>Source: The American Board of Preventive Medicine, 2013 [1/1/2014: new]  Additional Resources: The American Board of Preventive Medicine, www.theabpm.org</t>
  </si>
  <si>
    <t>Clinical Informatics Physician</t>
  </si>
  <si>
    <t>2083T0002X</t>
  </si>
  <si>
    <t>Medical toxicologists are physicians who specialize in the prevention, evaluation, treatment and monitoring of injury and illness from exposures to drugs and chemicals, as well as biological and radiological agents. Medical toxicologists care for people in clinical, academic, governmental and public health settings, and provide poison control center leadership. Important areas of medical toxicology include acute drug poisoning, adverse drug events, drug abuse, addiction and withdrawal, chemicals and hazardous materials, terrorism preparedness, venomous bites and stings, and environmental and workplace exposures.</t>
  </si>
  <si>
    <t>Source: American Board of Medical Specialties, 2007.  www.abms.org [7/1/2007: definition added, source added]    Additional Resources: American Board of Preventive Medicine, 2007.  http://www.abprevmed.org/.    Board certification for Medical Doctors (MDs) is provided by the American Board of Preventive Medicine.</t>
  </si>
  <si>
    <t>Medical Toxicology (Preventive Medicine) Physician</t>
  </si>
  <si>
    <t>2083B0002X</t>
  </si>
  <si>
    <t>Obesity Medicine (Preventive Medicine) Physician</t>
  </si>
  <si>
    <t>2083X0100X</t>
  </si>
  <si>
    <t>Occupational Medicine</t>
  </si>
  <si>
    <t>Occupational medicine focuses on the health of workers, including the ability to perform work; the physical, chemical, biological, and social environments of the workplace; and the health outcomes of environmental exposures. Practitioners in this field address the promotion of health in the work place, and the prevention and management of occupational and environmental injury, illness, and disability.</t>
  </si>
  <si>
    <t>Occupational Medicine Physician</t>
  </si>
  <si>
    <t>2083P0500X</t>
  </si>
  <si>
    <t>Preventive Medicine/Occupational Environmental Medicine</t>
  </si>
  <si>
    <t>A preventive medicine physician who specializes in preventive medicine/occupational-environmental medicine, which is focused on protecting the population from occupational and environmental conditions.</t>
  </si>
  <si>
    <t>Source: National Uniform Claim Committee, 2009 [1/1/2010: definition added, source added]   Additional Resources: A General Certificate is issued by the American Osteopathic Board of Preventive Medicine.</t>
  </si>
  <si>
    <t>Preventive Medicine/Occupational Environmental Medicine Physician</t>
  </si>
  <si>
    <t>2083P0901X</t>
  </si>
  <si>
    <t>Public Health &amp; General Preventive Medicine</t>
  </si>
  <si>
    <t>Public health and general preventive medicine focuses on promoting health, preventing disease, and managing the health of communities and defined populations. These practitioners combine population-based public health skills with knowledge of primary, secondary, and tertiary prevention-oriented clinical practice in a wide variety of settings.</t>
  </si>
  <si>
    <t>Public Health &amp; General Preventive Medicine Physician</t>
  </si>
  <si>
    <t>2083S0010X</t>
  </si>
  <si>
    <t>A preventive medicine physician who specializes in the diagnosis and treatment of sports related conditions and injuries.</t>
  </si>
  <si>
    <t>Source: National Uniform Claim Committee, 2009 [1/1/2010: definition added, source added]   Additional Resources: A Certification of Added Qualifications (CAQ) is issued by the American Osteopathic Board of Preventive Medicine.</t>
  </si>
  <si>
    <t>Sports Medicine (Preventive Medicine) Physician</t>
  </si>
  <si>
    <t>A specialist who treats decompression illness and diving accident cases and uses hyperbaric oxygen therapy to treat such conditions as carbon monoxide poisoning, gas gangrene, non-healing wounds, tissue damage from radiation and burns and bone infections. This specialist also serves as consultant to other physicians in all aspects of hyperbaric chamber operations and assesses risks and applies appropriate standards to prevent disease and disability in divers and other persons working in altered atmospheric conditions.</t>
  </si>
  <si>
    <t>Undersea and Hyperbaric Medicine (Preventive Medicine) Physician</t>
  </si>
  <si>
    <t>2084A0401X</t>
  </si>
  <si>
    <t>Psychiatry &amp; Neurology</t>
  </si>
  <si>
    <t>A doctor of osteopathy board eligible/certified in the field of Psychiatry by the American Osteopathic Board of Neurology and Psychiatry is able to obtain a Certificate of Added Qualifications in the field of Addiction Medicine</t>
  </si>
  <si>
    <t>Source: American Osteopathic Board of Neurology and Psychiatry, 2007 [1/1/2008: definition added, source added; 7/1/2011: modified source]&lt;br/&gt;Additional Resources: http://www.osteopathic.org/certification</t>
  </si>
  <si>
    <t>Addiction Medicine (Psychiatry &amp; Neurology) Physician</t>
  </si>
  <si>
    <t>2084P0802X</t>
  </si>
  <si>
    <t>Addiction Psychiatry</t>
  </si>
  <si>
    <t>Addiction Psychiatry is a subspecialty of psychiatry that focuses on evaluation and treatment of individuals with alcohol, drug, or other substance-related disorders, and of individuals with dual diagnosis of substance-related and other psychiatric disorders.</t>
  </si>
  <si>
    <t>Source:  The American Board of Psychiatry and Neurology, Inc. www.abpn.com [1/1/2007: new definition]</t>
  </si>
  <si>
    <t>Addiction Psychiatry Physician</t>
  </si>
  <si>
    <t>2084B0040X</t>
  </si>
  <si>
    <t>Behavioral Neurology &amp; Neuropsychiatry</t>
  </si>
  <si>
    <t>Behavioral Neurology &amp; Neuropsychiatry is a medical subspecialty involving the diagnosis and treatment of neurologically based behavioral issues.</t>
  </si>
  <si>
    <t>Source: National Uniform Claim Committee. [1/1/2012: new]  Additional Resources:  American Academy of Neurology, www.aan.com.</t>
  </si>
  <si>
    <t>Behavioral Neurology &amp; Neuropsychiatry Physician</t>
  </si>
  <si>
    <t>2084P0301X</t>
  </si>
  <si>
    <t>Brain Injury Medicine (Psychiatry &amp; Neurology) Physician</t>
  </si>
  <si>
    <t>2084P0804X</t>
  </si>
  <si>
    <t>Child &amp; Adolescent Psychiatry</t>
  </si>
  <si>
    <t>Child &amp; Adolescent Psychiatry is a subspecialty of psychiatry with additional skills and training in the diagnosis and treatment of developmental, behavioral, emotional, and mental disorders of childhood and adolescence.</t>
  </si>
  <si>
    <t>Child &amp; Adolescent Psychiatry Physician</t>
  </si>
  <si>
    <t>2084N0600X</t>
  </si>
  <si>
    <t>Clinical Neurophysiology</t>
  </si>
  <si>
    <t>Clinical Neurophysiology is a subspecialty with psychiatric or neurologic expertise in the diagnosis and management of central, peripheral, and autonomic nervous system disorders using combined clinical evaluation and electrophysiologic testing such as electroencephalography (EEG), electromyography (EMG), and nerve conduction studies (NCS).</t>
  </si>
  <si>
    <t>Clinical Neurophysiology Physician</t>
  </si>
  <si>
    <t>2084D0003X</t>
  </si>
  <si>
    <t>Diagnostic Neuroimaging</t>
  </si>
  <si>
    <t>A licensed physician, who has completed a residency program in Neurology, and who has additional training, experience, and competence in the standards of performance and interpretation of Magnetic Resonance Imaging (MRI / MRA) of the head, spine, and peripheral nerves, and Computed Tomography (CT) of the head and spine. Physicians are trained in the administration of contrast media and the recognition and treatment of adverse reactions to contrast media. Neuroimaging training encompasses thorough knowledge of clinical neurology, neurophysiology, neuroanatomy, neurochemistry, neuropharmacology, and dynamics of cerebrospinal fluid circulation.  Physicians possess special expertise in the technical aspects and clinical applications of each of the modalities and techniques of neuroimaging.</t>
  </si>
  <si>
    <t>Source:  American Academy of Neurology, www.aan.com [1/1/2007: new]</t>
  </si>
  <si>
    <t>Diagnostic Neuroimaging (Psychiatry &amp; Neurology) Physician</t>
  </si>
  <si>
    <t>2084E0001X</t>
  </si>
  <si>
    <t>Epilepsy</t>
  </si>
  <si>
    <t>Epilepsy is a subspecialty of neurology focused on the diagnosis and treatment of patients with epilepsy, including new-onset, medically refractory epilepsy, psychogenic nonepileptic seizures, and epilepsy in special populations (the elderly, women, patients with co-morbidities). Epilepsy is a multidisciplinary field that provides comprehensive care of the patient.&lt;br/&gt;</t>
  </si>
  <si>
    <t>Source: American Epilepsy Society, www.aesnet.org [7/1/2021: new]</t>
  </si>
  <si>
    <t>Epilepsy Physician</t>
  </si>
  <si>
    <t>2084F0202X</t>
  </si>
  <si>
    <t>Forensic Psychiatry</t>
  </si>
  <si>
    <t>Forensic Psychiatry is a subspecialty with psychiatric focus on interrelationships with civil, criminal and administrative law, evaluation and specialized treatment of individuals involved with the legal system, incarcerated in jails, prisons, and forensic psychiatry hospitals.</t>
  </si>
  <si>
    <t>Forensic Psychiatry Physician</t>
  </si>
  <si>
    <t>2084P0805X</t>
  </si>
  <si>
    <t>Geriatric Psychiatry</t>
  </si>
  <si>
    <t>Geriatric Psychiatry is a subspecialty with psychiatric expertise in prevention, evaluation, diagnosis and treatment of mental and emotional disorders in the elderly, and improvement of psychiatric care for healthy and ill elderly patients.</t>
  </si>
  <si>
    <t>Geriatric Psychiatry Physician</t>
  </si>
  <si>
    <t>2084H0002X</t>
  </si>
  <si>
    <t>A psychiatrist or neurologist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</si>
  <si>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Hospice and Palliative Medicine (Psychiatry &amp; Neurology) Physician</t>
  </si>
  <si>
    <t>2084A2900X</t>
  </si>
  <si>
    <t>Neurocritical Care</t>
  </si>
  <si>
    <t>The medical subspecialty of Neurocritical Care is devoted to the comprehensive, multisystem care of the critically-ill neurological patient. Like other intensivists, the neurointensivist generally assumes the primary role for coordinating the care of his or her patients in the ICU, both the neurological and medical management of the patient.  They may also provide consultative services for these patients as requested within the health system.</t>
  </si>
  <si>
    <t>Source: Adapted from the United Council for Neurologic Subspecialties website definition at: http://www.ucns.org/go/subspecialty/neurocritical [7/1/2016: new]</t>
  </si>
  <si>
    <t>Neurocritical Care Physician</t>
  </si>
  <si>
    <t>2084P0005X</t>
  </si>
  <si>
    <t>A neurologist who specializes in the treatment of individuals with developmental delays and learning disorders associated with cerebral palsy, spina bifida, autism, and other chronic neurologic conditions.</t>
  </si>
  <si>
    <t>Neurodevelopmental Disabilities Physician</t>
  </si>
  <si>
    <t>2084N0400X</t>
  </si>
  <si>
    <t>Neurology</t>
  </si>
  <si>
    <t>A Neurologist specializes in the diagnosis and treatment of diseases or impaired function of the brain, spinal cord, peripheral nerves, muscles, autonomic nervous system, and blood vessels that relate to these structures.</t>
  </si>
  <si>
    <t>Neurology Physician</t>
  </si>
  <si>
    <t>2084N0402X</t>
  </si>
  <si>
    <t>Neurology with Special Qualifications in Child Neurology</t>
  </si>
  <si>
    <t>A Child Neurologist specializes in neurology with special skills in diagnosis and treatment of neurologic disorders of the neonatal period, infancy, early childhood, and adolescence.</t>
  </si>
  <si>
    <t>Neurology with Special Qualifications in Child Neurology Physician</t>
  </si>
  <si>
    <t>2084N0008X</t>
  </si>
  <si>
    <t>A neurologist or child neurologist who specializes in the diagnosis and management of disorders of nerve, muscle or neuromuscular junction, including amyotrophic lateral sclerosis, peripheral neuropathies (e.g., diabetic and immune mediated neuropathies), various muscular dystrophies, congenital and acquired myopathies, inflammatory myopathies (e.g., polymyositis, inclusion body myositis) and neuromuscular transmission disorders (e.g., myasthenia gravis, Lambert-Eaton myasthenic syndrome).</t>
  </si>
  <si>
    <t>Source: American Board of Medical Specialties, 2007.  www.abms.org [7/1/2007: new]    Additional Resources: American Board of Psychiatry and Neurology, 2007.  http://www.abpn.org/.    Board certification for Medical Doctors (MDs) is provided by the American Board of Psychiatry and Neurology</t>
  </si>
  <si>
    <t>Neuromuscular Medicine (Psychiatry &amp; Neurology) Physician</t>
  </si>
  <si>
    <t>2084B0002X</t>
  </si>
  <si>
    <t>Obesity Medicine (Psychiatry &amp; Neurology) Physician</t>
  </si>
  <si>
    <t>2084P2900X</t>
  </si>
  <si>
    <t>A neurologist, child neurologists or psychiatrist who provides a high level of care, either as a primary physician or consultant, for patients experiencing problems with acute, chronic or cancer pain in both hospital and ambulatory settings. Patient care needs may also be coordinated with other specialists.</t>
  </si>
  <si>
    <t>Source: American Board of Medical Specialties, 2007.  www.abms.org [7/1/2007: definition changed, source added]    Additional Resources: American Board of Psychiatry and Neurology, 2007.  http://www.abpn.org/.      Board certification for Medical Doctors (MDs) is provided by the American Board of Psychiatry and Neurology.    A subspecialty certificate was approved by ABMS in 1998.    ACGME Accredited Residency Program Requirements:  None.</t>
  </si>
  <si>
    <t>Pain Medicine (Psychiatry &amp; Neurology) Physician</t>
  </si>
  <si>
    <t>2084P0800X</t>
  </si>
  <si>
    <t>Psychiatry</t>
  </si>
  <si>
    <t>A Psychiatrist specializes in the prevention, diagnosis, and treatment of mental disorders, emotional disorders, psychotic disorders, mood disorders, anxiety disorders, substance-related disorders, sexual and gender identity disorders and adjustment disorders. Biologic, psychological, and social components of illnesses are explored and understood in treatment of the whole person. Tools used may include diagnostic laboratory tests, prescribed medications, evaluation and treatment of psychological and interpersonal problems with individuals and families, and intervention for coping with stress, crises, and other problems.</t>
  </si>
  <si>
    <t>Psychiatry Physician</t>
  </si>
  <si>
    <t>2084P0015X</t>
  </si>
  <si>
    <t>Psychosomatic Medicine</t>
  </si>
  <si>
    <t>Psychosomatic Medicine is subspecialty in the diagnosis and treatment of psychiatric disorders and symptoms in complex medically ill patients. This subspecialty includes treatment of patients with acute or chronic medical, neurological, obstetrical or surgical illness in which psychiatric illness is affecting their medical care and/or quality of life such as HIV infection, organ transplantation, heart disease, renal failure, cancer, stroke, traumatic brain injury, high-risk pregnancy and COPD, among others. Patients also may be those who have a psychiatric disorder that is the direct consequence of a primary medical condition, or a somatoform disorder or psychological factors affecting a general medical condition. Psychiatrists specializing in Psychosomatic Medicine provide consultation-liaison services in general medical hospitals, attend on medical psychiatry inpatient units, and provide collaborative care in primary care and other outpatient settings.</t>
  </si>
  <si>
    <t>Source:  The American Board of Psychiatry and Neurology, Inc. www.abpn.com [1/1/2007: new]</t>
  </si>
  <si>
    <t>Psychosomatic Medicine Physician</t>
  </si>
  <si>
    <t>2084S0012X</t>
  </si>
  <si>
    <t>A Psychiatrist or Neurologist who practices Sleep Medicine is certified in the subspecialty of sleep medicine and specializes in the clinical assessment, physiologic testing, diagnosis, management and prevention of sleep and circadian rhythm disorders. Sleep specialists treat patients of any age and use multidisciplinary approaches. Disorders managed by sleep specialists include, but are not limited to, sleep related breathing disorders, insomnia, hypersomnias, circadian rhythm sleep disorders, parasomnias and sleep related movement disorders.</t>
  </si>
  <si>
    <t>Sleep Medicine (Psychiatry &amp; Neurology) Physician</t>
  </si>
  <si>
    <t>2084S0010X</t>
  </si>
  <si>
    <t>A psychiatrist or neurologist who specializes in the diagnosis and treatment of sports related conditions and injuries.</t>
  </si>
  <si>
    <t>Source: National Uniform Claim Committee, 2009 [1/1/2010: definition added, source added]   Additional Resources: A Certification of Added Qualifications (CAQ) was, but is no longer issued by the American Osteopathic Board of Neurology and Psychiatry.</t>
  </si>
  <si>
    <t>Sports Medicine (Psychiatry &amp; Neurology) Physician</t>
  </si>
  <si>
    <t>2084V0102X</t>
  </si>
  <si>
    <t>Vascular Neurology</t>
  </si>
  <si>
    <t>Vascular Neurology is a subspecialty in the evaluation, prevention, treatment and recovery from vascular diseases of the nervous system. This subspecialty includes the diagnosis and treatment of vascular events of arterial or venous origin from a large number of causes that affect the brain or spinal cord such as ischemic stroke, intracranial hemorrhage, spinal cord ischemia and spinal cord hemorrhage.</t>
  </si>
  <si>
    <t>Vascular Neurology Physician</t>
  </si>
  <si>
    <t>2085B0100X</t>
  </si>
  <si>
    <t>Radiology</t>
  </si>
  <si>
    <t>Body Imaging</t>
  </si>
  <si>
    <t>A Radiology doctor of Osteopathy that specializes in Body Imaging.</t>
  </si>
  <si>
    <t>Source: National Uniform Claim Committee, 2008   [7/1/2008: definition added, source added]    Additional Resources: The American Osteopathic Board of Radiology no longer offers a certificate in this specialty.</t>
  </si>
  <si>
    <t>Body Imaging Physician</t>
  </si>
  <si>
    <t>2085D0003X</t>
  </si>
  <si>
    <t>Diagnostic Neuroimaging (Radiology) Physician</t>
  </si>
  <si>
    <t>Diagnostic Radiology</t>
  </si>
  <si>
    <t>A radiologist who utilizes x-ray, radionuclides, ultrasound and electromagnetic radiation to diagnose and treat disease.</t>
  </si>
  <si>
    <t>Source: American Board of Medical Specialties, 2007.  www.abms.org [7/1/2007: definition added, source added; 7/1/2011: modified source]&lt;br/&gt;Additional Resources: American Board of Radiology, 2007.  http://www.theabr.org/.   American Osteopathic Board of Radiology, 2007.  http://www.osteopathic.org/certification&lt;br/&gt;Board certification for Medical Doctors (MDs) is provided by the American Board of Radiology.  Board certification for Doctors of Osteopathy (DOs) is provided by the American Osteopathic Board of Radiology.</t>
  </si>
  <si>
    <t>Diagnostic Radiology Physician</t>
  </si>
  <si>
    <t>2085U0001X</t>
  </si>
  <si>
    <t>Diagnostic Ultrasound</t>
  </si>
  <si>
    <t>A Radiology doctor of Osteopathy that specializes in Diagnostic Ultrasound.</t>
  </si>
  <si>
    <t>Source: National Uniform Claim Committee, 2008   [7/1/2008: definition added, source added]    Additional Resources: The American Osteopathic Board of Radiology no longer offers a certificate in this specialty.  [Note: In medical practice, Diagnostic Ultrasound is part of the scope of training and practice of a Diagnostic Radiologists - see Taxonomy Code 2085R0202X.]</t>
  </si>
  <si>
    <t>Diagnostic Ultrasound Physician</t>
  </si>
  <si>
    <t>2085H0002X</t>
  </si>
  <si>
    <t>A radiologist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</si>
  <si>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Hospice and Palliative Medicine (Radiology) Physician</t>
  </si>
  <si>
    <t>2085N0700X</t>
  </si>
  <si>
    <t>Neuroradiology</t>
  </si>
  <si>
    <t>A radiologist who diagnoses and treats diseases utilizing imaging procedures as they relate to the brain, spine and spinal cord, head, neck and organs of special sense in adults and children.</t>
  </si>
  <si>
    <t>Neuroradiology Physician</t>
  </si>
  <si>
    <t>2085N0904X</t>
  </si>
  <si>
    <t>Nuclear Radiology</t>
  </si>
  <si>
    <t>A radiologist who is involved in the analysis and imaging of radionuclides and radiolabeled substances in vitro and in vivo for diagnosis and the administration of radionuclides and radiolabeled substances for the treatment of disease.</t>
  </si>
  <si>
    <t>Nuclear Radiology Physician</t>
  </si>
  <si>
    <t>2085P0229X</t>
  </si>
  <si>
    <t>Pediatric Radiology</t>
  </si>
  <si>
    <t>A radiologist who is proficient in all forms of diagnostic imaging as it pertains to the treatment of diseases in the newborn, infant, child and adolescent. This specialist has knowledge of both imaging and interventional procedures related to the care and management of diseases of children. A pediatric radiologist must be highly knowledgeable of all organ systems as they relate to growth and development, congenital malformations, diseases peculiar to infants and children and diseases that begin in childhood but cause substantial residual impairment in adulthood.</t>
  </si>
  <si>
    <t>Source: American Board of Medical Specialties, 2007.  www.abms.org [7/1/2007: definition added, source added; 7/1/2011: modified source]&lt;br/&gt;&lt;br/&gt;Additional Resources: American Board of Radiology, 2007.  http://www.theabr.org/.   American Osteopathic Board of Radiology, 2007.  http://www.osteopathic.org/certification&lt;br/&gt;Board certification for Medical Doctors (MDs) is provided by the American Board of Radiology.  Board certification for Doctors of Osteopathy (DOs) is provided by the American Osteopathic Board of Radiology.</t>
  </si>
  <si>
    <t>Pediatric Radiology Physician</t>
  </si>
  <si>
    <t>2085R0001X</t>
  </si>
  <si>
    <t>Radiation Oncology</t>
  </si>
  <si>
    <t>A radiologist who deals with the therapeutic applications of radiant energy and its modifiers and the study and management of disease, especially malignant tumors.</t>
  </si>
  <si>
    <t>Source: American Board of Medical Specialties, 2007.  www.abms.org [7/1/2007: definition added, source added; 7/1/2011: modified source]&lt;br/&gt;Additional Resources: American Osteopathic Board of Radiology, 2007. http://www.osteopathic.org/certification</t>
  </si>
  <si>
    <t>Radiation Oncology Physician</t>
  </si>
  <si>
    <t>2085R0205X</t>
  </si>
  <si>
    <t>Radiological Physics</t>
  </si>
  <si>
    <t>A radiological physicist deals with the diagnostic and therapeutic applications of roentgen rays, gamma rays from sealed sources, ultrasonic radiation and radio-frequency radiation, as well as the equipment associated with their production and use, including radiation safety.</t>
  </si>
  <si>
    <t>Source: American Board of Medical Specialties, 2007.  www.abms.org [7/1/2007: definition added, source added]    Additional Resources: American Board of Radiology, 2007.  http://www.theabr.org/.    Board certification for Medical Doctors (MDs) is provided by the American Board of Radiology.</t>
  </si>
  <si>
    <t>Radiological Physics Physician</t>
  </si>
  <si>
    <t>2085R0203X</t>
  </si>
  <si>
    <t>Therapeutic Radiology</t>
  </si>
  <si>
    <t>Therapeutic Radiology Physician</t>
  </si>
  <si>
    <t>2085R0204X</t>
  </si>
  <si>
    <t>Vascular &amp; Interventional Radiology</t>
  </si>
  <si>
    <t>A radiologist who diagnoses and treats diseases by various radiologic imaging modalities. These include fluoroscopy, digital radiography, computed tomography, sonography and magnetic resonance imaging.</t>
  </si>
  <si>
    <t>Vascular &amp; Interventional Radiology Physician</t>
  </si>
  <si>
    <t>Surgery</t>
  </si>
  <si>
    <t>A general surgeon has expertise related to the diagnosis - preoperative, operative and postoperative management - and management of complications of surgical conditions in the following areas: alimentary tract; abdomen; breast, skin and soft tissue; endocrine system; head and neck surgery; pediatric surgery; surgical critical care; surgical oncology; trauma and burns; and vascular surgery. General surgeons increasingly provide care through the use of minimally invasive and endoscopic techniques. Many general surgeons also possess expertise in transplantation surgery, plastic surgery and cardiothoracic surgery.</t>
  </si>
  <si>
    <t>Source: American Board of Medical Specialties, 2007.  www.abms.org [7/1/2007: definition added, source added; 7/1/2011: modified source]&lt;br/&gt;Additional Resources: American Board of Surgery, 2007.  http://www.absurgery.org/.   American Osteopathic Board of Surgery, 2007.  http://www.osteopathic.org/certification&lt;br/&gt;Board certification for Medical Doctors (MDs) is provided by the American Board of Surgery.  Board certification for Doctors of Osteopathy (DOs) is provided by the American Osteopathic Board of Surgery.</t>
  </si>
  <si>
    <t>Surgery Physician</t>
  </si>
  <si>
    <t>2086H0002X</t>
  </si>
  <si>
    <t>A surgeon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</si>
  <si>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Hospice and Palliative Medicine (Surgery) Physician</t>
  </si>
  <si>
    <t>2086S0120X</t>
  </si>
  <si>
    <t>Pediatric Surgery</t>
  </si>
  <si>
    <t>A surgeon with expertise in the management of surgical conditions in premature and newborn infants, children and adolescents.</t>
  </si>
  <si>
    <t>Source: American Board of Medical Specialties, 2007.  www.abms.org [7/1/2007: definition added, source added]    Additional Resources: American Board of Surgery, 2007.  http://www.absurgery.org/.    Board certification for Medical Doctors (MDs) is provided by the American Board of Surgery.</t>
  </si>
  <si>
    <t>Pediatric Surgery Physician</t>
  </si>
  <si>
    <t>2086S0122X</t>
  </si>
  <si>
    <t>Plastic and Reconstructive Surgery</t>
  </si>
  <si>
    <t>A surgeon who specializes in plastic and reconstructive surgery.</t>
  </si>
  <si>
    <t>Source: National Uniform Claim Committee, 2009 [1/1/2010: definition added, source added]    Additional Resources: A General Certificate is issued by the American Osteopathic Board of Surgery.</t>
  </si>
  <si>
    <t>Plastic and Reconstructive Surgery Physician</t>
  </si>
  <si>
    <t>2086S0105X</t>
  </si>
  <si>
    <t>A surgeon with expertise in the investigation, preservation and restoration by medical, surgical and rehabilitative means, of all structures of the upper extremity directly affecting the form and function of the hand and wrist.</t>
  </si>
  <si>
    <t>Surgery of the Hand (Surgery) Physician</t>
  </si>
  <si>
    <t>2086S0102X</t>
  </si>
  <si>
    <t>Surgical Critical Care</t>
  </si>
  <si>
    <t>A surgeon with expertise in the management of the critically ill and postoperative patient, particularly the trauma victim, who specializes in critical care medicine diagnoses, treats and supports patients with multiple organ dysfunction. This specialist may have administrative responsibilities for intensive care units and may also facilitate and coordinate patient care among the primary physician, the critical care staff and other specialists.</t>
  </si>
  <si>
    <t>Surgical Critical Care Physician</t>
  </si>
  <si>
    <t>2086X0206X</t>
  </si>
  <si>
    <t>Surgical Oncology</t>
  </si>
  <si>
    <t>A surgical oncologist is a well-qualified surgeon who has obtained additional training and experience in the multidisciplinary approach to the prevention, diagnosis, treatment, and rehabilitation of cancer patients, and devotes a major portion of his or her professional practice to these activities and cancer research.</t>
  </si>
  <si>
    <t>Source: Society of Surgical Oncology, 2007 [1/1/2008: definition added, source added, 7/1/2009: definition reformatted]    Additional Resources: http://www.surgonc.org/ ; American Board of Medical Specialties, 2007, www.abms.org ; American Board of Surgery, 2007, http://www.absurgery.org/     Surgical oncology is a recognized fellowship subspecialty program of surgery. Separate board certification is not currently offered.</t>
  </si>
  <si>
    <t>Surgical Oncology Physician</t>
  </si>
  <si>
    <t>2086S0127X</t>
  </si>
  <si>
    <t>Trauma Surgery</t>
  </si>
  <si>
    <t>Trauma surgery is a recognized subspecialty of general surgery. Trauma surgeons are physicians who have completed a five-year general surgery residency and usually continue with a one to two year fellowship in trauma and/or surgical critical care, typically leading to additional board certification in surgical critical care. There is no trauma surgery board certification at this point. To obtain board certification in surgical critical care, a fellowship in surgical critical care or anesthesiology critical care must be completed during or after general surgery residency.</t>
  </si>
  <si>
    <t>Source: American Board of Surgery, 2007  [1/1/2008: definition added, source added]    Additional Resources: http://www.absurgery.org/.</t>
  </si>
  <si>
    <t>Trauma Surgery Physician</t>
  </si>
  <si>
    <t>2086S0129X</t>
  </si>
  <si>
    <t>Vascular Surgery</t>
  </si>
  <si>
    <t>A surgeon with expertise in the management of surgical disorders of the blood vessels, excluding the intracranial vessels or the heart.</t>
  </si>
  <si>
    <t>Vascular Surgery Physician</t>
  </si>
  <si>
    <t>208G00000X</t>
  </si>
  <si>
    <t>Thoracic Surgery (Cardiothoracic Vascular Surgery)</t>
  </si>
  <si>
    <t>A thoracic surgeon provides the operative, perioperative and critical care of patients with pathologic conditions within the chest. Included is the surgical care of coronary artery disease, cancers of the lung, esophagus and chest wall, abnormalities of the trachea, abnormalities of the great vessels and heart valves, congenital anomalies, tumors of the mediastinum and diseases of the diaphragm. The management of the airway and injuries of the chest is within the scope of the specialty.</t>
  </si>
  <si>
    <t xml:space="preserve">Source: American Board of Medical Specialties, 2007.  www.abms.org [7/1/2007: definition added, source added]    Additional Resources: American Board of Thoracic Surgery, 2007.  http://www.abts.org/.    Board certification for Medical Doctors (MDs) is provided by the American Board of Thoracic Surgery.    Thoracic surgeons have the knowledge, experience and technical skills to accurately diagnose, operate upon safely, and effectively manage patients with thoracic diseases of the chest. This requires substantial knowledge of cardiorespiratory physiology and oncology, as well as capability in the use of heart assist devices, management of abnormal heart rhythms and drainage of the chest cavity, respiratory support systems, endoscopy and invasive and noninvasive diagnostic techniques.  </t>
  </si>
  <si>
    <t>Thoracic Surgery (Cardiothoracic Vascular Surgery) Physician</t>
  </si>
  <si>
    <t>Transplant Surgery</t>
  </si>
  <si>
    <t>Transplant Surgery Physician</t>
  </si>
  <si>
    <t>208800000X</t>
  </si>
  <si>
    <t>Urology</t>
  </si>
  <si>
    <t>A urologist manages benign and malignant medical and surgical disorders of the genitourinary system and the adrenal gland. This specialist has comprehensive knowledge of and skills in endoscopic, percutaneous and open surgery of congenital and acquired conditions of the urinary and reproductive systems and their contiguous structures.</t>
  </si>
  <si>
    <t>Source: American Board of Medical Specialties, 2007.  www.abms.org [7/1/2007: definition added, source added]    Additional Resources: American Board of Urology, 2007.  http://www.abu.org/.    Board certification for Medical Doctors (MDs) is provided by the American Board of Urology.</t>
  </si>
  <si>
    <t>Urology Physician</t>
  </si>
  <si>
    <t>2088F0040X</t>
  </si>
  <si>
    <t>Female Pelvic Medicine and Reconstructive Surgery (Urology) Physician</t>
  </si>
  <si>
    <t>2088P0231X</t>
  </si>
  <si>
    <t>Pediatric Urology</t>
  </si>
  <si>
    <t>Surgeons who can diagnose, treat, and manage children's urinary and genital problems. A pediatric urologist devotes a minimum of 50% of his or her practice to the urologic problems of infants, children, and adolescents.  Pediatric urologists generally provide the following services:  the evaluation and management of voiding disorders; vesicoureteral reflux, and urinary tract infections that require surgery; surgical reconstruction of the urinary tract (kidneys, ureters, and bladder) including genital abnormalities, hypospadias, and intersex conditions; surgery for groin conditions in childhood and adolescence (undescended testes, hydrocele/hernia, varicocele).</t>
  </si>
  <si>
    <t>Source: American Academy of Pediatrics [7/1/2006: new]</t>
  </si>
  <si>
    <t>Pediatric Urology Physician</t>
  </si>
  <si>
    <t>106E00000X</t>
  </si>
  <si>
    <t>Behavioral Health &amp; Social Service Providers</t>
  </si>
  <si>
    <t>Assistant Behavior Analyst</t>
  </si>
  <si>
    <t>An assistant behavior analyst is qualified by Behavior Analyst Certification Board certification and/or a state-issued license or credential in behavior analysis to practice under the supervision of an appropriately credentialed professional behavior analyst. An assistant behavior analyst delivers services consistent with the dimensions of applied behavior analysis and supervision requirements defined in state laws or regulations and/or national certification standards. Common services may include, but are not limited to, conducting behavioral assessments, analyzing data, writing behavior-analytic treatment plans, training and supervising others in implementation of components of treatment plans, and direct implementation of treatment plans.</t>
  </si>
  <si>
    <t>Association of Professional Behavior Analysts, www.apbahome.net and Behavior Analyst Certification Board (http://www.bacb.com) [7/1/2016: new]</t>
  </si>
  <si>
    <t>106S00000X</t>
  </si>
  <si>
    <t>Behavior Technician</t>
  </si>
  <si>
    <t>The behavior technician is a paraprofessional who practices under the close, ongoing supervision of a behavior analyst or assistant behavior analyst certified by the Behavior Analyst Certification Board and/or credentialed by a state (such as through licensure). The behavior technician is primarily responsible for the implementation of components of behavior-analytic treatment plans developed by the supervisor. That may include collecting data on treatment targets and conducting certain types of behavioral assessments (e.g., stimulus preference assessments). The behavior technician does not design treatment or assessment plans or procedures but provides services as assigned by the supervisor responsible for his or her work.</t>
  </si>
  <si>
    <t>103K00000X</t>
  </si>
  <si>
    <t>Behavior Analyst</t>
  </si>
  <si>
    <t>A behavior analyst is qualified by at least a master's degree and Behavior Analyst Certification Board certification and/or a state-issued credential (such as a license) to practice behavior analysis independently. Behavior analysts provide the required supervision to assistant behavior analysts and behavior technicians. A behavior analyst delivers services consistent with the dimensions of applied behavior analysis. Common services may include, but are not limited to, conducting behavioral assessments, analyzing data, writing and revising behavior-analytic treatment plans, training others to implement components of treatment plans, and overseeing implementation of treatment plans.</t>
  </si>
  <si>
    <t>Source: Association of Professional Behavior Analysts, www.apbahome.net and Behavior Analyst Certification Board (http://www.bacb.com) [7/1/2008: new, 1/1/2016: modified definition]</t>
  </si>
  <si>
    <t>Behavioral Analyst</t>
  </si>
  <si>
    <t>103G00000X</t>
  </si>
  <si>
    <t>Clinical Neuropsychologist</t>
  </si>
  <si>
    <t>A clinical psychologist who applies principles of assessment and intervention based upon the scientific study of human behavior as it relates to normal and abnormal functioning of the central nervous system. The specialty is dedicated to enhancing the understanding of brain-behavior relationships and the application of such knowledge to human problems.</t>
  </si>
  <si>
    <t>Source:  American Psychological Association, www.apa.org  [1/1/2007: title modified, 1/1/2019: definition modified]</t>
  </si>
  <si>
    <t>103GC0700X</t>
  </si>
  <si>
    <t>Clinical</t>
  </si>
  <si>
    <t>[1/1/2007: marked inactive, use  103G00000X]</t>
  </si>
  <si>
    <t>Deactivated - Clinical Neuropsychologist</t>
  </si>
  <si>
    <t>101Y00000X</t>
  </si>
  <si>
    <t>Counselor</t>
  </si>
  <si>
    <t>A provider who is trained and educated in the performance of behavior health services through interpersonal communications and analysis. Training and education at the specialty level usually requires a master's degree and clinical experience and supervision for licensure or certification.</t>
  </si>
  <si>
    <t>Sources: Abridged from definitions provided by the National Board of Certified Counselors and the American Association of Pastoral Counselors.</t>
  </si>
  <si>
    <t>101YA0400X</t>
  </si>
  <si>
    <t>Addiction (Substance Use Disorder)</t>
  </si>
  <si>
    <t>Addiction (Substance Use Disorder) Counselor</t>
  </si>
  <si>
    <t>101YM0800X</t>
  </si>
  <si>
    <t>Mental Health</t>
  </si>
  <si>
    <t>Mental Health Counselor</t>
  </si>
  <si>
    <t>101YP1600X</t>
  </si>
  <si>
    <t>Pastoral</t>
  </si>
  <si>
    <t>Pastoral Counselor</t>
  </si>
  <si>
    <t>101YP2500X</t>
  </si>
  <si>
    <t>Professional</t>
  </si>
  <si>
    <t>Professional Counselor</t>
  </si>
  <si>
    <t>101YS0200X</t>
  </si>
  <si>
    <t>School</t>
  </si>
  <si>
    <t>School Counselor</t>
  </si>
  <si>
    <t>101200000X</t>
  </si>
  <si>
    <t>Drama Therapist</t>
  </si>
  <si>
    <t>Drama therapists are trained in the intentional use of drama and theatre processes to achieve therapeutic goals. Drama therapists provide psychotherapy for individuals living with mental health and behavioral concerns that may result in psychological suffering, impaired relationships, or distress in daily activities. Drama therapy promotes wellness and healing within the context of a therapeutic relationship for individuals of varying ability levels across the lifespan. Drama therapy can take many forms depending on individual and group needs, skill and ability levels, interests, and therapeutic goals. Processes and techniques may include improvisation, theater games, storytelling, and enactment.</t>
  </si>
  <si>
    <t>Source:  North American Drama Therapy Association, www.nadta.org [1/1/2021: new]</t>
  </si>
  <si>
    <t>106H00000X</t>
  </si>
  <si>
    <t>Marriage &amp; Family Therapist</t>
  </si>
  <si>
    <t>A marriage and family therapist is a person with a master's degree in marriage and family therapy, or a master's or doctoral degree in a related mental health field with substantially equivalent coursework in marriage and family therapy, who receives supervised clinical experience, or a person who meets the state requirements to practice as a marriage and family therapist.  A marriage and family therapist treats mental and emotional disorders within the context of marriage and family systems.   A marriage and family therapist provides mental health and counseling services to individuals, couples, families, and groups.</t>
  </si>
  <si>
    <t>102X00000X</t>
  </si>
  <si>
    <t>Poetry Therapist</t>
  </si>
  <si>
    <t>A medical or mental health professional who has attained credentials after satisfactorily completing a poetry therapy training program approved by the National Federation for Biblio/Poetry Therapy (NFBPT). Training includes didactic work, peer group experience, and supervised practicum.&lt;br/&gt;An NFBPT credentialed certified poetry therapist (CPT) or registered poetry therapist (PTR) integrates discussion of published literature and reflective or creative writing into the psychotherapeutic process to achieve goals of emotional well-being, symptom reduction, and improved interpersonal communication.&lt;br/&gt;Certified poetry therapists and registered poetry therapists are licensed mental health professionals with advanced training in the theory and practice of poetry therapy. CPTs and PTRs are qualified to work independently with emotionally troubled populations in clinical, rehabilitative, community and educational institutions. They also work with emotionally healthy individuals adjusting to developmental issues, life crises, or disabilities. The PTR completes an advanced level of training and fieldwork, commensurate with the highest levels of clinical practice. The terms poetry therapy, applied poetry facilitation, journal therapy, bibliotherapy, biblio/poetry therapy, and poetry/journal therapy reflect the interactive use of literature and/or writing to promote personal growth and emotional healing. In addition to poetry, poetry therapy applies all forms or written and spoken language including story, myth, folk and fairy tale and other genres of poetic expression as well as journal, memoir, and narrative. The poetry therapy process integrates discussion of published literature and reflective or creative writing for expression and communication of thoughts and feelings to facilitate participants' emotional well-being. The field of poetry therapy encompasses all of these modalities, though only a duly trained and licensed clinical practitioner can be credentialed as CPT or PTR.</t>
  </si>
  <si>
    <t>Source: The National Federation for Biblio/Poetry Therapy [7/1/2007: new]</t>
  </si>
  <si>
    <t>102L00000X</t>
  </si>
  <si>
    <t>Psychoanalyst</t>
  </si>
  <si>
    <t>Psychoanalysis is a comprehensive, theoretical framework which, when applied to a treatment process, consists of an intensive verbal, therapeutic relationship between an analyst and an analysand which aims for symptom relief, emotional growth, and personal integration. The psychoanalytic treatment process includes, but is not limited to, the recognition of unconscious processes and conflicts; the significance of developmental influences; and the impact of resistances, defenses, transference and countertransference phenomena. Treatment is enhanced by an understanding developed in the analyst's training and personal analysis of unconscious manifestations, such as dreams, slips of the tongue, fantasies and day dreams. Psychoanalytic technique varies in relation to theoretical orientation.</t>
  </si>
  <si>
    <t>Source:  Registry of Psychoanalysts published by the National Association for the Advancement of Psychoanalysis [1/1/2007: new; 7/1/2007: definition changed, source changed]</t>
  </si>
  <si>
    <t>Psychologist</t>
  </si>
  <si>
    <t>A psychologist is an individual who is licensed to practice psychology which is defined as the observation, description, evaluation, interpretation, and modification of human behavior by the application of psychological principles, methods, and procedures, for the purpose of preventing or eliminating symptomatic, maladaptive, or undesired behavior and of enhancing interpersonal relationships, work and life adjustment, personal effectiveness, behavioral health, and mental health.  The practice of psychology includes, but is not limited to, psychological testing and the evaluation or assessment of personal characteristics, such as intelligence, personality, abilities, interests, aptitudes, and neuropsychological functioning; counseling, psychoanalysis, psychotherapy, hypnosis, biofeedback, and behavior analysis and therapy; diagnosis and treatment of mental and emotional disorder or disability, alcoholism and substance abuse, disorders of habit or conduct, as well as of the psychological aspects of physical illness, accident, injury, or disability; and psycheducational evaluation, therapy, remediation, and consultation.  Psychological services may be rendered to individuals, families, groups and the public.</t>
  </si>
  <si>
    <t>Source:  American Psychological Association [1/1/2007: modified definition]</t>
  </si>
  <si>
    <t>103TA0400X</t>
  </si>
  <si>
    <t>A psychologist with a proficiency that involves the application of psychological treatment of addiction stemming from the use of alcohol and other psychoactive substances (e.g., nicotine, marijuana, cocaine, heroin) or behavioral addictions (e.g., gambling) with the aim of cessation or reduction of use and/or the amelioration of emotional, behavioral, interpersonal and other problems arising from the addictive behavior.</t>
  </si>
  <si>
    <t>Source: American Psychological Association, www.apa.org  [1/1/2019: new definition]&lt;br/&gt;&lt;br/&gt;Additional Resources:  The APA proficiency is Addiction Psychology.</t>
  </si>
  <si>
    <t xml:space="preserve">Addiction (Substance Use Disorder) Psychologist </t>
  </si>
  <si>
    <t>103TA0700X</t>
  </si>
  <si>
    <t>Adult Development &amp; Aging</t>
  </si>
  <si>
    <t>A psychologist who specializes in geropsychology, which applies the knowledge and methods of psychology to understanding and helping older persons and their families to maintain well-being, overcome problems and achieve maximum potential during later life. Professional geropsychology appreciates the wide diversity among older adults, the complex ethical issues that can arise in geriatric practice and the importance of interdisciplinary models of care.</t>
  </si>
  <si>
    <t>Source:  American Psychological Association, www.apa.org  [1/1/2019: new definition]&lt;br/&gt;&lt;br/&gt;Additional Resources:  The APA specialty is "Geropsychology."</t>
  </si>
  <si>
    <t>Adult Development &amp; Aging Psychologist</t>
  </si>
  <si>
    <t>103TC0700X</t>
  </si>
  <si>
    <t>A psychologist who provides continuing and comprehensive mental and behavioral health care for individuals and families; consultation to agencies and communities; training, education and supervision; and research-based practice. It is a specialty in breadth -- one that is broadly inclusive of severe psychopathology -- and marked by comprehensiveness and integration of knowledge and skill from a broad array of disciplines within and outside of psychology proper. The scope of clinical psychology encompasses all ages, multiple diversities and varied systems.</t>
  </si>
  <si>
    <t>Source:  American Psychological Association, www.apa.org  [1/1/2019: new definition]</t>
  </si>
  <si>
    <t>Clinical Psychologist</t>
  </si>
  <si>
    <t>103TC2200X</t>
  </si>
  <si>
    <t>Clinical Child &amp; Adolescent</t>
  </si>
  <si>
    <t>A psychologist who develops and applies scientific knowledge to the delivery of psychological services to infants, toddlers, children and adolescents within their social context.  Of particular importance to the specialty of clinical child psychology is an understanding of the basic psychological needs of children and adolescents, and how the family and other social contexts influence the socio-emotional adjustment, cognitive development, behavioral adaptation and health status of children and adolescents.</t>
  </si>
  <si>
    <t>Source:  American Psychological Association, www.apa.org  [1/1/2007: title modified, 1/1/2019: new definition]&lt;br/&gt;&lt;br/&gt;Additional Resources:  The APA specialty is "Clinical Child Psychology."</t>
  </si>
  <si>
    <t>Clinical Child &amp; Adolescent Psychologist</t>
  </si>
  <si>
    <t>103TB0200X</t>
  </si>
  <si>
    <t>Cognitive &amp; Behavioral</t>
  </si>
  <si>
    <t>A psychologist who reflects an experimental-clinical approach distinguished by use of principles of human learning and development and theories of cognitive processing to promote meaningful change in maladaptive human behavior and thinking.</t>
  </si>
  <si>
    <t>Source:  American Psychological Association, www.apa.org  [1/1/2007: title modified, 1/1/2019: new definition]&lt;br/&gt;&lt;br/&gt;Additional Resources:  The APA specialty is "Behavioral and Cognitive Psychology."</t>
  </si>
  <si>
    <t>Cognitive &amp; Behavioral Psychologist</t>
  </si>
  <si>
    <t>103TC1900X</t>
  </si>
  <si>
    <t>Counseling</t>
  </si>
  <si>
    <t>A psychologist who specializes in general practice and health service. It focuses on how people function both personally and in their relationships at all ages. Counseling psychology addresses the emotional, social, work, school and physical health concerns people may have at different stages in their lives, focusing on typical life stresses and more severe issues with which people may struggle as individuals and as a part of families, groups and organizations. Counseling psychologists help people with physical, emotional and mental health issues improve their sense of well-being, alleviate feelings of distress and resolve crises. They also provide assessment, diagnosis, and treatment of more severe psychological symptoms.</t>
  </si>
  <si>
    <t>Counseling Psychologist</t>
  </si>
  <si>
    <t>103TE1000X</t>
  </si>
  <si>
    <t>Educational</t>
  </si>
  <si>
    <t>[1/1/2007: marked inactive]</t>
  </si>
  <si>
    <t>Deactivated - Psychologist</t>
  </si>
  <si>
    <t>103TE1100X</t>
  </si>
  <si>
    <t>Exercise &amp; Sports</t>
  </si>
  <si>
    <t>A psychologist with a proficiency in sports psychology that uses psychological knowledge and skills to address optimal performance and well-being of athletes, developmental and social aspects of sports participation, and systemic issues associated with sports settings and organizations. APA recognizes sport psychology as a proficiency acquired after a doctoral degree in one of the primary areas of psychology and licensure as a psychologist. This proficiency does not include those who have earned a doctoral degree in sport psychology but are not licensed psychologists. 	 Sport Psychology interventions are designed to assist athletes and other sports participants (e.g., coaches, administrators, parents) from a wide array of settings, levels of competition, and ages, ranging from recreational youth participants to professional and Olympic athletes to master's level performers.</t>
  </si>
  <si>
    <t>Source:  American Psychological Association, www.apa.org  [1/1/2019: new definition]&lt;br/&gt;&lt;br/&gt;Additional Resources:  The APA proficiency is "Sport Psychology."</t>
  </si>
  <si>
    <t>Exercise &amp; Sports Psychologist</t>
  </si>
  <si>
    <t>103TF0000X</t>
  </si>
  <si>
    <t>Family</t>
  </si>
  <si>
    <t>A psychologist whose specialty is founded on principles of systems theory with the interpersonal system of the family the focus of assessment, intervention and research.</t>
  </si>
  <si>
    <t>Source:  American Psychological Association, www.apa.org  [1/1/2019: new definition]&lt;br/&gt;&lt;br/&gt;Additional Resources:  The APA specialty is "Couple and Family Psychology."</t>
  </si>
  <si>
    <t>Family Psychologist</t>
  </si>
  <si>
    <t>103TF0200X</t>
  </si>
  <si>
    <t>Forensic</t>
  </si>
  <si>
    <t>A psychologist whose specialty is characterized by activities primarily intended to provide professional psychological expertise within the judicial and legal systems.</t>
  </si>
  <si>
    <t>Forensic Psychologist</t>
  </si>
  <si>
    <t>103TP2701X</t>
  </si>
  <si>
    <t>Group Psychotherapy</t>
  </si>
  <si>
    <t>A psychologist who specializes in group psychology and group psychotherapy that is an evidenced-based specialty that prepares group leaders to identify and capitalize on developmental and healing possibilities embedded in the interpersonal/intrapersonal functioning of individual group members as well as collectively for the group.  Emphasis is placed on the use of group dynamics to assist and treat individual group members.  The specialty is applicable to all age groups, children, adolescents, adults and older adults, for a wide variety of conditions and concerns, and in numerous and diverse settings.</t>
  </si>
  <si>
    <t>Source:  American Psychological Association, www.apa.org  [1/1/2007: modified title, 1/1/2019: new definition]&lt;br/&gt;&lt;br/&gt;Additional Resources:  The APA specialty is "Group Psychology and Group Psychotherapy."</t>
  </si>
  <si>
    <t>Group Psychotherapy Psychologist</t>
  </si>
  <si>
    <t>103TH0004X</t>
  </si>
  <si>
    <t>Health</t>
  </si>
  <si>
    <t>A psychologist who specializes in clinical health psychology that investigates and implements clinical services across diverse populations and settings to promote health and well-being and to prevent, treat, and manage illness and disability.  Clinical health psychology sees health as the confluence of psychological, social, cultural, and biological factors and applies this understanding to professional activities including:&lt;br/&gt;* Research&lt;br/&gt;* Clinical service&lt;br/&gt;* Consulting with, educating, and supervising other health care providers and psychologists&lt;br/&gt;* Advising organizations, institutions, the public, and policymakers</t>
  </si>
  <si>
    <t>Source:  American Psychological Association, www.apa.org    [1/1/2007: new, 7/1/2008: definition added, source added, 1/1/2019: definition modified, source modified]  Additional Resources:  The APA specialty is "Clinical Health Psychology."</t>
  </si>
  <si>
    <t>Health Psychologist</t>
  </si>
  <si>
    <t>103TH0100X</t>
  </si>
  <si>
    <t>Health Service</t>
  </si>
  <si>
    <t>A psychologist, certified/licensed at the independent practice level in his/her state, who is duly trained and experienced in the delivery of direct, preventative, assessment, and therapeutic intervention services to individuals whose growth, adjustment, or functioning is actually impaired or is demonstrably at high risk of impairment (1974).</t>
  </si>
  <si>
    <t>Source:  National Register of Health Service Providers in Psychology website http://www.nationalregister.org/about_NR.html [7/1/2006: modified title, added definition]</t>
  </si>
  <si>
    <t>Health Service Psychologist</t>
  </si>
  <si>
    <t>103TM1700X</t>
  </si>
  <si>
    <t>Men &amp; Masculinity</t>
  </si>
  <si>
    <t>Deactivated - Psychologist Men &amp; Masculinity</t>
  </si>
  <si>
    <t>103TM1800X</t>
  </si>
  <si>
    <t>Intellectual &amp; Developmental Disabilities</t>
  </si>
  <si>
    <t>[1/1/2021: modified title]</t>
  </si>
  <si>
    <t>Intellectual &amp; Developmental Disabilities Psychologist</t>
  </si>
  <si>
    <t>103TP0016X</t>
  </si>
  <si>
    <t>Prescribing (Medical)</t>
  </si>
  <si>
    <t>A licensed, doctoral-level psychologist authorized to prescribe and has undergone specialized education and training in preparation for prescriptive practice and has passed an examination accepted by the state board of psychology relevant to establishing competence for prescribing, and has received from the state board of psychology a current certificate granting prescriptive authority, which has not been revoked or suspended.</t>
  </si>
  <si>
    <t>Source:  American Psychological Association, www.apa.org    [1/1/2007: new, 1/1/2019: definition modified, source modified]</t>
  </si>
  <si>
    <t>Prescribing (Medical) Psychologist</t>
  </si>
  <si>
    <t>103TP0814X</t>
  </si>
  <si>
    <t>Psychoanalysis</t>
  </si>
  <si>
    <t>A psychologist whose specialty is distinguished from other specialties by its body of knowledge and its intensive treatment approaches. It aims at structural changes and modifications of a person's personality. Psychoanalysis promotes awareness of unconscious, maladaptive and habitually recurrent patterns of emotion and behavior, allowing previously unconscious aspects of the self to become integrated and promoting optimal functioning, healing and creative expression.</t>
  </si>
  <si>
    <t>Source:  American Psychological Association, www.apa.org [1/1/2019, definition modified, source modified]</t>
  </si>
  <si>
    <t>Psychoanalysis Psychologist</t>
  </si>
  <si>
    <t>103TP2700X</t>
  </si>
  <si>
    <t>Psychotherapy</t>
  </si>
  <si>
    <t>Deactivated - Psychologist Psychotherapy</t>
  </si>
  <si>
    <t>103TR0400X</t>
  </si>
  <si>
    <t>Rehabilitation</t>
  </si>
  <si>
    <t>A psychologist who specializes in the study and application of psychological principles on behalf of persons who have disability due to injury or illness. Rehabilitation psychologists, often within teams, assess and treat cognitive, emotional, and functional difficulties, and help people to overcome barriers to participation in life activities. Rehabilitation psychologists are involved in practice, research, and advocacy, with the broad goal of fostering independence and opportunity for people with disabilities.</t>
  </si>
  <si>
    <t>Source: American Psychological Association, www.apa.org [1/1/2019: definition added]</t>
  </si>
  <si>
    <t>Rehabilitation Psychologist</t>
  </si>
  <si>
    <t>103TS0200X</t>
  </si>
  <si>
    <t>A psychologist whose specialty is concerned with the science and practice of psychology with children, youth, families; learners of all ages; and the schooling process. The basic education and training of school psychologists prepares them to provide a range of psychological diagnosis, assessment, intervention, prevention, health promotion, and program development and evaluation services with a special focus on the developmental processes of children and youth within the context of schools, families and other systems.  School psychologists are prepared to intervene at the individual and system level, and develop, implement, and evaluate preventive programs. In these efforts, they conduct ecologically valid assessments and intervene to promote positive learning environments within which children and youth from diverse backgrounds to ensure that all have equal access to effective educational and psychological services that promote healthy development</t>
  </si>
  <si>
    <t>Source:  American Psychological Association, www.apa.org [1/1/2019: definition added]</t>
  </si>
  <si>
    <t>School Psychologist</t>
  </si>
  <si>
    <t>103TW0100X</t>
  </si>
  <si>
    <t>Women</t>
  </si>
  <si>
    <t>Deactivated - Psychotherapy Women</t>
  </si>
  <si>
    <t>104100000X</t>
  </si>
  <si>
    <t>Social Worker</t>
  </si>
  <si>
    <t>A social worker is a person who is qualified by a Social Work degree, and licensed, certified or registered by the state as a social worker to practice within the scope of that license.  A social worker provides assistance and counseling to clients and their families who are dealing with social, emotional and environmental problems. Social work services may be rendered to individuals, families, groups, and the public.</t>
  </si>
  <si>
    <t>Source: National Association of Social Workers, 2009 [7/1/2009: definition modified]</t>
  </si>
  <si>
    <t>1041C0700X</t>
  </si>
  <si>
    <t>A social worker who holds a master's or doctoral degree in social work from an accredited school of social work in addition to at least two years of post-master's supervised experience in a clinical setting. The social worker must be licensed, certified, or registered at the clinical level in the jurisdiction of practice. A clinical social worker provides direct services, including interventions focused on interpersonal interactions, intrapsychic dynamics, and life management issues. Clinical social work services are based on bio-psychosocial perspectives. Services consist of assessment, diagnosis, treatment (including psychotherapy and counseling), client-centered advocacy, consultation, evaluation, and prevention of mental illness, emotional, or behavioral disturbances.</t>
  </si>
  <si>
    <t>Source: National Association of Social Workers, 2008 [7/1/2009: definition modified]</t>
  </si>
  <si>
    <t>Clinical Social Worker</t>
  </si>
  <si>
    <t>1041S0200X</t>
  </si>
  <si>
    <t>School Social Worker</t>
  </si>
  <si>
    <t>111N00000X</t>
  </si>
  <si>
    <t>Chiropractic Providers</t>
  </si>
  <si>
    <t>Chiropractor</t>
  </si>
  <si>
    <t>A provider qualified by a Doctor of Chiropractic (D.C.), licensed by the State and who practices chiropractic medicine -that discipline within the healing arts which deals with the nervous system and its relationship to the spinal column and its interrelationship with other body systems.</t>
  </si>
  <si>
    <t>111NI0013X</t>
  </si>
  <si>
    <t>Source: American Board of Independent Medical Examiners [1/1/2007: new]</t>
  </si>
  <si>
    <t>Independent Medical Examiner Chiropractor</t>
  </si>
  <si>
    <t>111NI0900X</t>
  </si>
  <si>
    <t>Internist</t>
  </si>
  <si>
    <t>The chiropractic internist may serve as a primary care physician or may see patients referred from other providers for evaluation and co-management. Evaluation is focused on the early detection of functional, nutritional, and pathological disorders. A chiropractic internist utilizes the diagnostic instruments necessary for proper examination. In cases where laboratory examination is necessary, a chiropractic internist utilizes a recognized reference laboratory facility. A chiropractic internist may manage his or her own cases or may refer to another specialist when prudent to do so. The chiropractic internist utilizes documented natural therapies, therapeutic lifestyle changes, patient education and other resources to promote patient health and avoidance of disease.</t>
  </si>
  <si>
    <t>Source: American Chiropractic Association, 2008 [7/1/2009: definition added]</t>
  </si>
  <si>
    <t>Internist Chiropractor</t>
  </si>
  <si>
    <t>111NN0400X</t>
  </si>
  <si>
    <t>Chiropractic Neurology is defined as the field of functional neurology that engages the internal - and external environment of the individual in a structured and targeted approach to affect positive changes in the nervous system and consequently the physiology and behavior of an individual. Chiropractic Neurologists are board-certified specialists in non-drug, non-surgical care for those with neurologically based health problems. There are many conditions people suffer from that are in this broad category: learning and attention disorders, headaches, vertigo, pain syndromes, developmental disorders, nerve injury, spinal cord injury, head injury or stroke, movement disorders, and many other conditions.</t>
  </si>
  <si>
    <t>Source: American Chiropractic Neurology Board, 2008 &amp; American Chiropractic Association, 2008 [7/1/2009: definition added]</t>
  </si>
  <si>
    <t>Neurology Chiropractor</t>
  </si>
  <si>
    <t>111NN1001X</t>
  </si>
  <si>
    <t>Nutrition</t>
  </si>
  <si>
    <t>Chiropractic Nutrition is that specialty within the chiropractic profession that deals with the overall factors that affect the patient's ability to maintain the manipulative correction and thus sustain better neurological integrity. The Chiropractic Nutrition Specialist will perform extensive research on the patient's previous health history, ethnicity, and any family history related to what the patient is being treated for. Patients fill out questionnaires concerning dietary and sleep patterns and previous or present symptomology. A nutrition examination would be performed to assess areas such as absorption rates, adrenal function, kidney health, lung health etc. The patient is often instructed on how to check the pH of their saliva and urine, test for the presence of Candida Albicans, etc., at home. Outside laboratory testing includes blood, urine, hair analysis, food allergy testing etc. The patient's prescription and over the counter medications are recorded and analyzed.</t>
  </si>
  <si>
    <t>Nutrition Chiropractor</t>
  </si>
  <si>
    <t>111NX0100X</t>
  </si>
  <si>
    <t>Occupational Health</t>
  </si>
  <si>
    <t>Occupational Health is that specialty within the chiropractic profession that deals with the prevention and management of work related injuries. It also considers and assists clients with State and Federal Compliance assistance. Occupational Health goes much farther than simply treating injured workers however. This may mean working with clients to promote optimum safety and ergonomic principles, interacting with the injured worker to promote safety and prevent future injuries, assisting a company with accident investigation to identify root cause, redesigning a workstation to eliminate hazards, working with safety teams, providing training programs etc. The list of potential services that the specialist can interact with a client company or patient is lengthy and varied involving both in office services as well as on site services.</t>
  </si>
  <si>
    <t>Source: American Chiropractic Association, 2008 [7/1/2009: title modified, definition added]</t>
  </si>
  <si>
    <t>Occupational Health Chiropractor</t>
  </si>
  <si>
    <t>111NX0800X</t>
  </si>
  <si>
    <t>Orthopedic</t>
  </si>
  <si>
    <t>Chiropractic Orthopedics is defined as that branch of chiropractic medicine that includes the continued acquisition of knowledge relative to both normal functions and diseases of the human body as they relate to the bones, joints, capsules, discs, muscles, ligaments, tendons, their complete neurological and vascular components, referred organ systems and contiguous tissues. This also includes the development and perfection of skills relative to health maintenance when such exists and when not, the investigations, historical review, physical detection, correlative diagnosis development and complete management of any disorder within the bounds defined herein. Also necessary is the delivery of the combined knowledge and skill on a primary basis to patients who both need and desire this service to the eventual outcome of remissions, whenever resolution is not readily achievable. In addition the certified chiropractic orthopedist provides consultation services at the request of other qualified doctors seeking assistance in the care of their patients. The chiropractic orthopedist may also engage in the teaching and or research of subjects and materials relevant to pursuing the quest for knowledge in the ever changing field of the orthopedic specialty.</t>
  </si>
  <si>
    <t>Orthopedic Chiropractor</t>
  </si>
  <si>
    <t>111NP0017X</t>
  </si>
  <si>
    <t>Pediatric Chiropractor</t>
  </si>
  <si>
    <t>The Pediatric Chiropractor is a chiropractor with specialized, advanced training and certification in the evaluation, care and management of health and wellness conditions of infancy, childhood and adolescence.  This specialist provides primary, comprehensive, therapeutic and preventative chiropractic health care for newborns through adolescents.</t>
  </si>
  <si>
    <t>Source: Council on Chiropractic Pediatrics, American Chiropractic Association, 2007  [1/1/2008: new]</t>
  </si>
  <si>
    <t>111NR0200X</t>
  </si>
  <si>
    <t>Chiropractic radiology is a referral specialty that provides consultation services at the request of other qualified doctors. Chiropractic radiologists provide consultation in health care facilities (private offices, hospitals and teaching institutions) to meet the needs of referring doctors and their patients. The quality of the consultative services by the chiropractic radiologist in independent practice is reflected by the quality of their professional credentials. Chiropractic radiologists recommend, supervise, and interpret radiologic studies as well as advanced imaging procedures. They advise referring physicians on the necessity and appropriateness of radiologic services and whether to select or to avoid certain diagnostic or clinical procedures. In some instances the radiologist may act as a private practitioner. They may conduct research and apply diagnostic radiologic procedures and may be called upon to act as expert witnesses in matters of litigation.&lt;br/&gt;Chiropractic radiologists are also concerned with imaging technology including image production, demonstration of normal and abnormal anatomy, and the interaction of energy and matter. The advances in the technological facets of radiology are so rapid that only qualified radiologists can reasonably be expected to maintain the high level of proficiency required to supervise and interpret these procedures. The practice of radiology continuously involves the application of this technology to patient imaging and treatment. It is now well recognized that chiropractic radiology includes, but is not limited to, plain film radiography, fluoroscopy, tomography, ultrasonography, radioisotope imaging, computed tomography, digital radiography, and magnetic resonance imaging. Individual practices may vary by intent, licensure, and scope of practice laws.</t>
  </si>
  <si>
    <t>Source: American Chiropractic Board of Radiology, 2009 [7/1/2009: definition added]</t>
  </si>
  <si>
    <t>Radiology Chiropractor</t>
  </si>
  <si>
    <t>111NR0400X</t>
  </si>
  <si>
    <t>Rehabilitation is the discipline focused on restoring a patient's functional abilities to pre-injury or pre-disease status. Functional abilities are defined as those activities in one's daily life, work, or sports and recreational activities that an individual participates in. Relevant impairments (e.g. strength, endurance, flexibility, motor control, etc.) are often intermediate goals of rehabilitation, but the final goal of successful care is return to participation in activities in which the patient was successful before the onset of the injury or disease. Essential to a rehabilitation approach is a focus on patient-centered outcomes such as independence and self-management or self-care skills.</t>
  </si>
  <si>
    <t>Source:  The American Chiropractic Association (ACA) and the ACA Council on Physiological Therapeutics [7/1/2006: new]</t>
  </si>
  <si>
    <t>Rehabilitation Chiropractor</t>
  </si>
  <si>
    <t>111NS0005X</t>
  </si>
  <si>
    <t>Sports Physician</t>
  </si>
  <si>
    <t>A sports chiropractor is uniquely trained to provide care and treatment of injuries or illness resulting from sports and physical fitness activities.  Doctors of Chiropractic with the Diplomate American Chiropractic Board of Sports Physicians (DACBSP) or the Certified Chiropractic Sports Physician (CCSP), sport specialty certifications from the American Chiropractic Board of Sports Physicians, have advanced training in the assessment, management and rehabilitation of sports related injuries. Extremity care, rehabilitation and soft tissue procedures are common skills utilized by these doctors. The specialty training covers a broad spectrum from the pediatric athlete to professional and Olympic athletes, and everything in between, using a variety of techniques and modalities.</t>
  </si>
  <si>
    <t>Source: American Chiropractic Board of Sports Physicians, 2009 [7/1/2009: definition added]</t>
  </si>
  <si>
    <t>Sports Physician Chiropractor</t>
  </si>
  <si>
    <t>111NT0100X</t>
  </si>
  <si>
    <t>Thermography</t>
  </si>
  <si>
    <t>Thermography Chiropractor</t>
  </si>
  <si>
    <t>125K00000X</t>
  </si>
  <si>
    <t>Dental Providers</t>
  </si>
  <si>
    <t>Advanced Practice Dental Therapist</t>
  </si>
  <si>
    <t>An Advanced Practice Dental Therapist is:&lt;br/&gt;(1) A dental therapist who has completed additional training beyond basic dental therapy education and provides dental services in accordance with state advanced practice dental therapist laws or statutes; or&lt;br/&gt;(2) A dental hygienist with a graduate degree in advanced dental therapy prepared for independent and interdependent decision making and direct accountability for clinical judgment across the dental health care continuum.&lt;br/&gt;The individual has been authorized by the relevant state board or a tribal entity to provide services under the remote supervision of a dentist. The functions of the advanced practice dental therapist vary based on the needs of the dentist, the educational preparation of the advanced practice dental therapist and state dental practice acts and regulations.</t>
  </si>
  <si>
    <t>Source: Summarized from Minnesota Statute 150A.106. [7/1/2012: new]</t>
  </si>
  <si>
    <t>126800000X</t>
  </si>
  <si>
    <t>Dental Assistant</t>
  </si>
  <si>
    <t>An individual who may or may not have completed an accredited dental assisting education program and who aids the dentist in providing patient care services and performs other nonclinical duties in the dental office or other patient care facility.  The scope of the patient care functions that may be legally delegated to the dental assistant varies based on the needs of the dentist the educational preparation of the dental assistant and state dental practice acts and regulations.  Patient care services are provided under the supervision of a dentist.  To avoid misleading the public, no occupational title other than dental assistant should be used to describe this dental auxiliary.</t>
  </si>
  <si>
    <t>Source: Comprehensive Policy Statement on Dental Auxiliaries, American Dental Association</t>
  </si>
  <si>
    <t>124Q00000X</t>
  </si>
  <si>
    <t>Dental Hygienist</t>
  </si>
  <si>
    <t>An individual who has completed an accredited dental hygiene education program, and an individual who has been licensed by a state board of dental examiners to provide preventive care services under the supervision of a dentist.  Functions that may be legally delegated to the dental hygienist vary based on the needs of the dentist, the educational preparation of the dental hygienist and state dental practice acts and regulations, but always include, at a minimum, scaling and polishing the teeth.  To avoid misleading the public, no occupational title other than dental hygienist should be used to describe this dental auxiliary.</t>
  </si>
  <si>
    <t>Source: Comprehensive Policy Statement on Dental Auxiliaries, American Dental Association.</t>
  </si>
  <si>
    <t>126900000X</t>
  </si>
  <si>
    <t>Dental Laboratory Technician</t>
  </si>
  <si>
    <t>An individual who has the skill and knowledge in the fabrication of dental appliances, prostheses and devices in accordance with a dentist's laboratory work authorization.  To avoid misleading the public, no occupational title other than dental laboratory technician or certified dental technician (when appropriate) should be used to describe this auxiliary.</t>
  </si>
  <si>
    <t>125J00000X</t>
  </si>
  <si>
    <t>Dental Therapist</t>
  </si>
  <si>
    <t>A Dental Therapist is an individual who has completed an accredited or non-accredited dental therapy program and who has been authorized by the relevant state board or a tribal entity to provide services within the scope of their practice under the supervision of a dentist. Functions that may be delegated to the dental therapist vary based on the needs of the dentist, the educational preparation of the dental therapist and state dental practice acts and regulations.</t>
  </si>
  <si>
    <t>Source: Summarized from Minnesota Statute 150A.105. [7/1/2012: new]</t>
  </si>
  <si>
    <t>122300000X</t>
  </si>
  <si>
    <t>Dentist</t>
  </si>
  <si>
    <t>A dentist is a person qualified by a doctorate in dental surgery (D.D.S.) or dental medicine (D.M.D.), licensed by the state to practice dentistry, and practicing within the scope of that license.  There is no difference between the two degrees: dentists who have a DMD or DDS have the same education.  Universities have the prerogative to determine what degree is awarded.  Both degrees use the same curriculum requirements set by the American Dental Association's Commission on Dental Accreditation.  Generally, three or more years of undergraduate education plus four years of dental school is required to graduate and become a general dentist.  State licensing boards accept either degree as equivalent, and both degrees allow licensed individuals to practice the same scope of general dentistry.  Additional post-graduate training is required to become a dental specialist.</t>
  </si>
  <si>
    <t>Source: Council on Dental Education and Licensure, American Dental Association</t>
  </si>
  <si>
    <t>1223D0001X</t>
  </si>
  <si>
    <t>Dental Public Health</t>
  </si>
  <si>
    <t>The science and art of preventing and controlling dental diseases and promoting dental health through organized community efforts.  It is that form of dental practice that serves the community as a patient rather than the individual.  It is concerned with the dental health education of the public, with applied dental research, and with the administration of group dental care programs as well as the prevention and control of dental diseases on a community basis.</t>
  </si>
  <si>
    <t>Public Health Dentist</t>
  </si>
  <si>
    <t>1223D0004X</t>
  </si>
  <si>
    <t>Dentist Anesthesiologist</t>
  </si>
  <si>
    <t>A dentist who has successfully completed an accredited postdoctoral anesthesiology residency training program for dentists of two or more years duration, in accord with Commission on Dental Accreditation's Standards for Dental Anesthesiology Residency Programs, and/or meets the eligibility requirements for examination by the American Dental Board of Anesthesiology.</t>
  </si>
  <si>
    <t>Source: The American Society of Dentist Anesthesiologists  [1/1/2013: new]</t>
  </si>
  <si>
    <t>1223E0200X</t>
  </si>
  <si>
    <t>Endodontics</t>
  </si>
  <si>
    <t>The branch of dentistry that is concerned with the morphology, physiology and pathology of the human dental pulp and periradicular tissues.  Its study and practice encompass the basic and clinical sciences including biology of the normal pulp, the etiology, diagnosis, prevention and treatment of diseases and injuries of the pulp and associated periradicular conditions.</t>
  </si>
  <si>
    <t>Endodontist</t>
  </si>
  <si>
    <t>1223G0001X</t>
  </si>
  <si>
    <t xml:space="preserve">A general dentist is the primary dental care provider for patients of all ages. The general dentist is responsible for the diagnosis, treatment, management and overall coordination of services related to patients' oral health needs. </t>
  </si>
  <si>
    <t>Source: Academy of General Dentistry</t>
  </si>
  <si>
    <t>General Practice Dentistry</t>
  </si>
  <si>
    <t>1223P0106X</t>
  </si>
  <si>
    <t>Oral and Maxillofacial Pathology</t>
  </si>
  <si>
    <t>The specialty of dentistry and discipline of pathology that deals with the nature, identification, and management of diseases affecting the oral and maxillofacial regions.  It is a science that investigates the causes, processes, and effects of these diseases.  The practice of oral and maxillofacial pathology includes research and diagnosis of diseases using clinical, radiographic, microscopic, biochemical, or other examinations.</t>
  </si>
  <si>
    <t>Oral and Maxillofacial Pathology Dentist</t>
  </si>
  <si>
    <t>1223X0008X</t>
  </si>
  <si>
    <t>Oral and Maxillofacial Radiology</t>
  </si>
  <si>
    <t>The specialty of dentistry and discipline of radiology concerned with the production and interpretation of images and data produced by all modalities of radiant energy that are used for the diagnosis and management of diseases, disorders and conditions of the oral and maxillofacial region.</t>
  </si>
  <si>
    <t>Oral and Maxillofacial Radiology Dentist</t>
  </si>
  <si>
    <t>1223S0112X</t>
  </si>
  <si>
    <t>Oral and Maxillofacial Surgery</t>
  </si>
  <si>
    <t>The specialty of dentistry which includes the diagnosis, surgical and adjunctive treatment of diseases, injuries and defects involving both the functional and esthetic aspects of the hard and soft tissues of the oral and maxillofacial region.</t>
  </si>
  <si>
    <t>Oral and Maxillofacial Surgery (Dentist)</t>
  </si>
  <si>
    <t>1223X2210X</t>
  </si>
  <si>
    <t>Orofacial Pain</t>
  </si>
  <si>
    <t>A dentist who assesses, diagnoses, and treats patients with complex chronic orofacial pain and dysfunction disorders, oromotor and jaw behavior disorders, and chronic head/neck pain.  The dentist has successfully completed an accredited postdoctoral orofacial pain residency training program for dentists of two or more years duration, in accord with the Commission on Dental Accreditation's Standards for Orofacial Pain Residency Programs, and/or meets the requirements for examination and board certification by the American Board of Orofacial Pain.</t>
  </si>
  <si>
    <t>Source:  American Academy of Orofacial Pain, http://www.aaop.org [7/1/2019: new]&lt;br/&gt;&lt;br/&gt;Additional Resources: American Board of Orofacial Pain, http://www.abop.net</t>
  </si>
  <si>
    <t>Orofacial Pain Dentist</t>
  </si>
  <si>
    <t>1223X0400X</t>
  </si>
  <si>
    <t>Orthodontics and Dentofacial Orthopedics</t>
  </si>
  <si>
    <t>That area of dentistry concerned with the supervision, guidance and correction of the growing or mature dentofacial structures, including those conditions that require movement of teeth or correction of malrelationships and malformations of their related structures and the adjustment of relationships between and among teeth and facial bones by the application of forces and/or the stimulation and redirection of functional forces within the craniofacial complex.  Major responsibilities of orthodontic practice include the diagnosis, prevention, interception and treatment of all forms of malocclusion of the teeth and associated alterations in their surrounding structures; the design, application and control of functional and corrective appliances; and the guidance of the dentition and its supporting structures to attain and maintain optimum occlusal relations in physiologic and esthetic harmony among facial and cranial structures.</t>
  </si>
  <si>
    <t>Orthodontics and Dentofacial Orthopedic Dentist</t>
  </si>
  <si>
    <t>1223P0221X</t>
  </si>
  <si>
    <t>Pediatric Dentistry</t>
  </si>
  <si>
    <t>An age-defined specialty that provides both primary and comprehensive preventive and therapeutic oral health care for infants and children through adolescence, including those with special health care needs.</t>
  </si>
  <si>
    <t>Pediatric Dentist</t>
  </si>
  <si>
    <t>1223P0300X</t>
  </si>
  <si>
    <t>Periodontics</t>
  </si>
  <si>
    <t>That specialty of dentistry which encompasses the prevention, diagnosis and treatment of diseases of the supporting and surrounding tissues of the teeth or their substitutes and the maintenance of the health, function and esthetics of these structures and tissues.</t>
  </si>
  <si>
    <t>Periodontist</t>
  </si>
  <si>
    <t>1223P0700X</t>
  </si>
  <si>
    <t>Prosthodontics</t>
  </si>
  <si>
    <t>That branch of dentistry pertaining to the restoration and maintenance of oral functions, comfort, appearance and health of the patient by the restoration of natural teeth and/or the replacement of missing teeth and contiguous oral and maxillofacial tissues with artificial substitutes.</t>
  </si>
  <si>
    <t>Prosthodontist</t>
  </si>
  <si>
    <t>122400000X</t>
  </si>
  <si>
    <t>Denturist</t>
  </si>
  <si>
    <t>125Q00000X</t>
  </si>
  <si>
    <t>Oral Medicinist</t>
  </si>
  <si>
    <t>A dentist with advanced training specializing in the recognition and treatment of oral conditions resulting from the interrelationship between oral disease and systemic health. The Oral Medicinist manages clinical and non-surgical treatment of non-dental pathologies affecting the oral and maxillofacial region, such as cancer, organ transplants, and acute and chronic pain. Activities include provision of interdisciplinary patient care in collaboration with medical specialists and other dentists in hospitals and outpatient medical clinics in the management of patients with complex medical conditions requiring multidisciplinary healthcare intervention.</t>
  </si>
  <si>
    <t>Source: National Uniform Claim Committee [1/1/2015: new]  Additional Resources: American Academy of Oral Medicine</t>
  </si>
  <si>
    <t>132700000X</t>
  </si>
  <si>
    <t>Dietary &amp; Nutritional Service Providers</t>
  </si>
  <si>
    <t>Dietary Manager</t>
  </si>
  <si>
    <t>A dietary manager is a trained food services professional who is charged with maintaining cost/profit objectives, purchasing foods and services for the department and supervising staff.. Dietary managers are trained to understand the basic nutritional needs of clients and work in partnership with dietitians, who offer specialized nutritional expertise. The CDM certified dietary manager designation is an advanced professional credential awarded to dietary managers who have completed specific course work, have passed the national credentialing exams (including a sanitation and safety exam) and have applied for certification.</t>
  </si>
  <si>
    <t>136A00000X</t>
  </si>
  <si>
    <t>Dietetic Technician, Registered</t>
  </si>
  <si>
    <t>A Dietetic Technician, Registered (DTR)/Nutrition and Dietetics Technician, Registered (NDTR) is an individual holding a nationally protected title issued by the Commission on Dietetic Registration (CDR) to qualified individuals who obtain an associate's degree or higher and successfully complete a sliding set of academic, examination, and practice requirements accredited by the Accreditation Council for Education in Nutrition and Dietetics (ACEND) or established by CDR, the nature of which are dependent upon the level of academic degree obtained. The scope of practice of the NDTR focuses on food, nutrition, and dietetics practice, as well as related services. NDTRs work under the supervision of a Registered Dietitian Nutritionist (RDN) when in direct patient/client nutrition care, and may work independently in providing general nutrition education to healthy populations. Patient/client populations include individuals receiving individualized care who have medical conditions or diseases, as well as at-risk individuals receiving personalized nutrition guidance as part of preventive health care.</t>
  </si>
  <si>
    <t>Source:  Academy of Nutrition and Dietetics Definition of Terms List, Current Version, https://www.eatrightpro.org/practice/quality-management/scope-of-practice [7/1/2019:modified definition]</t>
  </si>
  <si>
    <t>Registered Dietetic Technician</t>
  </si>
  <si>
    <t>133V00000X</t>
  </si>
  <si>
    <t>Dietitian, Registered</t>
  </si>
  <si>
    <t>A Registered Dietitian (RD)/Registered Dietitian Nutritionist (RDN) is an individual uniquely trained in the science of nutrition and practice of dietetics to design and provide medical nutrition therapy (MNT) and other evidence-based applications of the Nutrition Care Process (NCP) that exemplify the profession's systematic approach to providing high quality nutrition care. Registered dietitians provide MNT for the purpose of disease prevention or management, or to treat or rehabilitate an illness, injury, or condition, with the use of specific, indicated physical and cognitive nutrition care services comprised of one or more of the following aspects of the NCP: nutrition assessment/reassessment, nutrition diagnosis, nutrition intervention (e.g., nutrition counseling, therapeutic diet ordering, and nutrition education) and nutrition monitoring and evaluation.</t>
  </si>
  <si>
    <t>Source:  Academy of Nutrition and Dietetics Definition of Terms List , Current Version, https://www.eatrightpro.org/practice/quality-management/scope-of-practice [7/1/2019:modified definition]</t>
  </si>
  <si>
    <t>Registered Dietitian</t>
  </si>
  <si>
    <t>133VN1101X</t>
  </si>
  <si>
    <t>Nutrition, Gerontological</t>
  </si>
  <si>
    <t>An individual who is a Specialist in Gerontological Nutrition and provides nutrition care to promote quality of life and optimal health for older adults across the continuum of care, including: acute care, post-acute care, primary care, long-term care, assisted living, home care, palliative care, community-based nutrition, food service, correctional facilities, and government programs. RDN who works indirectly with gerontological nutrition through roles in management, industry, education, and research.</t>
  </si>
  <si>
    <t>Source:  The Commission on Dietetic Registration, https://www.cdrnet.org/certifications/specialty-practice-experience [7/1/2019: new]</t>
  </si>
  <si>
    <t>Gerontological Nutrition Registered Dietitian</t>
  </si>
  <si>
    <t>133VN1006X</t>
  </si>
  <si>
    <t>Nutrition, Metabolic</t>
  </si>
  <si>
    <t>Metabolic Nutrition Registered Dietitian</t>
  </si>
  <si>
    <t>133VN1201X</t>
  </si>
  <si>
    <t>Nutrition, Obesity and Weight Management</t>
  </si>
  <si>
    <t>An individual who is a Board Certified Specialist for Obesity and Weight Management and educates, supports, and advocates for patients and clients to understand and manage their weight and associated risks through the use of nutritional, behavioral health, medical, surgical, pharmacotherapeutic, and exercise and physical activity interventions.</t>
  </si>
  <si>
    <t>Obesity and Weight Management Nutrition Registered Dietitian</t>
  </si>
  <si>
    <t>133VN1301X</t>
  </si>
  <si>
    <t>Nutrition, Oncology</t>
  </si>
  <si>
    <t>An individual who is a Board Certified Specialist in Oncology Nutrition and provides direct nutrition care for individuals at risk for or diagnosed with cancer. RDNs working directly with individuals at risk for, or diagnosed with, any type of malignancy or pre-malignant condition, in a variety of settings (e.g. hospitals, clinics, cancer centers, hospices, public health), OR indirectly through roles in management, education, industry, and research practice linked specifically to oncology nutrition. RDN who works indirectly with oncology nutrition through roles in management, education, industry, and research.</t>
  </si>
  <si>
    <t>Oncology Nutrition Registered Dietitian</t>
  </si>
  <si>
    <t>133VN1004X</t>
  </si>
  <si>
    <t>Nutrition, Pediatric</t>
  </si>
  <si>
    <t>An individual who is a Board Certified Specialist in Pediatric Nutrition and applies evidence-based nutrition knowledge in providing medical nutrition therapy for pediatric patients. Specialists work directly with healthy and/or ill children (newborn up to 21 years of age) as well as children with special health care needs in a variety of settings (hospitals, community-based and/or family-centered programs, education programs, home, etc.), OR indirectly through management, care coordination, education, quality improvement, or research practice linked specifically to pediatric nutrition.</t>
  </si>
  <si>
    <t>Source:  The Commission on Dietetic Registration, https://www.cdrnet.org/certifications/specialty-practice-experience [7/1/2019: definition added, source added]</t>
  </si>
  <si>
    <t>Pediatric Nutrition Registered Dietitian</t>
  </si>
  <si>
    <t>133VN1401X</t>
  </si>
  <si>
    <t>Nutrition, Pediatric Critical Care</t>
  </si>
  <si>
    <t>An individual who is a Board Certified Specialist in Pediatric Critical Care Nutrition and applies evidence-based nutrition knowledge in providing medical nutrition therapy for critically ill infants, children and adolescents. Additional roles could include coordination, education, quality improvement, or research linked specifically to pediatric critical care nutrition.</t>
  </si>
  <si>
    <t>Pediatric Critical Care Nutrition Registered Dietitian</t>
  </si>
  <si>
    <t>133VN1005X</t>
  </si>
  <si>
    <t>Nutrition, Renal</t>
  </si>
  <si>
    <t>An individual who is a Board Certified Specialist in Renal Nutrition and works directly with adult and/or pediatric patients with acute kidney injury, chronic kidney disease (CKD) stages 1-5, or receiving renal replacement therapies (dialysis/transplant) in a variety of settings, OR works indirectly in management, education, or research practice linked specifically to renal nutrition. The specialist in renal/nephrology nutrition is responsible for nutrition assessment, diagnosis, intervention, monitoring, and evaluation.</t>
  </si>
  <si>
    <t>Renal Nutrition Registered Dietitian</t>
  </si>
  <si>
    <t>133VN1501X</t>
  </si>
  <si>
    <t>Nutrition, Sports Dietetics</t>
  </si>
  <si>
    <t>An individual who is a Board Certified Specialist in Sports Dietetics and applies evidence-based nutrition knowledge in exercise and sports. RDNs specializing in sports dietetics assess, educate, and counsel athletes and active individuals. They design, implement, and manage safe and effective nutrition strategies that enhance lifelong health, fitness, and optimal performance.</t>
  </si>
  <si>
    <t>Sports Dietetics Nutrition Registered Dietitian</t>
  </si>
  <si>
    <t>133N00000X</t>
  </si>
  <si>
    <t>Nutritionist</t>
  </si>
  <si>
    <t>A specialist in adapting and applying food and nutrient knowledge to the solution of food and nutritional problems, the control of disease, and the promotion of health. Nutritionists perform research, instruct groups and individuals about nutritional requirements, and assist people in developing meal patterns that meet their nutritional needs; (2) A nutritionist is someone who has completed undergraduate and/or graduate training in the discipline of nutrition without necessarily meeting the academic and experience requirements to qualify for the Registered Dietitian designation.</t>
  </si>
  <si>
    <t>Source: (1) Rhea, Ott, and Shafritz, The Facts On File Dictionary of Health Care Management, New York: Facts On File Publications, 1988.</t>
  </si>
  <si>
    <t>133NN1002X</t>
  </si>
  <si>
    <t>Nutrition, Education</t>
  </si>
  <si>
    <t>Nutrition Education Nutritionist</t>
  </si>
  <si>
    <t>146N00000X</t>
  </si>
  <si>
    <t>Emergency Medical Service Providers</t>
  </si>
  <si>
    <t>Emergency Medical Technician, Basic</t>
  </si>
  <si>
    <t>A Basic EMT is an individual trained and certified to perform basic life support treatment in medical emergencies based on individual state boards.</t>
  </si>
  <si>
    <t>Sources: Tabers Medical Dictionary and Florida EMS Clearing House.</t>
  </si>
  <si>
    <t>Basic Emergency Medical Technician</t>
  </si>
  <si>
    <t>146M00000X</t>
  </si>
  <si>
    <t>Emergency Medical Technician, Intermediate</t>
  </si>
  <si>
    <t>An Intermediate EMT is an individual trained and certified to perform intermediate life support treatment in medical emergencies based on individual state boards.</t>
  </si>
  <si>
    <t>Intermediate Emergency Medical Technician</t>
  </si>
  <si>
    <t>146L00000X</t>
  </si>
  <si>
    <t>Emergency Medical Technician, Paramedic</t>
  </si>
  <si>
    <t>An EMT, Paramedic is an individual trained and certified to perform advanced life support (ALS) in medical emergencies based on individual state boards.</t>
  </si>
  <si>
    <t>Paramedic</t>
  </si>
  <si>
    <t>146D00000X</t>
  </si>
  <si>
    <t>Personal Emergency Response Attendant</t>
  </si>
  <si>
    <t>Individuals that are specially trained to assist patients living at home with urgent/emergent situations.  These individuals must be able to perform CPR and basic first aid and have sufficient counseling skills to allay fears and assist in working through processes necessary to resolve the crisis.  Functions may include transportation to various facilities and businesses, contacting agencies to initiate remediation service or providing reassurance.</t>
  </si>
  <si>
    <t>Eye and Vision Services Providers</t>
  </si>
  <si>
    <t>Optometrist</t>
  </si>
  <si>
    <t xml:space="preserve">Doctors of optometry (ODs) are the primary health care professionals for the eye.  Optometrists examine, diagnose, treat, and manage diseases, injuries, and disorders of the visual system, the eye, and associated structures as well as identify related systemic conditions affecting the eye.  An optometrist has completed pre-professional undergraduate education in a college or university and four years of professional education at a college of optometry, leading to the doctor of optometry (O.D.) degree.  Some optometrists complete an optional residency in a specific area of practice.  Optometrists are eye health care professionals state-licensed to diagnose and treat diseases and disorders of the eye and visual system. </t>
  </si>
  <si>
    <t>Source:  American Optometric Association (AOA), approved by the AOA's Board of Trustees, June 21, 2005. [7/1/2006: definition modified]</t>
  </si>
  <si>
    <t>152WC0802X</t>
  </si>
  <si>
    <t>Corneal and Contact Management</t>
  </si>
  <si>
    <t>The professional activities performed by an Optometrist related to the fitting of contact lenses to an eye, ongoing evaluation of the cornea's ability to sustain successful contact lens wear, and treatment of any external eye or corneal condition which can affect contact lens wear.</t>
  </si>
  <si>
    <t>Source: American Optometric Association [1/1/2009: added definition, added source]</t>
  </si>
  <si>
    <t>Corneal and Contact Management Optometrist</t>
  </si>
  <si>
    <t>152WL0500X</t>
  </si>
  <si>
    <t>Low Vision Rehabilitation</t>
  </si>
  <si>
    <t>Optometrists who specialize in low-vision care having training to assess visual function, prescribe low-vision devices, develop treatment plans, and recommend other vision rehabilitation services.</t>
  </si>
  <si>
    <t>Low Vision Rehabilitation Optometrist</t>
  </si>
  <si>
    <t>152WX0102X</t>
  </si>
  <si>
    <t>Occupational Vision</t>
  </si>
  <si>
    <t>Optometrists who work in Occupational Vision, the branch of environmental optometry, consider all aspects of the relationship between work and vision, visual performances, eye safety, and health.</t>
  </si>
  <si>
    <t>Occupational Vision Optometrist</t>
  </si>
  <si>
    <t>152WP0200X</t>
  </si>
  <si>
    <t>Optometrists who work in Pediatrics are concerned with the prevention, development, diagnosis, and treatment of visual problems in children.</t>
  </si>
  <si>
    <t>Pediatric Optometrist</t>
  </si>
  <si>
    <t>152WS0006X</t>
  </si>
  <si>
    <t>Sports Vision</t>
  </si>
  <si>
    <t>An optometrist who offers services designed to care for unique vision care needs of athletes, which may include one of more of the following services:  corrective vision care unique to a specific sporting environment; protective eyewear for the prevention of sports-related injuries; vision enhancement - which may include vision therapy and techniques to improve visual skills specific to the athlete's sport.</t>
  </si>
  <si>
    <t>Sports Vision Optometrist</t>
  </si>
  <si>
    <t>152WV0400X</t>
  </si>
  <si>
    <t>Vision Therapy</t>
  </si>
  <si>
    <t>Optometrists who specialize in vision therapy as a treatment process used to improve vision function. It includes a broad range of developmental and rehabilitative treatment programs individually prescribed to remediate specific sensory, motor and/or visual perceptual dysfunctions.</t>
  </si>
  <si>
    <t>Vision Therapy Optometrist</t>
  </si>
  <si>
    <t>156F00000X</t>
  </si>
  <si>
    <t>Technician/Technologist</t>
  </si>
  <si>
    <t>A broad category grouping different kinds of technologists and technicians. See individual definitions.</t>
  </si>
  <si>
    <t>156FC0800X</t>
  </si>
  <si>
    <t>Contact Lens</t>
  </si>
  <si>
    <t>An optician or other ancillary support staff person who, where authorized by state law and trained or certified to do so, may fit or dispense contact lenses to a patient based on the prescription of an optometrist or medical physician.</t>
  </si>
  <si>
    <t>Contact Lens Technician/Technologist</t>
  </si>
  <si>
    <t>156FC0801X</t>
  </si>
  <si>
    <t>Contact Lens Fitter</t>
  </si>
  <si>
    <t>156FX1700X</t>
  </si>
  <si>
    <t>Ocularist</t>
  </si>
  <si>
    <t>156FX1100X</t>
  </si>
  <si>
    <t>Ophthalmic</t>
  </si>
  <si>
    <t>Ophthalmic Technician/Technologist</t>
  </si>
  <si>
    <t>156FX1101X</t>
  </si>
  <si>
    <t>Ophthalmic Assistant</t>
  </si>
  <si>
    <t xml:space="preserve">Ophthalmic Assistant </t>
  </si>
  <si>
    <t>156FX1800X</t>
  </si>
  <si>
    <t>Optician</t>
  </si>
  <si>
    <t>156FX1201X</t>
  </si>
  <si>
    <t>Optometric Assistant</t>
  </si>
  <si>
    <t>Optometric Assistant Technician</t>
  </si>
  <si>
    <t>156FX1202X</t>
  </si>
  <si>
    <t>Optometric Technician</t>
  </si>
  <si>
    <t>156FX1900X</t>
  </si>
  <si>
    <t>Orthoptist</t>
  </si>
  <si>
    <t>164W00000X</t>
  </si>
  <si>
    <t>Nursing Service Providers</t>
  </si>
  <si>
    <t>Licensed Practical Nurse</t>
  </si>
  <si>
    <t>An individual with post-high school vocational training and practical experience in the provision of nursing care at a level less than that required for certification as a Registered Nurse. Requirements for education, experience, licensure, and job responsibilities vary among the states.</t>
  </si>
  <si>
    <t>Source: Rhea, Ott, and Shafritz, The Facts On File Dictionary of Health Care Management, New York: Facts On File Publications, 1988.</t>
  </si>
  <si>
    <t>167G00000X</t>
  </si>
  <si>
    <t>Licensed Psychiatric Technician</t>
  </si>
  <si>
    <t>An individual licensed by the state board as a Psychiatric Technician based upon completion of a prescribed course of theory and clinical practice, with two thirds of the clinical practice time focused on mental and developmental disorders.  The psychiatric technician practices under the direct supervision of a physician, psychologist, registered nurse or other professional to provide care to patients with mental disorders and developmental disabilities.</t>
  </si>
  <si>
    <t>164X00000X</t>
  </si>
  <si>
    <t>Licensed Vocational Nurse</t>
  </si>
  <si>
    <t>An individual with post-high school vocational training and practical experience in the provision of nursing care at a level less than that required for certification as a Registered Nurse. [An alternate term for licensed practical nurse arising from difference in occupational titles between states and post-high school training programs and institutions.] Requirements for education, experience, licensure, and job responsibilities vary among the states.</t>
  </si>
  <si>
    <t>Registered Nurse</t>
  </si>
  <si>
    <t>(1) A registered nurse is a person qualified by graduation from an accredited nursing school (depending upon schooling, a registered nurse may receive either a diploma from a hospital program, an associate degree in nursing (A.D.N.) or a Bachelor of Science degree in nursing (B.S.N.), who is licensed or certified by the state, and is practicing within the scope of that license or certification. R.N.'s assist patient in recovering and maintaining their physical or mental health. They assist physicians during treatments and examinations and administer medications. (2) A provider who is trained and educated in a formal nursing education program at an accredited school of nursing, passes a national certification examination, and is licensed by the state to practice nursing. The individual provides nursing services to patients or clients in areas such as health promotion, disease prevention, acute and chronic care and restoration and maintenance of health across the life span.</t>
  </si>
  <si>
    <t>Sources: (2) American Nurses Association, American Nurses Credentialing Center, 1996 Certification Catalogue, and Rhea, Ott, and Shafritz, The Facts On File Dictionary of Health Care Management, New York: Facts On File Publications, 1988.</t>
  </si>
  <si>
    <t>163WA0400X</t>
  </si>
  <si>
    <t>Addiction (Substance Use Disorder) Registered Nurse</t>
  </si>
  <si>
    <t>163WA2000X</t>
  </si>
  <si>
    <t>Administrator</t>
  </si>
  <si>
    <t>Administrator Registered Nurse</t>
  </si>
  <si>
    <t>163WP2201X</t>
  </si>
  <si>
    <t>Ambulatory Care</t>
  </si>
  <si>
    <t>Ambulatory Care Registered Nurse</t>
  </si>
  <si>
    <t>163WC3500X</t>
  </si>
  <si>
    <t>Cardiac Rehabilitation</t>
  </si>
  <si>
    <t>Cardiac Rehabilitation Registered Nurse</t>
  </si>
  <si>
    <t>163WC0400X</t>
  </si>
  <si>
    <t>Case Management</t>
  </si>
  <si>
    <t>Case Management Registered Nurse</t>
  </si>
  <si>
    <t>163WC1400X</t>
  </si>
  <si>
    <t>College Health</t>
  </si>
  <si>
    <t>College Health Registered Nurse</t>
  </si>
  <si>
    <t>163WC1500X</t>
  </si>
  <si>
    <t>Community Health</t>
  </si>
  <si>
    <t>Community Health Registered Nurse</t>
  </si>
  <si>
    <t>163WC2100X</t>
  </si>
  <si>
    <t>Continence Care</t>
  </si>
  <si>
    <t>Continence Care Registered Nurse</t>
  </si>
  <si>
    <t>163WC1600X</t>
  </si>
  <si>
    <t>Continuing Education/Staff Development</t>
  </si>
  <si>
    <t>Continuing Education/Staff Development Registered Nurse</t>
  </si>
  <si>
    <t>163WC0200X</t>
  </si>
  <si>
    <t>Critical Care Medicine Registered Nurse</t>
  </si>
  <si>
    <t>163WD0400X</t>
  </si>
  <si>
    <t>Diabetes Educator</t>
  </si>
  <si>
    <t>Diabetes Educator Registered Nurse</t>
  </si>
  <si>
    <t>163WD1100X</t>
  </si>
  <si>
    <t>Dialysis, Peritoneal</t>
  </si>
  <si>
    <t>Peritoneal Dialysis Registered Nurse</t>
  </si>
  <si>
    <t>163WE0003X</t>
  </si>
  <si>
    <t>Emergency</t>
  </si>
  <si>
    <t>Emergency Registered Nurse</t>
  </si>
  <si>
    <t>163WE0900X</t>
  </si>
  <si>
    <t>Enterostomal Therapy</t>
  </si>
  <si>
    <t>Enterostomal Therapy Registered Nurse</t>
  </si>
  <si>
    <t>163WF0300X</t>
  </si>
  <si>
    <t>Flight</t>
  </si>
  <si>
    <t>Flight Registered Nurse</t>
  </si>
  <si>
    <t>163WG0100X</t>
  </si>
  <si>
    <t>Gastroenterology Registered Nurse</t>
  </si>
  <si>
    <t>163WG0000X</t>
  </si>
  <si>
    <t>General Practice Registered Nurse</t>
  </si>
  <si>
    <t>163WG0600X</t>
  </si>
  <si>
    <t>Gerontology</t>
  </si>
  <si>
    <t>Gerontology Registered Nurse</t>
  </si>
  <si>
    <t>163WH0500X</t>
  </si>
  <si>
    <t>Hemodialysis</t>
  </si>
  <si>
    <t>Hemodialysis Registered Nurse</t>
  </si>
  <si>
    <t>163WH0200X</t>
  </si>
  <si>
    <t>Home Health</t>
  </si>
  <si>
    <t>Home Health Registered Nurse</t>
  </si>
  <si>
    <t>163WH1000X</t>
  </si>
  <si>
    <t>Hospice</t>
  </si>
  <si>
    <t>Hospice Registered Nurse</t>
  </si>
  <si>
    <t>163WI0600X</t>
  </si>
  <si>
    <t>Infection Control</t>
  </si>
  <si>
    <t>Infection Control Registered Nurse</t>
  </si>
  <si>
    <t>163WI0500X</t>
  </si>
  <si>
    <t>Infusion Therapy</t>
  </si>
  <si>
    <t>Infusion Therapy Registered Nurse</t>
  </si>
  <si>
    <t>163WL0100X</t>
  </si>
  <si>
    <t>Lactation Consultant</t>
  </si>
  <si>
    <t>Lactation Consultant (Registered Nurse)</t>
  </si>
  <si>
    <t>163WM0102X</t>
  </si>
  <si>
    <t>Maternal Newborn</t>
  </si>
  <si>
    <t>Maternal Newborn Registered Nurse</t>
  </si>
  <si>
    <t>163WM0705X</t>
  </si>
  <si>
    <t>Medical-Surgical</t>
  </si>
  <si>
    <t>Medical-Surgical Registered Nurse</t>
  </si>
  <si>
    <t>163WN0002X</t>
  </si>
  <si>
    <t>Neonatal Intensive Care</t>
  </si>
  <si>
    <t>Neonatal Intensive Care Registered Nurse</t>
  </si>
  <si>
    <t>163WN0003X</t>
  </si>
  <si>
    <t>Neonatal, Low-Risk</t>
  </si>
  <si>
    <t>Low-Risk Neonatal Registered Nurse</t>
  </si>
  <si>
    <t>163WN0300X</t>
  </si>
  <si>
    <t>Nephrology Registered Nurse</t>
  </si>
  <si>
    <t>163WN0800X</t>
  </si>
  <si>
    <t>Neuroscience</t>
  </si>
  <si>
    <t>Neuroscience Registered Nurse</t>
  </si>
  <si>
    <t>163WM1400X</t>
  </si>
  <si>
    <t>Nurse Massage Therapist (NMT)</t>
  </si>
  <si>
    <t>163WN1003X</t>
  </si>
  <si>
    <t>Nutrition Support</t>
  </si>
  <si>
    <t>Nutrition Support Registered Nurse</t>
  </si>
  <si>
    <t>163WX0002X</t>
  </si>
  <si>
    <t>Obstetric, High-Risk</t>
  </si>
  <si>
    <t>High-Risk Obstetric Registered Nurse</t>
  </si>
  <si>
    <t>163WX0003X</t>
  </si>
  <si>
    <t>Obstetric, Inpatient</t>
  </si>
  <si>
    <t>Inpatient Obstetric Registered Nurse</t>
  </si>
  <si>
    <t>163WX0106X</t>
  </si>
  <si>
    <t>Occupational Health Registered Nurse</t>
  </si>
  <si>
    <t>163WX0200X</t>
  </si>
  <si>
    <t>Oncology</t>
  </si>
  <si>
    <t>Oncology Registered Nurse</t>
  </si>
  <si>
    <t>163WX1100X</t>
  </si>
  <si>
    <t>Ophthalmic Registered Nurse</t>
  </si>
  <si>
    <t>163WX0800X</t>
  </si>
  <si>
    <t>Orthopedic Registered Nurse</t>
  </si>
  <si>
    <t>163WX1500X</t>
  </si>
  <si>
    <t>Ostomy Care</t>
  </si>
  <si>
    <t>Ostomy Care Registered Nurse</t>
  </si>
  <si>
    <t>163WX0601X</t>
  </si>
  <si>
    <t>Otorhinolaryngology &amp; Head-Neck</t>
  </si>
  <si>
    <t>Otorhinolaryngology &amp; Head-Neck Registered Nurse</t>
  </si>
  <si>
    <t>163WP0000X</t>
  </si>
  <si>
    <t>Pain Management</t>
  </si>
  <si>
    <t>Pain Management Registered Nurse</t>
  </si>
  <si>
    <t>163WP0218X</t>
  </si>
  <si>
    <t>Pediatric Oncology</t>
  </si>
  <si>
    <t>Pediatric Oncology Registered Nurse</t>
  </si>
  <si>
    <t>163WP0200X</t>
  </si>
  <si>
    <t>Pediatric Registered Nurse</t>
  </si>
  <si>
    <t>163WP1700X</t>
  </si>
  <si>
    <t>Perinatal</t>
  </si>
  <si>
    <t>Perinatal Registered Nurse</t>
  </si>
  <si>
    <t>163WS0121X</t>
  </si>
  <si>
    <t>Plastic Surgery Registered Nurse</t>
  </si>
  <si>
    <t>163WP0808X</t>
  </si>
  <si>
    <t>Psychiatric/Mental Health</t>
  </si>
  <si>
    <t>Psychiatric/Mental Health Registered Nurse</t>
  </si>
  <si>
    <t>163WP0809X</t>
  </si>
  <si>
    <t>Psychiatric/Mental Health, Adult</t>
  </si>
  <si>
    <t>Adult Psychiatric/Mental Health Registered Nurse</t>
  </si>
  <si>
    <t>163WP0807X</t>
  </si>
  <si>
    <t>Psychiatric/Mental Health, Child &amp; Adolescent</t>
  </si>
  <si>
    <t>Child &amp; Adolescent Psychiatric/Mental Health Registered Nurse</t>
  </si>
  <si>
    <t>163WR0006X</t>
  </si>
  <si>
    <t>Registered Nurse First Assistant</t>
  </si>
  <si>
    <t>A perioperative registered nurse who works in collaboration with the surgeon and other health care team members to achieve optimal outcomes.  The RNFA has acquired the necessary knowledge, judgment, and skills specific to the expanded role of RNFA clinical practice.  Intraoperatively, the RNFA assists the surgeon.</t>
  </si>
  <si>
    <t>Source:  AORN Official Statement on RNFAs ratified by the AORN House of Delegates in 2004. [7/1/2006: new]</t>
  </si>
  <si>
    <t>163WR0400X</t>
  </si>
  <si>
    <t>Rehabilitation Registered Nurse</t>
  </si>
  <si>
    <t>163WR1000X</t>
  </si>
  <si>
    <t>Reproductive Endocrinology/Infertility</t>
  </si>
  <si>
    <t>Reproductive Endocrinology/Infertility Registered Nurse</t>
  </si>
  <si>
    <t>163WS0200X</t>
  </si>
  <si>
    <t>School Registered Nurse</t>
  </si>
  <si>
    <t>163WU0100X</t>
  </si>
  <si>
    <t>Urology Registered Nurse</t>
  </si>
  <si>
    <t>163WW0101X</t>
  </si>
  <si>
    <t>Women's Health Care, Ambulatory</t>
  </si>
  <si>
    <t>Ambulatory Women's Health Care Registered Nurse</t>
  </si>
  <si>
    <t>163WW0000X</t>
  </si>
  <si>
    <t>Wound Care</t>
  </si>
  <si>
    <t>Wound Care Registered Nurse</t>
  </si>
  <si>
    <t>372600000X</t>
  </si>
  <si>
    <t>Nursing Service Related Providers</t>
  </si>
  <si>
    <t>Adult Companion</t>
  </si>
  <si>
    <t>An individual who provides supervision, socialization, and non-medical care to a functionally impaired adult.  Companions may assist or supervise the individual with such tasks as meal preparation, laundry and shopping, but do not perform these activities as discrete services.  These services are provided in accordance with a therapeutic goal in the plan of care.</t>
  </si>
  <si>
    <t>372500000X</t>
  </si>
  <si>
    <t>Chore Provider</t>
  </si>
  <si>
    <t>An individual who provides home maintenance services required to sustain a safe, sanitary living environment for individuals who because of age or disabilities is unable to perform the activities.  These services include heavy household chores such as washing floors, windows, and walls; tacking down loose rugs and tiles; and moving heavy items of furniture in order to provide safe access and egress.</t>
  </si>
  <si>
    <t>373H00000X</t>
  </si>
  <si>
    <t>Day Training/Habilitation Specialist</t>
  </si>
  <si>
    <t>Individuals experienced or trained in working with developmentally disabled individuals who need assistance in acquiring and maintaining life skills that enable them to cope more effectively with the demands of independent living.</t>
  </si>
  <si>
    <t>374J00000X</t>
  </si>
  <si>
    <t>Doula</t>
  </si>
  <si>
    <t>Doulas work in a variety of settings and have been trained to provide physical, emotional, and informational support to a mother before, during, and just after birth and/or provide emotional and practical support to a mother during the postpartum period.</t>
  </si>
  <si>
    <t>Source:  National Uniform Claim Committee, 2009 [7/1/2009: new]</t>
  </si>
  <si>
    <t>374U00000X</t>
  </si>
  <si>
    <t>Home Health Aide</t>
  </si>
  <si>
    <t>A person trained to assist public health nurses, home health nurses, and other health professionals in the bedside care of patients in their homes.</t>
  </si>
  <si>
    <t>376J00000X</t>
  </si>
  <si>
    <t>Homemaker</t>
  </si>
  <si>
    <t>An individual who provides general household activities such as meal preparation, laundry, and light housekeeping, when the individual regularly responsible for these activities is temporarily absent or unable to provide for himself.  Homemakers must meet the state defined training standards.</t>
  </si>
  <si>
    <t>[7/1/2003: definition added]</t>
  </si>
  <si>
    <t>376K00000X</t>
  </si>
  <si>
    <t>Nurse's Aide</t>
  </si>
  <si>
    <t>(1) An unlicensed individual who is trained to function in an assistive role to the licensed nurse in the provision of patient/client activities as delegated by the nurse; (2) An individual trained (either on-the-job or through a formal course generally of less than one year) and experienced in performing patient or client-care nursing tasks that do not require the skills of a specialist, technician, or professional. Examples of tasks performed by nurses aides include changing clothes, diapers, and beds; assisting patients to perform exercises or personal hygiene tasks, and supporting communication or social interaction. Specific education and credentials are not required for this work.</t>
  </si>
  <si>
    <t>Source: (1) American Nurses Association, Registered Professional Nurses and Unlicensed Personnel, 2nd ed., 1996; (2) Rhea, Ott, and Shafritz, The Facts On File Dictionary of Health Care Management, New York: Facts On File Publications, 1988.</t>
  </si>
  <si>
    <t>376G00000X</t>
  </si>
  <si>
    <t>Nursing Home Administrator</t>
  </si>
  <si>
    <t>An individual, often licensed by the state, who is responsible for the management of a nursing home.</t>
  </si>
  <si>
    <t>Source: Lexikon: Dictionary of Health Care Terms, Organizations, and Acronyms for the Era of Reform, Joint Commission on Accreditation of Healthcare Organizations, Oakbrook Terrace, IL, 1994, p. 552.</t>
  </si>
  <si>
    <t>374T00000X</t>
  </si>
  <si>
    <t>Religious Nonmedical Nursing Personnel</t>
  </si>
  <si>
    <t>Religious nonmedical nursing personnel are experienced in caring for the physical needs of nonmedical patients.  For example, caring for the physical needs such as assistance with activities of daily living; assistance with moving, positioning, and ambulation; nutritional needs; and comfort and support measures.</t>
  </si>
  <si>
    <t>Source:  Centers for Medicare &amp; Medicaid Services [7/1/2009: title modified, definition modified]  Additional Resources: www.cms.hhs.gov/CertificationandComplianc/19_RNHCIs.asp   2005 Code of Federal Regulations, Title 42, Chapter IV, Part 403, Subpart G, 403.702 Definitions and Terms</t>
  </si>
  <si>
    <t>374K00000X</t>
  </si>
  <si>
    <t>Religious Nonmedical Practitioner</t>
  </si>
  <si>
    <t>A religious nonmedical practitioner offers spiritually-based care.  Services may be rendered in an office, home, or care facility or by phone, email, or written correspondence.</t>
  </si>
  <si>
    <t>Source: National Uniform Claim Committee , 2009 [7/1/2009: new]</t>
  </si>
  <si>
    <t>374700000X</t>
  </si>
  <si>
    <t>Technician</t>
  </si>
  <si>
    <t>(1) A person with specialized training in a narrow field of expertise whose occupation requires training and is skilled in specific technical processes and procedures. (2) An individual having special skill or practical knowledge in an area, such as operation and maintenance of equipment or performance of laboratory procedures involving biochemical analyses. Special technical qualifications are normally required, though an increasing number or technicians also possess university degrees in science, and occasionally doctorate degrees. The distinction between technician and technologist in the health care field is not always clear.</t>
  </si>
  <si>
    <t>Sources: (1) Rhea, Ott, and Shafritz, The Facts on File Dictionary of Health Care Management, New York: Facts on File Publications, 1988; Dorland's Illustrated Medical Dictionary, 26th Edition, Philadelphia: W.B. Saunders Company, 1981 and Webster's II New Riverside University Dictionary, Boston: Riverside Publishing Company, 1984. (2) ) Lexikon: Dictionary of Health Care Terms, Organizations and Acronyms for the Era of Reform, The Joint Commission on Accreditation of Healthcare Organizations, Oakbrook Terrace, Illinois: 1994, p. 776.</t>
  </si>
  <si>
    <t>3747A0650X</t>
  </si>
  <si>
    <t>Attendant Care Provider</t>
  </si>
  <si>
    <t>An individual who provides hands-on care, of both a supportive and health related nature, specific to the needs of a medically stable, physically handicapped individual.  Supportive services are those that substitute for the absence, loss, diminution, or impairment of a physical or cognitive function.  This service may include skilled or nursing care to the extent permitted by state law.</t>
  </si>
  <si>
    <t>3747P1801X</t>
  </si>
  <si>
    <t>Personal Care Attendant</t>
  </si>
  <si>
    <t>An individual who provides assistance with eating, bathing, dressing, personal hygiene, activities of daily living as specified in the plan of care.  Services which are incidental to the care furnished, or essential to the health and welfare of the individual may also be provided.  Personal care providers must meet state defined training and certification standards</t>
  </si>
  <si>
    <t>171100000X</t>
  </si>
  <si>
    <t>Other Service Providers</t>
  </si>
  <si>
    <t>Acupuncturist</t>
  </si>
  <si>
    <t>An acupuncturist is a person who performs ancient therapy for alleviation of pain, anesthesia and treatment of some diseases. Acupuncturists use long, fine needles inserted into specific points in order to treat painful conditions or produce anesthesia.</t>
  </si>
  <si>
    <t>171M00000X</t>
  </si>
  <si>
    <t>Case Manager/Care Coordinator</t>
  </si>
  <si>
    <t>A person who provides case management services and assists an individual in gaining access to needed medical, social, educational, and/or other services.  The person has the ability to provide an assessment and review of completed plan of care on a periodic basis.  This person is also able to take collaborative action to coordinate the services with other providers and monitor the enrollee's progress toward the cost-effective achievement of objectives specified in the plan of care.  Credentials may vary from an experience in the fields of psychology, social work, rehabilitation, nursing or a closely related human service field, to a related Assoc of Arts Degree or to nursing credentials.  Some states may require certification in case management.</t>
  </si>
  <si>
    <t>Source: CMS State Medicaid Manual Section 4442.3  [7/1/2006: new]</t>
  </si>
  <si>
    <t>174V00000X</t>
  </si>
  <si>
    <t>Clinical Ethicist</t>
  </si>
  <si>
    <t>A clinical ethicist has been trained in bioethics and ethics case consultation.  The clinical ethicist addresses medical-ethical dilemmas arising in clinical practice, such as end-of-life care, refusal of treatment, and futility of care; assists patients and health care providers with medical decision-making; and provides ethics education for patients and families.</t>
  </si>
  <si>
    <t>Source: National Uniform Claim Committee [1/1/2011: new]</t>
  </si>
  <si>
    <t>Community Health Worker</t>
  </si>
  <si>
    <t>Community health workers (CHW) are lay members of communities who work either for pay or as volunteers in association with the local health care system in both urban and rural environments and usually share ethnicity, language, socioeconomic status and life experiences with the community members they serve. They have been identified by many titles such as community health advisors, lay health advocates, "promotores(as), outreach educators, community health representatives, peer health promoters, and peer health educators. CHWs offer interpretation and translation services, provide culturally appropriate health education and information, assist people in receiving the care they need, give informal counseling and guidance on health behaviors, advocate for individual and community health needs, and provide some direct services such as first aid and blood pressure screening.  Some examples of these practitioners are Community Health Aides or Practitioners established under 25 USC 1616 (l) under HHS, Indian Health Service, Public Health Service.</t>
  </si>
  <si>
    <t>Source: Health Resources and Services Administration, US Department of Health and Human Services - National Workforce Study on Community Health Workers, March, 2007. [7/1/2007: new]    http://bhpr.hrsa.gov/healthworkforce/chw/</t>
  </si>
  <si>
    <t>171W00000X</t>
  </si>
  <si>
    <t>Contractor</t>
  </si>
  <si>
    <t>A person who contracts to supply certain materials or do certain work for a stipulated sum; esp., one whose business is contracting work in any of the building trades. For purposes of the taxonomy, a person who contracts to complete home repairs or modifications to accommodate a health condition (e.g. wheelchair ramp, kitchen counter lowering).</t>
  </si>
  <si>
    <t>Source: Websters New World Dictionary of the American Language, Second College Edition, William Collins + World Publishing Co., Inc., New York: 1974, p. 308</t>
  </si>
  <si>
    <t>171WH0202X</t>
  </si>
  <si>
    <t>Home Modifications</t>
  </si>
  <si>
    <t>Home Modifications Contractor</t>
  </si>
  <si>
    <t>171WV0202X</t>
  </si>
  <si>
    <t>Vehicle Modifications</t>
  </si>
  <si>
    <t>A contractor who makes modifications to private vehicles to accommodate a health condition.</t>
  </si>
  <si>
    <t>Vehicle Modifications Contractor</t>
  </si>
  <si>
    <t>172A00000X</t>
  </si>
  <si>
    <t>Driver</t>
  </si>
  <si>
    <t>A person employed to operate a motor vehicle as a carrier of persons or property.</t>
  </si>
  <si>
    <t>176P00000X</t>
  </si>
  <si>
    <t>Funeral Director</t>
  </si>
  <si>
    <t>A person, usually an embalmer, whose business is to arrange for the burial or cremation of the dead and to assist at the funeral rites.</t>
  </si>
  <si>
    <t>Source: Joint Commission on Accreditation of Healthcare Organizations, Lexikon: Dictionary of Health Care Terms, Organizations and Acronyms for the Era of Reform, Oakbrook Terrace, IL: 1994, p. 323</t>
  </si>
  <si>
    <t>170300000X</t>
  </si>
  <si>
    <t>Genetic Counselor, MS</t>
  </si>
  <si>
    <t>A masters trained health care provider who collects and interprets genetic family histories; assesses the risk of disease occurrence or recurrence; identifies interventions to manage or ameliorate disease risk; educates about inheritance, testing, management, prevention, ethical issues, resources, and research; and counsels to promote informed choices and adaptation. Certification was established in 1993 by the American Board of Genetic Counseling and prior to that by the American Board of Medical Genetics. Requirements for experience, licensure, and job responsibilities vary among the states.</t>
  </si>
  <si>
    <t>Source: National Society of Genetic Counselors [7/1/2005: new]</t>
  </si>
  <si>
    <t>Genetic Counselor (M.S.)</t>
  </si>
  <si>
    <t>171400000X</t>
  </si>
  <si>
    <t>Health &amp; Wellness Coach</t>
  </si>
  <si>
    <t>The Health &amp; Wellness Coach is trained in motivational theories, strategies, and communication techniques, which are used to assist patients to develop intrinsic motivation and obtain skills to create sustainable change for improved health and well-being. Health and wellness coaching is a patient-centered approach wherein patients at least partially determine their goals, use self-discovery or active learning processes together with content education to work toward their goals, and self-monitor behaviors to increase accountability, all within the context of an interpersonal relationship with a coach.</t>
  </si>
  <si>
    <t>Source:  National Board for Health &amp; Wellness Coaching, www.nbhwc.org [1/1/2021: new]</t>
  </si>
  <si>
    <t>174H00000X</t>
  </si>
  <si>
    <t>Health Educator</t>
  </si>
  <si>
    <t>Health educators work in a variety of settings providing education to individuals or groups of individuals on healthy behaviors, wellness, and health-related topics with the goal of preventing diseases and health problems.  Health educators generally require a bachelor's degree and may receive additional training, such as through mentoring, internships, or volunteer work.</t>
  </si>
  <si>
    <t>175L00000X</t>
  </si>
  <si>
    <t>Homeopath</t>
  </si>
  <si>
    <t>A provider who is educated and trained in a system of therapeutics in which diseases are treated by drugs which are capable of producing in healthy persons symptoms like those of the disease to be treated. Treatment requires administering a drug in minute doses.</t>
  </si>
  <si>
    <t>Source: Dorland's Illustrated Medical Dictionary. 26th edition. Philadelphia: W.B. Saunders Company, 1981.</t>
  </si>
  <si>
    <t>171R00000X</t>
  </si>
  <si>
    <t>Interpreter</t>
  </si>
  <si>
    <t>An Interpreter is a person who translates oral communication between two or more people.  This includes translating from one language to another or interpreting sign language.  An interpreter is necessary for medical care when the patient does not speak the language of the health care provider or when the patient has a disability involving spoken language.</t>
  </si>
  <si>
    <t>Source:  National Medicaid EDI HIPAA NPI Sub Work Group [7/1/2006: new]</t>
  </si>
  <si>
    <t>174N00000X</t>
  </si>
  <si>
    <t>Lactation Consultant, Non-RN</t>
  </si>
  <si>
    <t>An individual trained to provide breastfeeding assistance services to both mothers and infants. Lactation Consultants are not required to be nurses and are trained through specific courses of education. The Lactation Consultant may have additional certification through a national or international organization.</t>
  </si>
  <si>
    <t>Lactation Consultant (Non-RN)</t>
  </si>
  <si>
    <t>175M00000X</t>
  </si>
  <si>
    <t>Midwife, Lay</t>
  </si>
  <si>
    <t>A person qualified by experience and limited specialized training to provide obstetric and neo-natal care in the management of women having normal pregnancy, labor and childbirth. The lay midwife is licensed in some states.</t>
  </si>
  <si>
    <t>Lay Midwife</t>
  </si>
  <si>
    <t>The specialty areas of medicine concerned with matters of, and relations with, substantive law and legal institutions; such as the conduct of medical examinations at crime scenes, performance of autopsies, giving of expert medical testimony in judicial proceedings, medical treatment of inmates of penal institutions, the practice of trauma medicine in law enforcement settings, and other clinical practice and medical science applications in the fields of law, law enforcement, and corrections.</t>
  </si>
  <si>
    <t>172M00000X</t>
  </si>
  <si>
    <t>Mechanotherapist</t>
  </si>
  <si>
    <t>A practitioner of mechanotherapy examines patients by verbal inquiry, examination of the musculoskeletal system by hand, and visual inspection and observation.  In the treatment of patients, mechanotherapists employ the techniques of advised or supervised exercise; electrical neuromuscular stimulation; massage or manipulation; or air, water, heat, cold, sound, or infrared ray therapy.</t>
  </si>
  <si>
    <t>Source:  Summarized from Ohio Revised Code 4731.15 [1/1/2007: new]</t>
  </si>
  <si>
    <t>Midwife</t>
  </si>
  <si>
    <t>A Midwife is a trained professional with special expertise in supporting women to maintain a healthy pregnancy birth, offering expert individualized care, education, counseling, and support to a woman and her newborn throughout the childbearing cycle. A Midwife is a skilled and independent practitioner who has undergone formalized training. Midwives are not required to be nurses and may be trained via multiple routes of education (apprenticeship, workshop, formal classes, or programs, etc., usually a combination). The educational background requirements and licensing requirements vary by state. The Midwife may or may not be certified by a state or national organization.</t>
  </si>
  <si>
    <t>Source:  The National Uniform Claim Committee [7/1/2007: title changed, definition changed, source changed]</t>
  </si>
  <si>
    <t>171000000X</t>
  </si>
  <si>
    <t>Military Health Care Provider</t>
  </si>
  <si>
    <t>Active duty military health care providers not otherwise classified who need to be separately identified for operational, clinical, or administrative processes.</t>
  </si>
  <si>
    <t>[7/1/2005: new]</t>
  </si>
  <si>
    <t>1710I1002X</t>
  </si>
  <si>
    <t>Independent Duty Corpsman</t>
  </si>
  <si>
    <t>A Navy Independent Duty Corpsman (IDC) is an active duty Sailor who has successfully completed one of the Navy's specific IDC training programs.  IDCs are formally trained and educated to perform primary medical care and minor surgical services in a variety of health care and non-health care settings worldwide under indirect physician supervision.  IDCs provide care to Department of Defense operational forces and other supporting forces such as contractors and foreign nationals.</t>
  </si>
  <si>
    <t>Source:  Bureau of Medicine and Surgery, Department of the Navy  [7/1/2005: new]</t>
  </si>
  <si>
    <t>1710I1003X</t>
  </si>
  <si>
    <t>Independent Duty Medical Technicians</t>
  </si>
  <si>
    <t>An Independent Duty Medical Technician (IDMT) is specially trained and educated to perform primary medical care, minor surgical services, and treatment of dental disorders for active duty military members in a variety of health care and non-health care settings worldwide under direct and indirect physician supervision.  An IDMT may take medical histories, perform physical exams, order lab tests and x-rays, prescribe medications, and give immunizations. IDMTs work under the direct supervision of a physician preceptor when at home station and indirectly when assigned to a Mobile Aid Station, Mobile Medical Unit, remote site, or otherwise deployed specifically as an IDMT.  An IDMT may be an experienced Aerospace Medical Service Technician who meets special task qualifications and is recommended for training by the Aerospace Medical Service Functional Manager at their Medical Treatment Facility.  IDMTs maintain certification as Nationally Registered Emergency Medical Technicians and as Immunization Back-up Technicians.</t>
  </si>
  <si>
    <t>Source:  Air Force Surgeon General Office  [7/1/2005: new]</t>
  </si>
  <si>
    <t>172P00000X</t>
  </si>
  <si>
    <t>Naprapath</t>
  </si>
  <si>
    <t>Naprapathy means a branch of medicine that focuses on the evaluation and treatment of neuron-muscular conditions.  Doctors of naprapathy are connective tissue specialists.  Education and training are defined through individual states' licensing/certification requirements.</t>
  </si>
  <si>
    <t>Source:  National Uniform Claim Committee [1/1/2007: new]</t>
  </si>
  <si>
    <t>175F00000X</t>
  </si>
  <si>
    <t>Naturopath</t>
  </si>
  <si>
    <t>Diagnoses, treats, and cares for patients, using system of practice that bases treatment of physiological functions and abnormal conditions on natural laws governing human body: Utilizes physiological, psychological, and mechanical methods, such as air, water, light, heat, earth, phototherapy, food and herb therapy, psychotherapy, electrotherapy, physiotherapy, minor and orificial surgery, mechanotherapy, naturopathic corrections and manipulation, and natural methods or modalities, together with natural medicines, natural processed foods, and herbs and nature's remedies. Excludes major surgery, therapeutic use of x ray and radium, and use of drugs, except those assimilable substances containing elements or compounds which are components of body tissues and are physiologically compatible to body processes for maintenance of life.</t>
  </si>
  <si>
    <t>Source: The Federal Dictionary of Occupational Titles, U.S. Department of Labor, Washington, D.C., section #079, 101-014 [7/1/2007: definition changed, source added]</t>
  </si>
  <si>
    <t>175T00000X</t>
  </si>
  <si>
    <t>Peer Specialist</t>
  </si>
  <si>
    <t>Individuals certified to perform peer support services through a training process defined by a government agency, such as the Department of Veterans Affairs or a state mental health department/certification/licensing authority.</t>
  </si>
  <si>
    <t>Source: National Uniform Claim Committee [7/1/2014: new]</t>
  </si>
  <si>
    <t>170100000X</t>
  </si>
  <si>
    <t>Medical Genetics, Ph.D. Medical Genetics</t>
  </si>
  <si>
    <t xml:space="preserve">A medical geneticist works in association with a medical specialist, is affiliated with a clinical genetics program, and serves as a consultant to medical and dental specialists. </t>
  </si>
  <si>
    <t xml:space="preserve"> A general certificate was first issued by ABMS in 1982.  ACGME Accredited Residency Program Requirements:  None.</t>
  </si>
  <si>
    <t>405300000X</t>
  </si>
  <si>
    <t>Prevention Professional</t>
  </si>
  <si>
    <t>Prevention Professionals work in programs aimed to address specific patient needs, such as suicide prevention, violence prevention, alcohol avoidance, drug avoidance, and tobacco prevention.   The goal of the program is to reduce the risk of relapse, injury, or re-injury of the patient.  Prevention Professionals work in a variety of settings and provide appropriate case management, mediation, referral, and mentorship services.  Individuals complete prevention professionals training for the population of patients with whom they work.</t>
  </si>
  <si>
    <t>Source: National Uniform Claim Committee, 2015 [1/1/2016: new]</t>
  </si>
  <si>
    <t>173C00000X</t>
  </si>
  <si>
    <t>Reflexologist</t>
  </si>
  <si>
    <t>Reflexologists perform a non-invasive complementary modality involving thumb and finger techniques to apply alternating pressure to the reflexes within the reflex maps of the body located on the feet, hands, and outer ears. Reflexologists apply pressure to specific areas (feet, hands, and ears) to promote a response from an area far removed from the tissue stimulated via the nervous system and acupuncture meridians. Reflexologists are recommended to complete a minimum of 200 hours of education, typically including anatomy &amp; physiology, Reflexology theory, body systems, zones, meridians &amp; relaxation response, ethics, business standards, and supervised practicum.</t>
  </si>
  <si>
    <t xml:space="preserve">Source: National Uniform Claim Committee (based on the American Reflexology Certification Board definition of Reflexology), 2007  [1/1/2008: new]    Additional Resources:  Foot and hand reflexology is a scientific art based on the premise that there are zones and reflex areas in the feet and hands which correspond to all body parts. The physical act of applying specific pressures using thumb, finger and hand techniques result in stress reduction which causes a physiological change in the body. Reflexology is a non-invasive, complementary modality involving thumb and finger techniques to apply alternating pressure to reflexes shown on reflex maps of the body located on the feet, hands, and outer ears.  American Reflexology Certification Board, www.arcb.net/definiti.htm; Reflexology Association of America, www.reflexology-usa.org/standards.html </t>
  </si>
  <si>
    <t>173F00000X</t>
  </si>
  <si>
    <t>Sleep Specialist, PhD</t>
  </si>
  <si>
    <t>Sleep medicine is a clinical specialty with a focus on clinical problems that require accurate diagnosis and treatment. The knowledge base of sleep medicine is derived from many disciplines including neuroanatomy, neurophysiology, respiratory physiology, pharmacology, psychology, psychiatry, neurology, general internal medicine, pulmonary medicine, and pediatrics as well as others.</t>
  </si>
  <si>
    <t>Source: National Uniform Claim Committee (based on American Board of Sleep Medicine), 2007 [1/1/2008: new]    Additional resources: www.absm.org</t>
  </si>
  <si>
    <t>Sleep Specialist (PhD)</t>
  </si>
  <si>
    <t>Specialist</t>
  </si>
  <si>
    <t>An individual educated and trained in an applied knowledge discipline used in the performance of work at a level requiring knowledge and skills beyond or apart from that provided by a general education or liberal arts degree.</t>
  </si>
  <si>
    <t>Source: Expanded from Webster's II New Riverside University Dictionary, Boston: Riverside Publishing Company, 1974.</t>
  </si>
  <si>
    <t>1744G0900X</t>
  </si>
  <si>
    <t>Graphics Designer</t>
  </si>
  <si>
    <t>1744P3200X</t>
  </si>
  <si>
    <t>Prosthetics Case Management</t>
  </si>
  <si>
    <t xml:space="preserve"> Prosthetics Case Management</t>
  </si>
  <si>
    <t>1744R1103X</t>
  </si>
  <si>
    <t>Research Data Abstracter/Coder</t>
  </si>
  <si>
    <t>Research Study Abstracter/Coder</t>
  </si>
  <si>
    <t>1744R1102X</t>
  </si>
  <si>
    <t>Research Study</t>
  </si>
  <si>
    <t>Research Study Specialist</t>
  </si>
  <si>
    <t>174M00000X</t>
  </si>
  <si>
    <t>Veterinarian</t>
  </si>
  <si>
    <t>A doctor of veterinary medicine, trained and authorized to practice veterinarian medicine and surgery.</t>
  </si>
  <si>
    <t>Source: Dorland's Illustrated Medical Dictionary. 28th edition. Philadelphia: W.B. Saunders Company, 1994, p. 1823</t>
  </si>
  <si>
    <t>174MM1900X</t>
  </si>
  <si>
    <t>Medical Research</t>
  </si>
  <si>
    <t>Medical Research Veterinarian</t>
  </si>
  <si>
    <t>183500000X</t>
  </si>
  <si>
    <t>Pharmacy Service Providers</t>
  </si>
  <si>
    <t>Pharmacist</t>
  </si>
  <si>
    <t>An individual licensed by the appropriate state regulatory agency to engage in the practice of pharmacy.  The practice of pharmacy includes, but is not limited to, assessment, interpretation, evaluation, and implementation, initiation, monitoring or modification of medication and or medical orders; the compounding or dispensing of medication and or medical orders; participation in drug and device procurement, storage, and selection; drug administration; drug regimen reviews; drug or drug-related research; provision of patient education and the provision of those acts or services necessary to provide medication therapy management services in all areas of patient care.</t>
  </si>
  <si>
    <t>Source: Adapted from National Association of Boards of Pharmacy Model State Pharmacy Act, Article 1, Section 104. [1/1/2006: definition modified, source modified]</t>
  </si>
  <si>
    <t>1835P2201X</t>
  </si>
  <si>
    <t>A licensed pharmacist who has demonstrated specialized knowledge and skill in the provision of integrated, accessible health care services by pharmacists and is accountable for addressing medication needs, developing sustained partnerships with patients, and practicing in the context of family and community.</t>
  </si>
  <si>
    <t>Source:  Board of Pharmacy Specialties, www.bpsweb.org   [7/1/2015: new]</t>
  </si>
  <si>
    <t>Ambulatory Care Pharmacist</t>
  </si>
  <si>
    <t>1835C0205X</t>
  </si>
  <si>
    <t>Critical Care</t>
  </si>
  <si>
    <t>A licensed pharmacist who has demonstrated specialized knowledge and skill in the delivery of patient care services by pharmacists, as integral members of interprofessional teams, working to ensure the safe and effective use of medications in critically ill patients.</t>
  </si>
  <si>
    <t>Source: Board of Pharmacy Specialties, www.bpsweb.org  [1/1/2016: new]</t>
  </si>
  <si>
    <t>Critical Care Pharmacist</t>
  </si>
  <si>
    <t>1835G0000X</t>
  </si>
  <si>
    <t>[1/1/2006: marked inactive, use value 183500000X]</t>
  </si>
  <si>
    <t>Deactivated - Pharmacist</t>
  </si>
  <si>
    <t>1835G0303X</t>
  </si>
  <si>
    <t>Geriatric</t>
  </si>
  <si>
    <t>A pharmacist who is certified in geriatric pharmacy practice is designated as a "Certified Geriatric Pharmacist" (CGP).  To become certified, candidates are expected to be knowledgeable about principles of geriatric pharmacotherapy and the provision of pharmaceutical care to the elderly.</t>
  </si>
  <si>
    <t>Source:  Commission for Certification in Geriatric Pharmacy (www.ccgp.org) [7/1/2006: new]</t>
  </si>
  <si>
    <t>Geriatric Pharmacist</t>
  </si>
  <si>
    <t>1835N0905X</t>
  </si>
  <si>
    <t>Nuclear</t>
  </si>
  <si>
    <t>A licensed pharmacist who has demonstrated specialized knowledge and skill in procurement, compounding, quality control testing, dispensing, distribution, and monitoring of radiopharmaceuticals.</t>
  </si>
  <si>
    <t>Source:  Specialty certification and recertification program administered by Board of Pharmaceutical Specialties, www.bpsweb.org [7/1/2006: modified title, added definition]</t>
  </si>
  <si>
    <t>Nuclear Pharmacist</t>
  </si>
  <si>
    <t>1835N1003X</t>
  </si>
  <si>
    <t>A licensed pharmacist who has demonstrated specialized knowledge and skill in maintenance and/or restoration of optimal nutritional status, designing and modifying treatment according to patient needs.</t>
  </si>
  <si>
    <t>Source:  Specialty certification and recertification program administered by Board of Pharmaceutical Specialties, www.bpsweb.org [7/1/2006: definition modified]</t>
  </si>
  <si>
    <t>Nutrition Support Pharmacist</t>
  </si>
  <si>
    <t>1835X0200X</t>
  </si>
  <si>
    <t>A licensed pharmacist who has demonstrated specialized knowledge and skill in developing, recommending, implementing, monitoring, and modifying pharmacotherapeutic plans to optimize outcomes in patients with malignant diseases.</t>
  </si>
  <si>
    <t>Source:  Specialty certification and recertification program administered by Board of Pharmaceutical Specialties, www.bpsweb.org [7/1/2006: new]</t>
  </si>
  <si>
    <t>Oncology Pharmacist</t>
  </si>
  <si>
    <t>1835P0200X</t>
  </si>
  <si>
    <t>A licensed pharmacist who has demonstrated specialized knowledge and skill in the delivery of patient care services by pharmacists that ensures the safe and effective use of medications for all children from neonates through adolescents.</t>
  </si>
  <si>
    <t>Source: Board of Pharmacy Specialties, www.bpsweb.org   [1/1/2016: new]</t>
  </si>
  <si>
    <t>Pediatric Pharmacist</t>
  </si>
  <si>
    <t>1835P0018X</t>
  </si>
  <si>
    <t>Pharmacist Clinician (PhC)/ Clinical Pharmacy Specialist</t>
  </si>
  <si>
    <t>Pharmacist Clinician/Clinical Pharmacy Specialist is a pharmacist with additional training and an expanded scope of practice that may include prescriptive authority, therapeutic management, and disease management.</t>
  </si>
  <si>
    <t>Source: National Uniform Claim Committee, 2007 [1/1/2008: new]</t>
  </si>
  <si>
    <t>1835P1200X</t>
  </si>
  <si>
    <t>Pharmacotherapy</t>
  </si>
  <si>
    <t>A licensed pharmacist who has demonstrated specialized knowledge and skill in optimizing pharmacotherapeutic care of patients, by developing, implementing, monitoring, and modifying complex treatment plans, providing advanced level education and consultation, and collaborating with other health professionals in the management of therapy.</t>
  </si>
  <si>
    <t>Source:  Specialty certification and recertification program administered by Board of Pharmaceutical Specialties, www.bpsweb.org [7/1/2006: modified definition]</t>
  </si>
  <si>
    <t>Pharmacotherapy Pharmacist</t>
  </si>
  <si>
    <t>1835P1300X</t>
  </si>
  <si>
    <t>Psychiatric</t>
  </si>
  <si>
    <t>A licensed pharmacist who has demonstrated specialized knowledge and skill in optimizing care of patients with psychiatric illness by assessing and monitoring patients, recognizing drug-induced problems, and recommending appropriate treatment plans.</t>
  </si>
  <si>
    <t>Psychiatric Pharmacist</t>
  </si>
  <si>
    <t>183700000X</t>
  </si>
  <si>
    <t>Pharmacy Technician</t>
  </si>
  <si>
    <t>A person who works under the direct supervision of a licensed pharmacist and performs many pharmacy-related functions that do not require the professional judgment of a pharmacist.</t>
  </si>
  <si>
    <t>Source: Pharmacy Technician Certification Board, www.ptcb.org [1/1/2006: modified definition, modified source]</t>
  </si>
  <si>
    <t>Physician Assistants &amp; Advanced Practice Nursing Providers</t>
  </si>
  <si>
    <t>Advanced Practice Midwife</t>
  </si>
  <si>
    <t>Midwifery practice as conducted by certified nurse-midwives (CNMs) and certified midwives (CMs) is the independent management of women's health care, focusing particularly on pregnancy, childbirth, the post partum period, care of the newborn, and the family planning and gynecologic needs of women. The CNM and CM practice within a health care system that provides for consultation, collaborative management, or referral, as indicated by the health status of the client. CNMs and CMs practice in accord with the Standards for the Practice of Midwifery, as defined by the American College of Nurse-Midwives (ACNM).</t>
  </si>
  <si>
    <t>Source: American College of Nurse-Midwives, 2008  [7/1/2008: title changed, definition changed, source changed]  Additional Resources: American College of Nurse-Midwives www.acnm.org. The American Midwifery Certification Board, Inc. [AMCB, formerly the ACNM Certification Council, Inc. (ACC)] opened its national certification exam to non-nurse graduates of midwifery education programs and issued the first certified midwife (CM) credential in 1997. Certified midwives are educated to meet the same high standards that certified nurse-midwives must meet. These are the standards that every state in the U.S. has recognized as the legal basis for nurse-midwifery practice. All education programs for CMs, like CNMs, award a post-baccalaureate certificate or higher degree. CMs take the same AMCB certification exam as CNMs and study side by side with nurse-midwifery students in some education programs. As an organization, ACNM supports efforts to legally recognize CMs as qualified midwifery practitioners granted the same rights and responsibilities as CNMs.</t>
  </si>
  <si>
    <t>367H00000X</t>
  </si>
  <si>
    <t>Anesthesiologist Assistant</t>
  </si>
  <si>
    <t>An individual certified by the state to perform anesthesia services under the direct supervision of an anesthesiologist.  Anesthesiologist Assistants are required to have a bachelor's degree with a premed curriculum prior to entering a two-year anesthesiology assistant program, which is focused upon the delivery and maintenance of anesthesia care as well as advanced patient monitoring techniques.  An Anesthesiologist Assistant must work as a member of the anesthesia care team under the direction of a qualified Anesthesiologist.</t>
  </si>
  <si>
    <t>364S00000X</t>
  </si>
  <si>
    <t>Clinical Nurse Specialist</t>
  </si>
  <si>
    <t>A registered nurse who, through a graduate degree program in nursing, or through a formal post-basic education program or continuing education courses and clinical experience, is expert in a specialty area of nursing practice within one or more of the components of direct patient/client care, consultation, education, research and administration.</t>
  </si>
  <si>
    <t>Sources: American Nurses Association, American Nurses Credentialing Center, 1996 Certification Catalogue and The Interagency Conference on Nursing Statistics.</t>
  </si>
  <si>
    <t>364SA2100X</t>
  </si>
  <si>
    <t>Acute Care</t>
  </si>
  <si>
    <t>Acute Care Clinical Nurse Specialist</t>
  </si>
  <si>
    <t>364SA2200X</t>
  </si>
  <si>
    <t>Adult Health</t>
  </si>
  <si>
    <t>Adult Health Clinical Nurse Specialist</t>
  </si>
  <si>
    <t>364SC2300X</t>
  </si>
  <si>
    <t>Chronic Care</t>
  </si>
  <si>
    <t>Chronic Care Clinical Nurse Specialist</t>
  </si>
  <si>
    <t>364SC1501X</t>
  </si>
  <si>
    <t>Community Health/Public Health</t>
  </si>
  <si>
    <t>Community Health/Public Health Clinical Nurse Specialist</t>
  </si>
  <si>
    <t>364SC0200X</t>
  </si>
  <si>
    <t>Critical Care Medicine Clinical Nurse Specialist</t>
  </si>
  <si>
    <t>364SE0003X</t>
  </si>
  <si>
    <t>Emergency Clinical Nurse Specialist</t>
  </si>
  <si>
    <t>364SE1400X</t>
  </si>
  <si>
    <t>Ethics</t>
  </si>
  <si>
    <t>Ethics Clinical Nurse Specialist</t>
  </si>
  <si>
    <t>364SF0001X</t>
  </si>
  <si>
    <t>Family Health</t>
  </si>
  <si>
    <t>Family Health Clinical Nurse Specialist</t>
  </si>
  <si>
    <t>364SG0600X</t>
  </si>
  <si>
    <t>Gerontology Clinical Nurse Specialist</t>
  </si>
  <si>
    <t>364SH1100X</t>
  </si>
  <si>
    <t>Holistic</t>
  </si>
  <si>
    <t>Holistic Clinical Nurse Specialist</t>
  </si>
  <si>
    <t>364SH0200X</t>
  </si>
  <si>
    <t>Home Health Clinical Nurse Specialist</t>
  </si>
  <si>
    <t>364SI0800X</t>
  </si>
  <si>
    <t>Informatics</t>
  </si>
  <si>
    <t>Informatics Clinical Nurse Specialist</t>
  </si>
  <si>
    <t>364SL0600X</t>
  </si>
  <si>
    <t>Long-Term Care</t>
  </si>
  <si>
    <t>Long-Term Care Clinical Nurse Specialist</t>
  </si>
  <si>
    <t>364SM0705X</t>
  </si>
  <si>
    <t>Medical-Surgical Clinical Nurse Specialist</t>
  </si>
  <si>
    <t>364SN0000X</t>
  </si>
  <si>
    <t>Neonatal</t>
  </si>
  <si>
    <t>Neonatal Clinical Nurse Specialist</t>
  </si>
  <si>
    <t>364SN0800X</t>
  </si>
  <si>
    <t>Neuroscience Clinical Nurse Specialist</t>
  </si>
  <si>
    <t>364SX0106X</t>
  </si>
  <si>
    <t>Occupational Health Clinical Nurse Specialist</t>
  </si>
  <si>
    <t>364SX0200X</t>
  </si>
  <si>
    <t>Oncology Clinical Nurse Specialist</t>
  </si>
  <si>
    <t>364SX0204X</t>
  </si>
  <si>
    <t>Oncology, Pediatrics</t>
  </si>
  <si>
    <t>Pediatric Oncology Clinical Nurse Specialist</t>
  </si>
  <si>
    <t>364SP0200X</t>
  </si>
  <si>
    <t>Pediatric Clinical Nurse Specialist</t>
  </si>
  <si>
    <t>364SP1700X</t>
  </si>
  <si>
    <t>Perinatal Clinical Nurse Specialist</t>
  </si>
  <si>
    <t>364SP2800X</t>
  </si>
  <si>
    <t>Perioperative</t>
  </si>
  <si>
    <t>Perioperative Clinical Nurse Specialist</t>
  </si>
  <si>
    <t>364SP0808X</t>
  </si>
  <si>
    <t>Psychiatric/Mental Health Clinical Nurse Specialist</t>
  </si>
  <si>
    <t>364SP0809X</t>
  </si>
  <si>
    <t>Adult Psychiatric/Mental Health Clinical Nurse Specialist</t>
  </si>
  <si>
    <t>364SP0807X</t>
  </si>
  <si>
    <t>Child &amp; Adolescent Psychiatric/Mental Health Clinical Nurse Specialist</t>
  </si>
  <si>
    <t>364SP0810X</t>
  </si>
  <si>
    <t>Psychiatric/Mental Health, Child &amp; Family</t>
  </si>
  <si>
    <t>Child &amp; Family Psychiatric/Mental Health Clinical Nurse Specialist</t>
  </si>
  <si>
    <t>364SP0811X</t>
  </si>
  <si>
    <t>Psychiatric/Mental Health, Chronically Ill</t>
  </si>
  <si>
    <t>Chronically Ill Psychiatric/Mental Health Clinical Nurse Specialist</t>
  </si>
  <si>
    <t>364SP0812X</t>
  </si>
  <si>
    <t>Psychiatric/Mental Health, Community</t>
  </si>
  <si>
    <t>Community Psychiatric/Mental Health Clinical Nurse Specialist</t>
  </si>
  <si>
    <t>364SP0813X</t>
  </si>
  <si>
    <t>Psychiatric/Mental Health, Geropsychiatric</t>
  </si>
  <si>
    <t>Geropsychiatric Psychiatric/Mental Health Clinical Nurse Specialist</t>
  </si>
  <si>
    <t>364SR0400X</t>
  </si>
  <si>
    <t>Rehabilitation Clinical Nurse Specialist</t>
  </si>
  <si>
    <t>364SS0200X</t>
  </si>
  <si>
    <t>School Clinical Nurse Specialist</t>
  </si>
  <si>
    <t>364ST0500X</t>
  </si>
  <si>
    <t>Transplantation</t>
  </si>
  <si>
    <t>Transplantation Clinical Nurse Specialist</t>
  </si>
  <si>
    <t>Women's Health</t>
  </si>
  <si>
    <t>Women's Health Clinical Nurse Specialist</t>
  </si>
  <si>
    <t>367500000X</t>
  </si>
  <si>
    <t>Nurse Anesthetist, Certified Registered</t>
  </si>
  <si>
    <t>(1) A licensed registered nurse with advanced specialty education in anesthesia who, in collaboration with appropriate health care professionals, provides preoperative, intraoperative, and postoperative care to patients and assists in management and resuscitation of critical patients in intensive care, coronary care, and emergency situations. Nurse anesthetists are certified following successful completion of credentials and state licensure review and a national examination directed by the Council on Certification of Nurse Anesthetists. (2) A registered nurse who is qualified by special training to administer anesthesia in collaboration with a physician or dentist and who can assist in the care of patients who are in critical condition.</t>
  </si>
  <si>
    <t>Sources: (1) Council on Certification of Nurse Anesthetists, Park Ridge, IL, and Rhea, Ott, and Shafritz, The Facts On File Dictionary of Health Care Management, New York: Facts On File Publications, 1988. (2) Lexikon: Dictionary of Health Care Terms, Organizations and Acronyms for the Era of Reform, The Joint Commission on Accreditation of Healthcare Organizations, Oakbrook Terrace, Illinois: 1994, p. 548.</t>
  </si>
  <si>
    <t>Certified Registered Nurse Anesthetist</t>
  </si>
  <si>
    <t>Nurse Practitioner</t>
  </si>
  <si>
    <t>(1) A registered nurse provider with a graduate degree in nursing prepared for advanced practice involving independent and interdependent decision making and direct accountability for clinical judgment across the health care continuum or in a certified specialty. (2) A registered nurse who has completed additional training beyond basic nursing education and who provides primary health care services in accordance with state nurse practice laws or statutes. Tasks performed by nurse practitioners vary with practice requirements mandated by geographic, political, economic, and social factors. Nurse practitioner specialists include, but are not limited to, family nurse practitioners, gerontological nurse practitioners, pediatric nurse practitioners, obstetric-gynecologic nurse practitioners, and school nurse practitioners.</t>
  </si>
  <si>
    <t>Source: (1) American Nurses' Association, American Nurses Credentialing Center, 1996 Certification Catalogue. (2) ) Lexikon: Dictionary of Health Care Terms, Organizations and Acronyms for the Era of Reform, The Joint Commission on Accreditation of Healthcare Organizations, Oakbrook Terrace, Illinois: 1994, p. 549.</t>
  </si>
  <si>
    <t>363LA2100X</t>
  </si>
  <si>
    <t>Acute Care Nurse Practitioner</t>
  </si>
  <si>
    <t>363LA2200X</t>
  </si>
  <si>
    <t>Adult Health Nurse Practitioner</t>
  </si>
  <si>
    <t>363LC1500X</t>
  </si>
  <si>
    <t>Community Health Nurse Practitioner</t>
  </si>
  <si>
    <t>363LC0200X</t>
  </si>
  <si>
    <t>Critical Care Medicine Nurse Practitioner</t>
  </si>
  <si>
    <t>Family Nurse Practitioner</t>
  </si>
  <si>
    <t>363LG0600X</t>
  </si>
  <si>
    <t>Gerontology Nurse Practitioner</t>
  </si>
  <si>
    <t>363LN0000X</t>
  </si>
  <si>
    <t>Neonatal Nurse Practitioner</t>
  </si>
  <si>
    <t>363LN0005X</t>
  </si>
  <si>
    <t>Neonatal, Critical Care</t>
  </si>
  <si>
    <t>Critical Care Neonatal Nurse Practitioner</t>
  </si>
  <si>
    <t>Obstetrics &amp; Gynecology Nurse Practitioner</t>
  </si>
  <si>
    <t>363LX0106X</t>
  </si>
  <si>
    <t>Occupational Health Nurse Practitioner</t>
  </si>
  <si>
    <t>363LP0200X</t>
  </si>
  <si>
    <t>Pediatric Nurse Practitioner</t>
  </si>
  <si>
    <t>363LP0222X</t>
  </si>
  <si>
    <t>Pediatrics, Critical Care</t>
  </si>
  <si>
    <t>Critical Care Pediatric Nurse Practitioner</t>
  </si>
  <si>
    <t>363LP1700X</t>
  </si>
  <si>
    <t>Perinatal Nurse Practitioner</t>
  </si>
  <si>
    <t>363LP2300X</t>
  </si>
  <si>
    <t>Primary Care</t>
  </si>
  <si>
    <t>Primary Care Nurse Practitioner</t>
  </si>
  <si>
    <t>363LP0808X</t>
  </si>
  <si>
    <t>Psychiatric/Mental Health Nurse Practitioner</t>
  </si>
  <si>
    <t>363LS0200X</t>
  </si>
  <si>
    <t>School Nurse Practitioner</t>
  </si>
  <si>
    <t>Women's Health Nurse Practitioner</t>
  </si>
  <si>
    <t>363A00000X</t>
  </si>
  <si>
    <t>Physician Assistant</t>
  </si>
  <si>
    <t>A physician assistant is a person who has successfully completed an accredited education program for physician assistant, is licensed by the state and is practicing within the scope of that license. Physician assistants are formally trained to perform many of the routine, time-consuming tasks a physician can do. In some states, they may prescribe medications. They take medical histories, perform physical exams, order lab tests and x-rays, and give inoculations. Most states require that they work under the supervision of a physician.</t>
  </si>
  <si>
    <t>Medical</t>
  </si>
  <si>
    <t>Medical Physician Assistant</t>
  </si>
  <si>
    <t>363AS0400X</t>
  </si>
  <si>
    <t>Surgical</t>
  </si>
  <si>
    <t>Surgical Physician Assistant</t>
  </si>
  <si>
    <t>211D00000X</t>
  </si>
  <si>
    <t>Podiatric Medicine &amp; Surgery Service Providers</t>
  </si>
  <si>
    <t>Assistant, Podiatric</t>
  </si>
  <si>
    <t>An individual who assists a podiatrist in tasks, such as exposing and developing x-rays; taking and recording patient histories; assisting in biomechanical evaluations and negative castings; preparing and sterilizing instruments and equipment; providing the patient with postoperative instructions; applying surgical dressings; preparing the patient for treatment, padding, and strapping; and performing routine office procedures.</t>
  </si>
  <si>
    <t>Source: (1) Lexikon: Dictionary of Health Care Terms, Organizations and Acronyms for the Era of Reform, The Joint Commission on Accreditation of Healthcare Organizations, Oakbrook Terrace, Illinois: 1994, p. 622.</t>
  </si>
  <si>
    <t>Podiatric Assistant</t>
  </si>
  <si>
    <t>213E00000X</t>
  </si>
  <si>
    <t>Podiatrist</t>
  </si>
  <si>
    <t>A podiatrist is a person qualified by a Doctor of Podiatric Medicine (D.P.M.) degree, licensed by the state, and practicing within the scope of that license. Podiatrists diagnose and treat foot diseases and deformities. They perform medical, surgical and other operative procedures, prescribe corrective devices and prescribe and administer drugs and physical therapy.</t>
  </si>
  <si>
    <t>213ES0103X</t>
  </si>
  <si>
    <t>Foot &amp; Ankle Surgery</t>
  </si>
  <si>
    <t>Foot &amp; Ankle Surgery Podiatrist</t>
  </si>
  <si>
    <t>213ES0131X</t>
  </si>
  <si>
    <t>Foot Surgery</t>
  </si>
  <si>
    <t>Foot Surgery Podiatrist</t>
  </si>
  <si>
    <t>213EG0000X</t>
  </si>
  <si>
    <t>[7/1/2006: marked inactive, use value 213E00000X]</t>
  </si>
  <si>
    <t>Deactivated - Podiatrist</t>
  </si>
  <si>
    <t>213EP1101X</t>
  </si>
  <si>
    <t>Primary Podiatric Medicine</t>
  </si>
  <si>
    <t>Primary Podiatric Medicine Podiatrist</t>
  </si>
  <si>
    <t>213EP0504X</t>
  </si>
  <si>
    <t>Public Medicine</t>
  </si>
  <si>
    <t>Public Medicine Podiatrist</t>
  </si>
  <si>
    <t>213ER0200X</t>
  </si>
  <si>
    <t>Radiology Podiatrist</t>
  </si>
  <si>
    <t>213ES0000X</t>
  </si>
  <si>
    <t>Sports Medicine Podiatrist</t>
  </si>
  <si>
    <t>229N00000X</t>
  </si>
  <si>
    <t>Respiratory, Developmental, Rehabilitative and Restorative Service Providers</t>
  </si>
  <si>
    <t>Anaplastologist</t>
  </si>
  <si>
    <t>An anaplastologist is a professional who creates prostheses for the face and body.  Patients treated include those missing anatomy due to cancer, traumatic injury, or birth differences.  Generally, there are no state licensing requirements for anaplastologists.  Certification specific to anaplastology is provided through the Board for Certified Clinical Anaplastology (BCCA) with a credential title of Certified Clinical Anaplastologist (CCA).</t>
  </si>
  <si>
    <t>Source:  American Anaplastology Association,  www.anaplastology.org. [7/1/2006: new]</t>
  </si>
  <si>
    <t>221700000X</t>
  </si>
  <si>
    <t>Art Therapist</t>
  </si>
  <si>
    <t>(1) An individual who uses art to achieve the therapeutic goals of symptom relief, emotional integration, and recovery from or adjustment to illness or disability. (2) An art therapist uses a form of treatment that enables patients with mental or physical disabilities to use art as a way of expressing and dealing with feelings and inner conflicts. (3) An individual who uses arts modalities and creative processes during intentional intervention in therapeutic, rehabilitative, community, or educational settings to foster health, communication, and expression; promote the integration of physical, emotional, cognitive, and social functioning; enhance self-awareness; and facilitate change.</t>
  </si>
  <si>
    <t>Source: (1) Lexikon: Dictionary of Health Care Terms, Organizations and Acronyms for the Era of Reform, The Joint Commission on Accreditation of Healthcare Organizations, Oakbrook Terrace, Illinois: 1994, p. 107. (2) Art Therapy Program, Marymount College, Tarrytown, NY (3) National Coalition of Arts</t>
  </si>
  <si>
    <t>224Y00000X</t>
  </si>
  <si>
    <t>Clinical Exercise Physiologist</t>
  </si>
  <si>
    <t>A Clinical Exercise Physiologist is a health care professional who is trained to work with patients with chronic disease where exercise training has been shown to be of therapeutic benefit, including but not limited to cardiovascular and pulmonary disease, and metabolic disorders.</t>
  </si>
  <si>
    <t>Source:  What is a Clinical Exercise Physiologist? Clinical Exercise Physiology Association (CEPA), CEPA Executive Board, 2008  [10/1/2011: new]</t>
  </si>
  <si>
    <t>225600000X</t>
  </si>
  <si>
    <t>Dance Therapist</t>
  </si>
  <si>
    <t>The dance therapist, sometimes called a movement therapist, focuses on rhythmic body movements as a medium of physical and psychological change. Dance therapy is practiced more often with mental health patients than with physically disabled patients. A master's degree is required by the American Dance Therapy Association to award the credentials Dance Therapist Registered (DTR).</t>
  </si>
  <si>
    <t>Source: Joel A. DeLisa and Bruce M. Gans, Rehabilitation Medicine: Principles and Practice Second Edition, J.B. Lippincott Company, Philadelphia: 1993, p. 11</t>
  </si>
  <si>
    <t>222Q00000X</t>
  </si>
  <si>
    <t>Developmental Therapist</t>
  </si>
  <si>
    <t>A Developmental Therapist is a person qualified by completion of an approved program in Developmental Therapy and where applicable credentialed by the state and practicing within the scope of the credential, or credentialed by completion of education experiences as approved by the state and practicing within the scope of that credential or, where state credentialing does not exist, certified by the Board of the Developmental Therapy Association. A developmental therapist evaluates children's global development in order to identify areas of developmental delay whether arising from physiological, neurological, or environmental factors, or a combination of factors; and designs, implements, and modifies therapeutic interventions for the child and the family to promote the child's acquisition of skills in a variety of developmental areas, including cognitive processes and social interaction in order to maximize functional independence and developmental homeostasis, and improve the quality of life at home and in the community; and provides consultation for the parents and other professionals working with the family on global development.</t>
  </si>
  <si>
    <t>Source: The Illinois Developmental Therapists Association [1/1/2007: new]</t>
  </si>
  <si>
    <t>226300000X</t>
  </si>
  <si>
    <t>Kinesiotherapist</t>
  </si>
  <si>
    <t>A provider trained and educated in the applied science of medically prescribed therapeutic exercise, education and adapted physical activities designed to improve the quality of line and health of adults and children by developing physical fitness, increasing mobility and independence, and improving psychosocial behavior. The kinesiotherapist seeks a coach-player relationship in which he/she helps the patient/client reach the goal of becoming an independent, self-sustaining person. Kinesiotherapists, as compared with physical therapists, put more emphasis on geriatric care, reconditioning and fitness, and psychiatric care. A large percentage of kinesiotherapists practice in Veterans Administration hospitals.</t>
  </si>
  <si>
    <t>Source: The Kinesiotherapy Association.</t>
  </si>
  <si>
    <t>225700000X</t>
  </si>
  <si>
    <t>Massage Therapist</t>
  </si>
  <si>
    <t>An individual trained in the manipulation of tissues (as by rubbing, stroking, kneading, or tapping) with the hand or an instrument for remedial or hygienic purposes.</t>
  </si>
  <si>
    <t>224900000X</t>
  </si>
  <si>
    <t>Mastectomy Fitter</t>
  </si>
  <si>
    <t>An individual trained in the fitting and adjusting of breast prostheses and management of post-mastectomy prostheses services.</t>
  </si>
  <si>
    <t>Source: National Uniform Claim Committee [7/1/2010: new]  Additional Resources:  American Board for Certification in Orthotics, Prosthetics and Pedorthics, Inc., www.abcop.org and Board of Certification/Accreditation, International, www.bocusa.org.</t>
  </si>
  <si>
    <t>225A00000X</t>
  </si>
  <si>
    <t>Music Therapist</t>
  </si>
  <si>
    <t>Music therapists use music interventions to assess clients' strengths and needs, develop goals, implement services, and evaluate and document progress for individuals of all ages.  Music therapists facilitate changes in physical, cognitive, emotional, and/or psychosocial health.</t>
  </si>
  <si>
    <t>Source:  American Music Therapy Association</t>
  </si>
  <si>
    <t>225X00000X</t>
  </si>
  <si>
    <t>Occupational Therapist</t>
  </si>
  <si>
    <t>An occupational therapist is a person who has graduated from an entry-level occupational therapy program accredited by the Accreditation Council for Occupational Therapy Education (ACOTE) or predecessor organizations, or approved by the World Federation of Occupational Therapists (WFOT), or an equivalent international occupational therapy education program; has successfully completed a period of supervised fieldwork experience required by the occupational therapy program; has passed a nationally recognized entry-level examination for occupational therapists, and fulfills state requirements for licensure, certification, or registration. An occupational therapist provides interventions based on evaluation and which emphasize the therapeutic use of everyday life activities (i.e., occupations) with individuals or groups for the purpose of facilitating participation in roles and situations and in home, school, workplace, community and other settings. Occupational therapy services are provided for the purpose of promoting health and wellness and are provided to those who have or are at risk for developing an illness, injury, disease, disorder, condition, impairment, disability, activity limitation, or participation restriction. Occupational therapists address the physical, cognitive, psychosocial, sensory, and other aspects of occupational performance in a variety of contexts to support engagement in everyday life activities that affect health, well-being, and quality of life.</t>
  </si>
  <si>
    <t>Source: The Guide to Occupational Therapy Practice, 2nd edition. Bethesda: American Occupational Therapy Association, 2007. [7/1/2008: definition changed, added source]</t>
  </si>
  <si>
    <t>225XR0403X</t>
  </si>
  <si>
    <t>Driving and Community Mobility</t>
  </si>
  <si>
    <t>Occupational therapists can optimize and prolong an older driver's ability to drive safely and ease the transition to other forms of transportation if driving cessation becomes necessary.  By identifying strengths as well as physical or cognitive challenges, occupational therapists can evaluate an individual's overall ability to operate a vehicle safely and recommend assistive devices or behavioral changes to limit risks.  Occupational therapy practitioners offer a continuum of services related to community mobility, from evaluation of driving performance, through counseling and support for lifestyle changes, to maintaining independence and quality of life.</t>
  </si>
  <si>
    <t>Source: The Guide to Occupational Therapy Practice, 2nd edition. Bethesda: American Occupational Therapy Association, 2007. [7/1/2008: title changed, definition added, source added]  Additional Resources: The American Occupational Therapy Association (AOTA) does offer voluntary specialty certification for a Driving &amp; Community Mobility Occupational Therapist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 AOTA Fact Sheets: Older Driver</t>
  </si>
  <si>
    <t>Driving and Community Mobility Occupational Therapist</t>
  </si>
  <si>
    <t>225XE0001X</t>
  </si>
  <si>
    <t>Environmental Modification</t>
  </si>
  <si>
    <t>Occupational therapy practitioners are experts at identifying the cause of difficulties in performance of activities of daily living and instrumental activities of daily living.  Occupational therapy practitioners evaluate the client, their environment, and their occupational performance in that environment, as well as make recommendations for products to improve the fit between the client, place, and activity.  Occupational therapists can evaluate both the skills of the client and the environmental features that support or limit the performance of meaningful or necessary activities, thereby enhancing health, safety and well-being.  Based on this assessment, they recommend modification and intervention strategies that improve the fit between the person and his or her environment.</t>
  </si>
  <si>
    <t>Source: The Guide to Occupational Therapy Practice, 2nd edition. Bethesda: American Occupational Therapy Association, 2007. [7/1/2008: new]  Additional Resources: The American Occupational Therapy Association (AOTA) does offer voluntary specialty certification for an Environmental Modification Occupational Therapist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Fact Sheets: Home Modifications</t>
  </si>
  <si>
    <t>Environmental Modification Occupational Therapist</t>
  </si>
  <si>
    <t>225XE1200X</t>
  </si>
  <si>
    <t>Ergonomics</t>
  </si>
  <si>
    <t>Ergonomics Occupational Therapist</t>
  </si>
  <si>
    <t>225XF0002X</t>
  </si>
  <si>
    <t>Feeding, Eating &amp; Swallowing</t>
  </si>
  <si>
    <t>Occupational therapists provide interventions to clients of all ages with feeding, eating and swallowing difficulties.  Occupational therapists provide comprehensive rehabilitative, habilitative, and palliative dysphagia care, which includes collaborating with clients to provide individualized compensatory swallowing strategies, modified diet textures, adapted mealtime environments, enhanced feeding skills, preparatory exercises and positioning to clients, reinforcement of mealtime strategies to enhance and improve swallowing skills, and training to caregivers to enhance eating and feeding performance.  Occupational therapists provide screening and in-depth clinical assessment which may include instrumental dysphagia assessments including videofluroscopy.</t>
  </si>
  <si>
    <t>Source: The Guide to Occupational Therapy Practice, 2nd edition. Bethesda: American Occupational Therapy Association, 2007. [7/1/2008: new]  Additional Resources: The American Occupational Therapy Association (AOTA) does offer voluntary specialty certification for a Feeding, Eating &amp; Swallowing Occupational Therapist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Specialized Knowledge and Skills Paper: Feeding, Eating and Swallowing in Occupational Therapy Practice, 2007; AOTA Fact Sheets: OT: A Vital Role in Dysphagia Care</t>
  </si>
  <si>
    <t>Feeding, Eating &amp; Swallowing Occupational Therapist</t>
  </si>
  <si>
    <t>225XG0600X</t>
  </si>
  <si>
    <t>Occupational therapists work with older adults in virtually every setting: assisted living, wellness programs, hospitals, nursing homes, senior centers, clinics and in the home. Occupational therapists bring an understanding of the importance of participation and occupation for overall well-being to those who are experiencing disabling conditions related to aging. The primary overarching goal of occupational therapy services with this population is to maximize independence and participation, thereby enabling an older person to continue to live successfully in his or her chosen environment. Occupational therapists can help older adults by developing strategies to help or maintain safety and well-being, to assist with life transitions, and to compensate for challenges they experience in activities of daily living, instrumental activities of daily living, leisure participation, social participation, and productive activities.</t>
  </si>
  <si>
    <t>Source: The Guide to Occupational Therapy Practice, 2nd edition. Bethesda: American Occupational Therapy Association, 2007. [7/1/2008: new]  Additional Resources: The American Occupational Therapy Association (AOTA) does offer voluntary board certification for a Gerontology Occupational Therapist if the applicant meets the following requirements: &lt;ul&gt; &lt;li&gt;Professional degree or equivalent in occupational therapy.  &lt;li&gt;Certified or licensed by and in good standing with an AOTA recognized credentialing or regulatory body.  &lt;li&gt;Minimum of 5 years of practice as an occupational therapist.  &lt;li&gt;Minimum of 5,000 hours of experience as an occupational therapist in the certification area in the last 7 calendar years.  &lt;li&gt;Minimum of 500 hours of experience delivering occupational therapy services in the certification area to clients (individuals, groups, or populations) in the last 5 calendar years. Service delivery may be paid or voluntary.  &lt;li&gt;Verification of employment. &lt;/ul&gt;AOTA Fact Sheets: Senior Center and Assisted Living Facilities</t>
  </si>
  <si>
    <t>Gerontology Occupational Therapist</t>
  </si>
  <si>
    <t>225XH1200X</t>
  </si>
  <si>
    <t>Hand</t>
  </si>
  <si>
    <t>Hand Occupational Therapist</t>
  </si>
  <si>
    <t>225XH1300X</t>
  </si>
  <si>
    <t>Human Factors</t>
  </si>
  <si>
    <t>Human Factors Occupational Therapist</t>
  </si>
  <si>
    <t>225XL0004X</t>
  </si>
  <si>
    <t>Low Vision</t>
  </si>
  <si>
    <t>Occupational therapists enable children and adults with visual impairment to engage in their chosen daily living activities safely and as independently as possible.  This is accomplished by 1) teaching the person to use their remaining vision as efficiently as possible to complete activities; (2) modifying activities so that they can be completed with less vision; (3) training the person in use of adaptive equipment to compensate for vision loss, including high and low technology assistive devices; and (4) modifying the person's environment.</t>
  </si>
  <si>
    <t>Source: The Guide to Occupational Therapy Practice, 2nd edition. Bethesda: American Occupational Therapy Association, 2007. [7/1/2008: new]  Additional Resources: The American Occupational Therapy Association (AOTA) does offer voluntary specialty certification for a Low Vision Occupational Therapist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Fact Sheets: Low Vision; OT Services for Individuals with Visual Impairments</t>
  </si>
  <si>
    <t>Low Vision Occupational Therapist</t>
  </si>
  <si>
    <t>225XM0800X</t>
  </si>
  <si>
    <t>Occupational therapists provide treatment for people recovering from a mental or physical illness to regain their independence and stability and to engage in normal daily occupations (work, home, family life, school, leisure).  Occupational therapists provide particular emphasis on interventions that result in improved quality of life and decrease hospitalization.</t>
  </si>
  <si>
    <t>Source: The Guide to Occupational Therapy Practice, 2nd edition. Bethesda: American Occupational Therapy Association, 2007. [7/1/2008: new]  Additional Resources: The American Occupational Therapy Association (AOTA) does offer voluntary board certification for a Mental Health Occupational Therapist if the applicant meets the following requirements: &lt;ul&gt; &lt;li&gt;Professional degree or equivalent in occupational therapy.  &lt;li&gt;Certified or licensed by and in good standing with an AOTA recognized credentialing or regulatory body.  &lt;li&gt;Minimum of 5 years of practice as an occupational therapist.  &lt;li&gt;Minimum of 5,000 hours of experience as an occupational therapist in the certification area in the last 7 calendar years.  &lt;li&gt;Minimum of 500 hours of experience delivering occupational therapy services in the certification area to clients (individuals, groups, or populations) in the last 5 calendar years. Service delivery may be paid or voluntary.  &lt;li&gt;Verification of employment. &lt;/ul&gt;AOTA Fact Sheets: Partial Hospitalization Programs and Consumer</t>
  </si>
  <si>
    <t>Mental Health Occupational Therapist</t>
  </si>
  <si>
    <t>225XN1300X</t>
  </si>
  <si>
    <t>Neurorehabilitation</t>
  </si>
  <si>
    <t>Neurorehabilitation Occupational Therapist</t>
  </si>
  <si>
    <t>225XP0200X</t>
  </si>
  <si>
    <t>Occupational therapists provide services to infants, toddlers and children who have or who are at risk for developmental delays or disabilities. Occupational therapy is concerned with a child's ability to participate in daily life activities or "occupations."  Occupational therapists use their unique expertise to help children with social-emotional, physical, cognitive, communication, and adaptive behavioral challenges and to help children to be prepared for and perform important learning and school-related activities and to fulfill their rule as students.  Through an understanding of the impact of disability, illness, and impairment on a child's development, plan, ability to learn new skills, and overall occupational performance, occupational therapists design interventions that promote healthy development, establish needed skills, and/or modify environments, all in support of participation in daily activities.</t>
  </si>
  <si>
    <t>Source: The Guide to Occupational Therapy Practice, 2nd edition. Bethesda: American Occupational Therapy Association, 2007. [7/1/2008: new]   Additional Resources: The American Occupational Therapy Association (AOTA) does offer voluntary board certification for a Pediatric Occupational Therapist if the applicant meets the following requirements: &lt;ul&gt; &lt;li&gt;Professional degree or equivalent in occupational therapy.  &lt;li&gt;Certified or licensed by and in good standing with an AOTA recognized credentialing or regulatory body.  &lt;li&gt;Minimum of 5 years of practice as an occupational therapist.  &lt;li&gt;Minimum of 5,000 hours of experience as an occupational therapist in the certification area in the last 7 calendar years.  &lt;li&gt;Minimum of 500 hours of experience delivering occupational therapy services in the certification area to clients (individuals, groups, or populations) in the last 5 calendar years. Service delivery may be paid or voluntary.  &lt;li&gt;Verification of employment. &lt;/ul&gt; AOTA Specialized Knowledge and Skills Paper: Occupational Therapy Practice in the Neonatal Intensive Care Unity (2006); AOTA Fact Sheets: Children and the Tsunami, OT for Children Birth to 3 Years of Age, OT's Role with Autism, OT in Educational Settings Under the Individuals with Disabilities Education Act, Transforming Caseload to Workload in School Based and Early Intervention OT Services, OT in Preschool Settings.</t>
  </si>
  <si>
    <t>Pediatric Occupational Therapist</t>
  </si>
  <si>
    <t>225XP0019X</t>
  </si>
  <si>
    <t>Physical Rehabilitation</t>
  </si>
  <si>
    <t>Occupational therapists are experts at helping people lead as independent a life as possible.  Occupational therapists bring an understanding of the physical and psychological implications of illness and injury and their effects on peoples' ability to perform the tasks of daily living.  Occupational therapists provide interventions that can aide a person in completing ADL and IADL tasks, such as dressing, bathing, preparing meals, and driving.  They also may fabricate custom orthotics to improve function, evaluate the environment for safety hazards and recommend adaptations to remove those hazards, help a person compensate for cognitive changes, and build a persons' physical endurance and strength. Occupational therapists' knowledge of adapting tasks and modifying the environment to compensate for functional limitations is used to increase the involvement of clients and to promote safety and success.</t>
  </si>
  <si>
    <t>Source: The Guide to Occupational Therapy Practice, 2nd edition. Bethesda: American Occupational Therapy Association, 2007. [7/1/2008: new]  Additional Resources: The American Occupational Therapy Association (AOTA) does offer voluntary board certification for a Physical Rehabilitation Occupational Therapist if the applicant meets the following requirements: &lt;ul&gt; &lt;li&gt;Professional degree or equivalent in occupational therapy.  &lt;li&gt;Certified or licensed by and in good standing with an AOTA recognized credentialing or regulatory body.  &lt;li&gt;Minimum of 5 years of practice as an occupational therapist.  &lt;li&gt;Minimum of 5,000 hours of experience as an occupational therapist in the certification area in the last 7 calendar years.  &lt;li&gt;Minimum of 500 hours of experience delivering occupational therapy services in the certification area to clients (individuals, groups, or populations) in the last 5 calendar years. Service delivery may be paid or voluntary.  &lt;li&gt;Verification of employment. &lt;/ul&gt;AOTA Consumer Tip Sheets: Stroke, Hip</t>
  </si>
  <si>
    <t>Physical Rehabilitation Occupational Therapist</t>
  </si>
  <si>
    <t>224Z00000X</t>
  </si>
  <si>
    <t>Occupational Therapy Assistant</t>
  </si>
  <si>
    <t>An occupational therapy assistant is a person who has graduated from an occupational therapy assistant program accredited by the Accreditation Council for Occupational Therapy Education (ACOTE) or predecessor organizations, has successfully completed a period of supervised fieldwork experience required by the accredited occupational therapy assistant program, has passed a nationally recognized entry-level examination for occupational therapy assistants, and fulfills state requirements for licensure, certification, or registration. An occupational therapy assistant provides interventions under the supervision of an occupational therapist which emphasize the therapeutic use of everyday life activities (i.e., occupations) with individuals or groups for the purpose of facilitating participation in roles and situations and in home, school, workplace, community and other settings. Occupational therapy services are provided for the purpose of promoting health and wellness and are provided to those who have or are at risk for developing an illness, injury, disease, disorder, condition, impairment, disability, activity limitation, or participation restriction. Occupational therapy assistants address the physical, cognitive, psychosocial, sensory, and other aspects of occupational performance in a variety of contexts to support engagement in everyday life activities that affect health, well-being, and quality of life.</t>
  </si>
  <si>
    <t>Source: The Guide to Occupational Therapy Practice, 2nd edition. Bethesda: American Occupational Therapy Association, 2007. [7/1/2008: definition changed, source changed]</t>
  </si>
  <si>
    <t>224ZR0403X</t>
  </si>
  <si>
    <t>Occupational therapy assistants contribute to the completion of an individualized occupational therapy driving and community mobility evaluation by administering delegated assessments and identifying findings that impact the client's occupational performance. Clients engage in the assessment and occupational profile process to customize the evaluation to their individual driving and community mobility needs.  Occupational therapy assistants administer and continuously modify individualized in-vehicle and community mobility assessments within the naturalistic context of the community in response to the occupational performance and safety behaviors of the client.  They also implement an individualized intervention plan, within the parameters established in collaboration with the occupational therapist that reflects the contexts of the client and meets his or her occupational performance and safety needs.  Occupational therapy assistants address immediate and long-term implications of psychosocial issues related to compromised driving and community mobility throughout the occupational therapy process and makes recommendations to the occupational therapist for modification to service delivery.</t>
  </si>
  <si>
    <t>Source: The Guide to Occupational Therapy Practice, 2nd edition. Bethesda: American Occupational Therapy Association, 2007. [7/1/2008: new]  Additional Resources: The American Occupational Therapy Association (AOTA) does offer voluntary specialty certification for a Driving &amp; Community Mobility Occupational Therapy Assistant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Fact Sheets: Older Driver; AOTA Website: Specialty Certification</t>
  </si>
  <si>
    <t>Driving and Community Mobility Occupational Therapy Assistant</t>
  </si>
  <si>
    <t>224ZE0001X</t>
  </si>
  <si>
    <t>Occupational therapy assistants provide environmental modifications under the supervision of an occupational therapist.  OTAs develop and implement an individualized occupational therapy environmental modification plan that reflects the relevant contexts of the client and relevant others and maximizes current and future occupational performance, safety, and participation of the client. Clients receive environmental modification recommendations and interventions that enable them to meet occupational performance and participation goals and that have adequate flexibility to accommodate for their future needs.</t>
  </si>
  <si>
    <t>Source: The Guide to Occupational Therapy Practice, 2nd edition. Bethesda: American Occupational Therapy Association, 2007. [7/1/2008: new]  Additional Resources: The American Occupational Therapy Association (AOTA) does offer voluntary specialty certification for an Environmental Modification Occupational Therapy Assistant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&lt;/ul&gt;Fact Sheet: Home Modifications and OT,  AOTA Website: Specialty Certifications</t>
  </si>
  <si>
    <t>Environmental Modification Occupational Therapy Assistant</t>
  </si>
  <si>
    <t>224ZF0002X</t>
  </si>
  <si>
    <t>Source: The Guide to Occupational Therapy Practice, 2nd edition. Bethesda: American Occupational Therapy Association, 2007. [7/1/2008: new]  Additional Resources: The American Occupational Therapy Association (AOTA) does offer voluntary specialty certification for a Feeding, Eating &amp; Swallowing Occupational Therapy Assistant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Website: Specialty Certifications; AOTA Specialized Knowledge and Skills Paper: Feeding, Eating and Swallowing in Occupational Therapy Practice, 2007; AOTA Fact Sheets: OT: A Vital Role in Dysphagia Care</t>
  </si>
  <si>
    <t>Feeding, Eating &amp; Swallowing Occupational Therapy Assistant</t>
  </si>
  <si>
    <t>224ZL0004X</t>
  </si>
  <si>
    <t>Occupational therapy assistants contribute to the completion of an individualized occupational therapy low-vision evaluation under the direction and supervision of the occupational therapist to identify factors that may facilitate, compensate for, or inhibit use of vision in occupational performance.  Clients are engaged in the identification of strengths, limitations, and goals as they relate to low vision to optimize independence and participation in desired occupations.  Occupational therapy assistants also contribute to the development and implementation of an individualized occupational therapy low-vision intervention plan in collaboration with the occupational therapist, client, and relevant others that reflects the client's priorities for occupational performance.</t>
  </si>
  <si>
    <t>Source: The Guide to Occupational Therapy Practice, 2nd edition. Bethesda: American Occupational Therapy Association, 2007. [7/1/2008: new]  Additional Resources: The American Occupational Therapy Association (AOTA) does offer voluntary specialty certification for a Low Vision Occupational Therapy Assistant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Fact Sheets: Low Vision; OT Services for Individuals with Visual Impairments</t>
  </si>
  <si>
    <t>Low Vision Occupational Therapy Assistant</t>
  </si>
  <si>
    <t>225000000X</t>
  </si>
  <si>
    <t>Orthotic Fitter</t>
  </si>
  <si>
    <t>An individual trained in the management of fitting prefabricated orthoses.</t>
  </si>
  <si>
    <t>Source:  National Uniform Claim Committee [1/1/2011: title modified, definition modfied]  Additional Resources:  American Board for Certification in Orthotics, Prosthetics and Pedorthics, Inc., www.abcop.org and Board of Certification/Accreditation, International, www.bocusa.org.</t>
  </si>
  <si>
    <t>222Z00000X</t>
  </si>
  <si>
    <t>Orthotist</t>
  </si>
  <si>
    <t>A health care professional who is specifically educated and trained to manage comprehensive orthotic patient care, including musculoskeletal and neuromuscular anomalies resulting from injuries or disease processes involving the lower extremity, upper extremity or spinal segment/s and positional deformation of the cranium. Orthotists assess specific patient needs, formulate an appropriate treatment plan, implement the treatment plan and provide follow-up care.</t>
  </si>
  <si>
    <t>Source:  American Board for Certification in Orthotics, Prosthetics, and Pedorthics, Inc. [7/1/2010: modified, 7/1/2013: modified]  Additional Resources:  American Board for Certification in Orthotics, Prosthetics and Pedorthics, Inc., www.abcop.org and Board of Certification/Accreditation, International, www.bocusa.org.</t>
  </si>
  <si>
    <t>224L00000X</t>
  </si>
  <si>
    <t>Pedorthist</t>
  </si>
  <si>
    <t>An individual who is trained in the management and treatment of conditions of the foot, ankle, and lower extremities requiring fitting, fabricating, and adjusting of pedorthic devices.</t>
  </si>
  <si>
    <t>225100000X</t>
  </si>
  <si>
    <t>Physical Therapist</t>
  </si>
  <si>
    <t>Physical therapists (PTs) are licensed health care professionals who diagnose and treat individuals of all ages, from newborns to the very oldest, who have medical problems or other health-related conditions that limit their abilities to move and perform functional activities in their daily lives. PTs examine each individual and develop a plan using treatment techniques to promote the ability to move, reduce pain, restore function, and prevent disability. In addition, PTs work with individuals to prevent the loss of mobility before it occurs by developing fitness- and wellness-oriented programs for healthier and more active lifestyles. PTs: 1.Diagnose and manage movement dysfunction and enhance physical and functional abilities. 2.Restore, maintain, and promote not only optimal physical function but optimal wellness and fitness and optimal quality of life as it relates to movement and health. 3.Prevent the onset, symptoms, and progression of impairments, functional limitations, and disabilities that may result from diseases, disorders, conditions, or injuries. 4.Treat conditions of the musculoskeletal, neuromuscular, cardiovascular, pulmonary, and/or integumentary systems. 5.Address the negative effects attributable to unique personal and environmental factors as they relate to human performance. 6.PTs provide care for people in a variety of settings, including hospitals, private practices, outpatient clinics, home health agencies, schools, sports and fitness facilities, work settings, and nursing homes. State licensure is required in each state in which a PT practices.</t>
  </si>
  <si>
    <t>Source: American Physical Therapy Association [1/1/2020: definition modified]  Additional resources: https://www.apta.org/PTCareers/RoleofaPT/</t>
  </si>
  <si>
    <t>2251C2600X</t>
  </si>
  <si>
    <t>Cardiopulmonary</t>
  </si>
  <si>
    <t>A licensed physical therapist, including but not limited to an individual who is a Board Certified Specialist in Cardiovascular &amp; Pulmonary Physical Therapy, who has demonstrated specialized knowledge and skill in cardiovascular and pulmonary anatomy and physiology medicine, rehabilitation, critical care, and emergency and trauma.</t>
  </si>
  <si>
    <t>Source: American Physical Therapy Association [1/1/2020: definition added]  Additional resources: http://www.abpts.org/uploadedFiles/ABPTSorg/Specialist_Certification/DSP/DSP-Cardio.pdf</t>
  </si>
  <si>
    <t>Cardiopulmonary Physical Therapist</t>
  </si>
  <si>
    <t>2251E1300X</t>
  </si>
  <si>
    <t>Electrophysiology, Clinical</t>
  </si>
  <si>
    <t>A licensed physical therapist, including but not limited to an individual who is a Board Certified Specialist in Clinical Electrophysiologic Physical Therapy, who has demonstrated specialized knowledge and skill in electrophysiologic examinations and evaluations and encompasses both the professional and technical components of the observation, recording, analysis, and interpretation of bioelectric muscle and nerve potentials, detected by means of surface or needle electrodes, for the purpose of evaluating the integrity of the neuromuscular system. Electrophysiologic evaluations include, but are not limited to, electrodiagnostic testing, which includes clinical needle electromyography, motor and sensory nerve conduction studies, and other evoked potential procedures.</t>
  </si>
  <si>
    <t>Source: American Physical Therapy Association [1/1/2020: definition added]  Additional Resources: https://www.apta.org/apta-and-you/leadership-and-governance/policies/electrophysiologic-examination-evaluation ; http://www.abpts.org/Certification/ClinicalElectrophysiology/</t>
  </si>
  <si>
    <t>Clinical Electrophysiology Physical Therapist</t>
  </si>
  <si>
    <t>2251E1200X</t>
  </si>
  <si>
    <t>A licensed physical therapist who has demonstrated specialized knowledge and skills pertaining to the workplace, occupational demands, prevention of work-related injury, management of the worker with job-related symptoms or participation restrictions, and provides individual, group or population level evaluation, intervention and consulting to enhance worker performance.</t>
  </si>
  <si>
    <t>Source: American Physical Therapy Association [1/1/2020: definition added]  Additional Resources: www.apta.org</t>
  </si>
  <si>
    <t>Ergonomics Physical Therapist</t>
  </si>
  <si>
    <t>2251G0304X</t>
  </si>
  <si>
    <t>Geriatrics</t>
  </si>
  <si>
    <t>A licensed physical therapist, including but not limited to an individual who is a Board Certified Specialist in Geriatric Physical Therapy, who has demonstrated specialized knowledge and skill in the comprehensive biopsychosocial assessment and evidence-based management of movement in aging adults. This includes, but is not limited to, specialized knowledge in and consideration of normal age-related changes and pathological manifestations across all systems; cognition and mental health; polypharmacy; fall risk mitigation; bone health; healthy and active aging, and socioeconomic and health policy issues affecting aging adults. The geriatric physical therapist is an integral part of the interdisciplinary geriatric team and serves as an advocate for the highest level of well-being for the older adult.</t>
  </si>
  <si>
    <t>Source: American Physical Therapy Association [1/1/2020: definition added]  Additional resources: www.apta.org</t>
  </si>
  <si>
    <t>Geriatric Physical Therapist</t>
  </si>
  <si>
    <t>2251H1200X</t>
  </si>
  <si>
    <t>Hand Physical Therapist</t>
  </si>
  <si>
    <t>2251H1300X</t>
  </si>
  <si>
    <t>Human Factors Physical Therapist</t>
  </si>
  <si>
    <t>2251N0400X</t>
  </si>
  <si>
    <t>A licensed physical therapist, including but not limited to an individual who is a Board Certified Specialist in Neurologic Physical Therapy, who has demonstrated specialized knowledge and skill in neuroanatomy and neurophysiology, including knowledge of central, peripheral, and autonomic nervous systems in populations with and without neurologic conditions; motor control and movement sciences in populations with and without neurologic conditions; behavioral sciences, including psychology and neuropsychology, and psychiatry; and medical management and pharmacology.</t>
  </si>
  <si>
    <t>Source: American Physical Therapy Association [1/1/2020: definition added]  Additional resources: http://www.abpts.org/uploadedFiles/ABPTSorg/Specialist_Certification/DSP/DSP-Neurology.pdf</t>
  </si>
  <si>
    <t>Neurology Physical Therapist</t>
  </si>
  <si>
    <t>2251X0800X</t>
  </si>
  <si>
    <t>A licensed physical therapist, including but not limited to an individual who is a Board Certified Specialist in Orthopaedic Physical Therapy, who has demonstrated specialized knowledge and skill in human anatomy and physiology, movement science; pathology/pathophysiology, pain science, medical and surgical considerations, orthopaedic physical therapy theory and practice, and critical inquiry for evidence-based practice.</t>
  </si>
  <si>
    <t>Source: American Physical Therapy Association [1/1/2020: definition added]  Additional resources: http://www.abpts.org/uploadedFiles/ABPTSorg/Specialist_Certification/DSP/DSP-Orthopaedics.pdf</t>
  </si>
  <si>
    <t>Orthopedic Physical Therapist</t>
  </si>
  <si>
    <t>2251P0200X</t>
  </si>
  <si>
    <t>A licensed physical therapist, including but not limited to an individual who is a Board Certified Specialist in Pediatric Physical Therapy, who has demonstrated specialized knowledge and skill in anatomy, histology, including embryonic development, genetics, biomechanics, neurological function, neuroscience, and pathology, behavioral sciences, and understanding of diseases or conditions that necessitate physical therapy care, that affect systems that in turn necessitate physical therapy care (comorbidities), and that influence the type of intervention that can be given.</t>
  </si>
  <si>
    <t>Source: American Physical Therapy Association [1/1/2020: definition added]  Additional resources: http://www.abpts.org/uploadedFiles/ABPTSorg/Specialist_Certification/DSP/DSP-Pediatrics.pdf</t>
  </si>
  <si>
    <t>Pediatric Physical Therapist</t>
  </si>
  <si>
    <t>2251S0007X</t>
  </si>
  <si>
    <t>Sports</t>
  </si>
  <si>
    <t>A licensed physical therapist, including but not limited to an individual who is a Board Certified Specialist in Sports Physical Therapy, who has demonstrated specialized knowledge and skill in human anatomy and physiology, movement science, pathology and pathophysiology, medical and surgical intervention, and health and wellness, as well as rehabilitation/return to sports, management of acute injury/illness, medical and surgical consideration, injury prevention, and sports performance enhancement.</t>
  </si>
  <si>
    <t>Source: American Physical Therapy Association [1/1/2020: definition added]  Additional resources: http://www.abpts.org/uploadedFiles/ABPTSorg/Specialist_Certification/DSP/DSP-Sports.pdf</t>
  </si>
  <si>
    <t>Sports Physical Therapist</t>
  </si>
  <si>
    <t>225200000X</t>
  </si>
  <si>
    <t>Physical Therapy Assistant</t>
  </si>
  <si>
    <t>(1)Physical therapist assistants are skilled health care providers who are graduates of a physical therapist assistant associate degree program accredited by an agency recognized by the Secretary of the U.S. Department of Education or Council on Postsecondary Accreditation, who assists the physical therapist in providing physical therapy. The supervising physical therapist is directly responsible for the actions of the physical therapist assistant. The PTA performs physical therapy procedures and related tasks that have been selected and delegated by the supervising physical therapist. Duties of the PTA include assisting the physical therapist in implementing treatment programs, training patients in exercised and activities of daily living, conducting treatments, and reporting to the physical therapist on the patient's responses. In addition to direct patient care, the PTA may also perform such functions as patient transport, and clinic or equipment preparation and maintenance. Currently more than half of all states require PTAs to be licensed, registered or certified. (2) An individual who works under the supervision of a physical therapist to assist him or her in providing physical therapy services. A physical therapy assistant may, for instance, help patients follow an appropriate exercise program that will increase their strength, endurance, coordination, and range of motion and train patients to perform activities of daily life.</t>
  </si>
  <si>
    <t>Source: (1) American Physical Therapy Association, P.O. Box 37257, Washington, D.C. 20013. (2) Lexikon: Dictionary of Health Care Terms, Organizations and Acronyms for the Era of Reform, Joint Commission on Accreditation of Healthcare Organizations, Oakbrook Terrace, IL: 1994, p. 612</t>
  </si>
  <si>
    <t>224P00000X</t>
  </si>
  <si>
    <t>Prosthetist</t>
  </si>
  <si>
    <t>A health care professional who is specifically educated and trained to manage comprehensive prosthetic patient care for individuals who have sustained complete or partial limb loss or absence. Prosthetists assess specific patient needs, formulate an appropriate treatment plan, implement the treatment plan and provide follow-up care.</t>
  </si>
  <si>
    <t>225B00000X</t>
  </si>
  <si>
    <t>Pulmonary Function Technologist</t>
  </si>
  <si>
    <t>An individual who is trained and qualified to perform pulmonary diagnostic tests.  In the course of conducting these tests, the Pulmonary Function Technologist is able to setup, calibrate, maintain, and ensure the quality assurance of the pulmonary function testing equipment.  In the laboratory, clinical or patient care setting the technologist instructs patients, elicits cooperation, performs procedures, monitors patient response, and evaluates patient performance.  Tests results are calculated, compared with predicted normal ranges, and evaluated for reliability.  The technologist collects clinical history data and evaluates the clinical implications of the test results.</t>
  </si>
  <si>
    <t>225800000X</t>
  </si>
  <si>
    <t>Recreation Therapist</t>
  </si>
  <si>
    <t>A recreation therapist uses recreational activities for intervention in some physical, social or emotional behavior to bring about a desired change in that behavior and promote the growth and development of the patient.</t>
  </si>
  <si>
    <t>Source: Joel A. DeLisa and Bruce M. Gans, Rehabilitation Medicine: Principles and Practice Second Edition, J.B. Lippincott Company, Philadelphia: 1993, p. 7</t>
  </si>
  <si>
    <t>226000000X</t>
  </si>
  <si>
    <t>Recreational Therapist Assistant</t>
  </si>
  <si>
    <t>Recreational Therapist Assistants work in support of or assistant to Recreational Therapists treating patients with disabilities, injuries, and illnesses.  Recreational Therapist Assistants work in a variety of settings providing treatments using recreational activities, including games, sports, and crafts.</t>
  </si>
  <si>
    <t>Source:  National Uniform Claim Committee, 2015   [1/1/2016: new]</t>
  </si>
  <si>
    <t>225C00000X</t>
  </si>
  <si>
    <t>Rehabilitation Counselor</t>
  </si>
  <si>
    <t>An individual trained and educated in a systematic process of assisting persons with physical, mental, developmental, cognitive, and emotional disabilities to achieve their personal, career, and independent living goals assessment and appraisal, diagnosis and treatment planning, career (vocational) counseling, individual and group counseling interventions for adjustments to the medical and psychosocial impact of disability, case management, program evaluation and research, job analysis and placement counseling, and consultation on rehabilitation resources and technology. Certification generally requires a Master's degree with specialized courses in rehabilitation processes and technology.</t>
  </si>
  <si>
    <t>Sources: Commission on Rehabilitation Counselor Certification and Rhea, Ott, and Shafritz, The Facts On File Dictionary of Health Care Management, New York: Facts On File Publications, 1988.</t>
  </si>
  <si>
    <t>225CA2400X</t>
  </si>
  <si>
    <t>Assistive Technology Practitioner</t>
  </si>
  <si>
    <t>Assistive Technology Practitioner Rehabilitation Counselor</t>
  </si>
  <si>
    <t>225CA2500X</t>
  </si>
  <si>
    <t>Assistive Technology Supplier</t>
  </si>
  <si>
    <t>Assistive Technology Supplier Rehabilitation Counselor</t>
  </si>
  <si>
    <t>225CX0006X</t>
  </si>
  <si>
    <t>Orientation and Mobility Training Provider</t>
  </si>
  <si>
    <t>Orientation and Mobility (O&amp;M) specialists teach children and adults who have visual impairments the specific orientation skills used to find one's way in the environment and the mobility skills needed to travel safely and efficiently at home, school, work, and in the community. Instruction is usually provided one-on-one and can include skills such as how to use a long cane, the operation of low vision devices and electronic travel aids when appropriate, how to orient oneself to new environments, navigate public transportation systems, how to cross streets safely, and traveling by using hearing, remaining vision, and other senses.  In addition, O&amp;M Specialists help children to develop fundamental skills such as fine and gross motor skills, concept development and problem solving skills. Adult clients can also benefit from an O&amp;M specialist evaluating their current use of travel-related skills, discussing their future goals, and helping them select a program of instruction that will allow them to reach their greatest travel potential.</t>
  </si>
  <si>
    <t>Source:  San Francisco State University Orientation and Mobility Program web site http://online.sfsu.edu/~mobility/ [7/1/2006: new]</t>
  </si>
  <si>
    <t>Orientation and Mobility Training Rehabilitation Counselor</t>
  </si>
  <si>
    <t>225400000X</t>
  </si>
  <si>
    <t>Rehabilitation Practitioner</t>
  </si>
  <si>
    <t>A health care practitioner who trains or retrains individuals disabled by disease or injury to help them attain their maximum functional capacity.</t>
  </si>
  <si>
    <t>227800000X</t>
  </si>
  <si>
    <t>Respiratory Therapist, Certified</t>
  </si>
  <si>
    <t>A Certified Respiratory Therapist (CRT) is a an entry level therapist who has passed a standardized written examination administered by the National Board for Respiratory Care (NBRC).  CRTs provide diagnostic testing, therapeutics, monitoring, rehabilitation, and education to patients with disorders of the cardiopulmonary system.  They provide these respiratory care services in all health care facilities and in the home.  A CRT is a graduate of an associate degree program approved by the Commission on Accreditation of Allied Health Educational Programs (CAAHEP) and where applicable, is licensed by the state and is practicing within the scope of the license.</t>
  </si>
  <si>
    <t>Certified Respiratory Therapist</t>
  </si>
  <si>
    <t>2278C0205X</t>
  </si>
  <si>
    <t>Respiratory emergencies are commonplace in the treatment of critical care patients.  Included in the assessment measurements conducted by the respiratory therapist in the critical care settings are arterial blood gas puncture and analysis, intrarterial monitoring, bedside measurements of lung mechanics, hemodynamic monitoring, and inspired and expired gas measurements.  This is coupled with the initiation and management of mechanical ventilation patients.</t>
  </si>
  <si>
    <t>Critical Care Certified Respiratory Therapist</t>
  </si>
  <si>
    <t>2278E1000X</t>
  </si>
  <si>
    <t>The focus of patient and family education activities is to promote knowledge of disease process, medical therapy, and self help.  Respiratory therapists are uniquely qualified to provide this service in regard to cardiopulmonary diseases and injury.</t>
  </si>
  <si>
    <t>Educational Certified Respiratory Therapist</t>
  </si>
  <si>
    <t>2278E0002X</t>
  </si>
  <si>
    <t>Emergency Care</t>
  </si>
  <si>
    <t>The immediate availability of diagnostic and therapeutic cardiopulmonary services in the assessment and management of trauma victims, patients requiring airway management and others requiring emergency care.</t>
  </si>
  <si>
    <t>Emergency Care Certified Respiratory Therapist</t>
  </si>
  <si>
    <t>2278G1100X</t>
  </si>
  <si>
    <t>General Care</t>
  </si>
  <si>
    <t>This level of care includes diagnostics testing, therapeutics, monitoring, rehabilitation of patients with disorders of the cardiopulmonary system, as well as, education of the patient and family in regard to those disorders.</t>
  </si>
  <si>
    <t>General Care Certified Respiratory Therapist</t>
  </si>
  <si>
    <t>2278G0305X</t>
  </si>
  <si>
    <t>Geriatric Care</t>
  </si>
  <si>
    <t>Care of older patients who have age and/or disease related decremental pulmonary changes.  Diagnosis and treatment is very important for this group since chronic lung disease is the major cause of morbidity and mortality among them.  Furthermore, as this segment of the population increases, life expectancy is being extended.</t>
  </si>
  <si>
    <t>Geriatric Care Certified Respiratory Therapist</t>
  </si>
  <si>
    <t>2278H0200X</t>
  </si>
  <si>
    <t>Home care fosters individual responsibility for self-management of chronic respiratory conditions.  It includes individualized assessment based plans of care service developed to promote safe, proper, and sustained use of prescribed respiratory therapy medications, equipment, and techniques in the home.</t>
  </si>
  <si>
    <t>Home Health Certified Respiratory Therapist</t>
  </si>
  <si>
    <t>2278P3900X</t>
  </si>
  <si>
    <t>Neonatal/Pediatrics</t>
  </si>
  <si>
    <t>The care and treatment of premature infants, newborns and children.  This includes management of mechanical ventilation, assessment, diagnostics and generalized respiratory treatments.</t>
  </si>
  <si>
    <t>Neonatal/Pediatric Certified Respiratory Therapist</t>
  </si>
  <si>
    <t>2278P3800X</t>
  </si>
  <si>
    <t>Palliative/Hospice</t>
  </si>
  <si>
    <t>A coordinated plan of care to help dying patients and their families handle the burden of terminal care.  Effective secretion management and relief of dyspnea are paramount in caring for patients with end-stage pulmonary disease.</t>
  </si>
  <si>
    <t>Palliative/Hospice Certified Respiratory Therapist</t>
  </si>
  <si>
    <t>2278P4000X</t>
  </si>
  <si>
    <t>Patient Transport</t>
  </si>
  <si>
    <t>Transport respiratory therapist provide patient assessment, initiation of treatment modalities and continued monitoring of patient status of the critically ill and injured patients with special attention to advanced airway and ventilator management.  The transport respiratory therapist knowledge and experience with complex neonatal, pediatric and adult patient care issues provides them with an expertise to assist with any patient care issue in a variety of transport modes.</t>
  </si>
  <si>
    <t>Patient Transport Certified Respiratory Therapist</t>
  </si>
  <si>
    <t>2278P1004X</t>
  </si>
  <si>
    <t>Pulmonary Diagnostics</t>
  </si>
  <si>
    <t>Included in the area of pulmonary diagnostics are the following; collection and analysis of physiological specimens, interpretation of physiological data, administration of tests of the cardiopulmonary system, and the conduct of both neurophysiological and sleep disorders studies.</t>
  </si>
  <si>
    <t>Pulmonary Diagnostics Certified Respiratory Therapist</t>
  </si>
  <si>
    <t>2278P1006X</t>
  </si>
  <si>
    <t>Pulmonary Function Technologist Certified Respiratory Therapist</t>
  </si>
  <si>
    <t>2278P1005X</t>
  </si>
  <si>
    <t>Pulmonary Rehabilitation</t>
  </si>
  <si>
    <t>The respiratory therapist can assist the chronic pulmonary patient in returning to an optimal role in society by providing an effective program.  It includes bronchopulmonary drainage, exercise therapy, and patient education.</t>
  </si>
  <si>
    <t>Pulmonary Rehabilitation Certified Respiratory Therapist</t>
  </si>
  <si>
    <t>2278S1500X</t>
  </si>
  <si>
    <t>SNF/Subacute Care</t>
  </si>
  <si>
    <t>Care of residents in a long-term care environment.  Respiratory modalities delivered include those similar in the general care and critical care areas but provided to less critical patients.</t>
  </si>
  <si>
    <t>SNF/Subacute Care Certified Respiratory Therapist</t>
  </si>
  <si>
    <t>227900000X</t>
  </si>
  <si>
    <t>Respiratory Therapist, Registered</t>
  </si>
  <si>
    <t>A Registered Respiratory Therapist (RRT) is an advanced therapist who has passed standardized written and clinical simulation examinations administered by the National Board for Respiratory Care (NBRC).  In addition, to the certified therapist (CRT) entry level skills, RRTs have advanced education and training in patient assessment, in the development and modification of patient care plans, and in assuring the appropriate utilization of respiratory care resources.  An RRT is a graduate of an associate or baccalaureate degree producing educational programs approved by the Commission on Accreditation of Allied Health Education Programs (CAAHEP) and where applicable, is licensed by the state and is practicing within the scope of that license.</t>
  </si>
  <si>
    <t>Registered Respiratory Therapist</t>
  </si>
  <si>
    <t>2279C0205X</t>
  </si>
  <si>
    <t>Critical Care Registered Respiratory Therapist</t>
  </si>
  <si>
    <t>2279E1000X</t>
  </si>
  <si>
    <t>Educational Registered Respiratory Therapist</t>
  </si>
  <si>
    <t>2279E0002X</t>
  </si>
  <si>
    <t>Emergency Care Registered Respiratory Therapist</t>
  </si>
  <si>
    <t>2279G1100X</t>
  </si>
  <si>
    <t>General Care Registered Respiratory Therapist</t>
  </si>
  <si>
    <t>2279G0305X</t>
  </si>
  <si>
    <t>Geriatric Care Registered Respiratory Therapist</t>
  </si>
  <si>
    <t>2279H0200X</t>
  </si>
  <si>
    <t>Home Health Registered Respiratory Therapist</t>
  </si>
  <si>
    <t>2279P3900X</t>
  </si>
  <si>
    <t>Neonatal/Pediatric Registered Respiratory Therapist</t>
  </si>
  <si>
    <t>2279P3800X</t>
  </si>
  <si>
    <t>Palliative/Hospice Registered Respiratory Therapist</t>
  </si>
  <si>
    <t>2279P4000X</t>
  </si>
  <si>
    <t>Patient Transport Registered Respiratory Therapist</t>
  </si>
  <si>
    <t>2279P1004X</t>
  </si>
  <si>
    <t>Pulmonary Diagnostics Registered Respiratory Therapist</t>
  </si>
  <si>
    <t>2279P1006X</t>
  </si>
  <si>
    <t>Pulmonary Function Technologist Registered Respiratory Therapist</t>
  </si>
  <si>
    <t>2279P1005X</t>
  </si>
  <si>
    <t>Pulmonary Rehabilitation Registered Respiratory Therapist</t>
  </si>
  <si>
    <t>2279S1500X</t>
  </si>
  <si>
    <t>SNF/Subacute Care Registered Respiratory Therapist</t>
  </si>
  <si>
    <t>225500000X</t>
  </si>
  <si>
    <t>Specialist/Technologist</t>
  </si>
  <si>
    <t>General classification identifying individuals who are trained on a specific piece of equipment or technical procedure.</t>
  </si>
  <si>
    <t>Respiratory/Developmental/Rehabilitative Specialist/Technologist</t>
  </si>
  <si>
    <t>2255A2300X</t>
  </si>
  <si>
    <t>Athletic Trainer</t>
  </si>
  <si>
    <t>Athletic trainers are allied health care professionals who work in consultation with or under the direction of physicians, and specialize in the prevention, assessment, treatment and rehabilitation of injuries and illnesses.  Currently, the entry-level employment requirements are a bachelor's degree with a major in athletic training from an accredited university or college. A majority of athletic trainers hold advanced degrees.  National board certification is generally required as a condition of state licensure and employment. Most states regulate athletic trainers, and they practice within the scope of that license or regulation.  Clinical practice includes emergency care, rehabilitation, reconditioning, therapeutic exercise, wellness programs, exercise physiology, kinesiology, biomechanics, nutrition, psychology and health care administration.</t>
  </si>
  <si>
    <t>Source: National Athletic Trainers' Association (www.NATA.org) [1/1/2006: modified definition, modified source]</t>
  </si>
  <si>
    <t>2255R0406X</t>
  </si>
  <si>
    <t>Rehabilitation, Blind</t>
  </si>
  <si>
    <t>Blind Rehabilitation Specialist/Technologist</t>
  </si>
  <si>
    <t>231H00000X</t>
  </si>
  <si>
    <t>Speech, Language and Hearing Service Providers</t>
  </si>
  <si>
    <t>Audiologist</t>
  </si>
  <si>
    <t>(1) A specialist in evaluation, habilitation and rehabilitation of those whose communication disorders center in whole or in part in hearing function. Audiologists are autonomous professionals who identify, assess, and manage disorders of the auditory, balance and other neural systems. Audiologists provide audiological (aural) rehabilitation to children and adults across the entire age span. Audiologists select, fit and dispense amplification systems such as hearing aids and related devices. (2) An audiologist is a person qualified by a master's degree in audiology, licensed by the state, where applicable, and practicing within the scope of that license. Audiologists evaluate and treat patients with impaired hearing. They plan, direct and conduct rehabilitative programs with audiotry substitutional devises (hearing aids) and other therapy.</t>
  </si>
  <si>
    <t>Source: (1) American Speech-Language-Hearing Association, (1996, Spring) Scope of practice in Audiology, p. 2</t>
  </si>
  <si>
    <t>231HA2400X</t>
  </si>
  <si>
    <t>Assistive Technology Practitioner Audiologist</t>
  </si>
  <si>
    <t>231HA2500X</t>
  </si>
  <si>
    <t>Assistive Technology Supplier Audiologist</t>
  </si>
  <si>
    <t>237600000X</t>
  </si>
  <si>
    <t>Audiologist-Hearing Aid Fitter</t>
  </si>
  <si>
    <t>An audiologist/hearing aid fitter is the professional who specializes in evaluating and treating people with hearing loss, conducts a wide variety of tests to determine the exact nature of an individual's hearing problem, presents a variety of treatment options to patients, dispenses and fits hearing aids, administers tests of balance to evaluate dizziness and provides hearing rehabilitation training. This classification should be used where individuals are licensed as "audiologist-hearing aid fitters" as opposed to states that license individuals as "audiologists".</t>
  </si>
  <si>
    <t>Source: American Academy of Audiology, 1735 N. Lynn St, Suite 950, Arlington VA 22209, (800)AAA-2336)</t>
  </si>
  <si>
    <t>237700000X</t>
  </si>
  <si>
    <t>Hearing Instrument Specialist</t>
  </si>
  <si>
    <t>Individuals who test hearing for the selection, adaptation, fitting, adjusting, servicing, and sale of hearing aids. Hearing Instrument Specialist is a designation provided individuals who qualify by the National Hearing Aid Society</t>
  </si>
  <si>
    <t>235500000X</t>
  </si>
  <si>
    <t>Speech/Language/Hearing Specialist/Technologist</t>
  </si>
  <si>
    <t>2355A2700X</t>
  </si>
  <si>
    <t>Audiology Assistant</t>
  </si>
  <si>
    <t>2355S0801X</t>
  </si>
  <si>
    <t>Speech-Language Assistant</t>
  </si>
  <si>
    <t>235Z00000X</t>
  </si>
  <si>
    <t>Speech-Language Pathologist</t>
  </si>
  <si>
    <t>The speech-language pathologist is the professional who engages in clinical services, prevention, advocacy, education, administration, and research in the areas of communication and swallowing across the life span from infancy through geriatrics. Speech-language pathologists address typical and atypical impairments and disorders related to communication and swallowing in the areas of speech sound production, resonance, voice, fluency, language (comprehension and expression), cognition, and feeding and swallowing.</t>
  </si>
  <si>
    <t>"Scope of Practice in Speech-Language Pathology", American Speech-Language-Hearing Association, 2013.</t>
  </si>
  <si>
    <t>Student, Health Care</t>
  </si>
  <si>
    <t>Student in an Organized Health Care Education/Training Program</t>
  </si>
  <si>
    <t xml:space="preserve">An individual who is enrolled in an organized health care education/training program leading to a degree, certification, registration, and/or licensure to provide health care. </t>
  </si>
  <si>
    <t>[1/1/2005: new]</t>
  </si>
  <si>
    <t>242T00000X</t>
  </si>
  <si>
    <t>Technologists, Technicians &amp; Other Technical Service Providers</t>
  </si>
  <si>
    <t>Perfusionist</t>
  </si>
  <si>
    <t>A perfusionist operates extracorporeal circulation and autotransfusion equipment during any medical situation where it is necessary to support or temporarily replace the patient's circulatory or respiratory function. The perfusionist is knowledgeable concerning the variety of equipment available to perform extracorporeal circulation functions and is responsible, in consultation with the physician, for selecting the appropriate equipment and techniques to be used.</t>
  </si>
  <si>
    <t>Source:  Health Professions Career and Education Directory, American Medical Association [1/1/2007: new]</t>
  </si>
  <si>
    <t>247100000X</t>
  </si>
  <si>
    <t>Radiologic Technologist</t>
  </si>
  <si>
    <t>An individual who is trained and qualified in the art and science of both ionizing and non-ionizing radiation for the purposes of diagnostic medical imaging, interventional procedures and therapeutic treatment.</t>
  </si>
  <si>
    <t>2471B0102X</t>
  </si>
  <si>
    <t>Bone Densitometry</t>
  </si>
  <si>
    <t>Bone Densitometry Radiologic Technologist</t>
  </si>
  <si>
    <t>2471C1106X</t>
  </si>
  <si>
    <t>Cardiac-Interventional Technology</t>
  </si>
  <si>
    <t>Cardiac-Interventional Technology Radiologic Technologist</t>
  </si>
  <si>
    <t>2471C1101X</t>
  </si>
  <si>
    <t>Cardiovascular-Interventional Technology</t>
  </si>
  <si>
    <t>Cardiovascular-Interventional Technology Radiologic Technologist</t>
  </si>
  <si>
    <t>2471C3401X</t>
  </si>
  <si>
    <t>Computed Tomography</t>
  </si>
  <si>
    <t>Computed Tomography Radiologic Technologist</t>
  </si>
  <si>
    <t>2471M1202X</t>
  </si>
  <si>
    <t>Magnetic Resonance Imaging</t>
  </si>
  <si>
    <t>Magnetic Resonance Imaging Radiologic Technologist</t>
  </si>
  <si>
    <t>2471M2300X</t>
  </si>
  <si>
    <t>Mammography</t>
  </si>
  <si>
    <t>Mammography Radiologic Technologist</t>
  </si>
  <si>
    <t>2471N0900X</t>
  </si>
  <si>
    <t>Nuclear Medicine Technology</t>
  </si>
  <si>
    <t>Nuclear Medicine Technology Radiologic Technologist</t>
  </si>
  <si>
    <t>2471Q0001X</t>
  </si>
  <si>
    <t>Quality Management</t>
  </si>
  <si>
    <t>Quality Management Radiologic Technologist</t>
  </si>
  <si>
    <t>2471R0002X</t>
  </si>
  <si>
    <t>Radiation Therapy</t>
  </si>
  <si>
    <t>Radiation Therapy Radiologic Technologist</t>
  </si>
  <si>
    <t>2471C3402X</t>
  </si>
  <si>
    <t>Radiography</t>
  </si>
  <si>
    <t>Radiography Radiologic Technologist</t>
  </si>
  <si>
    <t>2471S1302X</t>
  </si>
  <si>
    <t>Sonography</t>
  </si>
  <si>
    <t>Sonography Radiologic Technologist</t>
  </si>
  <si>
    <t>2471V0105X</t>
  </si>
  <si>
    <t>Vascular Sonography</t>
  </si>
  <si>
    <t>Vascular Sonography Radiologic Technologist</t>
  </si>
  <si>
    <t>2471V0106X</t>
  </si>
  <si>
    <t>Vascular-Interventional Technology</t>
  </si>
  <si>
    <t>Vascular-Interventional Technology Radiologic Technologist</t>
  </si>
  <si>
    <t>243U00000X</t>
  </si>
  <si>
    <t>Radiology Practitioner Assistant</t>
  </si>
  <si>
    <t>A Radiology Practitioner Assistant (RPA) is a health professional certified as a registered radiographer with the American Registry of Radiologic Technologists (ARRT) and, in addition, is credentialed to provide primary radiology health care with radiologist supervision. Radiology Practitioner Assistants are qualified by graduation from an educational program recognized by the Board of Directors of athe Certification Board for Radiology Practitioner Assistants (CBRPA) and certified by the CBRPA. Within the Radiologist/RPA relationship, Radiology Practitioner Assistants exercise autonomy in decision making in the role of a primary caregiver with regard to patient assessment, patient management and in providing a broad range of radiology diagnostic and interventional services. The clinical role of the Radiology Practitioner Assistant includes primary and specialty care in radiology practice settings in rural and urban areas.</t>
  </si>
  <si>
    <t>Source: Certification Board of Radiology Practitioner Assistants [7/1/2008: new]  Additional Resources: www.cbrpa.org</t>
  </si>
  <si>
    <t>246X00000X</t>
  </si>
  <si>
    <t>Specialist/Technologist Cardiovascular</t>
  </si>
  <si>
    <t>An allied health professional who performs diagnostic examinations at the request or direction of a physician in one or more of the following three areas: invasive cardiology, noninvasive cardiology, and noninvasive peripheral vascular study. Cardiovascular technologists are one type of allied health professional for which the Committee on Allied Health Education and Accreditation has accredited education programs</t>
  </si>
  <si>
    <t>Source: (1) Lexikon: Dictionary of Health Care Terms, Organizations and Acronyms for the Era of Reform, The Joint Commission on Accreditation of Healthcare Organizations, Oakbrook Terrace, Illinois: 1994, p. 159.</t>
  </si>
  <si>
    <t>Cardiovascular Specialist/Technologist</t>
  </si>
  <si>
    <t>246XC2901X</t>
  </si>
  <si>
    <t>Cardiovascular Invasive Specialist</t>
  </si>
  <si>
    <t>Cardiovascular Invasive Specialist/Technologist</t>
  </si>
  <si>
    <t>246XS1301X</t>
  </si>
  <si>
    <t>Sonography Specialist/Technologist</t>
  </si>
  <si>
    <t>246XC2903X</t>
  </si>
  <si>
    <t>Vascular Specialist</t>
  </si>
  <si>
    <t>Vascular Specialist/Technologist</t>
  </si>
  <si>
    <t>246Y00000X</t>
  </si>
  <si>
    <t>Specialist/Technologist, Health Information</t>
  </si>
  <si>
    <t>An individual with a high school diploma, on-the-job experience and coding education from seminars or college classes who passes a national certification examination in either inpatient and outpatient facility services coding, or physician services coding.</t>
  </si>
  <si>
    <t>Source: American Health Information Management Association, Chicago, IL, 1996.</t>
  </si>
  <si>
    <t>Health Information Specialist/Technologist</t>
  </si>
  <si>
    <t>246YC3301X</t>
  </si>
  <si>
    <t>Coding Specialist, Hospital Based</t>
  </si>
  <si>
    <t>Hospital Based Coding Specialist</t>
  </si>
  <si>
    <t>246YC3302X</t>
  </si>
  <si>
    <t>Coding Specialist, Physician Office Based</t>
  </si>
  <si>
    <t>Physician Office Based Coding Specialist</t>
  </si>
  <si>
    <t>246YR1600X</t>
  </si>
  <si>
    <t>Registered Record Administrator</t>
  </si>
  <si>
    <t xml:space="preserve"> Registered Record Administrator</t>
  </si>
  <si>
    <t>246Z00000X</t>
  </si>
  <si>
    <t>Specialist/Technologist, Other</t>
  </si>
  <si>
    <t>General classification identifying individuals trained on specific equipment and technical procedures in one of a collection of miscellaneous healthcare disciplines.</t>
  </si>
  <si>
    <t>Other Specialist/Technologist</t>
  </si>
  <si>
    <t>246ZA2600X</t>
  </si>
  <si>
    <t>Art, Medical</t>
  </si>
  <si>
    <t>Medical Art  Specialist/Technologist</t>
  </si>
  <si>
    <t>246ZB0500X</t>
  </si>
  <si>
    <t>Biochemist</t>
  </si>
  <si>
    <t>246ZB0301X</t>
  </si>
  <si>
    <t>Biomedical Engineering</t>
  </si>
  <si>
    <t>Biomedical Engineer</t>
  </si>
  <si>
    <t>246ZB0302X</t>
  </si>
  <si>
    <t>Biomedical Photographer</t>
  </si>
  <si>
    <t>246ZB0600X</t>
  </si>
  <si>
    <t>Biostatistician</t>
  </si>
  <si>
    <t>Biostatiscian</t>
  </si>
  <si>
    <t>246ZE0500X</t>
  </si>
  <si>
    <t>EEG</t>
  </si>
  <si>
    <t>EEG Specialist/Technologist</t>
  </si>
  <si>
    <t>246ZE0600X</t>
  </si>
  <si>
    <t>Electroneurodiagnostic</t>
  </si>
  <si>
    <t>Electroneurodiagnostic Specialist/Technologist</t>
  </si>
  <si>
    <t>246ZG1000X</t>
  </si>
  <si>
    <t>Geneticist, Medical (PhD)</t>
  </si>
  <si>
    <t>Medical Geneticist (PhD) Specialist/Technologist</t>
  </si>
  <si>
    <t>246ZG0701X</t>
  </si>
  <si>
    <t>Graphics Methods</t>
  </si>
  <si>
    <t>Graphics Methods Specialist/Technologist</t>
  </si>
  <si>
    <t>246ZI1000X</t>
  </si>
  <si>
    <t>Illustration, Medical</t>
  </si>
  <si>
    <t>Medical Illustrator</t>
  </si>
  <si>
    <t>246ZN0300X</t>
  </si>
  <si>
    <t>Nephrology Specialist/Technologist</t>
  </si>
  <si>
    <t>246ZX2200X</t>
  </si>
  <si>
    <t>Orthopedic Assistant</t>
  </si>
  <si>
    <t>An Orthopaedic Assistant is a person who has been trained to work as a physician extender in both clinical and surgical environments. An Orthopaedic Assistant assists with aspects of patient care as determined by the supervising surgeon including, but not limited to, obtaining patient history, assisting with examinations, injections, recording of office notes, and application/adjustment/removal of splints, casts, and other immobilization devices.  Acting as a surgical first assistant for orthopaedic surgery cases includes providing aid in exposure, hemostasis, positioning of the patient, suturing and closure of body planes and skin, application of wound dressings or immobilization devices, and other technical functions that will help the surgeon carry out a safe operation with optimal results for the patient.  An Orthopaedic Assistant may be licensed, registered, or certified depending on the state in which the individual practices.</t>
  </si>
  <si>
    <t>Source:  American Society of Orthopaedic Assistants (ASOA), 2014 [7/1/2014: new]  Additional Resources: National Board for Certification of Orthopaedic Assistants</t>
  </si>
  <si>
    <t>246ZC0007X</t>
  </si>
  <si>
    <t>Surgical Assistant</t>
  </si>
  <si>
    <t>A surgical assistant is a skilled practitioner who has undergone formalized education and training as a surgical assistant. The surgical assistant performs surgical functions that include, but are not limited to: retracting, manipulating, suturing, clamping, cauterizing, litigating, and tying tissue; suctioning, irrigating and sponging; positioning the patient; closure of body planes and skin; and participating in hemostasis and volume replacement. Surgical assistants are certified and registered or licensed by the state, or, in states without licensure, certified as surgical assistants by completing appropriate education and training.</t>
  </si>
  <si>
    <t>Source: Association of Surgical Assistants, 2014. [7/1/2007: new, 7/1/2014: title modified, definition modified]    http://www.surgicalassistant.org/index.php/surgical-assisting  Additional Resources: National Surgical Assistant Association, www.nsaa.net.</t>
  </si>
  <si>
    <t>246ZS0410X</t>
  </si>
  <si>
    <t>Surgical Technologist</t>
  </si>
  <si>
    <t>Surgical technologists are allied health professionals, who are an integral part of the team of medical practitioners providing surgical care to patients. Surgical technologists work under the supervision of a surgeon to facilitate the safe and effective conduct of invasive surgical procedures, ensuring that the operating room environment is safe, that equipment functions properly, and that the operative procedure is conducted under conditions that maximize patient safety. Surgical technologists possess expertise in the theory and application of sterile and aseptic technique and combine the knowledge of human anatomy, surgical procedures, and implementation tools and technologies to facilitate a physician's performance of invasive therapeutic and diagnostic procedures.</t>
  </si>
  <si>
    <t>Source:  Association of Surgical Technologists, "Job Description: Surgical Technologist," 2014. [7/1/2014: code modified, title modified, definition added]</t>
  </si>
  <si>
    <t>246Q00000X</t>
  </si>
  <si>
    <t>Specialist/Technologist, Pathology</t>
  </si>
  <si>
    <t>(1) An individual educated and trained in clinical chemistry, microbiology or other biological sciences; and in gathering data on the blood, tissues, and fluids in the human body. Tests and procedures performed or supervised center on major areas of hematology, microbiology, immunohematology, immunology, clinical chemistry and urinalysis. Education and certification requires the equivalent of an associate degree and alternative combinations of accredited training and experience. (2) A specially trained individual who works under the direction of a pathologist, other physician, or scientist, and performs specialized chemical, microscopic, and bacteriological tests of human blood, tissue, and fluids. Also known as medical technologists, they perform and supervise tests and procedures in clinical chemistry, immunology, serology, bacteriology, hematology, parasitology, mycology, urinalysis, and blood banking. The work requires the correlation of test results with other data, interpretation of test findings, and exercise of independent judgment. The minimum educational requirement (for one of several certification programs in medical technology) is a baccalaureate degree with appropriate science course requirements, plus a twelve-month, structured, AMA approved medical technology program and an examination; or a baccalaureate degree with appropriate science course requirements and experience.</t>
  </si>
  <si>
    <t>Pathology Specialist/Technologist</t>
  </si>
  <si>
    <t>246QB0000X</t>
  </si>
  <si>
    <t>Blood Banking</t>
  </si>
  <si>
    <t>Blood Banking Specialist/Technologist</t>
  </si>
  <si>
    <t>246QC1000X</t>
  </si>
  <si>
    <t>Chemistry</t>
  </si>
  <si>
    <t>Chemistry Pathology Specialist/Technologist</t>
  </si>
  <si>
    <t>246QC2700X</t>
  </si>
  <si>
    <t>Cytotechnology</t>
  </si>
  <si>
    <t>Cytotechnology Specialist/Technologist</t>
  </si>
  <si>
    <t>246QH0401X</t>
  </si>
  <si>
    <t>Hemapheresis Practitioner</t>
  </si>
  <si>
    <t>246QH0000X</t>
  </si>
  <si>
    <t>Hematology Specialist/Technologist</t>
  </si>
  <si>
    <t>246QH0600X</t>
  </si>
  <si>
    <t>Histology</t>
  </si>
  <si>
    <t>Histology Specialist/Technologist</t>
  </si>
  <si>
    <t>246QI0000X</t>
  </si>
  <si>
    <t>Immunology</t>
  </si>
  <si>
    <t>Immunology Pathology Specialist/Technologist</t>
  </si>
  <si>
    <t>246QL0900X</t>
  </si>
  <si>
    <t>Laboratory Management</t>
  </si>
  <si>
    <t>Laboratory Management Specialist/Technologist</t>
  </si>
  <si>
    <t>246QL0901X</t>
  </si>
  <si>
    <t>Laboratory Management, Diplomate</t>
  </si>
  <si>
    <t>Diplomate Laboratory Management Specialist/Technologist</t>
  </si>
  <si>
    <t>246QM0706X</t>
  </si>
  <si>
    <t>Medical Technologist</t>
  </si>
  <si>
    <t>246QM0900X</t>
  </si>
  <si>
    <t>Microbiology</t>
  </si>
  <si>
    <t>Microbiology Specialist/Technologist</t>
  </si>
  <si>
    <t>246W00000X</t>
  </si>
  <si>
    <t>Technician, Cardiology</t>
  </si>
  <si>
    <t>An individual who has knowledge of specific techniques, instruments, and equipment required in performing specific cardiovascular/peripheral vascular diagnostic procedures.</t>
  </si>
  <si>
    <t>Cardiology Technician</t>
  </si>
  <si>
    <t>247000000X</t>
  </si>
  <si>
    <t>Technician, Health Information</t>
  </si>
  <si>
    <t>Preferred term for an Accredited Record Technician who is an individual with an associate's degree from an accredited college or independent study program who is skilled in analyzing health information and in examination of medical records for accuracy, reporting of patient data for reimbursement, and creation of disease registries for researchers.</t>
  </si>
  <si>
    <t>Health Information Technician</t>
  </si>
  <si>
    <t>2470A2800X</t>
  </si>
  <si>
    <t>Assistant Record Technician</t>
  </si>
  <si>
    <t>Assistant Health Information Record Technician</t>
  </si>
  <si>
    <t>247200000X</t>
  </si>
  <si>
    <t>Technician, Other</t>
  </si>
  <si>
    <t>A collective term for persons with specialized training in various narrow fields of expertise whose occupations require training and skills in specific technical processes and procedures; and where further classification is deemed unnecessary by the user.</t>
  </si>
  <si>
    <t>Sources: Rhea, Ott, and Shafritz, The Facts On File Dictionary of Health Care Management, New York: Facts On File Publications, 1988; Dorland's Illustrated Medical Dictionary, 26th Edition. Philadelphia: W.B. Saunders Company, 1981; and Webster's II New Riverside University Dictionary. Boston: Riverside Publishing Company, 1984.</t>
  </si>
  <si>
    <t>Other Technician</t>
  </si>
  <si>
    <t>2472B0301X</t>
  </si>
  <si>
    <t>Biomedical Engineering Technician</t>
  </si>
  <si>
    <t>2472D0500X</t>
  </si>
  <si>
    <t>Darkroom</t>
  </si>
  <si>
    <t>Darkroom Technician</t>
  </si>
  <si>
    <t>2472E0500X</t>
  </si>
  <si>
    <t>EEG Technician</t>
  </si>
  <si>
    <t>2472R0900X</t>
  </si>
  <si>
    <t>Renal Dialysis</t>
  </si>
  <si>
    <t>Renal Dialysis Technician</t>
  </si>
  <si>
    <t>2472V0600X</t>
  </si>
  <si>
    <t>Veterinary</t>
  </si>
  <si>
    <t>Veterinary Technician</t>
  </si>
  <si>
    <t>246R00000X</t>
  </si>
  <si>
    <t>Technician, Pathology</t>
  </si>
  <si>
    <t>An individual with knowledge of specific techniques and instruments who performs all of the routine tests in a medical laboratory and who has the ability to discriminate between similar factors that directly affect procedures and results.</t>
  </si>
  <si>
    <t>Pathology Technician</t>
  </si>
  <si>
    <t>247ZC0005X</t>
  </si>
  <si>
    <t>Clinical Laboratory Director, Non-physician</t>
  </si>
  <si>
    <t>An individual who is state-licensed as a clinical laboratory director and meets the qualifications in the Clinical Laboratory Improvement Amendments of 1988 for non-physicians (non-MD/DO) as defined in the CFR 42 Part 493.1405.</t>
  </si>
  <si>
    <t>Source: National Uniform Claim Committee [1/1/2007: new]</t>
  </si>
  <si>
    <t>Clinical Laboratory Director (Non-physician)</t>
  </si>
  <si>
    <t>246RH0600X</t>
  </si>
  <si>
    <t>Histology Technician</t>
  </si>
  <si>
    <t>246RM2200X</t>
  </si>
  <si>
    <t>Medical Laboratory</t>
  </si>
  <si>
    <t>Medical Laboratory Technician</t>
  </si>
  <si>
    <t>246RP1900X</t>
  </si>
  <si>
    <t>Phlebotomy</t>
  </si>
  <si>
    <t>Phlebotomy Technician</t>
  </si>
  <si>
    <t>251B00000X</t>
  </si>
  <si>
    <t>Agencies</t>
  </si>
  <si>
    <t>An organization that is responsible for providing case management services.  The agency provides services which assist an individual in gaining access to needed medical, social, educational, and/or other services.  Case management services may be used to locate, coordinate, and monitor necessary appropriate services.  It may be used to encourage the use of cost-effective medical care by referrals to appropriate providers and to discourage over utilization of costly services.  Case management may also serve to provide necessary coordination of non-medical services such as vocational rehabilitation, education, employment, when the services provided enable the individual to function at the highest level.</t>
  </si>
  <si>
    <t>Source:  CMS State Medicaid Manual Section 4442.3 [7/1/2006: definition modified]</t>
  </si>
  <si>
    <t>Case Management Agency</t>
  </si>
  <si>
    <t>Non-Individual</t>
  </si>
  <si>
    <t>251S00000X</t>
  </si>
  <si>
    <t>Community/Behavioral Health</t>
  </si>
  <si>
    <t>A private or public agency usually under local government jurisdiction, responsible for assuring the delivery of community based mental health, intellectual disabilities, substance abuse and/or behavioral health services to individuals with those disabilities. Services may range from companion care, respite, transportation, community integration, crisis intervention and stabilization, supported employment, day support, prevocational services, residential support, therapeutic and supportive consultation, environmental modifications, intensive in-home therapy and day treatment, in addition to traditional mental health and behavioral treatment.</t>
  </si>
  <si>
    <t>Source:  National Medicaid EDI HIPAA NPI Sub Work Group [1/1/2007: modified definition, 1/1/2021: modified definition]</t>
  </si>
  <si>
    <t>Community/Behavioral Health Agency</t>
  </si>
  <si>
    <t>251C00000X</t>
  </si>
  <si>
    <t>Day Training, Developmentally Disabled Services</t>
  </si>
  <si>
    <t>These agencies are authorized to provide day habilitation services to developmentally disabled individuals who live in their homes.  The function of day habilitation is to assist an individual to acquire and maintain those life skills that enable the individual to cope more effectively with the demands of independent living.  Also to raise the level of the individual's physical, mental, social, and vocational functioning.</t>
  </si>
  <si>
    <t>Developmentally Disabled Services Day Training Agency</t>
  </si>
  <si>
    <t>252Y00000X</t>
  </si>
  <si>
    <t>Early Intervention Provider Agency</t>
  </si>
  <si>
    <t>Early intervention services are an effective way to address the needs of infants and toddlers who have developmental delays or disabilities. The services are made available through a federal law known as the Individuals with Disabilities Education Act (IDEA). IDEA provides states and territories with specific requirements for providing early intervention services to infants and toddlers with special needs. In turn, each state and territory develops its own policies for carrying out IDEA and its requirements. Broadly speaking, early intervention services are special services for eligible infants and toddlers and their families. These services are designed to identify and meet children's needs in five developmental areas. These areas are: physical development, cognitive development, communication, social or emotional development, and adaptive development.</t>
  </si>
  <si>
    <t>Source: National Dissemination Center for Children with Disabilities [7/1/2007: new]    http://www.nichcy.org/pubs/parent/pa2txt.htm</t>
  </si>
  <si>
    <t>253J00000X</t>
  </si>
  <si>
    <t>Foster Care Agency</t>
  </si>
  <si>
    <t>A Foster Care Agency is an agency that provides foster care as defined in the Code of Federal Regulations (CFR) as "24-hour substitute care for children outside their own homes." Foster care settings include, but are not limited to, nonrelative foster family homes, relative foster homes (whether payments are being made or not), group homes, emergency shelters, residential facilities, and pre-adoptive homes.</t>
  </si>
  <si>
    <t>Source: Code Of Federal Regulations, Title 45, Volume 4, Part 1355, Section 57 [1/1/2008: new]</t>
  </si>
  <si>
    <t>A public agency or private organization, or a subdivision of such an agency or organization, that is primarily engaged in providing skilled nursing services and other therapeutic services, such as physical therapy, speech-language pathology services, or occupational therapy, medical social services, and home health aide services. It has policies established by a professional group associated with the agency or organization (including at least one physician and one registered nurse) to govern the services and provides for supervision of such services by a physician or a registered nurse; maintains clinical records on all patients; is licensed in accordance with State or local law or is approved by the State or local licensing agency as meeting the licensing standards, where applicable; and meets other conditions found by the Secretary of Health and Human Services to be necessary for health and safety.</t>
  </si>
  <si>
    <t>Source:  CFR42 Chapter IV Part 484,  http://www.access.gpo.gov/nara/cfr/waisidx_99/42cfr484_99.html [7/1/2007: definition added, source added]</t>
  </si>
  <si>
    <t>Home Health Agency</t>
  </si>
  <si>
    <t>251F00000X</t>
  </si>
  <si>
    <t>Home Infusion</t>
  </si>
  <si>
    <t>Home Infusion Agency</t>
  </si>
  <si>
    <t>251G00000X</t>
  </si>
  <si>
    <t>Hospice Care, Community Based</t>
  </si>
  <si>
    <t>Community Based Hospice Care Agency</t>
  </si>
  <si>
    <t>253Z00000X</t>
  </si>
  <si>
    <t>In Home Supportive Care</t>
  </si>
  <si>
    <t>An In Home Supportive Care Agency provides services in the patient's home with the goal of enabling the patient to remain at home.  The services provided may include personal care services such as hands-on assistance with activities of daily living (ADLs), e.g., eating, bathing, dressing, and bladder and bowel requirements; homemaker services and instrumental activities of daily living (IADLs), e.g., taking medications, shopping for groceries, laundry, housekeeping, and companionship; and/or supervision or cuing so that a person can perform tasks themselves.</t>
  </si>
  <si>
    <t>Source: National Uniform Claim Committee, 2008 [7/1/2008: new]</t>
  </si>
  <si>
    <t>In Home Supportive Care Agency</t>
  </si>
  <si>
    <t>251300000X</t>
  </si>
  <si>
    <t>Local Education Agency (LEA)</t>
  </si>
  <si>
    <t>The term local education agency means a public board of education or other public authority legally constituted within a State to either provide administrative control or direction of, or perform a service function for public schools serving individuals ages 0 - 21 in a state, city, county, township, school district, or other political subdivision including a combination of school districts or counties recognized in a State as an administrative agency for its public schools.  An LEA may provide, or employ professional who provide, services to children included in the Individuals with Disabilities Education Act (IDEA), such services may include, but are not limited to, such medical services as physical, occupational, and speech therapy.</t>
  </si>
  <si>
    <t>Source: Portions of IDEA Regulations Part B (34 CFR Part 300.18, Assistance to States for the Education of Children with Disabilities)  [1/1/2006: new]</t>
  </si>
  <si>
    <t>251J00000X</t>
  </si>
  <si>
    <t>Nursing Care</t>
  </si>
  <si>
    <t>A Nursing Care Agency is an entity that provides skilled nursing care through the services of a Registered Nurse (RN) or a Licensed Practical Nurse (LPN), by employees, contracted individuals, or via a registry, in a variety of settings. The agency may engage in providing private duty nursing and/or staffing services.</t>
  </si>
  <si>
    <t>Source: National Uniform Claim Committee, 2008 [7/1/2008: modified definition]</t>
  </si>
  <si>
    <t>Nursing Care Agency</t>
  </si>
  <si>
    <t>251T00000X</t>
  </si>
  <si>
    <t>Program of All-Inclusive Care for the Elderly (PACE) Provider Organization</t>
  </si>
  <si>
    <t>A PACE provider organization is a not-for-profit private or public entity that is primarily engaged in providing PACE services(unique capitated managed care benefits for the frail elderly which include comprehensive medical and social services).  The following characteristics also apply to a PACE organization.  It must:  have a governing board that includes community representation; be able to provide complete PACE services regardless of frequency or duration of services; have a physical site to provide adult day services; have a defined service area; have safeguards against conflict of interest; have demonstrated fiscal soundness and have a formal Participant Bill of Rights.</t>
  </si>
  <si>
    <t>Source:  Centers for Medicare and Medicaid, PACE Fact Sheet http://www.cms.hhs.gov/PACE/Downloads/PACEFactSheet.pdf [7/1/2006: new]</t>
  </si>
  <si>
    <t>PACE Provider Organization</t>
  </si>
  <si>
    <t>251K00000X</t>
  </si>
  <si>
    <t>Public Health or Welfare</t>
  </si>
  <si>
    <t>Public Health or Welfare Agency</t>
  </si>
  <si>
    <t>251X00000X</t>
  </si>
  <si>
    <t>Supports Brokerage</t>
  </si>
  <si>
    <t>A provider of service/function that assists participating individuals to make informed decisions about what will work best for them is consistent with their needs and reflects their individual circumstances. Serving as the agent of the individual, the service is available to assist in identifying immediate and long-term needs, developing options to meet those needs and accessing identified supports and services and may include assistance with recruiting, screening, hiring, and training in-home support providers. A family or person-centered planning approach is used. Supports Brokerage offers practical skills training to enable families and individuals to remain independent. Examples of skills training include providing information on recruiting and hiring personal care workers, managing personal care workers and providing information on effective communication and problem solving. The service/function provides sufficient information to assure that individuals understand the responsibilities involved with self-direction and assist in the development of an effective back-up and emergency plan. Plans may elect to fulfill the requirement of this service/function using a self-directed case manager or creating a distinct service. The Supports Brokerage documents the need for assistive services, planning for and documenting the use of excess funds and locating and maintaining services.</t>
  </si>
  <si>
    <t>Source:  CMS Independence Plus Waiver template. [7/1/2006: new]</t>
  </si>
  <si>
    <t>Supports Brokerage Agency</t>
  </si>
  <si>
    <t>251V00000X</t>
  </si>
  <si>
    <t>Voluntary or Charitable</t>
  </si>
  <si>
    <t>Voluntary or Charitable Agency</t>
  </si>
  <si>
    <t>Ambulatory Health Care Facilities</t>
  </si>
  <si>
    <t>Clinic/Center</t>
  </si>
  <si>
    <t>A facility or distinct part of one used for the diagnosis and treatment of outpatients. "Clinic/Center" is irregularly defined, sometimes being limited to organizations serving specialized treatment requirements or distinct patient/client groups (e.g., radiology, poor, and public health).</t>
  </si>
  <si>
    <t>261QM0855X</t>
  </si>
  <si>
    <t>Adolescent and Children Mental Health</t>
  </si>
  <si>
    <t>An entity, facility, or distinct part of a facility providing diagnostic, treatment, and prescriptive services related to mental and behavioral disorders in children and adolescents.  Services may be provided to parents and family members of the patient in the form of conjoint, group, or individual therapy, and education and/or training.</t>
  </si>
  <si>
    <t>Adolescent and Children Mental Health Clinic/Center</t>
  </si>
  <si>
    <t>261QA0600X</t>
  </si>
  <si>
    <t>Adult Day Care</t>
  </si>
  <si>
    <t>Adult Day Care Clinic/Center</t>
  </si>
  <si>
    <t>261QM0850X</t>
  </si>
  <si>
    <t>Adult Mental Health</t>
  </si>
  <si>
    <t>An entity, facility, or distinct part of a facility providing diagnostic, treatment, and prescriptive services related to mental and behavioral disorders in adults.</t>
  </si>
  <si>
    <t>Adult Mental Health Clinic/Center</t>
  </si>
  <si>
    <t>261QA0005X</t>
  </si>
  <si>
    <t>Ambulatory Family Planning Facility</t>
  </si>
  <si>
    <t>An abortion/family planning facility where services are provided at a fixed specific location.  An Ambulatory Family Planning Facility does not provide overnight accommodations. The following procedures may be performed at an Ambulatory Family Planning Facility: abortions, laproscopy, hysterectomies, tubule ligation and other related procedures. Abortion is considered voluntary termination of pregnancy.</t>
  </si>
  <si>
    <t>261QA0006X</t>
  </si>
  <si>
    <t>Ambulatory Fertility Facility</t>
  </si>
  <si>
    <t xml:space="preserve">A fertility facility, which may be licensed, registered, or certified in some states,  that is not hospital-based, where services are provided at a fixed specific location. An Ambulatory Fertility Facility does not provide overnight accommodations. The following fertility procedures may be performed at an Ambulatory Fertility Facility: In Vitro Fertilization (IVF), Gamete Intrafallopian Transfer (GIFT), Embryo Transfer-Thaw (ET-T), Zygote Intrafallopian Transfer (ZIFT), Donor OOCYTE (DO) </t>
  </si>
  <si>
    <t>261QA1903X</t>
  </si>
  <si>
    <t>Ambulatory Surgical</t>
  </si>
  <si>
    <t>Ambulatory Surgical Clinic/Center</t>
  </si>
  <si>
    <t>261QA0900X</t>
  </si>
  <si>
    <t>Amputee</t>
  </si>
  <si>
    <t>An entity, facility, or distinct part of a facility providing counseling, fitting, custom design, prescriptive, and training services related to congenital or postoperative absence of all or part of a limb or limbs.</t>
  </si>
  <si>
    <t>Amputee Clinic/Center</t>
  </si>
  <si>
    <t>261QA3000X</t>
  </si>
  <si>
    <t>Augmentative Communication</t>
  </si>
  <si>
    <t>An entity, facility, or distinct part of a facility staffed by audiology and/or speech professionals with special training in the evaluation of a patient's potential for use of an augmentative communication device, determination of the most appropriate device, adjustment and maintenance of the device, and training the patient to use the device.</t>
  </si>
  <si>
    <t>Augmentative Communication Clinic/Center</t>
  </si>
  <si>
    <t>261QB0400X</t>
  </si>
  <si>
    <t>Birthing</t>
  </si>
  <si>
    <t>A freestanding birth center is a health facility other than a hospital where childbirth is planned to occur away from the pregnant woman's residence, and that provides prenatal, labor and delivery, and postpartum care, as well as other ambulatory services for women and newborns.</t>
  </si>
  <si>
    <t>Source: Summarized from Social Security Act [42 U.S.C. 1396d(1)(3)(B)] [1/1/2013: added definition]</t>
  </si>
  <si>
    <t>Birthing Clinic/Center</t>
  </si>
  <si>
    <t>Community Health Clinic/Center</t>
  </si>
  <si>
    <t>261QC1800X</t>
  </si>
  <si>
    <t>Corporate Health</t>
  </si>
  <si>
    <t>Corporate Health Clinic/Center</t>
  </si>
  <si>
    <t>261QC0050X</t>
  </si>
  <si>
    <t>Critical Access Hospital</t>
  </si>
  <si>
    <t>An outpatient entity, facility, or distinct part of a facility within or affiliated with a Critical Access Hospital that provides access to primary care services for individuals in a small rural community and is Medicare certified.</t>
  </si>
  <si>
    <t>Critical Access Hospital Clinic/Center</t>
  </si>
  <si>
    <t>261QD0000X</t>
  </si>
  <si>
    <t>Dental</t>
  </si>
  <si>
    <t>Dental Clinic/Center</t>
  </si>
  <si>
    <t>261QD1600X</t>
  </si>
  <si>
    <t>Developmental Disabilities</t>
  </si>
  <si>
    <t>An entity, facility, or distinct part of a facility providing comprehensive, multidiscipline diagnostic, treatment, therapy, training, and counseling services to children with congenital disorders that precipitate developmental delays and in many instances mental deficiencies (e.g., Cerebral Palsy, metabolic disorders, Sturge-Weber Syndrome, etc.).</t>
  </si>
  <si>
    <t>Developmental Disabilities Clinic/Center</t>
  </si>
  <si>
    <t>261QE0002X</t>
  </si>
  <si>
    <t>Emergency Care Clinic/Center</t>
  </si>
  <si>
    <t>261QE0700X</t>
  </si>
  <si>
    <t>End-Stage Renal Disease (ESRD) Treatment</t>
  </si>
  <si>
    <t>End-Stage Renal Disease (ESRD) Treatment Clinic/Center</t>
  </si>
  <si>
    <t>261QE0800X</t>
  </si>
  <si>
    <t>Endoscopy</t>
  </si>
  <si>
    <t>Endoscopy Clinic/Center</t>
  </si>
  <si>
    <t>261QF0050X</t>
  </si>
  <si>
    <t>Family Planning, Non-Surgical</t>
  </si>
  <si>
    <t>An entity, facility, or distinct part of a facility, or mobile unit providing non-surgical, family planning/reproductive services including physical examination, laboratory services such as PAP or pregnancy tests; pregnancy, pregnancy prevention/contraceptive, and nutritional counseling, and contraceptives or prescriptions for contraceptives.</t>
  </si>
  <si>
    <t>Non-Surgical Family Planning Clinic/Center</t>
  </si>
  <si>
    <t>Federally Qualified Health Center (FQHC)</t>
  </si>
  <si>
    <t>261QG0250X</t>
  </si>
  <si>
    <t>Genetics</t>
  </si>
  <si>
    <t>An entity, facility, or distinct part of a facility providing analysis of family history, genetic laboratory testing and analysis, diagnosis of genetic trait, prognosis and options.  Laboratory studies may be outsourced.</t>
  </si>
  <si>
    <t>Genetics Clinic/Center</t>
  </si>
  <si>
    <t>[7/1/2006: modified title]</t>
  </si>
  <si>
    <t>Health Service Clinic/Center</t>
  </si>
  <si>
    <t>261QH0700X</t>
  </si>
  <si>
    <t>Hearing and Speech</t>
  </si>
  <si>
    <t>An entity, facility, or distinct part of a facility providing diagnostic, treatment, prescriptive, and therapy services related to congenital and acquired conditions and diseases that affect hearing capacity and speech ability.</t>
  </si>
  <si>
    <t>Hearing and Speech Clinic/Center</t>
  </si>
  <si>
    <t>261QI0500X</t>
  </si>
  <si>
    <t>Infusion Therapy Clinic/Center</t>
  </si>
  <si>
    <t>261QL0400X</t>
  </si>
  <si>
    <t>Lithotripsy</t>
  </si>
  <si>
    <t>Lithotripsy Clinic/Center</t>
  </si>
  <si>
    <t>261QM1200X</t>
  </si>
  <si>
    <t>Magnetic Resonance Imaging (MRI) Clinic/Center</t>
  </si>
  <si>
    <t>261QM2500X</t>
  </si>
  <si>
    <t>Medical Specialty</t>
  </si>
  <si>
    <t>An entity, facility, or distinct part of a facility providing diagnostic, treatment, and prescriptive services related to a specific area of medical specialization.  Frequently used for Title V related Children's Specialty services or to meet specific public health needs (e.g., infectious diseases or breast and cervical cancer).</t>
  </si>
  <si>
    <t>Medical Specialty Clinic/Center</t>
  </si>
  <si>
    <t>261QM3000X</t>
  </si>
  <si>
    <t>Medically Fragile Infants and Children Day Care</t>
  </si>
  <si>
    <t>An entity, facility, or distinct part of a facility specially equipped and staffed to provide care for medically fragile children with varied and complex care needs (e.g., enteral or parental feeding, ostomy care, respiratory/ventilator care, medications and therapies, etc.).</t>
  </si>
  <si>
    <t>261QM0801X</t>
  </si>
  <si>
    <t>Mental Health (Including Community Mental Health Center)</t>
  </si>
  <si>
    <t>Mental Health Clinic/Center (Including Community Mental Health Center)</t>
  </si>
  <si>
    <t>261QM2800X</t>
  </si>
  <si>
    <t>Methadone</t>
  </si>
  <si>
    <t>An entity, facility, or distinct part of a facility providing diagnostic, and replacement maintenance treatment services related to individuals with drug addiction.</t>
  </si>
  <si>
    <t>Methadone Clinic</t>
  </si>
  <si>
    <t>261QM1000X</t>
  </si>
  <si>
    <t>Migrant Health</t>
  </si>
  <si>
    <t>Migrant Health Clinic/Center</t>
  </si>
  <si>
    <t>261QM1103X</t>
  </si>
  <si>
    <t>Military Ambulatory Procedure Visits Operational (Transportable)</t>
  </si>
  <si>
    <t>"Non-fixed" facilities or distinct parts of a "non-fixed" facility, providing outpatient surgical procedures requiring medically supervised recovery. Does not include items issued directly to a patient from an outpatient pharmacy or patient transport. Includes initial "take home" pharmaceuticals.</t>
  </si>
  <si>
    <t>Military Ambulatory Procedure Visits Operational (Transportable) Clinic/Center</t>
  </si>
  <si>
    <t>261QM1101X</t>
  </si>
  <si>
    <t>Military and U.S. Coast Guard Ambulatory Procedure</t>
  </si>
  <si>
    <t>That part of a "fixed" (non-temporary, non-deployed) DoD or Coast Guard entity furnishing surgical procedures requiring medically supervised recovery.  Similar to a civilian ambulatory surgical center.  May be in shared resources with a DoD or Coast Guard Clinic or a DoD Hospital.  Does not include items issued directly to a patient from an outpatient pharmacy or patient transport.  Includes initial "take home" pharmaceuticals.</t>
  </si>
  <si>
    <t>Source:  TRICARE Management Activity Uniform Business Office User's Guide [1/1/2005: title modified,  definition added; 7/1/2006 title modified, definition modified]</t>
  </si>
  <si>
    <t>Military and U.S. Coast Guard Ambulatory Procedure Clinic/Center</t>
  </si>
  <si>
    <t>261QM1102X</t>
  </si>
  <si>
    <t>Military Outpatient Operational (Transportable) Component</t>
  </si>
  <si>
    <t>"Non-fixed" facilities or distinct parts of a "non-fixed" facility, providing outpatient medical and dental services, primarily intended for DoD active duty. The entity is funded with other than Defense Health Program funding. Non-DoD active duty may receive services from this entity. "Non-fixed" facilities are generally deployed DoD health care activities, not providing services on or in association with a DoD fort or base. "Non-fixed" facilities include outpatient services furnished onboard ships. "Non-fixed" facilities also include deployed clinics. Does not include items issued directly to a patient from an outpatient pharmacy or patient transport.</t>
  </si>
  <si>
    <t>[1/1/2005: title modified,  definition added]</t>
  </si>
  <si>
    <t>Military Outpatient Operational (Transportable) Component Clinic/Center</t>
  </si>
  <si>
    <t>261QM1100X</t>
  </si>
  <si>
    <t>Military/U.S. Coast Guard Outpatient</t>
  </si>
  <si>
    <t>The Defense Health Program or U.S. Coast Guard funded "fixed" facilities or distinct parts of a facility, providing outpatient medical and dental services, primarily for Uniformed Services beneficiaries.  A "fixed" facility is a non-temporary, non-deployed facility.  It includes mobile specialty units such as Magnetic Resonance Imaging (MRI) units that may furnish services at the "fixed" facility.  It includes, as examples, the institutional portion of outpatient encounters (except Ambulatory Procedure Visits), supplies issued (e.g., glasses, ostomy supplies, crutches), and radiology and laboratory studies.  Does not include items issued directly to a patient from an outpatient pharmacy or patient transport.</t>
  </si>
  <si>
    <t>Military/U.S. Coast Guard Outpatient Clinic/Center</t>
  </si>
  <si>
    <t>Multi-Specialty Clinic/Center</t>
  </si>
  <si>
    <t>261QX0100X</t>
  </si>
  <si>
    <t>Occupational Medicine Clinic/Center</t>
  </si>
  <si>
    <t>261QX0200X</t>
  </si>
  <si>
    <t>An entity, facility, or distinct part of a facility providing diagnostic, treatment and prescriptive services related to cancerous conditions.  Services include chemotherapy infusions and monitoring of implanted chemotherapeutic agents.</t>
  </si>
  <si>
    <t>Oncology Clinic/Center</t>
  </si>
  <si>
    <t>261QX0203X</t>
  </si>
  <si>
    <t>Oncology, Radiation</t>
  </si>
  <si>
    <t>Radiation Oncology Clinic/Center</t>
  </si>
  <si>
    <t>261QS0132X</t>
  </si>
  <si>
    <t>Ophthalmologic Surgery</t>
  </si>
  <si>
    <t>Ophthalmologic Surgery Clinic/Center</t>
  </si>
  <si>
    <t>261QS0112X</t>
  </si>
  <si>
    <t>Oral and Maxillofacial Surgery Clinic/Center</t>
  </si>
  <si>
    <t>261QP3300X</t>
  </si>
  <si>
    <t>Pain</t>
  </si>
  <si>
    <t>Pain Clinic/Center</t>
  </si>
  <si>
    <t>261QP2000X</t>
  </si>
  <si>
    <t>Physical Therapy</t>
  </si>
  <si>
    <t>An entity, facility, or distinct part of a facility providing diagnostic and treatment services related to physical rehabilitation. Physical therapy is a dynamic profession with an established theoretical and scientific base and widespread clinical applications in the restoration, maintenance, and promotion of optimal physical function. Physical therapists and physical therapist assistants are licensed health care professionals who are experts in the movement system and help individuals maintain, restore, and improve movement, activity, and functioning, thereby enabling optimal performance and enhancing health, well-being, and quality of life. Their services prevent, minimize, or eliminate impairments of body functions and structures, activity limitations, and participation restrictions. Physical therapy is provided for individuals of all ages who have or may develop impairments, activity limitations, and participation restrictions related to (1) conditions of the musculoskeletal, neuromuscular, cardiovascular, pulmonary, and/or integumentary systems or (2) the negative effects attributable to unique personal and environmental factors as they relate to human performance.</t>
  </si>
  <si>
    <t>Source: Guide to PT Practice 3.0 [1/1/2020: definition added]  Additional resources: http://guidetoptpractice.apta.org/ ; American Physical Therapy Association, www.apta.org.</t>
  </si>
  <si>
    <t>Physical Therapy Clinic/Center</t>
  </si>
  <si>
    <t>261QP1100X</t>
  </si>
  <si>
    <t>Podiatric</t>
  </si>
  <si>
    <t>Podiatric Clinic/Center</t>
  </si>
  <si>
    <t>Primary Care Clinic/Center</t>
  </si>
  <si>
    <t>261QP2400X</t>
  </si>
  <si>
    <t>Prison Health</t>
  </si>
  <si>
    <t>Prison Health Clinic/Center</t>
  </si>
  <si>
    <t>261QP0904X</t>
  </si>
  <si>
    <t>Public Health, Federal</t>
  </si>
  <si>
    <t>Federal Public Health Clinic/Center</t>
  </si>
  <si>
    <t>261QP0905X</t>
  </si>
  <si>
    <t>Public Health, State or Local</t>
  </si>
  <si>
    <t>State or Local Public Health Clinic/Center</t>
  </si>
  <si>
    <t>261QR0200X</t>
  </si>
  <si>
    <t>Radiology Clinic/Center</t>
  </si>
  <si>
    <t>261QR0206X</t>
  </si>
  <si>
    <t>Radiology, Mammography</t>
  </si>
  <si>
    <t>Mammography Clinic/Center</t>
  </si>
  <si>
    <t>261QR0208X</t>
  </si>
  <si>
    <t>Radiology, Mobile</t>
  </si>
  <si>
    <t>Mobile Radiology Clinic/Center</t>
  </si>
  <si>
    <t>261QR0207X</t>
  </si>
  <si>
    <t>Radiology, Mobile Mammography</t>
  </si>
  <si>
    <t>Mobile Mammography Clinic/Center</t>
  </si>
  <si>
    <t>261QR0800X</t>
  </si>
  <si>
    <t>Recovery Care</t>
  </si>
  <si>
    <t>Recovery Care Clinic/Center</t>
  </si>
  <si>
    <t>Rehabilitation Clinic/Center</t>
  </si>
  <si>
    <t>261QR0404X</t>
  </si>
  <si>
    <t>Rehabilitation, Cardiac Facilities</t>
  </si>
  <si>
    <t>Cardiac Rehabilitation Clinic/Center</t>
  </si>
  <si>
    <t>261QR0401X</t>
  </si>
  <si>
    <t>Rehabilitation, Comprehensive Outpatient Rehabilitation Facility (CORF)</t>
  </si>
  <si>
    <t>Comprehensive Outpatient Rehabilitation Facility (CORF)</t>
  </si>
  <si>
    <t>261QR0405X</t>
  </si>
  <si>
    <t>Rehabilitation, Substance Use Disorder</t>
  </si>
  <si>
    <t>Substance Use Disorder Rehabilitation Clinic/Center</t>
  </si>
  <si>
    <t>261QR1100X</t>
  </si>
  <si>
    <t>Research</t>
  </si>
  <si>
    <t>Research Clinic/Center</t>
  </si>
  <si>
    <t>261QR1300X</t>
  </si>
  <si>
    <t>Rural Health</t>
  </si>
  <si>
    <t>Rural Health Clinic/Center</t>
  </si>
  <si>
    <t>261QS1200X</t>
  </si>
  <si>
    <t>Sleep Disorder Diagnostic</t>
  </si>
  <si>
    <t>Sleep Disorder Diagnostic Clinic/Center</t>
  </si>
  <si>
    <t>261QS1000X</t>
  </si>
  <si>
    <t>Student Health</t>
  </si>
  <si>
    <t>Student Health Clinic/Center</t>
  </si>
  <si>
    <t>261QU0200X</t>
  </si>
  <si>
    <t>Urgent Care</t>
  </si>
  <si>
    <t>Urgent Care Clinic/Center</t>
  </si>
  <si>
    <t>261QV0200X</t>
  </si>
  <si>
    <t>VA</t>
  </si>
  <si>
    <t>VA Clinic/Center</t>
  </si>
  <si>
    <t>273100000X</t>
  </si>
  <si>
    <t>Hospital Units</t>
  </si>
  <si>
    <t>Epilepsy Unit</t>
  </si>
  <si>
    <t>An Epilepsy Unit is a distinct unit of a hospital that provides services that may include observation, urgent care, diagnostic testing, treatment, and medication management for patients with seizure disorders.</t>
  </si>
  <si>
    <t>Source:  National Uniform Claim Committee [7/1/2007: new]</t>
  </si>
  <si>
    <t>Epilepsy Hospital Unit</t>
  </si>
  <si>
    <t>Medicare Defined Swing Bed Unit</t>
  </si>
  <si>
    <t>A unit of a hospital that has a Medicare provider agreement and has been granted approval from HCFA to provide post-hospital extended care services and be reimbursed as a swing-bed unit.</t>
  </si>
  <si>
    <t>Source: Code of Federal Regulations #42, Section 482.66.</t>
  </si>
  <si>
    <t>Medicare Defined Swing Bed Hospital Unit</t>
  </si>
  <si>
    <t>Psychiatric Unit</t>
  </si>
  <si>
    <t>In general, a distinct unit of a hospital that provides acute or long-term care to emotionally disturbed patients, including patients admitted for diagnosis and those admitted for treatment of psychiatric problems on the basis of physicians' orders and approved nursing care plans. Long-term care may include intensive supervision to the chronically mentally ill, mentally disordered or other mentally incompetent persons; (2) For Medicare, a distinct part of a general acute care hospital admitting only patients whose admission to the unit is required for active treatment, whose treatment is of an intensity that can be provided only in an inpatient hospital setting, and whose condition is described by a psychiatric principal diagnosis contained in the Third Edition of the American Psychiatric Association Diagnostic and Statistical Manual or in Chapter 5 (Mental Disorders) of the International Classification of Diseases, Ninth Revision, Clinical Modification (ICD-9-CM). The unit must furnish, through the use of qualified personnel, psychological services, social work services, psychiatric nursing, occupational therapy, and recreational therapy. The unit must maintain medical records that permit determination of the degree and intensity of treatment provided to individuals who are furnished services in the unit; the unit must meet special staff requirements in that the unit must have adequate numbers of qualified professional and supportive staff to evaluate inpatients, formulate written, individualized, comprehensive treatment plans, provide active treatment measures and engage in discharge planning.</t>
  </si>
  <si>
    <t>Source: (1) AHA Annual Survey p. A10 1996 AHA Guide; (2) Code of Federal Regulations #42, Section 412.27.</t>
  </si>
  <si>
    <t>Psychiatric Hospital Unit</t>
  </si>
  <si>
    <t>273Y00000X</t>
  </si>
  <si>
    <t>Rehabilitation Unit</t>
  </si>
  <si>
    <t>In general, a distinct unit of a general acute care hospital that provides care encompassing a comprehensive array of restoration services for the disabled and all support services necessary to help patients attain their maximum functional capacity. Source: AHA Annual Survey p. A10 1996 AHA Guide. For Medicare, a distinct part of a general acute care hospital providing inpatient rehabilitation services that meets the following requirements. Rehabilitation Units have in effect a preadmission screening procedure under which each prospective patient's condition and medical history are reviewed to determine whether the patient is likely to benefit significantly from an intensive inpatient program or assessment; ensure that the patients receive close medical supervision and furnish, through the use of qualified personnel, rehabilitation nursing, physical therapy and occupational therapy, plus, as needed, speech therapy, social services or psychological services and orthotic and prosthetic services; have a plan of treatment for each inpatient that is established, reviewed, and revised as needed by a physician in consultation with other professional personnel who provide services to the patient; use a coordinated multidisciplinary team approach in the rehabilitation of each inpatient, as documented by periodic clinical entries made in the patient's medical record to note the patient's status in relationship to goal attainment, and that team conferences are held at least every two weeks to determine the appropriateness of treatment; have a director of rehabilitation who provides services to the unit and its inpatients for at least 20 hours a week, is a doctor of medicine or osteopathy, is licensed under State law to practice medicine or surgery, and has had, after completing a one-year hospital internship at least two years of training or experience in the medical management of inpatients requiring rehabilitation services.</t>
  </si>
  <si>
    <t>Source: Code of Federal Regulations #42, Section 412.29.</t>
  </si>
  <si>
    <t>Rehabilitation Hospital Unit</t>
  </si>
  <si>
    <t>276400000X</t>
  </si>
  <si>
    <t>Rehabilitation, Substance Use Disorder Unit</t>
  </si>
  <si>
    <t>A distinct part of a hospital that provides medically monitored, interdisciplinary addiction-focused treatment to patients/clients who have psychoactive substance use disorders (commonly referred to as alcohol and drug abuse or substance abuse.)</t>
  </si>
  <si>
    <t>Source: Department of Defense Regulation 6010.8-R, Chapter 6.</t>
  </si>
  <si>
    <t>Substance Use Disorder Rehabilitation Hospital Unit</t>
  </si>
  <si>
    <t>287300000X</t>
  </si>
  <si>
    <t>Hospitals</t>
  </si>
  <si>
    <t>Christian Science Sanitorium</t>
  </si>
  <si>
    <t>Inactive, use 282J00000X</t>
  </si>
  <si>
    <t xml:space="preserve"> [7/1/2009: marked inactive]</t>
  </si>
  <si>
    <t>Deactivated - Christian Science Sanitorium</t>
  </si>
  <si>
    <t>281P00000X</t>
  </si>
  <si>
    <t>Chronic Disease Hospital</t>
  </si>
  <si>
    <t>(1) A hospital including a physical plant and personnel that provides multidisciplinary diagnosis and treatment for diseases that have one or more of the following characteristics: is permanent; leaves residual disability; is caused by nonreversible pathological alteration; requires special training of the patient for rehabilitation; and/or may be expected to require a long period of supervision or care. In addition, patients require the safety, security, and shelter of these specialized inpatient or partial hospitalization settings. (2) A hospital that provides medical and skilled nursing services to patients with long-term illnesses who are not in an acute phase but who require an intensity of services not available in nursing homes.</t>
  </si>
  <si>
    <t>Source: (1) Expanded from Rhea, Ott, and Shafritz, The Facts On File Dictionary of Health Care Management, New York: Facts On File Publications, 1988.</t>
  </si>
  <si>
    <t>281PC2000X</t>
  </si>
  <si>
    <t>Children</t>
  </si>
  <si>
    <t>Children' s Chronic Disease Hospital</t>
  </si>
  <si>
    <t>General Acute Care Hospital</t>
  </si>
  <si>
    <t>An acute general hospital is an institution whose primary function is to provide inpatient diagnostic and therapeutic services for a variety of medical conditions, both surgical and non-surgical, to a wide population group. The hospital treats patients in an acute phase of illness or injury, characterized by a single episode or a fairly short duration, from which the patient returns to his or her normal or previous level of activity.</t>
  </si>
  <si>
    <t>282NC2000X</t>
  </si>
  <si>
    <t>Children's Hospital</t>
  </si>
  <si>
    <t>Critical Access</t>
  </si>
  <si>
    <t>Rural</t>
  </si>
  <si>
    <t>Rural Acute Care Hospital</t>
  </si>
  <si>
    <t>282NW0100X</t>
  </si>
  <si>
    <t>Women's Hospital</t>
  </si>
  <si>
    <t>282E00000X</t>
  </si>
  <si>
    <t>Long Term Care Hospital</t>
  </si>
  <si>
    <t>Long-term care hospitals (LTCHs) furnish extended medical and rehabilitative care to individuals who are clinically complex and have multiple acute or chronic conditions.</t>
  </si>
  <si>
    <t>Source:  American Hospital Association [7/1/2006: new]</t>
  </si>
  <si>
    <t>286500000X</t>
  </si>
  <si>
    <t>Military Hospital</t>
  </si>
  <si>
    <t>A health care facility operated by the Department of Defense.</t>
  </si>
  <si>
    <t>2865C1500X</t>
  </si>
  <si>
    <t>[1/1/2005: marked inactive]</t>
  </si>
  <si>
    <t>Deactivated - Military Hospital</t>
  </si>
  <si>
    <t>2865M2000X</t>
  </si>
  <si>
    <t>Military General Acute Care Hospital</t>
  </si>
  <si>
    <t>A Department of Defense (DoD) health care organization furnishing inpatient care 24 hours per day in "fixed" facilities, primarily for DoD beneficiaries. Entity is Defense Health Program (DHP) funded. A "fixed" facility is a non-temporary, non-deployed facility usually used for health care services. It includes mobile specialty units such as Magnetic Resonance Imaging (MRI) units that may furnish services at the "fixed" facility. It includes those services and institutional costs usually included in a Diagnosis Related Group as well as "pass-through" items.</t>
  </si>
  <si>
    <t>2865X1600X</t>
  </si>
  <si>
    <t>Military General Acute Care Hospital. Operational (Transportable)</t>
  </si>
  <si>
    <t>A Department of Defense (DoD) health care organization furnishing inpatient care 24 hours per day in "non-fixed" or deployed facilities. Entity is not Defense Health Program funded. Services are primarily intended for DoD active duty though some services may be furnished for non-DoD active duty. "Non-fixed" facilities are generally deployed DoD health care activities, not providing services on or in association with a DoD fort or base. "Non-fixed" facilities include hospital ships.</t>
  </si>
  <si>
    <t>Operational (Transportable) Military General Acute Care Hospital</t>
  </si>
  <si>
    <t>283Q00000X</t>
  </si>
  <si>
    <t>Psychiatric Hospital</t>
  </si>
  <si>
    <t>An organization including a physical plant and personnel that provides multidisciplinary diagnostic and treatment mental health services to patients requiring the safety, security, and shelter of the inpatient or partial hospitalization settings.</t>
  </si>
  <si>
    <t>Source: Expanded from Rhea, Ott, and Shafritz, The Facts On File Dictionary of Health Care Management, New York: Facts On File Publications, 1988.</t>
  </si>
  <si>
    <t>283X00000X</t>
  </si>
  <si>
    <t>Rehabilitation Hospital</t>
  </si>
  <si>
    <t>A hospital or facility that provides health-related, social and/or vocational services to disabled persons to help them attain their maximum functional capacity.</t>
  </si>
  <si>
    <t>283XC2000X</t>
  </si>
  <si>
    <t>Children's Rehabilitation Hospital</t>
  </si>
  <si>
    <t>282J00000X</t>
  </si>
  <si>
    <t>Religious Nonmedical Health Care Institution</t>
  </si>
  <si>
    <t>Furnishes only nonmedical nursing items and services to patients who choose to rely solely upon a religious method of healing, and for whom the acceptance of medical services would be inconsistent with their religious beliefs.  Furnishes nonmedical items and services exclusively through nonmedical nursing personnel who are experienced in caring for the physical needs of nonmedical patients.  For example, caring for the physical needs such as assistance with activities of daily living; assistance in moving, positioning, and ambulation; nutritional needs; and comfort and support measures.  Furnishes nonmedical items and services to inpatients on a 24-hour basis.  Does not furnish, on the basis of religious beliefs, through its personnel or otherwise, medical items and services (including any medical screening, examination, diagnosis, prognosis, treatment, or the administration of drugs) for its patients.</t>
  </si>
  <si>
    <t>Source:  Centers for Medicare &amp; Medicaid Services, http://www.cms.hhs.gov/CertificationandComplianc/19_RNHCIs.asp#TopOfPage [7/1/2006: new]</t>
  </si>
  <si>
    <t>284300000X</t>
  </si>
  <si>
    <t>Special Hospital</t>
  </si>
  <si>
    <t>A designation by the AHA of a hospital whose primary function of the institution is to provide diagnostic and treatment services for patients who have specified medical conditions, both surgical and nonsurgical.</t>
  </si>
  <si>
    <t>Source: AHA Guide, Registration section, p. A5.</t>
  </si>
  <si>
    <t>Laboratories</t>
  </si>
  <si>
    <t>Clinical Medical Laboratory</t>
  </si>
  <si>
    <t>(1) A clinical laboratory is a facility for the biological, microbiological, serological, chemical, immunohematological, hematological, biophysical, cytological, pathological, or other examination of materials derived from the human body for the purpose of providing information for the diagnosis, prevention, or treatment of any disease or impairment of, human beings. These examinations also include procedures to determine, measure, or otherwise describe the presence or absence of various substances or organisms in the body. Facilities only collecting or preparing specimens (or both) or only serving as a mailing service and not performing testing are not considered clinical laboratories. (2) Any facility that examines materials from the human body for purposes of providing information for the diagnosis, prevention, or treatment of any disease or impairment of, or the assessment of, the health of human beings. Typical divisions of a clinical laboratory include hematology, cytology, bacteriology, histology, biochemistry, medical toxicology, and serology.</t>
  </si>
  <si>
    <t>Source: (1) Code of Federal Regulations #42, Public Health, Section 493.2. (2) ) Lexikon: Dictionary of Health Care Terms, Organizations and Acronyms for the Era of Reform, The Joint Commission on Accreditation of Healthcare Organizations, Oakbrook Terrace, Illinois: 1994, p. 186.</t>
  </si>
  <si>
    <t>292200000X</t>
  </si>
  <si>
    <t>Dental Laboratory</t>
  </si>
  <si>
    <t>A commercial laboratory specializing in the construction of dental appliances that conform to a dentist's specifications including the construction of dentures (complete or partial), orthodontic appliances, bridgework, crowns, and inlays.</t>
  </si>
  <si>
    <t>Source: Lexikon: Dictionary of Health Care Terms, Organizations and Acronyms for the Era of Reform, The Joint Commission on Accreditation of Healthcare Organizations, Oakbrook Terrace, Illinois: 1994, p. 1245.</t>
  </si>
  <si>
    <t>291900000X</t>
  </si>
  <si>
    <t>Military Clinical Medical Laboratory</t>
  </si>
  <si>
    <t>A Department of Defense (DoD) medical clinical reference laboratory not associated with a DoD Hospital or DoD Clinic. An example is the Armed Forces Institute of Pathology.</t>
  </si>
  <si>
    <t>293D00000X</t>
  </si>
  <si>
    <t>Physiological Laboratory</t>
  </si>
  <si>
    <t>A laboratory that operates independently of a hospital and physician's office to furnish physiological diagnostic services (e.g. EEG's , EKG's, scans, etc.). Facilities offering ONLY physiological services are not certified as independent laboratories. If an independent laboratory offers physiological services IN ADDITION to clinical laboratory services, they are surveyed only for compliance with the clinical laboratory regulations because there are no health and safety regulations for physiological services.</t>
  </si>
  <si>
    <t>Source: Paraphrased from the Medicare Carrier Manual, Section 2070.5.</t>
  </si>
  <si>
    <t>Managed Care Organizations</t>
  </si>
  <si>
    <t>Exclusive Provider Organization</t>
  </si>
  <si>
    <t>(1) An EPO is a form of PPO, in which patients must visit a caregiver that is specified on its panel of providers (is a participating provider). If a visit to an outside(not participating) provider is made the EPO offers very limited or no coverage for the medical service; (2) While similar to a PPO in that an EPO allows patients to go outside the network for care, if they do so in an EPO, they are required to pay the entire cost of care. An EPO differs from an HMO in that EPO physicians do not receive capitation but instead are reimbursed only for actual services provided; (3) An organization identical to a preferred provider organization except that persons enrolled in the plan are eligible to receive benefits only when they use the services of the contracting providers. No benefits are available when non-contracting providers are used, except in certain emergency situations.</t>
  </si>
  <si>
    <t>Source: (1) Medical Interface: Managed Care A thru Z- Managed Care Terms published by Medicom International, Bronxville, New York Telephone (914) 337-5023, p. 15; (2) "Glossary of terms used in managed care" Developed by the Managed Care Assembly (MCA) of Medical Group Management Association (MGMA), MGM Journal, September/October 1995, p. 58; (3) Rhea, Ott, and Shafritz, The Facts On File Dictionary of Health Care Management, New York: Facts On File Publications, 1988.</t>
  </si>
  <si>
    <t>302R00000X</t>
  </si>
  <si>
    <t>Health Maintenance Organization</t>
  </si>
  <si>
    <t>(1) A form of health insurance in which its members prepay a premium for the HMO's health services which generally include inpatient and ambulatory care. For the patient, an HMO means reduced out-of-pocket costs (i.e. no deductible), no paperwork (i.e. insurance forms), and only a small copayment for each office visit to cover the paperwork handled by the HMO; (2) A organization of health care personnel and facilities that provides a comprehensive range of health services to an enrolled population for a fixed sum of money paid in advance for a specified period of time. These health services include a wide variety of medical treatments and consults, inpatient and outpatient hospitalization, home health service, ambulance service, and sometimes dental and pharmacy services. The HMO may be organized as a group model, an individual practice association (IPA), a network model or a staff model.</t>
  </si>
  <si>
    <t>Source: (1) Medical Interface: Managed Care A thru Z- Managed Care Terms published by Medicom International, Bronxville, New York Telephone (914) 337-5023, p. 20; (2) "Glossary of terms used in managed care" Developed by the Managed Care Assembly (MCA) of Medical Group Management Association (MGMA), MGM Journal, September/October 1995, p. 58</t>
  </si>
  <si>
    <t>305S00000X</t>
  </si>
  <si>
    <t>Point of Service</t>
  </si>
  <si>
    <t>This product may also be called an open-ended HMO and offers a transition product incorporating features of both HMOs and PPOs. Beneficiaries are enrolled in an HMO but have the option to go outside the networks for an additional cost.</t>
  </si>
  <si>
    <t>Source: "Glossary of terms used in managed care" Developed by the Managed Care Assembly (MCA) of Medical Group Management Association (MGMA), MGM Journal, September/October 1995, p. 62</t>
  </si>
  <si>
    <t>Preferred Provider Organization</t>
  </si>
  <si>
    <t>A group of physicians and/or hospitals who contract with an employer to provide services to their employees. In a PPO, the patient may got to the physician of his/her choice, even if that physician does not participate in the PPO, but the patient receives care at a lower benefit level.</t>
  </si>
  <si>
    <t>Source: "Glossary of terms used in managed care" Developed by the Managed Care Assembly (MCA) of Medical Group Management Association (MGMA), MGM Journal, September/ October 1995, p. 62</t>
  </si>
  <si>
    <t>311500000X</t>
  </si>
  <si>
    <t>Nursing &amp; Custodial Care Facilities</t>
  </si>
  <si>
    <t>Alzheimer Center (Dementia Center)</t>
  </si>
  <si>
    <t>A freestanding facility or special care unit of a long term care facility focusing on patient care of individuals diagnosed with dementia or Alzheimer's Disease or their related diseases. Six elements of the facility/unit set it apart from other (the rest of the) facilities(y):  Admission of residents with dementia (including those with Alzheimer's disease);  Staff who are specially selected, trained, and supervised;  Activities that are specifically designed for the cognitively impaired;  A marketing of a special care unit in brochures;  A high level of family involvement; and  A physical environment designed to keep residents safe and segregated from other populations.</t>
  </si>
  <si>
    <t>310400000X</t>
  </si>
  <si>
    <t>Assisted Living Facility</t>
  </si>
  <si>
    <t>A facility providing supportive services to individuals who can function independently in most areas of activity, but need assistance and/or monitoring to assure safety and well being.</t>
  </si>
  <si>
    <t>3104A0630X</t>
  </si>
  <si>
    <t>Assisted Living, Behavioral Disturbances</t>
  </si>
  <si>
    <t>A facility providing supportive services to individuals who can function independently in most areas of activity, but exhibit abnormal behavioral responses and habits and therefore need special guidance, assistance and/or monitoring to assure safety and well being.  This type of facility requires a staff with special training in dealing with and redirecting negative, violent or destructive behaviors.</t>
  </si>
  <si>
    <t>Assisted Living Facility (Behavioral Disturbances)</t>
  </si>
  <si>
    <t>3104A0625X</t>
  </si>
  <si>
    <t>Assisted Living, Mental Illness</t>
  </si>
  <si>
    <t>A facility providing supportive services to individuals who can function independently in most areas of activity, but need special guidance, assistance and/or monitoring as the result of a psychiatric problem.  This type of facility requires a staff with special training in mental health training and dealing with psychiatric emergencies.</t>
  </si>
  <si>
    <t>Assisted Living Facility (Mental Illness)</t>
  </si>
  <si>
    <t>317400000X</t>
  </si>
  <si>
    <t>Christian Science Facility</t>
  </si>
  <si>
    <t>Deactivated - Christian Science Facility</t>
  </si>
  <si>
    <t>311Z00000X</t>
  </si>
  <si>
    <t>Custodial Care Facility</t>
  </si>
  <si>
    <t>A facility providing care that serves to assist an individual in the activities of daily living, such as assistance in walking, getting in and out of bed, bathing, dressing, feeding, and using the toilet, preparation of special diets, and supervision of medication that usually can be self-administered. Custodial care essentially is personal care that does not require the continuing attention of trained medical or paramedical personnel.</t>
  </si>
  <si>
    <t>Source: Paraphrased from Section 3159 A3 of the Medicare Intermediary Manual.</t>
  </si>
  <si>
    <t>311ZA0620X</t>
  </si>
  <si>
    <t>Adult Care Home</t>
  </si>
  <si>
    <t>A custodial care facility providing supportive and personal care services to disabled and/or elderly individuals who cannot function independently in most areas of activity and need assistance and monitoring to enable them to remain in a home like environment.</t>
  </si>
  <si>
    <t>Adult Care Home Facility</t>
  </si>
  <si>
    <t>315D00000X</t>
  </si>
  <si>
    <t>Hospice, Inpatient</t>
  </si>
  <si>
    <t>A provider organization, or distinct part of the organization, which renders an interdisciplinary program providing palliative care, chiefly medical relief of pain and supporting services, which addresses the emotional, social, financial, and legal needs of terminally ill patients and their families where an institutional care environment is required for the patient.</t>
  </si>
  <si>
    <t>Source: AHA Guide, American Hospital Association.</t>
  </si>
  <si>
    <t>Inpatient Hospice</t>
  </si>
  <si>
    <t>315P00000X</t>
  </si>
  <si>
    <t>Intermediate Care Facility, Intellectual Disabilities</t>
  </si>
  <si>
    <t>An intermediate care facility providing services for individuals with intellectual disabilities.</t>
  </si>
  <si>
    <t>Source: Public Health, 42 CFR Â§ 400.200 (2021)</t>
  </si>
  <si>
    <t>Intellectual Disabilities Intermediate Care Facility</t>
  </si>
  <si>
    <t>310500000X</t>
  </si>
  <si>
    <t>Intermediate Care Facility, Mental Illness</t>
  </si>
  <si>
    <t>A nursing facility that provides an intermediate level of nursing care to individuals whose functional abilities are significantly compromise by mental illness.</t>
  </si>
  <si>
    <t>Mental Illness Intermediate Care Facility</t>
  </si>
  <si>
    <t>313M00000X</t>
  </si>
  <si>
    <t>Nursing Facility/Intermediate Care Facility</t>
  </si>
  <si>
    <t>An institution (or a distinct part of an institution) which- (1) is primarily engaged in providing to residents- (A) skilled nursing care and related services for residents who require medical or nursing care, (B) rehabilitation services for the rehabilitation of injured, disabled, or sick persons, or, on a regular basis, health-related care and services to individuals who because of their mental or physical condition require care and services (above the level of room and board) which can be made available to them only through institutional facilities, and is not primarily for the care and treatment of mental diseases; (2) has in effect a transfer agreement with one or more hospitals.</t>
  </si>
  <si>
    <t>Source: Paraphrased from Section 1919 (a) of the Social Security Act.</t>
  </si>
  <si>
    <t>314000000X</t>
  </si>
  <si>
    <t>Skilled Nursing Facility</t>
  </si>
  <si>
    <t>(1) A skilled nursing facility is a facility or distinct part of an institution whose primary function is to provide medical, continuous nursing, and other health and social services to patients who are not in an acute phase of illness requiring services in a hospital, but who require primary restorative or skilled nursing services on an inpatient basis above the level of intermediate or custodial care in order to reach a degree of body functioning to permit self care in essential daily living. It meets any licensing or certification standards et forth by the jurisdiction where it is located. A skilled nursing facility may be a freestanding facility or part of a hospital that has been certified by Medicare to admit patients requiring subacute care and rehabilitation; (2) Provides non-acute medical and skilled nursing care services, therapy and social services under the supervision of a licensed registered nurse on a 24-hour basis.</t>
  </si>
  <si>
    <t>Source: (1) "Glossary of terms used in managed care" Developed by the Managed Care Assembly (MCA) of Medical Group Management Association (MGMA), MGM Journal, September/October 1995, p. 64; (2) AHA Guide, 1996 Annual Survey.</t>
  </si>
  <si>
    <t>3140N1450X</t>
  </si>
  <si>
    <t>Nursing Care, Pediatric</t>
  </si>
  <si>
    <t>A nursing care facility designed and staffed for the provision of nursing care and appropriate educational and habilitative/rehabilitative services to children with multiple, complex or profound disabilities that can not be cared for in a less restrictive environment.</t>
  </si>
  <si>
    <t>Pediatric Skilled Nursing Facility</t>
  </si>
  <si>
    <t>177F00000X</t>
  </si>
  <si>
    <t>Lodging</t>
  </si>
  <si>
    <t>A public or privately owned facility providing overnight lodging to individuals traveling long distances or receiving prolonged outpatient medical services away from home.</t>
  </si>
  <si>
    <t>Lodging Provider</t>
  </si>
  <si>
    <t>174200000X</t>
  </si>
  <si>
    <t>Meals</t>
  </si>
  <si>
    <t>A public or privately owned facility providing meals to individuals traveling long distances or receiving prolonged outpatient medical services away from home.</t>
  </si>
  <si>
    <t>Source:  SD DSS Non-Emergency Medical Transportation program Transportation Services [7/1/2010: new]</t>
  </si>
  <si>
    <t>Meals Provider</t>
  </si>
  <si>
    <t>320800000X</t>
  </si>
  <si>
    <t>Residential Treatment Facilities</t>
  </si>
  <si>
    <t>Community Based Residential Treatment Facility, Mental Illness</t>
  </si>
  <si>
    <t>A home-like residential facility providing psychiatric treatment and psycho/social rehabilitative services to individuals diagnosed with mental illness.</t>
  </si>
  <si>
    <t>Mental Illness Community Based Residential Treatment Facility</t>
  </si>
  <si>
    <t>320900000X</t>
  </si>
  <si>
    <t>Community Based Residential Treatment Facility, Intellectual and/or Developmental Disabilities</t>
  </si>
  <si>
    <t>A home-like residential facility providing habilitation, support and monitoring services to individuals diagnosed with intellectual and/or developmental disabilities.</t>
  </si>
  <si>
    <t>[7/1/2003: new, 1/1/2021: modified title, modified definition]</t>
  </si>
  <si>
    <t>Intellectual and/or Developmental Disabilities Community Based Residential Treatment Facility</t>
  </si>
  <si>
    <t>323P00000X</t>
  </si>
  <si>
    <t>Psychiatric Residential Treatment Facility</t>
  </si>
  <si>
    <t>A residential treatment facility (RTF) is a facility or distinct part of a facility that provides to children and adolescents, a total, twenty-four hour, therapeutically planned group living and learning situation where distinct and individualized psychotherapeutic interventions can take place. Residential treatment is a specific level of care to be differentiated from acute, intermediate, and long-term hospital care, when the least restrictive environment is maintained to allow for normalization of the patient's surroundings. The RTF must be both physically and programmatically distinct if it is a part or subunit of a larger treatment program. An RTF is organized and professionally staffed to provide residential treatment of mental disorders to children and adolescents who have sufficient intellectual potential to respond to active treatment (that is, for whom it can reasonably be assumed that treatment of the mental disorder will result in an improved ability to function outside the RTF) for whom outpatient treatment, partial hospitalization or protected and structured environment is medically or psychologically necessary</t>
  </si>
  <si>
    <t>Source: Champus Policy manual, Volume II, p. 6010.47M dated 9/12/94. Revision: Definition title revised 7/1/03</t>
  </si>
  <si>
    <t>322D00000X</t>
  </si>
  <si>
    <t>Residential Treatment Facility, Emotionally Disturbed Children</t>
  </si>
  <si>
    <t>A residential facility that provides habilitation services and other care and treatment to children diagnosed with mental health illness, behavioral issues, and intellectual disabilities and are not able to live independently.</t>
  </si>
  <si>
    <t>Source: U.S. Department of Defense Regulation 6010.8-R, Chapter 6. [1/1/2021: modified definition]</t>
  </si>
  <si>
    <t>Emotionally Disturbed Childrens' Residential Treatment Facility</t>
  </si>
  <si>
    <t>320600000X</t>
  </si>
  <si>
    <t>Residential Treatment Facility, Intellectual and/or Developmental Disabilities</t>
  </si>
  <si>
    <t>A residential facility that provides habilitation services and other care and treatment to adults or children diagnosed with developmental and intellectual disabilities and are not able to live independently.</t>
  </si>
  <si>
    <t>[7/1/2003: new. 1/1/2021: modified title and definition]</t>
  </si>
  <si>
    <t>Intellectual and/or Developmental Disabilities Residential Treatment Facility</t>
  </si>
  <si>
    <t>320700000X</t>
  </si>
  <si>
    <t>Residential Treatment Facility, Physical Disabilities</t>
  </si>
  <si>
    <t>A residential facility that provides habilitation services and other care and treatment to adults or children diagnosed with physical disabilities and are not able to live independently.</t>
  </si>
  <si>
    <t>[7/1/2003: new, 1/1/2021: modified definition]</t>
  </si>
  <si>
    <t>Physical Disabilities Residential Treatment Facility</t>
  </si>
  <si>
    <t>324500000X</t>
  </si>
  <si>
    <t>Substance Abuse Rehabilitation Facility</t>
  </si>
  <si>
    <t>A facility or distinct part of a facility that provides a 24 hr therapeutically planned living and rehabilitative intervention environment for the treatment of individuals with disorders in the abuse of drugs, alcohol, and other substances.</t>
  </si>
  <si>
    <t>[7/1/2003: modified title, modified definition]</t>
  </si>
  <si>
    <t>3245S0500X</t>
  </si>
  <si>
    <t>Substance Abuse Treatment, Children</t>
  </si>
  <si>
    <t>A facility or distinct part of a facility that provides a 24 hr therapeutically planned living and rehabilitative intervention environment for the treatment of children with disorders in the use of drugs, alcohol, and other substances.  Medical and supportive counseling services and education services are included.</t>
  </si>
  <si>
    <t>Children's Substance Abuse Rehabilitation Facility</t>
  </si>
  <si>
    <t>385H00000X</t>
  </si>
  <si>
    <t>Respite Care Facility</t>
  </si>
  <si>
    <t>Respite Care</t>
  </si>
  <si>
    <t>385HR2050X</t>
  </si>
  <si>
    <t>Respite Care Camp</t>
  </si>
  <si>
    <t>A camping facility that provides specialized respite care to individuals requiring enhanced services to enable them to remain in the community, (e.g., those with developmental delays, intellectual disabilities, mental/behavioral disorders). The staff must have training in working with the target populations and dealing with emergency situations which might be related to or exacerbate the individual's condition.</t>
  </si>
  <si>
    <t>385HR2055X</t>
  </si>
  <si>
    <t>Respite Care, Mental Illness, Child</t>
  </si>
  <si>
    <t>A facility or distinct part of a facility that provides short term, residential care to children, diagnosed with mental illness, as respite for the regular caregivers.</t>
  </si>
  <si>
    <t>Child Mental Illness Respite Care</t>
  </si>
  <si>
    <t>385HR2060X</t>
  </si>
  <si>
    <t>Respite Care, Intellectual and/or Developmental Disabilities, Child</t>
  </si>
  <si>
    <t>A facility or distinct part of a facility that provides short term, residential care to children diagnosed with intellectual and/or developmental disabilities as respite for the regular caregivers.</t>
  </si>
  <si>
    <t>Child Intellectual and/or Developmental Disabilities Respite Care</t>
  </si>
  <si>
    <t>385HR2065X</t>
  </si>
  <si>
    <t>Respite Care, Physical Disabilities, Child</t>
  </si>
  <si>
    <t>A facility or distinct part of a facility that providers short term, residential care to children, diagnosed with complex or profound disabilities as respite for the regular caregivers.</t>
  </si>
  <si>
    <t>Child Physical Disabilities Respite Care</t>
  </si>
  <si>
    <t>331L00000X</t>
  </si>
  <si>
    <t>Suppliers</t>
  </si>
  <si>
    <t>Blood Bank</t>
  </si>
  <si>
    <t>An institution (organization or distinct part thereof) that performs, or is responsible for the performance of, the collection, processing, storage and/or issuance of human blood and blood components, intended for transfusion. The institution may also collect, process, and/or distribute human tissue, including bone marrow and peripheral blood progenitor cells, intended for transplantation.</t>
  </si>
  <si>
    <t>Source: American Association of Blood Banks, Standards for Blood Banks and Tranfusion, 17th ed.</t>
  </si>
  <si>
    <t>332100000X</t>
  </si>
  <si>
    <t>Department of Veterans Affairs (VA) Pharmacy</t>
  </si>
  <si>
    <t>Department of Veterans Affairs (VA) Pharmacy means any place under VA jurisdiction where drugs are dispensed and Pharmaceutical Care is provided to enrolled Veterans, by licensed pharmacists. The Pharmacy is reviewed by JCAHO, utilizes the VA hospital's DEA number, and has a designated NCPDP number. VA facility pharmacies include Inpatient (Institutional), Outpatient, Consolidated Mail Outpatient Pharmacies (CMOPs), Research, Addiction Treatment Centers, Long Term Care and Community Based Outpatient Clinics Pharmacies. The VHA Pharmacy Benefits Management - Strategic Healthcare Group has oversight for professional and practice activities of VA Pharmacies. Each pharmacy is under the direct supervision of a U.S. or U.S. territory licensed pharmacist, and has staffing to meet its designated scope of service.</t>
  </si>
  <si>
    <t>Source: Pharmacy Benefits Management - Strategic Healthcare Group, Veterans Health Administration, Department of Veterans Affairs  [1/1/2006: new]</t>
  </si>
  <si>
    <t>332B00000X</t>
  </si>
  <si>
    <t>Durable Medical Equipment &amp; Medical Supplies</t>
  </si>
  <si>
    <t>A supplier of medical equipment such as respirators, wheelchairs, home dialysis systems, or monitoring systems, that are prescribed by a physician for a patient's use in the home and that are usable for an extended period of time.</t>
  </si>
  <si>
    <t>332BC3200X</t>
  </si>
  <si>
    <t>Customized Equipment</t>
  </si>
  <si>
    <t>Customized Equipment (DME)</t>
  </si>
  <si>
    <t>332BD1200X</t>
  </si>
  <si>
    <t>Dialysis Equipment &amp; Supplies</t>
  </si>
  <si>
    <t>Dialysis Equipment &amp; Supplies (DME)</t>
  </si>
  <si>
    <t>332BN1400X</t>
  </si>
  <si>
    <t>Nursing Facility Supplies</t>
  </si>
  <si>
    <t>Nursing Facility Supplies (DME)</t>
  </si>
  <si>
    <t>332BX2000X</t>
  </si>
  <si>
    <t>Oxygen Equipment &amp; Supplies</t>
  </si>
  <si>
    <t>Oxygen Equipment &amp; Supplies (DME)</t>
  </si>
  <si>
    <t>332BP3500X</t>
  </si>
  <si>
    <t>Parenteral &amp; Enteral Nutrition</t>
  </si>
  <si>
    <t>Parenteral &amp; Enteral Nutrition Supplies (DME)</t>
  </si>
  <si>
    <t>333300000X</t>
  </si>
  <si>
    <t>Emergency Response System Companies</t>
  </si>
  <si>
    <t>A supplier of a personal emergency response system (PERS), which is an electronic device that enables a patient to receive emergency assistance when needed. The PERS is one of two different methodologies of notification: (1) where the patient summons emergency assistance themselves directly through the device or (2) emergency assistance is summoned through secure activation by the caretaker/guardian, which sends the device location to emergency responders.</t>
  </si>
  <si>
    <t>Source: National Uniform Claim Committee, 2010  [7/1/2007: new, 7/1/2010: modified]</t>
  </si>
  <si>
    <t>332G00000X</t>
  </si>
  <si>
    <t>Eye Bank</t>
  </si>
  <si>
    <t>An eye bank procures and distributes eyes for transplant, education and research. To promote patient safety, donated eyes and donor medial histories are evaluated based on strict Eye Bank Association of America Medical Standards</t>
  </si>
  <si>
    <t>332H00000X</t>
  </si>
  <si>
    <t>Eyewear Supplier</t>
  </si>
  <si>
    <t>An organization that provides spectacles, contact lenses, and other vision enhancement devices prescribed by an optometrist or ophthalmologist.</t>
  </si>
  <si>
    <t>332S00000X</t>
  </si>
  <si>
    <t>Hearing Aid Equipment</t>
  </si>
  <si>
    <t>The manufacture and/or sale of electronic hearing aids, their component parts, and related products and services on a national basis.</t>
  </si>
  <si>
    <t>Hearing  Aid Equipment</t>
  </si>
  <si>
    <t>332U00000X</t>
  </si>
  <si>
    <t>Home Delivered Meals</t>
  </si>
  <si>
    <t>Home-delivered meals are those services or activities designed to prepare and deliver one or more meals a day to an individual's residence in order to prevent institutionalization, malnutrition, and feelings of isolation. Component services or activities may include the cost of personnel, equipment, and food; assessment of nutritional and dietary needs; nutritional education and counseling; socialization services; and information and referral.</t>
  </si>
  <si>
    <t>Source: Code of Federal Regulations #45, Part 96, Appendix A, Uniform Definition of Services.</t>
  </si>
  <si>
    <t>332800000X</t>
  </si>
  <si>
    <t>Indian Health Service/Tribal/Urban Indian Health (I/T/U) Pharmacy</t>
  </si>
  <si>
    <t>An Indian Health Service/Tribal/Urban Indian Health (I/T/U) Pharmacy means a pharmacy operated by the Indian Health Service, an Indian tribe or tribal organization, or an urban Indian organization, all of which are defined in Section 4 of the Indian Health Care Improvement Act, 25 U.S.C. 1603.</t>
  </si>
  <si>
    <t>Source: The Medicare Prescription Drug, Improvement and Modernization Act of 2003  [1/1/2006: new]</t>
  </si>
  <si>
    <t>335G00000X</t>
  </si>
  <si>
    <t>Medical Foods Supplier</t>
  </si>
  <si>
    <t>A supplier of special replacement foods for clients with errors of metabolism that prohibit them from eating a regular diet.   Medical foods are lacking in the compounds which cause complications of the metabolic disorder, and are not generally available in grocery stores, health food stores, or pharmacies.</t>
  </si>
  <si>
    <t>Source:  The Children with Special Healthcare Needs (CSHCN) Services Program, a program of the Texas Department of State Health Services  [10/1/2011: new]</t>
  </si>
  <si>
    <t>332000000X</t>
  </si>
  <si>
    <t>Military/U.S. Coast Guard Pharmacy</t>
  </si>
  <si>
    <t>A Department of Defense (DoD) or U.S. Coast Guard entity whose primary function is to store, prepare and dispense pharmaceuticals and other associated items to Uniformed Services beneficiaries.  These pharmacies may be associated with a DoD or U.S. Coast Guard clinic, DoD Hospital or freestanding.  Usually associated with outpatient services.</t>
  </si>
  <si>
    <t>Source:  TRICARE Management Activity Uniform Business Office User's Guide [1/1/2005: new; 7/1/2006: modified title, modified definition]</t>
  </si>
  <si>
    <t>332900000X</t>
  </si>
  <si>
    <t>Non-Pharmacy Dispensing Site</t>
  </si>
  <si>
    <t>A site other than a pharmacy that dispenses medicinal preparations under the supervision of a physician to patients for self-administration. (e.g. physician offices, ER, Urgent Care Centers, Rural Health Facilities, etc.)</t>
  </si>
  <si>
    <t>Source: Developed by National Council for Prescription Drug Programs (NCPDP), National Home Infusion Association (NHIA), and Pharmacist Services Technical Advisory Coalition (PSTAC)  [1/1/2006: new]</t>
  </si>
  <si>
    <t>335U00000X</t>
  </si>
  <si>
    <t>Organ Procurement Organization</t>
  </si>
  <si>
    <t>A federally designated organization that works with hospital personnel in retrieval of organs for transplantation. The federal government designates an OPO's service area and the hospitals with which an OPO is to establish working relationships.</t>
  </si>
  <si>
    <t>333600000X</t>
  </si>
  <si>
    <t>Pharmacy</t>
  </si>
  <si>
    <t>A facility used by pharmacists for the compounding and dispensing of medicinal preparations and other associated professional and administrative services. A pharmacy is a facility whose primary function is to store, prepare and legally dispense prescription drugs under the professional supervision of a licensed pharmacist. It meets any licensing or certification standards set forth by the jurisdiction where it is located.</t>
  </si>
  <si>
    <t>Source: Developed by National Council for Prescription Drug Programs (NCPDP), National Home Infusion Association (NHIA), and Pharmacist Services Technical Advisory Coalition (PSTAC) [1/1/2006: added definition]</t>
  </si>
  <si>
    <t>3336C0002X</t>
  </si>
  <si>
    <t>Clinic Pharmacy</t>
  </si>
  <si>
    <t>A pharmacy in a clinic, emergency room or hospital (outpatient) that dispenses medications to patients for self-administration under the supervision of a pharmacist.</t>
  </si>
  <si>
    <t>3336C0003X</t>
  </si>
  <si>
    <t>Community/Retail Pharmacy</t>
  </si>
  <si>
    <t>A pharmacy where pharmacists store, prepare, and dispense medicinal preparations and/or prescriptions for a local patient population in accordance with federal and state law; counsel patients and caregivers (sometimes independent of the dispensing process); administer vaccinations; and provide other professional services associated with pharmaceutical care such as health screenings, consultative services with other health care providers, collaborative practice, disease state management, and education classes.</t>
  </si>
  <si>
    <t>3336C0004X</t>
  </si>
  <si>
    <t>Compounding Pharmacy</t>
  </si>
  <si>
    <t>A pharmacy that specializes in the preparation of components into a drug preparation as the result of a Practitioner's Prescription Drug Order or initiative based on the Practitioner/Patient/Pharmacist relationship in the course of professional practice.  A compounding pharmacy utilizes specialized equipment and specially designed facilities necessary to meet the legal and quality requirements of its scope of compounding practice.</t>
  </si>
  <si>
    <t>Sources:  NABP Model Practice Act, Appendix C - Good Compounding Practice,  USP &lt;795&gt; and &lt;797&gt;, and Pharmacy Compounding Accreditation Board [7/1/2006: new]</t>
  </si>
  <si>
    <t>3336H0001X</t>
  </si>
  <si>
    <t>Home Infusion Therapy Pharmacy</t>
  </si>
  <si>
    <t>Pharmacy-based, decentralized patient care organization with expertise in USP 797-compliant sterile drug compounding that provides care to patients with acute or chronic conditions generally pertaining to parenteral administration of drugs, biologics and nutritional formulae administered through catheters and/or needles in home and alternate sites. Extensive professional pharmacy services, care coordination, infusion nursing services, supplies and equipment are provided to optimize efficacy and compliance.</t>
  </si>
  <si>
    <t>Source: National Home Infusion Association  [1/1/2006: new]</t>
  </si>
  <si>
    <t>3336I0012X</t>
  </si>
  <si>
    <t>Institutional Pharmacy</t>
  </si>
  <si>
    <t>A pharmacy in a hospital (inpatient) or institution used by pharmacists for the compounding and delivery of medicinal preparations to be administered to the patient by nursing or other authorized personnel. Institutional Pharmacies also counsel patients and caregivers; administer vaccinations; and provide other professional services associated with pharmaceutical care such as health screenings, consultative services with other health care providers, collaborative practice, disease state management, and education classes.</t>
  </si>
  <si>
    <t>3336L0003X</t>
  </si>
  <si>
    <t>Long Term Care Pharmacy</t>
  </si>
  <si>
    <t>A pharmacy that dispenses medicinal preparations delivered to patients residing within an intermediate or skilled nursing facility, including intermediate care facilities, hospice, assisted living facilities, group homes, and other forms of congregate living arrangements.</t>
  </si>
  <si>
    <t>Source: Developed by National Council for Prescription Drug Programs (NCPDP), National Home Infusion Association (NHIA), and Pharmacist Services Technical Advisory Coalition (PSTAC)</t>
  </si>
  <si>
    <t>3336M0002X</t>
  </si>
  <si>
    <t>Mail Order Pharmacy</t>
  </si>
  <si>
    <t>A pharmacy where pharmacists compound or dispense prescriptions or other medications in accordance with federal and state law, using common carriers to deliver the medications to patient or their caregivers. Mail order pharmacies counsel patients and caregivers (sometimes independent of the dispensing process) through telephone or email contact and provide other professional services associated with pharmaceutical care appropriate to the setting. Mail order pharmacies are licensed as a Mail Order Pharmacy in the state where they are located and may also be licensed or registered as nonresident pharmacies in other states.</t>
  </si>
  <si>
    <t>3336M0003X</t>
  </si>
  <si>
    <t>Managed Care Organization Pharmacy</t>
  </si>
  <si>
    <t>A pharmacy owned by a managed care organization (MCO) used by pharmacists for the compounding and dispensing of medicinal preparations to that MCO's covered members only.</t>
  </si>
  <si>
    <t>3336N0007X</t>
  </si>
  <si>
    <t>Nuclear Pharmacy</t>
  </si>
  <si>
    <t>A pharmacy dedicated to the compounding and dispensing of radioactive materials for use in nuclear imaging and nuclear medical procedures.</t>
  </si>
  <si>
    <t>3336S0011X</t>
  </si>
  <si>
    <t>Specialty Pharmacy</t>
  </si>
  <si>
    <t>A pharmacy that dispenses generally low volume and high cost medicinal preparations to patients who are undergoing intensive therapies for illnesses that are generally chronic, complex and potentially life threatening. Often these therapies require specialized delivery and administration.</t>
  </si>
  <si>
    <t>335V00000X</t>
  </si>
  <si>
    <t>Portable X-ray and/or Other Portable Diagnostic Imaging Supplier</t>
  </si>
  <si>
    <t>A supplier that provides one or more of the following portable services, including but not limited to, x-ray, electrocardiogram (EKG), long-term EKG (Holter Monitor), bone densitometry, sonography, and other imaging services in accordance with all state and federal requirements, under the general supervision of a qualified physician.  All necessary resources are transported to the patient's location where the services are performed.</t>
  </si>
  <si>
    <t>Source: National Uniform Claim Committee, 2015 [1/1/2016: title and definition modified]</t>
  </si>
  <si>
    <t>335E00000X</t>
  </si>
  <si>
    <t>Prosthetic/Orthotic Supplier</t>
  </si>
  <si>
    <t>An organization that provides prosthetic and orthotic care which may include, but is not limited to, patient evaluation, prosthesis or orthosis design, fabrication, fitting and modification to treat limb loss for purposes of restoring physiological function and/or cosmesis or to treat a neuromusculoskeletal disorder or acquired condition.</t>
  </si>
  <si>
    <t>344800000X</t>
  </si>
  <si>
    <t>Transportation Services</t>
  </si>
  <si>
    <t>Air Carrier</t>
  </si>
  <si>
    <t>An air company that the Federal Aviation Administration, the certificate-holding district office (CHDO), regional Flight Standards Division (RFSD) offices, and AFS-900 has verified that the company is capable of operating safely and that it complies with the regulations and standards prescribed by the Administrator.</t>
  </si>
  <si>
    <t>Source: Federal Aviation Administration [1/1/2010: new]    Additional Resources: www.faa.gov/about/initiatives/atos/air_carrier/intro_to_part121_cert/</t>
  </si>
  <si>
    <t>Ambulance</t>
  </si>
  <si>
    <t>An emergency vehicle used for transporting patients to a health care facility after injury or illness. Types of ambulances used in the United States include ground (surface) ambulance, rotor-wing (helicopter), and fixed-wing aircraft (airplane).</t>
  </si>
  <si>
    <t>Source: Lexikon: Dictionary of Health Care Terms, Organizations and Acronyms for the Era of Reform, The Joint Commission on Accreditation of Healthcare Organizations, Oakbrook Terrace, Illinois: 1994, p. 37.</t>
  </si>
  <si>
    <t>3416A0800X</t>
  </si>
  <si>
    <t>Air Transport</t>
  </si>
  <si>
    <t>[1/1/2005: title modified]</t>
  </si>
  <si>
    <t>Air Ambulance</t>
  </si>
  <si>
    <t>3416L0300X</t>
  </si>
  <si>
    <t>Land Transport</t>
  </si>
  <si>
    <t>Land Ambulance</t>
  </si>
  <si>
    <t>3416S0300X</t>
  </si>
  <si>
    <t>Water Transport</t>
  </si>
  <si>
    <t>Water Ambulance</t>
  </si>
  <si>
    <t>347B00000X</t>
  </si>
  <si>
    <t>Bus</t>
  </si>
  <si>
    <t>A public or private organization or business licensed to provide bus services.</t>
  </si>
  <si>
    <t>341800000X</t>
  </si>
  <si>
    <t>Military/U.S. Coast Guard Transport</t>
  </si>
  <si>
    <t>[1/1/2005: new; 7/1/2006 title modified]</t>
  </si>
  <si>
    <t xml:space="preserve">Military/U.S. Coast Guard Transport, </t>
  </si>
  <si>
    <t>3418M1120X</t>
  </si>
  <si>
    <t>Military or U.S. Coast Guard Ambulance, Air Transport</t>
  </si>
  <si>
    <t>Vehicle and staff for patient emergency or non-emergency air transport.</t>
  </si>
  <si>
    <t>Source:  TRICARE Management Activity Uniform Business Office User's Guide [1/1/2005: new; 7/1/2006 modified title, added source]</t>
  </si>
  <si>
    <t>Military or U.S. Coast Guard Air Transport Ambulance</t>
  </si>
  <si>
    <t>3418M1110X</t>
  </si>
  <si>
    <t>Military or U.S. Coast Guard Ambulance, Ground Transport</t>
  </si>
  <si>
    <t>Vehicle and staff for patient emergency or non-emergency ground transport. Includes traditional ambulances as well as ambulance buses.</t>
  </si>
  <si>
    <t>Military or U.S. Coast Guard Ground Transport Ambulance</t>
  </si>
  <si>
    <t>3418M1130X</t>
  </si>
  <si>
    <t>Military or U.S. Coast Guard Ambulance, Water Transport</t>
  </si>
  <si>
    <t>Vehicle and staff for patient emergency or non-emergency sea/water transport</t>
  </si>
  <si>
    <t>Military or U.S. Coast Guard Water Transport Ambulance</t>
  </si>
  <si>
    <t>343900000X</t>
  </si>
  <si>
    <t>Non-emergency Medical Transport (VAN)</t>
  </si>
  <si>
    <t>A land vehicle with a capacity to meet special height, clearance, access, and seating, for the conveyance of persons in non-emergency situations. The vehicle may or may not be required to meet local county or state regulations.</t>
  </si>
  <si>
    <t>347C00000X</t>
  </si>
  <si>
    <t>Private Vehicle</t>
  </si>
  <si>
    <t>An individual paid to provide non-emergency transportation using their privately owned/leased vehicle.</t>
  </si>
  <si>
    <t>343800000X</t>
  </si>
  <si>
    <t>Secured Medical Transport (VAN)</t>
  </si>
  <si>
    <t>A public or privately owned transportation service with vehicles, specially equipped to provide enhanced safety, security and passenger restraint, and staffed by one or more individuals trained to work with patients in crisis situations resulting from mental or emotional illness and/or substance abuse.</t>
  </si>
  <si>
    <t>344600000X</t>
  </si>
  <si>
    <t>Taxi</t>
  </si>
  <si>
    <t>A land commercial vehicle used for the transporting of persons in non-emergency situations. The vehicle meets local, county or state regulations set forth by the jurisdictions where it is located.</t>
  </si>
  <si>
    <t>347D00000X</t>
  </si>
  <si>
    <t>Train</t>
  </si>
  <si>
    <t>An organization or business licensed to provide passenger train service, including light rail, subway, and traditional services.</t>
  </si>
  <si>
    <t>347E00000X</t>
  </si>
  <si>
    <t>Transportation Broker</t>
  </si>
  <si>
    <t xml:space="preserve">An organization that provides transportation for individuals who need access to medical care or services and have no other means of transportation. Transportation includes, but is not limited to, wheelchair van, taxi, stretcher car, bus passes and tickets, and secured transportation. </t>
  </si>
  <si>
    <t>Source: Section 6083 of the Deficit Reduction Act of 2005 [1/1/2021: modified definition]</t>
  </si>
  <si>
    <t>342000000X</t>
  </si>
  <si>
    <t>Transportation Network Company</t>
  </si>
  <si>
    <t>A ride-sharing company that provides prearranged or contracted non-emergency medical transportation services to patients through mobile or online technology.</t>
  </si>
  <si>
    <t>Source:  National Uniform Claim Committee, www.nucc.org [1/1/2021: new]</t>
  </si>
  <si>
    <t>PROF_CLASSIFICATION</t>
  </si>
  <si>
    <t>PROF_SPECIALIZATION</t>
  </si>
  <si>
    <t>Taxonomy Code</t>
  </si>
  <si>
    <t>Taxonomy Description</t>
  </si>
  <si>
    <t>Claim Count (Global CPT Code Billed)</t>
  </si>
  <si>
    <t>% of Claims</t>
  </si>
  <si>
    <t>Cumulative %</t>
  </si>
  <si>
    <t>3YR AVG</t>
  </si>
  <si>
    <t>npi_prof_class_Cd</t>
  </si>
  <si>
    <t>PARKVIEW HOSPITAL INC IN</t>
  </si>
  <si>
    <t>UNIV OF VA MED CTR</t>
  </si>
  <si>
    <t>CAPE COD HOSPITAL MA</t>
  </si>
  <si>
    <t>INDIANA UNIVERSITY HEALTH INC</t>
  </si>
  <si>
    <t>JOHNS HOPKINS BAYVIEW MED MD</t>
  </si>
  <si>
    <t>HCA HEALTH SERVICES OF NH</t>
  </si>
  <si>
    <t>PALMETTO HEALTH ALLIANCE SC</t>
  </si>
  <si>
    <t>NORTHSIDE HOSPITAL GA</t>
  </si>
  <si>
    <t>OCHSNER CLINIC FOUNDATION HSP LA</t>
  </si>
  <si>
    <t>COMMUNITY MEDICAL CENTER PA</t>
  </si>
  <si>
    <t>ST ALEXIUS MEDICAL CENTER</t>
  </si>
  <si>
    <t>CHARLTON MEMORIAL HOSPITAL MA</t>
  </si>
  <si>
    <t>HEALTHALLIANCE HSP ST MARYS AVE CAM</t>
  </si>
  <si>
    <t>TRIAD OF ALABAMA LLC</t>
  </si>
  <si>
    <t>SOUTHERN NEW HAMPSHIRE REG MC</t>
  </si>
  <si>
    <t>MARTIN MEMORIAL MED CTR FL</t>
  </si>
  <si>
    <t>DAVIS MEMORIAL HOSPITAL WV</t>
  </si>
  <si>
    <t>SHANDS TEACHING HOSPITAL FL</t>
  </si>
  <si>
    <t>UVSL HLTH SVCS RANCHO SPRINGS CA</t>
  </si>
  <si>
    <t>WEST JEFFERSON MED CTR LA</t>
  </si>
  <si>
    <t>FEDERATION OF ORGANIZATIONS FOR THE</t>
  </si>
  <si>
    <t>OSCEOLA REG HOSP FL</t>
  </si>
  <si>
    <t>HOUSTON HOSPITALS INC</t>
  </si>
  <si>
    <t>BON SECOUR MERCY HLTH PETERBURGH VA</t>
  </si>
  <si>
    <t>FLOYD MED CTR GA</t>
  </si>
  <si>
    <t>EMORY UNIV HSP MIDTOWN GA</t>
  </si>
  <si>
    <t>MERCY HEALTH - FAIFIELD HOSPITAL</t>
  </si>
  <si>
    <t>MERCY RADIOLOGY</t>
  </si>
  <si>
    <t>BETH ISRAEL MEDICAL CENTER</t>
  </si>
  <si>
    <t>TOURO INFIRMARY LA</t>
  </si>
  <si>
    <t>HALIFAX HOSP MED CTR FL</t>
  </si>
  <si>
    <t>MERCY MEDICAL CENTER MD</t>
  </si>
  <si>
    <t>SUNRISE HOSPITAL MEDICAL CENTER NV</t>
  </si>
  <si>
    <t>BAYHEALTH KENT GEN HSP DE</t>
  </si>
  <si>
    <t>PRIME HLTHCARE SERVICE ST CLARES NJ</t>
  </si>
  <si>
    <t>HLTH CARE AUTH BAPTIST HEALTH AL</t>
  </si>
  <si>
    <t>FLORIDA HOSP WATERMAN FL</t>
  </si>
  <si>
    <t>LENOIR MEMORIAL HOSPITAL NC</t>
  </si>
  <si>
    <t>GREATER BALTIMORE MED CTR MD</t>
  </si>
  <si>
    <t>MARY WASHINGTON HOSPITAL VA</t>
  </si>
  <si>
    <t>CHARLOTTE MECKLEBURG HOSP AUTH NC</t>
  </si>
  <si>
    <t>WELLINGTON REG MED CTR FL</t>
  </si>
  <si>
    <t>AMISUB SFH INC TN</t>
  </si>
  <si>
    <t>MOORESVILLE HOSPITAL MGMT ASSOC LLC</t>
  </si>
  <si>
    <t>YAVAPAI REG MED CTR AZ</t>
  </si>
  <si>
    <t>HERITAGE VALLEY SEWICKLEY</t>
  </si>
  <si>
    <t>Claims Billed for Global Labor/Vaginal Delivery CPT Codes (Professional Claims, NPI/Taxonomies)</t>
  </si>
  <si>
    <t>CY2021</t>
  </si>
  <si>
    <t>Claims Billed for Global Labor/Vaginal Delivery CPT Codes</t>
  </si>
  <si>
    <t>paid_amt</t>
  </si>
  <si>
    <t>Draft | October 19, 2022</t>
  </si>
  <si>
    <t>FFS $</t>
  </si>
  <si>
    <t>MC $</t>
  </si>
  <si>
    <t>Total
Count</t>
  </si>
  <si>
    <t>Total $
Spend</t>
  </si>
  <si>
    <t>MEASE HOSP COUNTRYSIDE FL</t>
  </si>
  <si>
    <t>PRINCE GEORGES HOSP CTR MD</t>
  </si>
  <si>
    <t>FAIRVIEW GENERAL HOSPITAL OH</t>
  </si>
  <si>
    <t>BANNER THUNDERBIRD MED CTR AZ</t>
  </si>
  <si>
    <t>PRISMA HEALTH UPSTATE SC</t>
  </si>
  <si>
    <t>SAN JOAQUIN COMMUNITY HOSPITAL CA</t>
  </si>
  <si>
    <t>FLORIDA HSP FISH MEMORIAL</t>
  </si>
  <si>
    <t>TEXAS CHILDREN'S HOSP TX</t>
  </si>
  <si>
    <t>ADVENTHEALTH POLK NORTH INC FL</t>
  </si>
  <si>
    <t>SHARP CHULA VISTA MEDICAL CENTER</t>
  </si>
  <si>
    <t>TEXAS HLTH ARLINGTON MEM HSP TX</t>
  </si>
  <si>
    <t>PAOLI MEMORIAL HOSPITAL</t>
  </si>
  <si>
    <t>BAPTIST MEM HOSP OF MEMPHIS</t>
  </si>
  <si>
    <t>GRANDVIEW MEDICAL CENTER</t>
  </si>
  <si>
    <t>UNIV MED CTR SO NEVADA</t>
  </si>
  <si>
    <t>GOOD SAMARITAN HSP IL</t>
  </si>
  <si>
    <t>MAINE MEDICAL CENTER</t>
  </si>
  <si>
    <t>Inpatient Facility Discharges for Labor/Delivery APR-DRGs (Vaginal, Cesarean)</t>
  </si>
  <si>
    <t>Claims Billed for Global Labor/Vaginal Delivery CPT Codes - Utilization by Plan</t>
  </si>
  <si>
    <t>Draft | November 11, 2022</t>
  </si>
  <si>
    <t>plan_id</t>
  </si>
  <si>
    <t>proc_cd_1</t>
  </si>
  <si>
    <t>N</t>
  </si>
  <si>
    <t>plan_name_std</t>
  </si>
  <si>
    <t>N_MBR_ENR</t>
  </si>
  <si>
    <t>Fidelis</t>
  </si>
  <si>
    <t>Affinity</t>
  </si>
  <si>
    <t>MetroPlus</t>
  </si>
  <si>
    <t>Excellus</t>
  </si>
  <si>
    <t>YourCare</t>
  </si>
  <si>
    <t>Independent</t>
  </si>
  <si>
    <t>MVP</t>
  </si>
  <si>
    <t>Healthfirst</t>
  </si>
  <si>
    <t>United</t>
  </si>
  <si>
    <t>Molina</t>
  </si>
  <si>
    <t>Crystal Run</t>
  </si>
  <si>
    <t>Emblem</t>
  </si>
  <si>
    <t>UNIDENTIFIED</t>
  </si>
  <si>
    <t>HealthNow</t>
  </si>
  <si>
    <t>Amida Care</t>
  </si>
  <si>
    <t>VillageCare Max</t>
  </si>
  <si>
    <t>CDPHP</t>
  </si>
  <si>
    <t>HealthPlus</t>
  </si>
  <si>
    <t>VNS</t>
  </si>
  <si>
    <t>WellCare</t>
  </si>
  <si>
    <t>Service Lines</t>
  </si>
  <si>
    <t>Rate per 1,000 Members</t>
  </si>
  <si>
    <t>Enrolled Members (December)</t>
  </si>
  <si>
    <t>prev_csect_den</t>
  </si>
  <si>
    <t>prev_csect_num</t>
  </si>
  <si>
    <t>MONTCLAIR HOSPITAL LLC NJ</t>
  </si>
  <si>
    <t>CHESAPEAKE GENERAL HOSP VA</t>
  </si>
  <si>
    <t>UNIV OF KENTUCKY HOSPITAL</t>
  </si>
  <si>
    <t>Num</t>
  </si>
  <si>
    <t>Den</t>
  </si>
  <si>
    <t>Rate</t>
  </si>
  <si>
    <t>csection_discharges</t>
  </si>
  <si>
    <t>2021 All Deliveries</t>
  </si>
  <si>
    <t>HIDE ROW&gt;&gt;</t>
  </si>
  <si>
    <t>2021 C-Section</t>
  </si>
  <si>
    <t>Cumulative Coverage (if cut line drawn on *this* row, % of total deliveries included)</t>
  </si>
  <si>
    <t>NPI</t>
  </si>
  <si>
    <t>NPI Name</t>
  </si>
  <si>
    <t>Can ignore subsequent tabs unless importing new data from SQL</t>
  </si>
  <si>
    <t>2021 Preventive C-Section Measure (FFS+MC)</t>
  </si>
  <si>
    <t>2021 Preventive C-Section Measure (FFS)</t>
  </si>
  <si>
    <t>2021 Preventive C-Section Measure (MC)</t>
  </si>
  <si>
    <t>$13M NTSV even</t>
  </si>
  <si>
    <t>$13M NTSV weighted</t>
  </si>
  <si>
    <t>$1M PMSM weighted</t>
  </si>
  <si>
    <t>$1M PMSM even</t>
  </si>
  <si>
    <t>Cumulative Coverage, % of total deliveries includedP2:U56Q2P2:P2:U57</t>
  </si>
  <si>
    <t>% of Total MC Deliveries (for Weighting)</t>
  </si>
  <si>
    <t>Met NTSV Target</t>
  </si>
  <si>
    <t>x</t>
  </si>
  <si>
    <t>Met PMSM Target</t>
  </si>
  <si>
    <t>CHIPPENHAM JOHNSTON WILLIS  V</t>
  </si>
  <si>
    <t>FRANKLIN SQUARE HOSP  MD</t>
  </si>
  <si>
    <t>NJMHMC  LLC</t>
  </si>
  <si>
    <t>ADVENTIST HEALTH SYSTEM SUNBELT  FL</t>
  </si>
  <si>
    <t>STATE OF  CT</t>
  </si>
  <si>
    <t>ORLANDO REG HLTH SYS  FL</t>
  </si>
  <si>
    <t>PALMETTO HEALTH ALLIANCE   SC</t>
  </si>
  <si>
    <t>OSCEOLA REG HOSP  FL</t>
  </si>
  <si>
    <t>FLOYD MED CTR  GA</t>
  </si>
  <si>
    <t>BANNER GOOD SAMARITAN  MED AZ</t>
  </si>
  <si>
    <t>BOSTON MEDICAL CENTER      MA</t>
  </si>
  <si>
    <t>RIVERSIDE REG MED CTR  VA</t>
  </si>
  <si>
    <t>ST AGNES HEALTHCARE         MD</t>
  </si>
  <si>
    <t>FOSTER G MCGAW HSP IL</t>
  </si>
  <si>
    <t>CHARLESTON AREA MEDICAL CENTER  WV</t>
  </si>
  <si>
    <t>AMISUB SFH INC   TN</t>
  </si>
  <si>
    <t>Draft | January 20, 2023</t>
  </si>
  <si>
    <t>mc_tot_rpt_plan_pd_amt</t>
  </si>
  <si>
    <t>csect_mc_tot_rpt_plan_pd_amt</t>
  </si>
  <si>
    <t>prev_csect_den_mc_tot_rpt_plan_pd_amt</t>
  </si>
  <si>
    <t>prev_csect_num_mc_tot_rpt_plan_pd_amt</t>
  </si>
  <si>
    <t>2021 Total MC Spend (MC)</t>
  </si>
  <si>
    <t>2021 MC Spend Associated with Numerator of Preventable C-Section Measure (MC)</t>
  </si>
  <si>
    <t>Associated with "D"</t>
  </si>
  <si>
    <t>Associated with "J"</t>
  </si>
  <si>
    <t>Associated with "K"</t>
  </si>
  <si>
    <t>Draft | February 8, 2023</t>
  </si>
  <si>
    <r>
      <t xml:space="preserve">2021 MC Spend Associated with </t>
    </r>
    <r>
      <rPr>
        <b/>
        <u/>
        <sz val="11"/>
        <color theme="1"/>
        <rFont val="Calibri"/>
        <family val="2"/>
        <scheme val="minor"/>
      </rPr>
      <t>Denominator</t>
    </r>
    <r>
      <rPr>
        <b/>
        <sz val="11"/>
        <color theme="1"/>
        <rFont val="Calibri"/>
        <family val="2"/>
        <scheme val="minor"/>
      </rPr>
      <t xml:space="preserve"> of Preventable C-Section Measure (MC)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</si>
</sst>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0"/>
      <color rgb="FFC00000"/>
      <name val="Calibri"/>
      <family val="2"/>
      <scheme val="minor"/>
    </font>
    <font>
      <b/>
      <u/>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bgColor indexed="64"/>
      </patternFill>
    </fill>
    <fill>
      <patternFill patternType="solid">
        <fgColor theme="4"/>
        <bgColor indexed="64"/>
      </patternFill>
    </fill>
    <fill>
      <patternFill patternType="solid">
        <fgColor rgb="FF7030A0"/>
        <bgColor indexed="64"/>
      </patternFill>
    </fill>
  </fills>
  <borders count="25">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style="thin">
        <color auto="1"/>
      </top>
      <bottom style="dashed">
        <color auto="1"/>
      </bottom>
      <diagonal/>
    </border>
    <border>
      <left/>
      <right/>
      <top style="thin">
        <color auto="1"/>
      </top>
      <bottom style="dashed">
        <color auto="1"/>
      </bottom>
      <diagonal/>
    </border>
    <border>
      <left/>
      <right style="thin">
        <color auto="1"/>
      </right>
      <top style="thin">
        <color auto="1"/>
      </top>
      <bottom style="dashed">
        <color auto="1"/>
      </bottom>
      <diagonal/>
    </border>
    <border>
      <left style="thin">
        <color auto="1"/>
      </left>
      <right/>
      <top style="dashed">
        <color auto="1"/>
      </top>
      <bottom style="dashed">
        <color auto="1"/>
      </bottom>
      <diagonal/>
    </border>
    <border>
      <left/>
      <right/>
      <top style="dashed">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thin">
        <color auto="1"/>
      </bottom>
      <diagonal/>
    </border>
    <border>
      <left/>
      <right/>
      <top style="dashed">
        <color auto="1"/>
      </top>
      <bottom style="thin">
        <color auto="1"/>
      </bottom>
      <diagonal/>
    </border>
    <border>
      <left/>
      <right style="thin">
        <color auto="1"/>
      </right>
      <top style="dashed">
        <color auto="1"/>
      </top>
      <bottom style="thin">
        <color auto="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94">
    <xf numFmtId="0" fontId="0" fillId="0" borderId="0" xfId="0"/>
    <xf numFmtId="164" fontId="0" fillId="0" borderId="0" xfId="1" applyNumberFormat="1" applyFont="1"/>
    <xf numFmtId="9" fontId="0" fillId="0" borderId="0" xfId="2" applyFont="1"/>
    <xf numFmtId="0" fontId="0" fillId="0" borderId="1" xfId="0" applyBorder="1"/>
    <xf numFmtId="0" fontId="2" fillId="0" borderId="0" xfId="0" applyFont="1" applyAlignment="1">
      <alignment horizontal="centerContinuous"/>
    </xf>
    <xf numFmtId="0" fontId="0" fillId="0" borderId="0" xfId="0" applyAlignment="1">
      <alignment horizontal="center"/>
    </xf>
    <xf numFmtId="0" fontId="2" fillId="0" borderId="0" xfId="0" applyFont="1" applyAlignment="1">
      <alignment horizontal="center"/>
    </xf>
    <xf numFmtId="14" fontId="0" fillId="0" borderId="0" xfId="0" applyNumberFormat="1"/>
    <xf numFmtId="11" fontId="0" fillId="0" borderId="0" xfId="0" applyNumberFormat="1"/>
    <xf numFmtId="0" fontId="3" fillId="0" borderId="0" xfId="0" applyFont="1"/>
    <xf numFmtId="0" fontId="4" fillId="0" borderId="0" xfId="0" applyFont="1"/>
    <xf numFmtId="165" fontId="0" fillId="0" borderId="0" xfId="2" applyNumberFormat="1" applyFont="1"/>
    <xf numFmtId="165" fontId="0" fillId="0" borderId="0" xfId="0" applyNumberFormat="1"/>
    <xf numFmtId="0" fontId="0" fillId="0" borderId="0" xfId="0" applyAlignment="1">
      <alignment horizontal="center" vertical="center" wrapText="1"/>
    </xf>
    <xf numFmtId="0" fontId="0" fillId="0" borderId="0" xfId="0" applyAlignment="1">
      <alignment vertical="center"/>
    </xf>
    <xf numFmtId="0" fontId="0" fillId="0" borderId="0" xfId="0" applyNumberFormat="1"/>
    <xf numFmtId="0" fontId="0" fillId="0" borderId="0" xfId="0" applyFont="1" applyAlignment="1">
      <alignment horizontal="center"/>
    </xf>
    <xf numFmtId="0" fontId="2" fillId="0" borderId="0" xfId="0" applyFont="1" applyAlignment="1">
      <alignment horizontal="center" wrapText="1"/>
    </xf>
    <xf numFmtId="166" fontId="0" fillId="0" borderId="0" xfId="3" applyNumberFormat="1" applyFont="1"/>
    <xf numFmtId="0" fontId="0" fillId="0" borderId="2" xfId="0" applyBorder="1"/>
    <xf numFmtId="0" fontId="0" fillId="0" borderId="3" xfId="0" applyBorder="1"/>
    <xf numFmtId="0" fontId="0" fillId="2" borderId="4" xfId="0" applyFont="1" applyFill="1" applyBorder="1"/>
    <xf numFmtId="0" fontId="0" fillId="2" borderId="5" xfId="0" applyFont="1" applyFill="1" applyBorder="1"/>
    <xf numFmtId="0" fontId="0" fillId="2" borderId="6" xfId="0" applyFont="1" applyFill="1" applyBorder="1"/>
    <xf numFmtId="0" fontId="0" fillId="0" borderId="4" xfId="0" applyFont="1" applyBorder="1"/>
    <xf numFmtId="0" fontId="0" fillId="0" borderId="5" xfId="0" applyFont="1" applyBorder="1"/>
    <xf numFmtId="0" fontId="0" fillId="0" borderId="6" xfId="0" applyFont="1" applyBorder="1"/>
    <xf numFmtId="0" fontId="0" fillId="3" borderId="1" xfId="0" applyFill="1" applyBorder="1"/>
    <xf numFmtId="0" fontId="0" fillId="0" borderId="7" xfId="0" applyBorder="1"/>
    <xf numFmtId="0" fontId="0" fillId="0" borderId="8" xfId="0" applyBorder="1"/>
    <xf numFmtId="0" fontId="0" fillId="0" borderId="10" xfId="0" applyBorder="1"/>
    <xf numFmtId="0" fontId="0" fillId="0" borderId="0" xfId="0" applyBorder="1"/>
    <xf numFmtId="0" fontId="0" fillId="0" borderId="0" xfId="0" applyBorder="1" applyAlignment="1">
      <alignment horizontal="center"/>
    </xf>
    <xf numFmtId="0" fontId="0" fillId="0" borderId="11" xfId="0" applyBorder="1" applyAlignment="1">
      <alignment horizontal="center"/>
    </xf>
    <xf numFmtId="0" fontId="0" fillId="0" borderId="13" xfId="0" applyBorder="1"/>
    <xf numFmtId="0" fontId="0" fillId="0" borderId="14" xfId="0" applyBorder="1"/>
    <xf numFmtId="164" fontId="0" fillId="0" borderId="14" xfId="1" applyNumberFormat="1" applyFont="1" applyBorder="1"/>
    <xf numFmtId="164" fontId="0" fillId="0" borderId="14" xfId="0" applyNumberFormat="1" applyBorder="1"/>
    <xf numFmtId="164" fontId="0" fillId="3" borderId="14" xfId="1" applyNumberFormat="1" applyFont="1" applyFill="1" applyBorder="1"/>
    <xf numFmtId="43" fontId="0" fillId="0" borderId="14" xfId="1" applyFont="1" applyBorder="1"/>
    <xf numFmtId="43" fontId="0" fillId="0" borderId="15" xfId="1" applyFont="1" applyBorder="1"/>
    <xf numFmtId="0" fontId="0" fillId="0" borderId="16" xfId="0" applyBorder="1"/>
    <xf numFmtId="0" fontId="0" fillId="0" borderId="17" xfId="0" applyBorder="1"/>
    <xf numFmtId="164" fontId="0" fillId="0" borderId="17" xfId="1" applyNumberFormat="1" applyFont="1" applyBorder="1"/>
    <xf numFmtId="164" fontId="0" fillId="0" borderId="17" xfId="0" applyNumberFormat="1" applyBorder="1"/>
    <xf numFmtId="164" fontId="0" fillId="3" borderId="17" xfId="1" applyNumberFormat="1" applyFont="1" applyFill="1" applyBorder="1"/>
    <xf numFmtId="43" fontId="0" fillId="0" borderId="17" xfId="1" applyFont="1" applyBorder="1"/>
    <xf numFmtId="43" fontId="0" fillId="0" borderId="18" xfId="1" applyFont="1" applyBorder="1"/>
    <xf numFmtId="0" fontId="0" fillId="0" borderId="19" xfId="0" applyBorder="1"/>
    <xf numFmtId="0" fontId="0" fillId="0" borderId="20" xfId="0" applyBorder="1"/>
    <xf numFmtId="164" fontId="0" fillId="0" borderId="20" xfId="1" applyNumberFormat="1" applyFont="1" applyBorder="1"/>
    <xf numFmtId="164" fontId="0" fillId="0" borderId="20" xfId="0" applyNumberFormat="1" applyBorder="1"/>
    <xf numFmtId="164" fontId="0" fillId="3" borderId="20" xfId="1" applyNumberFormat="1" applyFont="1" applyFill="1" applyBorder="1"/>
    <xf numFmtId="43" fontId="0" fillId="0" borderId="20" xfId="1" applyFont="1" applyBorder="1"/>
    <xf numFmtId="43" fontId="0" fillId="0" borderId="21" xfId="1" applyFont="1" applyBorder="1"/>
    <xf numFmtId="0" fontId="2" fillId="4" borderId="0" xfId="0" applyFont="1" applyFill="1" applyAlignment="1">
      <alignment horizontal="center"/>
    </xf>
    <xf numFmtId="0" fontId="2" fillId="3" borderId="8" xfId="0" applyFont="1" applyFill="1" applyBorder="1" applyAlignment="1">
      <alignment horizontal="center" vertical="center" wrapText="1"/>
    </xf>
    <xf numFmtId="0" fontId="2" fillId="3" borderId="12" xfId="0" applyFont="1" applyFill="1" applyBorder="1" applyAlignment="1">
      <alignment vertical="center" wrapText="1"/>
    </xf>
    <xf numFmtId="0" fontId="2" fillId="0" borderId="8" xfId="0" applyFont="1" applyBorder="1" applyAlignment="1">
      <alignment horizontal="centerContinuous" vertical="center"/>
    </xf>
    <xf numFmtId="0" fontId="0" fillId="0" borderId="8" xfId="0" applyBorder="1" applyAlignment="1">
      <alignment horizontal="centerContinuous" vertical="center"/>
    </xf>
    <xf numFmtId="0" fontId="0" fillId="0" borderId="9" xfId="0" applyBorder="1" applyAlignment="1">
      <alignment horizontal="centerContinuous" vertical="center"/>
    </xf>
    <xf numFmtId="0" fontId="0" fillId="0" borderId="22" xfId="0" applyFont="1" applyBorder="1"/>
    <xf numFmtId="0" fontId="0" fillId="0" borderId="23" xfId="0" applyFont="1" applyBorder="1"/>
    <xf numFmtId="0" fontId="0" fillId="0" borderId="24" xfId="0" applyFont="1" applyBorder="1"/>
    <xf numFmtId="0" fontId="0" fillId="4" borderId="0" xfId="0" applyFont="1" applyFill="1" applyAlignment="1">
      <alignment horizontal="center"/>
    </xf>
    <xf numFmtId="0" fontId="0" fillId="0" borderId="0" xfId="0" applyAlignment="1">
      <alignment horizontal="centerContinuous"/>
    </xf>
    <xf numFmtId="0" fontId="2" fillId="4" borderId="0" xfId="0" applyFont="1" applyFill="1" applyAlignment="1">
      <alignment horizontal="centerContinuous" wrapText="1"/>
    </xf>
    <xf numFmtId="0" fontId="0" fillId="4" borderId="0" xfId="0" applyFont="1" applyFill="1" applyAlignment="1">
      <alignment horizontal="centerContinuous"/>
    </xf>
    <xf numFmtId="0" fontId="2" fillId="0" borderId="0" xfId="0" applyFont="1" applyAlignment="1">
      <alignment horizontal="centerContinuous" vertical="center"/>
    </xf>
    <xf numFmtId="0" fontId="0" fillId="0" borderId="0" xfId="0" applyFill="1" applyAlignment="1">
      <alignment horizontal="center"/>
    </xf>
    <xf numFmtId="0" fontId="2" fillId="0" borderId="0" xfId="0" applyFont="1" applyFill="1" applyAlignment="1">
      <alignment horizontal="center"/>
    </xf>
    <xf numFmtId="0" fontId="0" fillId="0" borderId="0" xfId="0" applyFont="1" applyFill="1" applyAlignment="1">
      <alignment horizontal="center"/>
    </xf>
    <xf numFmtId="0" fontId="0" fillId="0" borderId="0" xfId="0" applyFill="1"/>
    <xf numFmtId="0" fontId="0" fillId="5" borderId="0" xfId="0" applyFill="1"/>
    <xf numFmtId="0" fontId="0" fillId="0" borderId="0" xfId="0" applyFont="1" applyAlignment="1">
      <alignment horizontal="center" wrapText="1"/>
    </xf>
    <xf numFmtId="0" fontId="2" fillId="0" borderId="0" xfId="0" applyFont="1"/>
    <xf numFmtId="0" fontId="2" fillId="6" borderId="0" xfId="0" applyFont="1" applyFill="1" applyAlignment="1">
      <alignment horizontal="centerContinuous" wrapText="1"/>
    </xf>
    <xf numFmtId="0" fontId="0" fillId="6" borderId="0" xfId="0" applyFont="1" applyFill="1" applyAlignment="1">
      <alignment horizontal="centerContinuous"/>
    </xf>
    <xf numFmtId="0" fontId="0" fillId="6" borderId="0" xfId="0" applyFont="1" applyFill="1" applyAlignment="1">
      <alignment horizontal="center"/>
    </xf>
    <xf numFmtId="0" fontId="2" fillId="6" borderId="0" xfId="0" applyFont="1" applyFill="1" applyAlignment="1">
      <alignment horizontal="center"/>
    </xf>
    <xf numFmtId="164" fontId="0" fillId="5" borderId="0" xfId="1" applyNumberFormat="1" applyFont="1" applyFill="1"/>
    <xf numFmtId="165" fontId="0" fillId="5" borderId="0" xfId="2" applyNumberFormat="1" applyFont="1" applyFill="1"/>
    <xf numFmtId="166" fontId="2" fillId="0" borderId="0" xfId="3" applyNumberFormat="1" applyFont="1"/>
    <xf numFmtId="166" fontId="0" fillId="0" borderId="1" xfId="3" applyNumberFormat="1" applyFont="1" applyBorder="1"/>
    <xf numFmtId="165" fontId="2" fillId="0" borderId="0" xfId="2" applyNumberFormat="1" applyFont="1" applyAlignment="1">
      <alignment horizontal="center"/>
    </xf>
    <xf numFmtId="166" fontId="0" fillId="5" borderId="0" xfId="3" applyNumberFormat="1" applyFont="1" applyFill="1"/>
    <xf numFmtId="166" fontId="0" fillId="0" borderId="0" xfId="3" applyNumberFormat="1" applyFont="1" applyFill="1"/>
    <xf numFmtId="0" fontId="2" fillId="0" borderId="0" xfId="0" applyFont="1" applyFill="1" applyAlignment="1">
      <alignment horizontal="center" vertical="center" wrapText="1"/>
    </xf>
    <xf numFmtId="0" fontId="0" fillId="7" borderId="1" xfId="0" applyFill="1" applyBorder="1"/>
    <xf numFmtId="0" fontId="0" fillId="8" borderId="1" xfId="0" applyFill="1" applyBorder="1"/>
    <xf numFmtId="166" fontId="1" fillId="0" borderId="0" xfId="3" applyNumberFormat="1" applyFont="1"/>
    <xf numFmtId="0" fontId="0" fillId="9" borderId="1" xfId="0" applyFill="1" applyBorder="1"/>
    <xf numFmtId="0" fontId="0" fillId="0" borderId="0" xfId="0" applyAlignment="1">
      <alignment horizontal="center" wrapText="1"/>
    </xf>
    <xf numFmtId="0" fontId="0" fillId="5" borderId="0" xfId="0" applyFill="1" applyAlignment="1">
      <alignment horizontal="center" wrapText="1"/>
    </xf>
  </cellXfs>
  <cellStyles count="4">
    <cellStyle name="Comma" xfId="1" builtinId="3"/>
    <cellStyle name="Currency" xfId="3" builtinId="4"/>
    <cellStyle name="Normal" xfId="0" builtinId="0"/>
    <cellStyle name="Percent" xfId="2" builtinId="5"/>
  </cellStyles>
  <dxfs count="7">
    <dxf>
      <numFmt numFmtId="19" formatCode="m/d/yyyy"/>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35E454-853E-4D58-8922-D39E1F35D18D}" name="T_DATA" displayName="T_DATA" ref="A1:L1408" totalsRowShown="0">
  <autoFilter ref="A1:L1408" xr:uid="{5E35E454-853E-4D58-8922-D39E1F35D18D}">
    <filterColumn colId="0">
      <filters>
        <filter val="1"/>
      </filters>
    </filterColumn>
    <filterColumn colId="1">
      <filters>
        <filter val="2021"/>
      </filters>
    </filterColumn>
    <filterColumn colId="3">
      <filters>
        <filter val="MAIMONIDES MEDICAL CENTER"/>
      </filters>
    </filterColumn>
  </autoFilter>
  <tableColumns count="12">
    <tableColumn id="1" xr3:uid="{A58A5EF8-EE98-4A63-A7AF-A4BA39BD8BD6}" name="encounter"/>
    <tableColumn id="2" xr3:uid="{6245D229-EB03-4D3F-B2DE-C5C6F72C2A82}" name="year"/>
    <tableColumn id="3" xr3:uid="{CCC68A1D-1AEE-4D48-8DBE-D9A795D51E1F}" name="bill_npi"/>
    <tableColumn id="4" xr3:uid="{2E08E192-E395-4B3F-BBFA-A00D8CA90367}" name="prov_name"/>
    <tableColumn id="8" xr3:uid="{68322DBD-7640-44AF-B6F7-AADB818E4174}" name="discharges"/>
    <tableColumn id="5" xr3:uid="{B2D93B24-358C-44CB-97BD-ADB249E2B71C}" name="csection_discharges"/>
    <tableColumn id="6" xr3:uid="{0495BCD9-77B4-403D-8621-460A771269FB}" name="prev_csect_den"/>
    <tableColumn id="7" xr3:uid="{FB1F6834-D121-4225-BA0B-E9D0560D6771}" name="prev_csect_num"/>
    <tableColumn id="9" xr3:uid="{3A844871-CD50-4349-928B-B03DB62BB74A}" name="mc_tot_rpt_plan_pd_amt"/>
    <tableColumn id="10" xr3:uid="{FDF8E011-0443-4B73-AF9E-10EC49F0FB85}" name="csect_mc_tot_rpt_plan_pd_amt"/>
    <tableColumn id="11" xr3:uid="{12BBE2D6-8873-4E22-8202-9EC8961EC2E8}" name="prev_csect_den_mc_tot_rpt_plan_pd_amt"/>
    <tableColumn id="12" xr3:uid="{262CEBCB-CA19-4EB8-BCA9-783CAA6CE7AA}" name="prev_csect_num_mc_tot_rpt_plan_pd_am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DF9AD2-D1F2-4FCA-9E84-2A7166383FB7}" name="T_PROF" displayName="T_PROF" ref="A2:J4590" totalsRowShown="0">
  <autoFilter ref="A2:J4590" xr:uid="{9FDF9AD2-D1F2-4FCA-9E84-2A7166383FB7}"/>
  <tableColumns count="10">
    <tableColumn id="1" xr3:uid="{373DF518-9F08-4801-AC7B-5DA385A07AC2}" name="encounter"/>
    <tableColumn id="2" xr3:uid="{D211AB69-B908-4682-9846-5AB668E10DC3}" name="bill_npi"/>
    <tableColumn id="3" xr3:uid="{FCD2919A-5A86-492A-88D5-1625B5B11DF6}" name="npi_prof_class_Cd"/>
    <tableColumn id="4" xr3:uid="{E20816AF-E837-4B69-A25A-5C442499EFED}" name="year"/>
    <tableColumn id="5" xr3:uid="{5FAFBE30-8F11-4EA9-8042-4DD9F3E16C47}" name="claim_lines"/>
    <tableColumn id="6" xr3:uid="{6F51CBBB-1BF2-45F4-B8E6-AC76012669EB}" name="claims"/>
    <tableColumn id="7" xr3:uid="{44B32E1F-5F3D-4DFC-B4D1-13D4CC1F489F}" name="mbr"/>
    <tableColumn id="10" xr3:uid="{84F59C34-6C91-451B-9A3E-D39113636F29}" name="paid_amt"/>
    <tableColumn id="8" xr3:uid="{6BC1A795-D18F-4F11-B23E-3C93BE06842B}" name="PROF_CLASSIFICATION" dataDxfId="6">
      <calculatedColumnFormula>INDEX(T_NPI_REF[Classification],MATCH(T_PROF[[#This Row],[npi_prof_class_Cd]],T_NPI_REF[Code],0))</calculatedColumnFormula>
    </tableColumn>
    <tableColumn id="9" xr3:uid="{9018CE1D-5AB2-44C0-A2B9-544D36E19220}" name="PROF_SPECIALIZATION" dataDxfId="5">
      <calculatedColumnFormula>INDEX(T_NPI_REF[Specialization],MATCH(T_PROF[[#This Row],[npi_prof_class_Cd]],T_NPI_REF[Code],0))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6A6D68-E956-4D2F-A651-99BB40DD7BBC}" name="T_PLAN" displayName="T_PLAN" ref="A1:F203" totalsRowShown="0">
  <autoFilter ref="A1:F203" xr:uid="{9A6A6D68-E956-4D2F-A651-99BB40DD7BBC}"/>
  <tableColumns count="6">
    <tableColumn id="1" xr3:uid="{4835DB37-ADDD-47E3-996B-060A1F6B593C}" name="year"/>
    <tableColumn id="2" xr3:uid="{A3980BD5-3E2E-454C-B7F3-54C9E6BC5381}" name="plan_id"/>
    <tableColumn id="3" xr3:uid="{E2D73F15-B110-491B-A3B6-B453F7A0703F}" name="proc_cd_1"/>
    <tableColumn id="4" xr3:uid="{066BA62B-3EF0-4F0D-9414-5297EAF48654}" name="N"/>
    <tableColumn id="5" xr3:uid="{6E62D54B-7DF5-4100-9CB3-EC70019A44A1}" name="plan_name_std"/>
    <tableColumn id="6" xr3:uid="{9690C0B2-6E55-4CF5-A7AE-3FBA9E115C02}" name="N_MBR_EN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9E7DC2-6CFA-4054-9EFA-B2DF0E98D1A2}" name="T_PLAN_ENR" displayName="T_PLAN_ENR" ref="I1:K100" totalsRowShown="0" tableBorderDxfId="4">
  <autoFilter ref="I1:K100" xr:uid="{979E7DC2-6CFA-4054-9EFA-B2DF0E98D1A2}"/>
  <tableColumns count="3">
    <tableColumn id="1" xr3:uid="{C9DA937D-42A9-466C-9EEA-6DA040FEF2A2}" name="year" dataDxfId="3"/>
    <tableColumn id="2" xr3:uid="{B474AB1F-2F1F-4411-A62F-09563547B073}" name="plan_id" dataDxfId="2"/>
    <tableColumn id="3" xr3:uid="{E9AD97D8-CA21-4223-9592-79C29879B53A}" name="N_MBR_ENR" dataDxfId="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F0B9AA-5C96-4DB7-8FA6-6EAD810A15BA}" name="T_NPI_REF" displayName="T_NPI_REF" ref="A1:K869" totalsRowShown="0">
  <autoFilter ref="A1:K869" xr:uid="{37F0B9AA-5C96-4DB7-8FA6-6EAD810A15BA}"/>
  <tableColumns count="11">
    <tableColumn id="1" xr3:uid="{AFCB3DE6-8461-4DCB-9437-107EB93F431D}" name="Code"/>
    <tableColumn id="2" xr3:uid="{1743A3F8-77E5-4EE2-9056-EBCF8800E4F7}" name="Grouping"/>
    <tableColumn id="3" xr3:uid="{8ADF5703-E817-45C2-81C2-12562C9BB8A7}" name="Classification"/>
    <tableColumn id="4" xr3:uid="{63E612A1-39A4-4B8B-9672-F109B7F7A570}" name="Specialization"/>
    <tableColumn id="5" xr3:uid="{EB8B943F-1547-41F0-9407-3F11CC47C23A}" name="Definition"/>
    <tableColumn id="6" xr3:uid="{4D948701-C6AB-4FEA-89E4-161C908982B8}" name="Effective Date" dataDxfId="0"/>
    <tableColumn id="7" xr3:uid="{C5F84A40-8548-4B9E-8A75-E89201FE7095}" name="Deactivation Date"/>
    <tableColumn id="8" xr3:uid="{0ABA3F6D-A913-48ED-91DA-C2E90B43D86B}" name="Last Modified Date"/>
    <tableColumn id="9" xr3:uid="{01D3D5B6-229B-4653-ACF5-6D2B49792B42}" name="Notes"/>
    <tableColumn id="10" xr3:uid="{0C1430C4-9C55-4223-AD99-14F4CB372087}" name="Display Name"/>
    <tableColumn id="11" xr3:uid="{9EC25108-D80E-4F3C-8D2D-F4E0D70506FB}" name="S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5FD00-5E78-48F5-9E8D-B5F5317D9BC7}">
  <dimension ref="A1:Q344"/>
  <sheetViews>
    <sheetView zoomScaleNormal="100" workbookViewId="0">
      <pane ySplit="6" topLeftCell="A7" activePane="bottomLeft" state="frozen"/>
      <selection pane="bottomLeft" activeCell="B60" sqref="B60"/>
    </sheetView>
  </sheetViews>
  <sheetFormatPr defaultRowHeight="14.5" x14ac:dyDescent="0.35"/>
  <cols>
    <col min="1" max="1" width="11" bestFit="1" customWidth="1"/>
    <col min="2" max="2" width="32.7265625" customWidth="1"/>
    <col min="3" max="15" width="9.7265625" customWidth="1"/>
    <col min="16" max="17" width="24.7265625" customWidth="1"/>
    <col min="18" max="18" width="13.26953125" customWidth="1"/>
    <col min="19" max="19" width="11.453125" customWidth="1"/>
    <col min="20" max="20" width="12.7265625" customWidth="1"/>
    <col min="21" max="21" width="9.7265625" customWidth="1"/>
  </cols>
  <sheetData>
    <row r="1" spans="1:16" ht="18.5" x14ac:dyDescent="0.45">
      <c r="A1" s="9" t="s">
        <v>3635</v>
      </c>
    </row>
    <row r="2" spans="1:16" ht="29" x14ac:dyDescent="0.35">
      <c r="A2" s="10" t="s">
        <v>3710</v>
      </c>
      <c r="C2" s="68" t="s">
        <v>3675</v>
      </c>
      <c r="D2" s="65"/>
      <c r="E2" s="4"/>
      <c r="F2" s="74" t="s">
        <v>3677</v>
      </c>
      <c r="G2" s="76" t="s">
        <v>3683</v>
      </c>
      <c r="H2" s="77"/>
      <c r="I2" s="76"/>
      <c r="J2" s="66" t="s">
        <v>3684</v>
      </c>
      <c r="K2" s="67"/>
      <c r="L2" s="66"/>
      <c r="M2" s="76" t="s">
        <v>3682</v>
      </c>
      <c r="N2" s="77"/>
      <c r="O2" s="76"/>
      <c r="P2" s="92" t="s">
        <v>3678</v>
      </c>
    </row>
    <row r="3" spans="1:16" x14ac:dyDescent="0.35">
      <c r="A3" s="75" t="s">
        <v>3679</v>
      </c>
      <c r="B3" s="75" t="s">
        <v>3680</v>
      </c>
      <c r="C3" s="5" t="s">
        <v>343</v>
      </c>
      <c r="D3" s="5" t="s">
        <v>344</v>
      </c>
      <c r="E3" s="6" t="s">
        <v>345</v>
      </c>
      <c r="F3" s="16" t="s">
        <v>3673</v>
      </c>
      <c r="G3" s="78" t="s">
        <v>3671</v>
      </c>
      <c r="H3" s="78" t="s">
        <v>3672</v>
      </c>
      <c r="I3" s="79" t="s">
        <v>3673</v>
      </c>
      <c r="J3" s="64" t="s">
        <v>3671</v>
      </c>
      <c r="K3" s="64" t="s">
        <v>3672</v>
      </c>
      <c r="L3" s="55" t="s">
        <v>3673</v>
      </c>
      <c r="M3" s="78" t="s">
        <v>3671</v>
      </c>
      <c r="N3" s="78" t="s">
        <v>3672</v>
      </c>
      <c r="O3" s="79" t="s">
        <v>3673</v>
      </c>
      <c r="P3" s="92"/>
    </row>
    <row r="4" spans="1:16" hidden="1" x14ac:dyDescent="0.35">
      <c r="A4" s="73" t="s">
        <v>3676</v>
      </c>
      <c r="C4" s="69">
        <v>2021</v>
      </c>
      <c r="D4" s="69">
        <v>2021</v>
      </c>
      <c r="E4" s="70">
        <v>2021</v>
      </c>
      <c r="F4" s="71">
        <v>2021</v>
      </c>
      <c r="G4" s="71">
        <v>2021</v>
      </c>
      <c r="H4" s="71">
        <v>2021</v>
      </c>
      <c r="I4" s="71"/>
      <c r="J4" s="71">
        <v>2021</v>
      </c>
      <c r="K4" s="71">
        <v>2021</v>
      </c>
      <c r="L4" s="71"/>
      <c r="M4" s="71">
        <v>2021</v>
      </c>
      <c r="N4" s="71">
        <v>2021</v>
      </c>
      <c r="O4" s="71"/>
    </row>
    <row r="5" spans="1:16" hidden="1" x14ac:dyDescent="0.35">
      <c r="A5" s="73" t="s">
        <v>3676</v>
      </c>
      <c r="C5" s="72">
        <v>0</v>
      </c>
      <c r="D5" s="72">
        <v>1</v>
      </c>
      <c r="E5" s="72"/>
      <c r="F5" s="72"/>
      <c r="G5" s="72">
        <v>0</v>
      </c>
      <c r="H5" s="72">
        <v>0</v>
      </c>
      <c r="I5" s="72"/>
      <c r="J5" s="72">
        <v>1</v>
      </c>
      <c r="K5" s="72">
        <v>1</v>
      </c>
      <c r="L5" s="72"/>
      <c r="M5" s="72"/>
      <c r="N5" s="72"/>
      <c r="O5" s="72"/>
    </row>
    <row r="6" spans="1:16" x14ac:dyDescent="0.35">
      <c r="A6" s="3"/>
      <c r="B6" s="3"/>
      <c r="C6" s="3"/>
      <c r="D6" s="3"/>
      <c r="E6" s="3"/>
      <c r="F6" s="3"/>
      <c r="G6" s="3"/>
      <c r="H6" s="3"/>
      <c r="I6" s="3"/>
      <c r="J6" s="3"/>
      <c r="K6" s="3"/>
      <c r="L6" s="3"/>
      <c r="M6" s="3"/>
      <c r="N6" s="3"/>
      <c r="O6" s="3"/>
      <c r="P6" s="3"/>
    </row>
    <row r="7" spans="1:16" x14ac:dyDescent="0.35">
      <c r="A7">
        <v>1093777492</v>
      </c>
      <c r="B7" t="s">
        <v>16</v>
      </c>
      <c r="C7" s="1">
        <f>SUMIFS(T_DATA[discharges],T_DATA[year],C$4,T_DATA[encounter],C$5,T_DATA[bill_npi],$A7)</f>
        <v>146</v>
      </c>
      <c r="D7" s="1">
        <f>SUMIFS(T_DATA[discharges],T_DATA[year],D$4,T_DATA[encounter],D$5,T_DATA[bill_npi],$A7)</f>
        <v>4911</v>
      </c>
      <c r="E7" s="1">
        <f t="shared" ref="E7:E70" si="0">SUM(C7:D7)</f>
        <v>5057</v>
      </c>
      <c r="F7" s="11">
        <f>SUMIFS(T_DATA[csection_discharges],T_DATA[year],F$4,T_DATA[bill_npi],$A7)/SUMIFS(T_DATA[discharges],T_DATA[year],F$4,T_DATA[bill_npi],$A7)</f>
        <v>0.22681431678860986</v>
      </c>
      <c r="G7" s="1">
        <f>SUMIFS(T_DATA[prev_csect_num],T_DATA[year],G$4,T_DATA[bill_npi],$A7,T_DATA[encounter],G$5)</f>
        <v>12</v>
      </c>
      <c r="H7" s="1">
        <f>SUMIFS(T_DATA[prev_csect_den],T_DATA[year],H$4,T_DATA[bill_npi],$A7,T_DATA[encounter],H$5)</f>
        <v>79</v>
      </c>
      <c r="I7" s="11">
        <f t="shared" ref="I7" si="1">IFERROR(G7/H7,"")</f>
        <v>0.15189873417721519</v>
      </c>
      <c r="J7" s="1">
        <f>SUMIFS(T_DATA[prev_csect_num],T_DATA[year],J$4,T_DATA[bill_npi],$A7,T_DATA[encounter],J$5)</f>
        <v>330</v>
      </c>
      <c r="K7" s="1">
        <f>SUMIFS(T_DATA[prev_csect_den],T_DATA[year],K$4,T_DATA[bill_npi],$A7,T_DATA[encounter],K$5)</f>
        <v>1631</v>
      </c>
      <c r="L7" s="11">
        <f t="shared" ref="L7" si="2">IFERROR(J7/K7,"")</f>
        <v>0.2023298589822195</v>
      </c>
      <c r="M7" s="1">
        <f>SUMIFS(T_DATA[prev_csect_num],T_DATA[year],M$4,T_DATA[bill_npi],$A7)</f>
        <v>342</v>
      </c>
      <c r="N7" s="1">
        <f>SUMIFS(T_DATA[prev_csect_den],T_DATA[year],N$4,T_DATA[bill_npi],$A7)</f>
        <v>1710</v>
      </c>
      <c r="O7" s="11">
        <f t="shared" ref="O7:O70" si="3">IFERROR(M7/N7,"")</f>
        <v>0.2</v>
      </c>
      <c r="P7" s="11">
        <f>SUM($E$7:$E7)/SUM($E$7:$E$342)</f>
        <v>5.0549274797333094E-2</v>
      </c>
    </row>
    <row r="8" spans="1:16" x14ac:dyDescent="0.35">
      <c r="A8">
        <v>1285641514</v>
      </c>
      <c r="B8" t="s">
        <v>98</v>
      </c>
      <c r="C8" s="1">
        <f>SUMIFS(T_DATA[discharges],T_DATA[year],C$4,T_DATA[encounter],C$5,T_DATA[bill_npi],$A8)</f>
        <v>228</v>
      </c>
      <c r="D8" s="1">
        <f>SUMIFS(T_DATA[discharges],T_DATA[year],D$4,T_DATA[encounter],D$5,T_DATA[bill_npi],$A8)</f>
        <v>4021</v>
      </c>
      <c r="E8" s="1">
        <f t="shared" si="0"/>
        <v>4249</v>
      </c>
      <c r="F8" s="11">
        <f>SUMIFS(T_DATA[csection_discharges],T_DATA[year],F$4,T_DATA[bill_npi],$A8)/SUMIFS(T_DATA[discharges],T_DATA[year],F$4,T_DATA[bill_npi],$A8)</f>
        <v>0.32407625323605554</v>
      </c>
      <c r="G8" s="1">
        <f>SUMIFS(T_DATA[prev_csect_num],T_DATA[year],G$4,T_DATA[bill_npi],$A8,T_DATA[encounter],G$5)</f>
        <v>24</v>
      </c>
      <c r="H8" s="1">
        <f>SUMIFS(T_DATA[prev_csect_den],T_DATA[year],H$4,T_DATA[bill_npi],$A8,T_DATA[encounter],H$5)</f>
        <v>141</v>
      </c>
      <c r="I8" s="11">
        <f t="shared" ref="I8:I71" si="4">IFERROR(G8/H8,"")</f>
        <v>0.1702127659574468</v>
      </c>
      <c r="J8" s="1">
        <f>SUMIFS(T_DATA[prev_csect_num],T_DATA[year],J$4,T_DATA[bill_npi],$A8,T_DATA[encounter],J$5)</f>
        <v>408</v>
      </c>
      <c r="K8" s="1">
        <f>SUMIFS(T_DATA[prev_csect_den],T_DATA[year],K$4,T_DATA[bill_npi],$A8,T_DATA[encounter],K$5)</f>
        <v>1933</v>
      </c>
      <c r="L8" s="11">
        <f t="shared" ref="L8:L71" si="5">IFERROR(J8/K8,"")</f>
        <v>0.21107087428867047</v>
      </c>
      <c r="M8" s="1">
        <f>SUMIFS(T_DATA[prev_csect_num],T_DATA[year],M$4,T_DATA[bill_npi],$A8)</f>
        <v>432</v>
      </c>
      <c r="N8" s="1">
        <f>SUMIFS(T_DATA[prev_csect_den],T_DATA[year],N$4,T_DATA[bill_npi],$A8)</f>
        <v>2074</v>
      </c>
      <c r="O8" s="11">
        <f t="shared" si="3"/>
        <v>0.20829315332690454</v>
      </c>
      <c r="P8" s="11">
        <f>SUM($E$7:$E8)/SUM($E$7:$E$342)</f>
        <v>9.3021861036974837E-2</v>
      </c>
    </row>
    <row r="9" spans="1:16" x14ac:dyDescent="0.35">
      <c r="A9">
        <v>1194832477</v>
      </c>
      <c r="B9" t="s">
        <v>110</v>
      </c>
      <c r="C9" s="1">
        <f>SUMIFS(T_DATA[discharges],T_DATA[year],C$4,T_DATA[encounter],C$5,T_DATA[bill_npi],$A9)</f>
        <v>177</v>
      </c>
      <c r="D9" s="1">
        <f>SUMIFS(T_DATA[discharges],T_DATA[year],D$4,T_DATA[encounter],D$5,T_DATA[bill_npi],$A9)</f>
        <v>3263</v>
      </c>
      <c r="E9" s="1">
        <f t="shared" si="0"/>
        <v>3440</v>
      </c>
      <c r="F9" s="11">
        <f>SUMIFS(T_DATA[csection_discharges],T_DATA[year],F$4,T_DATA[bill_npi],$A9)/SUMIFS(T_DATA[discharges],T_DATA[year],F$4,T_DATA[bill_npi],$A9)</f>
        <v>0.40348837209302324</v>
      </c>
      <c r="G9" s="1">
        <f>SUMIFS(T_DATA[prev_csect_num],T_DATA[year],G$4,T_DATA[bill_npi],$A9,T_DATA[encounter],G$5)</f>
        <v>23</v>
      </c>
      <c r="H9" s="1">
        <f>SUMIFS(T_DATA[prev_csect_den],T_DATA[year],H$4,T_DATA[bill_npi],$A9,T_DATA[encounter],H$5)</f>
        <v>80</v>
      </c>
      <c r="I9" s="11">
        <f t="shared" si="4"/>
        <v>0.28749999999999998</v>
      </c>
      <c r="J9" s="1">
        <f>SUMIFS(T_DATA[prev_csect_num],T_DATA[year],J$4,T_DATA[bill_npi],$A9,T_DATA[encounter],J$5)</f>
        <v>387</v>
      </c>
      <c r="K9" s="1">
        <f>SUMIFS(T_DATA[prev_csect_den],T_DATA[year],K$4,T_DATA[bill_npi],$A9,T_DATA[encounter],K$5)</f>
        <v>1466</v>
      </c>
      <c r="L9" s="11">
        <f t="shared" si="5"/>
        <v>0.26398362892223737</v>
      </c>
      <c r="M9" s="1">
        <f>SUMIFS(T_DATA[prev_csect_num],T_DATA[year],M$4,T_DATA[bill_npi],$A9)</f>
        <v>410</v>
      </c>
      <c r="N9" s="1">
        <f>SUMIFS(T_DATA[prev_csect_den],T_DATA[year],N$4,T_DATA[bill_npi],$A9)</f>
        <v>1546</v>
      </c>
      <c r="O9" s="11">
        <f t="shared" si="3"/>
        <v>0.2652005174644243</v>
      </c>
      <c r="P9" s="11">
        <f>SUM($E$7:$E9)/SUM($E$7:$E$342)</f>
        <v>0.12740776281724492</v>
      </c>
    </row>
    <row r="10" spans="1:16" x14ac:dyDescent="0.35">
      <c r="A10">
        <v>1952476988</v>
      </c>
      <c r="B10" t="s">
        <v>103</v>
      </c>
      <c r="C10" s="1">
        <f>SUMIFS(T_DATA[discharges],T_DATA[year],C$4,T_DATA[encounter],C$5,T_DATA[bill_npi],$A10)</f>
        <v>235</v>
      </c>
      <c r="D10" s="1">
        <f>SUMIFS(T_DATA[discharges],T_DATA[year],D$4,T_DATA[encounter],D$5,T_DATA[bill_npi],$A10)</f>
        <v>3103</v>
      </c>
      <c r="E10" s="1">
        <f t="shared" si="0"/>
        <v>3338</v>
      </c>
      <c r="F10" s="11">
        <f>SUMIFS(T_DATA[csection_discharges],T_DATA[year],F$4,T_DATA[bill_npi],$A10)/SUMIFS(T_DATA[discharges],T_DATA[year],F$4,T_DATA[bill_npi],$A10)</f>
        <v>0.36369083283403236</v>
      </c>
      <c r="G10" s="1">
        <f>SUMIFS(T_DATA[prev_csect_num],T_DATA[year],G$4,T_DATA[bill_npi],$A10,T_DATA[encounter],G$5)</f>
        <v>19</v>
      </c>
      <c r="H10" s="1">
        <f>SUMIFS(T_DATA[prev_csect_den],T_DATA[year],H$4,T_DATA[bill_npi],$A10,T_DATA[encounter],H$5)</f>
        <v>115</v>
      </c>
      <c r="I10" s="11">
        <f t="shared" si="4"/>
        <v>0.16521739130434782</v>
      </c>
      <c r="J10" s="1">
        <f>SUMIFS(T_DATA[prev_csect_num],T_DATA[year],J$4,T_DATA[bill_npi],$A10,T_DATA[encounter],J$5)</f>
        <v>340</v>
      </c>
      <c r="K10" s="1">
        <f>SUMIFS(T_DATA[prev_csect_den],T_DATA[year],K$4,T_DATA[bill_npi],$A10,T_DATA[encounter],K$5)</f>
        <v>1318</v>
      </c>
      <c r="L10" s="11">
        <f t="shared" si="5"/>
        <v>0.25796661608497723</v>
      </c>
      <c r="M10" s="1">
        <f>SUMIFS(T_DATA[prev_csect_num],T_DATA[year],M$4,T_DATA[bill_npi],$A10)</f>
        <v>359</v>
      </c>
      <c r="N10" s="1">
        <f>SUMIFS(T_DATA[prev_csect_den],T_DATA[year],N$4,T_DATA[bill_npi],$A10)</f>
        <v>1433</v>
      </c>
      <c r="O10" s="11">
        <f t="shared" si="3"/>
        <v>0.25052337752965809</v>
      </c>
      <c r="P10" s="11">
        <f>SUM($E$7:$E10)/SUM($E$7:$E$342)</f>
        <v>0.16077408262612328</v>
      </c>
    </row>
    <row r="11" spans="1:16" x14ac:dyDescent="0.35">
      <c r="A11">
        <v>1346213469</v>
      </c>
      <c r="B11" t="s">
        <v>66</v>
      </c>
      <c r="C11" s="1">
        <f>SUMIFS(T_DATA[discharges],T_DATA[year],C$4,T_DATA[encounter],C$5,T_DATA[bill_npi],$A11)</f>
        <v>132</v>
      </c>
      <c r="D11" s="1">
        <f>SUMIFS(T_DATA[discharges],T_DATA[year],D$4,T_DATA[encounter],D$5,T_DATA[bill_npi],$A11)</f>
        <v>2843</v>
      </c>
      <c r="E11" s="1">
        <f t="shared" si="0"/>
        <v>2975</v>
      </c>
      <c r="F11" s="11">
        <f>SUMIFS(T_DATA[csection_discharges],T_DATA[year],F$4,T_DATA[bill_npi],$A11)/SUMIFS(T_DATA[discharges],T_DATA[year],F$4,T_DATA[bill_npi],$A11)</f>
        <v>6.8571428571428575E-2</v>
      </c>
      <c r="G11" s="1">
        <f>SUMIFS(T_DATA[prev_csect_num],T_DATA[year],G$4,T_DATA[bill_npi],$A11,T_DATA[encounter],G$5)</f>
        <v>1</v>
      </c>
      <c r="H11" s="1">
        <f>SUMIFS(T_DATA[prev_csect_den],T_DATA[year],H$4,T_DATA[bill_npi],$A11,T_DATA[encounter],H$5)</f>
        <v>56</v>
      </c>
      <c r="I11" s="11">
        <f t="shared" si="4"/>
        <v>1.7857142857142856E-2</v>
      </c>
      <c r="J11" s="1">
        <f>SUMIFS(T_DATA[prev_csect_num],T_DATA[year],J$4,T_DATA[bill_npi],$A11,T_DATA[encounter],J$5)</f>
        <v>46</v>
      </c>
      <c r="K11" s="1">
        <f>SUMIFS(T_DATA[prev_csect_den],T_DATA[year],K$4,T_DATA[bill_npi],$A11,T_DATA[encounter],K$5)</f>
        <v>740</v>
      </c>
      <c r="L11" s="11">
        <f t="shared" si="5"/>
        <v>6.2162162162162166E-2</v>
      </c>
      <c r="M11" s="1">
        <f>SUMIFS(T_DATA[prev_csect_num],T_DATA[year],M$4,T_DATA[bill_npi],$A11)</f>
        <v>47</v>
      </c>
      <c r="N11" s="1">
        <f>SUMIFS(T_DATA[prev_csect_den],T_DATA[year],N$4,T_DATA[bill_npi],$A11)</f>
        <v>796</v>
      </c>
      <c r="O11" s="11">
        <f t="shared" si="3"/>
        <v>5.9045226130653265E-2</v>
      </c>
      <c r="P11" s="11">
        <f>SUM($E$7:$E11)/SUM($E$7:$E$342)</f>
        <v>0.19051189012504874</v>
      </c>
    </row>
    <row r="12" spans="1:16" x14ac:dyDescent="0.35">
      <c r="A12">
        <v>1619341716</v>
      </c>
      <c r="B12" t="s">
        <v>67</v>
      </c>
      <c r="C12" s="1">
        <f>SUMIFS(T_DATA[discharges],T_DATA[year],C$4,T_DATA[encounter],C$5,T_DATA[bill_npi],$A12)</f>
        <v>82</v>
      </c>
      <c r="D12" s="1">
        <f>SUMIFS(T_DATA[discharges],T_DATA[year],D$4,T_DATA[encounter],D$5,T_DATA[bill_npi],$A12)</f>
        <v>2792</v>
      </c>
      <c r="E12" s="1">
        <f t="shared" si="0"/>
        <v>2874</v>
      </c>
      <c r="F12" s="11">
        <f>SUMIFS(T_DATA[csection_discharges],T_DATA[year],F$4,T_DATA[bill_npi],$A12)/SUMIFS(T_DATA[discharges],T_DATA[year],F$4,T_DATA[bill_npi],$A12)</f>
        <v>0.23695198329853862</v>
      </c>
      <c r="G12" s="1">
        <f>SUMIFS(T_DATA[prev_csect_num],T_DATA[year],G$4,T_DATA[bill_npi],$A12,T_DATA[encounter],G$5)</f>
        <v>9</v>
      </c>
      <c r="H12" s="1">
        <f>SUMIFS(T_DATA[prev_csect_den],T_DATA[year],H$4,T_DATA[bill_npi],$A12,T_DATA[encounter],H$5)</f>
        <v>39</v>
      </c>
      <c r="I12" s="11">
        <f t="shared" si="4"/>
        <v>0.23076923076923078</v>
      </c>
      <c r="J12" s="1">
        <f>SUMIFS(T_DATA[prev_csect_num],T_DATA[year],J$4,T_DATA[bill_npi],$A12,T_DATA[encounter],J$5)</f>
        <v>174</v>
      </c>
      <c r="K12" s="1">
        <f>SUMIFS(T_DATA[prev_csect_den],T_DATA[year],K$4,T_DATA[bill_npi],$A12,T_DATA[encounter],K$5)</f>
        <v>1172</v>
      </c>
      <c r="L12" s="11">
        <f t="shared" si="5"/>
        <v>0.14846416382252559</v>
      </c>
      <c r="M12" s="1">
        <f>SUMIFS(T_DATA[prev_csect_num],T_DATA[year],M$4,T_DATA[bill_npi],$A12)</f>
        <v>183</v>
      </c>
      <c r="N12" s="1">
        <f>SUMIFS(T_DATA[prev_csect_den],T_DATA[year],N$4,T_DATA[bill_npi],$A12)</f>
        <v>1211</v>
      </c>
      <c r="O12" s="11">
        <f t="shared" si="3"/>
        <v>0.15111478117258464</v>
      </c>
      <c r="P12" s="11">
        <f>SUM($E$7:$E12)/SUM($E$7:$E$342)</f>
        <v>0.21924011155426276</v>
      </c>
    </row>
    <row r="13" spans="1:16" x14ac:dyDescent="0.35">
      <c r="A13">
        <v>1548374549</v>
      </c>
      <c r="B13" t="s">
        <v>29</v>
      </c>
      <c r="C13" s="1">
        <f>SUMIFS(T_DATA[discharges],T_DATA[year],C$4,T_DATA[encounter],C$5,T_DATA[bill_npi],$A13)</f>
        <v>73</v>
      </c>
      <c r="D13" s="1">
        <f>SUMIFS(T_DATA[discharges],T_DATA[year],D$4,T_DATA[encounter],D$5,T_DATA[bill_npi],$A13)</f>
        <v>2170</v>
      </c>
      <c r="E13" s="1">
        <f t="shared" si="0"/>
        <v>2243</v>
      </c>
      <c r="F13" s="11">
        <f>SUMIFS(T_DATA[csection_discharges],T_DATA[year],F$4,T_DATA[bill_npi],$A13)/SUMIFS(T_DATA[discharges],T_DATA[year],F$4,T_DATA[bill_npi],$A13)</f>
        <v>0.22648238965670978</v>
      </c>
      <c r="G13" s="1">
        <f>SUMIFS(T_DATA[prev_csect_num],T_DATA[year],G$4,T_DATA[bill_npi],$A13,T_DATA[encounter],G$5)</f>
        <v>7</v>
      </c>
      <c r="H13" s="1">
        <f>SUMIFS(T_DATA[prev_csect_den],T_DATA[year],H$4,T_DATA[bill_npi],$A13,T_DATA[encounter],H$5)</f>
        <v>38</v>
      </c>
      <c r="I13" s="11">
        <f t="shared" si="4"/>
        <v>0.18421052631578946</v>
      </c>
      <c r="J13" s="1">
        <f>SUMIFS(T_DATA[prev_csect_num],T_DATA[year],J$4,T_DATA[bill_npi],$A13,T_DATA[encounter],J$5)</f>
        <v>142</v>
      </c>
      <c r="K13" s="1">
        <f>SUMIFS(T_DATA[prev_csect_den],T_DATA[year],K$4,T_DATA[bill_npi],$A13,T_DATA[encounter],K$5)</f>
        <v>880</v>
      </c>
      <c r="L13" s="11">
        <f t="shared" si="5"/>
        <v>0.16136363636363638</v>
      </c>
      <c r="M13" s="1">
        <f>SUMIFS(T_DATA[prev_csect_num],T_DATA[year],M$4,T_DATA[bill_npi],$A13)</f>
        <v>149</v>
      </c>
      <c r="N13" s="1">
        <f>SUMIFS(T_DATA[prev_csect_den],T_DATA[year],N$4,T_DATA[bill_npi],$A13)</f>
        <v>918</v>
      </c>
      <c r="O13" s="11">
        <f t="shared" si="3"/>
        <v>0.16230936819172112</v>
      </c>
      <c r="P13" s="11">
        <f>SUM($E$7:$E13)/SUM($E$7:$E$342)</f>
        <v>0.2416609190232005</v>
      </c>
    </row>
    <row r="14" spans="1:16" x14ac:dyDescent="0.35">
      <c r="A14">
        <v>1679587679</v>
      </c>
      <c r="B14" t="s">
        <v>183</v>
      </c>
      <c r="C14" s="1">
        <f>SUMIFS(T_DATA[discharges],T_DATA[year],C$4,T_DATA[encounter],C$5,T_DATA[bill_npi],$A14)</f>
        <v>153</v>
      </c>
      <c r="D14" s="1">
        <f>SUMIFS(T_DATA[discharges],T_DATA[year],D$4,T_DATA[encounter],D$5,T_DATA[bill_npi],$A14)</f>
        <v>2020</v>
      </c>
      <c r="E14" s="1">
        <f t="shared" si="0"/>
        <v>2173</v>
      </c>
      <c r="F14" s="11">
        <f>SUMIFS(T_DATA[csection_discharges],T_DATA[year],F$4,T_DATA[bill_npi],$A14)/SUMIFS(T_DATA[discharges],T_DATA[year],F$4,T_DATA[bill_npi],$A14)</f>
        <v>0.35526921306948916</v>
      </c>
      <c r="G14" s="1">
        <f>SUMIFS(T_DATA[prev_csect_num],T_DATA[year],G$4,T_DATA[bill_npi],$A14,T_DATA[encounter],G$5)</f>
        <v>10</v>
      </c>
      <c r="H14" s="1">
        <f>SUMIFS(T_DATA[prev_csect_den],T_DATA[year],H$4,T_DATA[bill_npi],$A14,T_DATA[encounter],H$5)</f>
        <v>81</v>
      </c>
      <c r="I14" s="11">
        <f t="shared" si="4"/>
        <v>0.12345679012345678</v>
      </c>
      <c r="J14" s="1">
        <f>SUMIFS(T_DATA[prev_csect_num],T_DATA[year],J$4,T_DATA[bill_npi],$A14,T_DATA[encounter],J$5)</f>
        <v>234</v>
      </c>
      <c r="K14" s="1">
        <f>SUMIFS(T_DATA[prev_csect_den],T_DATA[year],K$4,T_DATA[bill_npi],$A14,T_DATA[encounter],K$5)</f>
        <v>931</v>
      </c>
      <c r="L14" s="11">
        <f t="shared" si="5"/>
        <v>0.25134264232008591</v>
      </c>
      <c r="M14" s="1">
        <f>SUMIFS(T_DATA[prev_csect_num],T_DATA[year],M$4,T_DATA[bill_npi],$A14)</f>
        <v>244</v>
      </c>
      <c r="N14" s="1">
        <f>SUMIFS(T_DATA[prev_csect_den],T_DATA[year],N$4,T_DATA[bill_npi],$A14)</f>
        <v>1012</v>
      </c>
      <c r="O14" s="11">
        <f t="shared" si="3"/>
        <v>0.24110671936758893</v>
      </c>
      <c r="P14" s="11">
        <f>SUM($E$7:$E14)/SUM($E$7:$E$342)</f>
        <v>0.26338201337451644</v>
      </c>
    </row>
    <row r="15" spans="1:16" x14ac:dyDescent="0.35">
      <c r="A15">
        <v>1952347205</v>
      </c>
      <c r="B15" t="s">
        <v>9</v>
      </c>
      <c r="C15" s="1">
        <f>SUMIFS(T_DATA[discharges],T_DATA[year],C$4,T_DATA[encounter],C$5,T_DATA[bill_npi],$A15)</f>
        <v>49</v>
      </c>
      <c r="D15" s="1">
        <f>SUMIFS(T_DATA[discharges],T_DATA[year],D$4,T_DATA[encounter],D$5,T_DATA[bill_npi],$A15)</f>
        <v>1849</v>
      </c>
      <c r="E15" s="1">
        <f t="shared" si="0"/>
        <v>1898</v>
      </c>
      <c r="F15" s="11">
        <f>SUMIFS(T_DATA[csection_discharges],T_DATA[year],F$4,T_DATA[bill_npi],$A15)/SUMIFS(T_DATA[discharges],T_DATA[year],F$4,T_DATA[bill_npi],$A15)</f>
        <v>0.35616438356164382</v>
      </c>
      <c r="G15" s="1">
        <f>SUMIFS(T_DATA[prev_csect_num],T_DATA[year],G$4,T_DATA[bill_npi],$A15,T_DATA[encounter],G$5)</f>
        <v>6</v>
      </c>
      <c r="H15" s="1">
        <f>SUMIFS(T_DATA[prev_csect_den],T_DATA[year],H$4,T_DATA[bill_npi],$A15,T_DATA[encounter],H$5)</f>
        <v>27</v>
      </c>
      <c r="I15" s="11">
        <f t="shared" si="4"/>
        <v>0.22222222222222221</v>
      </c>
      <c r="J15" s="1">
        <f>SUMIFS(T_DATA[prev_csect_num],T_DATA[year],J$4,T_DATA[bill_npi],$A15,T_DATA[encounter],J$5)</f>
        <v>225</v>
      </c>
      <c r="K15" s="1">
        <f>SUMIFS(T_DATA[prev_csect_den],T_DATA[year],K$4,T_DATA[bill_npi],$A15,T_DATA[encounter],K$5)</f>
        <v>895</v>
      </c>
      <c r="L15" s="11">
        <f t="shared" si="5"/>
        <v>0.25139664804469275</v>
      </c>
      <c r="M15" s="1">
        <f>SUMIFS(T_DATA[prev_csect_num],T_DATA[year],M$4,T_DATA[bill_npi],$A15)</f>
        <v>231</v>
      </c>
      <c r="N15" s="1">
        <f>SUMIFS(T_DATA[prev_csect_den],T_DATA[year],N$4,T_DATA[bill_npi],$A15)</f>
        <v>922</v>
      </c>
      <c r="O15" s="11">
        <f t="shared" si="3"/>
        <v>0.25054229934924077</v>
      </c>
      <c r="P15" s="11">
        <f>SUM($E$7:$E15)/SUM($E$7:$E$342)</f>
        <v>0.28235423476374688</v>
      </c>
    </row>
    <row r="16" spans="1:16" x14ac:dyDescent="0.35">
      <c r="A16">
        <v>1407877137</v>
      </c>
      <c r="B16" t="s">
        <v>93</v>
      </c>
      <c r="C16" s="1">
        <f>SUMIFS(T_DATA[discharges],T_DATA[year],C$4,T_DATA[encounter],C$5,T_DATA[bill_npi],$A16)</f>
        <v>75</v>
      </c>
      <c r="D16" s="1">
        <f>SUMIFS(T_DATA[discharges],T_DATA[year],D$4,T_DATA[encounter],D$5,T_DATA[bill_npi],$A16)</f>
        <v>1688</v>
      </c>
      <c r="E16" s="1">
        <f t="shared" si="0"/>
        <v>1763</v>
      </c>
      <c r="F16" s="11">
        <f>SUMIFS(T_DATA[csection_discharges],T_DATA[year],F$4,T_DATA[bill_npi],$A16)/SUMIFS(T_DATA[discharges],T_DATA[year],F$4,T_DATA[bill_npi],$A16)</f>
        <v>0.17300056721497448</v>
      </c>
      <c r="G16" s="1">
        <f>SUMIFS(T_DATA[prev_csect_num],T_DATA[year],G$4,T_DATA[bill_npi],$A16,T_DATA[encounter],G$5)</f>
        <v>4</v>
      </c>
      <c r="H16" s="1">
        <f>SUMIFS(T_DATA[prev_csect_den],T_DATA[year],H$4,T_DATA[bill_npi],$A16,T_DATA[encounter],H$5)</f>
        <v>30</v>
      </c>
      <c r="I16" s="11">
        <f t="shared" si="4"/>
        <v>0.13333333333333333</v>
      </c>
      <c r="J16" s="1">
        <f>SUMIFS(T_DATA[prev_csect_num],T_DATA[year],J$4,T_DATA[bill_npi],$A16,T_DATA[encounter],J$5)</f>
        <v>82</v>
      </c>
      <c r="K16" s="1">
        <f>SUMIFS(T_DATA[prev_csect_den],T_DATA[year],K$4,T_DATA[bill_npi],$A16,T_DATA[encounter],K$5)</f>
        <v>619</v>
      </c>
      <c r="L16" s="11">
        <f t="shared" si="5"/>
        <v>0.13247172859450726</v>
      </c>
      <c r="M16" s="1">
        <f>SUMIFS(T_DATA[prev_csect_num],T_DATA[year],M$4,T_DATA[bill_npi],$A16)</f>
        <v>86</v>
      </c>
      <c r="N16" s="1">
        <f>SUMIFS(T_DATA[prev_csect_den],T_DATA[year],N$4,T_DATA[bill_npi],$A16)</f>
        <v>649</v>
      </c>
      <c r="O16" s="11">
        <f t="shared" si="3"/>
        <v>0.13251155624036981</v>
      </c>
      <c r="P16" s="11">
        <f>SUM($E$7:$E16)/SUM($E$7:$E$342)</f>
        <v>0.29997700942613531</v>
      </c>
    </row>
    <row r="17" spans="1:16" x14ac:dyDescent="0.35">
      <c r="A17">
        <v>1033107743</v>
      </c>
      <c r="B17" t="s">
        <v>138</v>
      </c>
      <c r="C17" s="1">
        <f>SUMIFS(T_DATA[discharges],T_DATA[year],C$4,T_DATA[encounter],C$5,T_DATA[bill_npi],$A17)</f>
        <v>163</v>
      </c>
      <c r="D17" s="1">
        <f>SUMIFS(T_DATA[discharges],T_DATA[year],D$4,T_DATA[encounter],D$5,T_DATA[bill_npi],$A17)</f>
        <v>1541</v>
      </c>
      <c r="E17" s="1">
        <f t="shared" si="0"/>
        <v>1704</v>
      </c>
      <c r="F17" s="11">
        <f>SUMIFS(T_DATA[csection_discharges],T_DATA[year],F$4,T_DATA[bill_npi],$A17)/SUMIFS(T_DATA[discharges],T_DATA[year],F$4,T_DATA[bill_npi],$A17)</f>
        <v>0.36443661971830987</v>
      </c>
      <c r="G17" s="1">
        <f>SUMIFS(T_DATA[prev_csect_num],T_DATA[year],G$4,T_DATA[bill_npi],$A17,T_DATA[encounter],G$5)</f>
        <v>17</v>
      </c>
      <c r="H17" s="1">
        <f>SUMIFS(T_DATA[prev_csect_den],T_DATA[year],H$4,T_DATA[bill_npi],$A17,T_DATA[encounter],H$5)</f>
        <v>82</v>
      </c>
      <c r="I17" s="11">
        <f t="shared" si="4"/>
        <v>0.2073170731707317</v>
      </c>
      <c r="J17" s="1">
        <f>SUMIFS(T_DATA[prev_csect_num],T_DATA[year],J$4,T_DATA[bill_npi],$A17,T_DATA[encounter],J$5)</f>
        <v>130</v>
      </c>
      <c r="K17" s="1">
        <f>SUMIFS(T_DATA[prev_csect_den],T_DATA[year],K$4,T_DATA[bill_npi],$A17,T_DATA[encounter],K$5)</f>
        <v>577</v>
      </c>
      <c r="L17" s="11">
        <f t="shared" si="5"/>
        <v>0.22530329289428075</v>
      </c>
      <c r="M17" s="1">
        <f>SUMIFS(T_DATA[prev_csect_num],T_DATA[year],M$4,T_DATA[bill_npi],$A17)</f>
        <v>147</v>
      </c>
      <c r="N17" s="1">
        <f>SUMIFS(T_DATA[prev_csect_den],T_DATA[year],N$4,T_DATA[bill_npi],$A17)</f>
        <v>659</v>
      </c>
      <c r="O17" s="11">
        <f t="shared" si="3"/>
        <v>0.22306525037936267</v>
      </c>
      <c r="P17" s="11">
        <f>SUM($E$7:$E17)/SUM($E$7:$E$342)</f>
        <v>0.31701002588938537</v>
      </c>
    </row>
    <row r="18" spans="1:16" x14ac:dyDescent="0.35">
      <c r="A18">
        <v>1063426377</v>
      </c>
      <c r="B18" t="s">
        <v>316</v>
      </c>
      <c r="C18" s="1">
        <f>SUMIFS(T_DATA[discharges],T_DATA[year],C$4,T_DATA[encounter],C$5,T_DATA[bill_npi],$A18)</f>
        <v>89</v>
      </c>
      <c r="D18" s="1">
        <f>SUMIFS(T_DATA[discharges],T_DATA[year],D$4,T_DATA[encounter],D$5,T_DATA[bill_npi],$A18)</f>
        <v>1522</v>
      </c>
      <c r="E18" s="1">
        <f t="shared" si="0"/>
        <v>1611</v>
      </c>
      <c r="F18" s="11">
        <f>SUMIFS(T_DATA[csection_discharges],T_DATA[year],F$4,T_DATA[bill_npi],$A18)/SUMIFS(T_DATA[discharges],T_DATA[year],F$4,T_DATA[bill_npi],$A18)</f>
        <v>0.31719428926132837</v>
      </c>
      <c r="G18" s="1">
        <f>SUMIFS(T_DATA[prev_csect_num],T_DATA[year],G$4,T_DATA[bill_npi],$A18,T_DATA[encounter],G$5)</f>
        <v>9</v>
      </c>
      <c r="H18" s="1">
        <f>SUMIFS(T_DATA[prev_csect_den],T_DATA[year],H$4,T_DATA[bill_npi],$A18,T_DATA[encounter],H$5)</f>
        <v>49</v>
      </c>
      <c r="I18" s="11">
        <f t="shared" si="4"/>
        <v>0.18367346938775511</v>
      </c>
      <c r="J18" s="1">
        <f>SUMIFS(T_DATA[prev_csect_num],T_DATA[year],J$4,T_DATA[bill_npi],$A18,T_DATA[encounter],J$5)</f>
        <v>151</v>
      </c>
      <c r="K18" s="1">
        <f>SUMIFS(T_DATA[prev_csect_den],T_DATA[year],K$4,T_DATA[bill_npi],$A18,T_DATA[encounter],K$5)</f>
        <v>787</v>
      </c>
      <c r="L18" s="11">
        <f t="shared" si="5"/>
        <v>0.19186785260482847</v>
      </c>
      <c r="M18" s="1">
        <f>SUMIFS(T_DATA[prev_csect_num],T_DATA[year],M$4,T_DATA[bill_npi],$A18)</f>
        <v>160</v>
      </c>
      <c r="N18" s="1">
        <f>SUMIFS(T_DATA[prev_csect_den],T_DATA[year],N$4,T_DATA[bill_npi],$A18)</f>
        <v>836</v>
      </c>
      <c r="O18" s="11">
        <f t="shared" si="3"/>
        <v>0.19138755980861244</v>
      </c>
      <c r="P18" s="11">
        <f>SUM($E$7:$E18)/SUM($E$7:$E$342)</f>
        <v>0.33311342349636647</v>
      </c>
    </row>
    <row r="19" spans="1:16" x14ac:dyDescent="0.35">
      <c r="A19">
        <v>1427616002</v>
      </c>
      <c r="B19" t="s">
        <v>67</v>
      </c>
      <c r="C19" s="1">
        <f>SUMIFS(T_DATA[discharges],T_DATA[year],C$4,T_DATA[encounter],C$5,T_DATA[bill_npi],$A19)</f>
        <v>82</v>
      </c>
      <c r="D19" s="1">
        <f>SUMIFS(T_DATA[discharges],T_DATA[year],D$4,T_DATA[encounter],D$5,T_DATA[bill_npi],$A19)</f>
        <v>1483</v>
      </c>
      <c r="E19" s="1">
        <f t="shared" si="0"/>
        <v>1565</v>
      </c>
      <c r="F19" s="11">
        <f>SUMIFS(T_DATA[csection_discharges],T_DATA[year],F$4,T_DATA[bill_npi],$A19)/SUMIFS(T_DATA[discharges],T_DATA[year],F$4,T_DATA[bill_npi],$A19)</f>
        <v>0.32971246006389776</v>
      </c>
      <c r="G19" s="1">
        <f>SUMIFS(T_DATA[prev_csect_num],T_DATA[year],G$4,T_DATA[bill_npi],$A19,T_DATA[encounter],G$5)</f>
        <v>4</v>
      </c>
      <c r="H19" s="1">
        <f>SUMIFS(T_DATA[prev_csect_den],T_DATA[year],H$4,T_DATA[bill_npi],$A19,T_DATA[encounter],H$5)</f>
        <v>45</v>
      </c>
      <c r="I19" s="11">
        <f t="shared" si="4"/>
        <v>8.8888888888888892E-2</v>
      </c>
      <c r="J19" s="1">
        <f>SUMIFS(T_DATA[prev_csect_num],T_DATA[year],J$4,T_DATA[bill_npi],$A19,T_DATA[encounter],J$5)</f>
        <v>142</v>
      </c>
      <c r="K19" s="1">
        <f>SUMIFS(T_DATA[prev_csect_den],T_DATA[year],K$4,T_DATA[bill_npi],$A19,T_DATA[encounter],K$5)</f>
        <v>706</v>
      </c>
      <c r="L19" s="11">
        <f t="shared" si="5"/>
        <v>0.20113314447592068</v>
      </c>
      <c r="M19" s="1">
        <f>SUMIFS(T_DATA[prev_csect_num],T_DATA[year],M$4,T_DATA[bill_npi],$A19)</f>
        <v>146</v>
      </c>
      <c r="N19" s="1">
        <f>SUMIFS(T_DATA[prev_csect_den],T_DATA[year],N$4,T_DATA[bill_npi],$A19)</f>
        <v>751</v>
      </c>
      <c r="O19" s="11">
        <f t="shared" si="3"/>
        <v>0.19440745672436752</v>
      </c>
      <c r="P19" s="11">
        <f>SUM($E$7:$E19)/SUM($E$7:$E$342)</f>
        <v>0.34875700962605333</v>
      </c>
    </row>
    <row r="20" spans="1:16" x14ac:dyDescent="0.35">
      <c r="A20">
        <v>1417027558</v>
      </c>
      <c r="B20" t="s">
        <v>28</v>
      </c>
      <c r="C20" s="1">
        <f>SUMIFS(T_DATA[discharges],T_DATA[year],C$4,T_DATA[encounter],C$5,T_DATA[bill_npi],$A20)</f>
        <v>97</v>
      </c>
      <c r="D20" s="1">
        <f>SUMIFS(T_DATA[discharges],T_DATA[year],D$4,T_DATA[encounter],D$5,T_DATA[bill_npi],$A20)</f>
        <v>1416</v>
      </c>
      <c r="E20" s="1">
        <f t="shared" si="0"/>
        <v>1513</v>
      </c>
      <c r="F20" s="11">
        <f>SUMIFS(T_DATA[csection_discharges],T_DATA[year],F$4,T_DATA[bill_npi],$A20)/SUMIFS(T_DATA[discharges],T_DATA[year],F$4,T_DATA[bill_npi],$A20)</f>
        <v>0.419035029742234</v>
      </c>
      <c r="G20" s="1">
        <f>SUMIFS(T_DATA[prev_csect_num],T_DATA[year],G$4,T_DATA[bill_npi],$A20,T_DATA[encounter],G$5)</f>
        <v>13</v>
      </c>
      <c r="H20" s="1">
        <f>SUMIFS(T_DATA[prev_csect_den],T_DATA[year],H$4,T_DATA[bill_npi],$A20,T_DATA[encounter],H$5)</f>
        <v>39</v>
      </c>
      <c r="I20" s="11">
        <f t="shared" si="4"/>
        <v>0.33333333333333331</v>
      </c>
      <c r="J20" s="1">
        <f>SUMIFS(T_DATA[prev_csect_num],T_DATA[year],J$4,T_DATA[bill_npi],$A20,T_DATA[encounter],J$5)</f>
        <v>165</v>
      </c>
      <c r="K20" s="1">
        <f>SUMIFS(T_DATA[prev_csect_den],T_DATA[year],K$4,T_DATA[bill_npi],$A20,T_DATA[encounter],K$5)</f>
        <v>608</v>
      </c>
      <c r="L20" s="11">
        <f t="shared" si="5"/>
        <v>0.27138157894736842</v>
      </c>
      <c r="M20" s="1">
        <f>SUMIFS(T_DATA[prev_csect_num],T_DATA[year],M$4,T_DATA[bill_npi],$A20)</f>
        <v>178</v>
      </c>
      <c r="N20" s="1">
        <f>SUMIFS(T_DATA[prev_csect_den],T_DATA[year],N$4,T_DATA[bill_npi],$A20)</f>
        <v>647</v>
      </c>
      <c r="O20" s="11">
        <f t="shared" si="3"/>
        <v>0.27511591962905718</v>
      </c>
      <c r="P20" s="11">
        <f>SUM($E$7:$E20)/SUM($E$7:$E$342)</f>
        <v>0.36388080886836399</v>
      </c>
    </row>
    <row r="21" spans="1:16" x14ac:dyDescent="0.35">
      <c r="A21">
        <v>1154461622</v>
      </c>
      <c r="B21" t="s">
        <v>141</v>
      </c>
      <c r="C21" s="1">
        <f>SUMIFS(T_DATA[discharges],T_DATA[year],C$4,T_DATA[encounter],C$5,T_DATA[bill_npi],$A21)</f>
        <v>78</v>
      </c>
      <c r="D21" s="1">
        <f>SUMIFS(T_DATA[discharges],T_DATA[year],D$4,T_DATA[encounter],D$5,T_DATA[bill_npi],$A21)</f>
        <v>1410</v>
      </c>
      <c r="E21" s="1">
        <f t="shared" si="0"/>
        <v>1488</v>
      </c>
      <c r="F21" s="11">
        <f>SUMIFS(T_DATA[csection_discharges],T_DATA[year],F$4,T_DATA[bill_npi],$A21)/SUMIFS(T_DATA[discharges],T_DATA[year],F$4,T_DATA[bill_npi],$A21)</f>
        <v>0.40658602150537637</v>
      </c>
      <c r="G21" s="1">
        <f>SUMIFS(T_DATA[prev_csect_num],T_DATA[year],G$4,T_DATA[bill_npi],$A21,T_DATA[encounter],G$5)</f>
        <v>14</v>
      </c>
      <c r="H21" s="1">
        <f>SUMIFS(T_DATA[prev_csect_den],T_DATA[year],H$4,T_DATA[bill_npi],$A21,T_DATA[encounter],H$5)</f>
        <v>44</v>
      </c>
      <c r="I21" s="11">
        <f t="shared" si="4"/>
        <v>0.31818181818181818</v>
      </c>
      <c r="J21" s="1">
        <f>SUMIFS(T_DATA[prev_csect_num],T_DATA[year],J$4,T_DATA[bill_npi],$A21,T_DATA[encounter],J$5)</f>
        <v>166</v>
      </c>
      <c r="K21" s="1">
        <f>SUMIFS(T_DATA[prev_csect_den],T_DATA[year],K$4,T_DATA[bill_npi],$A21,T_DATA[encounter],K$5)</f>
        <v>656</v>
      </c>
      <c r="L21" s="11">
        <f t="shared" si="5"/>
        <v>0.25304878048780488</v>
      </c>
      <c r="M21" s="1">
        <f>SUMIFS(T_DATA[prev_csect_num],T_DATA[year],M$4,T_DATA[bill_npi],$A21)</f>
        <v>180</v>
      </c>
      <c r="N21" s="1">
        <f>SUMIFS(T_DATA[prev_csect_den],T_DATA[year],N$4,T_DATA[bill_npi],$A21)</f>
        <v>700</v>
      </c>
      <c r="O21" s="11">
        <f t="shared" si="3"/>
        <v>0.25714285714285712</v>
      </c>
      <c r="P21" s="11">
        <f>SUM($E$7:$E21)/SUM($E$7:$E$342)</f>
        <v>0.37875471056866683</v>
      </c>
    </row>
    <row r="22" spans="1:16" x14ac:dyDescent="0.35">
      <c r="A22">
        <v>1932103413</v>
      </c>
      <c r="B22" t="s">
        <v>149</v>
      </c>
      <c r="C22" s="1">
        <f>SUMIFS(T_DATA[discharges],T_DATA[year],C$4,T_DATA[encounter],C$5,T_DATA[bill_npi],$A22)</f>
        <v>227</v>
      </c>
      <c r="D22" s="1">
        <f>SUMIFS(T_DATA[discharges],T_DATA[year],D$4,T_DATA[encounter],D$5,T_DATA[bill_npi],$A22)</f>
        <v>1180</v>
      </c>
      <c r="E22" s="1">
        <f t="shared" si="0"/>
        <v>1407</v>
      </c>
      <c r="F22" s="11">
        <f>SUMIFS(T_DATA[csection_discharges],T_DATA[year],F$4,T_DATA[bill_npi],$A22)/SUMIFS(T_DATA[discharges],T_DATA[year],F$4,T_DATA[bill_npi],$A22)</f>
        <v>0.29921819474058281</v>
      </c>
      <c r="G22" s="1">
        <f>SUMIFS(T_DATA[prev_csect_num],T_DATA[year],G$4,T_DATA[bill_npi],$A22,T_DATA[encounter],G$5)</f>
        <v>13</v>
      </c>
      <c r="H22" s="1">
        <f>SUMIFS(T_DATA[prev_csect_den],T_DATA[year],H$4,T_DATA[bill_npi],$A22,T_DATA[encounter],H$5)</f>
        <v>79</v>
      </c>
      <c r="I22" s="11">
        <f t="shared" si="4"/>
        <v>0.16455696202531644</v>
      </c>
      <c r="J22" s="1">
        <f>SUMIFS(T_DATA[prev_csect_num],T_DATA[year],J$4,T_DATA[bill_npi],$A22,T_DATA[encounter],J$5)</f>
        <v>113</v>
      </c>
      <c r="K22" s="1">
        <f>SUMIFS(T_DATA[prev_csect_den],T_DATA[year],K$4,T_DATA[bill_npi],$A22,T_DATA[encounter],K$5)</f>
        <v>506</v>
      </c>
      <c r="L22" s="11">
        <f t="shared" si="5"/>
        <v>0.22332015810276679</v>
      </c>
      <c r="M22" s="1">
        <f>SUMIFS(T_DATA[prev_csect_num],T_DATA[year],M$4,T_DATA[bill_npi],$A22)</f>
        <v>126</v>
      </c>
      <c r="N22" s="1">
        <f>SUMIFS(T_DATA[prev_csect_den],T_DATA[year],N$4,T_DATA[bill_npi],$A22)</f>
        <v>585</v>
      </c>
      <c r="O22" s="11">
        <f t="shared" si="3"/>
        <v>0.2153846153846154</v>
      </c>
      <c r="P22" s="11">
        <f>SUM($E$7:$E22)/SUM($E$7:$E$342)</f>
        <v>0.39281894423286451</v>
      </c>
    </row>
    <row r="23" spans="1:16" x14ac:dyDescent="0.35">
      <c r="A23">
        <v>1972523348</v>
      </c>
      <c r="B23" t="s">
        <v>31</v>
      </c>
      <c r="C23" s="1">
        <f>SUMIFS(T_DATA[discharges],T_DATA[year],C$4,T_DATA[encounter],C$5,T_DATA[bill_npi],$A23)</f>
        <v>58</v>
      </c>
      <c r="D23" s="1">
        <f>SUMIFS(T_DATA[discharges],T_DATA[year],D$4,T_DATA[encounter],D$5,T_DATA[bill_npi],$A23)</f>
        <v>1314</v>
      </c>
      <c r="E23" s="1">
        <f t="shared" si="0"/>
        <v>1372</v>
      </c>
      <c r="F23" s="11">
        <f>SUMIFS(T_DATA[csection_discharges],T_DATA[year],F$4,T_DATA[bill_npi],$A23)/SUMIFS(T_DATA[discharges],T_DATA[year],F$4,T_DATA[bill_npi],$A23)</f>
        <v>0.35276967930029157</v>
      </c>
      <c r="G23" s="1">
        <f>SUMIFS(T_DATA[prev_csect_num],T_DATA[year],G$4,T_DATA[bill_npi],$A23,T_DATA[encounter],G$5)</f>
        <v>8</v>
      </c>
      <c r="H23" s="1">
        <f>SUMIFS(T_DATA[prev_csect_den],T_DATA[year],H$4,T_DATA[bill_npi],$A23,T_DATA[encounter],H$5)</f>
        <v>35</v>
      </c>
      <c r="I23" s="11">
        <f t="shared" si="4"/>
        <v>0.22857142857142856</v>
      </c>
      <c r="J23" s="1">
        <f>SUMIFS(T_DATA[prev_csect_num],T_DATA[year],J$4,T_DATA[bill_npi],$A23,T_DATA[encounter],J$5)</f>
        <v>131</v>
      </c>
      <c r="K23" s="1">
        <f>SUMIFS(T_DATA[prev_csect_den],T_DATA[year],K$4,T_DATA[bill_npi],$A23,T_DATA[encounter],K$5)</f>
        <v>551</v>
      </c>
      <c r="L23" s="11">
        <f t="shared" si="5"/>
        <v>0.23774954627949182</v>
      </c>
      <c r="M23" s="1">
        <f>SUMIFS(T_DATA[prev_csect_num],T_DATA[year],M$4,T_DATA[bill_npi],$A23)</f>
        <v>139</v>
      </c>
      <c r="N23" s="1">
        <f>SUMIFS(T_DATA[prev_csect_den],T_DATA[year],N$4,T_DATA[bill_npi],$A23)</f>
        <v>586</v>
      </c>
      <c r="O23" s="11">
        <f t="shared" si="3"/>
        <v>0.23720136518771331</v>
      </c>
      <c r="P23" s="11">
        <f>SUM($E$7:$E23)/SUM($E$7:$E$342)</f>
        <v>0.40653332133825132</v>
      </c>
    </row>
    <row r="24" spans="1:16" x14ac:dyDescent="0.35">
      <c r="A24">
        <v>1952332801</v>
      </c>
      <c r="B24" t="s">
        <v>6</v>
      </c>
      <c r="C24" s="1">
        <f>SUMIFS(T_DATA[discharges],T_DATA[year],C$4,T_DATA[encounter],C$5,T_DATA[bill_npi],$A24)</f>
        <v>74</v>
      </c>
      <c r="D24" s="1">
        <f>SUMIFS(T_DATA[discharges],T_DATA[year],D$4,T_DATA[encounter],D$5,T_DATA[bill_npi],$A24)</f>
        <v>1255</v>
      </c>
      <c r="E24" s="1">
        <f t="shared" si="0"/>
        <v>1329</v>
      </c>
      <c r="F24" s="11">
        <f>SUMIFS(T_DATA[csection_discharges],T_DATA[year],F$4,T_DATA[bill_npi],$A24)/SUMIFS(T_DATA[discharges],T_DATA[year],F$4,T_DATA[bill_npi],$A24)</f>
        <v>0.27990970654627539</v>
      </c>
      <c r="G24" s="1">
        <f>SUMIFS(T_DATA[prev_csect_num],T_DATA[year],G$4,T_DATA[bill_npi],$A24,T_DATA[encounter],G$5)</f>
        <v>7</v>
      </c>
      <c r="H24" s="1">
        <f>SUMIFS(T_DATA[prev_csect_den],T_DATA[year],H$4,T_DATA[bill_npi],$A24,T_DATA[encounter],H$5)</f>
        <v>35</v>
      </c>
      <c r="I24" s="11">
        <f t="shared" si="4"/>
        <v>0.2</v>
      </c>
      <c r="J24" s="1">
        <f>SUMIFS(T_DATA[prev_csect_num],T_DATA[year],J$4,T_DATA[bill_npi],$A24,T_DATA[encounter],J$5)</f>
        <v>107</v>
      </c>
      <c r="K24" s="1">
        <f>SUMIFS(T_DATA[prev_csect_den],T_DATA[year],K$4,T_DATA[bill_npi],$A24,T_DATA[encounter],K$5)</f>
        <v>570</v>
      </c>
      <c r="L24" s="11">
        <f t="shared" si="5"/>
        <v>0.18771929824561404</v>
      </c>
      <c r="M24" s="1">
        <f>SUMIFS(T_DATA[prev_csect_num],T_DATA[year],M$4,T_DATA[bill_npi],$A24)</f>
        <v>114</v>
      </c>
      <c r="N24" s="1">
        <f>SUMIFS(T_DATA[prev_csect_den],T_DATA[year],N$4,T_DATA[bill_npi],$A24)</f>
        <v>605</v>
      </c>
      <c r="O24" s="11">
        <f t="shared" si="3"/>
        <v>0.1884297520661157</v>
      </c>
      <c r="P24" s="11">
        <f>SUM($E$7:$E24)/SUM($E$7:$E$342)</f>
        <v>0.41981787467138471</v>
      </c>
    </row>
    <row r="25" spans="1:16" x14ac:dyDescent="0.35">
      <c r="A25">
        <v>1457369381</v>
      </c>
      <c r="B25" t="s">
        <v>7</v>
      </c>
      <c r="C25" s="1">
        <f>SUMIFS(T_DATA[discharges],T_DATA[year],C$4,T_DATA[encounter],C$5,T_DATA[bill_npi],$A25)</f>
        <v>80</v>
      </c>
      <c r="D25" s="1">
        <f>SUMIFS(T_DATA[discharges],T_DATA[year],D$4,T_DATA[encounter],D$5,T_DATA[bill_npi],$A25)</f>
        <v>1234</v>
      </c>
      <c r="E25" s="1">
        <f t="shared" si="0"/>
        <v>1314</v>
      </c>
      <c r="F25" s="11">
        <f>SUMIFS(T_DATA[csection_discharges],T_DATA[year],F$4,T_DATA[bill_npi],$A25)/SUMIFS(T_DATA[discharges],T_DATA[year],F$4,T_DATA[bill_npi],$A25)</f>
        <v>0.37899543378995432</v>
      </c>
      <c r="G25" s="1">
        <f>SUMIFS(T_DATA[prev_csect_num],T_DATA[year],G$4,T_DATA[bill_npi],$A25,T_DATA[encounter],G$5)</f>
        <v>7</v>
      </c>
      <c r="H25" s="1">
        <f>SUMIFS(T_DATA[prev_csect_den],T_DATA[year],H$4,T_DATA[bill_npi],$A25,T_DATA[encounter],H$5)</f>
        <v>46</v>
      </c>
      <c r="I25" s="11">
        <f t="shared" si="4"/>
        <v>0.15217391304347827</v>
      </c>
      <c r="J25" s="1">
        <f>SUMIFS(T_DATA[prev_csect_num],T_DATA[year],J$4,T_DATA[bill_npi],$A25,T_DATA[encounter],J$5)</f>
        <v>97</v>
      </c>
      <c r="K25" s="1">
        <f>SUMIFS(T_DATA[prev_csect_den],T_DATA[year],K$4,T_DATA[bill_npi],$A25,T_DATA[encounter],K$5)</f>
        <v>575</v>
      </c>
      <c r="L25" s="11">
        <f t="shared" si="5"/>
        <v>0.16869565217391305</v>
      </c>
      <c r="M25" s="1">
        <f>SUMIFS(T_DATA[prev_csect_num],T_DATA[year],M$4,T_DATA[bill_npi],$A25)</f>
        <v>104</v>
      </c>
      <c r="N25" s="1">
        <f>SUMIFS(T_DATA[prev_csect_den],T_DATA[year],N$4,T_DATA[bill_npi],$A25)</f>
        <v>621</v>
      </c>
      <c r="O25" s="11">
        <f t="shared" si="3"/>
        <v>0.16747181964573268</v>
      </c>
      <c r="P25" s="11">
        <f>SUM($E$7:$E25)/SUM($E$7:$E$342)</f>
        <v>0.43295248947931347</v>
      </c>
    </row>
    <row r="26" spans="1:16" x14ac:dyDescent="0.35">
      <c r="A26">
        <v>1790727543</v>
      </c>
      <c r="B26" t="s">
        <v>119</v>
      </c>
      <c r="C26" s="1">
        <f>SUMIFS(T_DATA[discharges],T_DATA[year],C$4,T_DATA[encounter],C$5,T_DATA[bill_npi],$A26)</f>
        <v>82</v>
      </c>
      <c r="D26" s="1">
        <f>SUMIFS(T_DATA[discharges],T_DATA[year],D$4,T_DATA[encounter],D$5,T_DATA[bill_npi],$A26)</f>
        <v>1231</v>
      </c>
      <c r="E26" s="1">
        <f t="shared" si="0"/>
        <v>1313</v>
      </c>
      <c r="F26" s="11">
        <f>SUMIFS(T_DATA[csection_discharges],T_DATA[year],F$4,T_DATA[bill_npi],$A26)/SUMIFS(T_DATA[discharges],T_DATA[year],F$4,T_DATA[bill_npi],$A26)</f>
        <v>0.26961157654226964</v>
      </c>
      <c r="G26" s="1">
        <f>SUMIFS(T_DATA[prev_csect_num],T_DATA[year],G$4,T_DATA[bill_npi],$A26,T_DATA[encounter],G$5)</f>
        <v>5</v>
      </c>
      <c r="H26" s="1">
        <f>SUMIFS(T_DATA[prev_csect_den],T_DATA[year],H$4,T_DATA[bill_npi],$A26,T_DATA[encounter],H$5)</f>
        <v>45</v>
      </c>
      <c r="I26" s="11">
        <f t="shared" si="4"/>
        <v>0.1111111111111111</v>
      </c>
      <c r="J26" s="1">
        <f>SUMIFS(T_DATA[prev_csect_num],T_DATA[year],J$4,T_DATA[bill_npi],$A26,T_DATA[encounter],J$5)</f>
        <v>69</v>
      </c>
      <c r="K26" s="1">
        <f>SUMIFS(T_DATA[prev_csect_den],T_DATA[year],K$4,T_DATA[bill_npi],$A26,T_DATA[encounter],K$5)</f>
        <v>468</v>
      </c>
      <c r="L26" s="11">
        <f t="shared" si="5"/>
        <v>0.14743589743589744</v>
      </c>
      <c r="M26" s="1">
        <f>SUMIFS(T_DATA[prev_csect_num],T_DATA[year],M$4,T_DATA[bill_npi],$A26)</f>
        <v>74</v>
      </c>
      <c r="N26" s="1">
        <f>SUMIFS(T_DATA[prev_csect_den],T_DATA[year],N$4,T_DATA[bill_npi],$A26)</f>
        <v>513</v>
      </c>
      <c r="O26" s="11">
        <f t="shared" si="3"/>
        <v>0.14424951267056529</v>
      </c>
      <c r="P26" s="11">
        <f>SUM($E$7:$E26)/SUM($E$7:$E$342)</f>
        <v>0.44607710838556192</v>
      </c>
    </row>
    <row r="27" spans="1:16" x14ac:dyDescent="0.35">
      <c r="A27">
        <v>1801992631</v>
      </c>
      <c r="B27" t="s">
        <v>67</v>
      </c>
      <c r="C27" s="1">
        <f>SUMIFS(T_DATA[discharges],T_DATA[year],C$4,T_DATA[encounter],C$5,T_DATA[bill_npi],$A27)</f>
        <v>81</v>
      </c>
      <c r="D27" s="1">
        <f>SUMIFS(T_DATA[discharges],T_DATA[year],D$4,T_DATA[encounter],D$5,T_DATA[bill_npi],$A27)</f>
        <v>1204</v>
      </c>
      <c r="E27" s="1">
        <f t="shared" si="0"/>
        <v>1285</v>
      </c>
      <c r="F27" s="11">
        <f>SUMIFS(T_DATA[csection_discharges],T_DATA[year],F$4,T_DATA[bill_npi],$A27)/SUMIFS(T_DATA[discharges],T_DATA[year],F$4,T_DATA[bill_npi],$A27)</f>
        <v>0.18988326848249026</v>
      </c>
      <c r="G27" s="1">
        <f>SUMIFS(T_DATA[prev_csect_num],T_DATA[year],G$4,T_DATA[bill_npi],$A27,T_DATA[encounter],G$5)</f>
        <v>6</v>
      </c>
      <c r="H27" s="1">
        <f>SUMIFS(T_DATA[prev_csect_den],T_DATA[year],H$4,T_DATA[bill_npi],$A27,T_DATA[encounter],H$5)</f>
        <v>39</v>
      </c>
      <c r="I27" s="11">
        <f t="shared" si="4"/>
        <v>0.15384615384615385</v>
      </c>
      <c r="J27" s="1">
        <f>SUMIFS(T_DATA[prev_csect_num],T_DATA[year],J$4,T_DATA[bill_npi],$A27,T_DATA[encounter],J$5)</f>
        <v>68</v>
      </c>
      <c r="K27" s="1">
        <f>SUMIFS(T_DATA[prev_csect_den],T_DATA[year],K$4,T_DATA[bill_npi],$A27,T_DATA[encounter],K$5)</f>
        <v>387</v>
      </c>
      <c r="L27" s="11">
        <f t="shared" si="5"/>
        <v>0.17571059431524547</v>
      </c>
      <c r="M27" s="1">
        <f>SUMIFS(T_DATA[prev_csect_num],T_DATA[year],M$4,T_DATA[bill_npi],$A27)</f>
        <v>74</v>
      </c>
      <c r="N27" s="1">
        <f>SUMIFS(T_DATA[prev_csect_den],T_DATA[year],N$4,T_DATA[bill_npi],$A27)</f>
        <v>426</v>
      </c>
      <c r="O27" s="11">
        <f t="shared" si="3"/>
        <v>0.17370892018779344</v>
      </c>
      <c r="P27" s="11">
        <f>SUM($E$7:$E27)/SUM($E$7:$E$342)</f>
        <v>0.45892184204476166</v>
      </c>
    </row>
    <row r="28" spans="1:16" x14ac:dyDescent="0.35">
      <c r="A28">
        <v>1427063270</v>
      </c>
      <c r="B28" t="s">
        <v>126</v>
      </c>
      <c r="C28" s="1">
        <f>SUMIFS(T_DATA[discharges],T_DATA[year],C$4,T_DATA[encounter],C$5,T_DATA[bill_npi],$A28)</f>
        <v>99</v>
      </c>
      <c r="D28" s="1">
        <f>SUMIFS(T_DATA[discharges],T_DATA[year],D$4,T_DATA[encounter],D$5,T_DATA[bill_npi],$A28)</f>
        <v>1179</v>
      </c>
      <c r="E28" s="1">
        <f t="shared" si="0"/>
        <v>1278</v>
      </c>
      <c r="F28" s="11">
        <f>SUMIFS(T_DATA[csection_discharges],T_DATA[year],F$4,T_DATA[bill_npi],$A28)/SUMIFS(T_DATA[discharges],T_DATA[year],F$4,T_DATA[bill_npi],$A28)</f>
        <v>0.34115805946791861</v>
      </c>
      <c r="G28" s="1">
        <f>SUMIFS(T_DATA[prev_csect_num],T_DATA[year],G$4,T_DATA[bill_npi],$A28,T_DATA[encounter],G$5)</f>
        <v>15</v>
      </c>
      <c r="H28" s="1">
        <f>SUMIFS(T_DATA[prev_csect_den],T_DATA[year],H$4,T_DATA[bill_npi],$A28,T_DATA[encounter],H$5)</f>
        <v>57</v>
      </c>
      <c r="I28" s="11">
        <f t="shared" si="4"/>
        <v>0.26315789473684209</v>
      </c>
      <c r="J28" s="1">
        <f>SUMIFS(T_DATA[prev_csect_num],T_DATA[year],J$4,T_DATA[bill_npi],$A28,T_DATA[encounter],J$5)</f>
        <v>90</v>
      </c>
      <c r="K28" s="1">
        <f>SUMIFS(T_DATA[prev_csect_den],T_DATA[year],K$4,T_DATA[bill_npi],$A28,T_DATA[encounter],K$5)</f>
        <v>478</v>
      </c>
      <c r="L28" s="11">
        <f t="shared" si="5"/>
        <v>0.18828451882845187</v>
      </c>
      <c r="M28" s="1">
        <f>SUMIFS(T_DATA[prev_csect_num],T_DATA[year],M$4,T_DATA[bill_npi],$A28)</f>
        <v>105</v>
      </c>
      <c r="N28" s="1">
        <f>SUMIFS(T_DATA[prev_csect_den],T_DATA[year],N$4,T_DATA[bill_npi],$A28)</f>
        <v>535</v>
      </c>
      <c r="O28" s="11">
        <f t="shared" si="3"/>
        <v>0.19626168224299065</v>
      </c>
      <c r="P28" s="11">
        <f>SUM($E$7:$E28)/SUM($E$7:$E$342)</f>
        <v>0.47169660439219918</v>
      </c>
    </row>
    <row r="29" spans="1:16" x14ac:dyDescent="0.35">
      <c r="A29">
        <v>1245365196</v>
      </c>
      <c r="B29" t="s">
        <v>186</v>
      </c>
      <c r="C29" s="1">
        <f>SUMIFS(T_DATA[discharges],T_DATA[year],C$4,T_DATA[encounter],C$5,T_DATA[bill_npi],$A29)</f>
        <v>156</v>
      </c>
      <c r="D29" s="1">
        <f>SUMIFS(T_DATA[discharges],T_DATA[year],D$4,T_DATA[encounter],D$5,T_DATA[bill_npi],$A29)</f>
        <v>1098</v>
      </c>
      <c r="E29" s="1">
        <f t="shared" si="0"/>
        <v>1254</v>
      </c>
      <c r="F29" s="11">
        <f>SUMIFS(T_DATA[csection_discharges],T_DATA[year],F$4,T_DATA[bill_npi],$A29)/SUMIFS(T_DATA[discharges],T_DATA[year],F$4,T_DATA[bill_npi],$A29)</f>
        <v>0.4138755980861244</v>
      </c>
      <c r="G29" s="1">
        <f>SUMIFS(T_DATA[prev_csect_num],T_DATA[year],G$4,T_DATA[bill_npi],$A29,T_DATA[encounter],G$5)</f>
        <v>21</v>
      </c>
      <c r="H29" s="1">
        <f>SUMIFS(T_DATA[prev_csect_den],T_DATA[year],H$4,T_DATA[bill_npi],$A29,T_DATA[encounter],H$5)</f>
        <v>83</v>
      </c>
      <c r="I29" s="11">
        <f t="shared" si="4"/>
        <v>0.25301204819277107</v>
      </c>
      <c r="J29" s="1">
        <f>SUMIFS(T_DATA[prev_csect_num],T_DATA[year],J$4,T_DATA[bill_npi],$A29,T_DATA[encounter],J$5)</f>
        <v>114</v>
      </c>
      <c r="K29" s="1">
        <f>SUMIFS(T_DATA[prev_csect_den],T_DATA[year],K$4,T_DATA[bill_npi],$A29,T_DATA[encounter],K$5)</f>
        <v>395</v>
      </c>
      <c r="L29" s="11">
        <f t="shared" si="5"/>
        <v>0.28860759493670884</v>
      </c>
      <c r="M29" s="1">
        <f>SUMIFS(T_DATA[prev_csect_num],T_DATA[year],M$4,T_DATA[bill_npi],$A29)</f>
        <v>135</v>
      </c>
      <c r="N29" s="1">
        <f>SUMIFS(T_DATA[prev_csect_den],T_DATA[year],N$4,T_DATA[bill_npi],$A29)</f>
        <v>478</v>
      </c>
      <c r="O29" s="11">
        <f t="shared" si="3"/>
        <v>0.28242677824267781</v>
      </c>
      <c r="P29" s="11">
        <f>SUM($E$7:$E29)/SUM($E$7:$E$342)</f>
        <v>0.48423146509930931</v>
      </c>
    </row>
    <row r="30" spans="1:16" x14ac:dyDescent="0.35">
      <c r="A30">
        <v>1902865355</v>
      </c>
      <c r="B30" t="s">
        <v>102</v>
      </c>
      <c r="C30" s="1">
        <f>SUMIFS(T_DATA[discharges],T_DATA[year],C$4,T_DATA[encounter],C$5,T_DATA[bill_npi],$A30)</f>
        <v>51</v>
      </c>
      <c r="D30" s="1">
        <f>SUMIFS(T_DATA[discharges],T_DATA[year],D$4,T_DATA[encounter],D$5,T_DATA[bill_npi],$A30)</f>
        <v>1144</v>
      </c>
      <c r="E30" s="1">
        <f t="shared" si="0"/>
        <v>1195</v>
      </c>
      <c r="F30" s="11">
        <f>SUMIFS(T_DATA[csection_discharges],T_DATA[year],F$4,T_DATA[bill_npi],$A30)/SUMIFS(T_DATA[discharges],T_DATA[year],F$4,T_DATA[bill_npi],$A30)</f>
        <v>0.47364016736401676</v>
      </c>
      <c r="G30" s="1">
        <f>SUMIFS(T_DATA[prev_csect_num],T_DATA[year],G$4,T_DATA[bill_npi],$A30,T_DATA[encounter],G$5)</f>
        <v>10</v>
      </c>
      <c r="H30" s="1">
        <f>SUMIFS(T_DATA[prev_csect_den],T_DATA[year],H$4,T_DATA[bill_npi],$A30,T_DATA[encounter],H$5)</f>
        <v>30</v>
      </c>
      <c r="I30" s="11">
        <f t="shared" si="4"/>
        <v>0.33333333333333331</v>
      </c>
      <c r="J30" s="1">
        <f>SUMIFS(T_DATA[prev_csect_num],T_DATA[year],J$4,T_DATA[bill_npi],$A30,T_DATA[encounter],J$5)</f>
        <v>194</v>
      </c>
      <c r="K30" s="1">
        <f>SUMIFS(T_DATA[prev_csect_den],T_DATA[year],K$4,T_DATA[bill_npi],$A30,T_DATA[encounter],K$5)</f>
        <v>532</v>
      </c>
      <c r="L30" s="11">
        <f t="shared" si="5"/>
        <v>0.36466165413533835</v>
      </c>
      <c r="M30" s="1">
        <f>SUMIFS(T_DATA[prev_csect_num],T_DATA[year],M$4,T_DATA[bill_npi],$A30)</f>
        <v>204</v>
      </c>
      <c r="N30" s="1">
        <f>SUMIFS(T_DATA[prev_csect_den],T_DATA[year],N$4,T_DATA[bill_npi],$A30)</f>
        <v>562</v>
      </c>
      <c r="O30" s="11">
        <f t="shared" si="3"/>
        <v>0.36298932384341637</v>
      </c>
      <c r="P30" s="11">
        <f>SUM($E$7:$E30)/SUM($E$7:$E$342)</f>
        <v>0.49617656760728102</v>
      </c>
    </row>
    <row r="31" spans="1:16" x14ac:dyDescent="0.35">
      <c r="A31">
        <v>1922079094</v>
      </c>
      <c r="B31" t="s">
        <v>71</v>
      </c>
      <c r="C31" s="1">
        <f>SUMIFS(T_DATA[discharges],T_DATA[year],C$4,T_DATA[encounter],C$5,T_DATA[bill_npi],$A31)</f>
        <v>47</v>
      </c>
      <c r="D31" s="1">
        <f>SUMIFS(T_DATA[discharges],T_DATA[year],D$4,T_DATA[encounter],D$5,T_DATA[bill_npi],$A31)</f>
        <v>1115</v>
      </c>
      <c r="E31" s="1">
        <f t="shared" si="0"/>
        <v>1162</v>
      </c>
      <c r="F31" s="11">
        <f>SUMIFS(T_DATA[csection_discharges],T_DATA[year],F$4,T_DATA[bill_npi],$A31)/SUMIFS(T_DATA[discharges],T_DATA[year],F$4,T_DATA[bill_npi],$A31)</f>
        <v>0.3123924268502582</v>
      </c>
      <c r="G31" s="1">
        <f>SUMIFS(T_DATA[prev_csect_num],T_DATA[year],G$4,T_DATA[bill_npi],$A31,T_DATA[encounter],G$5)</f>
        <v>4</v>
      </c>
      <c r="H31" s="1">
        <f>SUMIFS(T_DATA[prev_csect_den],T_DATA[year],H$4,T_DATA[bill_npi],$A31,T_DATA[encounter],H$5)</f>
        <v>26</v>
      </c>
      <c r="I31" s="11">
        <f t="shared" si="4"/>
        <v>0.15384615384615385</v>
      </c>
      <c r="J31" s="1">
        <f>SUMIFS(T_DATA[prev_csect_num],T_DATA[year],J$4,T_DATA[bill_npi],$A31,T_DATA[encounter],J$5)</f>
        <v>78</v>
      </c>
      <c r="K31" s="1">
        <f>SUMIFS(T_DATA[prev_csect_den],T_DATA[year],K$4,T_DATA[bill_npi],$A31,T_DATA[encounter],K$5)</f>
        <v>532</v>
      </c>
      <c r="L31" s="11">
        <f t="shared" si="5"/>
        <v>0.14661654135338345</v>
      </c>
      <c r="M31" s="1">
        <f>SUMIFS(T_DATA[prev_csect_num],T_DATA[year],M$4,T_DATA[bill_npi],$A31)</f>
        <v>82</v>
      </c>
      <c r="N31" s="1">
        <f>SUMIFS(T_DATA[prev_csect_den],T_DATA[year],N$4,T_DATA[bill_npi],$A31)</f>
        <v>558</v>
      </c>
      <c r="O31" s="11">
        <f t="shared" si="3"/>
        <v>0.14695340501792115</v>
      </c>
      <c r="P31" s="11">
        <f>SUM($E$7:$E31)/SUM($E$7:$E$342)</f>
        <v>0.50779180535980251</v>
      </c>
    </row>
    <row r="32" spans="1:16" x14ac:dyDescent="0.35">
      <c r="A32">
        <v>1245248939</v>
      </c>
      <c r="B32" t="s">
        <v>149</v>
      </c>
      <c r="C32" s="1">
        <f>SUMIFS(T_DATA[discharges],T_DATA[year],C$4,T_DATA[encounter],C$5,T_DATA[bill_npi],$A32)</f>
        <v>0</v>
      </c>
      <c r="D32" s="1">
        <f>SUMIFS(T_DATA[discharges],T_DATA[year],D$4,T_DATA[encounter],D$5,T_DATA[bill_npi],$A32)</f>
        <v>1153</v>
      </c>
      <c r="E32" s="1">
        <f t="shared" si="0"/>
        <v>1153</v>
      </c>
      <c r="F32" s="11">
        <f>SUMIFS(T_DATA[csection_discharges],T_DATA[year],F$4,T_DATA[bill_npi],$A32)/SUMIFS(T_DATA[discharges],T_DATA[year],F$4,T_DATA[bill_npi],$A32)</f>
        <v>0.13183000867302688</v>
      </c>
      <c r="G32" s="1">
        <f>SUMIFS(T_DATA[prev_csect_num],T_DATA[year],G$4,T_DATA[bill_npi],$A32,T_DATA[encounter],G$5)</f>
        <v>0</v>
      </c>
      <c r="H32" s="1">
        <f>SUMIFS(T_DATA[prev_csect_den],T_DATA[year],H$4,T_DATA[bill_npi],$A32,T_DATA[encounter],H$5)</f>
        <v>0</v>
      </c>
      <c r="I32" s="11" t="str">
        <f t="shared" si="4"/>
        <v/>
      </c>
      <c r="J32" s="1">
        <f>SUMIFS(T_DATA[prev_csect_num],T_DATA[year],J$4,T_DATA[bill_npi],$A32,T_DATA[encounter],J$5)</f>
        <v>28</v>
      </c>
      <c r="K32" s="1">
        <f>SUMIFS(T_DATA[prev_csect_den],T_DATA[year],K$4,T_DATA[bill_npi],$A32,T_DATA[encounter],K$5)</f>
        <v>271</v>
      </c>
      <c r="L32" s="11">
        <f t="shared" si="5"/>
        <v>0.10332103321033211</v>
      </c>
      <c r="M32" s="1">
        <f>SUMIFS(T_DATA[prev_csect_num],T_DATA[year],M$4,T_DATA[bill_npi],$A32)</f>
        <v>28</v>
      </c>
      <c r="N32" s="1">
        <f>SUMIFS(T_DATA[prev_csect_den],T_DATA[year],N$4,T_DATA[bill_npi],$A32)</f>
        <v>271</v>
      </c>
      <c r="O32" s="11">
        <f t="shared" si="3"/>
        <v>0.10332103321033211</v>
      </c>
      <c r="P32" s="11">
        <f>SUM($E$7:$E32)/SUM($E$7:$E$342)</f>
        <v>0.51931707999720111</v>
      </c>
    </row>
    <row r="33" spans="1:16" x14ac:dyDescent="0.35">
      <c r="A33">
        <v>1467469023</v>
      </c>
      <c r="B33" t="s">
        <v>15</v>
      </c>
      <c r="C33" s="1">
        <f>SUMIFS(T_DATA[discharges],T_DATA[year],C$4,T_DATA[encounter],C$5,T_DATA[bill_npi],$A33)</f>
        <v>76</v>
      </c>
      <c r="D33" s="1">
        <f>SUMIFS(T_DATA[discharges],T_DATA[year],D$4,T_DATA[encounter],D$5,T_DATA[bill_npi],$A33)</f>
        <v>1056</v>
      </c>
      <c r="E33" s="1">
        <f t="shared" si="0"/>
        <v>1132</v>
      </c>
      <c r="F33" s="11">
        <f>SUMIFS(T_DATA[csection_discharges],T_DATA[year],F$4,T_DATA[bill_npi],$A33)/SUMIFS(T_DATA[discharges],T_DATA[year],F$4,T_DATA[bill_npi],$A33)</f>
        <v>0.21819787985865724</v>
      </c>
      <c r="G33" s="1">
        <f>SUMIFS(T_DATA[prev_csect_num],T_DATA[year],G$4,T_DATA[bill_npi],$A33,T_DATA[encounter],G$5)</f>
        <v>3</v>
      </c>
      <c r="H33" s="1">
        <f>SUMIFS(T_DATA[prev_csect_den],T_DATA[year],H$4,T_DATA[bill_npi],$A33,T_DATA[encounter],H$5)</f>
        <v>37</v>
      </c>
      <c r="I33" s="11">
        <f t="shared" si="4"/>
        <v>8.1081081081081086E-2</v>
      </c>
      <c r="J33" s="1">
        <f>SUMIFS(T_DATA[prev_csect_num],T_DATA[year],J$4,T_DATA[bill_npi],$A33,T_DATA[encounter],J$5)</f>
        <v>68</v>
      </c>
      <c r="K33" s="1">
        <f>SUMIFS(T_DATA[prev_csect_den],T_DATA[year],K$4,T_DATA[bill_npi],$A33,T_DATA[encounter],K$5)</f>
        <v>497</v>
      </c>
      <c r="L33" s="11">
        <f t="shared" si="5"/>
        <v>0.13682092555331993</v>
      </c>
      <c r="M33" s="1">
        <f>SUMIFS(T_DATA[prev_csect_num],T_DATA[year],M$4,T_DATA[bill_npi],$A33)</f>
        <v>71</v>
      </c>
      <c r="N33" s="1">
        <f>SUMIFS(T_DATA[prev_csect_den],T_DATA[year],N$4,T_DATA[bill_npi],$A33)</f>
        <v>534</v>
      </c>
      <c r="O33" s="11">
        <f t="shared" si="3"/>
        <v>0.13295880149812733</v>
      </c>
      <c r="P33" s="11">
        <f>SUM($E$7:$E33)/SUM($E$7:$E$342)</f>
        <v>0.53063244069931326</v>
      </c>
    </row>
    <row r="34" spans="1:16" x14ac:dyDescent="0.35">
      <c r="A34">
        <v>1326046467</v>
      </c>
      <c r="B34" t="s">
        <v>5</v>
      </c>
      <c r="C34" s="1">
        <f>SUMIFS(T_DATA[discharges],T_DATA[year],C$4,T_DATA[encounter],C$5,T_DATA[bill_npi],$A34)</f>
        <v>105</v>
      </c>
      <c r="D34" s="1">
        <f>SUMIFS(T_DATA[discharges],T_DATA[year],D$4,T_DATA[encounter],D$5,T_DATA[bill_npi],$A34)</f>
        <v>1042</v>
      </c>
      <c r="E34" s="1">
        <f t="shared" si="0"/>
        <v>1147</v>
      </c>
      <c r="F34" s="11">
        <f>SUMIFS(T_DATA[csection_discharges],T_DATA[year],F$4,T_DATA[bill_npi],$A34)/SUMIFS(T_DATA[discharges],T_DATA[year],F$4,T_DATA[bill_npi],$A34)</f>
        <v>0.41586748038360943</v>
      </c>
      <c r="G34" s="1">
        <f>SUMIFS(T_DATA[prev_csect_num],T_DATA[year],G$4,T_DATA[bill_npi],$A34,T_DATA[encounter],G$5)</f>
        <v>13</v>
      </c>
      <c r="H34" s="1">
        <f>SUMIFS(T_DATA[prev_csect_den],T_DATA[year],H$4,T_DATA[bill_npi],$A34,T_DATA[encounter],H$5)</f>
        <v>51</v>
      </c>
      <c r="I34" s="11">
        <f t="shared" si="4"/>
        <v>0.25490196078431371</v>
      </c>
      <c r="J34" s="1">
        <f>SUMIFS(T_DATA[prev_csect_num],T_DATA[year],J$4,T_DATA[bill_npi],$A34,T_DATA[encounter],J$5)</f>
        <v>126</v>
      </c>
      <c r="K34" s="1">
        <f>SUMIFS(T_DATA[prev_csect_den],T_DATA[year],K$4,T_DATA[bill_npi],$A34,T_DATA[encounter],K$5)</f>
        <v>453</v>
      </c>
      <c r="L34" s="11">
        <f t="shared" si="5"/>
        <v>0.27814569536423839</v>
      </c>
      <c r="M34" s="1">
        <f>SUMIFS(T_DATA[prev_csect_num],T_DATA[year],M$4,T_DATA[bill_npi],$A34)</f>
        <v>139</v>
      </c>
      <c r="N34" s="1">
        <f>SUMIFS(T_DATA[prev_csect_den],T_DATA[year],N$4,T_DATA[bill_npi],$A34)</f>
        <v>504</v>
      </c>
      <c r="O34" s="11">
        <f t="shared" si="3"/>
        <v>0.27579365079365081</v>
      </c>
      <c r="P34" s="11">
        <f>SUM($E$7:$E34)/SUM($E$7:$E$342)</f>
        <v>0.54209773992663013</v>
      </c>
    </row>
    <row r="35" spans="1:16" x14ac:dyDescent="0.35">
      <c r="A35">
        <v>1255360517</v>
      </c>
      <c r="B35" t="s">
        <v>160</v>
      </c>
      <c r="C35" s="1">
        <f>SUMIFS(T_DATA[discharges],T_DATA[year],C$4,T_DATA[encounter],C$5,T_DATA[bill_npi],$A35)</f>
        <v>63</v>
      </c>
      <c r="D35" s="1">
        <f>SUMIFS(T_DATA[discharges],T_DATA[year],D$4,T_DATA[encounter],D$5,T_DATA[bill_npi],$A35)</f>
        <v>997</v>
      </c>
      <c r="E35" s="1">
        <f t="shared" si="0"/>
        <v>1060</v>
      </c>
      <c r="F35" s="11">
        <f>SUMIFS(T_DATA[csection_discharges],T_DATA[year],F$4,T_DATA[bill_npi],$A35)/SUMIFS(T_DATA[discharges],T_DATA[year],F$4,T_DATA[bill_npi],$A35)</f>
        <v>0.31981132075471697</v>
      </c>
      <c r="G35" s="1">
        <f>SUMIFS(T_DATA[prev_csect_num],T_DATA[year],G$4,T_DATA[bill_npi],$A35,T_DATA[encounter],G$5)</f>
        <v>4</v>
      </c>
      <c r="H35" s="1">
        <f>SUMIFS(T_DATA[prev_csect_den],T_DATA[year],H$4,T_DATA[bill_npi],$A35,T_DATA[encounter],H$5)</f>
        <v>25</v>
      </c>
      <c r="I35" s="11">
        <f t="shared" si="4"/>
        <v>0.16</v>
      </c>
      <c r="J35" s="1">
        <f>SUMIFS(T_DATA[prev_csect_num],T_DATA[year],J$4,T_DATA[bill_npi],$A35,T_DATA[encounter],J$5)</f>
        <v>83</v>
      </c>
      <c r="K35" s="1">
        <f>SUMIFS(T_DATA[prev_csect_den],T_DATA[year],K$4,T_DATA[bill_npi],$A35,T_DATA[encounter],K$5)</f>
        <v>423</v>
      </c>
      <c r="L35" s="11">
        <f t="shared" si="5"/>
        <v>0.19621749408983452</v>
      </c>
      <c r="M35" s="1">
        <f>SUMIFS(T_DATA[prev_csect_num],T_DATA[year],M$4,T_DATA[bill_npi],$A35)</f>
        <v>87</v>
      </c>
      <c r="N35" s="1">
        <f>SUMIFS(T_DATA[prev_csect_den],T_DATA[year],N$4,T_DATA[bill_npi],$A35)</f>
        <v>448</v>
      </c>
      <c r="O35" s="11">
        <f t="shared" si="3"/>
        <v>0.19419642857142858</v>
      </c>
      <c r="P35" s="11">
        <f>SUM($E$7:$E35)/SUM($E$7:$E$342)</f>
        <v>0.55269339570775977</v>
      </c>
    </row>
    <row r="36" spans="1:16" x14ac:dyDescent="0.35">
      <c r="A36">
        <v>1073535027</v>
      </c>
      <c r="B36" t="s">
        <v>148</v>
      </c>
      <c r="C36" s="1">
        <f>SUMIFS(T_DATA[discharges],T_DATA[year],C$4,T_DATA[encounter],C$5,T_DATA[bill_npi],$A36)</f>
        <v>64</v>
      </c>
      <c r="D36" s="1">
        <f>SUMIFS(T_DATA[discharges],T_DATA[year],D$4,T_DATA[encounter],D$5,T_DATA[bill_npi],$A36)</f>
        <v>991</v>
      </c>
      <c r="E36" s="1">
        <f t="shared" si="0"/>
        <v>1055</v>
      </c>
      <c r="F36" s="11">
        <f>SUMIFS(T_DATA[csection_discharges],T_DATA[year],F$4,T_DATA[bill_npi],$A36)/SUMIFS(T_DATA[discharges],T_DATA[year],F$4,T_DATA[bill_npi],$A36)</f>
        <v>0.29763033175355452</v>
      </c>
      <c r="G36" s="1">
        <f>SUMIFS(T_DATA[prev_csect_num],T_DATA[year],G$4,T_DATA[bill_npi],$A36,T_DATA[encounter],G$5)</f>
        <v>5</v>
      </c>
      <c r="H36" s="1">
        <f>SUMIFS(T_DATA[prev_csect_den],T_DATA[year],H$4,T_DATA[bill_npi],$A36,T_DATA[encounter],H$5)</f>
        <v>31</v>
      </c>
      <c r="I36" s="11">
        <f t="shared" si="4"/>
        <v>0.16129032258064516</v>
      </c>
      <c r="J36" s="1">
        <f>SUMIFS(T_DATA[prev_csect_num],T_DATA[year],J$4,T_DATA[bill_npi],$A36,T_DATA[encounter],J$5)</f>
        <v>62</v>
      </c>
      <c r="K36" s="1">
        <f>SUMIFS(T_DATA[prev_csect_den],T_DATA[year],K$4,T_DATA[bill_npi],$A36,T_DATA[encounter],K$5)</f>
        <v>478</v>
      </c>
      <c r="L36" s="11">
        <f t="shared" si="5"/>
        <v>0.1297071129707113</v>
      </c>
      <c r="M36" s="1">
        <f>SUMIFS(T_DATA[prev_csect_num],T_DATA[year],M$4,T_DATA[bill_npi],$A36)</f>
        <v>67</v>
      </c>
      <c r="N36" s="1">
        <f>SUMIFS(T_DATA[prev_csect_den],T_DATA[year],N$4,T_DATA[bill_npi],$A36)</f>
        <v>509</v>
      </c>
      <c r="O36" s="11">
        <f t="shared" si="3"/>
        <v>0.13163064833005894</v>
      </c>
      <c r="P36" s="11">
        <f>SUM($E$7:$E36)/SUM($E$7:$E$342)</f>
        <v>0.56323907198048795</v>
      </c>
    </row>
    <row r="37" spans="1:16" x14ac:dyDescent="0.35">
      <c r="A37">
        <v>1801803903</v>
      </c>
      <c r="B37" t="s">
        <v>108</v>
      </c>
      <c r="C37" s="1">
        <f>SUMIFS(T_DATA[discharges],T_DATA[year],C$4,T_DATA[encounter],C$5,T_DATA[bill_npi],$A37)</f>
        <v>100</v>
      </c>
      <c r="D37" s="1">
        <f>SUMIFS(T_DATA[discharges],T_DATA[year],D$4,T_DATA[encounter],D$5,T_DATA[bill_npi],$A37)</f>
        <v>920</v>
      </c>
      <c r="E37" s="1">
        <f t="shared" si="0"/>
        <v>1020</v>
      </c>
      <c r="F37" s="11">
        <f>SUMIFS(T_DATA[csection_discharges],T_DATA[year],F$4,T_DATA[bill_npi],$A37)/SUMIFS(T_DATA[discharges],T_DATA[year],F$4,T_DATA[bill_npi],$A37)</f>
        <v>0.35784313725490197</v>
      </c>
      <c r="G37" s="1">
        <f>SUMIFS(T_DATA[prev_csect_num],T_DATA[year],G$4,T_DATA[bill_npi],$A37,T_DATA[encounter],G$5)</f>
        <v>13</v>
      </c>
      <c r="H37" s="1">
        <f>SUMIFS(T_DATA[prev_csect_den],T_DATA[year],H$4,T_DATA[bill_npi],$A37,T_DATA[encounter],H$5)</f>
        <v>49</v>
      </c>
      <c r="I37" s="11">
        <f t="shared" si="4"/>
        <v>0.26530612244897961</v>
      </c>
      <c r="J37" s="1">
        <f>SUMIFS(T_DATA[prev_csect_num],T_DATA[year],J$4,T_DATA[bill_npi],$A37,T_DATA[encounter],J$5)</f>
        <v>86</v>
      </c>
      <c r="K37" s="1">
        <f>SUMIFS(T_DATA[prev_csect_den],T_DATA[year],K$4,T_DATA[bill_npi],$A37,T_DATA[encounter],K$5)</f>
        <v>437</v>
      </c>
      <c r="L37" s="11">
        <f t="shared" si="5"/>
        <v>0.19679633867276888</v>
      </c>
      <c r="M37" s="1">
        <f>SUMIFS(T_DATA[prev_csect_num],T_DATA[year],M$4,T_DATA[bill_npi],$A37)</f>
        <v>99</v>
      </c>
      <c r="N37" s="1">
        <f>SUMIFS(T_DATA[prev_csect_den],T_DATA[year],N$4,T_DATA[bill_npi],$A37)</f>
        <v>486</v>
      </c>
      <c r="O37" s="11">
        <f t="shared" si="3"/>
        <v>0.20370370370370369</v>
      </c>
      <c r="P37" s="11">
        <f>SUM($E$7:$E37)/SUM($E$7:$E$342)</f>
        <v>0.57343489169440531</v>
      </c>
    </row>
    <row r="38" spans="1:16" x14ac:dyDescent="0.35">
      <c r="A38">
        <v>1043224355</v>
      </c>
      <c r="B38" t="s">
        <v>53</v>
      </c>
      <c r="C38" s="1">
        <f>SUMIFS(T_DATA[discharges],T_DATA[year],C$4,T_DATA[encounter],C$5,T_DATA[bill_npi],$A38)</f>
        <v>113</v>
      </c>
      <c r="D38" s="1">
        <f>SUMIFS(T_DATA[discharges],T_DATA[year],D$4,T_DATA[encounter],D$5,T_DATA[bill_npi],$A38)</f>
        <v>905</v>
      </c>
      <c r="E38" s="1">
        <f t="shared" si="0"/>
        <v>1018</v>
      </c>
      <c r="F38" s="11">
        <f>SUMIFS(T_DATA[csection_discharges],T_DATA[year],F$4,T_DATA[bill_npi],$A38)/SUMIFS(T_DATA[discharges],T_DATA[year],F$4,T_DATA[bill_npi],$A38)</f>
        <v>0.31827111984282908</v>
      </c>
      <c r="G38" s="1">
        <f>SUMIFS(T_DATA[prev_csect_num],T_DATA[year],G$4,T_DATA[bill_npi],$A38,T_DATA[encounter],G$5)</f>
        <v>11</v>
      </c>
      <c r="H38" s="1">
        <f>SUMIFS(T_DATA[prev_csect_den],T_DATA[year],H$4,T_DATA[bill_npi],$A38,T_DATA[encounter],H$5)</f>
        <v>60</v>
      </c>
      <c r="I38" s="11">
        <f t="shared" si="4"/>
        <v>0.18333333333333332</v>
      </c>
      <c r="J38" s="1">
        <f>SUMIFS(T_DATA[prev_csect_num],T_DATA[year],J$4,T_DATA[bill_npi],$A38,T_DATA[encounter],J$5)</f>
        <v>98</v>
      </c>
      <c r="K38" s="1">
        <f>SUMIFS(T_DATA[prev_csect_den],T_DATA[year],K$4,T_DATA[bill_npi],$A38,T_DATA[encounter],K$5)</f>
        <v>468</v>
      </c>
      <c r="L38" s="11">
        <f t="shared" si="5"/>
        <v>0.20940170940170941</v>
      </c>
      <c r="M38" s="1">
        <f>SUMIFS(T_DATA[prev_csect_num],T_DATA[year],M$4,T_DATA[bill_npi],$A38)</f>
        <v>109</v>
      </c>
      <c r="N38" s="1">
        <f>SUMIFS(T_DATA[prev_csect_den],T_DATA[year],N$4,T_DATA[bill_npi],$A38)</f>
        <v>528</v>
      </c>
      <c r="O38" s="11">
        <f t="shared" si="3"/>
        <v>0.20643939393939395</v>
      </c>
      <c r="P38" s="11">
        <f>SUM($E$7:$E38)/SUM($E$7:$E$342)</f>
        <v>0.58361071960496191</v>
      </c>
    </row>
    <row r="39" spans="1:16" x14ac:dyDescent="0.35">
      <c r="A39">
        <v>1104808062</v>
      </c>
      <c r="B39" t="s">
        <v>12</v>
      </c>
      <c r="C39" s="1">
        <f>SUMIFS(T_DATA[discharges],T_DATA[year],C$4,T_DATA[encounter],C$5,T_DATA[bill_npi],$A39)</f>
        <v>31</v>
      </c>
      <c r="D39" s="1">
        <f>SUMIFS(T_DATA[discharges],T_DATA[year],D$4,T_DATA[encounter],D$5,T_DATA[bill_npi],$A39)</f>
        <v>986</v>
      </c>
      <c r="E39" s="1">
        <f t="shared" si="0"/>
        <v>1017</v>
      </c>
      <c r="F39" s="11">
        <f>SUMIFS(T_DATA[csection_discharges],T_DATA[year],F$4,T_DATA[bill_npi],$A39)/SUMIFS(T_DATA[discharges],T_DATA[year],F$4,T_DATA[bill_npi],$A39)</f>
        <v>0.30481809242871188</v>
      </c>
      <c r="G39" s="1">
        <f>SUMIFS(T_DATA[prev_csect_num],T_DATA[year],G$4,T_DATA[bill_npi],$A39,T_DATA[encounter],G$5)</f>
        <v>6</v>
      </c>
      <c r="H39" s="1">
        <f>SUMIFS(T_DATA[prev_csect_den],T_DATA[year],H$4,T_DATA[bill_npi],$A39,T_DATA[encounter],H$5)</f>
        <v>19</v>
      </c>
      <c r="I39" s="11">
        <f t="shared" si="4"/>
        <v>0.31578947368421051</v>
      </c>
      <c r="J39" s="1">
        <f>SUMIFS(T_DATA[prev_csect_num],T_DATA[year],J$4,T_DATA[bill_npi],$A39,T_DATA[encounter],J$5)</f>
        <v>79</v>
      </c>
      <c r="K39" s="1">
        <f>SUMIFS(T_DATA[prev_csect_den],T_DATA[year],K$4,T_DATA[bill_npi],$A39,T_DATA[encounter],K$5)</f>
        <v>472</v>
      </c>
      <c r="L39" s="11">
        <f t="shared" si="5"/>
        <v>0.1673728813559322</v>
      </c>
      <c r="M39" s="1">
        <f>SUMIFS(T_DATA[prev_csect_num],T_DATA[year],M$4,T_DATA[bill_npi],$A39)</f>
        <v>85</v>
      </c>
      <c r="N39" s="1">
        <f>SUMIFS(T_DATA[prev_csect_den],T_DATA[year],N$4,T_DATA[bill_npi],$A39)</f>
        <v>491</v>
      </c>
      <c r="O39" s="11">
        <f t="shared" si="3"/>
        <v>0.17311608961303462</v>
      </c>
      <c r="P39" s="11">
        <f>SUM($E$7:$E39)/SUM($E$7:$E$342)</f>
        <v>0.59377655161383835</v>
      </c>
    </row>
    <row r="40" spans="1:16" x14ac:dyDescent="0.35">
      <c r="A40">
        <v>1346285657</v>
      </c>
      <c r="B40" t="s">
        <v>228</v>
      </c>
      <c r="C40" s="1">
        <f>SUMIFS(T_DATA[discharges],T_DATA[year],C$4,T_DATA[encounter],C$5,T_DATA[bill_npi],$A40)</f>
        <v>92</v>
      </c>
      <c r="D40" s="1">
        <f>SUMIFS(T_DATA[discharges],T_DATA[year],D$4,T_DATA[encounter],D$5,T_DATA[bill_npi],$A40)</f>
        <v>923</v>
      </c>
      <c r="E40" s="1">
        <f t="shared" si="0"/>
        <v>1015</v>
      </c>
      <c r="F40" s="11">
        <f>SUMIFS(T_DATA[csection_discharges],T_DATA[year],F$4,T_DATA[bill_npi],$A40)/SUMIFS(T_DATA[discharges],T_DATA[year],F$4,T_DATA[bill_npi],$A40)</f>
        <v>0.31428571428571428</v>
      </c>
      <c r="G40" s="1">
        <f>SUMIFS(T_DATA[prev_csect_num],T_DATA[year],G$4,T_DATA[bill_npi],$A40,T_DATA[encounter],G$5)</f>
        <v>8</v>
      </c>
      <c r="H40" s="1">
        <f>SUMIFS(T_DATA[prev_csect_den],T_DATA[year],H$4,T_DATA[bill_npi],$A40,T_DATA[encounter],H$5)</f>
        <v>44</v>
      </c>
      <c r="I40" s="11">
        <f t="shared" si="4"/>
        <v>0.18181818181818182</v>
      </c>
      <c r="J40" s="1">
        <f>SUMIFS(T_DATA[prev_csect_num],T_DATA[year],J$4,T_DATA[bill_npi],$A40,T_DATA[encounter],J$5)</f>
        <v>44</v>
      </c>
      <c r="K40" s="1">
        <f>SUMIFS(T_DATA[prev_csect_den],T_DATA[year],K$4,T_DATA[bill_npi],$A40,T_DATA[encounter],K$5)</f>
        <v>287</v>
      </c>
      <c r="L40" s="11">
        <f t="shared" si="5"/>
        <v>0.15331010452961671</v>
      </c>
      <c r="M40" s="1">
        <f>SUMIFS(T_DATA[prev_csect_num],T_DATA[year],M$4,T_DATA[bill_npi],$A40)</f>
        <v>52</v>
      </c>
      <c r="N40" s="1">
        <f>SUMIFS(T_DATA[prev_csect_den],T_DATA[year],N$4,T_DATA[bill_npi],$A40)</f>
        <v>331</v>
      </c>
      <c r="O40" s="11">
        <f t="shared" si="3"/>
        <v>0.15709969788519637</v>
      </c>
      <c r="P40" s="11">
        <f>SUM($E$7:$E40)/SUM($E$7:$E$342)</f>
        <v>0.60392239181935403</v>
      </c>
    </row>
    <row r="41" spans="1:16" x14ac:dyDescent="0.35">
      <c r="A41">
        <v>1376577247</v>
      </c>
      <c r="B41" t="s">
        <v>80</v>
      </c>
      <c r="C41" s="1">
        <f>SUMIFS(T_DATA[discharges],T_DATA[year],C$4,T_DATA[encounter],C$5,T_DATA[bill_npi],$A41)</f>
        <v>88</v>
      </c>
      <c r="D41" s="1">
        <f>SUMIFS(T_DATA[discharges],T_DATA[year],D$4,T_DATA[encounter],D$5,T_DATA[bill_npi],$A41)</f>
        <v>921</v>
      </c>
      <c r="E41" s="1">
        <f t="shared" si="0"/>
        <v>1009</v>
      </c>
      <c r="F41" s="11">
        <f>SUMIFS(T_DATA[csection_discharges],T_DATA[year],F$4,T_DATA[bill_npi],$A41)/SUMIFS(T_DATA[discharges],T_DATA[year],F$4,T_DATA[bill_npi],$A41)</f>
        <v>0.39544103072348863</v>
      </c>
      <c r="G41" s="1">
        <f>SUMIFS(T_DATA[prev_csect_num],T_DATA[year],G$4,T_DATA[bill_npi],$A41,T_DATA[encounter],G$5)</f>
        <v>10</v>
      </c>
      <c r="H41" s="1">
        <f>SUMIFS(T_DATA[prev_csect_den],T_DATA[year],H$4,T_DATA[bill_npi],$A41,T_DATA[encounter],H$5)</f>
        <v>41</v>
      </c>
      <c r="I41" s="11">
        <f t="shared" si="4"/>
        <v>0.24390243902439024</v>
      </c>
      <c r="J41" s="1">
        <f>SUMIFS(T_DATA[prev_csect_num],T_DATA[year],J$4,T_DATA[bill_npi],$A41,T_DATA[encounter],J$5)</f>
        <v>76</v>
      </c>
      <c r="K41" s="1">
        <f>SUMIFS(T_DATA[prev_csect_den],T_DATA[year],K$4,T_DATA[bill_npi],$A41,T_DATA[encounter],K$5)</f>
        <v>303</v>
      </c>
      <c r="L41" s="11">
        <f t="shared" si="5"/>
        <v>0.25082508250825081</v>
      </c>
      <c r="M41" s="1">
        <f>SUMIFS(T_DATA[prev_csect_num],T_DATA[year],M$4,T_DATA[bill_npi],$A41)</f>
        <v>86</v>
      </c>
      <c r="N41" s="1">
        <f>SUMIFS(T_DATA[prev_csect_den],T_DATA[year],N$4,T_DATA[bill_npi],$A41)</f>
        <v>344</v>
      </c>
      <c r="O41" s="11">
        <f t="shared" si="3"/>
        <v>0.25</v>
      </c>
      <c r="P41" s="11">
        <f>SUM($E$7:$E41)/SUM($E$7:$E$342)</f>
        <v>0.61400825661478797</v>
      </c>
    </row>
    <row r="42" spans="1:16" x14ac:dyDescent="0.35">
      <c r="A42">
        <v>1104982917</v>
      </c>
      <c r="B42" t="s">
        <v>266</v>
      </c>
      <c r="C42" s="1">
        <f>SUMIFS(T_DATA[discharges],T_DATA[year],C$4,T_DATA[encounter],C$5,T_DATA[bill_npi],$A42)</f>
        <v>86</v>
      </c>
      <c r="D42" s="1">
        <f>SUMIFS(T_DATA[discharges],T_DATA[year],D$4,T_DATA[encounter],D$5,T_DATA[bill_npi],$A42)</f>
        <v>910</v>
      </c>
      <c r="E42" s="1">
        <f t="shared" si="0"/>
        <v>996</v>
      </c>
      <c r="F42" s="11">
        <f>SUMIFS(T_DATA[csection_discharges],T_DATA[year],F$4,T_DATA[bill_npi],$A42)/SUMIFS(T_DATA[discharges],T_DATA[year],F$4,T_DATA[bill_npi],$A42)</f>
        <v>0.36044176706827308</v>
      </c>
      <c r="G42" s="1">
        <f>SUMIFS(T_DATA[prev_csect_num],T_DATA[year],G$4,T_DATA[bill_npi],$A42,T_DATA[encounter],G$5)</f>
        <v>16</v>
      </c>
      <c r="H42" s="1">
        <f>SUMIFS(T_DATA[prev_csect_den],T_DATA[year],H$4,T_DATA[bill_npi],$A42,T_DATA[encounter],H$5)</f>
        <v>50</v>
      </c>
      <c r="I42" s="11">
        <f t="shared" si="4"/>
        <v>0.32</v>
      </c>
      <c r="J42" s="1">
        <f>SUMIFS(T_DATA[prev_csect_num],T_DATA[year],J$4,T_DATA[bill_npi],$A42,T_DATA[encounter],J$5)</f>
        <v>124</v>
      </c>
      <c r="K42" s="1">
        <f>SUMIFS(T_DATA[prev_csect_den],T_DATA[year],K$4,T_DATA[bill_npi],$A42,T_DATA[encounter],K$5)</f>
        <v>474</v>
      </c>
      <c r="L42" s="11">
        <f t="shared" si="5"/>
        <v>0.26160337552742619</v>
      </c>
      <c r="M42" s="1">
        <f>SUMIFS(T_DATA[prev_csect_num],T_DATA[year],M$4,T_DATA[bill_npi],$A42)</f>
        <v>140</v>
      </c>
      <c r="N42" s="1">
        <f>SUMIFS(T_DATA[prev_csect_den],T_DATA[year],N$4,T_DATA[bill_npi],$A42)</f>
        <v>524</v>
      </c>
      <c r="O42" s="11">
        <f t="shared" si="3"/>
        <v>0.26717557251908397</v>
      </c>
      <c r="P42" s="11">
        <f>SUM($E$7:$E42)/SUM($E$7:$E$342)</f>
        <v>0.62396417468837773</v>
      </c>
    </row>
    <row r="43" spans="1:16" x14ac:dyDescent="0.35">
      <c r="A43">
        <v>1245370717</v>
      </c>
      <c r="B43" t="s">
        <v>123</v>
      </c>
      <c r="C43" s="1">
        <f>SUMIFS(T_DATA[discharges],T_DATA[year],C$4,T_DATA[encounter],C$5,T_DATA[bill_npi],$A43)</f>
        <v>97</v>
      </c>
      <c r="D43" s="1">
        <f>SUMIFS(T_DATA[discharges],T_DATA[year],D$4,T_DATA[encounter],D$5,T_DATA[bill_npi],$A43)</f>
        <v>933</v>
      </c>
      <c r="E43" s="1">
        <f t="shared" si="0"/>
        <v>1030</v>
      </c>
      <c r="F43" s="11">
        <f>SUMIFS(T_DATA[csection_discharges],T_DATA[year],F$4,T_DATA[bill_npi],$A43)/SUMIFS(T_DATA[discharges],T_DATA[year],F$4,T_DATA[bill_npi],$A43)</f>
        <v>0.37184466019417478</v>
      </c>
      <c r="G43" s="1">
        <f>SUMIFS(T_DATA[prev_csect_num],T_DATA[year],G$4,T_DATA[bill_npi],$A43,T_DATA[encounter],G$5)</f>
        <v>10</v>
      </c>
      <c r="H43" s="1">
        <f>SUMIFS(T_DATA[prev_csect_den],T_DATA[year],H$4,T_DATA[bill_npi],$A43,T_DATA[encounter],H$5)</f>
        <v>40</v>
      </c>
      <c r="I43" s="11">
        <f t="shared" si="4"/>
        <v>0.25</v>
      </c>
      <c r="J43" s="1">
        <f>SUMIFS(T_DATA[prev_csect_num],T_DATA[year],J$4,T_DATA[bill_npi],$A43,T_DATA[encounter],J$5)</f>
        <v>100</v>
      </c>
      <c r="K43" s="1">
        <f>SUMIFS(T_DATA[prev_csect_den],T_DATA[year],K$4,T_DATA[bill_npi],$A43,T_DATA[encounter],K$5)</f>
        <v>391</v>
      </c>
      <c r="L43" s="11">
        <f t="shared" si="5"/>
        <v>0.25575447570332482</v>
      </c>
      <c r="M43" s="1">
        <f>SUMIFS(T_DATA[prev_csect_num],T_DATA[year],M$4,T_DATA[bill_npi],$A43)</f>
        <v>110</v>
      </c>
      <c r="N43" s="1">
        <f>SUMIFS(T_DATA[prev_csect_den],T_DATA[year],N$4,T_DATA[bill_npi],$A43)</f>
        <v>431</v>
      </c>
      <c r="O43" s="11">
        <f t="shared" si="3"/>
        <v>0.25522041763341069</v>
      </c>
      <c r="P43" s="11">
        <f>SUM($E$7:$E43)/SUM($E$7:$E$342)</f>
        <v>0.63425995341909813</v>
      </c>
    </row>
    <row r="44" spans="1:16" x14ac:dyDescent="0.35">
      <c r="A44">
        <v>1972548568</v>
      </c>
      <c r="B44" t="s">
        <v>147</v>
      </c>
      <c r="C44" s="1">
        <f>SUMIFS(T_DATA[discharges],T_DATA[year],C$4,T_DATA[encounter],C$5,T_DATA[bill_npi],$A44)</f>
        <v>74</v>
      </c>
      <c r="D44" s="1">
        <f>SUMIFS(T_DATA[discharges],T_DATA[year],D$4,T_DATA[encounter],D$5,T_DATA[bill_npi],$A44)</f>
        <v>898</v>
      </c>
      <c r="E44" s="1">
        <f t="shared" si="0"/>
        <v>972</v>
      </c>
      <c r="F44" s="11">
        <f>SUMIFS(T_DATA[csection_discharges],T_DATA[year],F$4,T_DATA[bill_npi],$A44)/SUMIFS(T_DATA[discharges],T_DATA[year],F$4,T_DATA[bill_npi],$A44)</f>
        <v>0.2932098765432099</v>
      </c>
      <c r="G44" s="1">
        <f>SUMIFS(T_DATA[prev_csect_num],T_DATA[year],G$4,T_DATA[bill_npi],$A44,T_DATA[encounter],G$5)</f>
        <v>10</v>
      </c>
      <c r="H44" s="1">
        <f>SUMIFS(T_DATA[prev_csect_den],T_DATA[year],H$4,T_DATA[bill_npi],$A44,T_DATA[encounter],H$5)</f>
        <v>50</v>
      </c>
      <c r="I44" s="11">
        <f t="shared" si="4"/>
        <v>0.2</v>
      </c>
      <c r="J44" s="1">
        <f>SUMIFS(T_DATA[prev_csect_num],T_DATA[year],J$4,T_DATA[bill_npi],$A44,T_DATA[encounter],J$5)</f>
        <v>63</v>
      </c>
      <c r="K44" s="1">
        <f>SUMIFS(T_DATA[prev_csect_den],T_DATA[year],K$4,T_DATA[bill_npi],$A44,T_DATA[encounter],K$5)</f>
        <v>376</v>
      </c>
      <c r="L44" s="11">
        <f t="shared" si="5"/>
        <v>0.16755319148936171</v>
      </c>
      <c r="M44" s="1">
        <f>SUMIFS(T_DATA[prev_csect_num],T_DATA[year],M$4,T_DATA[bill_npi],$A44)</f>
        <v>73</v>
      </c>
      <c r="N44" s="1">
        <f>SUMIFS(T_DATA[prev_csect_den],T_DATA[year],N$4,T_DATA[bill_npi],$A44)</f>
        <v>426</v>
      </c>
      <c r="O44" s="11">
        <f t="shared" si="3"/>
        <v>0.17136150234741784</v>
      </c>
      <c r="P44" s="11">
        <f>SUM($E$7:$E44)/SUM($E$7:$E$342)</f>
        <v>0.6439759698523605</v>
      </c>
    </row>
    <row r="45" spans="1:16" x14ac:dyDescent="0.35">
      <c r="A45">
        <v>1497701106</v>
      </c>
      <c r="B45" t="s">
        <v>190</v>
      </c>
      <c r="C45" s="1">
        <f>SUMIFS(T_DATA[discharges],T_DATA[year],C$4,T_DATA[encounter],C$5,T_DATA[bill_npi],$A45)</f>
        <v>68</v>
      </c>
      <c r="D45" s="1">
        <f>SUMIFS(T_DATA[discharges],T_DATA[year],D$4,T_DATA[encounter],D$5,T_DATA[bill_npi],$A45)</f>
        <v>897</v>
      </c>
      <c r="E45" s="1">
        <f t="shared" si="0"/>
        <v>965</v>
      </c>
      <c r="F45" s="11">
        <f>SUMIFS(T_DATA[csection_discharges],T_DATA[year],F$4,T_DATA[bill_npi],$A45)/SUMIFS(T_DATA[discharges],T_DATA[year],F$4,T_DATA[bill_npi],$A45)</f>
        <v>0.37720207253886012</v>
      </c>
      <c r="G45" s="1">
        <f>SUMIFS(T_DATA[prev_csect_num],T_DATA[year],G$4,T_DATA[bill_npi],$A45,T_DATA[encounter],G$5)</f>
        <v>7</v>
      </c>
      <c r="H45" s="1">
        <f>SUMIFS(T_DATA[prev_csect_den],T_DATA[year],H$4,T_DATA[bill_npi],$A45,T_DATA[encounter],H$5)</f>
        <v>33</v>
      </c>
      <c r="I45" s="11">
        <f t="shared" si="4"/>
        <v>0.21212121212121213</v>
      </c>
      <c r="J45" s="1">
        <f>SUMIFS(T_DATA[prev_csect_num],T_DATA[year],J$4,T_DATA[bill_npi],$A45,T_DATA[encounter],J$5)</f>
        <v>100</v>
      </c>
      <c r="K45" s="1">
        <f>SUMIFS(T_DATA[prev_csect_den],T_DATA[year],K$4,T_DATA[bill_npi],$A45,T_DATA[encounter],K$5)</f>
        <v>366</v>
      </c>
      <c r="L45" s="11">
        <f t="shared" si="5"/>
        <v>0.27322404371584702</v>
      </c>
      <c r="M45" s="1">
        <f>SUMIFS(T_DATA[prev_csect_num],T_DATA[year],M$4,T_DATA[bill_npi],$A45)</f>
        <v>107</v>
      </c>
      <c r="N45" s="1">
        <f>SUMIFS(T_DATA[prev_csect_den],T_DATA[year],N$4,T_DATA[bill_npi],$A45)</f>
        <v>399</v>
      </c>
      <c r="O45" s="11">
        <f t="shared" si="3"/>
        <v>0.26817042606516289</v>
      </c>
      <c r="P45" s="11">
        <f>SUM($E$7:$E45)/SUM($E$7:$E$342)</f>
        <v>0.65362201497386074</v>
      </c>
    </row>
    <row r="46" spans="1:16" x14ac:dyDescent="0.35">
      <c r="A46">
        <v>1124032982</v>
      </c>
      <c r="B46" t="s">
        <v>56</v>
      </c>
      <c r="C46" s="1">
        <f>SUMIFS(T_DATA[discharges],T_DATA[year],C$4,T_DATA[encounter],C$5,T_DATA[bill_npi],$A46)</f>
        <v>107</v>
      </c>
      <c r="D46" s="1">
        <f>SUMIFS(T_DATA[discharges],T_DATA[year],D$4,T_DATA[encounter],D$5,T_DATA[bill_npi],$A46)</f>
        <v>830</v>
      </c>
      <c r="E46" s="1">
        <f t="shared" si="0"/>
        <v>937</v>
      </c>
      <c r="F46" s="11">
        <f>SUMIFS(T_DATA[csection_discharges],T_DATA[year],F$4,T_DATA[bill_npi],$A46)/SUMIFS(T_DATA[discharges],T_DATA[year],F$4,T_DATA[bill_npi],$A46)</f>
        <v>0.33938100320170755</v>
      </c>
      <c r="G46" s="1">
        <f>SUMIFS(T_DATA[prev_csect_num],T_DATA[year],G$4,T_DATA[bill_npi],$A46,T_DATA[encounter],G$5)</f>
        <v>8</v>
      </c>
      <c r="H46" s="1">
        <f>SUMIFS(T_DATA[prev_csect_den],T_DATA[year],H$4,T_DATA[bill_npi],$A46,T_DATA[encounter],H$5)</f>
        <v>58</v>
      </c>
      <c r="I46" s="11">
        <f t="shared" si="4"/>
        <v>0.13793103448275862</v>
      </c>
      <c r="J46" s="1">
        <f>SUMIFS(T_DATA[prev_csect_num],T_DATA[year],J$4,T_DATA[bill_npi],$A46,T_DATA[encounter],J$5)</f>
        <v>75</v>
      </c>
      <c r="K46" s="1">
        <f>SUMIFS(T_DATA[prev_csect_den],T_DATA[year],K$4,T_DATA[bill_npi],$A46,T_DATA[encounter],K$5)</f>
        <v>356</v>
      </c>
      <c r="L46" s="11">
        <f t="shared" si="5"/>
        <v>0.21067415730337077</v>
      </c>
      <c r="M46" s="1">
        <f>SUMIFS(T_DATA[prev_csect_num],T_DATA[year],M$4,T_DATA[bill_npi],$A46)</f>
        <v>83</v>
      </c>
      <c r="N46" s="1">
        <f>SUMIFS(T_DATA[prev_csect_den],T_DATA[year],N$4,T_DATA[bill_npi],$A46)</f>
        <v>414</v>
      </c>
      <c r="O46" s="11">
        <f t="shared" si="3"/>
        <v>0.20048309178743962</v>
      </c>
      <c r="P46" s="11">
        <f>SUM($E$7:$E46)/SUM($E$7:$E$342)</f>
        <v>0.66298817484831218</v>
      </c>
    </row>
    <row r="47" spans="1:16" x14ac:dyDescent="0.35">
      <c r="A47">
        <v>1609875772</v>
      </c>
      <c r="B47" t="s">
        <v>49</v>
      </c>
      <c r="C47" s="1">
        <f>SUMIFS(T_DATA[discharges],T_DATA[year],C$4,T_DATA[encounter],C$5,T_DATA[bill_npi],$A47)</f>
        <v>44</v>
      </c>
      <c r="D47" s="1">
        <f>SUMIFS(T_DATA[discharges],T_DATA[year],D$4,T_DATA[encounter],D$5,T_DATA[bill_npi],$A47)</f>
        <v>882</v>
      </c>
      <c r="E47" s="1">
        <f t="shared" si="0"/>
        <v>926</v>
      </c>
      <c r="F47" s="11">
        <f>SUMIFS(T_DATA[csection_discharges],T_DATA[year],F$4,T_DATA[bill_npi],$A47)/SUMIFS(T_DATA[discharges],T_DATA[year],F$4,T_DATA[bill_npi],$A47)</f>
        <v>0.38660907127429806</v>
      </c>
      <c r="G47" s="1">
        <f>SUMIFS(T_DATA[prev_csect_num],T_DATA[year],G$4,T_DATA[bill_npi],$A47,T_DATA[encounter],G$5)</f>
        <v>6</v>
      </c>
      <c r="H47" s="1">
        <f>SUMIFS(T_DATA[prev_csect_den],T_DATA[year],H$4,T_DATA[bill_npi],$A47,T_DATA[encounter],H$5)</f>
        <v>19</v>
      </c>
      <c r="I47" s="11">
        <f t="shared" si="4"/>
        <v>0.31578947368421051</v>
      </c>
      <c r="J47" s="1">
        <f>SUMIFS(T_DATA[prev_csect_num],T_DATA[year],J$4,T_DATA[bill_npi],$A47,T_DATA[encounter],J$5)</f>
        <v>107</v>
      </c>
      <c r="K47" s="1">
        <f>SUMIFS(T_DATA[prev_csect_den],T_DATA[year],K$4,T_DATA[bill_npi],$A47,T_DATA[encounter],K$5)</f>
        <v>348</v>
      </c>
      <c r="L47" s="11">
        <f t="shared" si="5"/>
        <v>0.30747126436781608</v>
      </c>
      <c r="M47" s="1">
        <f>SUMIFS(T_DATA[prev_csect_num],T_DATA[year],M$4,T_DATA[bill_npi],$A47)</f>
        <v>113</v>
      </c>
      <c r="N47" s="1">
        <f>SUMIFS(T_DATA[prev_csect_den],T_DATA[year],N$4,T_DATA[bill_npi],$A47)</f>
        <v>367</v>
      </c>
      <c r="O47" s="11">
        <f t="shared" si="3"/>
        <v>0.30790190735694822</v>
      </c>
      <c r="P47" s="11">
        <f>SUM($E$7:$E47)/SUM($E$7:$E$342)</f>
        <v>0.6722443798042802</v>
      </c>
    </row>
    <row r="48" spans="1:16" x14ac:dyDescent="0.35">
      <c r="A48">
        <v>1740233899</v>
      </c>
      <c r="B48" t="s">
        <v>154</v>
      </c>
      <c r="C48" s="1">
        <f>SUMIFS(T_DATA[discharges],T_DATA[year],C$4,T_DATA[encounter],C$5,T_DATA[bill_npi],$A48)</f>
        <v>51</v>
      </c>
      <c r="D48" s="1">
        <f>SUMIFS(T_DATA[discharges],T_DATA[year],D$4,T_DATA[encounter],D$5,T_DATA[bill_npi],$A48)</f>
        <v>858</v>
      </c>
      <c r="E48" s="1">
        <f t="shared" si="0"/>
        <v>909</v>
      </c>
      <c r="F48" s="11">
        <f>SUMIFS(T_DATA[csection_discharges],T_DATA[year],F$4,T_DATA[bill_npi],$A48)/SUMIFS(T_DATA[discharges],T_DATA[year],F$4,T_DATA[bill_npi],$A48)</f>
        <v>0.42574257425742573</v>
      </c>
      <c r="G48" s="1">
        <f>SUMIFS(T_DATA[prev_csect_num],T_DATA[year],G$4,T_DATA[bill_npi],$A48,T_DATA[encounter],G$5)</f>
        <v>8</v>
      </c>
      <c r="H48" s="1">
        <f>SUMIFS(T_DATA[prev_csect_den],T_DATA[year],H$4,T_DATA[bill_npi],$A48,T_DATA[encounter],H$5)</f>
        <v>27</v>
      </c>
      <c r="I48" s="11">
        <f t="shared" si="4"/>
        <v>0.29629629629629628</v>
      </c>
      <c r="J48" s="1">
        <f>SUMIFS(T_DATA[prev_csect_num],T_DATA[year],J$4,T_DATA[bill_npi],$A48,T_DATA[encounter],J$5)</f>
        <v>103</v>
      </c>
      <c r="K48" s="1">
        <f>SUMIFS(T_DATA[prev_csect_den],T_DATA[year],K$4,T_DATA[bill_npi],$A48,T_DATA[encounter],K$5)</f>
        <v>366</v>
      </c>
      <c r="L48" s="11">
        <f t="shared" si="5"/>
        <v>0.28142076502732238</v>
      </c>
      <c r="M48" s="1">
        <f>SUMIFS(T_DATA[prev_csect_num],T_DATA[year],M$4,T_DATA[bill_npi],$A48)</f>
        <v>111</v>
      </c>
      <c r="N48" s="1">
        <f>SUMIFS(T_DATA[prev_csect_den],T_DATA[year],N$4,T_DATA[bill_npi],$A48)</f>
        <v>393</v>
      </c>
      <c r="O48" s="11">
        <f t="shared" si="3"/>
        <v>0.28244274809160308</v>
      </c>
      <c r="P48" s="11">
        <f>SUM($E$7:$E48)/SUM($E$7:$E$342)</f>
        <v>0.68133065443168306</v>
      </c>
    </row>
    <row r="49" spans="1:16" x14ac:dyDescent="0.35">
      <c r="A49">
        <v>1740389154</v>
      </c>
      <c r="B49" t="s">
        <v>26</v>
      </c>
      <c r="C49" s="1">
        <f>SUMIFS(T_DATA[discharges],T_DATA[year],C$4,T_DATA[encounter],C$5,T_DATA[bill_npi],$A49)</f>
        <v>60</v>
      </c>
      <c r="D49" s="1">
        <f>SUMIFS(T_DATA[discharges],T_DATA[year],D$4,T_DATA[encounter],D$5,T_DATA[bill_npi],$A49)</f>
        <v>854</v>
      </c>
      <c r="E49" s="1">
        <f t="shared" si="0"/>
        <v>914</v>
      </c>
      <c r="F49" s="11">
        <f>SUMIFS(T_DATA[csection_discharges],T_DATA[year],F$4,T_DATA[bill_npi],$A49)/SUMIFS(T_DATA[discharges],T_DATA[year],F$4,T_DATA[bill_npi],$A49)</f>
        <v>0.32603938730853393</v>
      </c>
      <c r="G49" s="1">
        <f>SUMIFS(T_DATA[prev_csect_num],T_DATA[year],G$4,T_DATA[bill_npi],$A49,T_DATA[encounter],G$5)</f>
        <v>3</v>
      </c>
      <c r="H49" s="1">
        <f>SUMIFS(T_DATA[prev_csect_den],T_DATA[year],H$4,T_DATA[bill_npi],$A49,T_DATA[encounter],H$5)</f>
        <v>24</v>
      </c>
      <c r="I49" s="11">
        <f t="shared" si="4"/>
        <v>0.125</v>
      </c>
      <c r="J49" s="1">
        <f>SUMIFS(T_DATA[prev_csect_num],T_DATA[year],J$4,T_DATA[bill_npi],$A49,T_DATA[encounter],J$5)</f>
        <v>46</v>
      </c>
      <c r="K49" s="1">
        <f>SUMIFS(T_DATA[prev_csect_den],T_DATA[year],K$4,T_DATA[bill_npi],$A49,T_DATA[encounter],K$5)</f>
        <v>326</v>
      </c>
      <c r="L49" s="11">
        <f t="shared" si="5"/>
        <v>0.1411042944785276</v>
      </c>
      <c r="M49" s="1">
        <f>SUMIFS(T_DATA[prev_csect_num],T_DATA[year],M$4,T_DATA[bill_npi],$A49)</f>
        <v>49</v>
      </c>
      <c r="N49" s="1">
        <f>SUMIFS(T_DATA[prev_csect_den],T_DATA[year],N$4,T_DATA[bill_npi],$A49)</f>
        <v>350</v>
      </c>
      <c r="O49" s="11">
        <f t="shared" si="3"/>
        <v>0.14000000000000001</v>
      </c>
      <c r="P49" s="11">
        <f>SUM($E$7:$E49)/SUM($E$7:$E$342)</f>
        <v>0.69046690856748738</v>
      </c>
    </row>
    <row r="50" spans="1:16" x14ac:dyDescent="0.35">
      <c r="A50">
        <v>1366459570</v>
      </c>
      <c r="B50" t="s">
        <v>139</v>
      </c>
      <c r="C50" s="1">
        <f>SUMIFS(T_DATA[discharges],T_DATA[year],C$4,T_DATA[encounter],C$5,T_DATA[bill_npi],$A50)</f>
        <v>100</v>
      </c>
      <c r="D50" s="1">
        <f>SUMIFS(T_DATA[discharges],T_DATA[year],D$4,T_DATA[encounter],D$5,T_DATA[bill_npi],$A50)</f>
        <v>798</v>
      </c>
      <c r="E50" s="1">
        <f t="shared" si="0"/>
        <v>898</v>
      </c>
      <c r="F50" s="11">
        <f>SUMIFS(T_DATA[csection_discharges],T_DATA[year],F$4,T_DATA[bill_npi],$A50)/SUMIFS(T_DATA[discharges],T_DATA[year],F$4,T_DATA[bill_npi],$A50)</f>
        <v>0.34632516703786193</v>
      </c>
      <c r="G50" s="1">
        <f>SUMIFS(T_DATA[prev_csect_num],T_DATA[year],G$4,T_DATA[bill_npi],$A50,T_DATA[encounter],G$5)</f>
        <v>7</v>
      </c>
      <c r="H50" s="1">
        <f>SUMIFS(T_DATA[prev_csect_den],T_DATA[year],H$4,T_DATA[bill_npi],$A50,T_DATA[encounter],H$5)</f>
        <v>58</v>
      </c>
      <c r="I50" s="11">
        <f t="shared" si="4"/>
        <v>0.1206896551724138</v>
      </c>
      <c r="J50" s="1">
        <f>SUMIFS(T_DATA[prev_csect_num],T_DATA[year],J$4,T_DATA[bill_npi],$A50,T_DATA[encounter],J$5)</f>
        <v>88</v>
      </c>
      <c r="K50" s="1">
        <f>SUMIFS(T_DATA[prev_csect_den],T_DATA[year],K$4,T_DATA[bill_npi],$A50,T_DATA[encounter],K$5)</f>
        <v>348</v>
      </c>
      <c r="L50" s="11">
        <f t="shared" si="5"/>
        <v>0.25287356321839083</v>
      </c>
      <c r="M50" s="1">
        <f>SUMIFS(T_DATA[prev_csect_num],T_DATA[year],M$4,T_DATA[bill_npi],$A50)</f>
        <v>95</v>
      </c>
      <c r="N50" s="1">
        <f>SUMIFS(T_DATA[prev_csect_den],T_DATA[year],N$4,T_DATA[bill_npi],$A50)</f>
        <v>406</v>
      </c>
      <c r="O50" s="11">
        <f t="shared" si="3"/>
        <v>0.23399014778325122</v>
      </c>
      <c r="P50" s="11">
        <f>SUM($E$7:$E50)/SUM($E$7:$E$342)</f>
        <v>0.6994432282764067</v>
      </c>
    </row>
    <row r="51" spans="1:16" x14ac:dyDescent="0.35">
      <c r="A51">
        <v>1801857172</v>
      </c>
      <c r="B51" t="s">
        <v>111</v>
      </c>
      <c r="C51" s="1">
        <f>SUMIFS(T_DATA[discharges],T_DATA[year],C$4,T_DATA[encounter],C$5,T_DATA[bill_npi],$A51)</f>
        <v>50</v>
      </c>
      <c r="D51" s="1">
        <f>SUMIFS(T_DATA[discharges],T_DATA[year],D$4,T_DATA[encounter],D$5,T_DATA[bill_npi],$A51)</f>
        <v>789</v>
      </c>
      <c r="E51" s="1">
        <f t="shared" si="0"/>
        <v>839</v>
      </c>
      <c r="F51" s="11">
        <f>SUMIFS(T_DATA[csection_discharges],T_DATA[year],F$4,T_DATA[bill_npi],$A51)/SUMIFS(T_DATA[discharges],T_DATA[year],F$4,T_DATA[bill_npi],$A51)</f>
        <v>0.33849821215733017</v>
      </c>
      <c r="G51" s="1">
        <f>SUMIFS(T_DATA[prev_csect_num],T_DATA[year],G$4,T_DATA[bill_npi],$A51,T_DATA[encounter],G$5)</f>
        <v>9</v>
      </c>
      <c r="H51" s="1">
        <f>SUMIFS(T_DATA[prev_csect_den],T_DATA[year],H$4,T_DATA[bill_npi],$A51,T_DATA[encounter],H$5)</f>
        <v>31</v>
      </c>
      <c r="I51" s="11">
        <f t="shared" si="4"/>
        <v>0.29032258064516131</v>
      </c>
      <c r="J51" s="1">
        <f>SUMIFS(T_DATA[prev_csect_num],T_DATA[year],J$4,T_DATA[bill_npi],$A51,T_DATA[encounter],J$5)</f>
        <v>90</v>
      </c>
      <c r="K51" s="1">
        <f>SUMIFS(T_DATA[prev_csect_den],T_DATA[year],K$4,T_DATA[bill_npi],$A51,T_DATA[encounter],K$5)</f>
        <v>412</v>
      </c>
      <c r="L51" s="11">
        <f t="shared" si="5"/>
        <v>0.21844660194174756</v>
      </c>
      <c r="M51" s="1">
        <f>SUMIFS(T_DATA[prev_csect_num],T_DATA[year],M$4,T_DATA[bill_npi],$A51)</f>
        <v>99</v>
      </c>
      <c r="N51" s="1">
        <f>SUMIFS(T_DATA[prev_csect_den],T_DATA[year],N$4,T_DATA[bill_npi],$A51)</f>
        <v>443</v>
      </c>
      <c r="O51" s="11">
        <f t="shared" si="3"/>
        <v>0.2234762979683973</v>
      </c>
      <c r="P51" s="11">
        <f>SUM($E$7:$E51)/SUM($E$7:$E$342)</f>
        <v>0.70782978978618771</v>
      </c>
    </row>
    <row r="52" spans="1:16" x14ac:dyDescent="0.35">
      <c r="A52">
        <v>1518998699</v>
      </c>
      <c r="B52" t="s">
        <v>73</v>
      </c>
      <c r="C52" s="1">
        <f>SUMIFS(T_DATA[discharges],T_DATA[year],C$4,T_DATA[encounter],C$5,T_DATA[bill_npi],$A52)</f>
        <v>69</v>
      </c>
      <c r="D52" s="1">
        <f>SUMIFS(T_DATA[discharges],T_DATA[year],D$4,T_DATA[encounter],D$5,T_DATA[bill_npi],$A52)</f>
        <v>727</v>
      </c>
      <c r="E52" s="1">
        <f t="shared" si="0"/>
        <v>796</v>
      </c>
      <c r="F52" s="11">
        <f>SUMIFS(T_DATA[csection_discharges],T_DATA[year],F$4,T_DATA[bill_npi],$A52)/SUMIFS(T_DATA[discharges],T_DATA[year],F$4,T_DATA[bill_npi],$A52)</f>
        <v>0.36055276381909546</v>
      </c>
      <c r="G52" s="1">
        <f>SUMIFS(T_DATA[prev_csect_num],T_DATA[year],G$4,T_DATA[bill_npi],$A52,T_DATA[encounter],G$5)</f>
        <v>5</v>
      </c>
      <c r="H52" s="1">
        <f>SUMIFS(T_DATA[prev_csect_den],T_DATA[year],H$4,T_DATA[bill_npi],$A52,T_DATA[encounter],H$5)</f>
        <v>31</v>
      </c>
      <c r="I52" s="11">
        <f t="shared" si="4"/>
        <v>0.16129032258064516</v>
      </c>
      <c r="J52" s="1">
        <f>SUMIFS(T_DATA[prev_csect_num],T_DATA[year],J$4,T_DATA[bill_npi],$A52,T_DATA[encounter],J$5)</f>
        <v>56</v>
      </c>
      <c r="K52" s="1">
        <f>SUMIFS(T_DATA[prev_csect_den],T_DATA[year],K$4,T_DATA[bill_npi],$A52,T_DATA[encounter],K$5)</f>
        <v>256</v>
      </c>
      <c r="L52" s="11">
        <f t="shared" si="5"/>
        <v>0.21875</v>
      </c>
      <c r="M52" s="1">
        <f>SUMIFS(T_DATA[prev_csect_num],T_DATA[year],M$4,T_DATA[bill_npi],$A52)</f>
        <v>61</v>
      </c>
      <c r="N52" s="1">
        <f>SUMIFS(T_DATA[prev_csect_den],T_DATA[year],N$4,T_DATA[bill_npi],$A52)</f>
        <v>287</v>
      </c>
      <c r="O52" s="11">
        <f t="shared" si="3"/>
        <v>0.21254355400696864</v>
      </c>
      <c r="P52" s="11">
        <f>SUM($E$7:$E52)/SUM($E$7:$E$342)</f>
        <v>0.7157865275237153</v>
      </c>
    </row>
    <row r="53" spans="1:16" x14ac:dyDescent="0.35">
      <c r="A53">
        <v>1578526695</v>
      </c>
      <c r="B53" t="s">
        <v>39</v>
      </c>
      <c r="C53" s="1">
        <f>SUMIFS(T_DATA[discharges],T_DATA[year],C$4,T_DATA[encounter],C$5,T_DATA[bill_npi],$A53)</f>
        <v>23</v>
      </c>
      <c r="D53" s="1">
        <f>SUMIFS(T_DATA[discharges],T_DATA[year],D$4,T_DATA[encounter],D$5,T_DATA[bill_npi],$A53)</f>
        <v>775</v>
      </c>
      <c r="E53" s="1">
        <f t="shared" si="0"/>
        <v>798</v>
      </c>
      <c r="F53" s="11">
        <f>SUMIFS(T_DATA[csection_discharges],T_DATA[year],F$4,T_DATA[bill_npi],$A53)/SUMIFS(T_DATA[discharges],T_DATA[year],F$4,T_DATA[bill_npi],$A53)</f>
        <v>0.41979949874686717</v>
      </c>
      <c r="G53" s="1">
        <f>SUMIFS(T_DATA[prev_csect_num],T_DATA[year],G$4,T_DATA[bill_npi],$A53,T_DATA[encounter],G$5)</f>
        <v>2</v>
      </c>
      <c r="H53" s="1">
        <f>SUMIFS(T_DATA[prev_csect_den],T_DATA[year],H$4,T_DATA[bill_npi],$A53,T_DATA[encounter],H$5)</f>
        <v>12</v>
      </c>
      <c r="I53" s="11">
        <f t="shared" si="4"/>
        <v>0.16666666666666666</v>
      </c>
      <c r="J53" s="1">
        <f>SUMIFS(T_DATA[prev_csect_num],T_DATA[year],J$4,T_DATA[bill_npi],$A53,T_DATA[encounter],J$5)</f>
        <v>100</v>
      </c>
      <c r="K53" s="1">
        <f>SUMIFS(T_DATA[prev_csect_den],T_DATA[year],K$4,T_DATA[bill_npi],$A53,T_DATA[encounter],K$5)</f>
        <v>355</v>
      </c>
      <c r="L53" s="11">
        <f t="shared" si="5"/>
        <v>0.28169014084507044</v>
      </c>
      <c r="M53" s="1">
        <f>SUMIFS(T_DATA[prev_csect_num],T_DATA[year],M$4,T_DATA[bill_npi],$A53)</f>
        <v>102</v>
      </c>
      <c r="N53" s="1">
        <f>SUMIFS(T_DATA[prev_csect_den],T_DATA[year],N$4,T_DATA[bill_npi],$A53)</f>
        <v>367</v>
      </c>
      <c r="O53" s="11">
        <f t="shared" si="3"/>
        <v>0.27792915531335149</v>
      </c>
      <c r="P53" s="11">
        <f>SUM($E$7:$E53)/SUM($E$7:$E$342)</f>
        <v>0.72376325706460354</v>
      </c>
    </row>
    <row r="54" spans="1:16" x14ac:dyDescent="0.35">
      <c r="A54">
        <v>1487644993</v>
      </c>
      <c r="B54" t="s">
        <v>129</v>
      </c>
      <c r="C54" s="1">
        <f>SUMIFS(T_DATA[discharges],T_DATA[year],C$4,T_DATA[encounter],C$5,T_DATA[bill_npi],$A54)</f>
        <v>67</v>
      </c>
      <c r="D54" s="1">
        <f>SUMIFS(T_DATA[discharges],T_DATA[year],D$4,T_DATA[encounter],D$5,T_DATA[bill_npi],$A54)</f>
        <v>724</v>
      </c>
      <c r="E54" s="1">
        <f t="shared" si="0"/>
        <v>791</v>
      </c>
      <c r="F54" s="11">
        <f>SUMIFS(T_DATA[csection_discharges],T_DATA[year],F$4,T_DATA[bill_npi],$A54)/SUMIFS(T_DATA[discharges],T_DATA[year],F$4,T_DATA[bill_npi],$A54)</f>
        <v>0.29329962073324906</v>
      </c>
      <c r="G54" s="1">
        <f>SUMIFS(T_DATA[prev_csect_num],T_DATA[year],G$4,T_DATA[bill_npi],$A54,T_DATA[encounter],G$5)</f>
        <v>9</v>
      </c>
      <c r="H54" s="1">
        <f>SUMIFS(T_DATA[prev_csect_den],T_DATA[year],H$4,T_DATA[bill_npi],$A54,T_DATA[encounter],H$5)</f>
        <v>35</v>
      </c>
      <c r="I54" s="11">
        <f t="shared" si="4"/>
        <v>0.25714285714285712</v>
      </c>
      <c r="J54" s="1">
        <f>SUMIFS(T_DATA[prev_csect_num],T_DATA[year],J$4,T_DATA[bill_npi],$A54,T_DATA[encounter],J$5)</f>
        <v>66</v>
      </c>
      <c r="K54" s="1">
        <f>SUMIFS(T_DATA[prev_csect_den],T_DATA[year],K$4,T_DATA[bill_npi],$A54,T_DATA[encounter],K$5)</f>
        <v>328</v>
      </c>
      <c r="L54" s="11">
        <f t="shared" si="5"/>
        <v>0.20121951219512196</v>
      </c>
      <c r="M54" s="1">
        <f>SUMIFS(T_DATA[prev_csect_num],T_DATA[year],M$4,T_DATA[bill_npi],$A54)</f>
        <v>75</v>
      </c>
      <c r="N54" s="1">
        <f>SUMIFS(T_DATA[prev_csect_den],T_DATA[year],N$4,T_DATA[bill_npi],$A54)</f>
        <v>363</v>
      </c>
      <c r="O54" s="11">
        <f t="shared" si="3"/>
        <v>0.20661157024793389</v>
      </c>
      <c r="P54" s="11">
        <f>SUM($E$7:$E54)/SUM($E$7:$E$342)</f>
        <v>0.73167001529372955</v>
      </c>
    </row>
    <row r="55" spans="1:16" x14ac:dyDescent="0.35">
      <c r="A55">
        <v>1205877172</v>
      </c>
      <c r="B55" t="s">
        <v>177</v>
      </c>
      <c r="C55" s="1">
        <f>SUMIFS(T_DATA[discharges],T_DATA[year],C$4,T_DATA[encounter],C$5,T_DATA[bill_npi],$A55)</f>
        <v>3</v>
      </c>
      <c r="D55" s="1">
        <f>SUMIFS(T_DATA[discharges],T_DATA[year],D$4,T_DATA[encounter],D$5,T_DATA[bill_npi],$A55)</f>
        <v>769</v>
      </c>
      <c r="E55" s="1">
        <f t="shared" si="0"/>
        <v>772</v>
      </c>
      <c r="F55" s="11">
        <f>SUMIFS(T_DATA[csection_discharges],T_DATA[year],F$4,T_DATA[bill_npi],$A55)/SUMIFS(T_DATA[discharges],T_DATA[year],F$4,T_DATA[bill_npi],$A55)</f>
        <v>0.35621761658031087</v>
      </c>
      <c r="G55" s="1">
        <f>SUMIFS(T_DATA[prev_csect_num],T_DATA[year],G$4,T_DATA[bill_npi],$A55,T_DATA[encounter],G$5)</f>
        <v>0</v>
      </c>
      <c r="H55" s="1">
        <f>SUMIFS(T_DATA[prev_csect_den],T_DATA[year],H$4,T_DATA[bill_npi],$A55,T_DATA[encounter],H$5)</f>
        <v>0</v>
      </c>
      <c r="I55" s="11" t="str">
        <f t="shared" si="4"/>
        <v/>
      </c>
      <c r="J55" s="1">
        <f>SUMIFS(T_DATA[prev_csect_num],T_DATA[year],J$4,T_DATA[bill_npi],$A55,T_DATA[encounter],J$5)</f>
        <v>57</v>
      </c>
      <c r="K55" s="1">
        <f>SUMIFS(T_DATA[prev_csect_den],T_DATA[year],K$4,T_DATA[bill_npi],$A55,T_DATA[encounter],K$5)</f>
        <v>273</v>
      </c>
      <c r="L55" s="11">
        <f t="shared" si="5"/>
        <v>0.2087912087912088</v>
      </c>
      <c r="M55" s="1">
        <f>SUMIFS(T_DATA[prev_csect_num],T_DATA[year],M$4,T_DATA[bill_npi],$A55)</f>
        <v>57</v>
      </c>
      <c r="N55" s="1">
        <f>SUMIFS(T_DATA[prev_csect_den],T_DATA[year],N$4,T_DATA[bill_npi],$A55)</f>
        <v>273</v>
      </c>
      <c r="O55" s="11">
        <f t="shared" si="3"/>
        <v>0.2087912087912088</v>
      </c>
      <c r="P55" s="11">
        <f>SUM($E$7:$E55)/SUM($E$7:$E$342)</f>
        <v>0.73938685139092974</v>
      </c>
    </row>
    <row r="56" spans="1:16" x14ac:dyDescent="0.35">
      <c r="A56">
        <v>1508815333</v>
      </c>
      <c r="B56" t="s">
        <v>164</v>
      </c>
      <c r="C56" s="1">
        <f>SUMIFS(T_DATA[discharges],T_DATA[year],C$4,T_DATA[encounter],C$5,T_DATA[bill_npi],$A56)</f>
        <v>98</v>
      </c>
      <c r="D56" s="1">
        <f>SUMIFS(T_DATA[discharges],T_DATA[year],D$4,T_DATA[encounter],D$5,T_DATA[bill_npi],$A56)</f>
        <v>662</v>
      </c>
      <c r="E56" s="1">
        <f t="shared" si="0"/>
        <v>760</v>
      </c>
      <c r="F56" s="11">
        <f>SUMIFS(T_DATA[csection_discharges],T_DATA[year],F$4,T_DATA[bill_npi],$A56)/SUMIFS(T_DATA[discharges],T_DATA[year],F$4,T_DATA[bill_npi],$A56)</f>
        <v>0.27500000000000002</v>
      </c>
      <c r="G56" s="1">
        <f>SUMIFS(T_DATA[prev_csect_num],T_DATA[year],G$4,T_DATA[bill_npi],$A56,T_DATA[encounter],G$5)</f>
        <v>14</v>
      </c>
      <c r="H56" s="1">
        <f>SUMIFS(T_DATA[prev_csect_den],T_DATA[year],H$4,T_DATA[bill_npi],$A56,T_DATA[encounter],H$5)</f>
        <v>60</v>
      </c>
      <c r="I56" s="11">
        <f t="shared" si="4"/>
        <v>0.23333333333333334</v>
      </c>
      <c r="J56" s="1">
        <f>SUMIFS(T_DATA[prev_csect_num],T_DATA[year],J$4,T_DATA[bill_npi],$A56,T_DATA[encounter],J$5)</f>
        <v>34</v>
      </c>
      <c r="K56" s="1">
        <f>SUMIFS(T_DATA[prev_csect_den],T_DATA[year],K$4,T_DATA[bill_npi],$A56,T_DATA[encounter],K$5)</f>
        <v>272</v>
      </c>
      <c r="L56" s="11">
        <f t="shared" si="5"/>
        <v>0.125</v>
      </c>
      <c r="M56" s="1">
        <f>SUMIFS(T_DATA[prev_csect_num],T_DATA[year],M$4,T_DATA[bill_npi],$A56)</f>
        <v>48</v>
      </c>
      <c r="N56" s="1">
        <f>SUMIFS(T_DATA[prev_csect_den],T_DATA[year],N$4,T_DATA[bill_npi],$A56)</f>
        <v>332</v>
      </c>
      <c r="O56" s="11">
        <f t="shared" si="3"/>
        <v>0.14457831325301204</v>
      </c>
      <c r="P56" s="11">
        <f>SUM($E$7:$E56)/SUM($E$7:$E$342)</f>
        <v>0.74698373666796614</v>
      </c>
    </row>
    <row r="57" spans="1:16" x14ac:dyDescent="0.35">
      <c r="A57">
        <v>1760421713</v>
      </c>
      <c r="B57" t="s">
        <v>52</v>
      </c>
      <c r="C57" s="1">
        <f>SUMIFS(T_DATA[discharges],T_DATA[year],C$4,T_DATA[encounter],C$5,T_DATA[bill_npi],$A57)</f>
        <v>81</v>
      </c>
      <c r="D57" s="1">
        <f>SUMIFS(T_DATA[discharges],T_DATA[year],D$4,T_DATA[encounter],D$5,T_DATA[bill_npi],$A57)</f>
        <v>678</v>
      </c>
      <c r="E57" s="1">
        <f t="shared" si="0"/>
        <v>759</v>
      </c>
      <c r="F57" s="11">
        <f>SUMIFS(T_DATA[csection_discharges],T_DATA[year],F$4,T_DATA[bill_npi],$A57)/SUMIFS(T_DATA[discharges],T_DATA[year],F$4,T_DATA[bill_npi],$A57)</f>
        <v>0.30039525691699603</v>
      </c>
      <c r="G57" s="1">
        <f>SUMIFS(T_DATA[prev_csect_num],T_DATA[year],G$4,T_DATA[bill_npi],$A57,T_DATA[encounter],G$5)</f>
        <v>9</v>
      </c>
      <c r="H57" s="1">
        <f>SUMIFS(T_DATA[prev_csect_den],T_DATA[year],H$4,T_DATA[bill_npi],$A57,T_DATA[encounter],H$5)</f>
        <v>54</v>
      </c>
      <c r="I57" s="11">
        <f t="shared" si="4"/>
        <v>0.16666666666666666</v>
      </c>
      <c r="J57" s="1">
        <f>SUMIFS(T_DATA[prev_csect_num],T_DATA[year],J$4,T_DATA[bill_npi],$A57,T_DATA[encounter],J$5)</f>
        <v>62</v>
      </c>
      <c r="K57" s="1">
        <f>SUMIFS(T_DATA[prev_csect_den],T_DATA[year],K$4,T_DATA[bill_npi],$A57,T_DATA[encounter],K$5)</f>
        <v>268</v>
      </c>
      <c r="L57" s="11">
        <f t="shared" si="5"/>
        <v>0.23134328358208955</v>
      </c>
      <c r="M57" s="1">
        <f>SUMIFS(T_DATA[prev_csect_num],T_DATA[year],M$4,T_DATA[bill_npi],$A57)</f>
        <v>71</v>
      </c>
      <c r="N57" s="1">
        <f>SUMIFS(T_DATA[prev_csect_den],T_DATA[year],N$4,T_DATA[bill_npi],$A57)</f>
        <v>322</v>
      </c>
      <c r="O57" s="11">
        <f t="shared" si="3"/>
        <v>0.22049689440993789</v>
      </c>
      <c r="P57" s="11">
        <f>SUM($E$7:$E57)/SUM($E$7:$E$342)</f>
        <v>0.75457062604332226</v>
      </c>
    </row>
    <row r="58" spans="1:16" x14ac:dyDescent="0.35">
      <c r="A58">
        <v>1013924372</v>
      </c>
      <c r="B58" t="s">
        <v>261</v>
      </c>
      <c r="C58" s="1">
        <f>SUMIFS(T_DATA[discharges],T_DATA[year],C$4,T_DATA[encounter],C$5,T_DATA[bill_npi],$A58)</f>
        <v>55</v>
      </c>
      <c r="D58" s="1">
        <f>SUMIFS(T_DATA[discharges],T_DATA[year],D$4,T_DATA[encounter],D$5,T_DATA[bill_npi],$A58)</f>
        <v>695</v>
      </c>
      <c r="E58" s="1">
        <f t="shared" si="0"/>
        <v>750</v>
      </c>
      <c r="F58" s="11">
        <f>SUMIFS(T_DATA[csection_discharges],T_DATA[year],F$4,T_DATA[bill_npi],$A58)/SUMIFS(T_DATA[discharges],T_DATA[year],F$4,T_DATA[bill_npi],$A58)</f>
        <v>0.28799999999999998</v>
      </c>
      <c r="G58" s="1">
        <f>SUMIFS(T_DATA[prev_csect_num],T_DATA[year],G$4,T_DATA[bill_npi],$A58,T_DATA[encounter],G$5)</f>
        <v>8</v>
      </c>
      <c r="H58" s="1">
        <f>SUMIFS(T_DATA[prev_csect_den],T_DATA[year],H$4,T_DATA[bill_npi],$A58,T_DATA[encounter],H$5)</f>
        <v>33</v>
      </c>
      <c r="I58" s="11">
        <f t="shared" si="4"/>
        <v>0.24242424242424243</v>
      </c>
      <c r="J58" s="1">
        <f>SUMIFS(T_DATA[prev_csect_num],T_DATA[year],J$4,T_DATA[bill_npi],$A58,T_DATA[encounter],J$5)</f>
        <v>70</v>
      </c>
      <c r="K58" s="1">
        <f>SUMIFS(T_DATA[prev_csect_den],T_DATA[year],K$4,T_DATA[bill_npi],$A58,T_DATA[encounter],K$5)</f>
        <v>365</v>
      </c>
      <c r="L58" s="11">
        <f t="shared" si="5"/>
        <v>0.19178082191780821</v>
      </c>
      <c r="M58" s="1">
        <f>SUMIFS(T_DATA[prev_csect_num],T_DATA[year],M$4,T_DATA[bill_npi],$A58)</f>
        <v>78</v>
      </c>
      <c r="N58" s="1">
        <f>SUMIFS(T_DATA[prev_csect_den],T_DATA[year],N$4,T_DATA[bill_npi],$A58)</f>
        <v>398</v>
      </c>
      <c r="O58" s="11">
        <f t="shared" si="3"/>
        <v>0.19597989949748743</v>
      </c>
      <c r="P58" s="11">
        <f>SUM($E$7:$E58)/SUM($E$7:$E$342)</f>
        <v>0.7620675523035555</v>
      </c>
    </row>
    <row r="59" spans="1:16" x14ac:dyDescent="0.35">
      <c r="A59">
        <v>1700886322</v>
      </c>
      <c r="B59" t="s">
        <v>290</v>
      </c>
      <c r="C59" s="1">
        <f>SUMIFS(T_DATA[discharges],T_DATA[year],C$4,T_DATA[encounter],C$5,T_DATA[bill_npi],$A59)</f>
        <v>44</v>
      </c>
      <c r="D59" s="1">
        <f>SUMIFS(T_DATA[discharges],T_DATA[year],D$4,T_DATA[encounter],D$5,T_DATA[bill_npi],$A59)</f>
        <v>725</v>
      </c>
      <c r="E59" s="1">
        <f t="shared" si="0"/>
        <v>769</v>
      </c>
      <c r="F59" s="11">
        <f>SUMIFS(T_DATA[csection_discharges],T_DATA[year],F$4,T_DATA[bill_npi],$A59)/SUMIFS(T_DATA[discharges],T_DATA[year],F$4,T_DATA[bill_npi],$A59)</f>
        <v>0.37061118335500648</v>
      </c>
      <c r="G59" s="1">
        <f>SUMIFS(T_DATA[prev_csect_num],T_DATA[year],G$4,T_DATA[bill_npi],$A59,T_DATA[encounter],G$5)</f>
        <v>6</v>
      </c>
      <c r="H59" s="1">
        <f>SUMIFS(T_DATA[prev_csect_den],T_DATA[year],H$4,T_DATA[bill_npi],$A59,T_DATA[encounter],H$5)</f>
        <v>26</v>
      </c>
      <c r="I59" s="11">
        <f t="shared" si="4"/>
        <v>0.23076923076923078</v>
      </c>
      <c r="J59" s="1">
        <f>SUMIFS(T_DATA[prev_csect_num],T_DATA[year],J$4,T_DATA[bill_npi],$A59,T_DATA[encounter],J$5)</f>
        <v>85</v>
      </c>
      <c r="K59" s="1">
        <f>SUMIFS(T_DATA[prev_csect_den],T_DATA[year],K$4,T_DATA[bill_npi],$A59,T_DATA[encounter],K$5)</f>
        <v>337</v>
      </c>
      <c r="L59" s="11">
        <f t="shared" si="5"/>
        <v>0.25222551928783382</v>
      </c>
      <c r="M59" s="1">
        <f>SUMIFS(T_DATA[prev_csect_num],T_DATA[year],M$4,T_DATA[bill_npi],$A59)</f>
        <v>91</v>
      </c>
      <c r="N59" s="1">
        <f>SUMIFS(T_DATA[prev_csect_den],T_DATA[year],N$4,T_DATA[bill_npi],$A59)</f>
        <v>363</v>
      </c>
      <c r="O59" s="11">
        <f t="shared" si="3"/>
        <v>0.25068870523415976</v>
      </c>
      <c r="P59" s="11">
        <f>SUM($E$7:$E59)/SUM($E$7:$E$342)</f>
        <v>0.76975440069571477</v>
      </c>
    </row>
    <row r="60" spans="1:16" x14ac:dyDescent="0.35">
      <c r="A60">
        <v>1639179328</v>
      </c>
      <c r="B60" t="s">
        <v>86</v>
      </c>
      <c r="C60" s="1">
        <f>SUMIFS(T_DATA[discharges],T_DATA[year],C$4,T_DATA[encounter],C$5,T_DATA[bill_npi],$A60)</f>
        <v>58</v>
      </c>
      <c r="D60" s="1">
        <f>SUMIFS(T_DATA[discharges],T_DATA[year],D$4,T_DATA[encounter],D$5,T_DATA[bill_npi],$A60)</f>
        <v>611</v>
      </c>
      <c r="E60" s="1">
        <f t="shared" si="0"/>
        <v>669</v>
      </c>
      <c r="F60" s="11">
        <f>SUMIFS(T_DATA[csection_discharges],T_DATA[year],F$4,T_DATA[bill_npi],$A60)/SUMIFS(T_DATA[discharges],T_DATA[year],F$4,T_DATA[bill_npi],$A60)</f>
        <v>0.36621823617339311</v>
      </c>
      <c r="G60" s="1">
        <f>SUMIFS(T_DATA[prev_csect_num],T_DATA[year],G$4,T_DATA[bill_npi],$A60,T_DATA[encounter],G$5)</f>
        <v>6</v>
      </c>
      <c r="H60" s="1">
        <f>SUMIFS(T_DATA[prev_csect_den],T_DATA[year],H$4,T_DATA[bill_npi],$A60,T_DATA[encounter],H$5)</f>
        <v>26</v>
      </c>
      <c r="I60" s="11">
        <f t="shared" si="4"/>
        <v>0.23076923076923078</v>
      </c>
      <c r="J60" s="1">
        <f>SUMIFS(T_DATA[prev_csect_num],T_DATA[year],J$4,T_DATA[bill_npi],$A60,T_DATA[encounter],J$5)</f>
        <v>58</v>
      </c>
      <c r="K60" s="1">
        <f>SUMIFS(T_DATA[prev_csect_den],T_DATA[year],K$4,T_DATA[bill_npi],$A60,T_DATA[encounter],K$5)</f>
        <v>253</v>
      </c>
      <c r="L60" s="11">
        <f t="shared" si="5"/>
        <v>0.22924901185770752</v>
      </c>
      <c r="M60" s="1">
        <f>SUMIFS(T_DATA[prev_csect_num],T_DATA[year],M$4,T_DATA[bill_npi],$A60)</f>
        <v>64</v>
      </c>
      <c r="N60" s="1">
        <f>SUMIFS(T_DATA[prev_csect_den],T_DATA[year],N$4,T_DATA[bill_npi],$A60)</f>
        <v>279</v>
      </c>
      <c r="O60" s="11">
        <f t="shared" si="3"/>
        <v>0.22939068100358423</v>
      </c>
      <c r="P60" s="11">
        <f>SUM($E$7:$E60)/SUM($E$7:$E$342)</f>
        <v>0.77644165891984285</v>
      </c>
    </row>
    <row r="61" spans="1:16" x14ac:dyDescent="0.35">
      <c r="A61">
        <v>1164464921</v>
      </c>
      <c r="B61" t="s">
        <v>30</v>
      </c>
      <c r="C61" s="1">
        <f>SUMIFS(T_DATA[discharges],T_DATA[year],C$4,T_DATA[encounter],C$5,T_DATA[bill_npi],$A61)</f>
        <v>48</v>
      </c>
      <c r="D61" s="1">
        <f>SUMIFS(T_DATA[discharges],T_DATA[year],D$4,T_DATA[encounter],D$5,T_DATA[bill_npi],$A61)</f>
        <v>599</v>
      </c>
      <c r="E61" s="1">
        <f t="shared" si="0"/>
        <v>647</v>
      </c>
      <c r="F61" s="11">
        <f>SUMIFS(T_DATA[csection_discharges],T_DATA[year],F$4,T_DATA[bill_npi],$A61)/SUMIFS(T_DATA[discharges],T_DATA[year],F$4,T_DATA[bill_npi],$A61)</f>
        <v>0.31839258114374036</v>
      </c>
      <c r="G61" s="1">
        <f>SUMIFS(T_DATA[prev_csect_num],T_DATA[year],G$4,T_DATA[bill_npi],$A61,T_DATA[encounter],G$5)</f>
        <v>3</v>
      </c>
      <c r="H61" s="1">
        <f>SUMIFS(T_DATA[prev_csect_den],T_DATA[year],H$4,T_DATA[bill_npi],$A61,T_DATA[encounter],H$5)</f>
        <v>23</v>
      </c>
      <c r="I61" s="11">
        <f t="shared" si="4"/>
        <v>0.13043478260869565</v>
      </c>
      <c r="J61" s="1">
        <f>SUMIFS(T_DATA[prev_csect_num],T_DATA[year],J$4,T_DATA[bill_npi],$A61,T_DATA[encounter],J$5)</f>
        <v>47</v>
      </c>
      <c r="K61" s="1">
        <f>SUMIFS(T_DATA[prev_csect_den],T_DATA[year],K$4,T_DATA[bill_npi],$A61,T_DATA[encounter],K$5)</f>
        <v>222</v>
      </c>
      <c r="L61" s="11">
        <f t="shared" si="5"/>
        <v>0.21171171171171171</v>
      </c>
      <c r="M61" s="1">
        <f>SUMIFS(T_DATA[prev_csect_num],T_DATA[year],M$4,T_DATA[bill_npi],$A61)</f>
        <v>50</v>
      </c>
      <c r="N61" s="1">
        <f>SUMIFS(T_DATA[prev_csect_den],T_DATA[year],N$4,T_DATA[bill_npi],$A61)</f>
        <v>245</v>
      </c>
      <c r="O61" s="11">
        <f t="shared" si="3"/>
        <v>0.20408163265306123</v>
      </c>
      <c r="P61" s="11">
        <f>SUM($E$7:$E61)/SUM($E$7:$E$342)</f>
        <v>0.78290900730700408</v>
      </c>
    </row>
    <row r="62" spans="1:16" x14ac:dyDescent="0.35">
      <c r="A62">
        <v>1932280666</v>
      </c>
      <c r="B62" t="s">
        <v>188</v>
      </c>
      <c r="C62" s="1">
        <f>SUMIFS(T_DATA[discharges],T_DATA[year],C$4,T_DATA[encounter],C$5,T_DATA[bill_npi],$A62)</f>
        <v>56</v>
      </c>
      <c r="D62" s="1">
        <f>SUMIFS(T_DATA[discharges],T_DATA[year],D$4,T_DATA[encounter],D$5,T_DATA[bill_npi],$A62)</f>
        <v>573</v>
      </c>
      <c r="E62" s="1">
        <f t="shared" si="0"/>
        <v>629</v>
      </c>
      <c r="F62" s="11">
        <f>SUMIFS(T_DATA[csection_discharges],T_DATA[year],F$4,T_DATA[bill_npi],$A62)/SUMIFS(T_DATA[discharges],T_DATA[year],F$4,T_DATA[bill_npi],$A62)</f>
        <v>0.45151033386327505</v>
      </c>
      <c r="G62" s="1">
        <f>SUMIFS(T_DATA[prev_csect_num],T_DATA[year],G$4,T_DATA[bill_npi],$A62,T_DATA[encounter],G$5)</f>
        <v>7</v>
      </c>
      <c r="H62" s="1">
        <f>SUMIFS(T_DATA[prev_csect_den],T_DATA[year],H$4,T_DATA[bill_npi],$A62,T_DATA[encounter],H$5)</f>
        <v>22</v>
      </c>
      <c r="I62" s="11">
        <f t="shared" si="4"/>
        <v>0.31818181818181818</v>
      </c>
      <c r="J62" s="1">
        <f>SUMIFS(T_DATA[prev_csect_num],T_DATA[year],J$4,T_DATA[bill_npi],$A62,T_DATA[encounter],J$5)</f>
        <v>47</v>
      </c>
      <c r="K62" s="1">
        <f>SUMIFS(T_DATA[prev_csect_den],T_DATA[year],K$4,T_DATA[bill_npi],$A62,T_DATA[encounter],K$5)</f>
        <v>204</v>
      </c>
      <c r="L62" s="11">
        <f t="shared" si="5"/>
        <v>0.23039215686274508</v>
      </c>
      <c r="M62" s="1">
        <f>SUMIFS(T_DATA[prev_csect_num],T_DATA[year],M$4,T_DATA[bill_npi],$A62)</f>
        <v>54</v>
      </c>
      <c r="N62" s="1">
        <f>SUMIFS(T_DATA[prev_csect_den],T_DATA[year],N$4,T_DATA[bill_npi],$A62)</f>
        <v>226</v>
      </c>
      <c r="O62" s="11">
        <f t="shared" si="3"/>
        <v>0.23893805309734514</v>
      </c>
      <c r="P62" s="11">
        <f>SUM($E$7:$E62)/SUM($E$7:$E$342)</f>
        <v>0.78919642946391977</v>
      </c>
    </row>
    <row r="63" spans="1:16" x14ac:dyDescent="0.35">
      <c r="A63">
        <v>1477616571</v>
      </c>
      <c r="B63" t="s">
        <v>96</v>
      </c>
      <c r="C63" s="1">
        <f>SUMIFS(T_DATA[discharges],T_DATA[year],C$4,T_DATA[encounter],C$5,T_DATA[bill_npi],$A63)</f>
        <v>37</v>
      </c>
      <c r="D63" s="1">
        <f>SUMIFS(T_DATA[discharges],T_DATA[year],D$4,T_DATA[encounter],D$5,T_DATA[bill_npi],$A63)</f>
        <v>583</v>
      </c>
      <c r="E63" s="1">
        <f t="shared" si="0"/>
        <v>620</v>
      </c>
      <c r="F63" s="11">
        <f>SUMIFS(T_DATA[csection_discharges],T_DATA[year],F$4,T_DATA[bill_npi],$A63)/SUMIFS(T_DATA[discharges],T_DATA[year],F$4,T_DATA[bill_npi],$A63)</f>
        <v>0.32903225806451614</v>
      </c>
      <c r="G63" s="1">
        <f>SUMIFS(T_DATA[prev_csect_num],T_DATA[year],G$4,T_DATA[bill_npi],$A63,T_DATA[encounter],G$5)</f>
        <v>7</v>
      </c>
      <c r="H63" s="1">
        <f>SUMIFS(T_DATA[prev_csect_den],T_DATA[year],H$4,T_DATA[bill_npi],$A63,T_DATA[encounter],H$5)</f>
        <v>21</v>
      </c>
      <c r="I63" s="11">
        <f t="shared" si="4"/>
        <v>0.33333333333333331</v>
      </c>
      <c r="J63" s="1">
        <f>SUMIFS(T_DATA[prev_csect_num],T_DATA[year],J$4,T_DATA[bill_npi],$A63,T_DATA[encounter],J$5)</f>
        <v>72</v>
      </c>
      <c r="K63" s="1">
        <f>SUMIFS(T_DATA[prev_csect_den],T_DATA[year],K$4,T_DATA[bill_npi],$A63,T_DATA[encounter],K$5)</f>
        <v>297</v>
      </c>
      <c r="L63" s="11">
        <f t="shared" si="5"/>
        <v>0.24242424242424243</v>
      </c>
      <c r="M63" s="1">
        <f>SUMIFS(T_DATA[prev_csect_num],T_DATA[year],M$4,T_DATA[bill_npi],$A63)</f>
        <v>79</v>
      </c>
      <c r="N63" s="1">
        <f>SUMIFS(T_DATA[prev_csect_den],T_DATA[year],N$4,T_DATA[bill_npi],$A63)</f>
        <v>318</v>
      </c>
      <c r="O63" s="11">
        <f t="shared" si="3"/>
        <v>0.24842767295597484</v>
      </c>
      <c r="P63" s="11">
        <f>SUM($E$7:$E63)/SUM($E$7:$E$342)</f>
        <v>0.79539388850571269</v>
      </c>
    </row>
    <row r="64" spans="1:16" x14ac:dyDescent="0.35">
      <c r="A64">
        <v>1003923434</v>
      </c>
      <c r="B64" t="s">
        <v>174</v>
      </c>
      <c r="C64" s="1">
        <f>SUMIFS(T_DATA[discharges],T_DATA[year],C$4,T_DATA[encounter],C$5,T_DATA[bill_npi],$A64)</f>
        <v>37</v>
      </c>
      <c r="D64" s="1">
        <f>SUMIFS(T_DATA[discharges],T_DATA[year],D$4,T_DATA[encounter],D$5,T_DATA[bill_npi],$A64)</f>
        <v>568</v>
      </c>
      <c r="E64" s="1">
        <f t="shared" si="0"/>
        <v>605</v>
      </c>
      <c r="F64" s="11">
        <f>SUMIFS(T_DATA[csection_discharges],T_DATA[year],F$4,T_DATA[bill_npi],$A64)/SUMIFS(T_DATA[discharges],T_DATA[year],F$4,T_DATA[bill_npi],$A64)</f>
        <v>0.39008264462809916</v>
      </c>
      <c r="G64" s="1">
        <f>SUMIFS(T_DATA[prev_csect_num],T_DATA[year],G$4,T_DATA[bill_npi],$A64,T_DATA[encounter],G$5)</f>
        <v>4</v>
      </c>
      <c r="H64" s="1">
        <f>SUMIFS(T_DATA[prev_csect_den],T_DATA[year],H$4,T_DATA[bill_npi],$A64,T_DATA[encounter],H$5)</f>
        <v>18</v>
      </c>
      <c r="I64" s="11">
        <f t="shared" si="4"/>
        <v>0.22222222222222221</v>
      </c>
      <c r="J64" s="1">
        <f>SUMIFS(T_DATA[prev_csect_num],T_DATA[year],J$4,T_DATA[bill_npi],$A64,T_DATA[encounter],J$5)</f>
        <v>62</v>
      </c>
      <c r="K64" s="1">
        <f>SUMIFS(T_DATA[prev_csect_den],T_DATA[year],K$4,T_DATA[bill_npi],$A64,T_DATA[encounter],K$5)</f>
        <v>251</v>
      </c>
      <c r="L64" s="11">
        <f t="shared" si="5"/>
        <v>0.24701195219123506</v>
      </c>
      <c r="M64" s="1">
        <f>SUMIFS(T_DATA[prev_csect_num],T_DATA[year],M$4,T_DATA[bill_npi],$A64)</f>
        <v>66</v>
      </c>
      <c r="N64" s="1">
        <f>SUMIFS(T_DATA[prev_csect_den],T_DATA[year],N$4,T_DATA[bill_npi],$A64)</f>
        <v>269</v>
      </c>
      <c r="O64" s="11">
        <f t="shared" si="3"/>
        <v>0.24535315985130113</v>
      </c>
      <c r="P64" s="11">
        <f>SUM($E$7:$E64)/SUM($E$7:$E$342)</f>
        <v>0.80144140902230088</v>
      </c>
    </row>
    <row r="65" spans="1:17" x14ac:dyDescent="0.35">
      <c r="A65" s="73">
        <v>1780600577</v>
      </c>
      <c r="B65" s="73" t="s">
        <v>50</v>
      </c>
      <c r="C65" s="80">
        <f>SUMIFS(T_DATA[discharges],T_DATA[year],C$4,T_DATA[encounter],C$5,T_DATA[bill_npi],$A65)</f>
        <v>47</v>
      </c>
      <c r="D65" s="80">
        <f>SUMIFS(T_DATA[discharges],T_DATA[year],D$4,T_DATA[encounter],D$5,T_DATA[bill_npi],$A65)</f>
        <v>502</v>
      </c>
      <c r="E65" s="80">
        <f t="shared" si="0"/>
        <v>549</v>
      </c>
      <c r="F65" s="81">
        <f>SUMIFS(T_DATA[csection_discharges],T_DATA[year],F$4,T_DATA[bill_npi],$A65)/SUMIFS(T_DATA[discharges],T_DATA[year],F$4,T_DATA[bill_npi],$A65)</f>
        <v>0.24590163934426229</v>
      </c>
      <c r="G65" s="80">
        <f>SUMIFS(T_DATA[prev_csect_num],T_DATA[year],G$4,T_DATA[bill_npi],$A65,T_DATA[encounter],G$5)</f>
        <v>4</v>
      </c>
      <c r="H65" s="80">
        <f>SUMIFS(T_DATA[prev_csect_den],T_DATA[year],H$4,T_DATA[bill_npi],$A65,T_DATA[encounter],H$5)</f>
        <v>25</v>
      </c>
      <c r="I65" s="81">
        <f t="shared" si="4"/>
        <v>0.16</v>
      </c>
      <c r="J65" s="80">
        <f>SUMIFS(T_DATA[prev_csect_num],T_DATA[year],J$4,T_DATA[bill_npi],$A65,T_DATA[encounter],J$5)</f>
        <v>29</v>
      </c>
      <c r="K65" s="80">
        <f>SUMIFS(T_DATA[prev_csect_den],T_DATA[year],K$4,T_DATA[bill_npi],$A65,T_DATA[encounter],K$5)</f>
        <v>217</v>
      </c>
      <c r="L65" s="81">
        <f t="shared" si="5"/>
        <v>0.13364055299539171</v>
      </c>
      <c r="M65" s="80">
        <f>SUMIFS(T_DATA[prev_csect_num],T_DATA[year],M$4,T_DATA[bill_npi],$A65)</f>
        <v>33</v>
      </c>
      <c r="N65" s="80">
        <f>SUMIFS(T_DATA[prev_csect_den],T_DATA[year],N$4,T_DATA[bill_npi],$A65)</f>
        <v>242</v>
      </c>
      <c r="O65" s="81">
        <f t="shared" si="3"/>
        <v>0.13636363636363635</v>
      </c>
      <c r="P65" s="81">
        <f>SUM($E$7:$E65)/SUM($E$7:$E$342)</f>
        <v>0.80692915904479168</v>
      </c>
    </row>
    <row r="66" spans="1:17" x14ac:dyDescent="0.35">
      <c r="A66">
        <v>1043267727</v>
      </c>
      <c r="B66" t="s">
        <v>19</v>
      </c>
      <c r="C66" s="1">
        <f>SUMIFS(T_DATA[discharges],T_DATA[year],C$4,T_DATA[encounter],C$5,T_DATA[bill_npi],$A66)</f>
        <v>42</v>
      </c>
      <c r="D66" s="1">
        <f>SUMIFS(T_DATA[discharges],T_DATA[year],D$4,T_DATA[encounter],D$5,T_DATA[bill_npi],$A66)</f>
        <v>492</v>
      </c>
      <c r="E66" s="1">
        <f t="shared" si="0"/>
        <v>534</v>
      </c>
      <c r="F66" s="11">
        <f>SUMIFS(T_DATA[csection_discharges],T_DATA[year],F$4,T_DATA[bill_npi],$A66)/SUMIFS(T_DATA[discharges],T_DATA[year],F$4,T_DATA[bill_npi],$A66)</f>
        <v>0.22284644194756553</v>
      </c>
      <c r="G66" s="1">
        <f>SUMIFS(T_DATA[prev_csect_num],T_DATA[year],G$4,T_DATA[bill_npi],$A66,T_DATA[encounter],G$5)</f>
        <v>5</v>
      </c>
      <c r="H66" s="1">
        <f>SUMIFS(T_DATA[prev_csect_den],T_DATA[year],H$4,T_DATA[bill_npi],$A66,T_DATA[encounter],H$5)</f>
        <v>22</v>
      </c>
      <c r="I66" s="11">
        <f t="shared" si="4"/>
        <v>0.22727272727272727</v>
      </c>
      <c r="J66" s="1">
        <f>SUMIFS(T_DATA[prev_csect_num],T_DATA[year],J$4,T_DATA[bill_npi],$A66,T_DATA[encounter],J$5)</f>
        <v>26</v>
      </c>
      <c r="K66" s="1">
        <f>SUMIFS(T_DATA[prev_csect_den],T_DATA[year],K$4,T_DATA[bill_npi],$A66,T_DATA[encounter],K$5)</f>
        <v>214</v>
      </c>
      <c r="L66" s="11">
        <f t="shared" si="5"/>
        <v>0.12149532710280374</v>
      </c>
      <c r="M66" s="1">
        <f>SUMIFS(T_DATA[prev_csect_num],T_DATA[year],M$4,T_DATA[bill_npi],$A66)</f>
        <v>31</v>
      </c>
      <c r="N66" s="1">
        <f>SUMIFS(T_DATA[prev_csect_den],T_DATA[year],N$4,T_DATA[bill_npi],$A66)</f>
        <v>236</v>
      </c>
      <c r="O66" s="11">
        <f t="shared" si="3"/>
        <v>0.13135593220338984</v>
      </c>
      <c r="P66" s="11">
        <f>SUM($E$7:$E66)/SUM($E$7:$E$342)</f>
        <v>0.81226697054207775</v>
      </c>
    </row>
    <row r="67" spans="1:17" x14ac:dyDescent="0.35">
      <c r="A67">
        <v>1548367873</v>
      </c>
      <c r="B67" t="s">
        <v>47</v>
      </c>
      <c r="C67" s="1">
        <f>SUMIFS(T_DATA[discharges],T_DATA[year],C$4,T_DATA[encounter],C$5,T_DATA[bill_npi],$A67)</f>
        <v>42</v>
      </c>
      <c r="D67" s="1">
        <f>SUMIFS(T_DATA[discharges],T_DATA[year],D$4,T_DATA[encounter],D$5,T_DATA[bill_npi],$A67)</f>
        <v>511</v>
      </c>
      <c r="E67" s="1">
        <f t="shared" si="0"/>
        <v>553</v>
      </c>
      <c r="F67" s="11">
        <f>SUMIFS(T_DATA[csection_discharges],T_DATA[year],F$4,T_DATA[bill_npi],$A67)/SUMIFS(T_DATA[discharges],T_DATA[year],F$4,T_DATA[bill_npi],$A67)</f>
        <v>0.35443037974683544</v>
      </c>
      <c r="G67" s="1">
        <f>SUMIFS(T_DATA[prev_csect_num],T_DATA[year],G$4,T_DATA[bill_npi],$A67,T_DATA[encounter],G$5)</f>
        <v>4</v>
      </c>
      <c r="H67" s="1">
        <f>SUMIFS(T_DATA[prev_csect_den],T_DATA[year],H$4,T_DATA[bill_npi],$A67,T_DATA[encounter],H$5)</f>
        <v>17</v>
      </c>
      <c r="I67" s="11">
        <f t="shared" si="4"/>
        <v>0.23529411764705882</v>
      </c>
      <c r="J67" s="1">
        <f>SUMIFS(T_DATA[prev_csect_num],T_DATA[year],J$4,T_DATA[bill_npi],$A67,T_DATA[encounter],J$5)</f>
        <v>43</v>
      </c>
      <c r="K67" s="1">
        <f>SUMIFS(T_DATA[prev_csect_den],T_DATA[year],K$4,T_DATA[bill_npi],$A67,T_DATA[encounter],K$5)</f>
        <v>191</v>
      </c>
      <c r="L67" s="11">
        <f t="shared" si="5"/>
        <v>0.22513089005235601</v>
      </c>
      <c r="M67" s="1">
        <f>SUMIFS(T_DATA[prev_csect_num],T_DATA[year],M$4,T_DATA[bill_npi],$A67)</f>
        <v>47</v>
      </c>
      <c r="N67" s="1">
        <f>SUMIFS(T_DATA[prev_csect_den],T_DATA[year],N$4,T_DATA[bill_npi],$A67)</f>
        <v>208</v>
      </c>
      <c r="O67" s="11">
        <f t="shared" si="3"/>
        <v>0.22596153846153846</v>
      </c>
      <c r="P67" s="11">
        <f>SUM($E$7:$E67)/SUM($E$7:$E$342)</f>
        <v>0.81779470417128974</v>
      </c>
      <c r="Q67" s="11"/>
    </row>
    <row r="68" spans="1:17" x14ac:dyDescent="0.35">
      <c r="A68">
        <v>1578554630</v>
      </c>
      <c r="B68" t="s">
        <v>210</v>
      </c>
      <c r="C68" s="1">
        <f>SUMIFS(T_DATA[discharges],T_DATA[year],C$4,T_DATA[encounter],C$5,T_DATA[bill_npi],$A68)</f>
        <v>46</v>
      </c>
      <c r="D68" s="1">
        <f>SUMIFS(T_DATA[discharges],T_DATA[year],D$4,T_DATA[encounter],D$5,T_DATA[bill_npi],$A68)</f>
        <v>471</v>
      </c>
      <c r="E68" s="1">
        <f t="shared" si="0"/>
        <v>517</v>
      </c>
      <c r="F68" s="11">
        <f>SUMIFS(T_DATA[csection_discharges],T_DATA[year],F$4,T_DATA[bill_npi],$A68)/SUMIFS(T_DATA[discharges],T_DATA[year],F$4,T_DATA[bill_npi],$A68)</f>
        <v>0.28626692456479691</v>
      </c>
      <c r="G68" s="1">
        <f>SUMIFS(T_DATA[prev_csect_num],T_DATA[year],G$4,T_DATA[bill_npi],$A68,T_DATA[encounter],G$5)</f>
        <v>4</v>
      </c>
      <c r="H68" s="1">
        <f>SUMIFS(T_DATA[prev_csect_den],T_DATA[year],H$4,T_DATA[bill_npi],$A68,T_DATA[encounter],H$5)</f>
        <v>19</v>
      </c>
      <c r="I68" s="11">
        <f t="shared" si="4"/>
        <v>0.21052631578947367</v>
      </c>
      <c r="J68" s="1">
        <f>SUMIFS(T_DATA[prev_csect_num],T_DATA[year],J$4,T_DATA[bill_npi],$A68,T_DATA[encounter],J$5)</f>
        <v>37</v>
      </c>
      <c r="K68" s="1">
        <f>SUMIFS(T_DATA[prev_csect_den],T_DATA[year],K$4,T_DATA[bill_npi],$A68,T_DATA[encounter],K$5)</f>
        <v>191</v>
      </c>
      <c r="L68" s="11">
        <f t="shared" si="5"/>
        <v>0.193717277486911</v>
      </c>
      <c r="M68" s="1">
        <f>SUMIFS(T_DATA[prev_csect_num],T_DATA[year],M$4,T_DATA[bill_npi],$A68)</f>
        <v>41</v>
      </c>
      <c r="N68" s="1">
        <f>SUMIFS(T_DATA[prev_csect_den],T_DATA[year],N$4,T_DATA[bill_npi],$A68)</f>
        <v>210</v>
      </c>
      <c r="O68" s="11">
        <f t="shared" si="3"/>
        <v>0.19523809523809524</v>
      </c>
      <c r="P68" s="11">
        <f>SUM($E$7:$E68)/SUM($E$7:$E$342)</f>
        <v>0.82296258534001054</v>
      </c>
      <c r="Q68" s="11"/>
    </row>
    <row r="69" spans="1:17" x14ac:dyDescent="0.35">
      <c r="A69">
        <v>1033124961</v>
      </c>
      <c r="B69" t="s">
        <v>122</v>
      </c>
      <c r="C69" s="1">
        <f>SUMIFS(T_DATA[discharges],T_DATA[year],C$4,T_DATA[encounter],C$5,T_DATA[bill_npi],$A69)</f>
        <v>51</v>
      </c>
      <c r="D69" s="1">
        <f>SUMIFS(T_DATA[discharges],T_DATA[year],D$4,T_DATA[encounter],D$5,T_DATA[bill_npi],$A69)</f>
        <v>467</v>
      </c>
      <c r="E69" s="1">
        <f t="shared" si="0"/>
        <v>518</v>
      </c>
      <c r="F69" s="11">
        <f>SUMIFS(T_DATA[csection_discharges],T_DATA[year],F$4,T_DATA[bill_npi],$A69)/SUMIFS(T_DATA[discharges],T_DATA[year],F$4,T_DATA[bill_npi],$A69)</f>
        <v>0.3532818532818533</v>
      </c>
      <c r="G69" s="1">
        <f>SUMIFS(T_DATA[prev_csect_num],T_DATA[year],G$4,T_DATA[bill_npi],$A69,T_DATA[encounter],G$5)</f>
        <v>3</v>
      </c>
      <c r="H69" s="1">
        <f>SUMIFS(T_DATA[prev_csect_den],T_DATA[year],H$4,T_DATA[bill_npi],$A69,T_DATA[encounter],H$5)</f>
        <v>27</v>
      </c>
      <c r="I69" s="11">
        <f t="shared" si="4"/>
        <v>0.1111111111111111</v>
      </c>
      <c r="J69" s="1">
        <f>SUMIFS(T_DATA[prev_csect_num],T_DATA[year],J$4,T_DATA[bill_npi],$A69,T_DATA[encounter],J$5)</f>
        <v>52</v>
      </c>
      <c r="K69" s="1">
        <f>SUMIFS(T_DATA[prev_csect_den],T_DATA[year],K$4,T_DATA[bill_npi],$A69,T_DATA[encounter],K$5)</f>
        <v>198</v>
      </c>
      <c r="L69" s="11">
        <f t="shared" si="5"/>
        <v>0.26262626262626265</v>
      </c>
      <c r="M69" s="1">
        <f>SUMIFS(T_DATA[prev_csect_num],T_DATA[year],M$4,T_DATA[bill_npi],$A69)</f>
        <v>55</v>
      </c>
      <c r="N69" s="1">
        <f>SUMIFS(T_DATA[prev_csect_den],T_DATA[year],N$4,T_DATA[bill_npi],$A69)</f>
        <v>225</v>
      </c>
      <c r="O69" s="11">
        <f t="shared" si="3"/>
        <v>0.24444444444444444</v>
      </c>
      <c r="P69" s="11">
        <f>SUM($E$7:$E69)/SUM($E$7:$E$342)</f>
        <v>0.82814046241041173</v>
      </c>
      <c r="Q69" s="11"/>
    </row>
    <row r="70" spans="1:17" x14ac:dyDescent="0.35">
      <c r="A70">
        <v>1508845322</v>
      </c>
      <c r="B70" t="s">
        <v>120</v>
      </c>
      <c r="C70" s="1">
        <f>SUMIFS(T_DATA[discharges],T_DATA[year],C$4,T_DATA[encounter],C$5,T_DATA[bill_npi],$A70)</f>
        <v>34</v>
      </c>
      <c r="D70" s="1">
        <f>SUMIFS(T_DATA[discharges],T_DATA[year],D$4,T_DATA[encounter],D$5,T_DATA[bill_npi],$A70)</f>
        <v>472</v>
      </c>
      <c r="E70" s="1">
        <f t="shared" si="0"/>
        <v>506</v>
      </c>
      <c r="F70" s="11">
        <f>SUMIFS(T_DATA[csection_discharges],T_DATA[year],F$4,T_DATA[bill_npi],$A70)/SUMIFS(T_DATA[discharges],T_DATA[year],F$4,T_DATA[bill_npi],$A70)</f>
        <v>0.37351778656126483</v>
      </c>
      <c r="G70" s="1">
        <f>SUMIFS(T_DATA[prev_csect_num],T_DATA[year],G$4,T_DATA[bill_npi],$A70,T_DATA[encounter],G$5)</f>
        <v>4</v>
      </c>
      <c r="H70" s="1">
        <f>SUMIFS(T_DATA[prev_csect_den],T_DATA[year],H$4,T_DATA[bill_npi],$A70,T_DATA[encounter],H$5)</f>
        <v>20</v>
      </c>
      <c r="I70" s="11">
        <f t="shared" si="4"/>
        <v>0.2</v>
      </c>
      <c r="J70" s="1">
        <f>SUMIFS(T_DATA[prev_csect_num],T_DATA[year],J$4,T_DATA[bill_npi],$A70,T_DATA[encounter],J$5)</f>
        <v>49</v>
      </c>
      <c r="K70" s="1">
        <f>SUMIFS(T_DATA[prev_csect_den],T_DATA[year],K$4,T_DATA[bill_npi],$A70,T_DATA[encounter],K$5)</f>
        <v>230</v>
      </c>
      <c r="L70" s="11">
        <f t="shared" si="5"/>
        <v>0.21304347826086956</v>
      </c>
      <c r="M70" s="1">
        <f>SUMIFS(T_DATA[prev_csect_num],T_DATA[year],M$4,T_DATA[bill_npi],$A70)</f>
        <v>53</v>
      </c>
      <c r="N70" s="1">
        <f>SUMIFS(T_DATA[prev_csect_den],T_DATA[year],N$4,T_DATA[bill_npi],$A70)</f>
        <v>250</v>
      </c>
      <c r="O70" s="11">
        <f t="shared" si="3"/>
        <v>0.21199999999999999</v>
      </c>
      <c r="P70" s="11">
        <f>SUM($E$7:$E70)/SUM($E$7:$E$342)</f>
        <v>0.8331983886606491</v>
      </c>
      <c r="Q70" s="11"/>
    </row>
    <row r="71" spans="1:17" x14ac:dyDescent="0.35">
      <c r="A71">
        <v>1083605661</v>
      </c>
      <c r="B71" t="s">
        <v>198</v>
      </c>
      <c r="C71" s="1">
        <f>SUMIFS(T_DATA[discharges],T_DATA[year],C$4,T_DATA[encounter],C$5,T_DATA[bill_npi],$A71)</f>
        <v>54</v>
      </c>
      <c r="D71" s="1">
        <f>SUMIFS(T_DATA[discharges],T_DATA[year],D$4,T_DATA[encounter],D$5,T_DATA[bill_npi],$A71)</f>
        <v>450</v>
      </c>
      <c r="E71" s="1">
        <f t="shared" ref="E71:E134" si="6">SUM(C71:D71)</f>
        <v>504</v>
      </c>
      <c r="F71" s="11">
        <f>SUMIFS(T_DATA[csection_discharges],T_DATA[year],F$4,T_DATA[bill_npi],$A71)/SUMIFS(T_DATA[discharges],T_DATA[year],F$4,T_DATA[bill_npi],$A71)</f>
        <v>0.31150793650793651</v>
      </c>
      <c r="G71" s="1">
        <f>SUMIFS(T_DATA[prev_csect_num],T_DATA[year],G$4,T_DATA[bill_npi],$A71,T_DATA[encounter],G$5)</f>
        <v>4</v>
      </c>
      <c r="H71" s="1">
        <f>SUMIFS(T_DATA[prev_csect_den],T_DATA[year],H$4,T_DATA[bill_npi],$A71,T_DATA[encounter],H$5)</f>
        <v>31</v>
      </c>
      <c r="I71" s="11">
        <f t="shared" si="4"/>
        <v>0.12903225806451613</v>
      </c>
      <c r="J71" s="1">
        <f>SUMIFS(T_DATA[prev_csect_num],T_DATA[year],J$4,T_DATA[bill_npi],$A71,T_DATA[encounter],J$5)</f>
        <v>26</v>
      </c>
      <c r="K71" s="1">
        <f>SUMIFS(T_DATA[prev_csect_den],T_DATA[year],K$4,T_DATA[bill_npi],$A71,T_DATA[encounter],K$5)</f>
        <v>160</v>
      </c>
      <c r="L71" s="11">
        <f t="shared" si="5"/>
        <v>0.16250000000000001</v>
      </c>
      <c r="M71" s="1">
        <f>SUMIFS(T_DATA[prev_csect_num],T_DATA[year],M$4,T_DATA[bill_npi],$A71)</f>
        <v>30</v>
      </c>
      <c r="N71" s="1">
        <f>SUMIFS(T_DATA[prev_csect_den],T_DATA[year],N$4,T_DATA[bill_npi],$A71)</f>
        <v>191</v>
      </c>
      <c r="O71" s="11">
        <f t="shared" ref="O71:O134" si="7">IFERROR(M71/N71,"")</f>
        <v>0.15706806282722513</v>
      </c>
      <c r="P71" s="11">
        <f>SUM($E$7:$E71)/SUM($E$7:$E$342)</f>
        <v>0.83823632310752594</v>
      </c>
      <c r="Q71" s="11"/>
    </row>
    <row r="72" spans="1:17" x14ac:dyDescent="0.35">
      <c r="A72">
        <v>1659330173</v>
      </c>
      <c r="B72" t="s">
        <v>25</v>
      </c>
      <c r="C72" s="1">
        <f>SUMIFS(T_DATA[discharges],T_DATA[year],C$4,T_DATA[encounter],C$5,T_DATA[bill_npi],$A72)</f>
        <v>27</v>
      </c>
      <c r="D72" s="1">
        <f>SUMIFS(T_DATA[discharges],T_DATA[year],D$4,T_DATA[encounter],D$5,T_DATA[bill_npi],$A72)</f>
        <v>467</v>
      </c>
      <c r="E72" s="1">
        <f t="shared" si="6"/>
        <v>494</v>
      </c>
      <c r="F72" s="11">
        <f>SUMIFS(T_DATA[csection_discharges],T_DATA[year],F$4,T_DATA[bill_npi],$A72)/SUMIFS(T_DATA[discharges],T_DATA[year],F$4,T_DATA[bill_npi],$A72)</f>
        <v>0.40283400809716602</v>
      </c>
      <c r="G72" s="1">
        <f>SUMIFS(T_DATA[prev_csect_num],T_DATA[year],G$4,T_DATA[bill_npi],$A72,T_DATA[encounter],G$5)</f>
        <v>1</v>
      </c>
      <c r="H72" s="1">
        <f>SUMIFS(T_DATA[prev_csect_den],T_DATA[year],H$4,T_DATA[bill_npi],$A72,T_DATA[encounter],H$5)</f>
        <v>14</v>
      </c>
      <c r="I72" s="11">
        <f t="shared" ref="I72:I135" si="8">IFERROR(G72/H72,"")</f>
        <v>7.1428571428571425E-2</v>
      </c>
      <c r="J72" s="1">
        <f>SUMIFS(T_DATA[prev_csect_num],T_DATA[year],J$4,T_DATA[bill_npi],$A72,T_DATA[encounter],J$5)</f>
        <v>66</v>
      </c>
      <c r="K72" s="1">
        <f>SUMIFS(T_DATA[prev_csect_den],T_DATA[year],K$4,T_DATA[bill_npi],$A72,T_DATA[encounter],K$5)</f>
        <v>239</v>
      </c>
      <c r="L72" s="11">
        <f t="shared" ref="L72:L135" si="9">IFERROR(J72/K72,"")</f>
        <v>0.27615062761506276</v>
      </c>
      <c r="M72" s="1">
        <f>SUMIFS(T_DATA[prev_csect_num],T_DATA[year],M$4,T_DATA[bill_npi],$A72)</f>
        <v>67</v>
      </c>
      <c r="N72" s="1">
        <f>SUMIFS(T_DATA[prev_csect_den],T_DATA[year],N$4,T_DATA[bill_npi],$A72)</f>
        <v>253</v>
      </c>
      <c r="O72" s="11">
        <f t="shared" si="7"/>
        <v>0.2648221343873518</v>
      </c>
      <c r="P72" s="11">
        <f>SUM($E$7:$E72)/SUM($E$7:$E$342)</f>
        <v>0.84317429853759962</v>
      </c>
      <c r="Q72" s="11"/>
    </row>
    <row r="73" spans="1:17" x14ac:dyDescent="0.35">
      <c r="A73">
        <v>1366473183</v>
      </c>
      <c r="B73" t="s">
        <v>251</v>
      </c>
      <c r="C73" s="1">
        <f>SUMIFS(T_DATA[discharges],T_DATA[year],C$4,T_DATA[encounter],C$5,T_DATA[bill_npi],$A73)</f>
        <v>0</v>
      </c>
      <c r="D73" s="1">
        <f>SUMIFS(T_DATA[discharges],T_DATA[year],D$4,T_DATA[encounter],D$5,T_DATA[bill_npi],$A73)</f>
        <v>488</v>
      </c>
      <c r="E73" s="1">
        <f t="shared" si="6"/>
        <v>488</v>
      </c>
      <c r="F73" s="11">
        <f>SUMIFS(T_DATA[csection_discharges],T_DATA[year],F$4,T_DATA[bill_npi],$A73)/SUMIFS(T_DATA[discharges],T_DATA[year],F$4,T_DATA[bill_npi],$A73)</f>
        <v>0.41598360655737704</v>
      </c>
      <c r="G73" s="1">
        <f>SUMIFS(T_DATA[prev_csect_num],T_DATA[year],G$4,T_DATA[bill_npi],$A73,T_DATA[encounter],G$5)</f>
        <v>0</v>
      </c>
      <c r="H73" s="1">
        <f>SUMIFS(T_DATA[prev_csect_den],T_DATA[year],H$4,T_DATA[bill_npi],$A73,T_DATA[encounter],H$5)</f>
        <v>0</v>
      </c>
      <c r="I73" s="11" t="str">
        <f t="shared" si="8"/>
        <v/>
      </c>
      <c r="J73" s="1">
        <f>SUMIFS(T_DATA[prev_csect_num],T_DATA[year],J$4,T_DATA[bill_npi],$A73,T_DATA[encounter],J$5)</f>
        <v>59</v>
      </c>
      <c r="K73" s="1">
        <f>SUMIFS(T_DATA[prev_csect_den],T_DATA[year],K$4,T_DATA[bill_npi],$A73,T_DATA[encounter],K$5)</f>
        <v>171</v>
      </c>
      <c r="L73" s="11">
        <f t="shared" si="9"/>
        <v>0.34502923976608185</v>
      </c>
      <c r="M73" s="1">
        <f>SUMIFS(T_DATA[prev_csect_num],T_DATA[year],M$4,T_DATA[bill_npi],$A73)</f>
        <v>59</v>
      </c>
      <c r="N73" s="1">
        <f>SUMIFS(T_DATA[prev_csect_den],T_DATA[year],N$4,T_DATA[bill_npi],$A73)</f>
        <v>171</v>
      </c>
      <c r="O73" s="11">
        <f t="shared" si="7"/>
        <v>0.34502923976608185</v>
      </c>
      <c r="P73" s="11">
        <f>SUM($E$7:$E73)/SUM($E$7:$E$342)</f>
        <v>0.84805229855759134</v>
      </c>
      <c r="Q73" s="11"/>
    </row>
    <row r="74" spans="1:17" x14ac:dyDescent="0.35">
      <c r="A74">
        <v>1053441907</v>
      </c>
      <c r="B74" t="s">
        <v>21</v>
      </c>
      <c r="C74" s="1">
        <f>SUMIFS(T_DATA[discharges],T_DATA[year],C$4,T_DATA[encounter],C$5,T_DATA[bill_npi],$A74)</f>
        <v>39</v>
      </c>
      <c r="D74" s="1">
        <f>SUMIFS(T_DATA[discharges],T_DATA[year],D$4,T_DATA[encounter],D$5,T_DATA[bill_npi],$A74)</f>
        <v>438</v>
      </c>
      <c r="E74" s="1">
        <f t="shared" si="6"/>
        <v>477</v>
      </c>
      <c r="F74" s="11">
        <f>SUMIFS(T_DATA[csection_discharges],T_DATA[year],F$4,T_DATA[bill_npi],$A74)/SUMIFS(T_DATA[discharges],T_DATA[year],F$4,T_DATA[bill_npi],$A74)</f>
        <v>0.38574423480083858</v>
      </c>
      <c r="G74" s="1">
        <f>SUMIFS(T_DATA[prev_csect_num],T_DATA[year],G$4,T_DATA[bill_npi],$A74,T_DATA[encounter],G$5)</f>
        <v>8</v>
      </c>
      <c r="H74" s="1">
        <f>SUMIFS(T_DATA[prev_csect_den],T_DATA[year],H$4,T_DATA[bill_npi],$A74,T_DATA[encounter],H$5)</f>
        <v>28</v>
      </c>
      <c r="I74" s="11">
        <f t="shared" si="8"/>
        <v>0.2857142857142857</v>
      </c>
      <c r="J74" s="1">
        <f>SUMIFS(T_DATA[prev_csect_num],T_DATA[year],J$4,T_DATA[bill_npi],$A74,T_DATA[encounter],J$5)</f>
        <v>61</v>
      </c>
      <c r="K74" s="1">
        <f>SUMIFS(T_DATA[prev_csect_den],T_DATA[year],K$4,T_DATA[bill_npi],$A74,T_DATA[encounter],K$5)</f>
        <v>201</v>
      </c>
      <c r="L74" s="11">
        <f t="shared" si="9"/>
        <v>0.30348258706467662</v>
      </c>
      <c r="M74" s="1">
        <f>SUMIFS(T_DATA[prev_csect_num],T_DATA[year],M$4,T_DATA[bill_npi],$A74)</f>
        <v>69</v>
      </c>
      <c r="N74" s="1">
        <f>SUMIFS(T_DATA[prev_csect_den],T_DATA[year],N$4,T_DATA[bill_npi],$A74)</f>
        <v>229</v>
      </c>
      <c r="O74" s="11">
        <f t="shared" si="7"/>
        <v>0.30131004366812225</v>
      </c>
      <c r="P74" s="11">
        <f>SUM($E$7:$E74)/SUM($E$7:$E$342)</f>
        <v>0.85282034365909976</v>
      </c>
      <c r="Q74" s="11"/>
    </row>
    <row r="75" spans="1:17" x14ac:dyDescent="0.35">
      <c r="A75">
        <v>1871606764</v>
      </c>
      <c r="B75" t="s">
        <v>94</v>
      </c>
      <c r="C75" s="1">
        <f>SUMIFS(T_DATA[discharges],T_DATA[year],C$4,T_DATA[encounter],C$5,T_DATA[bill_npi],$A75)</f>
        <v>41</v>
      </c>
      <c r="D75" s="1">
        <f>SUMIFS(T_DATA[discharges],T_DATA[year],D$4,T_DATA[encounter],D$5,T_DATA[bill_npi],$A75)</f>
        <v>434</v>
      </c>
      <c r="E75" s="1">
        <f t="shared" si="6"/>
        <v>475</v>
      </c>
      <c r="F75" s="11">
        <f>SUMIFS(T_DATA[csection_discharges],T_DATA[year],F$4,T_DATA[bill_npi],$A75)/SUMIFS(T_DATA[discharges],T_DATA[year],F$4,T_DATA[bill_npi],$A75)</f>
        <v>0.29263157894736841</v>
      </c>
      <c r="G75" s="1">
        <f>SUMIFS(T_DATA[prev_csect_num],T_DATA[year],G$4,T_DATA[bill_npi],$A75,T_DATA[encounter],G$5)</f>
        <v>3</v>
      </c>
      <c r="H75" s="1">
        <f>SUMIFS(T_DATA[prev_csect_den],T_DATA[year],H$4,T_DATA[bill_npi],$A75,T_DATA[encounter],H$5)</f>
        <v>23</v>
      </c>
      <c r="I75" s="11">
        <f t="shared" si="8"/>
        <v>0.13043478260869565</v>
      </c>
      <c r="J75" s="1">
        <f>SUMIFS(T_DATA[prev_csect_num],T_DATA[year],J$4,T_DATA[bill_npi],$A75,T_DATA[encounter],J$5)</f>
        <v>48</v>
      </c>
      <c r="K75" s="1">
        <f>SUMIFS(T_DATA[prev_csect_den],T_DATA[year],K$4,T_DATA[bill_npi],$A75,T_DATA[encounter],K$5)</f>
        <v>198</v>
      </c>
      <c r="L75" s="11">
        <f t="shared" si="9"/>
        <v>0.24242424242424243</v>
      </c>
      <c r="M75" s="1">
        <f>SUMIFS(T_DATA[prev_csect_num],T_DATA[year],M$4,T_DATA[bill_npi],$A75)</f>
        <v>51</v>
      </c>
      <c r="N75" s="1">
        <f>SUMIFS(T_DATA[prev_csect_den],T_DATA[year],N$4,T_DATA[bill_npi],$A75)</f>
        <v>221</v>
      </c>
      <c r="O75" s="11">
        <f t="shared" si="7"/>
        <v>0.23076923076923078</v>
      </c>
      <c r="P75" s="11">
        <f>SUM($E$7:$E75)/SUM($E$7:$E$342)</f>
        <v>0.85756839695724751</v>
      </c>
      <c r="Q75" s="11"/>
    </row>
    <row r="76" spans="1:17" x14ac:dyDescent="0.35">
      <c r="A76">
        <v>1912992215</v>
      </c>
      <c r="B76" t="s">
        <v>229</v>
      </c>
      <c r="C76" s="1">
        <f>SUMIFS(T_DATA[discharges],T_DATA[year],C$4,T_DATA[encounter],C$5,T_DATA[bill_npi],$A76)</f>
        <v>15</v>
      </c>
      <c r="D76" s="1">
        <f>SUMIFS(T_DATA[discharges],T_DATA[year],D$4,T_DATA[encounter],D$5,T_DATA[bill_npi],$A76)</f>
        <v>454</v>
      </c>
      <c r="E76" s="1">
        <f t="shared" si="6"/>
        <v>469</v>
      </c>
      <c r="F76" s="11">
        <f>SUMIFS(T_DATA[csection_discharges],T_DATA[year],F$4,T_DATA[bill_npi],$A76)/SUMIFS(T_DATA[discharges],T_DATA[year],F$4,T_DATA[bill_npi],$A76)</f>
        <v>0.35394456289978676</v>
      </c>
      <c r="G76" s="1">
        <f>SUMIFS(T_DATA[prev_csect_num],T_DATA[year],G$4,T_DATA[bill_npi],$A76,T_DATA[encounter],G$5)</f>
        <v>2</v>
      </c>
      <c r="H76" s="1">
        <f>SUMIFS(T_DATA[prev_csect_den],T_DATA[year],H$4,T_DATA[bill_npi],$A76,T_DATA[encounter],H$5)</f>
        <v>10</v>
      </c>
      <c r="I76" s="11">
        <f t="shared" si="8"/>
        <v>0.2</v>
      </c>
      <c r="J76" s="1">
        <f>SUMIFS(T_DATA[prev_csect_num],T_DATA[year],J$4,T_DATA[bill_npi],$A76,T_DATA[encounter],J$5)</f>
        <v>37</v>
      </c>
      <c r="K76" s="1">
        <f>SUMIFS(T_DATA[prev_csect_den],T_DATA[year],K$4,T_DATA[bill_npi],$A76,T_DATA[encounter],K$5)</f>
        <v>186</v>
      </c>
      <c r="L76" s="11">
        <f t="shared" si="9"/>
        <v>0.19892473118279569</v>
      </c>
      <c r="M76" s="1">
        <f>SUMIFS(T_DATA[prev_csect_num],T_DATA[year],M$4,T_DATA[bill_npi],$A76)</f>
        <v>39</v>
      </c>
      <c r="N76" s="1">
        <f>SUMIFS(T_DATA[prev_csect_den],T_DATA[year],N$4,T_DATA[bill_npi],$A76)</f>
        <v>196</v>
      </c>
      <c r="O76" s="11">
        <f t="shared" si="7"/>
        <v>0.19897959183673469</v>
      </c>
      <c r="P76" s="11">
        <f>SUM($E$7:$E76)/SUM($E$7:$E$342)</f>
        <v>0.86225647484531343</v>
      </c>
      <c r="Q76" s="11"/>
    </row>
    <row r="77" spans="1:17" x14ac:dyDescent="0.35">
      <c r="A77">
        <v>1720185267</v>
      </c>
      <c r="B77" t="s">
        <v>219</v>
      </c>
      <c r="C77" s="1">
        <f>SUMIFS(T_DATA[discharges],T_DATA[year],C$4,T_DATA[encounter],C$5,T_DATA[bill_npi],$A77)</f>
        <v>10</v>
      </c>
      <c r="D77" s="1">
        <f>SUMIFS(T_DATA[discharges],T_DATA[year],D$4,T_DATA[encounter],D$5,T_DATA[bill_npi],$A77)</f>
        <v>446</v>
      </c>
      <c r="E77" s="1">
        <f t="shared" si="6"/>
        <v>456</v>
      </c>
      <c r="F77" s="11">
        <f>SUMIFS(T_DATA[csection_discharges],T_DATA[year],F$4,T_DATA[bill_npi],$A77)/SUMIFS(T_DATA[discharges],T_DATA[year],F$4,T_DATA[bill_npi],$A77)</f>
        <v>0.26973684210526316</v>
      </c>
      <c r="G77" s="1">
        <f>SUMIFS(T_DATA[prev_csect_num],T_DATA[year],G$4,T_DATA[bill_npi],$A77,T_DATA[encounter],G$5)</f>
        <v>1</v>
      </c>
      <c r="H77" s="1">
        <f>SUMIFS(T_DATA[prev_csect_den],T_DATA[year],H$4,T_DATA[bill_npi],$A77,T_DATA[encounter],H$5)</f>
        <v>8</v>
      </c>
      <c r="I77" s="11">
        <f t="shared" si="8"/>
        <v>0.125</v>
      </c>
      <c r="J77" s="1">
        <f>SUMIFS(T_DATA[prev_csect_num],T_DATA[year],J$4,T_DATA[bill_npi],$A77,T_DATA[encounter],J$5)</f>
        <v>38</v>
      </c>
      <c r="K77" s="1">
        <f>SUMIFS(T_DATA[prev_csect_den],T_DATA[year],K$4,T_DATA[bill_npi],$A77,T_DATA[encounter],K$5)</f>
        <v>263</v>
      </c>
      <c r="L77" s="11">
        <f t="shared" si="9"/>
        <v>0.14448669201520911</v>
      </c>
      <c r="M77" s="1">
        <f>SUMIFS(T_DATA[prev_csect_num],T_DATA[year],M$4,T_DATA[bill_npi],$A77)</f>
        <v>39</v>
      </c>
      <c r="N77" s="1">
        <f>SUMIFS(T_DATA[prev_csect_den],T_DATA[year],N$4,T_DATA[bill_npi],$A77)</f>
        <v>271</v>
      </c>
      <c r="O77" s="11">
        <f t="shared" si="7"/>
        <v>0.14391143911439114</v>
      </c>
      <c r="P77" s="11">
        <f>SUM($E$7:$E77)/SUM($E$7:$E$342)</f>
        <v>0.86681460601153526</v>
      </c>
      <c r="Q77" s="11"/>
    </row>
    <row r="78" spans="1:17" x14ac:dyDescent="0.35">
      <c r="A78">
        <v>1780196345</v>
      </c>
      <c r="B78" t="s">
        <v>256</v>
      </c>
      <c r="C78" s="1">
        <f>SUMIFS(T_DATA[discharges],T_DATA[year],C$4,T_DATA[encounter],C$5,T_DATA[bill_npi],$A78)</f>
        <v>10</v>
      </c>
      <c r="D78" s="1">
        <f>SUMIFS(T_DATA[discharges],T_DATA[year],D$4,T_DATA[encounter],D$5,T_DATA[bill_npi],$A78)</f>
        <v>425</v>
      </c>
      <c r="E78" s="1">
        <f t="shared" si="6"/>
        <v>435</v>
      </c>
      <c r="F78" s="11">
        <f>SUMIFS(T_DATA[csection_discharges],T_DATA[year],F$4,T_DATA[bill_npi],$A78)/SUMIFS(T_DATA[discharges],T_DATA[year],F$4,T_DATA[bill_npi],$A78)</f>
        <v>0.42758620689655175</v>
      </c>
      <c r="G78" s="1">
        <f>SUMIFS(T_DATA[prev_csect_num],T_DATA[year],G$4,T_DATA[bill_npi],$A78,T_DATA[encounter],G$5)</f>
        <v>0</v>
      </c>
      <c r="H78" s="1">
        <f>SUMIFS(T_DATA[prev_csect_den],T_DATA[year],H$4,T_DATA[bill_npi],$A78,T_DATA[encounter],H$5)</f>
        <v>5</v>
      </c>
      <c r="I78" s="11">
        <f t="shared" si="8"/>
        <v>0</v>
      </c>
      <c r="J78" s="1">
        <f>SUMIFS(T_DATA[prev_csect_num],T_DATA[year],J$4,T_DATA[bill_npi],$A78,T_DATA[encounter],J$5)</f>
        <v>64</v>
      </c>
      <c r="K78" s="1">
        <f>SUMIFS(T_DATA[prev_csect_den],T_DATA[year],K$4,T_DATA[bill_npi],$A78,T_DATA[encounter],K$5)</f>
        <v>214</v>
      </c>
      <c r="L78" s="11">
        <f t="shared" si="9"/>
        <v>0.29906542056074764</v>
      </c>
      <c r="M78" s="1">
        <f>SUMIFS(T_DATA[prev_csect_num],T_DATA[year],M$4,T_DATA[bill_npi],$A78)</f>
        <v>64</v>
      </c>
      <c r="N78" s="1">
        <f>SUMIFS(T_DATA[prev_csect_den],T_DATA[year],N$4,T_DATA[bill_npi],$A78)</f>
        <v>219</v>
      </c>
      <c r="O78" s="11">
        <f t="shared" si="7"/>
        <v>0.29223744292237441</v>
      </c>
      <c r="P78" s="11">
        <f>SUM($E$7:$E78)/SUM($E$7:$E$342)</f>
        <v>0.87116282324247063</v>
      </c>
      <c r="Q78" s="11"/>
    </row>
    <row r="79" spans="1:17" x14ac:dyDescent="0.35">
      <c r="A79">
        <v>1720414154</v>
      </c>
      <c r="B79" t="s">
        <v>189</v>
      </c>
      <c r="C79" s="1">
        <f>SUMIFS(T_DATA[discharges],T_DATA[year],C$4,T_DATA[encounter],C$5,T_DATA[bill_npi],$A79)</f>
        <v>32</v>
      </c>
      <c r="D79" s="1">
        <f>SUMIFS(T_DATA[discharges],T_DATA[year],D$4,T_DATA[encounter],D$5,T_DATA[bill_npi],$A79)</f>
        <v>404</v>
      </c>
      <c r="E79" s="1">
        <f t="shared" si="6"/>
        <v>436</v>
      </c>
      <c r="F79" s="11">
        <f>SUMIFS(T_DATA[csection_discharges],T_DATA[year],F$4,T_DATA[bill_npi],$A79)/SUMIFS(T_DATA[discharges],T_DATA[year],F$4,T_DATA[bill_npi],$A79)</f>
        <v>0.28669724770642202</v>
      </c>
      <c r="G79" s="1">
        <f>SUMIFS(T_DATA[prev_csect_num],T_DATA[year],G$4,T_DATA[bill_npi],$A79,T_DATA[encounter],G$5)</f>
        <v>5</v>
      </c>
      <c r="H79" s="1">
        <f>SUMIFS(T_DATA[prev_csect_den],T_DATA[year],H$4,T_DATA[bill_npi],$A79,T_DATA[encounter],H$5)</f>
        <v>21</v>
      </c>
      <c r="I79" s="11">
        <f t="shared" si="8"/>
        <v>0.23809523809523808</v>
      </c>
      <c r="J79" s="1">
        <f>SUMIFS(T_DATA[prev_csect_num],T_DATA[year],J$4,T_DATA[bill_npi],$A79,T_DATA[encounter],J$5)</f>
        <v>34</v>
      </c>
      <c r="K79" s="1">
        <f>SUMIFS(T_DATA[prev_csect_den],T_DATA[year],K$4,T_DATA[bill_npi],$A79,T_DATA[encounter],K$5)</f>
        <v>217</v>
      </c>
      <c r="L79" s="11">
        <f t="shared" si="9"/>
        <v>0.15668202764976957</v>
      </c>
      <c r="M79" s="1">
        <f>SUMIFS(T_DATA[prev_csect_num],T_DATA[year],M$4,T_DATA[bill_npi],$A79)</f>
        <v>39</v>
      </c>
      <c r="N79" s="1">
        <f>SUMIFS(T_DATA[prev_csect_den],T_DATA[year],N$4,T_DATA[bill_npi],$A79)</f>
        <v>238</v>
      </c>
      <c r="O79" s="11">
        <f t="shared" si="7"/>
        <v>0.1638655462184874</v>
      </c>
      <c r="P79" s="11">
        <f>SUM($E$7:$E79)/SUM($E$7:$E$342)</f>
        <v>0.87552103637508627</v>
      </c>
      <c r="Q79" s="11"/>
    </row>
    <row r="80" spans="1:17" x14ac:dyDescent="0.35">
      <c r="A80">
        <v>1346380870</v>
      </c>
      <c r="B80" t="s">
        <v>197</v>
      </c>
      <c r="C80" s="1">
        <f>SUMIFS(T_DATA[discharges],T_DATA[year],C$4,T_DATA[encounter],C$5,T_DATA[bill_npi],$A80)</f>
        <v>38</v>
      </c>
      <c r="D80" s="1">
        <f>SUMIFS(T_DATA[discharges],T_DATA[year],D$4,T_DATA[encounter],D$5,T_DATA[bill_npi],$A80)</f>
        <v>420</v>
      </c>
      <c r="E80" s="1">
        <f t="shared" si="6"/>
        <v>458</v>
      </c>
      <c r="F80" s="11">
        <f>SUMIFS(T_DATA[csection_discharges],T_DATA[year],F$4,T_DATA[bill_npi],$A80)/SUMIFS(T_DATA[discharges],T_DATA[year],F$4,T_DATA[bill_npi],$A80)</f>
        <v>0.31659388646288211</v>
      </c>
      <c r="G80" s="1">
        <f>SUMIFS(T_DATA[prev_csect_num],T_DATA[year],G$4,T_DATA[bill_npi],$A80,T_DATA[encounter],G$5)</f>
        <v>1</v>
      </c>
      <c r="H80" s="1">
        <f>SUMIFS(T_DATA[prev_csect_den],T_DATA[year],H$4,T_DATA[bill_npi],$A80,T_DATA[encounter],H$5)</f>
        <v>22</v>
      </c>
      <c r="I80" s="11">
        <f t="shared" si="8"/>
        <v>4.5454545454545456E-2</v>
      </c>
      <c r="J80" s="1">
        <f>SUMIFS(T_DATA[prev_csect_num],T_DATA[year],J$4,T_DATA[bill_npi],$A80,T_DATA[encounter],J$5)</f>
        <v>35</v>
      </c>
      <c r="K80" s="1">
        <f>SUMIFS(T_DATA[prev_csect_den],T_DATA[year],K$4,T_DATA[bill_npi],$A80,T_DATA[encounter],K$5)</f>
        <v>177</v>
      </c>
      <c r="L80" s="11">
        <f t="shared" si="9"/>
        <v>0.19774011299435029</v>
      </c>
      <c r="M80" s="1">
        <f>SUMIFS(T_DATA[prev_csect_num],T_DATA[year],M$4,T_DATA[bill_npi],$A80)</f>
        <v>36</v>
      </c>
      <c r="N80" s="1">
        <f>SUMIFS(T_DATA[prev_csect_den],T_DATA[year],N$4,T_DATA[bill_npi],$A80)</f>
        <v>199</v>
      </c>
      <c r="O80" s="11">
        <f t="shared" si="7"/>
        <v>0.18090452261306533</v>
      </c>
      <c r="P80" s="11">
        <f>SUM($E$7:$E80)/SUM($E$7:$E$342)</f>
        <v>0.88009915934466865</v>
      </c>
      <c r="Q80" s="11"/>
    </row>
    <row r="81" spans="1:17" x14ac:dyDescent="0.35">
      <c r="A81">
        <v>1447255153</v>
      </c>
      <c r="B81" t="s">
        <v>64</v>
      </c>
      <c r="C81" s="1">
        <f>SUMIFS(T_DATA[discharges],T_DATA[year],C$4,T_DATA[encounter],C$5,T_DATA[bill_npi],$A81)</f>
        <v>17</v>
      </c>
      <c r="D81" s="1">
        <f>SUMIFS(T_DATA[discharges],T_DATA[year],D$4,T_DATA[encounter],D$5,T_DATA[bill_npi],$A81)</f>
        <v>403</v>
      </c>
      <c r="E81" s="1">
        <f t="shared" si="6"/>
        <v>420</v>
      </c>
      <c r="F81" s="11">
        <f>SUMIFS(T_DATA[csection_discharges],T_DATA[year],F$4,T_DATA[bill_npi],$A81)/SUMIFS(T_DATA[discharges],T_DATA[year],F$4,T_DATA[bill_npi],$A81)</f>
        <v>0.40952380952380951</v>
      </c>
      <c r="G81" s="1">
        <f>SUMIFS(T_DATA[prev_csect_num],T_DATA[year],G$4,T_DATA[bill_npi],$A81,T_DATA[encounter],G$5)</f>
        <v>5</v>
      </c>
      <c r="H81" s="1">
        <f>SUMIFS(T_DATA[prev_csect_den],T_DATA[year],H$4,T_DATA[bill_npi],$A81,T_DATA[encounter],H$5)</f>
        <v>12</v>
      </c>
      <c r="I81" s="11">
        <f t="shared" si="8"/>
        <v>0.41666666666666669</v>
      </c>
      <c r="J81" s="1">
        <f>SUMIFS(T_DATA[prev_csect_num],T_DATA[year],J$4,T_DATA[bill_npi],$A81,T_DATA[encounter],J$5)</f>
        <v>69</v>
      </c>
      <c r="K81" s="1">
        <f>SUMIFS(T_DATA[prev_csect_den],T_DATA[year],K$4,T_DATA[bill_npi],$A81,T_DATA[encounter],K$5)</f>
        <v>232</v>
      </c>
      <c r="L81" s="11">
        <f t="shared" si="9"/>
        <v>0.29741379310344829</v>
      </c>
      <c r="M81" s="1">
        <f>SUMIFS(T_DATA[prev_csect_num],T_DATA[year],M$4,T_DATA[bill_npi],$A81)</f>
        <v>74</v>
      </c>
      <c r="N81" s="1">
        <f>SUMIFS(T_DATA[prev_csect_den],T_DATA[year],N$4,T_DATA[bill_npi],$A81)</f>
        <v>244</v>
      </c>
      <c r="O81" s="11">
        <f t="shared" si="7"/>
        <v>0.30327868852459017</v>
      </c>
      <c r="P81" s="11">
        <f>SUM($E$7:$E81)/SUM($E$7:$E$342)</f>
        <v>0.88429743805039929</v>
      </c>
      <c r="Q81" s="11"/>
    </row>
    <row r="82" spans="1:17" x14ac:dyDescent="0.35">
      <c r="A82">
        <v>1598713745</v>
      </c>
      <c r="B82" t="s">
        <v>199</v>
      </c>
      <c r="C82" s="1">
        <f>SUMIFS(T_DATA[discharges],T_DATA[year],C$4,T_DATA[encounter],C$5,T_DATA[bill_npi],$A82)</f>
        <v>27</v>
      </c>
      <c r="D82" s="1">
        <f>SUMIFS(T_DATA[discharges],T_DATA[year],D$4,T_DATA[encounter],D$5,T_DATA[bill_npi],$A82)</f>
        <v>380</v>
      </c>
      <c r="E82" s="1">
        <f t="shared" si="6"/>
        <v>407</v>
      </c>
      <c r="F82" s="11">
        <f>SUMIFS(T_DATA[csection_discharges],T_DATA[year],F$4,T_DATA[bill_npi],$A82)/SUMIFS(T_DATA[discharges],T_DATA[year],F$4,T_DATA[bill_npi],$A82)</f>
        <v>0.34643734643734642</v>
      </c>
      <c r="G82" s="1">
        <f>SUMIFS(T_DATA[prev_csect_num],T_DATA[year],G$4,T_DATA[bill_npi],$A82,T_DATA[encounter],G$5)</f>
        <v>2</v>
      </c>
      <c r="H82" s="1">
        <f>SUMIFS(T_DATA[prev_csect_den],T_DATA[year],H$4,T_DATA[bill_npi],$A82,T_DATA[encounter],H$5)</f>
        <v>14</v>
      </c>
      <c r="I82" s="11">
        <f t="shared" si="8"/>
        <v>0.14285714285714285</v>
      </c>
      <c r="J82" s="1">
        <f>SUMIFS(T_DATA[prev_csect_num],T_DATA[year],J$4,T_DATA[bill_npi],$A82,T_DATA[encounter],J$5)</f>
        <v>34</v>
      </c>
      <c r="K82" s="1">
        <f>SUMIFS(T_DATA[prev_csect_den],T_DATA[year],K$4,T_DATA[bill_npi],$A82,T_DATA[encounter],K$5)</f>
        <v>135</v>
      </c>
      <c r="L82" s="11">
        <f t="shared" si="9"/>
        <v>0.25185185185185183</v>
      </c>
      <c r="M82" s="1">
        <f>SUMIFS(T_DATA[prev_csect_num],T_DATA[year],M$4,T_DATA[bill_npi],$A82)</f>
        <v>36</v>
      </c>
      <c r="N82" s="1">
        <f>SUMIFS(T_DATA[prev_csect_den],T_DATA[year],N$4,T_DATA[bill_npi],$A82)</f>
        <v>149</v>
      </c>
      <c r="O82" s="11">
        <f t="shared" si="7"/>
        <v>0.24161073825503357</v>
      </c>
      <c r="P82" s="11">
        <f>SUM($E$7:$E82)/SUM($E$7:$E$342)</f>
        <v>0.88836577003428596</v>
      </c>
      <c r="Q82" s="11"/>
    </row>
    <row r="83" spans="1:17" x14ac:dyDescent="0.35">
      <c r="A83">
        <v>1033224704</v>
      </c>
      <c r="B83" t="s">
        <v>161</v>
      </c>
      <c r="C83" s="1">
        <f>SUMIFS(T_DATA[discharges],T_DATA[year],C$4,T_DATA[encounter],C$5,T_DATA[bill_npi],$A83)</f>
        <v>15</v>
      </c>
      <c r="D83" s="1">
        <f>SUMIFS(T_DATA[discharges],T_DATA[year],D$4,T_DATA[encounter],D$5,T_DATA[bill_npi],$A83)</f>
        <v>380</v>
      </c>
      <c r="E83" s="1">
        <f t="shared" si="6"/>
        <v>395</v>
      </c>
      <c r="F83" s="11">
        <f>SUMIFS(T_DATA[csection_discharges],T_DATA[year],F$4,T_DATA[bill_npi],$A83)/SUMIFS(T_DATA[discharges],T_DATA[year],F$4,T_DATA[bill_npi],$A83)</f>
        <v>0.36202531645569619</v>
      </c>
      <c r="G83" s="1">
        <f>SUMIFS(T_DATA[prev_csect_num],T_DATA[year],G$4,T_DATA[bill_npi],$A83,T_DATA[encounter],G$5)</f>
        <v>2</v>
      </c>
      <c r="H83" s="1">
        <f>SUMIFS(T_DATA[prev_csect_den],T_DATA[year],H$4,T_DATA[bill_npi],$A83,T_DATA[encounter],H$5)</f>
        <v>6</v>
      </c>
      <c r="I83" s="11">
        <f t="shared" si="8"/>
        <v>0.33333333333333331</v>
      </c>
      <c r="J83" s="1">
        <f>SUMIFS(T_DATA[prev_csect_num],T_DATA[year],J$4,T_DATA[bill_npi],$A83,T_DATA[encounter],J$5)</f>
        <v>44</v>
      </c>
      <c r="K83" s="1">
        <f>SUMIFS(T_DATA[prev_csect_den],T_DATA[year],K$4,T_DATA[bill_npi],$A83,T_DATA[encounter],K$5)</f>
        <v>200</v>
      </c>
      <c r="L83" s="11">
        <f t="shared" si="9"/>
        <v>0.22</v>
      </c>
      <c r="M83" s="1">
        <f>SUMIFS(T_DATA[prev_csect_num],T_DATA[year],M$4,T_DATA[bill_npi],$A83)</f>
        <v>46</v>
      </c>
      <c r="N83" s="1">
        <f>SUMIFS(T_DATA[prev_csect_den],T_DATA[year],N$4,T_DATA[bill_npi],$A83)</f>
        <v>206</v>
      </c>
      <c r="O83" s="11">
        <f t="shared" si="7"/>
        <v>0.22330097087378642</v>
      </c>
      <c r="P83" s="11">
        <f>SUM($E$7:$E83)/SUM($E$7:$E$342)</f>
        <v>0.89231415119800883</v>
      </c>
      <c r="Q83" s="11"/>
    </row>
    <row r="84" spans="1:17" x14ac:dyDescent="0.35">
      <c r="A84">
        <v>1124072715</v>
      </c>
      <c r="B84" t="s">
        <v>95</v>
      </c>
      <c r="C84" s="1">
        <f>SUMIFS(T_DATA[discharges],T_DATA[year],C$4,T_DATA[encounter],C$5,T_DATA[bill_npi],$A84)</f>
        <v>20</v>
      </c>
      <c r="D84" s="1">
        <f>SUMIFS(T_DATA[discharges],T_DATA[year],D$4,T_DATA[encounter],D$5,T_DATA[bill_npi],$A84)</f>
        <v>360</v>
      </c>
      <c r="E84" s="1">
        <f t="shared" si="6"/>
        <v>380</v>
      </c>
      <c r="F84" s="11">
        <f>SUMIFS(T_DATA[csection_discharges],T_DATA[year],F$4,T_DATA[bill_npi],$A84)/SUMIFS(T_DATA[discharges],T_DATA[year],F$4,T_DATA[bill_npi],$A84)</f>
        <v>0.3236842105263158</v>
      </c>
      <c r="G84" s="1">
        <f>SUMIFS(T_DATA[prev_csect_num],T_DATA[year],G$4,T_DATA[bill_npi],$A84,T_DATA[encounter],G$5)</f>
        <v>3</v>
      </c>
      <c r="H84" s="1">
        <f>SUMIFS(T_DATA[prev_csect_den],T_DATA[year],H$4,T_DATA[bill_npi],$A84,T_DATA[encounter],H$5)</f>
        <v>11</v>
      </c>
      <c r="I84" s="11">
        <f t="shared" si="8"/>
        <v>0.27272727272727271</v>
      </c>
      <c r="J84" s="1">
        <f>SUMIFS(T_DATA[prev_csect_num],T_DATA[year],J$4,T_DATA[bill_npi],$A84,T_DATA[encounter],J$5)</f>
        <v>36</v>
      </c>
      <c r="K84" s="1">
        <f>SUMIFS(T_DATA[prev_csect_den],T_DATA[year],K$4,T_DATA[bill_npi],$A84,T_DATA[encounter],K$5)</f>
        <v>168</v>
      </c>
      <c r="L84" s="11">
        <f t="shared" si="9"/>
        <v>0.21428571428571427</v>
      </c>
      <c r="M84" s="1">
        <f>SUMIFS(T_DATA[prev_csect_num],T_DATA[year],M$4,T_DATA[bill_npi],$A84)</f>
        <v>39</v>
      </c>
      <c r="N84" s="1">
        <f>SUMIFS(T_DATA[prev_csect_den],T_DATA[year],N$4,T_DATA[bill_npi],$A84)</f>
        <v>179</v>
      </c>
      <c r="O84" s="11">
        <f t="shared" si="7"/>
        <v>0.21787709497206703</v>
      </c>
      <c r="P84" s="11">
        <f>SUM($E$7:$E84)/SUM($E$7:$E$342)</f>
        <v>0.89611259383652697</v>
      </c>
      <c r="Q84" s="11"/>
    </row>
    <row r="85" spans="1:17" x14ac:dyDescent="0.35">
      <c r="A85">
        <v>1710977012</v>
      </c>
      <c r="B85" t="s">
        <v>49</v>
      </c>
      <c r="C85" s="1">
        <f>SUMIFS(T_DATA[discharges],T_DATA[year],C$4,T_DATA[encounter],C$5,T_DATA[bill_npi],$A85)</f>
        <v>19</v>
      </c>
      <c r="D85" s="1">
        <f>SUMIFS(T_DATA[discharges],T_DATA[year],D$4,T_DATA[encounter],D$5,T_DATA[bill_npi],$A85)</f>
        <v>348</v>
      </c>
      <c r="E85" s="1">
        <f t="shared" si="6"/>
        <v>367</v>
      </c>
      <c r="F85" s="11">
        <f>SUMIFS(T_DATA[csection_discharges],T_DATA[year],F$4,T_DATA[bill_npi],$A85)/SUMIFS(T_DATA[discharges],T_DATA[year],F$4,T_DATA[bill_npi],$A85)</f>
        <v>0.28610354223433243</v>
      </c>
      <c r="G85" s="1">
        <f>SUMIFS(T_DATA[prev_csect_num],T_DATA[year],G$4,T_DATA[bill_npi],$A85,T_DATA[encounter],G$5)</f>
        <v>1</v>
      </c>
      <c r="H85" s="1">
        <f>SUMIFS(T_DATA[prev_csect_den],T_DATA[year],H$4,T_DATA[bill_npi],$A85,T_DATA[encounter],H$5)</f>
        <v>9</v>
      </c>
      <c r="I85" s="11">
        <f t="shared" si="8"/>
        <v>0.1111111111111111</v>
      </c>
      <c r="J85" s="1">
        <f>SUMIFS(T_DATA[prev_csect_num],T_DATA[year],J$4,T_DATA[bill_npi],$A85,T_DATA[encounter],J$5)</f>
        <v>27</v>
      </c>
      <c r="K85" s="1">
        <f>SUMIFS(T_DATA[prev_csect_den],T_DATA[year],K$4,T_DATA[bill_npi],$A85,T_DATA[encounter],K$5)</f>
        <v>121</v>
      </c>
      <c r="L85" s="11">
        <f t="shared" si="9"/>
        <v>0.2231404958677686</v>
      </c>
      <c r="M85" s="1">
        <f>SUMIFS(T_DATA[prev_csect_num],T_DATA[year],M$4,T_DATA[bill_npi],$A85)</f>
        <v>28</v>
      </c>
      <c r="N85" s="1">
        <f>SUMIFS(T_DATA[prev_csect_den],T_DATA[year],N$4,T_DATA[bill_npi],$A85)</f>
        <v>130</v>
      </c>
      <c r="O85" s="11">
        <f t="shared" si="7"/>
        <v>0.2153846153846154</v>
      </c>
      <c r="P85" s="11">
        <f>SUM($E$7:$E85)/SUM($E$7:$E$342)</f>
        <v>0.89978108975320115</v>
      </c>
      <c r="Q85" s="11"/>
    </row>
    <row r="86" spans="1:17" x14ac:dyDescent="0.35">
      <c r="A86">
        <v>1548217763</v>
      </c>
      <c r="B86" t="s">
        <v>254</v>
      </c>
      <c r="C86" s="1">
        <f>SUMIFS(T_DATA[discharges],T_DATA[year],C$4,T_DATA[encounter],C$5,T_DATA[bill_npi],$A86)</f>
        <v>0</v>
      </c>
      <c r="D86" s="1">
        <f>SUMIFS(T_DATA[discharges],T_DATA[year],D$4,T_DATA[encounter],D$5,T_DATA[bill_npi],$A86)</f>
        <v>349</v>
      </c>
      <c r="E86" s="1">
        <f t="shared" si="6"/>
        <v>349</v>
      </c>
      <c r="F86" s="11">
        <f>SUMIFS(T_DATA[csection_discharges],T_DATA[year],F$4,T_DATA[bill_npi],$A86)/SUMIFS(T_DATA[discharges],T_DATA[year],F$4,T_DATA[bill_npi],$A86)</f>
        <v>0.40114613180515757</v>
      </c>
      <c r="G86" s="1">
        <f>SUMIFS(T_DATA[prev_csect_num],T_DATA[year],G$4,T_DATA[bill_npi],$A86,T_DATA[encounter],G$5)</f>
        <v>0</v>
      </c>
      <c r="H86" s="1">
        <f>SUMIFS(T_DATA[prev_csect_den],T_DATA[year],H$4,T_DATA[bill_npi],$A86,T_DATA[encounter],H$5)</f>
        <v>0</v>
      </c>
      <c r="I86" s="11" t="str">
        <f t="shared" si="8"/>
        <v/>
      </c>
      <c r="J86" s="1">
        <f>SUMIFS(T_DATA[prev_csect_num],T_DATA[year],J$4,T_DATA[bill_npi],$A86,T_DATA[encounter],J$5)</f>
        <v>39</v>
      </c>
      <c r="K86" s="1">
        <f>SUMIFS(T_DATA[prev_csect_den],T_DATA[year],K$4,T_DATA[bill_npi],$A86,T_DATA[encounter],K$5)</f>
        <v>159</v>
      </c>
      <c r="L86" s="11">
        <f t="shared" si="9"/>
        <v>0.24528301886792453</v>
      </c>
      <c r="M86" s="1">
        <f>SUMIFS(T_DATA[prev_csect_num],T_DATA[year],M$4,T_DATA[bill_npi],$A86)</f>
        <v>39</v>
      </c>
      <c r="N86" s="1">
        <f>SUMIFS(T_DATA[prev_csect_den],T_DATA[year],N$4,T_DATA[bill_npi],$A86)</f>
        <v>159</v>
      </c>
      <c r="O86" s="11">
        <f t="shared" si="7"/>
        <v>0.24528301886792453</v>
      </c>
      <c r="P86" s="11">
        <f>SUM($E$7:$E86)/SUM($E$7:$E$342)</f>
        <v>0.90326965943962978</v>
      </c>
      <c r="Q86" s="11"/>
    </row>
    <row r="87" spans="1:17" x14ac:dyDescent="0.35">
      <c r="A87">
        <v>1881659274</v>
      </c>
      <c r="B87" t="s">
        <v>42</v>
      </c>
      <c r="C87" s="1">
        <f>SUMIFS(T_DATA[discharges],T_DATA[year],C$4,T_DATA[encounter],C$5,T_DATA[bill_npi],$A87)</f>
        <v>10</v>
      </c>
      <c r="D87" s="1">
        <f>SUMIFS(T_DATA[discharges],T_DATA[year],D$4,T_DATA[encounter],D$5,T_DATA[bill_npi],$A87)</f>
        <v>318</v>
      </c>
      <c r="E87" s="1">
        <f t="shared" si="6"/>
        <v>328</v>
      </c>
      <c r="F87" s="11">
        <f>SUMIFS(T_DATA[csection_discharges],T_DATA[year],F$4,T_DATA[bill_npi],$A87)/SUMIFS(T_DATA[discharges],T_DATA[year],F$4,T_DATA[bill_npi],$A87)</f>
        <v>0.25609756097560976</v>
      </c>
      <c r="G87" s="1">
        <f>SUMIFS(T_DATA[prev_csect_num],T_DATA[year],G$4,T_DATA[bill_npi],$A87,T_DATA[encounter],G$5)</f>
        <v>1</v>
      </c>
      <c r="H87" s="1">
        <f>SUMIFS(T_DATA[prev_csect_den],T_DATA[year],H$4,T_DATA[bill_npi],$A87,T_DATA[encounter],H$5)</f>
        <v>4</v>
      </c>
      <c r="I87" s="11">
        <f t="shared" si="8"/>
        <v>0.25</v>
      </c>
      <c r="J87" s="1">
        <f>SUMIFS(T_DATA[prev_csect_num],T_DATA[year],J$4,T_DATA[bill_npi],$A87,T_DATA[encounter],J$5)</f>
        <v>13</v>
      </c>
      <c r="K87" s="1">
        <f>SUMIFS(T_DATA[prev_csect_den],T_DATA[year],K$4,T_DATA[bill_npi],$A87,T_DATA[encounter],K$5)</f>
        <v>155</v>
      </c>
      <c r="L87" s="11">
        <f t="shared" si="9"/>
        <v>8.387096774193549E-2</v>
      </c>
      <c r="M87" s="1">
        <f>SUMIFS(T_DATA[prev_csect_num],T_DATA[year],M$4,T_DATA[bill_npi],$A87)</f>
        <v>14</v>
      </c>
      <c r="N87" s="1">
        <f>SUMIFS(T_DATA[prev_csect_den],T_DATA[year],N$4,T_DATA[bill_npi],$A87)</f>
        <v>159</v>
      </c>
      <c r="O87" s="11">
        <f t="shared" si="7"/>
        <v>8.8050314465408799E-2</v>
      </c>
      <c r="P87" s="11">
        <f>SUM($E$7:$E87)/SUM($E$7:$E$342)</f>
        <v>0.90654831519077184</v>
      </c>
      <c r="Q87" s="11"/>
    </row>
    <row r="88" spans="1:17" x14ac:dyDescent="0.35">
      <c r="A88">
        <v>1770671182</v>
      </c>
      <c r="B88" t="s">
        <v>121</v>
      </c>
      <c r="C88" s="1">
        <f>SUMIFS(T_DATA[discharges],T_DATA[year],C$4,T_DATA[encounter],C$5,T_DATA[bill_npi],$A88)</f>
        <v>30</v>
      </c>
      <c r="D88" s="1">
        <f>SUMIFS(T_DATA[discharges],T_DATA[year],D$4,T_DATA[encounter],D$5,T_DATA[bill_npi],$A88)</f>
        <v>298</v>
      </c>
      <c r="E88" s="1">
        <f t="shared" si="6"/>
        <v>328</v>
      </c>
      <c r="F88" s="11">
        <f>SUMIFS(T_DATA[csection_discharges],T_DATA[year],F$4,T_DATA[bill_npi],$A88)/SUMIFS(T_DATA[discharges],T_DATA[year],F$4,T_DATA[bill_npi],$A88)</f>
        <v>0.25304878048780488</v>
      </c>
      <c r="G88" s="1">
        <f>SUMIFS(T_DATA[prev_csect_num],T_DATA[year],G$4,T_DATA[bill_npi],$A88,T_DATA[encounter],G$5)</f>
        <v>0</v>
      </c>
      <c r="H88" s="1">
        <f>SUMIFS(T_DATA[prev_csect_den],T_DATA[year],H$4,T_DATA[bill_npi],$A88,T_DATA[encounter],H$5)</f>
        <v>19</v>
      </c>
      <c r="I88" s="11">
        <f t="shared" si="8"/>
        <v>0</v>
      </c>
      <c r="J88" s="1">
        <f>SUMIFS(T_DATA[prev_csect_num],T_DATA[year],J$4,T_DATA[bill_npi],$A88,T_DATA[encounter],J$5)</f>
        <v>21</v>
      </c>
      <c r="K88" s="1">
        <f>SUMIFS(T_DATA[prev_csect_den],T_DATA[year],K$4,T_DATA[bill_npi],$A88,T_DATA[encounter],K$5)</f>
        <v>128</v>
      </c>
      <c r="L88" s="11">
        <f t="shared" si="9"/>
        <v>0.1640625</v>
      </c>
      <c r="M88" s="1">
        <f>SUMIFS(T_DATA[prev_csect_num],T_DATA[year],M$4,T_DATA[bill_npi],$A88)</f>
        <v>21</v>
      </c>
      <c r="N88" s="1">
        <f>SUMIFS(T_DATA[prev_csect_den],T_DATA[year],N$4,T_DATA[bill_npi],$A88)</f>
        <v>147</v>
      </c>
      <c r="O88" s="11">
        <f t="shared" si="7"/>
        <v>0.14285714285714285</v>
      </c>
      <c r="P88" s="11">
        <f>SUM($E$7:$E88)/SUM($E$7:$E$342)</f>
        <v>0.90982697094191378</v>
      </c>
      <c r="Q88" s="11"/>
    </row>
    <row r="89" spans="1:17" x14ac:dyDescent="0.35">
      <c r="A89">
        <v>1629087580</v>
      </c>
      <c r="B89" t="s">
        <v>137</v>
      </c>
      <c r="C89" s="1">
        <f>SUMIFS(T_DATA[discharges],T_DATA[year],C$4,T_DATA[encounter],C$5,T_DATA[bill_npi],$A89)</f>
        <v>37</v>
      </c>
      <c r="D89" s="1">
        <f>SUMIFS(T_DATA[discharges],T_DATA[year],D$4,T_DATA[encounter],D$5,T_DATA[bill_npi],$A89)</f>
        <v>290</v>
      </c>
      <c r="E89" s="1">
        <f t="shared" si="6"/>
        <v>327</v>
      </c>
      <c r="F89" s="11">
        <f>SUMIFS(T_DATA[csection_discharges],T_DATA[year],F$4,T_DATA[bill_npi],$A89)/SUMIFS(T_DATA[discharges],T_DATA[year],F$4,T_DATA[bill_npi],$A89)</f>
        <v>0.22324159021406728</v>
      </c>
      <c r="G89" s="1">
        <f>SUMIFS(T_DATA[prev_csect_num],T_DATA[year],G$4,T_DATA[bill_npi],$A89,T_DATA[encounter],G$5)</f>
        <v>2</v>
      </c>
      <c r="H89" s="1">
        <f>SUMIFS(T_DATA[prev_csect_den],T_DATA[year],H$4,T_DATA[bill_npi],$A89,T_DATA[encounter],H$5)</f>
        <v>23</v>
      </c>
      <c r="I89" s="11">
        <f t="shared" si="8"/>
        <v>8.6956521739130432E-2</v>
      </c>
      <c r="J89" s="1">
        <f>SUMIFS(T_DATA[prev_csect_num],T_DATA[year],J$4,T_DATA[bill_npi],$A89,T_DATA[encounter],J$5)</f>
        <v>19</v>
      </c>
      <c r="K89" s="1">
        <f>SUMIFS(T_DATA[prev_csect_den],T_DATA[year],K$4,T_DATA[bill_npi],$A89,T_DATA[encounter],K$5)</f>
        <v>119</v>
      </c>
      <c r="L89" s="11">
        <f t="shared" si="9"/>
        <v>0.15966386554621848</v>
      </c>
      <c r="M89" s="1">
        <f>SUMIFS(T_DATA[prev_csect_num],T_DATA[year],M$4,T_DATA[bill_npi],$A89)</f>
        <v>21</v>
      </c>
      <c r="N89" s="1">
        <f>SUMIFS(T_DATA[prev_csect_den],T_DATA[year],N$4,T_DATA[bill_npi],$A89)</f>
        <v>142</v>
      </c>
      <c r="O89" s="11">
        <f t="shared" si="7"/>
        <v>0.14788732394366197</v>
      </c>
      <c r="P89" s="11">
        <f>SUM($E$7:$E89)/SUM($E$7:$E$342)</f>
        <v>0.91309563079137557</v>
      </c>
      <c r="Q89" s="11"/>
    </row>
    <row r="90" spans="1:17" x14ac:dyDescent="0.35">
      <c r="A90">
        <v>1376546440</v>
      </c>
      <c r="B90" t="s">
        <v>59</v>
      </c>
      <c r="C90" s="1">
        <f>SUMIFS(T_DATA[discharges],T_DATA[year],C$4,T_DATA[encounter],C$5,T_DATA[bill_npi],$A90)</f>
        <v>27</v>
      </c>
      <c r="D90" s="1">
        <f>SUMIFS(T_DATA[discharges],T_DATA[year],D$4,T_DATA[encounter],D$5,T_DATA[bill_npi],$A90)</f>
        <v>283</v>
      </c>
      <c r="E90" s="1">
        <f t="shared" si="6"/>
        <v>310</v>
      </c>
      <c r="F90" s="11">
        <f>SUMIFS(T_DATA[csection_discharges],T_DATA[year],F$4,T_DATA[bill_npi],$A90)/SUMIFS(T_DATA[discharges],T_DATA[year],F$4,T_DATA[bill_npi],$A90)</f>
        <v>0.38064516129032255</v>
      </c>
      <c r="G90" s="1">
        <f>SUMIFS(T_DATA[prev_csect_num],T_DATA[year],G$4,T_DATA[bill_npi],$A90,T_DATA[encounter],G$5)</f>
        <v>2</v>
      </c>
      <c r="H90" s="1">
        <f>SUMIFS(T_DATA[prev_csect_den],T_DATA[year],H$4,T_DATA[bill_npi],$A90,T_DATA[encounter],H$5)</f>
        <v>15</v>
      </c>
      <c r="I90" s="11">
        <f t="shared" si="8"/>
        <v>0.13333333333333333</v>
      </c>
      <c r="J90" s="1">
        <f>SUMIFS(T_DATA[prev_csect_num],T_DATA[year],J$4,T_DATA[bill_npi],$A90,T_DATA[encounter],J$5)</f>
        <v>26</v>
      </c>
      <c r="K90" s="1">
        <f>SUMIFS(T_DATA[prev_csect_den],T_DATA[year],K$4,T_DATA[bill_npi],$A90,T_DATA[encounter],K$5)</f>
        <v>96</v>
      </c>
      <c r="L90" s="11">
        <f t="shared" si="9"/>
        <v>0.27083333333333331</v>
      </c>
      <c r="M90" s="1">
        <f>SUMIFS(T_DATA[prev_csect_num],T_DATA[year],M$4,T_DATA[bill_npi],$A90)</f>
        <v>28</v>
      </c>
      <c r="N90" s="1">
        <f>SUMIFS(T_DATA[prev_csect_den],T_DATA[year],N$4,T_DATA[bill_npi],$A90)</f>
        <v>111</v>
      </c>
      <c r="O90" s="11">
        <f t="shared" si="7"/>
        <v>0.25225225225225223</v>
      </c>
      <c r="P90" s="11">
        <f>SUM($E$7:$E90)/SUM($E$7:$E$342)</f>
        <v>0.91619436031227197</v>
      </c>
      <c r="Q90" s="11"/>
    </row>
    <row r="91" spans="1:17" x14ac:dyDescent="0.35">
      <c r="A91">
        <v>1033270699</v>
      </c>
      <c r="B91" t="s">
        <v>184</v>
      </c>
      <c r="C91" s="1">
        <f>SUMIFS(T_DATA[discharges],T_DATA[year],C$4,T_DATA[encounter],C$5,T_DATA[bill_npi],$A91)</f>
        <v>33</v>
      </c>
      <c r="D91" s="1">
        <f>SUMIFS(T_DATA[discharges],T_DATA[year],D$4,T_DATA[encounter],D$5,T_DATA[bill_npi],$A91)</f>
        <v>276</v>
      </c>
      <c r="E91" s="1">
        <f t="shared" si="6"/>
        <v>309</v>
      </c>
      <c r="F91" s="11">
        <f>SUMIFS(T_DATA[csection_discharges],T_DATA[year],F$4,T_DATA[bill_npi],$A91)/SUMIFS(T_DATA[discharges],T_DATA[year],F$4,T_DATA[bill_npi],$A91)</f>
        <v>0.30420711974110032</v>
      </c>
      <c r="G91" s="1">
        <f>SUMIFS(T_DATA[prev_csect_num],T_DATA[year],G$4,T_DATA[bill_npi],$A91,T_DATA[encounter],G$5)</f>
        <v>5</v>
      </c>
      <c r="H91" s="1">
        <f>SUMIFS(T_DATA[prev_csect_den],T_DATA[year],H$4,T_DATA[bill_npi],$A91,T_DATA[encounter],H$5)</f>
        <v>21</v>
      </c>
      <c r="I91" s="11">
        <f t="shared" si="8"/>
        <v>0.23809523809523808</v>
      </c>
      <c r="J91" s="1">
        <f>SUMIFS(T_DATA[prev_csect_num],T_DATA[year],J$4,T_DATA[bill_npi],$A91,T_DATA[encounter],J$5)</f>
        <v>21</v>
      </c>
      <c r="K91" s="1">
        <f>SUMIFS(T_DATA[prev_csect_den],T_DATA[year],K$4,T_DATA[bill_npi],$A91,T_DATA[encounter],K$5)</f>
        <v>110</v>
      </c>
      <c r="L91" s="11">
        <f t="shared" si="9"/>
        <v>0.19090909090909092</v>
      </c>
      <c r="M91" s="1">
        <f>SUMIFS(T_DATA[prev_csect_num],T_DATA[year],M$4,T_DATA[bill_npi],$A91)</f>
        <v>26</v>
      </c>
      <c r="N91" s="1">
        <f>SUMIFS(T_DATA[prev_csect_den],T_DATA[year],N$4,T_DATA[bill_npi],$A91)</f>
        <v>131</v>
      </c>
      <c r="O91" s="11">
        <f t="shared" si="7"/>
        <v>0.19847328244274809</v>
      </c>
      <c r="P91" s="11">
        <f>SUM($E$7:$E91)/SUM($E$7:$E$342)</f>
        <v>0.9192830939314881</v>
      </c>
      <c r="Q91" s="11"/>
    </row>
    <row r="92" spans="1:17" x14ac:dyDescent="0.35">
      <c r="A92">
        <v>1568548782</v>
      </c>
      <c r="B92" t="s">
        <v>245</v>
      </c>
      <c r="C92" s="1">
        <f>SUMIFS(T_DATA[discharges],T_DATA[year],C$4,T_DATA[encounter],C$5,T_DATA[bill_npi],$A92)</f>
        <v>25</v>
      </c>
      <c r="D92" s="1">
        <f>SUMIFS(T_DATA[discharges],T_DATA[year],D$4,T_DATA[encounter],D$5,T_DATA[bill_npi],$A92)</f>
        <v>279</v>
      </c>
      <c r="E92" s="1">
        <f t="shared" si="6"/>
        <v>304</v>
      </c>
      <c r="F92" s="11">
        <f>SUMIFS(T_DATA[csection_discharges],T_DATA[year],F$4,T_DATA[bill_npi],$A92)/SUMIFS(T_DATA[discharges],T_DATA[year],F$4,T_DATA[bill_npi],$A92)</f>
        <v>0.35197368421052633</v>
      </c>
      <c r="G92" s="1">
        <f>SUMIFS(T_DATA[prev_csect_num],T_DATA[year],G$4,T_DATA[bill_npi],$A92,T_DATA[encounter],G$5)</f>
        <v>0</v>
      </c>
      <c r="H92" s="1">
        <f>SUMIFS(T_DATA[prev_csect_den],T_DATA[year],H$4,T_DATA[bill_npi],$A92,T_DATA[encounter],H$5)</f>
        <v>16</v>
      </c>
      <c r="I92" s="11">
        <f t="shared" si="8"/>
        <v>0</v>
      </c>
      <c r="J92" s="1">
        <f>SUMIFS(T_DATA[prev_csect_num],T_DATA[year],J$4,T_DATA[bill_npi],$A92,T_DATA[encounter],J$5)</f>
        <v>23</v>
      </c>
      <c r="K92" s="1">
        <f>SUMIFS(T_DATA[prev_csect_den],T_DATA[year],K$4,T_DATA[bill_npi],$A92,T_DATA[encounter],K$5)</f>
        <v>108</v>
      </c>
      <c r="L92" s="11">
        <f t="shared" si="9"/>
        <v>0.21296296296296297</v>
      </c>
      <c r="M92" s="1">
        <f>SUMIFS(T_DATA[prev_csect_num],T_DATA[year],M$4,T_DATA[bill_npi],$A92)</f>
        <v>23</v>
      </c>
      <c r="N92" s="1">
        <f>SUMIFS(T_DATA[prev_csect_den],T_DATA[year],N$4,T_DATA[bill_npi],$A92)</f>
        <v>124</v>
      </c>
      <c r="O92" s="11">
        <f t="shared" si="7"/>
        <v>0.18548387096774194</v>
      </c>
      <c r="P92" s="11">
        <f>SUM($E$7:$E92)/SUM($E$7:$E$342)</f>
        <v>0.92232184804230266</v>
      </c>
      <c r="Q92" s="11"/>
    </row>
    <row r="93" spans="1:17" x14ac:dyDescent="0.35">
      <c r="A93">
        <v>1346274537</v>
      </c>
      <c r="B93" t="s">
        <v>156</v>
      </c>
      <c r="C93" s="1">
        <f>SUMIFS(T_DATA[discharges],T_DATA[year],C$4,T_DATA[encounter],C$5,T_DATA[bill_npi],$A93)</f>
        <v>19</v>
      </c>
      <c r="D93" s="1">
        <f>SUMIFS(T_DATA[discharges],T_DATA[year],D$4,T_DATA[encounter],D$5,T_DATA[bill_npi],$A93)</f>
        <v>290</v>
      </c>
      <c r="E93" s="1">
        <f t="shared" si="6"/>
        <v>309</v>
      </c>
      <c r="F93" s="11">
        <f>SUMIFS(T_DATA[csection_discharges],T_DATA[year],F$4,T_DATA[bill_npi],$A93)/SUMIFS(T_DATA[discharges],T_DATA[year],F$4,T_DATA[bill_npi],$A93)</f>
        <v>0.37540453074433655</v>
      </c>
      <c r="G93" s="1">
        <f>SUMIFS(T_DATA[prev_csect_num],T_DATA[year],G$4,T_DATA[bill_npi],$A93,T_DATA[encounter],G$5)</f>
        <v>2</v>
      </c>
      <c r="H93" s="1">
        <f>SUMIFS(T_DATA[prev_csect_den],T_DATA[year],H$4,T_DATA[bill_npi],$A93,T_DATA[encounter],H$5)</f>
        <v>8</v>
      </c>
      <c r="I93" s="11">
        <f t="shared" si="8"/>
        <v>0.25</v>
      </c>
      <c r="J93" s="1">
        <f>SUMIFS(T_DATA[prev_csect_num],T_DATA[year],J$4,T_DATA[bill_npi],$A93,T_DATA[encounter],J$5)</f>
        <v>38</v>
      </c>
      <c r="K93" s="1">
        <f>SUMIFS(T_DATA[prev_csect_den],T_DATA[year],K$4,T_DATA[bill_npi],$A93,T_DATA[encounter],K$5)</f>
        <v>136</v>
      </c>
      <c r="L93" s="11">
        <f t="shared" si="9"/>
        <v>0.27941176470588236</v>
      </c>
      <c r="M93" s="1">
        <f>SUMIFS(T_DATA[prev_csect_num],T_DATA[year],M$4,T_DATA[bill_npi],$A93)</f>
        <v>40</v>
      </c>
      <c r="N93" s="1">
        <f>SUMIFS(T_DATA[prev_csect_den],T_DATA[year],N$4,T_DATA[bill_npi],$A93)</f>
        <v>144</v>
      </c>
      <c r="O93" s="11">
        <f t="shared" si="7"/>
        <v>0.27777777777777779</v>
      </c>
      <c r="P93" s="11">
        <f>SUM($E$7:$E93)/SUM($E$7:$E$342)</f>
        <v>0.92541058166151879</v>
      </c>
      <c r="Q93" s="11"/>
    </row>
    <row r="94" spans="1:17" x14ac:dyDescent="0.35">
      <c r="A94">
        <v>1194776351</v>
      </c>
      <c r="B94" t="s">
        <v>90</v>
      </c>
      <c r="C94" s="1">
        <f>SUMIFS(T_DATA[discharges],T_DATA[year],C$4,T_DATA[encounter],C$5,T_DATA[bill_npi],$A94)</f>
        <v>33</v>
      </c>
      <c r="D94" s="1">
        <f>SUMIFS(T_DATA[discharges],T_DATA[year],D$4,T_DATA[encounter],D$5,T_DATA[bill_npi],$A94)</f>
        <v>263</v>
      </c>
      <c r="E94" s="1">
        <f t="shared" si="6"/>
        <v>296</v>
      </c>
      <c r="F94" s="11">
        <f>SUMIFS(T_DATA[csection_discharges],T_DATA[year],F$4,T_DATA[bill_npi],$A94)/SUMIFS(T_DATA[discharges],T_DATA[year],F$4,T_DATA[bill_npi],$A94)</f>
        <v>0.22635135135135134</v>
      </c>
      <c r="G94" s="1">
        <f>SUMIFS(T_DATA[prev_csect_num],T_DATA[year],G$4,T_DATA[bill_npi],$A94,T_DATA[encounter],G$5)</f>
        <v>5</v>
      </c>
      <c r="H94" s="1">
        <f>SUMIFS(T_DATA[prev_csect_den],T_DATA[year],H$4,T_DATA[bill_npi],$A94,T_DATA[encounter],H$5)</f>
        <v>24</v>
      </c>
      <c r="I94" s="11">
        <f t="shared" si="8"/>
        <v>0.20833333333333334</v>
      </c>
      <c r="J94" s="1">
        <f>SUMIFS(T_DATA[prev_csect_num],T_DATA[year],J$4,T_DATA[bill_npi],$A94,T_DATA[encounter],J$5)</f>
        <v>17</v>
      </c>
      <c r="K94" s="1">
        <f>SUMIFS(T_DATA[prev_csect_den],T_DATA[year],K$4,T_DATA[bill_npi],$A94,T_DATA[encounter],K$5)</f>
        <v>116</v>
      </c>
      <c r="L94" s="11">
        <f t="shared" si="9"/>
        <v>0.14655172413793102</v>
      </c>
      <c r="M94" s="1">
        <f>SUMIFS(T_DATA[prev_csect_num],T_DATA[year],M$4,T_DATA[bill_npi],$A94)</f>
        <v>22</v>
      </c>
      <c r="N94" s="1">
        <f>SUMIFS(T_DATA[prev_csect_den],T_DATA[year],N$4,T_DATA[bill_npi],$A94)</f>
        <v>140</v>
      </c>
      <c r="O94" s="11">
        <f t="shared" si="7"/>
        <v>0.15714285714285714</v>
      </c>
      <c r="P94" s="11">
        <f>SUM($E$7:$E94)/SUM($E$7:$E$342)</f>
        <v>0.92836936855889085</v>
      </c>
      <c r="Q94" s="11"/>
    </row>
    <row r="95" spans="1:17" x14ac:dyDescent="0.35">
      <c r="A95">
        <v>1962422733</v>
      </c>
      <c r="B95" t="s">
        <v>203</v>
      </c>
      <c r="C95" s="1">
        <f>SUMIFS(T_DATA[discharges],T_DATA[year],C$4,T_DATA[encounter],C$5,T_DATA[bill_npi],$A95)</f>
        <v>20</v>
      </c>
      <c r="D95" s="1">
        <f>SUMIFS(T_DATA[discharges],T_DATA[year],D$4,T_DATA[encounter],D$5,T_DATA[bill_npi],$A95)</f>
        <v>268</v>
      </c>
      <c r="E95" s="1">
        <f t="shared" si="6"/>
        <v>288</v>
      </c>
      <c r="F95" s="11">
        <f>SUMIFS(T_DATA[csection_discharges],T_DATA[year],F$4,T_DATA[bill_npi],$A95)/SUMIFS(T_DATA[discharges],T_DATA[year],F$4,T_DATA[bill_npi],$A95)</f>
        <v>0.28472222222222221</v>
      </c>
      <c r="G95" s="1">
        <f>SUMIFS(T_DATA[prev_csect_num],T_DATA[year],G$4,T_DATA[bill_npi],$A95,T_DATA[encounter],G$5)</f>
        <v>2</v>
      </c>
      <c r="H95" s="1">
        <f>SUMIFS(T_DATA[prev_csect_den],T_DATA[year],H$4,T_DATA[bill_npi],$A95,T_DATA[encounter],H$5)</f>
        <v>14</v>
      </c>
      <c r="I95" s="11">
        <f t="shared" si="8"/>
        <v>0.14285714285714285</v>
      </c>
      <c r="J95" s="1">
        <f>SUMIFS(T_DATA[prev_csect_num],T_DATA[year],J$4,T_DATA[bill_npi],$A95,T_DATA[encounter],J$5)</f>
        <v>10</v>
      </c>
      <c r="K95" s="1">
        <f>SUMIFS(T_DATA[prev_csect_den],T_DATA[year],K$4,T_DATA[bill_npi],$A95,T_DATA[encounter],K$5)</f>
        <v>109</v>
      </c>
      <c r="L95" s="11">
        <f t="shared" si="9"/>
        <v>9.1743119266055051E-2</v>
      </c>
      <c r="M95" s="1">
        <f>SUMIFS(T_DATA[prev_csect_num],T_DATA[year],M$4,T_DATA[bill_npi],$A95)</f>
        <v>12</v>
      </c>
      <c r="N95" s="1">
        <f>SUMIFS(T_DATA[prev_csect_den],T_DATA[year],N$4,T_DATA[bill_npi],$A95)</f>
        <v>123</v>
      </c>
      <c r="O95" s="11">
        <f t="shared" si="7"/>
        <v>9.7560975609756101E-2</v>
      </c>
      <c r="P95" s="11">
        <f>SUM($E$7:$E95)/SUM($E$7:$E$342)</f>
        <v>0.93124818824282041</v>
      </c>
      <c r="Q95" s="11"/>
    </row>
    <row r="96" spans="1:17" x14ac:dyDescent="0.35">
      <c r="A96">
        <v>1164481529</v>
      </c>
      <c r="B96" t="s">
        <v>112</v>
      </c>
      <c r="C96" s="1">
        <f>SUMIFS(T_DATA[discharges],T_DATA[year],C$4,T_DATA[encounter],C$5,T_DATA[bill_npi],$A96)</f>
        <v>20</v>
      </c>
      <c r="D96" s="1">
        <f>SUMIFS(T_DATA[discharges],T_DATA[year],D$4,T_DATA[encounter],D$5,T_DATA[bill_npi],$A96)</f>
        <v>264</v>
      </c>
      <c r="E96" s="1">
        <f t="shared" si="6"/>
        <v>284</v>
      </c>
      <c r="F96" s="11">
        <f>SUMIFS(T_DATA[csection_discharges],T_DATA[year],F$4,T_DATA[bill_npi],$A96)/SUMIFS(T_DATA[discharges],T_DATA[year],F$4,T_DATA[bill_npi],$A96)</f>
        <v>0.47535211267605632</v>
      </c>
      <c r="G96" s="1">
        <f>SUMIFS(T_DATA[prev_csect_num],T_DATA[year],G$4,T_DATA[bill_npi],$A96,T_DATA[encounter],G$5)</f>
        <v>5</v>
      </c>
      <c r="H96" s="1">
        <f>SUMIFS(T_DATA[prev_csect_den],T_DATA[year],H$4,T_DATA[bill_npi],$A96,T_DATA[encounter],H$5)</f>
        <v>13</v>
      </c>
      <c r="I96" s="11">
        <f t="shared" si="8"/>
        <v>0.38461538461538464</v>
      </c>
      <c r="J96" s="1">
        <f>SUMIFS(T_DATA[prev_csect_num],T_DATA[year],J$4,T_DATA[bill_npi],$A96,T_DATA[encounter],J$5)</f>
        <v>35</v>
      </c>
      <c r="K96" s="1">
        <f>SUMIFS(T_DATA[prev_csect_den],T_DATA[year],K$4,T_DATA[bill_npi],$A96,T_DATA[encounter],K$5)</f>
        <v>122</v>
      </c>
      <c r="L96" s="11">
        <f t="shared" si="9"/>
        <v>0.28688524590163933</v>
      </c>
      <c r="M96" s="1">
        <f>SUMIFS(T_DATA[prev_csect_num],T_DATA[year],M$4,T_DATA[bill_npi],$A96)</f>
        <v>40</v>
      </c>
      <c r="N96" s="1">
        <f>SUMIFS(T_DATA[prev_csect_den],T_DATA[year],N$4,T_DATA[bill_npi],$A96)</f>
        <v>135</v>
      </c>
      <c r="O96" s="11">
        <f t="shared" si="7"/>
        <v>0.29629629629629628</v>
      </c>
      <c r="P96" s="11">
        <f>SUM($E$7:$E96)/SUM($E$7:$E$342)</f>
        <v>0.93408702432002877</v>
      </c>
      <c r="Q96" s="11"/>
    </row>
    <row r="97" spans="1:17" x14ac:dyDescent="0.35">
      <c r="A97">
        <v>1225083074</v>
      </c>
      <c r="B97" t="s">
        <v>13</v>
      </c>
      <c r="C97" s="1">
        <f>SUMIFS(T_DATA[discharges],T_DATA[year],C$4,T_DATA[encounter],C$5,T_DATA[bill_npi],$A97)</f>
        <v>26</v>
      </c>
      <c r="D97" s="1">
        <f>SUMIFS(T_DATA[discharges],T_DATA[year],D$4,T_DATA[encounter],D$5,T_DATA[bill_npi],$A97)</f>
        <v>258</v>
      </c>
      <c r="E97" s="1">
        <f t="shared" si="6"/>
        <v>284</v>
      </c>
      <c r="F97" s="11">
        <f>SUMIFS(T_DATA[csection_discharges],T_DATA[year],F$4,T_DATA[bill_npi],$A97)/SUMIFS(T_DATA[discharges],T_DATA[year],F$4,T_DATA[bill_npi],$A97)</f>
        <v>0.28521126760563381</v>
      </c>
      <c r="G97" s="1">
        <f>SUMIFS(T_DATA[prev_csect_num],T_DATA[year],G$4,T_DATA[bill_npi],$A97,T_DATA[encounter],G$5)</f>
        <v>1</v>
      </c>
      <c r="H97" s="1">
        <f>SUMIFS(T_DATA[prev_csect_den],T_DATA[year],H$4,T_DATA[bill_npi],$A97,T_DATA[encounter],H$5)</f>
        <v>16</v>
      </c>
      <c r="I97" s="11">
        <f t="shared" si="8"/>
        <v>6.25E-2</v>
      </c>
      <c r="J97" s="1">
        <f>SUMIFS(T_DATA[prev_csect_num],T_DATA[year],J$4,T_DATA[bill_npi],$A97,T_DATA[encounter],J$5)</f>
        <v>20</v>
      </c>
      <c r="K97" s="1">
        <f>SUMIFS(T_DATA[prev_csect_den],T_DATA[year],K$4,T_DATA[bill_npi],$A97,T_DATA[encounter],K$5)</f>
        <v>105</v>
      </c>
      <c r="L97" s="11">
        <f t="shared" si="9"/>
        <v>0.19047619047619047</v>
      </c>
      <c r="M97" s="1">
        <f>SUMIFS(T_DATA[prev_csect_num],T_DATA[year],M$4,T_DATA[bill_npi],$A97)</f>
        <v>21</v>
      </c>
      <c r="N97" s="1">
        <f>SUMIFS(T_DATA[prev_csect_den],T_DATA[year],N$4,T_DATA[bill_npi],$A97)</f>
        <v>121</v>
      </c>
      <c r="O97" s="11">
        <f t="shared" si="7"/>
        <v>0.17355371900826447</v>
      </c>
      <c r="P97" s="11">
        <f>SUM($E$7:$E97)/SUM($E$7:$E$342)</f>
        <v>0.93692586039723713</v>
      </c>
      <c r="Q97" s="11"/>
    </row>
    <row r="98" spans="1:17" x14ac:dyDescent="0.35">
      <c r="A98">
        <v>1871678458</v>
      </c>
      <c r="B98" t="s">
        <v>131</v>
      </c>
      <c r="C98" s="1">
        <f>SUMIFS(T_DATA[discharges],T_DATA[year],C$4,T_DATA[encounter],C$5,T_DATA[bill_npi],$A98)</f>
        <v>22</v>
      </c>
      <c r="D98" s="1">
        <f>SUMIFS(T_DATA[discharges],T_DATA[year],D$4,T_DATA[encounter],D$5,T_DATA[bill_npi],$A98)</f>
        <v>252</v>
      </c>
      <c r="E98" s="1">
        <f t="shared" si="6"/>
        <v>274</v>
      </c>
      <c r="F98" s="11">
        <f>SUMIFS(T_DATA[csection_discharges],T_DATA[year],F$4,T_DATA[bill_npi],$A98)/SUMIFS(T_DATA[discharges],T_DATA[year],F$4,T_DATA[bill_npi],$A98)</f>
        <v>0.354014598540146</v>
      </c>
      <c r="G98" s="1">
        <f>SUMIFS(T_DATA[prev_csect_num],T_DATA[year],G$4,T_DATA[bill_npi],$A98,T_DATA[encounter],G$5)</f>
        <v>4</v>
      </c>
      <c r="H98" s="1">
        <f>SUMIFS(T_DATA[prev_csect_den],T_DATA[year],H$4,T_DATA[bill_npi],$A98,T_DATA[encounter],H$5)</f>
        <v>9</v>
      </c>
      <c r="I98" s="11">
        <f t="shared" si="8"/>
        <v>0.44444444444444442</v>
      </c>
      <c r="J98" s="1">
        <f>SUMIFS(T_DATA[prev_csect_num],T_DATA[year],J$4,T_DATA[bill_npi],$A98,T_DATA[encounter],J$5)</f>
        <v>16</v>
      </c>
      <c r="K98" s="1">
        <f>SUMIFS(T_DATA[prev_csect_den],T_DATA[year],K$4,T_DATA[bill_npi],$A98,T_DATA[encounter],K$5)</f>
        <v>87</v>
      </c>
      <c r="L98" s="11">
        <f t="shared" si="9"/>
        <v>0.18390804597701149</v>
      </c>
      <c r="M98" s="1">
        <f>SUMIFS(T_DATA[prev_csect_num],T_DATA[year],M$4,T_DATA[bill_npi],$A98)</f>
        <v>20</v>
      </c>
      <c r="N98" s="1">
        <f>SUMIFS(T_DATA[prev_csect_den],T_DATA[year],N$4,T_DATA[bill_npi],$A98)</f>
        <v>96</v>
      </c>
      <c r="O98" s="11">
        <f t="shared" si="7"/>
        <v>0.20833333333333334</v>
      </c>
      <c r="P98" s="11">
        <f>SUM($E$7:$E98)/SUM($E$7:$E$342)</f>
        <v>0.93966473745764234</v>
      </c>
      <c r="Q98" s="11"/>
    </row>
    <row r="99" spans="1:17" x14ac:dyDescent="0.35">
      <c r="A99">
        <v>1033227111</v>
      </c>
      <c r="B99" t="s">
        <v>127</v>
      </c>
      <c r="C99" s="1">
        <f>SUMIFS(T_DATA[discharges],T_DATA[year],C$4,T_DATA[encounter],C$5,T_DATA[bill_npi],$A99)</f>
        <v>0</v>
      </c>
      <c r="D99" s="1">
        <f>SUMIFS(T_DATA[discharges],T_DATA[year],D$4,T_DATA[encounter],D$5,T_DATA[bill_npi],$A99)</f>
        <v>264</v>
      </c>
      <c r="E99" s="1">
        <f t="shared" si="6"/>
        <v>264</v>
      </c>
      <c r="F99" s="11">
        <f>SUMIFS(T_DATA[csection_discharges],T_DATA[year],F$4,T_DATA[bill_npi],$A99)/SUMIFS(T_DATA[discharges],T_DATA[year],F$4,T_DATA[bill_npi],$A99)</f>
        <v>0.28409090909090912</v>
      </c>
      <c r="G99" s="1">
        <f>SUMIFS(T_DATA[prev_csect_num],T_DATA[year],G$4,T_DATA[bill_npi],$A99,T_DATA[encounter],G$5)</f>
        <v>0</v>
      </c>
      <c r="H99" s="1">
        <f>SUMIFS(T_DATA[prev_csect_den],T_DATA[year],H$4,T_DATA[bill_npi],$A99,T_DATA[encounter],H$5)</f>
        <v>0</v>
      </c>
      <c r="I99" s="11" t="str">
        <f t="shared" si="8"/>
        <v/>
      </c>
      <c r="J99" s="1">
        <f>SUMIFS(T_DATA[prev_csect_num],T_DATA[year],J$4,T_DATA[bill_npi],$A99,T_DATA[encounter],J$5)</f>
        <v>24</v>
      </c>
      <c r="K99" s="1">
        <f>SUMIFS(T_DATA[prev_csect_den],T_DATA[year],K$4,T_DATA[bill_npi],$A99,T_DATA[encounter],K$5)</f>
        <v>115</v>
      </c>
      <c r="L99" s="11">
        <f t="shared" si="9"/>
        <v>0.20869565217391303</v>
      </c>
      <c r="M99" s="1">
        <f>SUMIFS(T_DATA[prev_csect_num],T_DATA[year],M$4,T_DATA[bill_npi],$A99)</f>
        <v>24</v>
      </c>
      <c r="N99" s="1">
        <f>SUMIFS(T_DATA[prev_csect_den],T_DATA[year],N$4,T_DATA[bill_npi],$A99)</f>
        <v>115</v>
      </c>
      <c r="O99" s="11">
        <f t="shared" si="7"/>
        <v>0.20869565217391303</v>
      </c>
      <c r="P99" s="11">
        <f>SUM($E$7:$E99)/SUM($E$7:$E$342)</f>
        <v>0.94230365550124451</v>
      </c>
      <c r="Q99" s="11"/>
    </row>
    <row r="100" spans="1:17" x14ac:dyDescent="0.35">
      <c r="A100">
        <v>1073569331</v>
      </c>
      <c r="B100" t="s">
        <v>85</v>
      </c>
      <c r="C100" s="1">
        <f>SUMIFS(T_DATA[discharges],T_DATA[year],C$4,T_DATA[encounter],C$5,T_DATA[bill_npi],$A100)</f>
        <v>20</v>
      </c>
      <c r="D100" s="1">
        <f>SUMIFS(T_DATA[discharges],T_DATA[year],D$4,T_DATA[encounter],D$5,T_DATA[bill_npi],$A100)</f>
        <v>223</v>
      </c>
      <c r="E100" s="1">
        <f t="shared" si="6"/>
        <v>243</v>
      </c>
      <c r="F100" s="11">
        <f>SUMIFS(T_DATA[csection_discharges],T_DATA[year],F$4,T_DATA[bill_npi],$A100)/SUMIFS(T_DATA[discharges],T_DATA[year],F$4,T_DATA[bill_npi],$A100)</f>
        <v>0.37037037037037035</v>
      </c>
      <c r="G100" s="1">
        <f>SUMIFS(T_DATA[prev_csect_num],T_DATA[year],G$4,T_DATA[bill_npi],$A100,T_DATA[encounter],G$5)</f>
        <v>5</v>
      </c>
      <c r="H100" s="1">
        <f>SUMIFS(T_DATA[prev_csect_den],T_DATA[year],H$4,T_DATA[bill_npi],$A100,T_DATA[encounter],H$5)</f>
        <v>15</v>
      </c>
      <c r="I100" s="11">
        <f t="shared" si="8"/>
        <v>0.33333333333333331</v>
      </c>
      <c r="J100" s="1">
        <f>SUMIFS(T_DATA[prev_csect_num],T_DATA[year],J$4,T_DATA[bill_npi],$A100,T_DATA[encounter],J$5)</f>
        <v>28</v>
      </c>
      <c r="K100" s="1">
        <f>SUMIFS(T_DATA[prev_csect_den],T_DATA[year],K$4,T_DATA[bill_npi],$A100,T_DATA[encounter],K$5)</f>
        <v>96</v>
      </c>
      <c r="L100" s="11">
        <f t="shared" si="9"/>
        <v>0.29166666666666669</v>
      </c>
      <c r="M100" s="1">
        <f>SUMIFS(T_DATA[prev_csect_num],T_DATA[year],M$4,T_DATA[bill_npi],$A100)</f>
        <v>33</v>
      </c>
      <c r="N100" s="1">
        <f>SUMIFS(T_DATA[prev_csect_den],T_DATA[year],N$4,T_DATA[bill_npi],$A100)</f>
        <v>111</v>
      </c>
      <c r="O100" s="11">
        <f t="shared" si="7"/>
        <v>0.29729729729729731</v>
      </c>
      <c r="P100" s="11">
        <f>SUM($E$7:$E100)/SUM($E$7:$E$342)</f>
        <v>0.9447326596095601</v>
      </c>
      <c r="Q100" s="11"/>
    </row>
    <row r="101" spans="1:17" x14ac:dyDescent="0.35">
      <c r="A101">
        <v>1346241973</v>
      </c>
      <c r="B101" t="s">
        <v>191</v>
      </c>
      <c r="C101" s="1">
        <f>SUMIFS(T_DATA[discharges],T_DATA[year],C$4,T_DATA[encounter],C$5,T_DATA[bill_npi],$A101)</f>
        <v>32</v>
      </c>
      <c r="D101" s="1">
        <f>SUMIFS(T_DATA[discharges],T_DATA[year],D$4,T_DATA[encounter],D$5,T_DATA[bill_npi],$A101)</f>
        <v>203</v>
      </c>
      <c r="E101" s="1">
        <f t="shared" si="6"/>
        <v>235</v>
      </c>
      <c r="F101" s="11">
        <f>SUMIFS(T_DATA[csection_discharges],T_DATA[year],F$4,T_DATA[bill_npi],$A101)/SUMIFS(T_DATA[discharges],T_DATA[year],F$4,T_DATA[bill_npi],$A101)</f>
        <v>0.28936170212765955</v>
      </c>
      <c r="G101" s="1">
        <f>SUMIFS(T_DATA[prev_csect_num],T_DATA[year],G$4,T_DATA[bill_npi],$A101,T_DATA[encounter],G$5)</f>
        <v>4</v>
      </c>
      <c r="H101" s="1">
        <f>SUMIFS(T_DATA[prev_csect_den],T_DATA[year],H$4,T_DATA[bill_npi],$A101,T_DATA[encounter],H$5)</f>
        <v>22</v>
      </c>
      <c r="I101" s="11">
        <f t="shared" si="8"/>
        <v>0.18181818181818182</v>
      </c>
      <c r="J101" s="1">
        <f>SUMIFS(T_DATA[prev_csect_num],T_DATA[year],J$4,T_DATA[bill_npi],$A101,T_DATA[encounter],J$5)</f>
        <v>17</v>
      </c>
      <c r="K101" s="1">
        <f>SUMIFS(T_DATA[prev_csect_den],T_DATA[year],K$4,T_DATA[bill_npi],$A101,T_DATA[encounter],K$5)</f>
        <v>96</v>
      </c>
      <c r="L101" s="11">
        <f t="shared" si="9"/>
        <v>0.17708333333333334</v>
      </c>
      <c r="M101" s="1">
        <f>SUMIFS(T_DATA[prev_csect_num],T_DATA[year],M$4,T_DATA[bill_npi],$A101)</f>
        <v>21</v>
      </c>
      <c r="N101" s="1">
        <f>SUMIFS(T_DATA[prev_csect_den],T_DATA[year],N$4,T_DATA[bill_npi],$A101)</f>
        <v>118</v>
      </c>
      <c r="O101" s="11">
        <f t="shared" si="7"/>
        <v>0.17796610169491525</v>
      </c>
      <c r="P101" s="11">
        <f>SUM($E$7:$E101)/SUM($E$7:$E$342)</f>
        <v>0.94708169650443319</v>
      </c>
      <c r="Q101" s="11"/>
    </row>
    <row r="102" spans="1:17" x14ac:dyDescent="0.35">
      <c r="A102">
        <v>1336145168</v>
      </c>
      <c r="B102" t="s">
        <v>140</v>
      </c>
      <c r="C102" s="1">
        <f>SUMIFS(T_DATA[discharges],T_DATA[year],C$4,T_DATA[encounter],C$5,T_DATA[bill_npi],$A102)</f>
        <v>16</v>
      </c>
      <c r="D102" s="1">
        <f>SUMIFS(T_DATA[discharges],T_DATA[year],D$4,T_DATA[encounter],D$5,T_DATA[bill_npi],$A102)</f>
        <v>219</v>
      </c>
      <c r="E102" s="1">
        <f t="shared" si="6"/>
        <v>235</v>
      </c>
      <c r="F102" s="11">
        <f>SUMIFS(T_DATA[csection_discharges],T_DATA[year],F$4,T_DATA[bill_npi],$A102)/SUMIFS(T_DATA[discharges],T_DATA[year],F$4,T_DATA[bill_npi],$A102)</f>
        <v>0.2723404255319149</v>
      </c>
      <c r="G102" s="1">
        <f>SUMIFS(T_DATA[prev_csect_num],T_DATA[year],G$4,T_DATA[bill_npi],$A102,T_DATA[encounter],G$5)</f>
        <v>2</v>
      </c>
      <c r="H102" s="1">
        <f>SUMIFS(T_DATA[prev_csect_den],T_DATA[year],H$4,T_DATA[bill_npi],$A102,T_DATA[encounter],H$5)</f>
        <v>9</v>
      </c>
      <c r="I102" s="11">
        <f t="shared" si="8"/>
        <v>0.22222222222222221</v>
      </c>
      <c r="J102" s="1">
        <f>SUMIFS(T_DATA[prev_csect_num],T_DATA[year],J$4,T_DATA[bill_npi],$A102,T_DATA[encounter],J$5)</f>
        <v>17</v>
      </c>
      <c r="K102" s="1">
        <f>SUMIFS(T_DATA[prev_csect_den],T_DATA[year],K$4,T_DATA[bill_npi],$A102,T_DATA[encounter],K$5)</f>
        <v>86</v>
      </c>
      <c r="L102" s="11">
        <f t="shared" si="9"/>
        <v>0.19767441860465115</v>
      </c>
      <c r="M102" s="1">
        <f>SUMIFS(T_DATA[prev_csect_num],T_DATA[year],M$4,T_DATA[bill_npi],$A102)</f>
        <v>19</v>
      </c>
      <c r="N102" s="1">
        <f>SUMIFS(T_DATA[prev_csect_den],T_DATA[year],N$4,T_DATA[bill_npi],$A102)</f>
        <v>95</v>
      </c>
      <c r="O102" s="11">
        <f t="shared" si="7"/>
        <v>0.2</v>
      </c>
      <c r="P102" s="11">
        <f>SUM($E$7:$E102)/SUM($E$7:$E$342)</f>
        <v>0.94943073339930628</v>
      </c>
      <c r="Q102" s="11"/>
    </row>
    <row r="103" spans="1:17" x14ac:dyDescent="0.35">
      <c r="A103">
        <v>1902800352</v>
      </c>
      <c r="B103" t="s">
        <v>43</v>
      </c>
      <c r="C103" s="1">
        <f>SUMIFS(T_DATA[discharges],T_DATA[year],C$4,T_DATA[encounter],C$5,T_DATA[bill_npi],$A103)</f>
        <v>16</v>
      </c>
      <c r="D103" s="1">
        <f>SUMIFS(T_DATA[discharges],T_DATA[year],D$4,T_DATA[encounter],D$5,T_DATA[bill_npi],$A103)</f>
        <v>211</v>
      </c>
      <c r="E103" s="1">
        <f t="shared" si="6"/>
        <v>227</v>
      </c>
      <c r="F103" s="11">
        <f>SUMIFS(T_DATA[csection_discharges],T_DATA[year],F$4,T_DATA[bill_npi],$A103)/SUMIFS(T_DATA[discharges],T_DATA[year],F$4,T_DATA[bill_npi],$A103)</f>
        <v>0.28634361233480177</v>
      </c>
      <c r="G103" s="1">
        <f>SUMIFS(T_DATA[prev_csect_num],T_DATA[year],G$4,T_DATA[bill_npi],$A103,T_DATA[encounter],G$5)</f>
        <v>4</v>
      </c>
      <c r="H103" s="1">
        <f>SUMIFS(T_DATA[prev_csect_den],T_DATA[year],H$4,T_DATA[bill_npi],$A103,T_DATA[encounter],H$5)</f>
        <v>9</v>
      </c>
      <c r="I103" s="11">
        <f t="shared" si="8"/>
        <v>0.44444444444444442</v>
      </c>
      <c r="J103" s="1">
        <f>SUMIFS(T_DATA[prev_csect_num],T_DATA[year],J$4,T_DATA[bill_npi],$A103,T_DATA[encounter],J$5)</f>
        <v>19</v>
      </c>
      <c r="K103" s="1">
        <f>SUMIFS(T_DATA[prev_csect_den],T_DATA[year],K$4,T_DATA[bill_npi],$A103,T_DATA[encounter],K$5)</f>
        <v>84</v>
      </c>
      <c r="L103" s="11">
        <f t="shared" si="9"/>
        <v>0.22619047619047619</v>
      </c>
      <c r="M103" s="1">
        <f>SUMIFS(T_DATA[prev_csect_num],T_DATA[year],M$4,T_DATA[bill_npi],$A103)</f>
        <v>23</v>
      </c>
      <c r="N103" s="1">
        <f>SUMIFS(T_DATA[prev_csect_den],T_DATA[year],N$4,T_DATA[bill_npi],$A103)</f>
        <v>93</v>
      </c>
      <c r="O103" s="11">
        <f t="shared" si="7"/>
        <v>0.24731182795698925</v>
      </c>
      <c r="P103" s="11">
        <f>SUM($E$7:$E103)/SUM($E$7:$E$342)</f>
        <v>0.95169980308073687</v>
      </c>
      <c r="Q103" s="11"/>
    </row>
    <row r="104" spans="1:17" x14ac:dyDescent="0.35">
      <c r="A104">
        <v>1962408203</v>
      </c>
      <c r="B104" t="s">
        <v>259</v>
      </c>
      <c r="C104" s="1">
        <f>SUMIFS(T_DATA[discharges],T_DATA[year],C$4,T_DATA[encounter],C$5,T_DATA[bill_npi],$A104)</f>
        <v>18</v>
      </c>
      <c r="D104" s="1">
        <f>SUMIFS(T_DATA[discharges],T_DATA[year],D$4,T_DATA[encounter],D$5,T_DATA[bill_npi],$A104)</f>
        <v>206</v>
      </c>
      <c r="E104" s="1">
        <f t="shared" si="6"/>
        <v>224</v>
      </c>
      <c r="F104" s="11">
        <f>SUMIFS(T_DATA[csection_discharges],T_DATA[year],F$4,T_DATA[bill_npi],$A104)/SUMIFS(T_DATA[discharges],T_DATA[year],F$4,T_DATA[bill_npi],$A104)</f>
        <v>0.39285714285714285</v>
      </c>
      <c r="G104" s="1">
        <f>SUMIFS(T_DATA[prev_csect_num],T_DATA[year],G$4,T_DATA[bill_npi],$A104,T_DATA[encounter],G$5)</f>
        <v>2</v>
      </c>
      <c r="H104" s="1">
        <f>SUMIFS(T_DATA[prev_csect_den],T_DATA[year],H$4,T_DATA[bill_npi],$A104,T_DATA[encounter],H$5)</f>
        <v>10</v>
      </c>
      <c r="I104" s="11">
        <f t="shared" si="8"/>
        <v>0.2</v>
      </c>
      <c r="J104" s="1">
        <f>SUMIFS(T_DATA[prev_csect_num],T_DATA[year],J$4,T_DATA[bill_npi],$A104,T_DATA[encounter],J$5)</f>
        <v>17</v>
      </c>
      <c r="K104" s="1">
        <f>SUMIFS(T_DATA[prev_csect_den],T_DATA[year],K$4,T_DATA[bill_npi],$A104,T_DATA[encounter],K$5)</f>
        <v>81</v>
      </c>
      <c r="L104" s="11">
        <f t="shared" si="9"/>
        <v>0.20987654320987653</v>
      </c>
      <c r="M104" s="1">
        <f>SUMIFS(T_DATA[prev_csect_num],T_DATA[year],M$4,T_DATA[bill_npi],$A104)</f>
        <v>19</v>
      </c>
      <c r="N104" s="1">
        <f>SUMIFS(T_DATA[prev_csect_den],T_DATA[year],N$4,T_DATA[bill_npi],$A104)</f>
        <v>91</v>
      </c>
      <c r="O104" s="11">
        <f t="shared" si="7"/>
        <v>0.2087912087912088</v>
      </c>
      <c r="P104" s="11">
        <f>SUM($E$7:$E104)/SUM($E$7:$E$342)</f>
        <v>0.95393888505712654</v>
      </c>
      <c r="Q104" s="11"/>
    </row>
    <row r="105" spans="1:17" x14ac:dyDescent="0.35">
      <c r="A105">
        <v>1811977796</v>
      </c>
      <c r="B105" t="s">
        <v>78</v>
      </c>
      <c r="C105" s="1">
        <f>SUMIFS(T_DATA[discharges],T_DATA[year],C$4,T_DATA[encounter],C$5,T_DATA[bill_npi],$A105)</f>
        <v>18</v>
      </c>
      <c r="D105" s="1">
        <f>SUMIFS(T_DATA[discharges],T_DATA[year],D$4,T_DATA[encounter],D$5,T_DATA[bill_npi],$A105)</f>
        <v>195</v>
      </c>
      <c r="E105" s="1">
        <f t="shared" si="6"/>
        <v>213</v>
      </c>
      <c r="F105" s="11">
        <f>SUMIFS(T_DATA[csection_discharges],T_DATA[year],F$4,T_DATA[bill_npi],$A105)/SUMIFS(T_DATA[discharges],T_DATA[year],F$4,T_DATA[bill_npi],$A105)</f>
        <v>0.23943661971830985</v>
      </c>
      <c r="G105" s="1">
        <f>SUMIFS(T_DATA[prev_csect_num],T_DATA[year],G$4,T_DATA[bill_npi],$A105,T_DATA[encounter],G$5)</f>
        <v>1</v>
      </c>
      <c r="H105" s="1">
        <f>SUMIFS(T_DATA[prev_csect_den],T_DATA[year],H$4,T_DATA[bill_npi],$A105,T_DATA[encounter],H$5)</f>
        <v>9</v>
      </c>
      <c r="I105" s="11">
        <f t="shared" si="8"/>
        <v>0.1111111111111111</v>
      </c>
      <c r="J105" s="1">
        <f>SUMIFS(T_DATA[prev_csect_num],T_DATA[year],J$4,T_DATA[bill_npi],$A105,T_DATA[encounter],J$5)</f>
        <v>13</v>
      </c>
      <c r="K105" s="1">
        <f>SUMIFS(T_DATA[prev_csect_den],T_DATA[year],K$4,T_DATA[bill_npi],$A105,T_DATA[encounter],K$5)</f>
        <v>74</v>
      </c>
      <c r="L105" s="11">
        <f t="shared" si="9"/>
        <v>0.17567567567567569</v>
      </c>
      <c r="M105" s="1">
        <f>SUMIFS(T_DATA[prev_csect_num],T_DATA[year],M$4,T_DATA[bill_npi],$A105)</f>
        <v>14</v>
      </c>
      <c r="N105" s="1">
        <f>SUMIFS(T_DATA[prev_csect_den],T_DATA[year],N$4,T_DATA[bill_npi],$A105)</f>
        <v>83</v>
      </c>
      <c r="O105" s="11">
        <f t="shared" si="7"/>
        <v>0.16867469879518071</v>
      </c>
      <c r="P105" s="11">
        <f>SUM($E$7:$E105)/SUM($E$7:$E$342)</f>
        <v>0.95606801211503278</v>
      </c>
      <c r="Q105" s="11"/>
    </row>
    <row r="106" spans="1:17" x14ac:dyDescent="0.35">
      <c r="A106">
        <v>1285717298</v>
      </c>
      <c r="B106" t="s">
        <v>46</v>
      </c>
      <c r="C106" s="1">
        <f>SUMIFS(T_DATA[discharges],T_DATA[year],C$4,T_DATA[encounter],C$5,T_DATA[bill_npi],$A106)</f>
        <v>13</v>
      </c>
      <c r="D106" s="1">
        <f>SUMIFS(T_DATA[discharges],T_DATA[year],D$4,T_DATA[encounter],D$5,T_DATA[bill_npi],$A106)</f>
        <v>194</v>
      </c>
      <c r="E106" s="1">
        <f t="shared" si="6"/>
        <v>207</v>
      </c>
      <c r="F106" s="11">
        <f>SUMIFS(T_DATA[csection_discharges],T_DATA[year],F$4,T_DATA[bill_npi],$A106)/SUMIFS(T_DATA[discharges],T_DATA[year],F$4,T_DATA[bill_npi],$A106)</f>
        <v>0.32850241545893721</v>
      </c>
      <c r="G106" s="1">
        <f>SUMIFS(T_DATA[prev_csect_num],T_DATA[year],G$4,T_DATA[bill_npi],$A106,T_DATA[encounter],G$5)</f>
        <v>0</v>
      </c>
      <c r="H106" s="1">
        <f>SUMIFS(T_DATA[prev_csect_den],T_DATA[year],H$4,T_DATA[bill_npi],$A106,T_DATA[encounter],H$5)</f>
        <v>5</v>
      </c>
      <c r="I106" s="11">
        <f t="shared" si="8"/>
        <v>0</v>
      </c>
      <c r="J106" s="1">
        <f>SUMIFS(T_DATA[prev_csect_num],T_DATA[year],J$4,T_DATA[bill_npi],$A106,T_DATA[encounter],J$5)</f>
        <v>15</v>
      </c>
      <c r="K106" s="1">
        <f>SUMIFS(T_DATA[prev_csect_den],T_DATA[year],K$4,T_DATA[bill_npi],$A106,T_DATA[encounter],K$5)</f>
        <v>81</v>
      </c>
      <c r="L106" s="11">
        <f t="shared" si="9"/>
        <v>0.18518518518518517</v>
      </c>
      <c r="M106" s="1">
        <f>SUMIFS(T_DATA[prev_csect_num],T_DATA[year],M$4,T_DATA[bill_npi],$A106)</f>
        <v>15</v>
      </c>
      <c r="N106" s="1">
        <f>SUMIFS(T_DATA[prev_csect_den],T_DATA[year],N$4,T_DATA[bill_npi],$A106)</f>
        <v>86</v>
      </c>
      <c r="O106" s="11">
        <f t="shared" si="7"/>
        <v>0.1744186046511628</v>
      </c>
      <c r="P106" s="11">
        <f>SUM($E$7:$E106)/SUM($E$7:$E$342)</f>
        <v>0.95813716376285718</v>
      </c>
      <c r="Q106" s="11"/>
    </row>
    <row r="107" spans="1:17" x14ac:dyDescent="0.35">
      <c r="A107">
        <v>1043394745</v>
      </c>
      <c r="B107" t="s">
        <v>144</v>
      </c>
      <c r="C107" s="1">
        <f>SUMIFS(T_DATA[discharges],T_DATA[year],C$4,T_DATA[encounter],C$5,T_DATA[bill_npi],$A107)</f>
        <v>11</v>
      </c>
      <c r="D107" s="1">
        <f>SUMIFS(T_DATA[discharges],T_DATA[year],D$4,T_DATA[encounter],D$5,T_DATA[bill_npi],$A107)</f>
        <v>194</v>
      </c>
      <c r="E107" s="1">
        <f t="shared" si="6"/>
        <v>205</v>
      </c>
      <c r="F107" s="11">
        <f>SUMIFS(T_DATA[csection_discharges],T_DATA[year],F$4,T_DATA[bill_npi],$A107)/SUMIFS(T_DATA[discharges],T_DATA[year],F$4,T_DATA[bill_npi],$A107)</f>
        <v>0.40975609756097559</v>
      </c>
      <c r="G107" s="1">
        <f>SUMIFS(T_DATA[prev_csect_num],T_DATA[year],G$4,T_DATA[bill_npi],$A107,T_DATA[encounter],G$5)</f>
        <v>1</v>
      </c>
      <c r="H107" s="1">
        <f>SUMIFS(T_DATA[prev_csect_den],T_DATA[year],H$4,T_DATA[bill_npi],$A107,T_DATA[encounter],H$5)</f>
        <v>6</v>
      </c>
      <c r="I107" s="11">
        <f t="shared" si="8"/>
        <v>0.16666666666666666</v>
      </c>
      <c r="J107" s="1">
        <f>SUMIFS(T_DATA[prev_csect_num],T_DATA[year],J$4,T_DATA[bill_npi],$A107,T_DATA[encounter],J$5)</f>
        <v>23</v>
      </c>
      <c r="K107" s="1">
        <f>SUMIFS(T_DATA[prev_csect_den],T_DATA[year],K$4,T_DATA[bill_npi],$A107,T_DATA[encounter],K$5)</f>
        <v>80</v>
      </c>
      <c r="L107" s="11">
        <f t="shared" si="9"/>
        <v>0.28749999999999998</v>
      </c>
      <c r="M107" s="1">
        <f>SUMIFS(T_DATA[prev_csect_num],T_DATA[year],M$4,T_DATA[bill_npi],$A107)</f>
        <v>24</v>
      </c>
      <c r="N107" s="1">
        <f>SUMIFS(T_DATA[prev_csect_den],T_DATA[year],N$4,T_DATA[bill_npi],$A107)</f>
        <v>86</v>
      </c>
      <c r="O107" s="11">
        <f t="shared" si="7"/>
        <v>0.27906976744186046</v>
      </c>
      <c r="P107" s="11">
        <f>SUM($E$7:$E107)/SUM($E$7:$E$342)</f>
        <v>0.96018632360732104</v>
      </c>
      <c r="Q107" s="11"/>
    </row>
    <row r="108" spans="1:17" x14ac:dyDescent="0.35">
      <c r="A108">
        <v>1093712911</v>
      </c>
      <c r="B108" t="s">
        <v>240</v>
      </c>
      <c r="C108" s="1">
        <f>SUMIFS(T_DATA[discharges],T_DATA[year],C$4,T_DATA[encounter],C$5,T_DATA[bill_npi],$A108)</f>
        <v>24</v>
      </c>
      <c r="D108" s="1">
        <f>SUMIFS(T_DATA[discharges],T_DATA[year],D$4,T_DATA[encounter],D$5,T_DATA[bill_npi],$A108)</f>
        <v>177</v>
      </c>
      <c r="E108" s="1">
        <f t="shared" si="6"/>
        <v>201</v>
      </c>
      <c r="F108" s="11">
        <f>SUMIFS(T_DATA[csection_discharges],T_DATA[year],F$4,T_DATA[bill_npi],$A108)/SUMIFS(T_DATA[discharges],T_DATA[year],F$4,T_DATA[bill_npi],$A108)</f>
        <v>0.30845771144278605</v>
      </c>
      <c r="G108" s="1">
        <f>SUMIFS(T_DATA[prev_csect_num],T_DATA[year],G$4,T_DATA[bill_npi],$A108,T_DATA[encounter],G$5)</f>
        <v>3</v>
      </c>
      <c r="H108" s="1">
        <f>SUMIFS(T_DATA[prev_csect_den],T_DATA[year],H$4,T_DATA[bill_npi],$A108,T_DATA[encounter],H$5)</f>
        <v>12</v>
      </c>
      <c r="I108" s="11">
        <f t="shared" si="8"/>
        <v>0.25</v>
      </c>
      <c r="J108" s="1">
        <f>SUMIFS(T_DATA[prev_csect_num],T_DATA[year],J$4,T_DATA[bill_npi],$A108,T_DATA[encounter],J$5)</f>
        <v>13</v>
      </c>
      <c r="K108" s="1">
        <f>SUMIFS(T_DATA[prev_csect_den],T_DATA[year],K$4,T_DATA[bill_npi],$A108,T_DATA[encounter],K$5)</f>
        <v>73</v>
      </c>
      <c r="L108" s="11">
        <f t="shared" si="9"/>
        <v>0.17808219178082191</v>
      </c>
      <c r="M108" s="1">
        <f>SUMIFS(T_DATA[prev_csect_num],T_DATA[year],M$4,T_DATA[bill_npi],$A108)</f>
        <v>16</v>
      </c>
      <c r="N108" s="1">
        <f>SUMIFS(T_DATA[prev_csect_den],T_DATA[year],N$4,T_DATA[bill_npi],$A108)</f>
        <v>85</v>
      </c>
      <c r="O108" s="11">
        <f t="shared" si="7"/>
        <v>0.18823529411764706</v>
      </c>
      <c r="P108" s="11">
        <f>SUM($E$7:$E108)/SUM($E$7:$E$342)</f>
        <v>0.96219549984506347</v>
      </c>
      <c r="Q108" s="11"/>
    </row>
    <row r="109" spans="1:17" x14ac:dyDescent="0.35">
      <c r="A109">
        <v>1386649804</v>
      </c>
      <c r="B109" t="s">
        <v>117</v>
      </c>
      <c r="C109" s="1">
        <f>SUMIFS(T_DATA[discharges],T_DATA[year],C$4,T_DATA[encounter],C$5,T_DATA[bill_npi],$A109)</f>
        <v>12</v>
      </c>
      <c r="D109" s="1">
        <f>SUMIFS(T_DATA[discharges],T_DATA[year],D$4,T_DATA[encounter],D$5,T_DATA[bill_npi],$A109)</f>
        <v>186</v>
      </c>
      <c r="E109" s="1">
        <f t="shared" si="6"/>
        <v>198</v>
      </c>
      <c r="F109" s="11">
        <f>SUMIFS(T_DATA[csection_discharges],T_DATA[year],F$4,T_DATA[bill_npi],$A109)/SUMIFS(T_DATA[discharges],T_DATA[year],F$4,T_DATA[bill_npi],$A109)</f>
        <v>0.42929292929292928</v>
      </c>
      <c r="G109" s="1">
        <f>SUMIFS(T_DATA[prev_csect_num],T_DATA[year],G$4,T_DATA[bill_npi],$A109,T_DATA[encounter],G$5)</f>
        <v>1</v>
      </c>
      <c r="H109" s="1">
        <f>SUMIFS(T_DATA[prev_csect_den],T_DATA[year],H$4,T_DATA[bill_npi],$A109,T_DATA[encounter],H$5)</f>
        <v>6</v>
      </c>
      <c r="I109" s="11">
        <f t="shared" si="8"/>
        <v>0.16666666666666666</v>
      </c>
      <c r="J109" s="1">
        <f>SUMIFS(T_DATA[prev_csect_num],T_DATA[year],J$4,T_DATA[bill_npi],$A109,T_DATA[encounter],J$5)</f>
        <v>22</v>
      </c>
      <c r="K109" s="1">
        <f>SUMIFS(T_DATA[prev_csect_den],T_DATA[year],K$4,T_DATA[bill_npi],$A109,T_DATA[encounter],K$5)</f>
        <v>84</v>
      </c>
      <c r="L109" s="11">
        <f t="shared" si="9"/>
        <v>0.26190476190476192</v>
      </c>
      <c r="M109" s="1">
        <f>SUMIFS(T_DATA[prev_csect_num],T_DATA[year],M$4,T_DATA[bill_npi],$A109)</f>
        <v>23</v>
      </c>
      <c r="N109" s="1">
        <f>SUMIFS(T_DATA[prev_csect_den],T_DATA[year],N$4,T_DATA[bill_npi],$A109)</f>
        <v>90</v>
      </c>
      <c r="O109" s="11">
        <f t="shared" si="7"/>
        <v>0.25555555555555554</v>
      </c>
      <c r="P109" s="11">
        <f>SUM($E$7:$E109)/SUM($E$7:$E$342)</f>
        <v>0.9641746883777651</v>
      </c>
      <c r="Q109" s="11"/>
    </row>
    <row r="110" spans="1:17" x14ac:dyDescent="0.35">
      <c r="A110">
        <v>1740287531</v>
      </c>
      <c r="B110" t="s">
        <v>165</v>
      </c>
      <c r="C110" s="1">
        <f>SUMIFS(T_DATA[discharges],T_DATA[year],C$4,T_DATA[encounter],C$5,T_DATA[bill_npi],$A110)</f>
        <v>17</v>
      </c>
      <c r="D110" s="1">
        <f>SUMIFS(T_DATA[discharges],T_DATA[year],D$4,T_DATA[encounter],D$5,T_DATA[bill_npi],$A110)</f>
        <v>173</v>
      </c>
      <c r="E110" s="1">
        <f t="shared" si="6"/>
        <v>190</v>
      </c>
      <c r="F110" s="11">
        <f>SUMIFS(T_DATA[csection_discharges],T_DATA[year],F$4,T_DATA[bill_npi],$A110)/SUMIFS(T_DATA[discharges],T_DATA[year],F$4,T_DATA[bill_npi],$A110)</f>
        <v>0.27368421052631581</v>
      </c>
      <c r="G110" s="1">
        <f>SUMIFS(T_DATA[prev_csect_num],T_DATA[year],G$4,T_DATA[bill_npi],$A110,T_DATA[encounter],G$5)</f>
        <v>0</v>
      </c>
      <c r="H110" s="1">
        <f>SUMIFS(T_DATA[prev_csect_den],T_DATA[year],H$4,T_DATA[bill_npi],$A110,T_DATA[encounter],H$5)</f>
        <v>9</v>
      </c>
      <c r="I110" s="11">
        <f t="shared" si="8"/>
        <v>0</v>
      </c>
      <c r="J110" s="1">
        <f>SUMIFS(T_DATA[prev_csect_num],T_DATA[year],J$4,T_DATA[bill_npi],$A110,T_DATA[encounter],J$5)</f>
        <v>3</v>
      </c>
      <c r="K110" s="1">
        <f>SUMIFS(T_DATA[prev_csect_den],T_DATA[year],K$4,T_DATA[bill_npi],$A110,T_DATA[encounter],K$5)</f>
        <v>66</v>
      </c>
      <c r="L110" s="11">
        <f t="shared" si="9"/>
        <v>4.5454545454545456E-2</v>
      </c>
      <c r="M110" s="1">
        <f>SUMIFS(T_DATA[prev_csect_num],T_DATA[year],M$4,T_DATA[bill_npi],$A110)</f>
        <v>3</v>
      </c>
      <c r="N110" s="1">
        <f>SUMIFS(T_DATA[prev_csect_den],T_DATA[year],N$4,T_DATA[bill_npi],$A110)</f>
        <v>75</v>
      </c>
      <c r="O110" s="11">
        <f t="shared" si="7"/>
        <v>0.04</v>
      </c>
      <c r="P110" s="11">
        <f>SUM($E$7:$E110)/SUM($E$7:$E$342)</f>
        <v>0.96607390969702422</v>
      </c>
      <c r="Q110" s="11"/>
    </row>
    <row r="111" spans="1:17" x14ac:dyDescent="0.35">
      <c r="A111">
        <v>1982625661</v>
      </c>
      <c r="B111" t="s">
        <v>277</v>
      </c>
      <c r="C111" s="1">
        <f>SUMIFS(T_DATA[discharges],T_DATA[year],C$4,T_DATA[encounter],C$5,T_DATA[bill_npi],$A111)</f>
        <v>20</v>
      </c>
      <c r="D111" s="1">
        <f>SUMIFS(T_DATA[discharges],T_DATA[year],D$4,T_DATA[encounter],D$5,T_DATA[bill_npi],$A111)</f>
        <v>164</v>
      </c>
      <c r="E111" s="1">
        <f t="shared" si="6"/>
        <v>184</v>
      </c>
      <c r="F111" s="11">
        <f>SUMIFS(T_DATA[csection_discharges],T_DATA[year],F$4,T_DATA[bill_npi],$A111)/SUMIFS(T_DATA[discharges],T_DATA[year],F$4,T_DATA[bill_npi],$A111)</f>
        <v>0.24456521739130435</v>
      </c>
      <c r="G111" s="1">
        <f>SUMIFS(T_DATA[prev_csect_num],T_DATA[year],G$4,T_DATA[bill_npi],$A111,T_DATA[encounter],G$5)</f>
        <v>4</v>
      </c>
      <c r="H111" s="1">
        <f>SUMIFS(T_DATA[prev_csect_den],T_DATA[year],H$4,T_DATA[bill_npi],$A111,T_DATA[encounter],H$5)</f>
        <v>11</v>
      </c>
      <c r="I111" s="11">
        <f t="shared" si="8"/>
        <v>0.36363636363636365</v>
      </c>
      <c r="J111" s="1">
        <f>SUMIFS(T_DATA[prev_csect_num],T_DATA[year],J$4,T_DATA[bill_npi],$A111,T_DATA[encounter],J$5)</f>
        <v>10</v>
      </c>
      <c r="K111" s="1">
        <f>SUMIFS(T_DATA[prev_csect_den],T_DATA[year],K$4,T_DATA[bill_npi],$A111,T_DATA[encounter],K$5)</f>
        <v>69</v>
      </c>
      <c r="L111" s="11">
        <f t="shared" si="9"/>
        <v>0.14492753623188406</v>
      </c>
      <c r="M111" s="1">
        <f>SUMIFS(T_DATA[prev_csect_num],T_DATA[year],M$4,T_DATA[bill_npi],$A111)</f>
        <v>14</v>
      </c>
      <c r="N111" s="1">
        <f>SUMIFS(T_DATA[prev_csect_den],T_DATA[year],N$4,T_DATA[bill_npi],$A111)</f>
        <v>80</v>
      </c>
      <c r="O111" s="11">
        <f t="shared" si="7"/>
        <v>0.17499999999999999</v>
      </c>
      <c r="P111" s="11">
        <f>SUM($E$7:$E111)/SUM($E$7:$E$342)</f>
        <v>0.9679131556062015</v>
      </c>
      <c r="Q111" s="11"/>
    </row>
    <row r="112" spans="1:17" x14ac:dyDescent="0.35">
      <c r="A112">
        <v>1780624049</v>
      </c>
      <c r="B112" t="s">
        <v>99</v>
      </c>
      <c r="C112" s="1">
        <f>SUMIFS(T_DATA[discharges],T_DATA[year],C$4,T_DATA[encounter],C$5,T_DATA[bill_npi],$A112)</f>
        <v>0</v>
      </c>
      <c r="D112" s="1">
        <f>SUMIFS(T_DATA[discharges],T_DATA[year],D$4,T_DATA[encounter],D$5,T_DATA[bill_npi],$A112)</f>
        <v>182</v>
      </c>
      <c r="E112" s="1">
        <f t="shared" si="6"/>
        <v>182</v>
      </c>
      <c r="F112" s="11">
        <f>SUMIFS(T_DATA[csection_discharges],T_DATA[year],F$4,T_DATA[bill_npi],$A112)/SUMIFS(T_DATA[discharges],T_DATA[year],F$4,T_DATA[bill_npi],$A112)</f>
        <v>0.31868131868131866</v>
      </c>
      <c r="G112" s="1">
        <f>SUMIFS(T_DATA[prev_csect_num],T_DATA[year],G$4,T_DATA[bill_npi],$A112,T_DATA[encounter],G$5)</f>
        <v>0</v>
      </c>
      <c r="H112" s="1">
        <f>SUMIFS(T_DATA[prev_csect_den],T_DATA[year],H$4,T_DATA[bill_npi],$A112,T_DATA[encounter],H$5)</f>
        <v>0</v>
      </c>
      <c r="I112" s="11" t="str">
        <f t="shared" si="8"/>
        <v/>
      </c>
      <c r="J112" s="1">
        <f>SUMIFS(T_DATA[prev_csect_num],T_DATA[year],J$4,T_DATA[bill_npi],$A112,T_DATA[encounter],J$5)</f>
        <v>5</v>
      </c>
      <c r="K112" s="1">
        <f>SUMIFS(T_DATA[prev_csect_den],T_DATA[year],K$4,T_DATA[bill_npi],$A112,T_DATA[encounter],K$5)</f>
        <v>74</v>
      </c>
      <c r="L112" s="11">
        <f t="shared" si="9"/>
        <v>6.7567567567567571E-2</v>
      </c>
      <c r="M112" s="1">
        <f>SUMIFS(T_DATA[prev_csect_num],T_DATA[year],M$4,T_DATA[bill_npi],$A112)</f>
        <v>5</v>
      </c>
      <c r="N112" s="1">
        <f>SUMIFS(T_DATA[prev_csect_den],T_DATA[year],N$4,T_DATA[bill_npi],$A112)</f>
        <v>74</v>
      </c>
      <c r="O112" s="11">
        <f t="shared" si="7"/>
        <v>6.7567567567567571E-2</v>
      </c>
      <c r="P112" s="11">
        <f>SUM($E$7:$E112)/SUM($E$7:$E$342)</f>
        <v>0.96973240971201802</v>
      </c>
      <c r="Q112" s="11"/>
    </row>
    <row r="113" spans="1:17" x14ac:dyDescent="0.35">
      <c r="A113">
        <v>1982663423</v>
      </c>
      <c r="B113" t="s">
        <v>79</v>
      </c>
      <c r="C113" s="1">
        <f>SUMIFS(T_DATA[discharges],T_DATA[year],C$4,T_DATA[encounter],C$5,T_DATA[bill_npi],$A113)</f>
        <v>6</v>
      </c>
      <c r="D113" s="1">
        <f>SUMIFS(T_DATA[discharges],T_DATA[year],D$4,T_DATA[encounter],D$5,T_DATA[bill_npi],$A113)</f>
        <v>167</v>
      </c>
      <c r="E113" s="1">
        <f t="shared" si="6"/>
        <v>173</v>
      </c>
      <c r="F113" s="11">
        <f>SUMIFS(T_DATA[csection_discharges],T_DATA[year],F$4,T_DATA[bill_npi],$A113)/SUMIFS(T_DATA[discharges],T_DATA[year],F$4,T_DATA[bill_npi],$A113)</f>
        <v>0.38150289017341038</v>
      </c>
      <c r="G113" s="1">
        <f>SUMIFS(T_DATA[prev_csect_num],T_DATA[year],G$4,T_DATA[bill_npi],$A113,T_DATA[encounter],G$5)</f>
        <v>1</v>
      </c>
      <c r="H113" s="1">
        <f>SUMIFS(T_DATA[prev_csect_den],T_DATA[year],H$4,T_DATA[bill_npi],$A113,T_DATA[encounter],H$5)</f>
        <v>6</v>
      </c>
      <c r="I113" s="11">
        <f t="shared" si="8"/>
        <v>0.16666666666666666</v>
      </c>
      <c r="J113" s="1">
        <f>SUMIFS(T_DATA[prev_csect_num],T_DATA[year],J$4,T_DATA[bill_npi],$A113,T_DATA[encounter],J$5)</f>
        <v>19</v>
      </c>
      <c r="K113" s="1">
        <f>SUMIFS(T_DATA[prev_csect_den],T_DATA[year],K$4,T_DATA[bill_npi],$A113,T_DATA[encounter],K$5)</f>
        <v>73</v>
      </c>
      <c r="L113" s="11">
        <f t="shared" si="9"/>
        <v>0.26027397260273971</v>
      </c>
      <c r="M113" s="1">
        <f>SUMIFS(T_DATA[prev_csect_num],T_DATA[year],M$4,T_DATA[bill_npi],$A113)</f>
        <v>20</v>
      </c>
      <c r="N113" s="1">
        <f>SUMIFS(T_DATA[prev_csect_den],T_DATA[year],N$4,T_DATA[bill_npi],$A113)</f>
        <v>79</v>
      </c>
      <c r="O113" s="11">
        <f t="shared" si="7"/>
        <v>0.25316455696202533</v>
      </c>
      <c r="P113" s="11">
        <f>SUM($E$7:$E113)/SUM($E$7:$E$342)</f>
        <v>0.97146170070271187</v>
      </c>
      <c r="Q113" s="11"/>
    </row>
    <row r="114" spans="1:17" x14ac:dyDescent="0.35">
      <c r="A114">
        <v>1184725525</v>
      </c>
      <c r="B114" t="s">
        <v>182</v>
      </c>
      <c r="C114" s="1">
        <f>SUMIFS(T_DATA[discharges],T_DATA[year],C$4,T_DATA[encounter],C$5,T_DATA[bill_npi],$A114)</f>
        <v>0</v>
      </c>
      <c r="D114" s="1">
        <f>SUMIFS(T_DATA[discharges],T_DATA[year],D$4,T_DATA[encounter],D$5,T_DATA[bill_npi],$A114)</f>
        <v>172</v>
      </c>
      <c r="E114" s="1">
        <f t="shared" si="6"/>
        <v>172</v>
      </c>
      <c r="F114" s="11">
        <f>SUMIFS(T_DATA[csection_discharges],T_DATA[year],F$4,T_DATA[bill_npi],$A114)/SUMIFS(T_DATA[discharges],T_DATA[year],F$4,T_DATA[bill_npi],$A114)</f>
        <v>0.34302325581395349</v>
      </c>
      <c r="G114" s="1">
        <f>SUMIFS(T_DATA[prev_csect_num],T_DATA[year],G$4,T_DATA[bill_npi],$A114,T_DATA[encounter],G$5)</f>
        <v>0</v>
      </c>
      <c r="H114" s="1">
        <f>SUMIFS(T_DATA[prev_csect_den],T_DATA[year],H$4,T_DATA[bill_npi],$A114,T_DATA[encounter],H$5)</f>
        <v>0</v>
      </c>
      <c r="I114" s="11" t="str">
        <f t="shared" si="8"/>
        <v/>
      </c>
      <c r="J114" s="1">
        <f>SUMIFS(T_DATA[prev_csect_num],T_DATA[year],J$4,T_DATA[bill_npi],$A114,T_DATA[encounter],J$5)</f>
        <v>18</v>
      </c>
      <c r="K114" s="1">
        <f>SUMIFS(T_DATA[prev_csect_den],T_DATA[year],K$4,T_DATA[bill_npi],$A114,T_DATA[encounter],K$5)</f>
        <v>64</v>
      </c>
      <c r="L114" s="11">
        <f t="shared" si="9"/>
        <v>0.28125</v>
      </c>
      <c r="M114" s="1">
        <f>SUMIFS(T_DATA[prev_csect_num],T_DATA[year],M$4,T_DATA[bill_npi],$A114)</f>
        <v>18</v>
      </c>
      <c r="N114" s="1">
        <f>SUMIFS(T_DATA[prev_csect_den],T_DATA[year],N$4,T_DATA[bill_npi],$A114)</f>
        <v>64</v>
      </c>
      <c r="O114" s="11">
        <f t="shared" si="7"/>
        <v>0.28125</v>
      </c>
      <c r="P114" s="11">
        <f>SUM($E$7:$E114)/SUM($E$7:$E$342)</f>
        <v>0.97318099579172535</v>
      </c>
      <c r="Q114" s="11"/>
    </row>
    <row r="115" spans="1:17" x14ac:dyDescent="0.35">
      <c r="A115">
        <v>1720030703</v>
      </c>
      <c r="B115" t="s">
        <v>128</v>
      </c>
      <c r="C115" s="1">
        <f>SUMIFS(T_DATA[discharges],T_DATA[year],C$4,T_DATA[encounter],C$5,T_DATA[bill_npi],$A115)</f>
        <v>13</v>
      </c>
      <c r="D115" s="1">
        <f>SUMIFS(T_DATA[discharges],T_DATA[year],D$4,T_DATA[encounter],D$5,T_DATA[bill_npi],$A115)</f>
        <v>148</v>
      </c>
      <c r="E115" s="1">
        <f t="shared" si="6"/>
        <v>161</v>
      </c>
      <c r="F115" s="11">
        <f>SUMIFS(T_DATA[csection_discharges],T_DATA[year],F$4,T_DATA[bill_npi],$A115)/SUMIFS(T_DATA[discharges],T_DATA[year],F$4,T_DATA[bill_npi],$A115)</f>
        <v>0.44099378881987578</v>
      </c>
      <c r="G115" s="1">
        <f>SUMIFS(T_DATA[prev_csect_num],T_DATA[year],G$4,T_DATA[bill_npi],$A115,T_DATA[encounter],G$5)</f>
        <v>1</v>
      </c>
      <c r="H115" s="1">
        <f>SUMIFS(T_DATA[prev_csect_den],T_DATA[year],H$4,T_DATA[bill_npi],$A115,T_DATA[encounter],H$5)</f>
        <v>7</v>
      </c>
      <c r="I115" s="11">
        <f t="shared" si="8"/>
        <v>0.14285714285714285</v>
      </c>
      <c r="J115" s="1">
        <f>SUMIFS(T_DATA[prev_csect_num],T_DATA[year],J$4,T_DATA[bill_npi],$A115,T_DATA[encounter],J$5)</f>
        <v>17</v>
      </c>
      <c r="K115" s="1">
        <f>SUMIFS(T_DATA[prev_csect_den],T_DATA[year],K$4,T_DATA[bill_npi],$A115,T_DATA[encounter],K$5)</f>
        <v>58</v>
      </c>
      <c r="L115" s="11">
        <f t="shared" si="9"/>
        <v>0.29310344827586204</v>
      </c>
      <c r="M115" s="1">
        <f>SUMIFS(T_DATA[prev_csect_num],T_DATA[year],M$4,T_DATA[bill_npi],$A115)</f>
        <v>18</v>
      </c>
      <c r="N115" s="1">
        <f>SUMIFS(T_DATA[prev_csect_den],T_DATA[year],N$4,T_DATA[bill_npi],$A115)</f>
        <v>65</v>
      </c>
      <c r="O115" s="11">
        <f t="shared" si="7"/>
        <v>0.27692307692307694</v>
      </c>
      <c r="P115" s="11">
        <f>SUM($E$7:$E115)/SUM($E$7:$E$342)</f>
        <v>0.97479033596225551</v>
      </c>
      <c r="Q115" s="11"/>
    </row>
    <row r="116" spans="1:17" x14ac:dyDescent="0.35">
      <c r="A116">
        <v>1770593956</v>
      </c>
      <c r="B116" t="s">
        <v>36</v>
      </c>
      <c r="C116" s="1">
        <f>SUMIFS(T_DATA[discharges],T_DATA[year],C$4,T_DATA[encounter],C$5,T_DATA[bill_npi],$A116)</f>
        <v>10</v>
      </c>
      <c r="D116" s="1">
        <f>SUMIFS(T_DATA[discharges],T_DATA[year],D$4,T_DATA[encounter],D$5,T_DATA[bill_npi],$A116)</f>
        <v>139</v>
      </c>
      <c r="E116" s="1">
        <f t="shared" si="6"/>
        <v>149</v>
      </c>
      <c r="F116" s="11">
        <f>SUMIFS(T_DATA[csection_discharges],T_DATA[year],F$4,T_DATA[bill_npi],$A116)/SUMIFS(T_DATA[discharges],T_DATA[year],F$4,T_DATA[bill_npi],$A116)</f>
        <v>0.29530201342281881</v>
      </c>
      <c r="G116" s="1">
        <f>SUMIFS(T_DATA[prev_csect_num],T_DATA[year],G$4,T_DATA[bill_npi],$A116,T_DATA[encounter],G$5)</f>
        <v>2</v>
      </c>
      <c r="H116" s="1">
        <f>SUMIFS(T_DATA[prev_csect_den],T_DATA[year],H$4,T_DATA[bill_npi],$A116,T_DATA[encounter],H$5)</f>
        <v>8</v>
      </c>
      <c r="I116" s="11">
        <f t="shared" si="8"/>
        <v>0.25</v>
      </c>
      <c r="J116" s="1">
        <f>SUMIFS(T_DATA[prev_csect_num],T_DATA[year],J$4,T_DATA[bill_npi],$A116,T_DATA[encounter],J$5)</f>
        <v>6</v>
      </c>
      <c r="K116" s="1">
        <f>SUMIFS(T_DATA[prev_csect_den],T_DATA[year],K$4,T_DATA[bill_npi],$A116,T_DATA[encounter],K$5)</f>
        <v>51</v>
      </c>
      <c r="L116" s="11">
        <f t="shared" si="9"/>
        <v>0.11764705882352941</v>
      </c>
      <c r="M116" s="1">
        <f>SUMIFS(T_DATA[prev_csect_num],T_DATA[year],M$4,T_DATA[bill_npi],$A116)</f>
        <v>8</v>
      </c>
      <c r="N116" s="1">
        <f>SUMIFS(T_DATA[prev_csect_den],T_DATA[year],N$4,T_DATA[bill_npi],$A116)</f>
        <v>59</v>
      </c>
      <c r="O116" s="11">
        <f t="shared" si="7"/>
        <v>0.13559322033898305</v>
      </c>
      <c r="P116" s="11">
        <f>SUM($E$7:$E116)/SUM($E$7:$E$342)</f>
        <v>0.97627972531262186</v>
      </c>
      <c r="Q116" s="11"/>
    </row>
    <row r="117" spans="1:17" x14ac:dyDescent="0.35">
      <c r="A117">
        <v>1023024882</v>
      </c>
      <c r="B117" t="s">
        <v>133</v>
      </c>
      <c r="C117" s="1">
        <f>SUMIFS(T_DATA[discharges],T_DATA[year],C$4,T_DATA[encounter],C$5,T_DATA[bill_npi],$A117)</f>
        <v>5</v>
      </c>
      <c r="D117" s="1">
        <f>SUMIFS(T_DATA[discharges],T_DATA[year],D$4,T_DATA[encounter],D$5,T_DATA[bill_npi],$A117)</f>
        <v>129</v>
      </c>
      <c r="E117" s="1">
        <f t="shared" si="6"/>
        <v>134</v>
      </c>
      <c r="F117" s="11">
        <f>SUMIFS(T_DATA[csection_discharges],T_DATA[year],F$4,T_DATA[bill_npi],$A117)/SUMIFS(T_DATA[discharges],T_DATA[year],F$4,T_DATA[bill_npi],$A117)</f>
        <v>0.26119402985074625</v>
      </c>
      <c r="G117" s="1">
        <f>SUMIFS(T_DATA[prev_csect_num],T_DATA[year],G$4,T_DATA[bill_npi],$A117,T_DATA[encounter],G$5)</f>
        <v>2</v>
      </c>
      <c r="H117" s="1">
        <f>SUMIFS(T_DATA[prev_csect_den],T_DATA[year],H$4,T_DATA[bill_npi],$A117,T_DATA[encounter],H$5)</f>
        <v>5</v>
      </c>
      <c r="I117" s="11">
        <f t="shared" si="8"/>
        <v>0.4</v>
      </c>
      <c r="J117" s="1">
        <f>SUMIFS(T_DATA[prev_csect_num],T_DATA[year],J$4,T_DATA[bill_npi],$A117,T_DATA[encounter],J$5)</f>
        <v>11</v>
      </c>
      <c r="K117" s="1">
        <f>SUMIFS(T_DATA[prev_csect_den],T_DATA[year],K$4,T_DATA[bill_npi],$A117,T_DATA[encounter],K$5)</f>
        <v>65</v>
      </c>
      <c r="L117" s="11">
        <f t="shared" si="9"/>
        <v>0.16923076923076924</v>
      </c>
      <c r="M117" s="1">
        <f>SUMIFS(T_DATA[prev_csect_num],T_DATA[year],M$4,T_DATA[bill_npi],$A117)</f>
        <v>13</v>
      </c>
      <c r="N117" s="1">
        <f>SUMIFS(T_DATA[prev_csect_den],T_DATA[year],N$4,T_DATA[bill_npi],$A117)</f>
        <v>70</v>
      </c>
      <c r="O117" s="11">
        <f t="shared" si="7"/>
        <v>0.18571428571428572</v>
      </c>
      <c r="P117" s="11">
        <f>SUM($E$7:$E117)/SUM($E$7:$E$342)</f>
        <v>0.97761917613778349</v>
      </c>
      <c r="Q117" s="11"/>
    </row>
    <row r="118" spans="1:17" x14ac:dyDescent="0.35">
      <c r="A118">
        <v>1225003221</v>
      </c>
      <c r="B118" t="s">
        <v>120</v>
      </c>
      <c r="C118" s="1">
        <f>SUMIFS(T_DATA[discharges],T_DATA[year],C$4,T_DATA[encounter],C$5,T_DATA[bill_npi],$A118)</f>
        <v>0</v>
      </c>
      <c r="D118" s="1">
        <f>SUMIFS(T_DATA[discharges],T_DATA[year],D$4,T_DATA[encounter],D$5,T_DATA[bill_npi],$A118)</f>
        <v>125</v>
      </c>
      <c r="E118" s="1">
        <f t="shared" si="6"/>
        <v>125</v>
      </c>
      <c r="F118" s="11">
        <f>SUMIFS(T_DATA[csection_discharges],T_DATA[year],F$4,T_DATA[bill_npi],$A118)/SUMIFS(T_DATA[discharges],T_DATA[year],F$4,T_DATA[bill_npi],$A118)</f>
        <v>0.39200000000000002</v>
      </c>
      <c r="G118" s="1">
        <f>SUMIFS(T_DATA[prev_csect_num],T_DATA[year],G$4,T_DATA[bill_npi],$A118,T_DATA[encounter],G$5)</f>
        <v>0</v>
      </c>
      <c r="H118" s="1">
        <f>SUMIFS(T_DATA[prev_csect_den],T_DATA[year],H$4,T_DATA[bill_npi],$A118,T_DATA[encounter],H$5)</f>
        <v>0</v>
      </c>
      <c r="I118" s="11" t="str">
        <f t="shared" si="8"/>
        <v/>
      </c>
      <c r="J118" s="1">
        <f>SUMIFS(T_DATA[prev_csect_num],T_DATA[year],J$4,T_DATA[bill_npi],$A118,T_DATA[encounter],J$5)</f>
        <v>22</v>
      </c>
      <c r="K118" s="1">
        <f>SUMIFS(T_DATA[prev_csect_den],T_DATA[year],K$4,T_DATA[bill_npi],$A118,T_DATA[encounter],K$5)</f>
        <v>66</v>
      </c>
      <c r="L118" s="11">
        <f t="shared" si="9"/>
        <v>0.33333333333333331</v>
      </c>
      <c r="M118" s="1">
        <f>SUMIFS(T_DATA[prev_csect_num],T_DATA[year],M$4,T_DATA[bill_npi],$A118)</f>
        <v>22</v>
      </c>
      <c r="N118" s="1">
        <f>SUMIFS(T_DATA[prev_csect_den],T_DATA[year],N$4,T_DATA[bill_npi],$A118)</f>
        <v>66</v>
      </c>
      <c r="O118" s="11">
        <f t="shared" si="7"/>
        <v>0.33333333333333331</v>
      </c>
      <c r="P118" s="11">
        <f>SUM($E$7:$E118)/SUM($E$7:$E$342)</f>
        <v>0.97886866384782234</v>
      </c>
      <c r="Q118" s="11"/>
    </row>
    <row r="119" spans="1:17" x14ac:dyDescent="0.35">
      <c r="A119">
        <v>1932182599</v>
      </c>
      <c r="B119" t="s">
        <v>3575</v>
      </c>
      <c r="C119" s="1">
        <f>SUMIFS(T_DATA[discharges],T_DATA[year],C$4,T_DATA[encounter],C$5,T_DATA[bill_npi],$A119)</f>
        <v>8</v>
      </c>
      <c r="D119" s="1">
        <f>SUMIFS(T_DATA[discharges],T_DATA[year],D$4,T_DATA[encounter],D$5,T_DATA[bill_npi],$A119)</f>
        <v>106</v>
      </c>
      <c r="E119" s="1">
        <f t="shared" si="6"/>
        <v>114</v>
      </c>
      <c r="F119" s="11">
        <f>SUMIFS(T_DATA[csection_discharges],T_DATA[year],F$4,T_DATA[bill_npi],$A119)/SUMIFS(T_DATA[discharges],T_DATA[year],F$4,T_DATA[bill_npi],$A119)</f>
        <v>0.28947368421052633</v>
      </c>
      <c r="G119" s="1">
        <f>SUMIFS(T_DATA[prev_csect_num],T_DATA[year],G$4,T_DATA[bill_npi],$A119,T_DATA[encounter],G$5)</f>
        <v>1</v>
      </c>
      <c r="H119" s="1">
        <f>SUMIFS(T_DATA[prev_csect_den],T_DATA[year],H$4,T_DATA[bill_npi],$A119,T_DATA[encounter],H$5)</f>
        <v>6</v>
      </c>
      <c r="I119" s="11">
        <f t="shared" si="8"/>
        <v>0.16666666666666666</v>
      </c>
      <c r="J119" s="1">
        <f>SUMIFS(T_DATA[prev_csect_num],T_DATA[year],J$4,T_DATA[bill_npi],$A119,T_DATA[encounter],J$5)</f>
        <v>10</v>
      </c>
      <c r="K119" s="1">
        <f>SUMIFS(T_DATA[prev_csect_den],T_DATA[year],K$4,T_DATA[bill_npi],$A119,T_DATA[encounter],K$5)</f>
        <v>52</v>
      </c>
      <c r="L119" s="11">
        <f t="shared" si="9"/>
        <v>0.19230769230769232</v>
      </c>
      <c r="M119" s="1">
        <f>SUMIFS(T_DATA[prev_csect_num],T_DATA[year],M$4,T_DATA[bill_npi],$A119)</f>
        <v>11</v>
      </c>
      <c r="N119" s="1">
        <f>SUMIFS(T_DATA[prev_csect_den],T_DATA[year],N$4,T_DATA[bill_npi],$A119)</f>
        <v>58</v>
      </c>
      <c r="O119" s="11">
        <f t="shared" si="7"/>
        <v>0.18965517241379309</v>
      </c>
      <c r="P119" s="11">
        <f>SUM($E$7:$E119)/SUM($E$7:$E$342)</f>
        <v>0.98000819663937788</v>
      </c>
      <c r="Q119" s="11"/>
    </row>
    <row r="120" spans="1:17" x14ac:dyDescent="0.35">
      <c r="A120">
        <v>1215917224</v>
      </c>
      <c r="B120" t="s">
        <v>83</v>
      </c>
      <c r="C120" s="1">
        <f>SUMIFS(T_DATA[discharges],T_DATA[year],C$4,T_DATA[encounter],C$5,T_DATA[bill_npi],$A120)</f>
        <v>5</v>
      </c>
      <c r="D120" s="1">
        <f>SUMIFS(T_DATA[discharges],T_DATA[year],D$4,T_DATA[encounter],D$5,T_DATA[bill_npi],$A120)</f>
        <v>109</v>
      </c>
      <c r="E120" s="1">
        <f t="shared" si="6"/>
        <v>114</v>
      </c>
      <c r="F120" s="11">
        <f>SUMIFS(T_DATA[csection_discharges],T_DATA[year],F$4,T_DATA[bill_npi],$A120)/SUMIFS(T_DATA[discharges],T_DATA[year],F$4,T_DATA[bill_npi],$A120)</f>
        <v>0.24561403508771928</v>
      </c>
      <c r="G120" s="1">
        <f>SUMIFS(T_DATA[prev_csect_num],T_DATA[year],G$4,T_DATA[bill_npi],$A120,T_DATA[encounter],G$5)</f>
        <v>1</v>
      </c>
      <c r="H120" s="1">
        <f>SUMIFS(T_DATA[prev_csect_den],T_DATA[year],H$4,T_DATA[bill_npi],$A120,T_DATA[encounter],H$5)</f>
        <v>3</v>
      </c>
      <c r="I120" s="11">
        <f t="shared" si="8"/>
        <v>0.33333333333333331</v>
      </c>
      <c r="J120" s="1">
        <f>SUMIFS(T_DATA[prev_csect_num],T_DATA[year],J$4,T_DATA[bill_npi],$A120,T_DATA[encounter],J$5)</f>
        <v>2</v>
      </c>
      <c r="K120" s="1">
        <f>SUMIFS(T_DATA[prev_csect_den],T_DATA[year],K$4,T_DATA[bill_npi],$A120,T_DATA[encounter],K$5)</f>
        <v>44</v>
      </c>
      <c r="L120" s="11">
        <f t="shared" si="9"/>
        <v>4.5454545454545456E-2</v>
      </c>
      <c r="M120" s="1">
        <f>SUMIFS(T_DATA[prev_csect_num],T_DATA[year],M$4,T_DATA[bill_npi],$A120)</f>
        <v>3</v>
      </c>
      <c r="N120" s="1">
        <f>SUMIFS(T_DATA[prev_csect_den],T_DATA[year],N$4,T_DATA[bill_npi],$A120)</f>
        <v>47</v>
      </c>
      <c r="O120" s="11">
        <f t="shared" si="7"/>
        <v>6.3829787234042548E-2</v>
      </c>
      <c r="P120" s="11">
        <f>SUM($E$7:$E120)/SUM($E$7:$E$342)</f>
        <v>0.98114772943093331</v>
      </c>
      <c r="Q120" s="11"/>
    </row>
    <row r="121" spans="1:17" x14ac:dyDescent="0.35">
      <c r="A121">
        <v>1083614382</v>
      </c>
      <c r="B121" t="s">
        <v>155</v>
      </c>
      <c r="C121" s="1">
        <f>SUMIFS(T_DATA[discharges],T_DATA[year],C$4,T_DATA[encounter],C$5,T_DATA[bill_npi],$A121)</f>
        <v>16</v>
      </c>
      <c r="D121" s="1">
        <f>SUMIFS(T_DATA[discharges],T_DATA[year],D$4,T_DATA[encounter],D$5,T_DATA[bill_npi],$A121)</f>
        <v>94</v>
      </c>
      <c r="E121" s="1">
        <f t="shared" si="6"/>
        <v>110</v>
      </c>
      <c r="F121" s="11">
        <f>SUMIFS(T_DATA[csection_discharges],T_DATA[year],F$4,T_DATA[bill_npi],$A121)/SUMIFS(T_DATA[discharges],T_DATA[year],F$4,T_DATA[bill_npi],$A121)</f>
        <v>0.30909090909090908</v>
      </c>
      <c r="G121" s="1">
        <f>SUMIFS(T_DATA[prev_csect_num],T_DATA[year],G$4,T_DATA[bill_npi],$A121,T_DATA[encounter],G$5)</f>
        <v>2</v>
      </c>
      <c r="H121" s="1">
        <f>SUMIFS(T_DATA[prev_csect_den],T_DATA[year],H$4,T_DATA[bill_npi],$A121,T_DATA[encounter],H$5)</f>
        <v>12</v>
      </c>
      <c r="I121" s="11">
        <f t="shared" si="8"/>
        <v>0.16666666666666666</v>
      </c>
      <c r="J121" s="1">
        <f>SUMIFS(T_DATA[prev_csect_num],T_DATA[year],J$4,T_DATA[bill_npi],$A121,T_DATA[encounter],J$5)</f>
        <v>7</v>
      </c>
      <c r="K121" s="1">
        <f>SUMIFS(T_DATA[prev_csect_den],T_DATA[year],K$4,T_DATA[bill_npi],$A121,T_DATA[encounter],K$5)</f>
        <v>40</v>
      </c>
      <c r="L121" s="11">
        <f t="shared" si="9"/>
        <v>0.17499999999999999</v>
      </c>
      <c r="M121" s="1">
        <f>SUMIFS(T_DATA[prev_csect_num],T_DATA[year],M$4,T_DATA[bill_npi],$A121)</f>
        <v>9</v>
      </c>
      <c r="N121" s="1">
        <f>SUMIFS(T_DATA[prev_csect_den],T_DATA[year],N$4,T_DATA[bill_npi],$A121)</f>
        <v>52</v>
      </c>
      <c r="O121" s="11">
        <f t="shared" si="7"/>
        <v>0.17307692307692307</v>
      </c>
      <c r="P121" s="11">
        <f>SUM($E$7:$E121)/SUM($E$7:$E$342)</f>
        <v>0.98224727861576755</v>
      </c>
      <c r="Q121" s="11"/>
    </row>
    <row r="122" spans="1:17" x14ac:dyDescent="0.35">
      <c r="A122">
        <v>1972557379</v>
      </c>
      <c r="B122" t="s">
        <v>32</v>
      </c>
      <c r="C122" s="1">
        <f>SUMIFS(T_DATA[discharges],T_DATA[year],C$4,T_DATA[encounter],C$5,T_DATA[bill_npi],$A122)</f>
        <v>3</v>
      </c>
      <c r="D122" s="1">
        <f>SUMIFS(T_DATA[discharges],T_DATA[year],D$4,T_DATA[encounter],D$5,T_DATA[bill_npi],$A122)</f>
        <v>82</v>
      </c>
      <c r="E122" s="1">
        <f t="shared" si="6"/>
        <v>85</v>
      </c>
      <c r="F122" s="11">
        <f>SUMIFS(T_DATA[csection_discharges],T_DATA[year],F$4,T_DATA[bill_npi],$A122)/SUMIFS(T_DATA[discharges],T_DATA[year],F$4,T_DATA[bill_npi],$A122)</f>
        <v>0.41176470588235292</v>
      </c>
      <c r="G122" s="1">
        <f>SUMIFS(T_DATA[prev_csect_num],T_DATA[year],G$4,T_DATA[bill_npi],$A122,T_DATA[encounter],G$5)</f>
        <v>0</v>
      </c>
      <c r="H122" s="1">
        <f>SUMIFS(T_DATA[prev_csect_den],T_DATA[year],H$4,T_DATA[bill_npi],$A122,T_DATA[encounter],H$5)</f>
        <v>1</v>
      </c>
      <c r="I122" s="11">
        <f t="shared" si="8"/>
        <v>0</v>
      </c>
      <c r="J122" s="1">
        <f>SUMIFS(T_DATA[prev_csect_num],T_DATA[year],J$4,T_DATA[bill_npi],$A122,T_DATA[encounter],J$5)</f>
        <v>14</v>
      </c>
      <c r="K122" s="1">
        <f>SUMIFS(T_DATA[prev_csect_den],T_DATA[year],K$4,T_DATA[bill_npi],$A122,T_DATA[encounter],K$5)</f>
        <v>40</v>
      </c>
      <c r="L122" s="11">
        <f t="shared" si="9"/>
        <v>0.35</v>
      </c>
      <c r="M122" s="1">
        <f>SUMIFS(T_DATA[prev_csect_num],T_DATA[year],M$4,T_DATA[bill_npi],$A122)</f>
        <v>14</v>
      </c>
      <c r="N122" s="1">
        <f>SUMIFS(T_DATA[prev_csect_den],T_DATA[year],N$4,T_DATA[bill_npi],$A122)</f>
        <v>41</v>
      </c>
      <c r="O122" s="11">
        <f t="shared" si="7"/>
        <v>0.34146341463414637</v>
      </c>
      <c r="P122" s="11">
        <f>SUM($E$7:$E122)/SUM($E$7:$E$342)</f>
        <v>0.98309693025859402</v>
      </c>
      <c r="Q122" s="11"/>
    </row>
    <row r="123" spans="1:17" x14ac:dyDescent="0.35">
      <c r="A123">
        <v>1316924913</v>
      </c>
      <c r="B123" t="s">
        <v>200</v>
      </c>
      <c r="C123" s="1">
        <f>SUMIFS(T_DATA[discharges],T_DATA[year],C$4,T_DATA[encounter],C$5,T_DATA[bill_npi],$A123)</f>
        <v>7</v>
      </c>
      <c r="D123" s="1">
        <f>SUMIFS(T_DATA[discharges],T_DATA[year],D$4,T_DATA[encounter],D$5,T_DATA[bill_npi],$A123)</f>
        <v>74</v>
      </c>
      <c r="E123" s="1">
        <f t="shared" si="6"/>
        <v>81</v>
      </c>
      <c r="F123" s="11">
        <f>SUMIFS(T_DATA[csection_discharges],T_DATA[year],F$4,T_DATA[bill_npi],$A123)/SUMIFS(T_DATA[discharges],T_DATA[year],F$4,T_DATA[bill_npi],$A123)</f>
        <v>0.41975308641975306</v>
      </c>
      <c r="G123" s="1">
        <f>SUMIFS(T_DATA[prev_csect_num],T_DATA[year],G$4,T_DATA[bill_npi],$A123,T_DATA[encounter],G$5)</f>
        <v>3</v>
      </c>
      <c r="H123" s="1">
        <f>SUMIFS(T_DATA[prev_csect_den],T_DATA[year],H$4,T_DATA[bill_npi],$A123,T_DATA[encounter],H$5)</f>
        <v>4</v>
      </c>
      <c r="I123" s="11">
        <f t="shared" si="8"/>
        <v>0.75</v>
      </c>
      <c r="J123" s="1">
        <f>SUMIFS(T_DATA[prev_csect_num],T_DATA[year],J$4,T_DATA[bill_npi],$A123,T_DATA[encounter],J$5)</f>
        <v>9</v>
      </c>
      <c r="K123" s="1">
        <f>SUMIFS(T_DATA[prev_csect_den],T_DATA[year],K$4,T_DATA[bill_npi],$A123,T_DATA[encounter],K$5)</f>
        <v>33</v>
      </c>
      <c r="L123" s="11">
        <f t="shared" si="9"/>
        <v>0.27272727272727271</v>
      </c>
      <c r="M123" s="1">
        <f>SUMIFS(T_DATA[prev_csect_num],T_DATA[year],M$4,T_DATA[bill_npi],$A123)</f>
        <v>12</v>
      </c>
      <c r="N123" s="1">
        <f>SUMIFS(T_DATA[prev_csect_den],T_DATA[year],N$4,T_DATA[bill_npi],$A123)</f>
        <v>37</v>
      </c>
      <c r="O123" s="11">
        <f t="shared" si="7"/>
        <v>0.32432432432432434</v>
      </c>
      <c r="P123" s="11">
        <f>SUM($E$7:$E123)/SUM($E$7:$E$342)</f>
        <v>0.98390659829469918</v>
      </c>
      <c r="Q123" s="11"/>
    </row>
    <row r="124" spans="1:17" x14ac:dyDescent="0.35">
      <c r="A124">
        <v>1043402050</v>
      </c>
      <c r="B124" t="s">
        <v>117</v>
      </c>
      <c r="C124" s="1">
        <f>SUMIFS(T_DATA[discharges],T_DATA[year],C$4,T_DATA[encounter],C$5,T_DATA[bill_npi],$A124)</f>
        <v>0</v>
      </c>
      <c r="D124" s="1">
        <f>SUMIFS(T_DATA[discharges],T_DATA[year],D$4,T_DATA[encounter],D$5,T_DATA[bill_npi],$A124)</f>
        <v>80</v>
      </c>
      <c r="E124" s="1">
        <f t="shared" si="6"/>
        <v>80</v>
      </c>
      <c r="F124" s="11">
        <f>SUMIFS(T_DATA[csection_discharges],T_DATA[year],F$4,T_DATA[bill_npi],$A124)/SUMIFS(T_DATA[discharges],T_DATA[year],F$4,T_DATA[bill_npi],$A124)</f>
        <v>0.36249999999999999</v>
      </c>
      <c r="G124" s="1">
        <f>SUMIFS(T_DATA[prev_csect_num],T_DATA[year],G$4,T_DATA[bill_npi],$A124,T_DATA[encounter],G$5)</f>
        <v>0</v>
      </c>
      <c r="H124" s="1">
        <f>SUMIFS(T_DATA[prev_csect_den],T_DATA[year],H$4,T_DATA[bill_npi],$A124,T_DATA[encounter],H$5)</f>
        <v>0</v>
      </c>
      <c r="I124" s="11" t="str">
        <f t="shared" si="8"/>
        <v/>
      </c>
      <c r="J124" s="1">
        <f>SUMIFS(T_DATA[prev_csect_num],T_DATA[year],J$4,T_DATA[bill_npi],$A124,T_DATA[encounter],J$5)</f>
        <v>10</v>
      </c>
      <c r="K124" s="1">
        <f>SUMIFS(T_DATA[prev_csect_den],T_DATA[year],K$4,T_DATA[bill_npi],$A124,T_DATA[encounter],K$5)</f>
        <v>46</v>
      </c>
      <c r="L124" s="11">
        <f t="shared" si="9"/>
        <v>0.21739130434782608</v>
      </c>
      <c r="M124" s="1">
        <f>SUMIFS(T_DATA[prev_csect_num],T_DATA[year],M$4,T_DATA[bill_npi],$A124)</f>
        <v>10</v>
      </c>
      <c r="N124" s="1">
        <f>SUMIFS(T_DATA[prev_csect_den],T_DATA[year],N$4,T_DATA[bill_npi],$A124)</f>
        <v>46</v>
      </c>
      <c r="O124" s="11">
        <f t="shared" si="7"/>
        <v>0.21739130434782608</v>
      </c>
      <c r="P124" s="11">
        <f>SUM($E$7:$E124)/SUM($E$7:$E$342)</f>
        <v>0.98470627042912406</v>
      </c>
      <c r="Q124" s="11"/>
    </row>
    <row r="125" spans="1:17" x14ac:dyDescent="0.35">
      <c r="A125">
        <v>1649350380</v>
      </c>
      <c r="B125" t="s">
        <v>109</v>
      </c>
      <c r="C125" s="1">
        <f>SUMIFS(T_DATA[discharges],T_DATA[year],C$4,T_DATA[encounter],C$5,T_DATA[bill_npi],$A125)</f>
        <v>78</v>
      </c>
      <c r="D125" s="1">
        <f>SUMIFS(T_DATA[discharges],T_DATA[year],D$4,T_DATA[encounter],D$5,T_DATA[bill_npi],$A125)</f>
        <v>0</v>
      </c>
      <c r="E125" s="1">
        <f t="shared" si="6"/>
        <v>78</v>
      </c>
      <c r="F125" s="11">
        <f>SUMIFS(T_DATA[csection_discharges],T_DATA[year],F$4,T_DATA[bill_npi],$A125)/SUMIFS(T_DATA[discharges],T_DATA[year],F$4,T_DATA[bill_npi],$A125)</f>
        <v>0.37179487179487181</v>
      </c>
      <c r="G125" s="1">
        <f>SUMIFS(T_DATA[prev_csect_num],T_DATA[year],G$4,T_DATA[bill_npi],$A125,T_DATA[encounter],G$5)</f>
        <v>10</v>
      </c>
      <c r="H125" s="1">
        <f>SUMIFS(T_DATA[prev_csect_den],T_DATA[year],H$4,T_DATA[bill_npi],$A125,T_DATA[encounter],H$5)</f>
        <v>42</v>
      </c>
      <c r="I125" s="11">
        <f t="shared" si="8"/>
        <v>0.23809523809523808</v>
      </c>
      <c r="J125" s="1">
        <f>SUMIFS(T_DATA[prev_csect_num],T_DATA[year],J$4,T_DATA[bill_npi],$A125,T_DATA[encounter],J$5)</f>
        <v>0</v>
      </c>
      <c r="K125" s="1">
        <f>SUMIFS(T_DATA[prev_csect_den],T_DATA[year],K$4,T_DATA[bill_npi],$A125,T_DATA[encounter],K$5)</f>
        <v>0</v>
      </c>
      <c r="L125" s="11" t="str">
        <f t="shared" si="9"/>
        <v/>
      </c>
      <c r="M125" s="1">
        <f>SUMIFS(T_DATA[prev_csect_num],T_DATA[year],M$4,T_DATA[bill_npi],$A125)</f>
        <v>10</v>
      </c>
      <c r="N125" s="1">
        <f>SUMIFS(T_DATA[prev_csect_den],T_DATA[year],N$4,T_DATA[bill_npi],$A125)</f>
        <v>42</v>
      </c>
      <c r="O125" s="11">
        <f t="shared" si="7"/>
        <v>0.23809523809523808</v>
      </c>
      <c r="P125" s="11">
        <f>SUM($E$7:$E125)/SUM($E$7:$E$342)</f>
        <v>0.9854859507601883</v>
      </c>
      <c r="Q125" s="11"/>
    </row>
    <row r="126" spans="1:17" x14ac:dyDescent="0.35">
      <c r="A126">
        <v>1104234376</v>
      </c>
      <c r="B126" t="s">
        <v>22</v>
      </c>
      <c r="C126" s="1">
        <f>SUMIFS(T_DATA[discharges],T_DATA[year],C$4,T_DATA[encounter],C$5,T_DATA[bill_npi],$A126)</f>
        <v>6</v>
      </c>
      <c r="D126" s="1">
        <f>SUMIFS(T_DATA[discharges],T_DATA[year],D$4,T_DATA[encounter],D$5,T_DATA[bill_npi],$A126)</f>
        <v>72</v>
      </c>
      <c r="E126" s="1">
        <f t="shared" si="6"/>
        <v>78</v>
      </c>
      <c r="F126" s="11">
        <f>SUMIFS(T_DATA[csection_discharges],T_DATA[year],F$4,T_DATA[bill_npi],$A126)/SUMIFS(T_DATA[discharges],T_DATA[year],F$4,T_DATA[bill_npi],$A126)</f>
        <v>0.17948717948717949</v>
      </c>
      <c r="G126" s="1">
        <f>SUMIFS(T_DATA[prev_csect_num],T_DATA[year],G$4,T_DATA[bill_npi],$A126,T_DATA[encounter],G$5)</f>
        <v>0</v>
      </c>
      <c r="H126" s="1">
        <f>SUMIFS(T_DATA[prev_csect_den],T_DATA[year],H$4,T_DATA[bill_npi],$A126,T_DATA[encounter],H$5)</f>
        <v>6</v>
      </c>
      <c r="I126" s="11">
        <f t="shared" si="8"/>
        <v>0</v>
      </c>
      <c r="J126" s="1">
        <f>SUMIFS(T_DATA[prev_csect_num],T_DATA[year],J$4,T_DATA[bill_npi],$A126,T_DATA[encounter],J$5)</f>
        <v>2</v>
      </c>
      <c r="K126" s="1">
        <f>SUMIFS(T_DATA[prev_csect_den],T_DATA[year],K$4,T_DATA[bill_npi],$A126,T_DATA[encounter],K$5)</f>
        <v>32</v>
      </c>
      <c r="L126" s="11">
        <f t="shared" si="9"/>
        <v>6.25E-2</v>
      </c>
      <c r="M126" s="1">
        <f>SUMIFS(T_DATA[prev_csect_num],T_DATA[year],M$4,T_DATA[bill_npi],$A126)</f>
        <v>2</v>
      </c>
      <c r="N126" s="1">
        <f>SUMIFS(T_DATA[prev_csect_den],T_DATA[year],N$4,T_DATA[bill_npi],$A126)</f>
        <v>38</v>
      </c>
      <c r="O126" s="11">
        <f t="shared" si="7"/>
        <v>5.2631578947368418E-2</v>
      </c>
      <c r="P126" s="11">
        <f>SUM($E$7:$E126)/SUM($E$7:$E$342)</f>
        <v>0.98626563109125254</v>
      </c>
      <c r="Q126" s="11"/>
    </row>
    <row r="127" spans="1:17" x14ac:dyDescent="0.35">
      <c r="A127">
        <v>1891753034</v>
      </c>
      <c r="B127" t="s">
        <v>135</v>
      </c>
      <c r="C127" s="1">
        <f>SUMIFS(T_DATA[discharges],T_DATA[year],C$4,T_DATA[encounter],C$5,T_DATA[bill_npi],$A127)</f>
        <v>4</v>
      </c>
      <c r="D127" s="1">
        <f>SUMIFS(T_DATA[discharges],T_DATA[year],D$4,T_DATA[encounter],D$5,T_DATA[bill_npi],$A127)</f>
        <v>73</v>
      </c>
      <c r="E127" s="1">
        <f t="shared" si="6"/>
        <v>77</v>
      </c>
      <c r="F127" s="11">
        <f>SUMIFS(T_DATA[csection_discharges],T_DATA[year],F$4,T_DATA[bill_npi],$A127)/SUMIFS(T_DATA[discharges],T_DATA[year],F$4,T_DATA[bill_npi],$A127)</f>
        <v>0.4935064935064935</v>
      </c>
      <c r="G127" s="1">
        <f>SUMIFS(T_DATA[prev_csect_num],T_DATA[year],G$4,T_DATA[bill_npi],$A127,T_DATA[encounter],G$5)</f>
        <v>0</v>
      </c>
      <c r="H127" s="1">
        <f>SUMIFS(T_DATA[prev_csect_den],T_DATA[year],H$4,T_DATA[bill_npi],$A127,T_DATA[encounter],H$5)</f>
        <v>1</v>
      </c>
      <c r="I127" s="11">
        <f t="shared" si="8"/>
        <v>0</v>
      </c>
      <c r="J127" s="1">
        <f>SUMIFS(T_DATA[prev_csect_num],T_DATA[year],J$4,T_DATA[bill_npi],$A127,T_DATA[encounter],J$5)</f>
        <v>8</v>
      </c>
      <c r="K127" s="1">
        <f>SUMIFS(T_DATA[prev_csect_den],T_DATA[year],K$4,T_DATA[bill_npi],$A127,T_DATA[encounter],K$5)</f>
        <v>26</v>
      </c>
      <c r="L127" s="11">
        <f t="shared" si="9"/>
        <v>0.30769230769230771</v>
      </c>
      <c r="M127" s="1">
        <f>SUMIFS(T_DATA[prev_csect_num],T_DATA[year],M$4,T_DATA[bill_npi],$A127)</f>
        <v>8</v>
      </c>
      <c r="N127" s="1">
        <f>SUMIFS(T_DATA[prev_csect_den],T_DATA[year],N$4,T_DATA[bill_npi],$A127)</f>
        <v>27</v>
      </c>
      <c r="O127" s="11">
        <f t="shared" si="7"/>
        <v>0.29629629629629628</v>
      </c>
      <c r="P127" s="11">
        <f>SUM($E$7:$E127)/SUM($E$7:$E$342)</f>
        <v>0.9870353155206365</v>
      </c>
      <c r="Q127" s="11"/>
    </row>
    <row r="128" spans="1:17" x14ac:dyDescent="0.35">
      <c r="A128">
        <v>1619390838</v>
      </c>
      <c r="B128" t="s">
        <v>146</v>
      </c>
      <c r="C128" s="1">
        <f>SUMIFS(T_DATA[discharges],T_DATA[year],C$4,T_DATA[encounter],C$5,T_DATA[bill_npi],$A128)</f>
        <v>8</v>
      </c>
      <c r="D128" s="1">
        <f>SUMIFS(T_DATA[discharges],T_DATA[year],D$4,T_DATA[encounter],D$5,T_DATA[bill_npi],$A128)</f>
        <v>56</v>
      </c>
      <c r="E128" s="1">
        <f t="shared" si="6"/>
        <v>64</v>
      </c>
      <c r="F128" s="11">
        <f>SUMIFS(T_DATA[csection_discharges],T_DATA[year],F$4,T_DATA[bill_npi],$A128)/SUMIFS(T_DATA[discharges],T_DATA[year],F$4,T_DATA[bill_npi],$A128)</f>
        <v>0.28125</v>
      </c>
      <c r="G128" s="1">
        <f>SUMIFS(T_DATA[prev_csect_num],T_DATA[year],G$4,T_DATA[bill_npi],$A128,T_DATA[encounter],G$5)</f>
        <v>0</v>
      </c>
      <c r="H128" s="1">
        <f>SUMIFS(T_DATA[prev_csect_den],T_DATA[year],H$4,T_DATA[bill_npi],$A128,T_DATA[encounter],H$5)</f>
        <v>5</v>
      </c>
      <c r="I128" s="11">
        <f t="shared" si="8"/>
        <v>0</v>
      </c>
      <c r="J128" s="1">
        <f>SUMIFS(T_DATA[prev_csect_num],T_DATA[year],J$4,T_DATA[bill_npi],$A128,T_DATA[encounter],J$5)</f>
        <v>4</v>
      </c>
      <c r="K128" s="1">
        <f>SUMIFS(T_DATA[prev_csect_den],T_DATA[year],K$4,T_DATA[bill_npi],$A128,T_DATA[encounter],K$5)</f>
        <v>17</v>
      </c>
      <c r="L128" s="11">
        <f t="shared" si="9"/>
        <v>0.23529411764705882</v>
      </c>
      <c r="M128" s="1">
        <f>SUMIFS(T_DATA[prev_csect_num],T_DATA[year],M$4,T_DATA[bill_npi],$A128)</f>
        <v>4</v>
      </c>
      <c r="N128" s="1">
        <f>SUMIFS(T_DATA[prev_csect_den],T_DATA[year],N$4,T_DATA[bill_npi],$A128)</f>
        <v>22</v>
      </c>
      <c r="O128" s="11">
        <f t="shared" si="7"/>
        <v>0.18181818181818182</v>
      </c>
      <c r="P128" s="11">
        <f>SUM($E$7:$E128)/SUM($E$7:$E$342)</f>
        <v>0.9876750532281765</v>
      </c>
      <c r="Q128" s="11"/>
    </row>
    <row r="129" spans="1:17" x14ac:dyDescent="0.35">
      <c r="A129">
        <v>1457456279</v>
      </c>
      <c r="B129" t="s">
        <v>248</v>
      </c>
      <c r="C129" s="1">
        <f>SUMIFS(T_DATA[discharges],T_DATA[year],C$4,T_DATA[encounter],C$5,T_DATA[bill_npi],$A129)</f>
        <v>3</v>
      </c>
      <c r="D129" s="1">
        <f>SUMIFS(T_DATA[discharges],T_DATA[year],D$4,T_DATA[encounter],D$5,T_DATA[bill_npi],$A129)</f>
        <v>59</v>
      </c>
      <c r="E129" s="1">
        <f t="shared" si="6"/>
        <v>62</v>
      </c>
      <c r="F129" s="11">
        <f>SUMIFS(T_DATA[csection_discharges],T_DATA[year],F$4,T_DATA[bill_npi],$A129)/SUMIFS(T_DATA[discharges],T_DATA[year],F$4,T_DATA[bill_npi],$A129)</f>
        <v>0.22580645161290322</v>
      </c>
      <c r="G129" s="1">
        <f>SUMIFS(T_DATA[prev_csect_num],T_DATA[year],G$4,T_DATA[bill_npi],$A129,T_DATA[encounter],G$5)</f>
        <v>0</v>
      </c>
      <c r="H129" s="1">
        <f>SUMIFS(T_DATA[prev_csect_den],T_DATA[year],H$4,T_DATA[bill_npi],$A129,T_DATA[encounter],H$5)</f>
        <v>1</v>
      </c>
      <c r="I129" s="11">
        <f t="shared" si="8"/>
        <v>0</v>
      </c>
      <c r="J129" s="1">
        <f>SUMIFS(T_DATA[prev_csect_num],T_DATA[year],J$4,T_DATA[bill_npi],$A129,T_DATA[encounter],J$5)</f>
        <v>1</v>
      </c>
      <c r="K129" s="1">
        <f>SUMIFS(T_DATA[prev_csect_den],T_DATA[year],K$4,T_DATA[bill_npi],$A129,T_DATA[encounter],K$5)</f>
        <v>15</v>
      </c>
      <c r="L129" s="11">
        <f t="shared" si="9"/>
        <v>6.6666666666666666E-2</v>
      </c>
      <c r="M129" s="1">
        <f>SUMIFS(T_DATA[prev_csect_num],T_DATA[year],M$4,T_DATA[bill_npi],$A129)</f>
        <v>1</v>
      </c>
      <c r="N129" s="1">
        <f>SUMIFS(T_DATA[prev_csect_den],T_DATA[year],N$4,T_DATA[bill_npi],$A129)</f>
        <v>16</v>
      </c>
      <c r="O129" s="11">
        <f t="shared" si="7"/>
        <v>6.25E-2</v>
      </c>
      <c r="P129" s="11">
        <f>SUM($E$7:$E129)/SUM($E$7:$E$342)</f>
        <v>0.98829479913235574</v>
      </c>
      <c r="Q129" s="11"/>
    </row>
    <row r="130" spans="1:17" x14ac:dyDescent="0.35">
      <c r="A130">
        <v>1720028772</v>
      </c>
      <c r="B130" t="s">
        <v>179</v>
      </c>
      <c r="C130" s="1">
        <f>SUMIFS(T_DATA[discharges],T_DATA[year],C$4,T_DATA[encounter],C$5,T_DATA[bill_npi],$A130)</f>
        <v>0</v>
      </c>
      <c r="D130" s="1">
        <f>SUMIFS(T_DATA[discharges],T_DATA[year],D$4,T_DATA[encounter],D$5,T_DATA[bill_npi],$A130)</f>
        <v>60</v>
      </c>
      <c r="E130" s="1">
        <f t="shared" si="6"/>
        <v>60</v>
      </c>
      <c r="F130" s="11">
        <f>SUMIFS(T_DATA[csection_discharges],T_DATA[year],F$4,T_DATA[bill_npi],$A130)/SUMIFS(T_DATA[discharges],T_DATA[year],F$4,T_DATA[bill_npi],$A130)</f>
        <v>0.33333333333333331</v>
      </c>
      <c r="G130" s="1">
        <f>SUMIFS(T_DATA[prev_csect_num],T_DATA[year],G$4,T_DATA[bill_npi],$A130,T_DATA[encounter],G$5)</f>
        <v>0</v>
      </c>
      <c r="H130" s="1">
        <f>SUMIFS(T_DATA[prev_csect_den],T_DATA[year],H$4,T_DATA[bill_npi],$A130,T_DATA[encounter],H$5)</f>
        <v>0</v>
      </c>
      <c r="I130" s="11" t="str">
        <f t="shared" si="8"/>
        <v/>
      </c>
      <c r="J130" s="1">
        <f>SUMIFS(T_DATA[prev_csect_num],T_DATA[year],J$4,T_DATA[bill_npi],$A130,T_DATA[encounter],J$5)</f>
        <v>4</v>
      </c>
      <c r="K130" s="1">
        <f>SUMIFS(T_DATA[prev_csect_den],T_DATA[year],K$4,T_DATA[bill_npi],$A130,T_DATA[encounter],K$5)</f>
        <v>30</v>
      </c>
      <c r="L130" s="11">
        <f t="shared" si="9"/>
        <v>0.13333333333333333</v>
      </c>
      <c r="M130" s="1">
        <f>SUMIFS(T_DATA[prev_csect_num],T_DATA[year],M$4,T_DATA[bill_npi],$A130)</f>
        <v>4</v>
      </c>
      <c r="N130" s="1">
        <f>SUMIFS(T_DATA[prev_csect_den],T_DATA[year],N$4,T_DATA[bill_npi],$A130)</f>
        <v>30</v>
      </c>
      <c r="O130" s="11">
        <f t="shared" si="7"/>
        <v>0.13333333333333333</v>
      </c>
      <c r="P130" s="11">
        <f>SUM($E$7:$E130)/SUM($E$7:$E$342)</f>
        <v>0.98889455323317443</v>
      </c>
      <c r="Q130" s="11"/>
    </row>
    <row r="131" spans="1:17" x14ac:dyDescent="0.35">
      <c r="A131">
        <v>1659446680</v>
      </c>
      <c r="B131" t="s">
        <v>342</v>
      </c>
      <c r="C131" s="1">
        <f>SUMIFS(T_DATA[discharges],T_DATA[year],C$4,T_DATA[encounter],C$5,T_DATA[bill_npi],$A131)</f>
        <v>0</v>
      </c>
      <c r="D131" s="1">
        <f>SUMIFS(T_DATA[discharges],T_DATA[year],D$4,T_DATA[encounter],D$5,T_DATA[bill_npi],$A131)</f>
        <v>60</v>
      </c>
      <c r="E131" s="1">
        <f t="shared" si="6"/>
        <v>60</v>
      </c>
      <c r="F131" s="11">
        <f>SUMIFS(T_DATA[csection_discharges],T_DATA[year],F$4,T_DATA[bill_npi],$A131)/SUMIFS(T_DATA[discharges],T_DATA[year],F$4,T_DATA[bill_npi],$A131)</f>
        <v>0.33333333333333331</v>
      </c>
      <c r="G131" s="1">
        <f>SUMIFS(T_DATA[prev_csect_num],T_DATA[year],G$4,T_DATA[bill_npi],$A131,T_DATA[encounter],G$5)</f>
        <v>0</v>
      </c>
      <c r="H131" s="1">
        <f>SUMIFS(T_DATA[prev_csect_den],T_DATA[year],H$4,T_DATA[bill_npi],$A131,T_DATA[encounter],H$5)</f>
        <v>0</v>
      </c>
      <c r="I131" s="11" t="str">
        <f t="shared" si="8"/>
        <v/>
      </c>
      <c r="J131" s="1">
        <f>SUMIFS(T_DATA[prev_csect_num],T_DATA[year],J$4,T_DATA[bill_npi],$A131,T_DATA[encounter],J$5)</f>
        <v>3</v>
      </c>
      <c r="K131" s="1">
        <f>SUMIFS(T_DATA[prev_csect_den],T_DATA[year],K$4,T_DATA[bill_npi],$A131,T_DATA[encounter],K$5)</f>
        <v>18</v>
      </c>
      <c r="L131" s="11">
        <f t="shared" si="9"/>
        <v>0.16666666666666666</v>
      </c>
      <c r="M131" s="1">
        <f>SUMIFS(T_DATA[prev_csect_num],T_DATA[year],M$4,T_DATA[bill_npi],$A131)</f>
        <v>3</v>
      </c>
      <c r="N131" s="1">
        <f>SUMIFS(T_DATA[prev_csect_den],T_DATA[year],N$4,T_DATA[bill_npi],$A131)</f>
        <v>18</v>
      </c>
      <c r="O131" s="11">
        <f t="shared" si="7"/>
        <v>0.16666666666666666</v>
      </c>
      <c r="P131" s="11">
        <f>SUM($E$7:$E131)/SUM($E$7:$E$342)</f>
        <v>0.98949430733399302</v>
      </c>
      <c r="Q131" s="11"/>
    </row>
    <row r="132" spans="1:17" x14ac:dyDescent="0.35">
      <c r="A132">
        <v>1205865789</v>
      </c>
      <c r="B132" t="s">
        <v>75</v>
      </c>
      <c r="C132" s="1">
        <f>SUMIFS(T_DATA[discharges],T_DATA[year],C$4,T_DATA[encounter],C$5,T_DATA[bill_npi],$A132)</f>
        <v>0</v>
      </c>
      <c r="D132" s="1">
        <f>SUMIFS(T_DATA[discharges],T_DATA[year],D$4,T_DATA[encounter],D$5,T_DATA[bill_npi],$A132)</f>
        <v>58</v>
      </c>
      <c r="E132" s="1">
        <f t="shared" si="6"/>
        <v>58</v>
      </c>
      <c r="F132" s="11">
        <f>SUMIFS(T_DATA[csection_discharges],T_DATA[year],F$4,T_DATA[bill_npi],$A132)/SUMIFS(T_DATA[discharges],T_DATA[year],F$4,T_DATA[bill_npi],$A132)</f>
        <v>0.25862068965517243</v>
      </c>
      <c r="G132" s="1">
        <f>SUMIFS(T_DATA[prev_csect_num],T_DATA[year],G$4,T_DATA[bill_npi],$A132,T_DATA[encounter],G$5)</f>
        <v>0</v>
      </c>
      <c r="H132" s="1">
        <f>SUMIFS(T_DATA[prev_csect_den],T_DATA[year],H$4,T_DATA[bill_npi],$A132,T_DATA[encounter],H$5)</f>
        <v>0</v>
      </c>
      <c r="I132" s="11" t="str">
        <f t="shared" si="8"/>
        <v/>
      </c>
      <c r="J132" s="1">
        <f>SUMIFS(T_DATA[prev_csect_num],T_DATA[year],J$4,T_DATA[bill_npi],$A132,T_DATA[encounter],J$5)</f>
        <v>2</v>
      </c>
      <c r="K132" s="1">
        <f>SUMIFS(T_DATA[prev_csect_den],T_DATA[year],K$4,T_DATA[bill_npi],$A132,T_DATA[encounter],K$5)</f>
        <v>23</v>
      </c>
      <c r="L132" s="11">
        <f t="shared" si="9"/>
        <v>8.6956521739130432E-2</v>
      </c>
      <c r="M132" s="1">
        <f>SUMIFS(T_DATA[prev_csect_num],T_DATA[year],M$4,T_DATA[bill_npi],$A132)</f>
        <v>2</v>
      </c>
      <c r="N132" s="1">
        <f>SUMIFS(T_DATA[prev_csect_den],T_DATA[year],N$4,T_DATA[bill_npi],$A132)</f>
        <v>23</v>
      </c>
      <c r="O132" s="11">
        <f t="shared" si="7"/>
        <v>8.6956521739130432E-2</v>
      </c>
      <c r="P132" s="11">
        <f>SUM($E$7:$E132)/SUM($E$7:$E$342)</f>
        <v>0.99007406963145106</v>
      </c>
      <c r="Q132" s="11"/>
    </row>
    <row r="133" spans="1:17" x14ac:dyDescent="0.35">
      <c r="A133">
        <v>1568735660</v>
      </c>
      <c r="B133" t="s">
        <v>24</v>
      </c>
      <c r="C133" s="1">
        <f>SUMIFS(T_DATA[discharges],T_DATA[year],C$4,T_DATA[encounter],C$5,T_DATA[bill_npi],$A133)</f>
        <v>0</v>
      </c>
      <c r="D133" s="1">
        <f>SUMIFS(T_DATA[discharges],T_DATA[year],D$4,T_DATA[encounter],D$5,T_DATA[bill_npi],$A133)</f>
        <v>57</v>
      </c>
      <c r="E133" s="1">
        <f t="shared" si="6"/>
        <v>57</v>
      </c>
      <c r="F133" s="11">
        <f>SUMIFS(T_DATA[csection_discharges],T_DATA[year],F$4,T_DATA[bill_npi],$A133)/SUMIFS(T_DATA[discharges],T_DATA[year],F$4,T_DATA[bill_npi],$A133)</f>
        <v>0.33333333333333331</v>
      </c>
      <c r="G133" s="1">
        <f>SUMIFS(T_DATA[prev_csect_num],T_DATA[year],G$4,T_DATA[bill_npi],$A133,T_DATA[encounter],G$5)</f>
        <v>0</v>
      </c>
      <c r="H133" s="1">
        <f>SUMIFS(T_DATA[prev_csect_den],T_DATA[year],H$4,T_DATA[bill_npi],$A133,T_DATA[encounter],H$5)</f>
        <v>0</v>
      </c>
      <c r="I133" s="11" t="str">
        <f t="shared" si="8"/>
        <v/>
      </c>
      <c r="J133" s="1">
        <f>SUMIFS(T_DATA[prev_csect_num],T_DATA[year],J$4,T_DATA[bill_npi],$A133,T_DATA[encounter],J$5)</f>
        <v>4</v>
      </c>
      <c r="K133" s="1">
        <f>SUMIFS(T_DATA[prev_csect_den],T_DATA[year],K$4,T_DATA[bill_npi],$A133,T_DATA[encounter],K$5)</f>
        <v>16</v>
      </c>
      <c r="L133" s="11">
        <f t="shared" si="9"/>
        <v>0.25</v>
      </c>
      <c r="M133" s="1">
        <f>SUMIFS(T_DATA[prev_csect_num],T_DATA[year],M$4,T_DATA[bill_npi],$A133)</f>
        <v>4</v>
      </c>
      <c r="N133" s="1">
        <f>SUMIFS(T_DATA[prev_csect_den],T_DATA[year],N$4,T_DATA[bill_npi],$A133)</f>
        <v>16</v>
      </c>
      <c r="O133" s="11">
        <f t="shared" si="7"/>
        <v>0.25</v>
      </c>
      <c r="P133" s="11">
        <f>SUM($E$7:$E133)/SUM($E$7:$E$342)</f>
        <v>0.99064383602722883</v>
      </c>
      <c r="Q133" s="11"/>
    </row>
    <row r="134" spans="1:17" x14ac:dyDescent="0.35">
      <c r="A134">
        <v>1598755324</v>
      </c>
      <c r="B134" t="s">
        <v>76</v>
      </c>
      <c r="C134" s="1">
        <f>SUMIFS(T_DATA[discharges],T_DATA[year],C$4,T_DATA[encounter],C$5,T_DATA[bill_npi],$A134)</f>
        <v>3</v>
      </c>
      <c r="D134" s="1">
        <f>SUMIFS(T_DATA[discharges],T_DATA[year],D$4,T_DATA[encounter],D$5,T_DATA[bill_npi],$A134)</f>
        <v>52</v>
      </c>
      <c r="E134" s="1">
        <f t="shared" si="6"/>
        <v>55</v>
      </c>
      <c r="F134" s="11">
        <f>SUMIFS(T_DATA[csection_discharges],T_DATA[year],F$4,T_DATA[bill_npi],$A134)/SUMIFS(T_DATA[discharges],T_DATA[year],F$4,T_DATA[bill_npi],$A134)</f>
        <v>0.45454545454545453</v>
      </c>
      <c r="G134" s="1">
        <f>SUMIFS(T_DATA[prev_csect_num],T_DATA[year],G$4,T_DATA[bill_npi],$A134,T_DATA[encounter],G$5)</f>
        <v>1</v>
      </c>
      <c r="H134" s="1">
        <f>SUMIFS(T_DATA[prev_csect_den],T_DATA[year],H$4,T_DATA[bill_npi],$A134,T_DATA[encounter],H$5)</f>
        <v>2</v>
      </c>
      <c r="I134" s="11">
        <f t="shared" si="8"/>
        <v>0.5</v>
      </c>
      <c r="J134" s="1">
        <f>SUMIFS(T_DATA[prev_csect_num],T_DATA[year],J$4,T_DATA[bill_npi],$A134,T_DATA[encounter],J$5)</f>
        <v>7</v>
      </c>
      <c r="K134" s="1">
        <f>SUMIFS(T_DATA[prev_csect_den],T_DATA[year],K$4,T_DATA[bill_npi],$A134,T_DATA[encounter],K$5)</f>
        <v>19</v>
      </c>
      <c r="L134" s="11">
        <f t="shared" si="9"/>
        <v>0.36842105263157893</v>
      </c>
      <c r="M134" s="1">
        <f>SUMIFS(T_DATA[prev_csect_num],T_DATA[year],M$4,T_DATA[bill_npi],$A134)</f>
        <v>8</v>
      </c>
      <c r="N134" s="1">
        <f>SUMIFS(T_DATA[prev_csect_den],T_DATA[year],N$4,T_DATA[bill_npi],$A134)</f>
        <v>21</v>
      </c>
      <c r="O134" s="11">
        <f t="shared" si="7"/>
        <v>0.38095238095238093</v>
      </c>
      <c r="P134" s="11">
        <f>SUM($E$7:$E134)/SUM($E$7:$E$342)</f>
        <v>0.99119361061964595</v>
      </c>
      <c r="Q134" s="11"/>
    </row>
    <row r="135" spans="1:17" x14ac:dyDescent="0.35">
      <c r="A135">
        <v>1659309615</v>
      </c>
      <c r="B135" t="s">
        <v>27</v>
      </c>
      <c r="C135" s="1">
        <f>SUMIFS(T_DATA[discharges],T_DATA[year],C$4,T_DATA[encounter],C$5,T_DATA[bill_npi],$A135)</f>
        <v>0</v>
      </c>
      <c r="D135" s="1">
        <f>SUMIFS(T_DATA[discharges],T_DATA[year],D$4,T_DATA[encounter],D$5,T_DATA[bill_npi],$A135)</f>
        <v>55</v>
      </c>
      <c r="E135" s="1">
        <f t="shared" ref="E135:E198" si="10">SUM(C135:D135)</f>
        <v>55</v>
      </c>
      <c r="F135" s="11">
        <f>SUMIFS(T_DATA[csection_discharges],T_DATA[year],F$4,T_DATA[bill_npi],$A135)/SUMIFS(T_DATA[discharges],T_DATA[year],F$4,T_DATA[bill_npi],$A135)</f>
        <v>0.49090909090909091</v>
      </c>
      <c r="G135" s="1">
        <f>SUMIFS(T_DATA[prev_csect_num],T_DATA[year],G$4,T_DATA[bill_npi],$A135,T_DATA[encounter],G$5)</f>
        <v>0</v>
      </c>
      <c r="H135" s="1">
        <f>SUMIFS(T_DATA[prev_csect_den],T_DATA[year],H$4,T_DATA[bill_npi],$A135,T_DATA[encounter],H$5)</f>
        <v>0</v>
      </c>
      <c r="I135" s="11" t="str">
        <f t="shared" si="8"/>
        <v/>
      </c>
      <c r="J135" s="1">
        <f>SUMIFS(T_DATA[prev_csect_num],T_DATA[year],J$4,T_DATA[bill_npi],$A135,T_DATA[encounter],J$5)</f>
        <v>4</v>
      </c>
      <c r="K135" s="1">
        <f>SUMIFS(T_DATA[prev_csect_den],T_DATA[year],K$4,T_DATA[bill_npi],$A135,T_DATA[encounter],K$5)</f>
        <v>13</v>
      </c>
      <c r="L135" s="11">
        <f t="shared" si="9"/>
        <v>0.30769230769230771</v>
      </c>
      <c r="M135" s="1">
        <f>SUMIFS(T_DATA[prev_csect_num],T_DATA[year],M$4,T_DATA[bill_npi],$A135)</f>
        <v>4</v>
      </c>
      <c r="N135" s="1">
        <f>SUMIFS(T_DATA[prev_csect_den],T_DATA[year],N$4,T_DATA[bill_npi],$A135)</f>
        <v>13</v>
      </c>
      <c r="O135" s="11">
        <f t="shared" ref="O135:O198" si="11">IFERROR(M135/N135,"")</f>
        <v>0.30769230769230771</v>
      </c>
      <c r="P135" s="11">
        <f>SUM($E$7:$E135)/SUM($E$7:$E$342)</f>
        <v>0.99174338521206307</v>
      </c>
      <c r="Q135" s="11"/>
    </row>
    <row r="136" spans="1:17" x14ac:dyDescent="0.35">
      <c r="A136">
        <v>1699709576</v>
      </c>
      <c r="B136" t="s">
        <v>17</v>
      </c>
      <c r="C136" s="1">
        <f>SUMIFS(T_DATA[discharges],T_DATA[year],C$4,T_DATA[encounter],C$5,T_DATA[bill_npi],$A136)</f>
        <v>6</v>
      </c>
      <c r="D136" s="1">
        <f>SUMIFS(T_DATA[discharges],T_DATA[year],D$4,T_DATA[encounter],D$5,T_DATA[bill_npi],$A136)</f>
        <v>46</v>
      </c>
      <c r="E136" s="1">
        <f t="shared" si="10"/>
        <v>52</v>
      </c>
      <c r="F136" s="11">
        <f>SUMIFS(T_DATA[csection_discharges],T_DATA[year],F$4,T_DATA[bill_npi],$A136)/SUMIFS(T_DATA[discharges],T_DATA[year],F$4,T_DATA[bill_npi],$A136)</f>
        <v>0.38461538461538464</v>
      </c>
      <c r="G136" s="1">
        <f>SUMIFS(T_DATA[prev_csect_num],T_DATA[year],G$4,T_DATA[bill_npi],$A136,T_DATA[encounter],G$5)</f>
        <v>0</v>
      </c>
      <c r="H136" s="1">
        <f>SUMIFS(T_DATA[prev_csect_den],T_DATA[year],H$4,T_DATA[bill_npi],$A136,T_DATA[encounter],H$5)</f>
        <v>3</v>
      </c>
      <c r="I136" s="11">
        <f t="shared" ref="I136:I199" si="12">IFERROR(G136/H136,"")</f>
        <v>0</v>
      </c>
      <c r="J136" s="1">
        <f>SUMIFS(T_DATA[prev_csect_num],T_DATA[year],J$4,T_DATA[bill_npi],$A136,T_DATA[encounter],J$5)</f>
        <v>9</v>
      </c>
      <c r="K136" s="1">
        <f>SUMIFS(T_DATA[prev_csect_den],T_DATA[year],K$4,T_DATA[bill_npi],$A136,T_DATA[encounter],K$5)</f>
        <v>26</v>
      </c>
      <c r="L136" s="11">
        <f t="shared" ref="L136:L199" si="13">IFERROR(J136/K136,"")</f>
        <v>0.34615384615384615</v>
      </c>
      <c r="M136" s="1">
        <f>SUMIFS(T_DATA[prev_csect_num],T_DATA[year],M$4,T_DATA[bill_npi],$A136)</f>
        <v>9</v>
      </c>
      <c r="N136" s="1">
        <f>SUMIFS(T_DATA[prev_csect_den],T_DATA[year],N$4,T_DATA[bill_npi],$A136)</f>
        <v>29</v>
      </c>
      <c r="O136" s="11">
        <f t="shared" si="11"/>
        <v>0.31034482758620691</v>
      </c>
      <c r="P136" s="11">
        <f>SUM($E$7:$E136)/SUM($E$7:$E$342)</f>
        <v>0.99226317209943926</v>
      </c>
      <c r="Q136" s="11"/>
    </row>
    <row r="137" spans="1:17" x14ac:dyDescent="0.35">
      <c r="A137">
        <v>1053497388</v>
      </c>
      <c r="B137" t="s">
        <v>22</v>
      </c>
      <c r="C137" s="1">
        <f>SUMIFS(T_DATA[discharges],T_DATA[year],C$4,T_DATA[encounter],C$5,T_DATA[bill_npi],$A137)</f>
        <v>0</v>
      </c>
      <c r="D137" s="1">
        <f>SUMIFS(T_DATA[discharges],T_DATA[year],D$4,T_DATA[encounter],D$5,T_DATA[bill_npi],$A137)</f>
        <v>45</v>
      </c>
      <c r="E137" s="1">
        <f t="shared" si="10"/>
        <v>45</v>
      </c>
      <c r="F137" s="11">
        <f>SUMIFS(T_DATA[csection_discharges],T_DATA[year],F$4,T_DATA[bill_npi],$A137)/SUMIFS(T_DATA[discharges],T_DATA[year],F$4,T_DATA[bill_npi],$A137)</f>
        <v>0.17777777777777778</v>
      </c>
      <c r="G137" s="1">
        <f>SUMIFS(T_DATA[prev_csect_num],T_DATA[year],G$4,T_DATA[bill_npi],$A137,T_DATA[encounter],G$5)</f>
        <v>0</v>
      </c>
      <c r="H137" s="1">
        <f>SUMIFS(T_DATA[prev_csect_den],T_DATA[year],H$4,T_DATA[bill_npi],$A137,T_DATA[encounter],H$5)</f>
        <v>0</v>
      </c>
      <c r="I137" s="11" t="str">
        <f t="shared" si="12"/>
        <v/>
      </c>
      <c r="J137" s="1">
        <f>SUMIFS(T_DATA[prev_csect_num],T_DATA[year],J$4,T_DATA[bill_npi],$A137,T_DATA[encounter],J$5)</f>
        <v>5</v>
      </c>
      <c r="K137" s="1">
        <f>SUMIFS(T_DATA[prev_csect_den],T_DATA[year],K$4,T_DATA[bill_npi],$A137,T_DATA[encounter],K$5)</f>
        <v>21</v>
      </c>
      <c r="L137" s="11">
        <f t="shared" si="13"/>
        <v>0.23809523809523808</v>
      </c>
      <c r="M137" s="1">
        <f>SUMIFS(T_DATA[prev_csect_num],T_DATA[year],M$4,T_DATA[bill_npi],$A137)</f>
        <v>5</v>
      </c>
      <c r="N137" s="1">
        <f>SUMIFS(T_DATA[prev_csect_den],T_DATA[year],N$4,T_DATA[bill_npi],$A137)</f>
        <v>21</v>
      </c>
      <c r="O137" s="11">
        <f t="shared" si="11"/>
        <v>0.23809523809523808</v>
      </c>
      <c r="P137" s="11">
        <f>SUM($E$7:$E137)/SUM($E$7:$E$342)</f>
        <v>0.99271298767505323</v>
      </c>
      <c r="Q137" s="11"/>
    </row>
    <row r="138" spans="1:17" x14ac:dyDescent="0.35">
      <c r="A138">
        <v>1770573222</v>
      </c>
      <c r="B138" t="s">
        <v>127</v>
      </c>
      <c r="C138" s="1">
        <f>SUMIFS(T_DATA[discharges],T_DATA[year],C$4,T_DATA[encounter],C$5,T_DATA[bill_npi],$A138)</f>
        <v>19</v>
      </c>
      <c r="D138" s="1">
        <f>SUMIFS(T_DATA[discharges],T_DATA[year],D$4,T_DATA[encounter],D$5,T_DATA[bill_npi],$A138)</f>
        <v>24</v>
      </c>
      <c r="E138" s="1">
        <f t="shared" si="10"/>
        <v>43</v>
      </c>
      <c r="F138" s="11">
        <f>SUMIFS(T_DATA[csection_discharges],T_DATA[year],F$4,T_DATA[bill_npi],$A138)/SUMIFS(T_DATA[discharges],T_DATA[year],F$4,T_DATA[bill_npi],$A138)</f>
        <v>0.41860465116279072</v>
      </c>
      <c r="G138" s="1">
        <f>SUMIFS(T_DATA[prev_csect_num],T_DATA[year],G$4,T_DATA[bill_npi],$A138,T_DATA[encounter],G$5)</f>
        <v>4</v>
      </c>
      <c r="H138" s="1">
        <f>SUMIFS(T_DATA[prev_csect_den],T_DATA[year],H$4,T_DATA[bill_npi],$A138,T_DATA[encounter],H$5)</f>
        <v>14</v>
      </c>
      <c r="I138" s="11">
        <f t="shared" si="12"/>
        <v>0.2857142857142857</v>
      </c>
      <c r="J138" s="1">
        <f>SUMIFS(T_DATA[prev_csect_num],T_DATA[year],J$4,T_DATA[bill_npi],$A138,T_DATA[encounter],J$5)</f>
        <v>4</v>
      </c>
      <c r="K138" s="1">
        <f>SUMIFS(T_DATA[prev_csect_den],T_DATA[year],K$4,T_DATA[bill_npi],$A138,T_DATA[encounter],K$5)</f>
        <v>11</v>
      </c>
      <c r="L138" s="11">
        <f t="shared" si="13"/>
        <v>0.36363636363636365</v>
      </c>
      <c r="M138" s="1">
        <f>SUMIFS(T_DATA[prev_csect_num],T_DATA[year],M$4,T_DATA[bill_npi],$A138)</f>
        <v>8</v>
      </c>
      <c r="N138" s="1">
        <f>SUMIFS(T_DATA[prev_csect_den],T_DATA[year],N$4,T_DATA[bill_npi],$A138)</f>
        <v>25</v>
      </c>
      <c r="O138" s="11">
        <f t="shared" si="11"/>
        <v>0.32</v>
      </c>
      <c r="P138" s="11">
        <f>SUM($E$7:$E138)/SUM($E$7:$E$342)</f>
        <v>0.99314281144730665</v>
      </c>
      <c r="Q138" s="11"/>
    </row>
    <row r="139" spans="1:17" x14ac:dyDescent="0.35">
      <c r="A139">
        <v>1265484489</v>
      </c>
      <c r="B139" t="s">
        <v>11</v>
      </c>
      <c r="C139" s="1">
        <f>SUMIFS(T_DATA[discharges],T_DATA[year],C$4,T_DATA[encounter],C$5,T_DATA[bill_npi],$A139)</f>
        <v>13</v>
      </c>
      <c r="D139" s="1">
        <f>SUMIFS(T_DATA[discharges],T_DATA[year],D$4,T_DATA[encounter],D$5,T_DATA[bill_npi],$A139)</f>
        <v>29</v>
      </c>
      <c r="E139" s="1">
        <f t="shared" si="10"/>
        <v>42</v>
      </c>
      <c r="F139" s="11">
        <f>SUMIFS(T_DATA[csection_discharges],T_DATA[year],F$4,T_DATA[bill_npi],$A139)/SUMIFS(T_DATA[discharges],T_DATA[year],F$4,T_DATA[bill_npi],$A139)</f>
        <v>0.35714285714285715</v>
      </c>
      <c r="G139" s="1">
        <f>SUMIFS(T_DATA[prev_csect_num],T_DATA[year],G$4,T_DATA[bill_npi],$A139,T_DATA[encounter],G$5)</f>
        <v>2</v>
      </c>
      <c r="H139" s="1">
        <f>SUMIFS(T_DATA[prev_csect_den],T_DATA[year],H$4,T_DATA[bill_npi],$A139,T_DATA[encounter],H$5)</f>
        <v>4</v>
      </c>
      <c r="I139" s="11">
        <f t="shared" si="12"/>
        <v>0.5</v>
      </c>
      <c r="J139" s="1">
        <f>SUMIFS(T_DATA[prev_csect_num],T_DATA[year],J$4,T_DATA[bill_npi],$A139,T_DATA[encounter],J$5)</f>
        <v>4</v>
      </c>
      <c r="K139" s="1">
        <f>SUMIFS(T_DATA[prev_csect_den],T_DATA[year],K$4,T_DATA[bill_npi],$A139,T_DATA[encounter],K$5)</f>
        <v>17</v>
      </c>
      <c r="L139" s="11">
        <f t="shared" si="13"/>
        <v>0.23529411764705882</v>
      </c>
      <c r="M139" s="1">
        <f>SUMIFS(T_DATA[prev_csect_num],T_DATA[year],M$4,T_DATA[bill_npi],$A139)</f>
        <v>6</v>
      </c>
      <c r="N139" s="1">
        <f>SUMIFS(T_DATA[prev_csect_den],T_DATA[year],N$4,T_DATA[bill_npi],$A139)</f>
        <v>21</v>
      </c>
      <c r="O139" s="11">
        <f t="shared" si="11"/>
        <v>0.2857142857142857</v>
      </c>
      <c r="P139" s="11">
        <f>SUM($E$7:$E139)/SUM($E$7:$E$342)</f>
        <v>0.99356263931787969</v>
      </c>
      <c r="Q139" s="11"/>
    </row>
    <row r="140" spans="1:17" x14ac:dyDescent="0.35">
      <c r="A140">
        <v>1245475144</v>
      </c>
      <c r="B140" t="s">
        <v>342</v>
      </c>
      <c r="C140" s="1">
        <f>SUMIFS(T_DATA[discharges],T_DATA[year],C$4,T_DATA[encounter],C$5,T_DATA[bill_npi],$A140)</f>
        <v>0</v>
      </c>
      <c r="D140" s="1">
        <f>SUMIFS(T_DATA[discharges],T_DATA[year],D$4,T_DATA[encounter],D$5,T_DATA[bill_npi],$A140)</f>
        <v>40</v>
      </c>
      <c r="E140" s="1">
        <f t="shared" si="10"/>
        <v>40</v>
      </c>
      <c r="F140" s="11">
        <f>SUMIFS(T_DATA[csection_discharges],T_DATA[year],F$4,T_DATA[bill_npi],$A140)/SUMIFS(T_DATA[discharges],T_DATA[year],F$4,T_DATA[bill_npi],$A140)</f>
        <v>0.3</v>
      </c>
      <c r="G140" s="1">
        <f>SUMIFS(T_DATA[prev_csect_num],T_DATA[year],G$4,T_DATA[bill_npi],$A140,T_DATA[encounter],G$5)</f>
        <v>0</v>
      </c>
      <c r="H140" s="1">
        <f>SUMIFS(T_DATA[prev_csect_den],T_DATA[year],H$4,T_DATA[bill_npi],$A140,T_DATA[encounter],H$5)</f>
        <v>0</v>
      </c>
      <c r="I140" s="11" t="str">
        <f t="shared" si="12"/>
        <v/>
      </c>
      <c r="J140" s="1">
        <f>SUMIFS(T_DATA[prev_csect_num],T_DATA[year],J$4,T_DATA[bill_npi],$A140,T_DATA[encounter],J$5)</f>
        <v>3</v>
      </c>
      <c r="K140" s="1">
        <f>SUMIFS(T_DATA[prev_csect_den],T_DATA[year],K$4,T_DATA[bill_npi],$A140,T_DATA[encounter],K$5)</f>
        <v>18</v>
      </c>
      <c r="L140" s="11">
        <f t="shared" si="13"/>
        <v>0.16666666666666666</v>
      </c>
      <c r="M140" s="1">
        <f>SUMIFS(T_DATA[prev_csect_num],T_DATA[year],M$4,T_DATA[bill_npi],$A140)</f>
        <v>3</v>
      </c>
      <c r="N140" s="1">
        <f>SUMIFS(T_DATA[prev_csect_den],T_DATA[year],N$4,T_DATA[bill_npi],$A140)</f>
        <v>18</v>
      </c>
      <c r="O140" s="11">
        <f t="shared" si="11"/>
        <v>0.16666666666666666</v>
      </c>
      <c r="P140" s="11">
        <f>SUM($E$7:$E140)/SUM($E$7:$E$342)</f>
        <v>0.99396247538509208</v>
      </c>
      <c r="Q140" s="11"/>
    </row>
    <row r="141" spans="1:17" x14ac:dyDescent="0.35">
      <c r="A141">
        <v>1013912633</v>
      </c>
      <c r="B141" t="s">
        <v>237</v>
      </c>
      <c r="C141" s="1">
        <f>SUMIFS(T_DATA[discharges],T_DATA[year],C$4,T_DATA[encounter],C$5,T_DATA[bill_npi],$A141)</f>
        <v>27</v>
      </c>
      <c r="D141" s="1">
        <f>SUMIFS(T_DATA[discharges],T_DATA[year],D$4,T_DATA[encounter],D$5,T_DATA[bill_npi],$A141)</f>
        <v>12</v>
      </c>
      <c r="E141" s="1">
        <f t="shared" si="10"/>
        <v>39</v>
      </c>
      <c r="F141" s="11">
        <f>SUMIFS(T_DATA[csection_discharges],T_DATA[year],F$4,T_DATA[bill_npi],$A141)/SUMIFS(T_DATA[discharges],T_DATA[year],F$4,T_DATA[bill_npi],$A141)</f>
        <v>2.564102564102564E-2</v>
      </c>
      <c r="G141" s="1">
        <f>SUMIFS(T_DATA[prev_csect_num],T_DATA[year],G$4,T_DATA[bill_npi],$A141,T_DATA[encounter],G$5)</f>
        <v>0</v>
      </c>
      <c r="H141" s="1">
        <f>SUMIFS(T_DATA[prev_csect_den],T_DATA[year],H$4,T_DATA[bill_npi],$A141,T_DATA[encounter],H$5)</f>
        <v>17</v>
      </c>
      <c r="I141" s="11">
        <f t="shared" si="12"/>
        <v>0</v>
      </c>
      <c r="J141" s="1">
        <f>SUMIFS(T_DATA[prev_csect_num],T_DATA[year],J$4,T_DATA[bill_npi],$A141,T_DATA[encounter],J$5)</f>
        <v>0</v>
      </c>
      <c r="K141" s="1">
        <f>SUMIFS(T_DATA[prev_csect_den],T_DATA[year],K$4,T_DATA[bill_npi],$A141,T_DATA[encounter],K$5)</f>
        <v>4</v>
      </c>
      <c r="L141" s="11">
        <f t="shared" si="13"/>
        <v>0</v>
      </c>
      <c r="M141" s="1">
        <f>SUMIFS(T_DATA[prev_csect_num],T_DATA[year],M$4,T_DATA[bill_npi],$A141)</f>
        <v>0</v>
      </c>
      <c r="N141" s="1">
        <f>SUMIFS(T_DATA[prev_csect_den],T_DATA[year],N$4,T_DATA[bill_npi],$A141)</f>
        <v>21</v>
      </c>
      <c r="O141" s="11">
        <f t="shared" si="11"/>
        <v>0</v>
      </c>
      <c r="P141" s="11">
        <f>SUM($E$7:$E141)/SUM($E$7:$E$342)</f>
        <v>0.9943523155506242</v>
      </c>
      <c r="Q141" s="11"/>
    </row>
    <row r="142" spans="1:17" x14ac:dyDescent="0.35">
      <c r="A142">
        <v>1235131442</v>
      </c>
      <c r="B142" t="s">
        <v>8</v>
      </c>
      <c r="C142" s="1">
        <f>SUMIFS(T_DATA[discharges],T_DATA[year],C$4,T_DATA[encounter],C$5,T_DATA[bill_npi],$A142)</f>
        <v>0</v>
      </c>
      <c r="D142" s="1">
        <f>SUMIFS(T_DATA[discharges],T_DATA[year],D$4,T_DATA[encounter],D$5,T_DATA[bill_npi],$A142)</f>
        <v>34</v>
      </c>
      <c r="E142" s="1">
        <f t="shared" si="10"/>
        <v>34</v>
      </c>
      <c r="F142" s="11">
        <f>SUMIFS(T_DATA[csection_discharges],T_DATA[year],F$4,T_DATA[bill_npi],$A142)/SUMIFS(T_DATA[discharges],T_DATA[year],F$4,T_DATA[bill_npi],$A142)</f>
        <v>0.41176470588235292</v>
      </c>
      <c r="G142" s="1">
        <f>SUMIFS(T_DATA[prev_csect_num],T_DATA[year],G$4,T_DATA[bill_npi],$A142,T_DATA[encounter],G$5)</f>
        <v>0</v>
      </c>
      <c r="H142" s="1">
        <f>SUMIFS(T_DATA[prev_csect_den],T_DATA[year],H$4,T_DATA[bill_npi],$A142,T_DATA[encounter],H$5)</f>
        <v>0</v>
      </c>
      <c r="I142" s="11" t="str">
        <f t="shared" si="12"/>
        <v/>
      </c>
      <c r="J142" s="1">
        <f>SUMIFS(T_DATA[prev_csect_num],T_DATA[year],J$4,T_DATA[bill_npi],$A142,T_DATA[encounter],J$5)</f>
        <v>1</v>
      </c>
      <c r="K142" s="1">
        <f>SUMIFS(T_DATA[prev_csect_den],T_DATA[year],K$4,T_DATA[bill_npi],$A142,T_DATA[encounter],K$5)</f>
        <v>12</v>
      </c>
      <c r="L142" s="11">
        <f t="shared" si="13"/>
        <v>8.3333333333333329E-2</v>
      </c>
      <c r="M142" s="1">
        <f>SUMIFS(T_DATA[prev_csect_num],T_DATA[year],M$4,T_DATA[bill_npi],$A142)</f>
        <v>1</v>
      </c>
      <c r="N142" s="1">
        <f>SUMIFS(T_DATA[prev_csect_den],T_DATA[year],N$4,T_DATA[bill_npi],$A142)</f>
        <v>12</v>
      </c>
      <c r="O142" s="11">
        <f t="shared" si="11"/>
        <v>8.3333333333333329E-2</v>
      </c>
      <c r="P142" s="11">
        <f>SUM($E$7:$E142)/SUM($E$7:$E$342)</f>
        <v>0.99469217620775485</v>
      </c>
      <c r="Q142" s="11"/>
    </row>
    <row r="143" spans="1:17" x14ac:dyDescent="0.35">
      <c r="A143">
        <v>1487647590</v>
      </c>
      <c r="B143" t="s">
        <v>77</v>
      </c>
      <c r="C143" s="1">
        <f>SUMIFS(T_DATA[discharges],T_DATA[year],C$4,T_DATA[encounter],C$5,T_DATA[bill_npi],$A143)</f>
        <v>4</v>
      </c>
      <c r="D143" s="1">
        <f>SUMIFS(T_DATA[discharges],T_DATA[year],D$4,T_DATA[encounter],D$5,T_DATA[bill_npi],$A143)</f>
        <v>21</v>
      </c>
      <c r="E143" s="1">
        <f t="shared" si="10"/>
        <v>25</v>
      </c>
      <c r="F143" s="11">
        <f>SUMIFS(T_DATA[csection_discharges],T_DATA[year],F$4,T_DATA[bill_npi],$A143)/SUMIFS(T_DATA[discharges],T_DATA[year],F$4,T_DATA[bill_npi],$A143)</f>
        <v>0.28000000000000003</v>
      </c>
      <c r="G143" s="1">
        <f>SUMIFS(T_DATA[prev_csect_num],T_DATA[year],G$4,T_DATA[bill_npi],$A143,T_DATA[encounter],G$5)</f>
        <v>0</v>
      </c>
      <c r="H143" s="1">
        <f>SUMIFS(T_DATA[prev_csect_den],T_DATA[year],H$4,T_DATA[bill_npi],$A143,T_DATA[encounter],H$5)</f>
        <v>1</v>
      </c>
      <c r="I143" s="11">
        <f t="shared" si="12"/>
        <v>0</v>
      </c>
      <c r="J143" s="1">
        <f>SUMIFS(T_DATA[prev_csect_num],T_DATA[year],J$4,T_DATA[bill_npi],$A143,T_DATA[encounter],J$5)</f>
        <v>2</v>
      </c>
      <c r="K143" s="1">
        <f>SUMIFS(T_DATA[prev_csect_den],T_DATA[year],K$4,T_DATA[bill_npi],$A143,T_DATA[encounter],K$5)</f>
        <v>8</v>
      </c>
      <c r="L143" s="11">
        <f t="shared" si="13"/>
        <v>0.25</v>
      </c>
      <c r="M143" s="1">
        <f>SUMIFS(T_DATA[prev_csect_num],T_DATA[year],M$4,T_DATA[bill_npi],$A143)</f>
        <v>2</v>
      </c>
      <c r="N143" s="1">
        <f>SUMIFS(T_DATA[prev_csect_den],T_DATA[year],N$4,T_DATA[bill_npi],$A143)</f>
        <v>9</v>
      </c>
      <c r="O143" s="11">
        <f t="shared" si="11"/>
        <v>0.22222222222222221</v>
      </c>
      <c r="P143" s="11">
        <f>SUM($E$7:$E143)/SUM($E$7:$E$342)</f>
        <v>0.99494207374976262</v>
      </c>
      <c r="Q143" s="11"/>
    </row>
    <row r="144" spans="1:17" x14ac:dyDescent="0.35">
      <c r="A144">
        <v>1689744856</v>
      </c>
      <c r="B144" t="s">
        <v>253</v>
      </c>
      <c r="C144" s="1">
        <f>SUMIFS(T_DATA[discharges],T_DATA[year],C$4,T_DATA[encounter],C$5,T_DATA[bill_npi],$A144)</f>
        <v>3</v>
      </c>
      <c r="D144" s="1">
        <f>SUMIFS(T_DATA[discharges],T_DATA[year],D$4,T_DATA[encounter],D$5,T_DATA[bill_npi],$A144)</f>
        <v>18</v>
      </c>
      <c r="E144" s="1">
        <f t="shared" si="10"/>
        <v>21</v>
      </c>
      <c r="F144" s="11">
        <f>SUMIFS(T_DATA[csection_discharges],T_DATA[year],F$4,T_DATA[bill_npi],$A144)/SUMIFS(T_DATA[discharges],T_DATA[year],F$4,T_DATA[bill_npi],$A144)</f>
        <v>0.19047619047619047</v>
      </c>
      <c r="G144" s="1">
        <f>SUMIFS(T_DATA[prev_csect_num],T_DATA[year],G$4,T_DATA[bill_npi],$A144,T_DATA[encounter],G$5)</f>
        <v>0</v>
      </c>
      <c r="H144" s="1">
        <f>SUMIFS(T_DATA[prev_csect_den],T_DATA[year],H$4,T_DATA[bill_npi],$A144,T_DATA[encounter],H$5)</f>
        <v>2</v>
      </c>
      <c r="I144" s="11">
        <f t="shared" si="12"/>
        <v>0</v>
      </c>
      <c r="J144" s="1">
        <f>SUMIFS(T_DATA[prev_csect_num],T_DATA[year],J$4,T_DATA[bill_npi],$A144,T_DATA[encounter],J$5)</f>
        <v>1</v>
      </c>
      <c r="K144" s="1">
        <f>SUMIFS(T_DATA[prev_csect_den],T_DATA[year],K$4,T_DATA[bill_npi],$A144,T_DATA[encounter],K$5)</f>
        <v>9</v>
      </c>
      <c r="L144" s="11">
        <f t="shared" si="13"/>
        <v>0.1111111111111111</v>
      </c>
      <c r="M144" s="1">
        <f>SUMIFS(T_DATA[prev_csect_num],T_DATA[year],M$4,T_DATA[bill_npi],$A144)</f>
        <v>1</v>
      </c>
      <c r="N144" s="1">
        <f>SUMIFS(T_DATA[prev_csect_den],T_DATA[year],N$4,T_DATA[bill_npi],$A144)</f>
        <v>11</v>
      </c>
      <c r="O144" s="11">
        <f t="shared" si="11"/>
        <v>9.0909090909090912E-2</v>
      </c>
      <c r="P144" s="11">
        <f>SUM($E$7:$E144)/SUM($E$7:$E$342)</f>
        <v>0.99515198768504909</v>
      </c>
      <c r="Q144" s="11"/>
    </row>
    <row r="145" spans="1:17" x14ac:dyDescent="0.35">
      <c r="A145">
        <v>1740291400</v>
      </c>
      <c r="B145" t="s">
        <v>44</v>
      </c>
      <c r="C145" s="1">
        <f>SUMIFS(T_DATA[discharges],T_DATA[year],C$4,T_DATA[encounter],C$5,T_DATA[bill_npi],$A145)</f>
        <v>1</v>
      </c>
      <c r="D145" s="1">
        <f>SUMIFS(T_DATA[discharges],T_DATA[year],D$4,T_DATA[encounter],D$5,T_DATA[bill_npi],$A145)</f>
        <v>19</v>
      </c>
      <c r="E145" s="1">
        <f t="shared" si="10"/>
        <v>20</v>
      </c>
      <c r="F145" s="11">
        <f>SUMIFS(T_DATA[csection_discharges],T_DATA[year],F$4,T_DATA[bill_npi],$A145)/SUMIFS(T_DATA[discharges],T_DATA[year],F$4,T_DATA[bill_npi],$A145)</f>
        <v>0.15</v>
      </c>
      <c r="G145" s="1">
        <f>SUMIFS(T_DATA[prev_csect_num],T_DATA[year],G$4,T_DATA[bill_npi],$A145,T_DATA[encounter],G$5)</f>
        <v>0</v>
      </c>
      <c r="H145" s="1">
        <f>SUMIFS(T_DATA[prev_csect_den],T_DATA[year],H$4,T_DATA[bill_npi],$A145,T_DATA[encounter],H$5)</f>
        <v>1</v>
      </c>
      <c r="I145" s="11">
        <f t="shared" si="12"/>
        <v>0</v>
      </c>
      <c r="J145" s="1">
        <f>SUMIFS(T_DATA[prev_csect_num],T_DATA[year],J$4,T_DATA[bill_npi],$A145,T_DATA[encounter],J$5)</f>
        <v>0</v>
      </c>
      <c r="K145" s="1">
        <f>SUMIFS(T_DATA[prev_csect_den],T_DATA[year],K$4,T_DATA[bill_npi],$A145,T_DATA[encounter],K$5)</f>
        <v>7</v>
      </c>
      <c r="L145" s="11">
        <f t="shared" si="13"/>
        <v>0</v>
      </c>
      <c r="M145" s="1">
        <f>SUMIFS(T_DATA[prev_csect_num],T_DATA[year],M$4,T_DATA[bill_npi],$A145)</f>
        <v>0</v>
      </c>
      <c r="N145" s="1">
        <f>SUMIFS(T_DATA[prev_csect_den],T_DATA[year],N$4,T_DATA[bill_npi],$A145)</f>
        <v>8</v>
      </c>
      <c r="O145" s="11">
        <f t="shared" si="11"/>
        <v>0</v>
      </c>
      <c r="P145" s="11">
        <f>SUM($E$7:$E145)/SUM($E$7:$E$342)</f>
        <v>0.99535190571865539</v>
      </c>
      <c r="Q145" s="11"/>
    </row>
    <row r="146" spans="1:17" x14ac:dyDescent="0.35">
      <c r="A146">
        <v>1215027966</v>
      </c>
      <c r="B146" t="s">
        <v>87</v>
      </c>
      <c r="C146" s="1">
        <f>SUMIFS(T_DATA[discharges],T_DATA[year],C$4,T_DATA[encounter],C$5,T_DATA[bill_npi],$A146)</f>
        <v>0</v>
      </c>
      <c r="D146" s="1">
        <f>SUMIFS(T_DATA[discharges],T_DATA[year],D$4,T_DATA[encounter],D$5,T_DATA[bill_npi],$A146)</f>
        <v>19</v>
      </c>
      <c r="E146" s="1">
        <f t="shared" si="10"/>
        <v>19</v>
      </c>
      <c r="F146" s="11">
        <f>SUMIFS(T_DATA[csection_discharges],T_DATA[year],F$4,T_DATA[bill_npi],$A146)/SUMIFS(T_DATA[discharges],T_DATA[year],F$4,T_DATA[bill_npi],$A146)</f>
        <v>0.15789473684210525</v>
      </c>
      <c r="G146" s="1">
        <f>SUMIFS(T_DATA[prev_csect_num],T_DATA[year],G$4,T_DATA[bill_npi],$A146,T_DATA[encounter],G$5)</f>
        <v>0</v>
      </c>
      <c r="H146" s="1">
        <f>SUMIFS(T_DATA[prev_csect_den],T_DATA[year],H$4,T_DATA[bill_npi],$A146,T_DATA[encounter],H$5)</f>
        <v>0</v>
      </c>
      <c r="I146" s="11" t="str">
        <f t="shared" si="12"/>
        <v/>
      </c>
      <c r="J146" s="1">
        <f>SUMIFS(T_DATA[prev_csect_num],T_DATA[year],J$4,T_DATA[bill_npi],$A146,T_DATA[encounter],J$5)</f>
        <v>2</v>
      </c>
      <c r="K146" s="1">
        <f>SUMIFS(T_DATA[prev_csect_den],T_DATA[year],K$4,T_DATA[bill_npi],$A146,T_DATA[encounter],K$5)</f>
        <v>13</v>
      </c>
      <c r="L146" s="11">
        <f t="shared" si="13"/>
        <v>0.15384615384615385</v>
      </c>
      <c r="M146" s="1">
        <f>SUMIFS(T_DATA[prev_csect_num],T_DATA[year],M$4,T_DATA[bill_npi],$A146)</f>
        <v>2</v>
      </c>
      <c r="N146" s="1">
        <f>SUMIFS(T_DATA[prev_csect_den],T_DATA[year],N$4,T_DATA[bill_npi],$A146)</f>
        <v>13</v>
      </c>
      <c r="O146" s="11">
        <f t="shared" si="11"/>
        <v>0.15384615384615385</v>
      </c>
      <c r="P146" s="11">
        <f>SUM($E$7:$E146)/SUM($E$7:$E$342)</f>
        <v>0.99554182785058121</v>
      </c>
      <c r="Q146" s="11"/>
    </row>
    <row r="147" spans="1:17" x14ac:dyDescent="0.35">
      <c r="A147">
        <v>1609846088</v>
      </c>
      <c r="B147" t="s">
        <v>258</v>
      </c>
      <c r="C147" s="1">
        <f>SUMIFS(T_DATA[discharges],T_DATA[year],C$4,T_DATA[encounter],C$5,T_DATA[bill_npi],$A147)</f>
        <v>4</v>
      </c>
      <c r="D147" s="1">
        <f>SUMIFS(T_DATA[discharges],T_DATA[year],D$4,T_DATA[encounter],D$5,T_DATA[bill_npi],$A147)</f>
        <v>11</v>
      </c>
      <c r="E147" s="1">
        <f t="shared" si="10"/>
        <v>15</v>
      </c>
      <c r="F147" s="11">
        <f>SUMIFS(T_DATA[csection_discharges],T_DATA[year],F$4,T_DATA[bill_npi],$A147)/SUMIFS(T_DATA[discharges],T_DATA[year],F$4,T_DATA[bill_npi],$A147)</f>
        <v>0.46666666666666667</v>
      </c>
      <c r="G147" s="1">
        <f>SUMIFS(T_DATA[prev_csect_num],T_DATA[year],G$4,T_DATA[bill_npi],$A147,T_DATA[encounter],G$5)</f>
        <v>0</v>
      </c>
      <c r="H147" s="1">
        <f>SUMIFS(T_DATA[prev_csect_den],T_DATA[year],H$4,T_DATA[bill_npi],$A147,T_DATA[encounter],H$5)</f>
        <v>1</v>
      </c>
      <c r="I147" s="11">
        <f t="shared" si="12"/>
        <v>0</v>
      </c>
      <c r="J147" s="1">
        <f>SUMIFS(T_DATA[prev_csect_num],T_DATA[year],J$4,T_DATA[bill_npi],$A147,T_DATA[encounter],J$5)</f>
        <v>0</v>
      </c>
      <c r="K147" s="1">
        <f>SUMIFS(T_DATA[prev_csect_den],T_DATA[year],K$4,T_DATA[bill_npi],$A147,T_DATA[encounter],K$5)</f>
        <v>5</v>
      </c>
      <c r="L147" s="11">
        <f t="shared" si="13"/>
        <v>0</v>
      </c>
      <c r="M147" s="1">
        <f>SUMIFS(T_DATA[prev_csect_num],T_DATA[year],M$4,T_DATA[bill_npi],$A147)</f>
        <v>0</v>
      </c>
      <c r="N147" s="1">
        <f>SUMIFS(T_DATA[prev_csect_den],T_DATA[year],N$4,T_DATA[bill_npi],$A147)</f>
        <v>6</v>
      </c>
      <c r="O147" s="11">
        <f t="shared" si="11"/>
        <v>0</v>
      </c>
      <c r="P147" s="11">
        <f>SUM($E$7:$E147)/SUM($E$7:$E$342)</f>
        <v>0.99569176637578594</v>
      </c>
      <c r="Q147" s="11"/>
    </row>
    <row r="148" spans="1:17" x14ac:dyDescent="0.35">
      <c r="A148">
        <v>1114954682</v>
      </c>
      <c r="B148" t="s">
        <v>24</v>
      </c>
      <c r="C148" s="1">
        <f>SUMIFS(T_DATA[discharges],T_DATA[year],C$4,T_DATA[encounter],C$5,T_DATA[bill_npi],$A148)</f>
        <v>9</v>
      </c>
      <c r="D148" s="1">
        <f>SUMIFS(T_DATA[discharges],T_DATA[year],D$4,T_DATA[encounter],D$5,T_DATA[bill_npi],$A148)</f>
        <v>5</v>
      </c>
      <c r="E148" s="1">
        <f t="shared" si="10"/>
        <v>14</v>
      </c>
      <c r="F148" s="11">
        <f>SUMIFS(T_DATA[csection_discharges],T_DATA[year],F$4,T_DATA[bill_npi],$A148)/SUMIFS(T_DATA[discharges],T_DATA[year],F$4,T_DATA[bill_npi],$A148)</f>
        <v>0.35714285714285715</v>
      </c>
      <c r="G148" s="1">
        <f>SUMIFS(T_DATA[prev_csect_num],T_DATA[year],G$4,T_DATA[bill_npi],$A148,T_DATA[encounter],G$5)</f>
        <v>1</v>
      </c>
      <c r="H148" s="1">
        <f>SUMIFS(T_DATA[prev_csect_den],T_DATA[year],H$4,T_DATA[bill_npi],$A148,T_DATA[encounter],H$5)</f>
        <v>3</v>
      </c>
      <c r="I148" s="11">
        <f t="shared" si="12"/>
        <v>0.33333333333333331</v>
      </c>
      <c r="J148" s="1">
        <f>SUMIFS(T_DATA[prev_csect_num],T_DATA[year],J$4,T_DATA[bill_npi],$A148,T_DATA[encounter],J$5)</f>
        <v>1</v>
      </c>
      <c r="K148" s="1">
        <f>SUMIFS(T_DATA[prev_csect_den],T_DATA[year],K$4,T_DATA[bill_npi],$A148,T_DATA[encounter],K$5)</f>
        <v>2</v>
      </c>
      <c r="L148" s="11">
        <f t="shared" si="13"/>
        <v>0.5</v>
      </c>
      <c r="M148" s="1">
        <f>SUMIFS(T_DATA[prev_csect_num],T_DATA[year],M$4,T_DATA[bill_npi],$A148)</f>
        <v>2</v>
      </c>
      <c r="N148" s="1">
        <f>SUMIFS(T_DATA[prev_csect_den],T_DATA[year],N$4,T_DATA[bill_npi],$A148)</f>
        <v>5</v>
      </c>
      <c r="O148" s="11">
        <f t="shared" si="11"/>
        <v>0.4</v>
      </c>
      <c r="P148" s="11">
        <f>SUM($E$7:$E148)/SUM($E$7:$E$342)</f>
        <v>0.99583170899931028</v>
      </c>
      <c r="Q148" s="11"/>
    </row>
    <row r="149" spans="1:17" x14ac:dyDescent="0.35">
      <c r="A149">
        <v>1568419976</v>
      </c>
      <c r="B149" t="s">
        <v>69</v>
      </c>
      <c r="C149" s="1">
        <f>SUMIFS(T_DATA[discharges],T_DATA[year],C$4,T_DATA[encounter],C$5,T_DATA[bill_npi],$A149)</f>
        <v>5</v>
      </c>
      <c r="D149" s="1">
        <f>SUMIFS(T_DATA[discharges],T_DATA[year],D$4,T_DATA[encounter],D$5,T_DATA[bill_npi],$A149)</f>
        <v>9</v>
      </c>
      <c r="E149" s="1">
        <f t="shared" si="10"/>
        <v>14</v>
      </c>
      <c r="F149" s="11">
        <f>SUMIFS(T_DATA[csection_discharges],T_DATA[year],F$4,T_DATA[bill_npi],$A149)/SUMIFS(T_DATA[discharges],T_DATA[year],F$4,T_DATA[bill_npi],$A149)</f>
        <v>0.42857142857142855</v>
      </c>
      <c r="G149" s="1">
        <f>SUMIFS(T_DATA[prev_csect_num],T_DATA[year],G$4,T_DATA[bill_npi],$A149,T_DATA[encounter],G$5)</f>
        <v>0</v>
      </c>
      <c r="H149" s="1">
        <f>SUMIFS(T_DATA[prev_csect_den],T_DATA[year],H$4,T_DATA[bill_npi],$A149,T_DATA[encounter],H$5)</f>
        <v>1</v>
      </c>
      <c r="I149" s="11">
        <f t="shared" si="12"/>
        <v>0</v>
      </c>
      <c r="J149" s="1">
        <f>SUMIFS(T_DATA[prev_csect_num],T_DATA[year],J$4,T_DATA[bill_npi],$A149,T_DATA[encounter],J$5)</f>
        <v>2</v>
      </c>
      <c r="K149" s="1">
        <f>SUMIFS(T_DATA[prev_csect_den],T_DATA[year],K$4,T_DATA[bill_npi],$A149,T_DATA[encounter],K$5)</f>
        <v>5</v>
      </c>
      <c r="L149" s="11">
        <f t="shared" si="13"/>
        <v>0.4</v>
      </c>
      <c r="M149" s="1">
        <f>SUMIFS(T_DATA[prev_csect_num],T_DATA[year],M$4,T_DATA[bill_npi],$A149)</f>
        <v>2</v>
      </c>
      <c r="N149" s="1">
        <f>SUMIFS(T_DATA[prev_csect_den],T_DATA[year],N$4,T_DATA[bill_npi],$A149)</f>
        <v>6</v>
      </c>
      <c r="O149" s="11">
        <f t="shared" si="11"/>
        <v>0.33333333333333331</v>
      </c>
      <c r="P149" s="11">
        <f>SUM($E$7:$E149)/SUM($E$7:$E$342)</f>
        <v>0.99597165162283463</v>
      </c>
      <c r="Q149" s="11"/>
    </row>
    <row r="150" spans="1:17" x14ac:dyDescent="0.35">
      <c r="A150">
        <v>1164400131</v>
      </c>
      <c r="B150" t="s">
        <v>193</v>
      </c>
      <c r="C150" s="1">
        <f>SUMIFS(T_DATA[discharges],T_DATA[year],C$4,T_DATA[encounter],C$5,T_DATA[bill_npi],$A150)</f>
        <v>0</v>
      </c>
      <c r="D150" s="1">
        <f>SUMIFS(T_DATA[discharges],T_DATA[year],D$4,T_DATA[encounter],D$5,T_DATA[bill_npi],$A150)</f>
        <v>13</v>
      </c>
      <c r="E150" s="1">
        <f t="shared" si="10"/>
        <v>13</v>
      </c>
      <c r="F150" s="11">
        <f>SUMIFS(T_DATA[csection_discharges],T_DATA[year],F$4,T_DATA[bill_npi],$A150)/SUMIFS(T_DATA[discharges],T_DATA[year],F$4,T_DATA[bill_npi],$A150)</f>
        <v>0.30769230769230771</v>
      </c>
      <c r="G150" s="1">
        <f>SUMIFS(T_DATA[prev_csect_num],T_DATA[year],G$4,T_DATA[bill_npi],$A150,T_DATA[encounter],G$5)</f>
        <v>0</v>
      </c>
      <c r="H150" s="1">
        <f>SUMIFS(T_DATA[prev_csect_den],T_DATA[year],H$4,T_DATA[bill_npi],$A150,T_DATA[encounter],H$5)</f>
        <v>0</v>
      </c>
      <c r="I150" s="11" t="str">
        <f t="shared" si="12"/>
        <v/>
      </c>
      <c r="J150" s="1">
        <f>SUMIFS(T_DATA[prev_csect_num],T_DATA[year],J$4,T_DATA[bill_npi],$A150,T_DATA[encounter],J$5)</f>
        <v>1</v>
      </c>
      <c r="K150" s="1">
        <f>SUMIFS(T_DATA[prev_csect_den],T_DATA[year],K$4,T_DATA[bill_npi],$A150,T_DATA[encounter],K$5)</f>
        <v>6</v>
      </c>
      <c r="L150" s="11">
        <f t="shared" si="13"/>
        <v>0.16666666666666666</v>
      </c>
      <c r="M150" s="1">
        <f>SUMIFS(T_DATA[prev_csect_num],T_DATA[year],M$4,T_DATA[bill_npi],$A150)</f>
        <v>1</v>
      </c>
      <c r="N150" s="1">
        <f>SUMIFS(T_DATA[prev_csect_den],T_DATA[year],N$4,T_DATA[bill_npi],$A150)</f>
        <v>6</v>
      </c>
      <c r="O150" s="11">
        <f t="shared" si="11"/>
        <v>0.16666666666666666</v>
      </c>
      <c r="P150" s="11">
        <f>SUM($E$7:$E150)/SUM($E$7:$E$342)</f>
        <v>0.99610159834467871</v>
      </c>
      <c r="Q150" s="11"/>
    </row>
    <row r="151" spans="1:17" x14ac:dyDescent="0.35">
      <c r="A151">
        <v>1306938071</v>
      </c>
      <c r="B151" t="s">
        <v>84</v>
      </c>
      <c r="C151" s="1">
        <f>SUMIFS(T_DATA[discharges],T_DATA[year],C$4,T_DATA[encounter],C$5,T_DATA[bill_npi],$A151)</f>
        <v>0</v>
      </c>
      <c r="D151" s="1">
        <f>SUMIFS(T_DATA[discharges],T_DATA[year],D$4,T_DATA[encounter],D$5,T_DATA[bill_npi],$A151)</f>
        <v>13</v>
      </c>
      <c r="E151" s="1">
        <f t="shared" si="10"/>
        <v>13</v>
      </c>
      <c r="F151" s="11">
        <f>SUMIFS(T_DATA[csection_discharges],T_DATA[year],F$4,T_DATA[bill_npi],$A151)/SUMIFS(T_DATA[discharges],T_DATA[year],F$4,T_DATA[bill_npi],$A151)</f>
        <v>0.23076923076923078</v>
      </c>
      <c r="G151" s="1">
        <f>SUMIFS(T_DATA[prev_csect_num],T_DATA[year],G$4,T_DATA[bill_npi],$A151,T_DATA[encounter],G$5)</f>
        <v>0</v>
      </c>
      <c r="H151" s="1">
        <f>SUMIFS(T_DATA[prev_csect_den],T_DATA[year],H$4,T_DATA[bill_npi],$A151,T_DATA[encounter],H$5)</f>
        <v>0</v>
      </c>
      <c r="I151" s="11" t="str">
        <f t="shared" si="12"/>
        <v/>
      </c>
      <c r="J151" s="1">
        <f>SUMIFS(T_DATA[prev_csect_num],T_DATA[year],J$4,T_DATA[bill_npi],$A151,T_DATA[encounter],J$5)</f>
        <v>1</v>
      </c>
      <c r="K151" s="1">
        <f>SUMIFS(T_DATA[prev_csect_den],T_DATA[year],K$4,T_DATA[bill_npi],$A151,T_DATA[encounter],K$5)</f>
        <v>3</v>
      </c>
      <c r="L151" s="11">
        <f t="shared" si="13"/>
        <v>0.33333333333333331</v>
      </c>
      <c r="M151" s="1">
        <f>SUMIFS(T_DATA[prev_csect_num],T_DATA[year],M$4,T_DATA[bill_npi],$A151)</f>
        <v>1</v>
      </c>
      <c r="N151" s="1">
        <f>SUMIFS(T_DATA[prev_csect_den],T_DATA[year],N$4,T_DATA[bill_npi],$A151)</f>
        <v>3</v>
      </c>
      <c r="O151" s="11">
        <f t="shared" si="11"/>
        <v>0.33333333333333331</v>
      </c>
      <c r="P151" s="11">
        <f>SUM($E$7:$E151)/SUM($E$7:$E$342)</f>
        <v>0.99623154506652267</v>
      </c>
      <c r="Q151" s="11"/>
    </row>
    <row r="152" spans="1:17" x14ac:dyDescent="0.35">
      <c r="A152">
        <v>1861435042</v>
      </c>
      <c r="B152" t="s">
        <v>222</v>
      </c>
      <c r="C152" s="1">
        <f>SUMIFS(T_DATA[discharges],T_DATA[year],C$4,T_DATA[encounter],C$5,T_DATA[bill_npi],$A152)</f>
        <v>0</v>
      </c>
      <c r="D152" s="1">
        <f>SUMIFS(T_DATA[discharges],T_DATA[year],D$4,T_DATA[encounter],D$5,T_DATA[bill_npi],$A152)</f>
        <v>12</v>
      </c>
      <c r="E152" s="1">
        <f t="shared" si="10"/>
        <v>12</v>
      </c>
      <c r="F152" s="11">
        <f>SUMIFS(T_DATA[csection_discharges],T_DATA[year],F$4,T_DATA[bill_npi],$A152)/SUMIFS(T_DATA[discharges],T_DATA[year],F$4,T_DATA[bill_npi],$A152)</f>
        <v>0.41666666666666669</v>
      </c>
      <c r="G152" s="1">
        <f>SUMIFS(T_DATA[prev_csect_num],T_DATA[year],G$4,T_DATA[bill_npi],$A152,T_DATA[encounter],G$5)</f>
        <v>0</v>
      </c>
      <c r="H152" s="1">
        <f>SUMIFS(T_DATA[prev_csect_den],T_DATA[year],H$4,T_DATA[bill_npi],$A152,T_DATA[encounter],H$5)</f>
        <v>0</v>
      </c>
      <c r="I152" s="11" t="str">
        <f t="shared" si="12"/>
        <v/>
      </c>
      <c r="J152" s="1">
        <f>SUMIFS(T_DATA[prev_csect_num],T_DATA[year],J$4,T_DATA[bill_npi],$A152,T_DATA[encounter],J$5)</f>
        <v>0</v>
      </c>
      <c r="K152" s="1">
        <f>SUMIFS(T_DATA[prev_csect_den],T_DATA[year],K$4,T_DATA[bill_npi],$A152,T_DATA[encounter],K$5)</f>
        <v>5</v>
      </c>
      <c r="L152" s="11">
        <f t="shared" si="13"/>
        <v>0</v>
      </c>
      <c r="M152" s="1">
        <f>SUMIFS(T_DATA[prev_csect_num],T_DATA[year],M$4,T_DATA[bill_npi],$A152)</f>
        <v>0</v>
      </c>
      <c r="N152" s="1">
        <f>SUMIFS(T_DATA[prev_csect_den],T_DATA[year],N$4,T_DATA[bill_npi],$A152)</f>
        <v>5</v>
      </c>
      <c r="O152" s="11">
        <f t="shared" si="11"/>
        <v>0</v>
      </c>
      <c r="P152" s="11">
        <f>SUM($E$7:$E152)/SUM($E$7:$E$342)</f>
        <v>0.99635149588668648</v>
      </c>
      <c r="Q152" s="11"/>
    </row>
    <row r="153" spans="1:17" x14ac:dyDescent="0.35">
      <c r="A153">
        <v>1669462420</v>
      </c>
      <c r="B153" t="s">
        <v>62</v>
      </c>
      <c r="C153" s="1">
        <f>SUMIFS(T_DATA[discharges],T_DATA[year],C$4,T_DATA[encounter],C$5,T_DATA[bill_npi],$A153)</f>
        <v>0</v>
      </c>
      <c r="D153" s="1">
        <f>SUMIFS(T_DATA[discharges],T_DATA[year],D$4,T_DATA[encounter],D$5,T_DATA[bill_npi],$A153)</f>
        <v>9</v>
      </c>
      <c r="E153" s="1">
        <f t="shared" si="10"/>
        <v>9</v>
      </c>
      <c r="F153" s="11">
        <f>SUMIFS(T_DATA[csection_discharges],T_DATA[year],F$4,T_DATA[bill_npi],$A153)/SUMIFS(T_DATA[discharges],T_DATA[year],F$4,T_DATA[bill_npi],$A153)</f>
        <v>0.33333333333333331</v>
      </c>
      <c r="G153" s="1">
        <f>SUMIFS(T_DATA[prev_csect_num],T_DATA[year],G$4,T_DATA[bill_npi],$A153,T_DATA[encounter],G$5)</f>
        <v>0</v>
      </c>
      <c r="H153" s="1">
        <f>SUMIFS(T_DATA[prev_csect_den],T_DATA[year],H$4,T_DATA[bill_npi],$A153,T_DATA[encounter],H$5)</f>
        <v>0</v>
      </c>
      <c r="I153" s="11" t="str">
        <f t="shared" si="12"/>
        <v/>
      </c>
      <c r="J153" s="1">
        <f>SUMIFS(T_DATA[prev_csect_num],T_DATA[year],J$4,T_DATA[bill_npi],$A153,T_DATA[encounter],J$5)</f>
        <v>0</v>
      </c>
      <c r="K153" s="1">
        <f>SUMIFS(T_DATA[prev_csect_den],T_DATA[year],K$4,T_DATA[bill_npi],$A153,T_DATA[encounter],K$5)</f>
        <v>3</v>
      </c>
      <c r="L153" s="11">
        <f t="shared" si="13"/>
        <v>0</v>
      </c>
      <c r="M153" s="1">
        <f>SUMIFS(T_DATA[prev_csect_num],T_DATA[year],M$4,T_DATA[bill_npi],$A153)</f>
        <v>0</v>
      </c>
      <c r="N153" s="1">
        <f>SUMIFS(T_DATA[prev_csect_den],T_DATA[year],N$4,T_DATA[bill_npi],$A153)</f>
        <v>3</v>
      </c>
      <c r="O153" s="11">
        <f t="shared" si="11"/>
        <v>0</v>
      </c>
      <c r="P153" s="11">
        <f>SUM($E$7:$E153)/SUM($E$7:$E$342)</f>
        <v>0.99644145900180925</v>
      </c>
      <c r="Q153" s="11"/>
    </row>
    <row r="154" spans="1:17" x14ac:dyDescent="0.35">
      <c r="A154">
        <v>1215998323</v>
      </c>
      <c r="B154" t="s">
        <v>31</v>
      </c>
      <c r="C154" s="1">
        <f>SUMIFS(T_DATA[discharges],T_DATA[year],C$4,T_DATA[encounter],C$5,T_DATA[bill_npi],$A154)</f>
        <v>0</v>
      </c>
      <c r="D154" s="1">
        <f>SUMIFS(T_DATA[discharges],T_DATA[year],D$4,T_DATA[encounter],D$5,T_DATA[bill_npi],$A154)</f>
        <v>9</v>
      </c>
      <c r="E154" s="1">
        <f t="shared" si="10"/>
        <v>9</v>
      </c>
      <c r="F154" s="11">
        <f>SUMIFS(T_DATA[csection_discharges],T_DATA[year],F$4,T_DATA[bill_npi],$A154)/SUMIFS(T_DATA[discharges],T_DATA[year],F$4,T_DATA[bill_npi],$A154)</f>
        <v>0.22222222222222221</v>
      </c>
      <c r="G154" s="1">
        <f>SUMIFS(T_DATA[prev_csect_num],T_DATA[year],G$4,T_DATA[bill_npi],$A154,T_DATA[encounter],G$5)</f>
        <v>0</v>
      </c>
      <c r="H154" s="1">
        <f>SUMIFS(T_DATA[prev_csect_den],T_DATA[year],H$4,T_DATA[bill_npi],$A154,T_DATA[encounter],H$5)</f>
        <v>0</v>
      </c>
      <c r="I154" s="11" t="str">
        <f t="shared" si="12"/>
        <v/>
      </c>
      <c r="J154" s="1">
        <f>SUMIFS(T_DATA[prev_csect_num],T_DATA[year],J$4,T_DATA[bill_npi],$A154,T_DATA[encounter],J$5)</f>
        <v>1</v>
      </c>
      <c r="K154" s="1">
        <f>SUMIFS(T_DATA[prev_csect_den],T_DATA[year],K$4,T_DATA[bill_npi],$A154,T_DATA[encounter],K$5)</f>
        <v>6</v>
      </c>
      <c r="L154" s="11">
        <f t="shared" si="13"/>
        <v>0.16666666666666666</v>
      </c>
      <c r="M154" s="1">
        <f>SUMIFS(T_DATA[prev_csect_num],T_DATA[year],M$4,T_DATA[bill_npi],$A154)</f>
        <v>1</v>
      </c>
      <c r="N154" s="1">
        <f>SUMIFS(T_DATA[prev_csect_den],T_DATA[year],N$4,T_DATA[bill_npi],$A154)</f>
        <v>6</v>
      </c>
      <c r="O154" s="11">
        <f t="shared" si="11"/>
        <v>0.16666666666666666</v>
      </c>
      <c r="P154" s="11">
        <f>SUM($E$7:$E154)/SUM($E$7:$E$342)</f>
        <v>0.99653142211693202</v>
      </c>
      <c r="Q154" s="11"/>
    </row>
    <row r="155" spans="1:17" x14ac:dyDescent="0.35">
      <c r="A155">
        <v>1083612881</v>
      </c>
      <c r="B155" t="s">
        <v>101</v>
      </c>
      <c r="C155" s="1">
        <f>SUMIFS(T_DATA[discharges],T_DATA[year],C$4,T_DATA[encounter],C$5,T_DATA[bill_npi],$A155)</f>
        <v>0</v>
      </c>
      <c r="D155" s="1">
        <f>SUMIFS(T_DATA[discharges],T_DATA[year],D$4,T_DATA[encounter],D$5,T_DATA[bill_npi],$A155)</f>
        <v>8</v>
      </c>
      <c r="E155" s="1">
        <f t="shared" si="10"/>
        <v>8</v>
      </c>
      <c r="F155" s="11">
        <f>SUMIFS(T_DATA[csection_discharges],T_DATA[year],F$4,T_DATA[bill_npi],$A155)/SUMIFS(T_DATA[discharges],T_DATA[year],F$4,T_DATA[bill_npi],$A155)</f>
        <v>0</v>
      </c>
      <c r="G155" s="1">
        <f>SUMIFS(T_DATA[prev_csect_num],T_DATA[year],G$4,T_DATA[bill_npi],$A155,T_DATA[encounter],G$5)</f>
        <v>0</v>
      </c>
      <c r="H155" s="1">
        <f>SUMIFS(T_DATA[prev_csect_den],T_DATA[year],H$4,T_DATA[bill_npi],$A155,T_DATA[encounter],H$5)</f>
        <v>0</v>
      </c>
      <c r="I155" s="11" t="str">
        <f t="shared" si="12"/>
        <v/>
      </c>
      <c r="J155" s="1">
        <f>SUMIFS(T_DATA[prev_csect_num],T_DATA[year],J$4,T_DATA[bill_npi],$A155,T_DATA[encounter],J$5)</f>
        <v>0</v>
      </c>
      <c r="K155" s="1">
        <f>SUMIFS(T_DATA[prev_csect_den],T_DATA[year],K$4,T_DATA[bill_npi],$A155,T_DATA[encounter],K$5)</f>
        <v>6</v>
      </c>
      <c r="L155" s="11">
        <f t="shared" si="13"/>
        <v>0</v>
      </c>
      <c r="M155" s="1">
        <f>SUMIFS(T_DATA[prev_csect_num],T_DATA[year],M$4,T_DATA[bill_npi],$A155)</f>
        <v>0</v>
      </c>
      <c r="N155" s="1">
        <f>SUMIFS(T_DATA[prev_csect_den],T_DATA[year],N$4,T_DATA[bill_npi],$A155)</f>
        <v>6</v>
      </c>
      <c r="O155" s="11">
        <f t="shared" si="11"/>
        <v>0</v>
      </c>
      <c r="P155" s="11">
        <f>SUM($E$7:$E155)/SUM($E$7:$E$342)</f>
        <v>0.99661138933037452</v>
      </c>
      <c r="Q155" s="11"/>
    </row>
    <row r="156" spans="1:17" x14ac:dyDescent="0.35">
      <c r="A156">
        <v>1568459436</v>
      </c>
      <c r="B156" t="s">
        <v>107</v>
      </c>
      <c r="C156" s="1">
        <f>SUMIFS(T_DATA[discharges],T_DATA[year],C$4,T_DATA[encounter],C$5,T_DATA[bill_npi],$A156)</f>
        <v>0</v>
      </c>
      <c r="D156" s="1">
        <f>SUMIFS(T_DATA[discharges],T_DATA[year],D$4,T_DATA[encounter],D$5,T_DATA[bill_npi],$A156)</f>
        <v>7</v>
      </c>
      <c r="E156" s="1">
        <f t="shared" si="10"/>
        <v>7</v>
      </c>
      <c r="F156" s="11">
        <f>SUMIFS(T_DATA[csection_discharges],T_DATA[year],F$4,T_DATA[bill_npi],$A156)/SUMIFS(T_DATA[discharges],T_DATA[year],F$4,T_DATA[bill_npi],$A156)</f>
        <v>0</v>
      </c>
      <c r="G156" s="1">
        <f>SUMIFS(T_DATA[prev_csect_num],T_DATA[year],G$4,T_DATA[bill_npi],$A156,T_DATA[encounter],G$5)</f>
        <v>0</v>
      </c>
      <c r="H156" s="1">
        <f>SUMIFS(T_DATA[prev_csect_den],T_DATA[year],H$4,T_DATA[bill_npi],$A156,T_DATA[encounter],H$5)</f>
        <v>0</v>
      </c>
      <c r="I156" s="11" t="str">
        <f t="shared" si="12"/>
        <v/>
      </c>
      <c r="J156" s="1">
        <f>SUMIFS(T_DATA[prev_csect_num],T_DATA[year],J$4,T_DATA[bill_npi],$A156,T_DATA[encounter],J$5)</f>
        <v>0</v>
      </c>
      <c r="K156" s="1">
        <f>SUMIFS(T_DATA[prev_csect_den],T_DATA[year],K$4,T_DATA[bill_npi],$A156,T_DATA[encounter],K$5)</f>
        <v>2</v>
      </c>
      <c r="L156" s="11">
        <f t="shared" si="13"/>
        <v>0</v>
      </c>
      <c r="M156" s="1">
        <f>SUMIFS(T_DATA[prev_csect_num],T_DATA[year],M$4,T_DATA[bill_npi],$A156)</f>
        <v>0</v>
      </c>
      <c r="N156" s="1">
        <f>SUMIFS(T_DATA[prev_csect_den],T_DATA[year],N$4,T_DATA[bill_npi],$A156)</f>
        <v>2</v>
      </c>
      <c r="O156" s="11">
        <f t="shared" si="11"/>
        <v>0</v>
      </c>
      <c r="P156" s="11">
        <f>SUM($E$7:$E156)/SUM($E$7:$E$342)</f>
        <v>0.99668136064213675</v>
      </c>
      <c r="Q156" s="11"/>
    </row>
    <row r="157" spans="1:17" x14ac:dyDescent="0.35">
      <c r="A157">
        <v>1528064409</v>
      </c>
      <c r="B157" t="s">
        <v>61</v>
      </c>
      <c r="C157" s="1">
        <f>SUMIFS(T_DATA[discharges],T_DATA[year],C$4,T_DATA[encounter],C$5,T_DATA[bill_npi],$A157)</f>
        <v>0</v>
      </c>
      <c r="D157" s="1">
        <f>SUMIFS(T_DATA[discharges],T_DATA[year],D$4,T_DATA[encounter],D$5,T_DATA[bill_npi],$A157)</f>
        <v>7</v>
      </c>
      <c r="E157" s="1">
        <f t="shared" si="10"/>
        <v>7</v>
      </c>
      <c r="F157" s="11">
        <f>SUMIFS(T_DATA[csection_discharges],T_DATA[year],F$4,T_DATA[bill_npi],$A157)/SUMIFS(T_DATA[discharges],T_DATA[year],F$4,T_DATA[bill_npi],$A157)</f>
        <v>0.14285714285714285</v>
      </c>
      <c r="G157" s="1">
        <f>SUMIFS(T_DATA[prev_csect_num],T_DATA[year],G$4,T_DATA[bill_npi],$A157,T_DATA[encounter],G$5)</f>
        <v>0</v>
      </c>
      <c r="H157" s="1">
        <f>SUMIFS(T_DATA[prev_csect_den],T_DATA[year],H$4,T_DATA[bill_npi],$A157,T_DATA[encounter],H$5)</f>
        <v>0</v>
      </c>
      <c r="I157" s="11" t="str">
        <f t="shared" si="12"/>
        <v/>
      </c>
      <c r="J157" s="1">
        <f>SUMIFS(T_DATA[prev_csect_num],T_DATA[year],J$4,T_DATA[bill_npi],$A157,T_DATA[encounter],J$5)</f>
        <v>0</v>
      </c>
      <c r="K157" s="1">
        <f>SUMIFS(T_DATA[prev_csect_den],T_DATA[year],K$4,T_DATA[bill_npi],$A157,T_DATA[encounter],K$5)</f>
        <v>5</v>
      </c>
      <c r="L157" s="11">
        <f t="shared" si="13"/>
        <v>0</v>
      </c>
      <c r="M157" s="1">
        <f>SUMIFS(T_DATA[prev_csect_num],T_DATA[year],M$4,T_DATA[bill_npi],$A157)</f>
        <v>0</v>
      </c>
      <c r="N157" s="1">
        <f>SUMIFS(T_DATA[prev_csect_den],T_DATA[year],N$4,T_DATA[bill_npi],$A157)</f>
        <v>5</v>
      </c>
      <c r="O157" s="11">
        <f t="shared" si="11"/>
        <v>0</v>
      </c>
      <c r="P157" s="11">
        <f>SUM($E$7:$E157)/SUM($E$7:$E$342)</f>
        <v>0.99675133195389887</v>
      </c>
      <c r="Q157" s="11"/>
    </row>
    <row r="158" spans="1:17" x14ac:dyDescent="0.35">
      <c r="A158">
        <v>1346243375</v>
      </c>
      <c r="B158" t="s">
        <v>82</v>
      </c>
      <c r="C158" s="1">
        <f>SUMIFS(T_DATA[discharges],T_DATA[year],C$4,T_DATA[encounter],C$5,T_DATA[bill_npi],$A158)</f>
        <v>0</v>
      </c>
      <c r="D158" s="1">
        <f>SUMIFS(T_DATA[discharges],T_DATA[year],D$4,T_DATA[encounter],D$5,T_DATA[bill_npi],$A158)</f>
        <v>7</v>
      </c>
      <c r="E158" s="1">
        <f t="shared" si="10"/>
        <v>7</v>
      </c>
      <c r="F158" s="11">
        <f>SUMIFS(T_DATA[csection_discharges],T_DATA[year],F$4,T_DATA[bill_npi],$A158)/SUMIFS(T_DATA[discharges],T_DATA[year],F$4,T_DATA[bill_npi],$A158)</f>
        <v>0.2857142857142857</v>
      </c>
      <c r="G158" s="1">
        <f>SUMIFS(T_DATA[prev_csect_num],T_DATA[year],G$4,T_DATA[bill_npi],$A158,T_DATA[encounter],G$5)</f>
        <v>0</v>
      </c>
      <c r="H158" s="1">
        <f>SUMIFS(T_DATA[prev_csect_den],T_DATA[year],H$4,T_DATA[bill_npi],$A158,T_DATA[encounter],H$5)</f>
        <v>0</v>
      </c>
      <c r="I158" s="11" t="str">
        <f t="shared" si="12"/>
        <v/>
      </c>
      <c r="J158" s="1">
        <f>SUMIFS(T_DATA[prev_csect_num],T_DATA[year],J$4,T_DATA[bill_npi],$A158,T_DATA[encounter],J$5)</f>
        <v>1</v>
      </c>
      <c r="K158" s="1">
        <f>SUMIFS(T_DATA[prev_csect_den],T_DATA[year],K$4,T_DATA[bill_npi],$A158,T_DATA[encounter],K$5)</f>
        <v>4</v>
      </c>
      <c r="L158" s="11">
        <f t="shared" si="13"/>
        <v>0.25</v>
      </c>
      <c r="M158" s="1">
        <f>SUMIFS(T_DATA[prev_csect_num],T_DATA[year],M$4,T_DATA[bill_npi],$A158)</f>
        <v>1</v>
      </c>
      <c r="N158" s="1">
        <f>SUMIFS(T_DATA[prev_csect_den],T_DATA[year],N$4,T_DATA[bill_npi],$A158)</f>
        <v>4</v>
      </c>
      <c r="O158" s="11">
        <f t="shared" si="11"/>
        <v>0.25</v>
      </c>
      <c r="P158" s="11">
        <f>SUM($E$7:$E158)/SUM($E$7:$E$342)</f>
        <v>0.9968213032656611</v>
      </c>
      <c r="Q158" s="11"/>
    </row>
    <row r="159" spans="1:17" x14ac:dyDescent="0.35">
      <c r="A159">
        <v>1396857488</v>
      </c>
      <c r="B159" t="s">
        <v>18</v>
      </c>
      <c r="C159" s="1">
        <f>SUMIFS(T_DATA[discharges],T_DATA[year],C$4,T_DATA[encounter],C$5,T_DATA[bill_npi],$A159)</f>
        <v>0</v>
      </c>
      <c r="D159" s="1">
        <f>SUMIFS(T_DATA[discharges],T_DATA[year],D$4,T_DATA[encounter],D$5,T_DATA[bill_npi],$A159)</f>
        <v>6</v>
      </c>
      <c r="E159" s="1">
        <f t="shared" si="10"/>
        <v>6</v>
      </c>
      <c r="F159" s="11">
        <f>SUMIFS(T_DATA[csection_discharges],T_DATA[year],F$4,T_DATA[bill_npi],$A159)/SUMIFS(T_DATA[discharges],T_DATA[year],F$4,T_DATA[bill_npi],$A159)</f>
        <v>0.16666666666666666</v>
      </c>
      <c r="G159" s="1">
        <f>SUMIFS(T_DATA[prev_csect_num],T_DATA[year],G$4,T_DATA[bill_npi],$A159,T_DATA[encounter],G$5)</f>
        <v>0</v>
      </c>
      <c r="H159" s="1">
        <f>SUMIFS(T_DATA[prev_csect_den],T_DATA[year],H$4,T_DATA[bill_npi],$A159,T_DATA[encounter],H$5)</f>
        <v>0</v>
      </c>
      <c r="I159" s="11" t="str">
        <f t="shared" si="12"/>
        <v/>
      </c>
      <c r="J159" s="1">
        <f>SUMIFS(T_DATA[prev_csect_num],T_DATA[year],J$4,T_DATA[bill_npi],$A159,T_DATA[encounter],J$5)</f>
        <v>1</v>
      </c>
      <c r="K159" s="1">
        <f>SUMIFS(T_DATA[prev_csect_den],T_DATA[year],K$4,T_DATA[bill_npi],$A159,T_DATA[encounter],K$5)</f>
        <v>5</v>
      </c>
      <c r="L159" s="11">
        <f t="shared" si="13"/>
        <v>0.2</v>
      </c>
      <c r="M159" s="1">
        <f>SUMIFS(T_DATA[prev_csect_num],T_DATA[year],M$4,T_DATA[bill_npi],$A159)</f>
        <v>1</v>
      </c>
      <c r="N159" s="1">
        <f>SUMIFS(T_DATA[prev_csect_den],T_DATA[year],N$4,T_DATA[bill_npi],$A159)</f>
        <v>5</v>
      </c>
      <c r="O159" s="11">
        <f t="shared" si="11"/>
        <v>0.2</v>
      </c>
      <c r="P159" s="11">
        <f>SUM($E$7:$E159)/SUM($E$7:$E$342)</f>
        <v>0.99688127867574294</v>
      </c>
      <c r="Q159" s="11"/>
    </row>
    <row r="160" spans="1:17" x14ac:dyDescent="0.35">
      <c r="A160">
        <v>1902805245</v>
      </c>
      <c r="B160" t="s">
        <v>14</v>
      </c>
      <c r="C160" s="1">
        <f>SUMIFS(T_DATA[discharges],T_DATA[year],C$4,T_DATA[encounter],C$5,T_DATA[bill_npi],$A160)</f>
        <v>0</v>
      </c>
      <c r="D160" s="1">
        <f>SUMIFS(T_DATA[discharges],T_DATA[year],D$4,T_DATA[encounter],D$5,T_DATA[bill_npi],$A160)</f>
        <v>6</v>
      </c>
      <c r="E160" s="1">
        <f t="shared" si="10"/>
        <v>6</v>
      </c>
      <c r="F160" s="11">
        <f>SUMIFS(T_DATA[csection_discharges],T_DATA[year],F$4,T_DATA[bill_npi],$A160)/SUMIFS(T_DATA[discharges],T_DATA[year],F$4,T_DATA[bill_npi],$A160)</f>
        <v>0.16666666666666666</v>
      </c>
      <c r="G160" s="1">
        <f>SUMIFS(T_DATA[prev_csect_num],T_DATA[year],G$4,T_DATA[bill_npi],$A160,T_DATA[encounter],G$5)</f>
        <v>0</v>
      </c>
      <c r="H160" s="1">
        <f>SUMIFS(T_DATA[prev_csect_den],T_DATA[year],H$4,T_DATA[bill_npi],$A160,T_DATA[encounter],H$5)</f>
        <v>0</v>
      </c>
      <c r="I160" s="11" t="str">
        <f t="shared" si="12"/>
        <v/>
      </c>
      <c r="J160" s="1">
        <f>SUMIFS(T_DATA[prev_csect_num],T_DATA[year],J$4,T_DATA[bill_npi],$A160,T_DATA[encounter],J$5)</f>
        <v>1</v>
      </c>
      <c r="K160" s="1">
        <f>SUMIFS(T_DATA[prev_csect_den],T_DATA[year],K$4,T_DATA[bill_npi],$A160,T_DATA[encounter],K$5)</f>
        <v>4</v>
      </c>
      <c r="L160" s="11">
        <f t="shared" si="13"/>
        <v>0.25</v>
      </c>
      <c r="M160" s="1">
        <f>SUMIFS(T_DATA[prev_csect_num],T_DATA[year],M$4,T_DATA[bill_npi],$A160)</f>
        <v>1</v>
      </c>
      <c r="N160" s="1">
        <f>SUMIFS(T_DATA[prev_csect_den],T_DATA[year],N$4,T_DATA[bill_npi],$A160)</f>
        <v>4</v>
      </c>
      <c r="O160" s="11">
        <f t="shared" si="11"/>
        <v>0.25</v>
      </c>
      <c r="P160" s="11">
        <f>SUM($E$7:$E160)/SUM($E$7:$E$342)</f>
        <v>0.99694125408582479</v>
      </c>
      <c r="Q160" s="11"/>
    </row>
    <row r="161" spans="1:17" x14ac:dyDescent="0.35">
      <c r="A161">
        <v>1760426969</v>
      </c>
      <c r="B161" t="s">
        <v>74</v>
      </c>
      <c r="C161" s="1">
        <f>SUMIFS(T_DATA[discharges],T_DATA[year],C$4,T_DATA[encounter],C$5,T_DATA[bill_npi],$A161)</f>
        <v>0</v>
      </c>
      <c r="D161" s="1">
        <f>SUMIFS(T_DATA[discharges],T_DATA[year],D$4,T_DATA[encounter],D$5,T_DATA[bill_npi],$A161)</f>
        <v>6</v>
      </c>
      <c r="E161" s="1">
        <f t="shared" si="10"/>
        <v>6</v>
      </c>
      <c r="F161" s="11">
        <f>SUMIFS(T_DATA[csection_discharges],T_DATA[year],F$4,T_DATA[bill_npi],$A161)/SUMIFS(T_DATA[discharges],T_DATA[year],F$4,T_DATA[bill_npi],$A161)</f>
        <v>0</v>
      </c>
      <c r="G161" s="1">
        <f>SUMIFS(T_DATA[prev_csect_num],T_DATA[year],G$4,T_DATA[bill_npi],$A161,T_DATA[encounter],G$5)</f>
        <v>0</v>
      </c>
      <c r="H161" s="1">
        <f>SUMIFS(T_DATA[prev_csect_den],T_DATA[year],H$4,T_DATA[bill_npi],$A161,T_DATA[encounter],H$5)</f>
        <v>0</v>
      </c>
      <c r="I161" s="11" t="str">
        <f t="shared" si="12"/>
        <v/>
      </c>
      <c r="J161" s="1">
        <f>SUMIFS(T_DATA[prev_csect_num],T_DATA[year],J$4,T_DATA[bill_npi],$A161,T_DATA[encounter],J$5)</f>
        <v>0</v>
      </c>
      <c r="K161" s="1">
        <f>SUMIFS(T_DATA[prev_csect_den],T_DATA[year],K$4,T_DATA[bill_npi],$A161,T_DATA[encounter],K$5)</f>
        <v>3</v>
      </c>
      <c r="L161" s="11">
        <f t="shared" si="13"/>
        <v>0</v>
      </c>
      <c r="M161" s="1">
        <f>SUMIFS(T_DATA[prev_csect_num],T_DATA[year],M$4,T_DATA[bill_npi],$A161)</f>
        <v>0</v>
      </c>
      <c r="N161" s="1">
        <f>SUMIFS(T_DATA[prev_csect_den],T_DATA[year],N$4,T_DATA[bill_npi],$A161)</f>
        <v>3</v>
      </c>
      <c r="O161" s="11">
        <f t="shared" si="11"/>
        <v>0</v>
      </c>
      <c r="P161" s="11">
        <f>SUM($E$7:$E161)/SUM($E$7:$E$342)</f>
        <v>0.99700122949590664</v>
      </c>
      <c r="Q161" s="11"/>
    </row>
    <row r="162" spans="1:17" x14ac:dyDescent="0.35">
      <c r="A162">
        <v>1104859131</v>
      </c>
      <c r="B162" t="s">
        <v>263</v>
      </c>
      <c r="C162" s="1">
        <f>SUMIFS(T_DATA[discharges],T_DATA[year],C$4,T_DATA[encounter],C$5,T_DATA[bill_npi],$A162)</f>
        <v>0</v>
      </c>
      <c r="D162" s="1">
        <f>SUMIFS(T_DATA[discharges],T_DATA[year],D$4,T_DATA[encounter],D$5,T_DATA[bill_npi],$A162)</f>
        <v>6</v>
      </c>
      <c r="E162" s="1">
        <f t="shared" si="10"/>
        <v>6</v>
      </c>
      <c r="F162" s="11">
        <f>SUMIFS(T_DATA[csection_discharges],T_DATA[year],F$4,T_DATA[bill_npi],$A162)/SUMIFS(T_DATA[discharges],T_DATA[year],F$4,T_DATA[bill_npi],$A162)</f>
        <v>0.16666666666666666</v>
      </c>
      <c r="G162" s="1">
        <f>SUMIFS(T_DATA[prev_csect_num],T_DATA[year],G$4,T_DATA[bill_npi],$A162,T_DATA[encounter],G$5)</f>
        <v>0</v>
      </c>
      <c r="H162" s="1">
        <f>SUMIFS(T_DATA[prev_csect_den],T_DATA[year],H$4,T_DATA[bill_npi],$A162,T_DATA[encounter],H$5)</f>
        <v>0</v>
      </c>
      <c r="I162" s="11" t="str">
        <f t="shared" si="12"/>
        <v/>
      </c>
      <c r="J162" s="1">
        <f>SUMIFS(T_DATA[prev_csect_num],T_DATA[year],J$4,T_DATA[bill_npi],$A162,T_DATA[encounter],J$5)</f>
        <v>1</v>
      </c>
      <c r="K162" s="1">
        <f>SUMIFS(T_DATA[prev_csect_den],T_DATA[year],K$4,T_DATA[bill_npi],$A162,T_DATA[encounter],K$5)</f>
        <v>3</v>
      </c>
      <c r="L162" s="11">
        <f t="shared" si="13"/>
        <v>0.33333333333333331</v>
      </c>
      <c r="M162" s="1">
        <f>SUMIFS(T_DATA[prev_csect_num],T_DATA[year],M$4,T_DATA[bill_npi],$A162)</f>
        <v>1</v>
      </c>
      <c r="N162" s="1">
        <f>SUMIFS(T_DATA[prev_csect_den],T_DATA[year],N$4,T_DATA[bill_npi],$A162)</f>
        <v>3</v>
      </c>
      <c r="O162" s="11">
        <f t="shared" si="11"/>
        <v>0.33333333333333331</v>
      </c>
      <c r="P162" s="11">
        <f>SUM($E$7:$E162)/SUM($E$7:$E$342)</f>
        <v>0.9970612049059886</v>
      </c>
      <c r="Q162" s="11"/>
    </row>
    <row r="163" spans="1:17" x14ac:dyDescent="0.35">
      <c r="A163">
        <v>1609983790</v>
      </c>
      <c r="B163" t="s">
        <v>232</v>
      </c>
      <c r="C163" s="1">
        <f>SUMIFS(T_DATA[discharges],T_DATA[year],C$4,T_DATA[encounter],C$5,T_DATA[bill_npi],$A163)</f>
        <v>0</v>
      </c>
      <c r="D163" s="1">
        <f>SUMIFS(T_DATA[discharges],T_DATA[year],D$4,T_DATA[encounter],D$5,T_DATA[bill_npi],$A163)</f>
        <v>6</v>
      </c>
      <c r="E163" s="1">
        <f t="shared" si="10"/>
        <v>6</v>
      </c>
      <c r="F163" s="11">
        <f>SUMIFS(T_DATA[csection_discharges],T_DATA[year],F$4,T_DATA[bill_npi],$A163)/SUMIFS(T_DATA[discharges],T_DATA[year],F$4,T_DATA[bill_npi],$A163)</f>
        <v>0</v>
      </c>
      <c r="G163" s="1">
        <f>SUMIFS(T_DATA[prev_csect_num],T_DATA[year],G$4,T_DATA[bill_npi],$A163,T_DATA[encounter],G$5)</f>
        <v>0</v>
      </c>
      <c r="H163" s="1">
        <f>SUMIFS(T_DATA[prev_csect_den],T_DATA[year],H$4,T_DATA[bill_npi],$A163,T_DATA[encounter],H$5)</f>
        <v>0</v>
      </c>
      <c r="I163" s="11" t="str">
        <f t="shared" si="12"/>
        <v/>
      </c>
      <c r="J163" s="1">
        <f>SUMIFS(T_DATA[prev_csect_num],T_DATA[year],J$4,T_DATA[bill_npi],$A163,T_DATA[encounter],J$5)</f>
        <v>0</v>
      </c>
      <c r="K163" s="1">
        <f>SUMIFS(T_DATA[prev_csect_den],T_DATA[year],K$4,T_DATA[bill_npi],$A163,T_DATA[encounter],K$5)</f>
        <v>2</v>
      </c>
      <c r="L163" s="11">
        <f t="shared" si="13"/>
        <v>0</v>
      </c>
      <c r="M163" s="1">
        <f>SUMIFS(T_DATA[prev_csect_num],T_DATA[year],M$4,T_DATA[bill_npi],$A163)</f>
        <v>0</v>
      </c>
      <c r="N163" s="1">
        <f>SUMIFS(T_DATA[prev_csect_den],T_DATA[year],N$4,T_DATA[bill_npi],$A163)</f>
        <v>2</v>
      </c>
      <c r="O163" s="11">
        <f t="shared" si="11"/>
        <v>0</v>
      </c>
      <c r="P163" s="11">
        <f>SUM($E$7:$E163)/SUM($E$7:$E$342)</f>
        <v>0.99712118031607044</v>
      </c>
      <c r="Q163" s="11"/>
    </row>
    <row r="164" spans="1:17" x14ac:dyDescent="0.35">
      <c r="A164">
        <v>1336139500</v>
      </c>
      <c r="B164" t="s">
        <v>215</v>
      </c>
      <c r="C164" s="1">
        <f>SUMIFS(T_DATA[discharges],T_DATA[year],C$4,T_DATA[encounter],C$5,T_DATA[bill_npi],$A164)</f>
        <v>0</v>
      </c>
      <c r="D164" s="1">
        <f>SUMIFS(T_DATA[discharges],T_DATA[year],D$4,T_DATA[encounter],D$5,T_DATA[bill_npi],$A164)</f>
        <v>12</v>
      </c>
      <c r="E164" s="1">
        <f t="shared" si="10"/>
        <v>12</v>
      </c>
      <c r="F164" s="11">
        <f>SUMIFS(T_DATA[csection_discharges],T_DATA[year],F$4,T_DATA[bill_npi],$A164)/SUMIFS(T_DATA[discharges],T_DATA[year],F$4,T_DATA[bill_npi],$A164)</f>
        <v>0.16666666666666666</v>
      </c>
      <c r="G164" s="1">
        <f>SUMIFS(T_DATA[prev_csect_num],T_DATA[year],G$4,T_DATA[bill_npi],$A164,T_DATA[encounter],G$5)</f>
        <v>0</v>
      </c>
      <c r="H164" s="1">
        <f>SUMIFS(T_DATA[prev_csect_den],T_DATA[year],H$4,T_DATA[bill_npi],$A164,T_DATA[encounter],H$5)</f>
        <v>0</v>
      </c>
      <c r="I164" s="11" t="str">
        <f t="shared" si="12"/>
        <v/>
      </c>
      <c r="J164" s="1">
        <f>SUMIFS(T_DATA[prev_csect_num],T_DATA[year],J$4,T_DATA[bill_npi],$A164,T_DATA[encounter],J$5)</f>
        <v>0</v>
      </c>
      <c r="K164" s="1">
        <f>SUMIFS(T_DATA[prev_csect_den],T_DATA[year],K$4,T_DATA[bill_npi],$A164,T_DATA[encounter],K$5)</f>
        <v>2</v>
      </c>
      <c r="L164" s="11">
        <f t="shared" si="13"/>
        <v>0</v>
      </c>
      <c r="M164" s="1">
        <f>SUMIFS(T_DATA[prev_csect_num],T_DATA[year],M$4,T_DATA[bill_npi],$A164)</f>
        <v>0</v>
      </c>
      <c r="N164" s="1">
        <f>SUMIFS(T_DATA[prev_csect_den],T_DATA[year],N$4,T_DATA[bill_npi],$A164)</f>
        <v>2</v>
      </c>
      <c r="O164" s="11">
        <f t="shared" si="11"/>
        <v>0</v>
      </c>
      <c r="P164" s="11">
        <f>SUM($E$7:$E164)/SUM($E$7:$E$342)</f>
        <v>0.99724113113623414</v>
      </c>
      <c r="Q164" s="11"/>
    </row>
    <row r="165" spans="1:17" x14ac:dyDescent="0.35">
      <c r="A165">
        <v>1639209596</v>
      </c>
      <c r="B165" t="s">
        <v>169</v>
      </c>
      <c r="C165" s="1">
        <f>SUMIFS(T_DATA[discharges],T_DATA[year],C$4,T_DATA[encounter],C$5,T_DATA[bill_npi],$A165)</f>
        <v>0</v>
      </c>
      <c r="D165" s="1">
        <f>SUMIFS(T_DATA[discharges],T_DATA[year],D$4,T_DATA[encounter],D$5,T_DATA[bill_npi],$A165)</f>
        <v>5</v>
      </c>
      <c r="E165" s="1">
        <f t="shared" si="10"/>
        <v>5</v>
      </c>
      <c r="F165" s="11">
        <f>SUMIFS(T_DATA[csection_discharges],T_DATA[year],F$4,T_DATA[bill_npi],$A165)/SUMIFS(T_DATA[discharges],T_DATA[year],F$4,T_DATA[bill_npi],$A165)</f>
        <v>0.8</v>
      </c>
      <c r="G165" s="1">
        <f>SUMIFS(T_DATA[prev_csect_num],T_DATA[year],G$4,T_DATA[bill_npi],$A165,T_DATA[encounter],G$5)</f>
        <v>0</v>
      </c>
      <c r="H165" s="1">
        <f>SUMIFS(T_DATA[prev_csect_den],T_DATA[year],H$4,T_DATA[bill_npi],$A165,T_DATA[encounter],H$5)</f>
        <v>0</v>
      </c>
      <c r="I165" s="11" t="str">
        <f t="shared" si="12"/>
        <v/>
      </c>
      <c r="J165" s="1">
        <f>SUMIFS(T_DATA[prev_csect_num],T_DATA[year],J$4,T_DATA[bill_npi],$A165,T_DATA[encounter],J$5)</f>
        <v>0</v>
      </c>
      <c r="K165" s="1">
        <f>SUMIFS(T_DATA[prev_csect_den],T_DATA[year],K$4,T_DATA[bill_npi],$A165,T_DATA[encounter],K$5)</f>
        <v>0</v>
      </c>
      <c r="L165" s="11" t="str">
        <f t="shared" si="13"/>
        <v/>
      </c>
      <c r="M165" s="1">
        <f>SUMIFS(T_DATA[prev_csect_num],T_DATA[year],M$4,T_DATA[bill_npi],$A165)</f>
        <v>0</v>
      </c>
      <c r="N165" s="1">
        <f>SUMIFS(T_DATA[prev_csect_den],T_DATA[year],N$4,T_DATA[bill_npi],$A165)</f>
        <v>0</v>
      </c>
      <c r="O165" s="11" t="str">
        <f t="shared" si="11"/>
        <v/>
      </c>
      <c r="P165" s="11">
        <f>SUM($E$7:$E165)/SUM($E$7:$E$342)</f>
        <v>0.99729111064463571</v>
      </c>
      <c r="Q165" s="11"/>
    </row>
    <row r="166" spans="1:17" x14ac:dyDescent="0.35">
      <c r="A166">
        <v>1649260845</v>
      </c>
      <c r="B166" t="s">
        <v>40</v>
      </c>
      <c r="C166" s="1">
        <f>SUMIFS(T_DATA[discharges],T_DATA[year],C$4,T_DATA[encounter],C$5,T_DATA[bill_npi],$A166)</f>
        <v>0</v>
      </c>
      <c r="D166" s="1">
        <f>SUMIFS(T_DATA[discharges],T_DATA[year],D$4,T_DATA[encounter],D$5,T_DATA[bill_npi],$A166)</f>
        <v>5</v>
      </c>
      <c r="E166" s="1">
        <f t="shared" si="10"/>
        <v>5</v>
      </c>
      <c r="F166" s="11">
        <f>SUMIFS(T_DATA[csection_discharges],T_DATA[year],F$4,T_DATA[bill_npi],$A166)/SUMIFS(T_DATA[discharges],T_DATA[year],F$4,T_DATA[bill_npi],$A166)</f>
        <v>0.4</v>
      </c>
      <c r="G166" s="1">
        <f>SUMIFS(T_DATA[prev_csect_num],T_DATA[year],G$4,T_DATA[bill_npi],$A166,T_DATA[encounter],G$5)</f>
        <v>0</v>
      </c>
      <c r="H166" s="1">
        <f>SUMIFS(T_DATA[prev_csect_den],T_DATA[year],H$4,T_DATA[bill_npi],$A166,T_DATA[encounter],H$5)</f>
        <v>0</v>
      </c>
      <c r="I166" s="11" t="str">
        <f t="shared" si="12"/>
        <v/>
      </c>
      <c r="J166" s="1">
        <f>SUMIFS(T_DATA[prev_csect_num],T_DATA[year],J$4,T_DATA[bill_npi],$A166,T_DATA[encounter],J$5)</f>
        <v>0</v>
      </c>
      <c r="K166" s="1">
        <f>SUMIFS(T_DATA[prev_csect_den],T_DATA[year],K$4,T_DATA[bill_npi],$A166,T_DATA[encounter],K$5)</f>
        <v>1</v>
      </c>
      <c r="L166" s="11">
        <f t="shared" si="13"/>
        <v>0</v>
      </c>
      <c r="M166" s="1">
        <f>SUMIFS(T_DATA[prev_csect_num],T_DATA[year],M$4,T_DATA[bill_npi],$A166)</f>
        <v>0</v>
      </c>
      <c r="N166" s="1">
        <f>SUMIFS(T_DATA[prev_csect_den],T_DATA[year],N$4,T_DATA[bill_npi],$A166)</f>
        <v>1</v>
      </c>
      <c r="O166" s="11">
        <f t="shared" si="11"/>
        <v>0</v>
      </c>
      <c r="P166" s="11">
        <f>SUM($E$7:$E166)/SUM($E$7:$E$342)</f>
        <v>0.99734109015303729</v>
      </c>
      <c r="Q166" s="11"/>
    </row>
    <row r="167" spans="1:17" x14ac:dyDescent="0.35">
      <c r="A167">
        <v>1215921457</v>
      </c>
      <c r="B167" t="s">
        <v>291</v>
      </c>
      <c r="C167" s="1">
        <f>SUMIFS(T_DATA[discharges],T_DATA[year],C$4,T_DATA[encounter],C$5,T_DATA[bill_npi],$A167)</f>
        <v>0</v>
      </c>
      <c r="D167" s="1">
        <f>SUMIFS(T_DATA[discharges],T_DATA[year],D$4,T_DATA[encounter],D$5,T_DATA[bill_npi],$A167)</f>
        <v>4</v>
      </c>
      <c r="E167" s="1">
        <f t="shared" si="10"/>
        <v>4</v>
      </c>
      <c r="F167" s="11">
        <f>SUMIFS(T_DATA[csection_discharges],T_DATA[year],F$4,T_DATA[bill_npi],$A167)/SUMIFS(T_DATA[discharges],T_DATA[year],F$4,T_DATA[bill_npi],$A167)</f>
        <v>0.75</v>
      </c>
      <c r="G167" s="1">
        <f>SUMIFS(T_DATA[prev_csect_num],T_DATA[year],G$4,T_DATA[bill_npi],$A167,T_DATA[encounter],G$5)</f>
        <v>0</v>
      </c>
      <c r="H167" s="1">
        <f>SUMIFS(T_DATA[prev_csect_den],T_DATA[year],H$4,T_DATA[bill_npi],$A167,T_DATA[encounter],H$5)</f>
        <v>0</v>
      </c>
      <c r="I167" s="11" t="str">
        <f t="shared" si="12"/>
        <v/>
      </c>
      <c r="J167" s="1">
        <f>SUMIFS(T_DATA[prev_csect_num],T_DATA[year],J$4,T_DATA[bill_npi],$A167,T_DATA[encounter],J$5)</f>
        <v>0</v>
      </c>
      <c r="K167" s="1">
        <f>SUMIFS(T_DATA[prev_csect_den],T_DATA[year],K$4,T_DATA[bill_npi],$A167,T_DATA[encounter],K$5)</f>
        <v>1</v>
      </c>
      <c r="L167" s="11">
        <f t="shared" si="13"/>
        <v>0</v>
      </c>
      <c r="M167" s="1">
        <f>SUMIFS(T_DATA[prev_csect_num],T_DATA[year],M$4,T_DATA[bill_npi],$A167)</f>
        <v>0</v>
      </c>
      <c r="N167" s="1">
        <f>SUMIFS(T_DATA[prev_csect_den],T_DATA[year],N$4,T_DATA[bill_npi],$A167)</f>
        <v>1</v>
      </c>
      <c r="O167" s="11">
        <f t="shared" si="11"/>
        <v>0</v>
      </c>
      <c r="P167" s="11">
        <f>SUM($E$7:$E167)/SUM($E$7:$E$342)</f>
        <v>0.99738107375975849</v>
      </c>
      <c r="Q167" s="11"/>
    </row>
    <row r="168" spans="1:17" x14ac:dyDescent="0.35">
      <c r="A168">
        <v>1750371522</v>
      </c>
      <c r="B168" t="s">
        <v>284</v>
      </c>
      <c r="C168" s="1">
        <f>SUMIFS(T_DATA[discharges],T_DATA[year],C$4,T_DATA[encounter],C$5,T_DATA[bill_npi],$A168)</f>
        <v>0</v>
      </c>
      <c r="D168" s="1">
        <f>SUMIFS(T_DATA[discharges],T_DATA[year],D$4,T_DATA[encounter],D$5,T_DATA[bill_npi],$A168)</f>
        <v>4</v>
      </c>
      <c r="E168" s="1">
        <f t="shared" si="10"/>
        <v>4</v>
      </c>
      <c r="F168" s="11">
        <f>SUMIFS(T_DATA[csection_discharges],T_DATA[year],F$4,T_DATA[bill_npi],$A168)/SUMIFS(T_DATA[discharges],T_DATA[year],F$4,T_DATA[bill_npi],$A168)</f>
        <v>0.25</v>
      </c>
      <c r="G168" s="1">
        <f>SUMIFS(T_DATA[prev_csect_num],T_DATA[year],G$4,T_DATA[bill_npi],$A168,T_DATA[encounter],G$5)</f>
        <v>0</v>
      </c>
      <c r="H168" s="1">
        <f>SUMIFS(T_DATA[prev_csect_den],T_DATA[year],H$4,T_DATA[bill_npi],$A168,T_DATA[encounter],H$5)</f>
        <v>0</v>
      </c>
      <c r="I168" s="11" t="str">
        <f t="shared" si="12"/>
        <v/>
      </c>
      <c r="J168" s="1">
        <f>SUMIFS(T_DATA[prev_csect_num],T_DATA[year],J$4,T_DATA[bill_npi],$A168,T_DATA[encounter],J$5)</f>
        <v>0</v>
      </c>
      <c r="K168" s="1">
        <f>SUMIFS(T_DATA[prev_csect_den],T_DATA[year],K$4,T_DATA[bill_npi],$A168,T_DATA[encounter],K$5)</f>
        <v>2</v>
      </c>
      <c r="L168" s="11">
        <f t="shared" si="13"/>
        <v>0</v>
      </c>
      <c r="M168" s="1">
        <f>SUMIFS(T_DATA[prev_csect_num],T_DATA[year],M$4,T_DATA[bill_npi],$A168)</f>
        <v>0</v>
      </c>
      <c r="N168" s="1">
        <f>SUMIFS(T_DATA[prev_csect_den],T_DATA[year],N$4,T_DATA[bill_npi],$A168)</f>
        <v>2</v>
      </c>
      <c r="O168" s="11">
        <f t="shared" si="11"/>
        <v>0</v>
      </c>
      <c r="P168" s="11">
        <f>SUM($E$7:$E168)/SUM($E$7:$E$342)</f>
        <v>0.99742105736647979</v>
      </c>
      <c r="Q168" s="11"/>
    </row>
    <row r="169" spans="1:17" x14ac:dyDescent="0.35">
      <c r="A169">
        <v>1790297547</v>
      </c>
      <c r="B169" t="s">
        <v>143</v>
      </c>
      <c r="C169" s="1">
        <f>SUMIFS(T_DATA[discharges],T_DATA[year],C$4,T_DATA[encounter],C$5,T_DATA[bill_npi],$A169)</f>
        <v>0</v>
      </c>
      <c r="D169" s="1">
        <f>SUMIFS(T_DATA[discharges],T_DATA[year],D$4,T_DATA[encounter],D$5,T_DATA[bill_npi],$A169)</f>
        <v>4</v>
      </c>
      <c r="E169" s="1">
        <f t="shared" si="10"/>
        <v>4</v>
      </c>
      <c r="F169" s="11">
        <f>SUMIFS(T_DATA[csection_discharges],T_DATA[year],F$4,T_DATA[bill_npi],$A169)/SUMIFS(T_DATA[discharges],T_DATA[year],F$4,T_DATA[bill_npi],$A169)</f>
        <v>0.25</v>
      </c>
      <c r="G169" s="1">
        <f>SUMIFS(T_DATA[prev_csect_num],T_DATA[year],G$4,T_DATA[bill_npi],$A169,T_DATA[encounter],G$5)</f>
        <v>0</v>
      </c>
      <c r="H169" s="1">
        <f>SUMIFS(T_DATA[prev_csect_den],T_DATA[year],H$4,T_DATA[bill_npi],$A169,T_DATA[encounter],H$5)</f>
        <v>0</v>
      </c>
      <c r="I169" s="11" t="str">
        <f t="shared" si="12"/>
        <v/>
      </c>
      <c r="J169" s="1">
        <f>SUMIFS(T_DATA[prev_csect_num],T_DATA[year],J$4,T_DATA[bill_npi],$A169,T_DATA[encounter],J$5)</f>
        <v>1</v>
      </c>
      <c r="K169" s="1">
        <f>SUMIFS(T_DATA[prev_csect_den],T_DATA[year],K$4,T_DATA[bill_npi],$A169,T_DATA[encounter],K$5)</f>
        <v>3</v>
      </c>
      <c r="L169" s="11">
        <f t="shared" si="13"/>
        <v>0.33333333333333331</v>
      </c>
      <c r="M169" s="1">
        <f>SUMIFS(T_DATA[prev_csect_num],T_DATA[year],M$4,T_DATA[bill_npi],$A169)</f>
        <v>1</v>
      </c>
      <c r="N169" s="1">
        <f>SUMIFS(T_DATA[prev_csect_den],T_DATA[year],N$4,T_DATA[bill_npi],$A169)</f>
        <v>3</v>
      </c>
      <c r="O169" s="11">
        <f t="shared" si="11"/>
        <v>0.33333333333333331</v>
      </c>
      <c r="P169" s="11">
        <f>SUM($E$7:$E169)/SUM($E$7:$E$342)</f>
        <v>0.99746104097320099</v>
      </c>
      <c r="Q169" s="11"/>
    </row>
    <row r="170" spans="1:17" x14ac:dyDescent="0.35">
      <c r="A170">
        <v>1497050470</v>
      </c>
      <c r="B170" t="s">
        <v>340</v>
      </c>
      <c r="C170" s="1">
        <f>SUMIFS(T_DATA[discharges],T_DATA[year],C$4,T_DATA[encounter],C$5,T_DATA[bill_npi],$A170)</f>
        <v>0</v>
      </c>
      <c r="D170" s="1">
        <f>SUMIFS(T_DATA[discharges],T_DATA[year],D$4,T_DATA[encounter],D$5,T_DATA[bill_npi],$A170)</f>
        <v>4</v>
      </c>
      <c r="E170" s="1">
        <f t="shared" si="10"/>
        <v>4</v>
      </c>
      <c r="F170" s="11">
        <f>SUMIFS(T_DATA[csection_discharges],T_DATA[year],F$4,T_DATA[bill_npi],$A170)/SUMIFS(T_DATA[discharges],T_DATA[year],F$4,T_DATA[bill_npi],$A170)</f>
        <v>0.25</v>
      </c>
      <c r="G170" s="1">
        <f>SUMIFS(T_DATA[prev_csect_num],T_DATA[year],G$4,T_DATA[bill_npi],$A170,T_DATA[encounter],G$5)</f>
        <v>0</v>
      </c>
      <c r="H170" s="1">
        <f>SUMIFS(T_DATA[prev_csect_den],T_DATA[year],H$4,T_DATA[bill_npi],$A170,T_DATA[encounter],H$5)</f>
        <v>0</v>
      </c>
      <c r="I170" s="11" t="str">
        <f t="shared" si="12"/>
        <v/>
      </c>
      <c r="J170" s="1">
        <f>SUMIFS(T_DATA[prev_csect_num],T_DATA[year],J$4,T_DATA[bill_npi],$A170,T_DATA[encounter],J$5)</f>
        <v>1</v>
      </c>
      <c r="K170" s="1">
        <f>SUMIFS(T_DATA[prev_csect_den],T_DATA[year],K$4,T_DATA[bill_npi],$A170,T_DATA[encounter],K$5)</f>
        <v>2</v>
      </c>
      <c r="L170" s="11">
        <f t="shared" si="13"/>
        <v>0.5</v>
      </c>
      <c r="M170" s="1">
        <f>SUMIFS(T_DATA[prev_csect_num],T_DATA[year],M$4,T_DATA[bill_npi],$A170)</f>
        <v>1</v>
      </c>
      <c r="N170" s="1">
        <f>SUMIFS(T_DATA[prev_csect_den],T_DATA[year],N$4,T_DATA[bill_npi],$A170)</f>
        <v>2</v>
      </c>
      <c r="O170" s="11">
        <f t="shared" si="11"/>
        <v>0.5</v>
      </c>
      <c r="P170" s="11">
        <f>SUM($E$7:$E170)/SUM($E$7:$E$342)</f>
        <v>0.99750102457992218</v>
      </c>
      <c r="Q170" s="11"/>
    </row>
    <row r="171" spans="1:17" x14ac:dyDescent="0.35">
      <c r="A171">
        <v>1659387975</v>
      </c>
      <c r="B171" t="s">
        <v>342</v>
      </c>
      <c r="C171" s="1">
        <f>SUMIFS(T_DATA[discharges],T_DATA[year],C$4,T_DATA[encounter],C$5,T_DATA[bill_npi],$A171)</f>
        <v>0</v>
      </c>
      <c r="D171" s="1">
        <f>SUMIFS(T_DATA[discharges],T_DATA[year],D$4,T_DATA[encounter],D$5,T_DATA[bill_npi],$A171)</f>
        <v>4</v>
      </c>
      <c r="E171" s="1">
        <f t="shared" si="10"/>
        <v>4</v>
      </c>
      <c r="F171" s="11">
        <f>SUMIFS(T_DATA[csection_discharges],T_DATA[year],F$4,T_DATA[bill_npi],$A171)/SUMIFS(T_DATA[discharges],T_DATA[year],F$4,T_DATA[bill_npi],$A171)</f>
        <v>0.25</v>
      </c>
      <c r="G171" s="1">
        <f>SUMIFS(T_DATA[prev_csect_num],T_DATA[year],G$4,T_DATA[bill_npi],$A171,T_DATA[encounter],G$5)</f>
        <v>0</v>
      </c>
      <c r="H171" s="1">
        <f>SUMIFS(T_DATA[prev_csect_den],T_DATA[year],H$4,T_DATA[bill_npi],$A171,T_DATA[encounter],H$5)</f>
        <v>0</v>
      </c>
      <c r="I171" s="11" t="str">
        <f t="shared" si="12"/>
        <v/>
      </c>
      <c r="J171" s="1">
        <f>SUMIFS(T_DATA[prev_csect_num],T_DATA[year],J$4,T_DATA[bill_npi],$A171,T_DATA[encounter],J$5)</f>
        <v>0</v>
      </c>
      <c r="K171" s="1">
        <f>SUMIFS(T_DATA[prev_csect_den],T_DATA[year],K$4,T_DATA[bill_npi],$A171,T_DATA[encounter],K$5)</f>
        <v>1</v>
      </c>
      <c r="L171" s="11">
        <f t="shared" si="13"/>
        <v>0</v>
      </c>
      <c r="M171" s="1">
        <f>SUMIFS(T_DATA[prev_csect_num],T_DATA[year],M$4,T_DATA[bill_npi],$A171)</f>
        <v>0</v>
      </c>
      <c r="N171" s="1">
        <f>SUMIFS(T_DATA[prev_csect_den],T_DATA[year],N$4,T_DATA[bill_npi],$A171)</f>
        <v>1</v>
      </c>
      <c r="O171" s="11">
        <f t="shared" si="11"/>
        <v>0</v>
      </c>
      <c r="P171" s="11">
        <f>SUM($E$7:$E171)/SUM($E$7:$E$342)</f>
        <v>0.99754100818664349</v>
      </c>
      <c r="Q171" s="11"/>
    </row>
    <row r="172" spans="1:17" x14ac:dyDescent="0.35">
      <c r="A172">
        <v>1770583999</v>
      </c>
      <c r="B172" t="s">
        <v>130</v>
      </c>
      <c r="C172" s="1">
        <f>SUMIFS(T_DATA[discharges],T_DATA[year],C$4,T_DATA[encounter],C$5,T_DATA[bill_npi],$A172)</f>
        <v>0</v>
      </c>
      <c r="D172" s="1">
        <f>SUMIFS(T_DATA[discharges],T_DATA[year],D$4,T_DATA[encounter],D$5,T_DATA[bill_npi],$A172)</f>
        <v>4</v>
      </c>
      <c r="E172" s="1">
        <f t="shared" si="10"/>
        <v>4</v>
      </c>
      <c r="F172" s="11">
        <f>SUMIFS(T_DATA[csection_discharges],T_DATA[year],F$4,T_DATA[bill_npi],$A172)/SUMIFS(T_DATA[discharges],T_DATA[year],F$4,T_DATA[bill_npi],$A172)</f>
        <v>0</v>
      </c>
      <c r="G172" s="1">
        <f>SUMIFS(T_DATA[prev_csect_num],T_DATA[year],G$4,T_DATA[bill_npi],$A172,T_DATA[encounter],G$5)</f>
        <v>0</v>
      </c>
      <c r="H172" s="1">
        <f>SUMIFS(T_DATA[prev_csect_den],T_DATA[year],H$4,T_DATA[bill_npi],$A172,T_DATA[encounter],H$5)</f>
        <v>0</v>
      </c>
      <c r="I172" s="11" t="str">
        <f t="shared" si="12"/>
        <v/>
      </c>
      <c r="J172" s="1">
        <f>SUMIFS(T_DATA[prev_csect_num],T_DATA[year],J$4,T_DATA[bill_npi],$A172,T_DATA[encounter],J$5)</f>
        <v>0</v>
      </c>
      <c r="K172" s="1">
        <f>SUMIFS(T_DATA[prev_csect_den],T_DATA[year],K$4,T_DATA[bill_npi],$A172,T_DATA[encounter],K$5)</f>
        <v>1</v>
      </c>
      <c r="L172" s="11">
        <f t="shared" si="13"/>
        <v>0</v>
      </c>
      <c r="M172" s="1">
        <f>SUMIFS(T_DATA[prev_csect_num],T_DATA[year],M$4,T_DATA[bill_npi],$A172)</f>
        <v>0</v>
      </c>
      <c r="N172" s="1">
        <f>SUMIFS(T_DATA[prev_csect_den],T_DATA[year],N$4,T_DATA[bill_npi],$A172)</f>
        <v>1</v>
      </c>
      <c r="O172" s="11">
        <f t="shared" si="11"/>
        <v>0</v>
      </c>
      <c r="P172" s="11">
        <f>SUM($E$7:$E172)/SUM($E$7:$E$342)</f>
        <v>0.99758099179336468</v>
      </c>
      <c r="Q172" s="11"/>
    </row>
    <row r="173" spans="1:17" x14ac:dyDescent="0.35">
      <c r="A173">
        <v>1902901333</v>
      </c>
      <c r="B173" t="s">
        <v>81</v>
      </c>
      <c r="C173" s="1">
        <f>SUMIFS(T_DATA[discharges],T_DATA[year],C$4,T_DATA[encounter],C$5,T_DATA[bill_npi],$A173)</f>
        <v>0</v>
      </c>
      <c r="D173" s="1">
        <f>SUMIFS(T_DATA[discharges],T_DATA[year],D$4,T_DATA[encounter],D$5,T_DATA[bill_npi],$A173)</f>
        <v>4</v>
      </c>
      <c r="E173" s="1">
        <f t="shared" si="10"/>
        <v>4</v>
      </c>
      <c r="F173" s="11">
        <f>SUMIFS(T_DATA[csection_discharges],T_DATA[year],F$4,T_DATA[bill_npi],$A173)/SUMIFS(T_DATA[discharges],T_DATA[year],F$4,T_DATA[bill_npi],$A173)</f>
        <v>0</v>
      </c>
      <c r="G173" s="1">
        <f>SUMIFS(T_DATA[prev_csect_num],T_DATA[year],G$4,T_DATA[bill_npi],$A173,T_DATA[encounter],G$5)</f>
        <v>0</v>
      </c>
      <c r="H173" s="1">
        <f>SUMIFS(T_DATA[prev_csect_den],T_DATA[year],H$4,T_DATA[bill_npi],$A173,T_DATA[encounter],H$5)</f>
        <v>0</v>
      </c>
      <c r="I173" s="11" t="str">
        <f t="shared" si="12"/>
        <v/>
      </c>
      <c r="J173" s="1">
        <f>SUMIFS(T_DATA[prev_csect_num],T_DATA[year],J$4,T_DATA[bill_npi],$A173,T_DATA[encounter],J$5)</f>
        <v>0</v>
      </c>
      <c r="K173" s="1">
        <f>SUMIFS(T_DATA[prev_csect_den],T_DATA[year],K$4,T_DATA[bill_npi],$A173,T_DATA[encounter],K$5)</f>
        <v>3</v>
      </c>
      <c r="L173" s="11">
        <f t="shared" si="13"/>
        <v>0</v>
      </c>
      <c r="M173" s="1">
        <f>SUMIFS(T_DATA[prev_csect_num],T_DATA[year],M$4,T_DATA[bill_npi],$A173)</f>
        <v>0</v>
      </c>
      <c r="N173" s="1">
        <f>SUMIFS(T_DATA[prev_csect_den],T_DATA[year],N$4,T_DATA[bill_npi],$A173)</f>
        <v>3</v>
      </c>
      <c r="O173" s="11">
        <f t="shared" si="11"/>
        <v>0</v>
      </c>
      <c r="P173" s="11">
        <f>SUM($E$7:$E173)/SUM($E$7:$E$342)</f>
        <v>0.99762097540008599</v>
      </c>
      <c r="Q173" s="11"/>
    </row>
    <row r="174" spans="1:17" x14ac:dyDescent="0.35">
      <c r="A174">
        <v>1790297455</v>
      </c>
      <c r="B174" t="s">
        <v>249</v>
      </c>
      <c r="C174" s="1">
        <f>SUMIFS(T_DATA[discharges],T_DATA[year],C$4,T_DATA[encounter],C$5,T_DATA[bill_npi],$A174)</f>
        <v>0</v>
      </c>
      <c r="D174" s="1">
        <f>SUMIFS(T_DATA[discharges],T_DATA[year],D$4,T_DATA[encounter],D$5,T_DATA[bill_npi],$A174)</f>
        <v>4</v>
      </c>
      <c r="E174" s="1">
        <f t="shared" si="10"/>
        <v>4</v>
      </c>
      <c r="F174" s="11">
        <f>SUMIFS(T_DATA[csection_discharges],T_DATA[year],F$4,T_DATA[bill_npi],$A174)/SUMIFS(T_DATA[discharges],T_DATA[year],F$4,T_DATA[bill_npi],$A174)</f>
        <v>0</v>
      </c>
      <c r="G174" s="1">
        <f>SUMIFS(T_DATA[prev_csect_num],T_DATA[year],G$4,T_DATA[bill_npi],$A174,T_DATA[encounter],G$5)</f>
        <v>0</v>
      </c>
      <c r="H174" s="1">
        <f>SUMIFS(T_DATA[prev_csect_den],T_DATA[year],H$4,T_DATA[bill_npi],$A174,T_DATA[encounter],H$5)</f>
        <v>0</v>
      </c>
      <c r="I174" s="11" t="str">
        <f t="shared" si="12"/>
        <v/>
      </c>
      <c r="J174" s="1">
        <f>SUMIFS(T_DATA[prev_csect_num],T_DATA[year],J$4,T_DATA[bill_npi],$A174,T_DATA[encounter],J$5)</f>
        <v>0</v>
      </c>
      <c r="K174" s="1">
        <f>SUMIFS(T_DATA[prev_csect_den],T_DATA[year],K$4,T_DATA[bill_npi],$A174,T_DATA[encounter],K$5)</f>
        <v>0</v>
      </c>
      <c r="L174" s="11" t="str">
        <f t="shared" si="13"/>
        <v/>
      </c>
      <c r="M174" s="1">
        <f>SUMIFS(T_DATA[prev_csect_num],T_DATA[year],M$4,T_DATA[bill_npi],$A174)</f>
        <v>0</v>
      </c>
      <c r="N174" s="1">
        <f>SUMIFS(T_DATA[prev_csect_den],T_DATA[year],N$4,T_DATA[bill_npi],$A174)</f>
        <v>0</v>
      </c>
      <c r="O174" s="11" t="str">
        <f t="shared" si="11"/>
        <v/>
      </c>
      <c r="P174" s="11">
        <f>SUM($E$7:$E174)/SUM($E$7:$E$342)</f>
        <v>0.99766095900680718</v>
      </c>
      <c r="Q174" s="11"/>
    </row>
    <row r="175" spans="1:17" x14ac:dyDescent="0.35">
      <c r="A175">
        <v>1477902641</v>
      </c>
      <c r="B175" t="s">
        <v>342</v>
      </c>
      <c r="C175" s="1">
        <f>SUMIFS(T_DATA[discharges],T_DATA[year],C$4,T_DATA[encounter],C$5,T_DATA[bill_npi],$A175)</f>
        <v>0</v>
      </c>
      <c r="D175" s="1">
        <f>SUMIFS(T_DATA[discharges],T_DATA[year],D$4,T_DATA[encounter],D$5,T_DATA[bill_npi],$A175)</f>
        <v>3</v>
      </c>
      <c r="E175" s="1">
        <f t="shared" si="10"/>
        <v>3</v>
      </c>
      <c r="F175" s="11">
        <f>SUMIFS(T_DATA[csection_discharges],T_DATA[year],F$4,T_DATA[bill_npi],$A175)/SUMIFS(T_DATA[discharges],T_DATA[year],F$4,T_DATA[bill_npi],$A175)</f>
        <v>0.33333333333333331</v>
      </c>
      <c r="G175" s="1">
        <f>SUMIFS(T_DATA[prev_csect_num],T_DATA[year],G$4,T_DATA[bill_npi],$A175,T_DATA[encounter],G$5)</f>
        <v>0</v>
      </c>
      <c r="H175" s="1">
        <f>SUMIFS(T_DATA[prev_csect_den],T_DATA[year],H$4,T_DATA[bill_npi],$A175,T_DATA[encounter],H$5)</f>
        <v>0</v>
      </c>
      <c r="I175" s="11" t="str">
        <f t="shared" si="12"/>
        <v/>
      </c>
      <c r="J175" s="1">
        <f>SUMIFS(T_DATA[prev_csect_num],T_DATA[year],J$4,T_DATA[bill_npi],$A175,T_DATA[encounter],J$5)</f>
        <v>0</v>
      </c>
      <c r="K175" s="1">
        <f>SUMIFS(T_DATA[prev_csect_den],T_DATA[year],K$4,T_DATA[bill_npi],$A175,T_DATA[encounter],K$5)</f>
        <v>1</v>
      </c>
      <c r="L175" s="11">
        <f t="shared" si="13"/>
        <v>0</v>
      </c>
      <c r="M175" s="1">
        <f>SUMIFS(T_DATA[prev_csect_num],T_DATA[year],M$4,T_DATA[bill_npi],$A175)</f>
        <v>0</v>
      </c>
      <c r="N175" s="1">
        <f>SUMIFS(T_DATA[prev_csect_den],T_DATA[year],N$4,T_DATA[bill_npi],$A175)</f>
        <v>1</v>
      </c>
      <c r="O175" s="11">
        <f t="shared" si="11"/>
        <v>0</v>
      </c>
      <c r="P175" s="11">
        <f>SUM($E$7:$E175)/SUM($E$7:$E$342)</f>
        <v>0.9976909467118481</v>
      </c>
      <c r="Q175" s="11"/>
    </row>
    <row r="176" spans="1:17" x14ac:dyDescent="0.35">
      <c r="A176">
        <v>1710491253</v>
      </c>
      <c r="B176" t="s">
        <v>115</v>
      </c>
      <c r="C176" s="1">
        <f>SUMIFS(T_DATA[discharges],T_DATA[year],C$4,T_DATA[encounter],C$5,T_DATA[bill_npi],$A176)</f>
        <v>2</v>
      </c>
      <c r="D176" s="1">
        <f>SUMIFS(T_DATA[discharges],T_DATA[year],D$4,T_DATA[encounter],D$5,T_DATA[bill_npi],$A176)</f>
        <v>1</v>
      </c>
      <c r="E176" s="1">
        <f t="shared" si="10"/>
        <v>3</v>
      </c>
      <c r="F176" s="11">
        <f>SUMIFS(T_DATA[csection_discharges],T_DATA[year],F$4,T_DATA[bill_npi],$A176)/SUMIFS(T_DATA[discharges],T_DATA[year],F$4,T_DATA[bill_npi],$A176)</f>
        <v>0.33333333333333331</v>
      </c>
      <c r="G176" s="1">
        <f>SUMIFS(T_DATA[prev_csect_num],T_DATA[year],G$4,T_DATA[bill_npi],$A176,T_DATA[encounter],G$5)</f>
        <v>0</v>
      </c>
      <c r="H176" s="1">
        <f>SUMIFS(T_DATA[prev_csect_den],T_DATA[year],H$4,T_DATA[bill_npi],$A176,T_DATA[encounter],H$5)</f>
        <v>2</v>
      </c>
      <c r="I176" s="11">
        <f t="shared" si="12"/>
        <v>0</v>
      </c>
      <c r="J176" s="1">
        <f>SUMIFS(T_DATA[prev_csect_num],T_DATA[year],J$4,T_DATA[bill_npi],$A176,T_DATA[encounter],J$5)</f>
        <v>1</v>
      </c>
      <c r="K176" s="1">
        <f>SUMIFS(T_DATA[prev_csect_den],T_DATA[year],K$4,T_DATA[bill_npi],$A176,T_DATA[encounter],K$5)</f>
        <v>1</v>
      </c>
      <c r="L176" s="11">
        <f t="shared" si="13"/>
        <v>1</v>
      </c>
      <c r="M176" s="1">
        <f>SUMIFS(T_DATA[prev_csect_num],T_DATA[year],M$4,T_DATA[bill_npi],$A176)</f>
        <v>1</v>
      </c>
      <c r="N176" s="1">
        <f>SUMIFS(T_DATA[prev_csect_den],T_DATA[year],N$4,T_DATA[bill_npi],$A176)</f>
        <v>3</v>
      </c>
      <c r="O176" s="11">
        <f t="shared" si="11"/>
        <v>0.33333333333333331</v>
      </c>
      <c r="P176" s="11">
        <f>SUM($E$7:$E176)/SUM($E$7:$E$342)</f>
        <v>0.99772093441688903</v>
      </c>
      <c r="Q176" s="11"/>
    </row>
    <row r="177" spans="1:17" x14ac:dyDescent="0.35">
      <c r="A177">
        <v>1407813603</v>
      </c>
      <c r="B177" t="s">
        <v>225</v>
      </c>
      <c r="C177" s="1">
        <f>SUMIFS(T_DATA[discharges],T_DATA[year],C$4,T_DATA[encounter],C$5,T_DATA[bill_npi],$A177)</f>
        <v>0</v>
      </c>
      <c r="D177" s="1">
        <f>SUMIFS(T_DATA[discharges],T_DATA[year],D$4,T_DATA[encounter],D$5,T_DATA[bill_npi],$A177)</f>
        <v>3</v>
      </c>
      <c r="E177" s="1">
        <f t="shared" si="10"/>
        <v>3</v>
      </c>
      <c r="F177" s="11">
        <f>SUMIFS(T_DATA[csection_discharges],T_DATA[year],F$4,T_DATA[bill_npi],$A177)/SUMIFS(T_DATA[discharges],T_DATA[year],F$4,T_DATA[bill_npi],$A177)</f>
        <v>0.33333333333333331</v>
      </c>
      <c r="G177" s="1">
        <f>SUMIFS(T_DATA[prev_csect_num],T_DATA[year],G$4,T_DATA[bill_npi],$A177,T_DATA[encounter],G$5)</f>
        <v>0</v>
      </c>
      <c r="H177" s="1">
        <f>SUMIFS(T_DATA[prev_csect_den],T_DATA[year],H$4,T_DATA[bill_npi],$A177,T_DATA[encounter],H$5)</f>
        <v>0</v>
      </c>
      <c r="I177" s="11" t="str">
        <f t="shared" si="12"/>
        <v/>
      </c>
      <c r="J177" s="1">
        <f>SUMIFS(T_DATA[prev_csect_num],T_DATA[year],J$4,T_DATA[bill_npi],$A177,T_DATA[encounter],J$5)</f>
        <v>0</v>
      </c>
      <c r="K177" s="1">
        <f>SUMIFS(T_DATA[prev_csect_den],T_DATA[year],K$4,T_DATA[bill_npi],$A177,T_DATA[encounter],K$5)</f>
        <v>1</v>
      </c>
      <c r="L177" s="11">
        <f t="shared" si="13"/>
        <v>0</v>
      </c>
      <c r="M177" s="1">
        <f>SUMIFS(T_DATA[prev_csect_num],T_DATA[year],M$4,T_DATA[bill_npi],$A177)</f>
        <v>0</v>
      </c>
      <c r="N177" s="1">
        <f>SUMIFS(T_DATA[prev_csect_den],T_DATA[year],N$4,T_DATA[bill_npi],$A177)</f>
        <v>1</v>
      </c>
      <c r="O177" s="11">
        <f t="shared" si="11"/>
        <v>0</v>
      </c>
      <c r="P177" s="11">
        <f>SUM($E$7:$E177)/SUM($E$7:$E$342)</f>
        <v>0.99775092212193006</v>
      </c>
      <c r="Q177" s="11"/>
    </row>
    <row r="178" spans="1:17" x14ac:dyDescent="0.35">
      <c r="A178">
        <v>1124062369</v>
      </c>
      <c r="B178" t="s">
        <v>3590</v>
      </c>
      <c r="C178" s="1">
        <f>SUMIFS(T_DATA[discharges],T_DATA[year],C$4,T_DATA[encounter],C$5,T_DATA[bill_npi],$A178)</f>
        <v>0</v>
      </c>
      <c r="D178" s="1">
        <f>SUMIFS(T_DATA[discharges],T_DATA[year],D$4,T_DATA[encounter],D$5,T_DATA[bill_npi],$A178)</f>
        <v>3</v>
      </c>
      <c r="E178" s="1">
        <f t="shared" si="10"/>
        <v>3</v>
      </c>
      <c r="F178" s="11">
        <f>SUMIFS(T_DATA[csection_discharges],T_DATA[year],F$4,T_DATA[bill_npi],$A178)/SUMIFS(T_DATA[discharges],T_DATA[year],F$4,T_DATA[bill_npi],$A178)</f>
        <v>0.66666666666666663</v>
      </c>
      <c r="G178" s="1">
        <f>SUMIFS(T_DATA[prev_csect_num],T_DATA[year],G$4,T_DATA[bill_npi],$A178,T_DATA[encounter],G$5)</f>
        <v>0</v>
      </c>
      <c r="H178" s="1">
        <f>SUMIFS(T_DATA[prev_csect_den],T_DATA[year],H$4,T_DATA[bill_npi],$A178,T_DATA[encounter],H$5)</f>
        <v>0</v>
      </c>
      <c r="I178" s="11" t="str">
        <f t="shared" si="12"/>
        <v/>
      </c>
      <c r="J178" s="1">
        <f>SUMIFS(T_DATA[prev_csect_num],T_DATA[year],J$4,T_DATA[bill_npi],$A178,T_DATA[encounter],J$5)</f>
        <v>2</v>
      </c>
      <c r="K178" s="1">
        <f>SUMIFS(T_DATA[prev_csect_den],T_DATA[year],K$4,T_DATA[bill_npi],$A178,T_DATA[encounter],K$5)</f>
        <v>3</v>
      </c>
      <c r="L178" s="11">
        <f t="shared" si="13"/>
        <v>0.66666666666666663</v>
      </c>
      <c r="M178" s="1">
        <f>SUMIFS(T_DATA[prev_csect_num],T_DATA[year],M$4,T_DATA[bill_npi],$A178)</f>
        <v>2</v>
      </c>
      <c r="N178" s="1">
        <f>SUMIFS(T_DATA[prev_csect_den],T_DATA[year],N$4,T_DATA[bill_npi],$A178)</f>
        <v>3</v>
      </c>
      <c r="O178" s="11">
        <f t="shared" si="11"/>
        <v>0.66666666666666663</v>
      </c>
      <c r="P178" s="11">
        <f>SUM($E$7:$E178)/SUM($E$7:$E$342)</f>
        <v>0.99778090982697099</v>
      </c>
      <c r="Q178" s="11"/>
    </row>
    <row r="179" spans="1:17" x14ac:dyDescent="0.35">
      <c r="A179">
        <v>1134194038</v>
      </c>
      <c r="B179" t="s">
        <v>246</v>
      </c>
      <c r="C179" s="1">
        <f>SUMIFS(T_DATA[discharges],T_DATA[year],C$4,T_DATA[encounter],C$5,T_DATA[bill_npi],$A179)</f>
        <v>0</v>
      </c>
      <c r="D179" s="1">
        <f>SUMIFS(T_DATA[discharges],T_DATA[year],D$4,T_DATA[encounter],D$5,T_DATA[bill_npi],$A179)</f>
        <v>3</v>
      </c>
      <c r="E179" s="1">
        <f t="shared" si="10"/>
        <v>3</v>
      </c>
      <c r="F179" s="11">
        <f>SUMIFS(T_DATA[csection_discharges],T_DATA[year],F$4,T_DATA[bill_npi],$A179)/SUMIFS(T_DATA[discharges],T_DATA[year],F$4,T_DATA[bill_npi],$A179)</f>
        <v>0.33333333333333331</v>
      </c>
      <c r="G179" s="1">
        <f>SUMIFS(T_DATA[prev_csect_num],T_DATA[year],G$4,T_DATA[bill_npi],$A179,T_DATA[encounter],G$5)</f>
        <v>0</v>
      </c>
      <c r="H179" s="1">
        <f>SUMIFS(T_DATA[prev_csect_den],T_DATA[year],H$4,T_DATA[bill_npi],$A179,T_DATA[encounter],H$5)</f>
        <v>0</v>
      </c>
      <c r="I179" s="11" t="str">
        <f t="shared" si="12"/>
        <v/>
      </c>
      <c r="J179" s="1">
        <f>SUMIFS(T_DATA[prev_csect_num],T_DATA[year],J$4,T_DATA[bill_npi],$A179,T_DATA[encounter],J$5)</f>
        <v>1</v>
      </c>
      <c r="K179" s="1">
        <f>SUMIFS(T_DATA[prev_csect_den],T_DATA[year],K$4,T_DATA[bill_npi],$A179,T_DATA[encounter],K$5)</f>
        <v>2</v>
      </c>
      <c r="L179" s="11">
        <f t="shared" si="13"/>
        <v>0.5</v>
      </c>
      <c r="M179" s="1">
        <f>SUMIFS(T_DATA[prev_csect_num],T_DATA[year],M$4,T_DATA[bill_npi],$A179)</f>
        <v>1</v>
      </c>
      <c r="N179" s="1">
        <f>SUMIFS(T_DATA[prev_csect_den],T_DATA[year],N$4,T_DATA[bill_npi],$A179)</f>
        <v>2</v>
      </c>
      <c r="O179" s="11">
        <f t="shared" si="11"/>
        <v>0.5</v>
      </c>
      <c r="P179" s="11">
        <f>SUM($E$7:$E179)/SUM($E$7:$E$342)</f>
        <v>0.99781089753201191</v>
      </c>
      <c r="Q179" s="11"/>
    </row>
    <row r="180" spans="1:17" x14ac:dyDescent="0.35">
      <c r="A180">
        <v>1013919315</v>
      </c>
      <c r="B180" t="s">
        <v>216</v>
      </c>
      <c r="C180" s="1">
        <f>SUMIFS(T_DATA[discharges],T_DATA[year],C$4,T_DATA[encounter],C$5,T_DATA[bill_npi],$A180)</f>
        <v>0</v>
      </c>
      <c r="D180" s="1">
        <f>SUMIFS(T_DATA[discharges],T_DATA[year],D$4,T_DATA[encounter],D$5,T_DATA[bill_npi],$A180)</f>
        <v>3</v>
      </c>
      <c r="E180" s="1">
        <f t="shared" si="10"/>
        <v>3</v>
      </c>
      <c r="F180" s="11">
        <f>SUMIFS(T_DATA[csection_discharges],T_DATA[year],F$4,T_DATA[bill_npi],$A180)/SUMIFS(T_DATA[discharges],T_DATA[year],F$4,T_DATA[bill_npi],$A180)</f>
        <v>0.33333333333333331</v>
      </c>
      <c r="G180" s="1">
        <f>SUMIFS(T_DATA[prev_csect_num],T_DATA[year],G$4,T_DATA[bill_npi],$A180,T_DATA[encounter],G$5)</f>
        <v>0</v>
      </c>
      <c r="H180" s="1">
        <f>SUMIFS(T_DATA[prev_csect_den],T_DATA[year],H$4,T_DATA[bill_npi],$A180,T_DATA[encounter],H$5)</f>
        <v>0</v>
      </c>
      <c r="I180" s="11" t="str">
        <f t="shared" si="12"/>
        <v/>
      </c>
      <c r="J180" s="1">
        <f>SUMIFS(T_DATA[prev_csect_num],T_DATA[year],J$4,T_DATA[bill_npi],$A180,T_DATA[encounter],J$5)</f>
        <v>1</v>
      </c>
      <c r="K180" s="1">
        <f>SUMIFS(T_DATA[prev_csect_den],T_DATA[year],K$4,T_DATA[bill_npi],$A180,T_DATA[encounter],K$5)</f>
        <v>1</v>
      </c>
      <c r="L180" s="11">
        <f t="shared" si="13"/>
        <v>1</v>
      </c>
      <c r="M180" s="1">
        <f>SUMIFS(T_DATA[prev_csect_num],T_DATA[year],M$4,T_DATA[bill_npi],$A180)</f>
        <v>1</v>
      </c>
      <c r="N180" s="1">
        <f>SUMIFS(T_DATA[prev_csect_den],T_DATA[year],N$4,T_DATA[bill_npi],$A180)</f>
        <v>1</v>
      </c>
      <c r="O180" s="11">
        <f t="shared" si="11"/>
        <v>1</v>
      </c>
      <c r="P180" s="11">
        <f>SUM($E$7:$E180)/SUM($E$7:$E$342)</f>
        <v>0.99784088523705283</v>
      </c>
      <c r="Q180" s="11"/>
    </row>
    <row r="181" spans="1:17" x14ac:dyDescent="0.35">
      <c r="A181">
        <v>1285662239</v>
      </c>
      <c r="B181" t="s">
        <v>270</v>
      </c>
      <c r="C181" s="1">
        <f>SUMIFS(T_DATA[discharges],T_DATA[year],C$4,T_DATA[encounter],C$5,T_DATA[bill_npi],$A181)</f>
        <v>0</v>
      </c>
      <c r="D181" s="1">
        <f>SUMIFS(T_DATA[discharges],T_DATA[year],D$4,T_DATA[encounter],D$5,T_DATA[bill_npi],$A181)</f>
        <v>3</v>
      </c>
      <c r="E181" s="1">
        <f t="shared" si="10"/>
        <v>3</v>
      </c>
      <c r="F181" s="11">
        <f>SUMIFS(T_DATA[csection_discharges],T_DATA[year],F$4,T_DATA[bill_npi],$A181)/SUMIFS(T_DATA[discharges],T_DATA[year],F$4,T_DATA[bill_npi],$A181)</f>
        <v>0</v>
      </c>
      <c r="G181" s="1">
        <f>SUMIFS(T_DATA[prev_csect_num],T_DATA[year],G$4,T_DATA[bill_npi],$A181,T_DATA[encounter],G$5)</f>
        <v>0</v>
      </c>
      <c r="H181" s="1">
        <f>SUMIFS(T_DATA[prev_csect_den],T_DATA[year],H$4,T_DATA[bill_npi],$A181,T_DATA[encounter],H$5)</f>
        <v>0</v>
      </c>
      <c r="I181" s="11" t="str">
        <f t="shared" si="12"/>
        <v/>
      </c>
      <c r="J181" s="1">
        <f>SUMIFS(T_DATA[prev_csect_num],T_DATA[year],J$4,T_DATA[bill_npi],$A181,T_DATA[encounter],J$5)</f>
        <v>0</v>
      </c>
      <c r="K181" s="1">
        <f>SUMIFS(T_DATA[prev_csect_den],T_DATA[year],K$4,T_DATA[bill_npi],$A181,T_DATA[encounter],K$5)</f>
        <v>2</v>
      </c>
      <c r="L181" s="11">
        <f t="shared" si="13"/>
        <v>0</v>
      </c>
      <c r="M181" s="1">
        <f>SUMIFS(T_DATA[prev_csect_num],T_DATA[year],M$4,T_DATA[bill_npi],$A181)</f>
        <v>0</v>
      </c>
      <c r="N181" s="1">
        <f>SUMIFS(T_DATA[prev_csect_den],T_DATA[year],N$4,T_DATA[bill_npi],$A181)</f>
        <v>2</v>
      </c>
      <c r="O181" s="11">
        <f t="shared" si="11"/>
        <v>0</v>
      </c>
      <c r="P181" s="11">
        <f>SUM($E$7:$E181)/SUM($E$7:$E$342)</f>
        <v>0.99787087294209376</v>
      </c>
      <c r="Q181" s="11"/>
    </row>
    <row r="182" spans="1:17" x14ac:dyDescent="0.35">
      <c r="A182">
        <v>1386746592</v>
      </c>
      <c r="B182" t="s">
        <v>250</v>
      </c>
      <c r="C182" s="1">
        <f>SUMIFS(T_DATA[discharges],T_DATA[year],C$4,T_DATA[encounter],C$5,T_DATA[bill_npi],$A182)</f>
        <v>0</v>
      </c>
      <c r="D182" s="1">
        <f>SUMIFS(T_DATA[discharges],T_DATA[year],D$4,T_DATA[encounter],D$5,T_DATA[bill_npi],$A182)</f>
        <v>3</v>
      </c>
      <c r="E182" s="1">
        <f t="shared" si="10"/>
        <v>3</v>
      </c>
      <c r="F182" s="11">
        <f>SUMIFS(T_DATA[csection_discharges],T_DATA[year],F$4,T_DATA[bill_npi],$A182)/SUMIFS(T_DATA[discharges],T_DATA[year],F$4,T_DATA[bill_npi],$A182)</f>
        <v>0</v>
      </c>
      <c r="G182" s="1">
        <f>SUMIFS(T_DATA[prev_csect_num],T_DATA[year],G$4,T_DATA[bill_npi],$A182,T_DATA[encounter],G$5)</f>
        <v>0</v>
      </c>
      <c r="H182" s="1">
        <f>SUMIFS(T_DATA[prev_csect_den],T_DATA[year],H$4,T_DATA[bill_npi],$A182,T_DATA[encounter],H$5)</f>
        <v>0</v>
      </c>
      <c r="I182" s="11" t="str">
        <f t="shared" si="12"/>
        <v/>
      </c>
      <c r="J182" s="1">
        <f>SUMIFS(T_DATA[prev_csect_num],T_DATA[year],J$4,T_DATA[bill_npi],$A182,T_DATA[encounter],J$5)</f>
        <v>0</v>
      </c>
      <c r="K182" s="1">
        <f>SUMIFS(T_DATA[prev_csect_den],T_DATA[year],K$4,T_DATA[bill_npi],$A182,T_DATA[encounter],K$5)</f>
        <v>2</v>
      </c>
      <c r="L182" s="11">
        <f t="shared" si="13"/>
        <v>0</v>
      </c>
      <c r="M182" s="1">
        <f>SUMIFS(T_DATA[prev_csect_num],T_DATA[year],M$4,T_DATA[bill_npi],$A182)</f>
        <v>0</v>
      </c>
      <c r="N182" s="1">
        <f>SUMIFS(T_DATA[prev_csect_den],T_DATA[year],N$4,T_DATA[bill_npi],$A182)</f>
        <v>2</v>
      </c>
      <c r="O182" s="11">
        <f t="shared" si="11"/>
        <v>0</v>
      </c>
      <c r="P182" s="11">
        <f>SUM($E$7:$E182)/SUM($E$7:$E$342)</f>
        <v>0.99790086064713468</v>
      </c>
      <c r="Q182" s="11"/>
    </row>
    <row r="183" spans="1:17" x14ac:dyDescent="0.35">
      <c r="A183">
        <v>1730692344</v>
      </c>
      <c r="B183" t="s">
        <v>143</v>
      </c>
      <c r="C183" s="1">
        <f>SUMIFS(T_DATA[discharges],T_DATA[year],C$4,T_DATA[encounter],C$5,T_DATA[bill_npi],$A183)</f>
        <v>0</v>
      </c>
      <c r="D183" s="1">
        <f>SUMIFS(T_DATA[discharges],T_DATA[year],D$4,T_DATA[encounter],D$5,T_DATA[bill_npi],$A183)</f>
        <v>3</v>
      </c>
      <c r="E183" s="1">
        <f t="shared" si="10"/>
        <v>3</v>
      </c>
      <c r="F183" s="11">
        <f>SUMIFS(T_DATA[csection_discharges],T_DATA[year],F$4,T_DATA[bill_npi],$A183)/SUMIFS(T_DATA[discharges],T_DATA[year],F$4,T_DATA[bill_npi],$A183)</f>
        <v>0.33333333333333331</v>
      </c>
      <c r="G183" s="1">
        <f>SUMIFS(T_DATA[prev_csect_num],T_DATA[year],G$4,T_DATA[bill_npi],$A183,T_DATA[encounter],G$5)</f>
        <v>0</v>
      </c>
      <c r="H183" s="1">
        <f>SUMIFS(T_DATA[prev_csect_den],T_DATA[year],H$4,T_DATA[bill_npi],$A183,T_DATA[encounter],H$5)</f>
        <v>0</v>
      </c>
      <c r="I183" s="11" t="str">
        <f t="shared" si="12"/>
        <v/>
      </c>
      <c r="J183" s="1">
        <f>SUMIFS(T_DATA[prev_csect_num],T_DATA[year],J$4,T_DATA[bill_npi],$A183,T_DATA[encounter],J$5)</f>
        <v>1</v>
      </c>
      <c r="K183" s="1">
        <f>SUMIFS(T_DATA[prev_csect_den],T_DATA[year],K$4,T_DATA[bill_npi],$A183,T_DATA[encounter],K$5)</f>
        <v>3</v>
      </c>
      <c r="L183" s="11">
        <f t="shared" si="13"/>
        <v>0.33333333333333331</v>
      </c>
      <c r="M183" s="1">
        <f>SUMIFS(T_DATA[prev_csect_num],T_DATA[year],M$4,T_DATA[bill_npi],$A183)</f>
        <v>1</v>
      </c>
      <c r="N183" s="1">
        <f>SUMIFS(T_DATA[prev_csect_den],T_DATA[year],N$4,T_DATA[bill_npi],$A183)</f>
        <v>3</v>
      </c>
      <c r="O183" s="11">
        <f t="shared" si="11"/>
        <v>0.33333333333333331</v>
      </c>
      <c r="P183" s="11">
        <f>SUM($E$7:$E183)/SUM($E$7:$E$342)</f>
        <v>0.9979308483521756</v>
      </c>
      <c r="Q183" s="11"/>
    </row>
    <row r="184" spans="1:17" x14ac:dyDescent="0.35">
      <c r="A184">
        <v>1770901761</v>
      </c>
      <c r="B184" t="s">
        <v>196</v>
      </c>
      <c r="C184" s="1">
        <f>SUMIFS(T_DATA[discharges],T_DATA[year],C$4,T_DATA[encounter],C$5,T_DATA[bill_npi],$A184)</f>
        <v>0</v>
      </c>
      <c r="D184" s="1">
        <f>SUMIFS(T_DATA[discharges],T_DATA[year],D$4,T_DATA[encounter],D$5,T_DATA[bill_npi],$A184)</f>
        <v>3</v>
      </c>
      <c r="E184" s="1">
        <f t="shared" si="10"/>
        <v>3</v>
      </c>
      <c r="F184" s="11">
        <f>SUMIFS(T_DATA[csection_discharges],T_DATA[year],F$4,T_DATA[bill_npi],$A184)/SUMIFS(T_DATA[discharges],T_DATA[year],F$4,T_DATA[bill_npi],$A184)</f>
        <v>0</v>
      </c>
      <c r="G184" s="1">
        <f>SUMIFS(T_DATA[prev_csect_num],T_DATA[year],G$4,T_DATA[bill_npi],$A184,T_DATA[encounter],G$5)</f>
        <v>0</v>
      </c>
      <c r="H184" s="1">
        <f>SUMIFS(T_DATA[prev_csect_den],T_DATA[year],H$4,T_DATA[bill_npi],$A184,T_DATA[encounter],H$5)</f>
        <v>0</v>
      </c>
      <c r="I184" s="11" t="str">
        <f t="shared" si="12"/>
        <v/>
      </c>
      <c r="J184" s="1">
        <f>SUMIFS(T_DATA[prev_csect_num],T_DATA[year],J$4,T_DATA[bill_npi],$A184,T_DATA[encounter],J$5)</f>
        <v>0</v>
      </c>
      <c r="K184" s="1">
        <f>SUMIFS(T_DATA[prev_csect_den],T_DATA[year],K$4,T_DATA[bill_npi],$A184,T_DATA[encounter],K$5)</f>
        <v>0</v>
      </c>
      <c r="L184" s="11" t="str">
        <f t="shared" si="13"/>
        <v/>
      </c>
      <c r="M184" s="1">
        <f>SUMIFS(T_DATA[prev_csect_num],T_DATA[year],M$4,T_DATA[bill_npi],$A184)</f>
        <v>0</v>
      </c>
      <c r="N184" s="1">
        <f>SUMIFS(T_DATA[prev_csect_den],T_DATA[year],N$4,T_DATA[bill_npi],$A184)</f>
        <v>0</v>
      </c>
      <c r="O184" s="11" t="str">
        <f t="shared" si="11"/>
        <v/>
      </c>
      <c r="P184" s="11">
        <f>SUM($E$7:$E184)/SUM($E$7:$E$342)</f>
        <v>0.99796083605721653</v>
      </c>
      <c r="Q184" s="11"/>
    </row>
    <row r="185" spans="1:17" x14ac:dyDescent="0.35">
      <c r="A185">
        <v>1184709057</v>
      </c>
      <c r="B185" t="s">
        <v>70</v>
      </c>
      <c r="C185" s="1">
        <f>SUMIFS(T_DATA[discharges],T_DATA[year],C$4,T_DATA[encounter],C$5,T_DATA[bill_npi],$A185)</f>
        <v>0</v>
      </c>
      <c r="D185" s="1">
        <f>SUMIFS(T_DATA[discharges],T_DATA[year],D$4,T_DATA[encounter],D$5,T_DATA[bill_npi],$A185)</f>
        <v>3</v>
      </c>
      <c r="E185" s="1">
        <f t="shared" si="10"/>
        <v>3</v>
      </c>
      <c r="F185" s="11">
        <f>SUMIFS(T_DATA[csection_discharges],T_DATA[year],F$4,T_DATA[bill_npi],$A185)/SUMIFS(T_DATA[discharges],T_DATA[year],F$4,T_DATA[bill_npi],$A185)</f>
        <v>0</v>
      </c>
      <c r="G185" s="1">
        <f>SUMIFS(T_DATA[prev_csect_num],T_DATA[year],G$4,T_DATA[bill_npi],$A185,T_DATA[encounter],G$5)</f>
        <v>0</v>
      </c>
      <c r="H185" s="1">
        <f>SUMIFS(T_DATA[prev_csect_den],T_DATA[year],H$4,T_DATA[bill_npi],$A185,T_DATA[encounter],H$5)</f>
        <v>0</v>
      </c>
      <c r="I185" s="11" t="str">
        <f t="shared" si="12"/>
        <v/>
      </c>
      <c r="J185" s="1">
        <f>SUMIFS(T_DATA[prev_csect_num],T_DATA[year],J$4,T_DATA[bill_npi],$A185,T_DATA[encounter],J$5)</f>
        <v>0</v>
      </c>
      <c r="K185" s="1">
        <f>SUMIFS(T_DATA[prev_csect_den],T_DATA[year],K$4,T_DATA[bill_npi],$A185,T_DATA[encounter],K$5)</f>
        <v>1</v>
      </c>
      <c r="L185" s="11">
        <f t="shared" si="13"/>
        <v>0</v>
      </c>
      <c r="M185" s="1">
        <f>SUMIFS(T_DATA[prev_csect_num],T_DATA[year],M$4,T_DATA[bill_npi],$A185)</f>
        <v>0</v>
      </c>
      <c r="N185" s="1">
        <f>SUMIFS(T_DATA[prev_csect_den],T_DATA[year],N$4,T_DATA[bill_npi],$A185)</f>
        <v>1</v>
      </c>
      <c r="O185" s="11">
        <f t="shared" si="11"/>
        <v>0</v>
      </c>
      <c r="P185" s="11">
        <f>SUM($E$7:$E185)/SUM($E$7:$E$342)</f>
        <v>0.99799082376225745</v>
      </c>
      <c r="Q185" s="11"/>
    </row>
    <row r="186" spans="1:17" x14ac:dyDescent="0.35">
      <c r="A186">
        <v>1467546135</v>
      </c>
      <c r="B186" t="s">
        <v>3596</v>
      </c>
      <c r="C186" s="1">
        <f>SUMIFS(T_DATA[discharges],T_DATA[year],C$4,T_DATA[encounter],C$5,T_DATA[bill_npi],$A186)</f>
        <v>0</v>
      </c>
      <c r="D186" s="1">
        <f>SUMIFS(T_DATA[discharges],T_DATA[year],D$4,T_DATA[encounter],D$5,T_DATA[bill_npi],$A186)</f>
        <v>3</v>
      </c>
      <c r="E186" s="1">
        <f t="shared" si="10"/>
        <v>3</v>
      </c>
      <c r="F186" s="11">
        <f>SUMIFS(T_DATA[csection_discharges],T_DATA[year],F$4,T_DATA[bill_npi],$A186)/SUMIFS(T_DATA[discharges],T_DATA[year],F$4,T_DATA[bill_npi],$A186)</f>
        <v>0.33333333333333331</v>
      </c>
      <c r="G186" s="1">
        <f>SUMIFS(T_DATA[prev_csect_num],T_DATA[year],G$4,T_DATA[bill_npi],$A186,T_DATA[encounter],G$5)</f>
        <v>0</v>
      </c>
      <c r="H186" s="1">
        <f>SUMIFS(T_DATA[prev_csect_den],T_DATA[year],H$4,T_DATA[bill_npi],$A186,T_DATA[encounter],H$5)</f>
        <v>0</v>
      </c>
      <c r="I186" s="11" t="str">
        <f t="shared" si="12"/>
        <v/>
      </c>
      <c r="J186" s="1">
        <f>SUMIFS(T_DATA[prev_csect_num],T_DATA[year],J$4,T_DATA[bill_npi],$A186,T_DATA[encounter],J$5)</f>
        <v>0</v>
      </c>
      <c r="K186" s="1">
        <f>SUMIFS(T_DATA[prev_csect_den],T_DATA[year],K$4,T_DATA[bill_npi],$A186,T_DATA[encounter],K$5)</f>
        <v>0</v>
      </c>
      <c r="L186" s="11" t="str">
        <f t="shared" si="13"/>
        <v/>
      </c>
      <c r="M186" s="1">
        <f>SUMIFS(T_DATA[prev_csect_num],T_DATA[year],M$4,T_DATA[bill_npi],$A186)</f>
        <v>0</v>
      </c>
      <c r="N186" s="1">
        <f>SUMIFS(T_DATA[prev_csect_den],T_DATA[year],N$4,T_DATA[bill_npi],$A186)</f>
        <v>0</v>
      </c>
      <c r="O186" s="11" t="str">
        <f t="shared" si="11"/>
        <v/>
      </c>
      <c r="P186" s="11">
        <f>SUM($E$7:$E186)/SUM($E$7:$E$342)</f>
        <v>0.99802081146729837</v>
      </c>
      <c r="Q186" s="11"/>
    </row>
    <row r="187" spans="1:17" x14ac:dyDescent="0.35">
      <c r="A187">
        <v>1962579029</v>
      </c>
      <c r="B187" t="s">
        <v>257</v>
      </c>
      <c r="C187" s="1">
        <f>SUMIFS(T_DATA[discharges],T_DATA[year],C$4,T_DATA[encounter],C$5,T_DATA[bill_npi],$A187)</f>
        <v>1</v>
      </c>
      <c r="D187" s="1">
        <f>SUMIFS(T_DATA[discharges],T_DATA[year],D$4,T_DATA[encounter],D$5,T_DATA[bill_npi],$A187)</f>
        <v>2</v>
      </c>
      <c r="E187" s="1">
        <f t="shared" si="10"/>
        <v>3</v>
      </c>
      <c r="F187" s="11">
        <f>SUMIFS(T_DATA[csection_discharges],T_DATA[year],F$4,T_DATA[bill_npi],$A187)/SUMIFS(T_DATA[discharges],T_DATA[year],F$4,T_DATA[bill_npi],$A187)</f>
        <v>1</v>
      </c>
      <c r="G187" s="1">
        <f>SUMIFS(T_DATA[prev_csect_num],T_DATA[year],G$4,T_DATA[bill_npi],$A187,T_DATA[encounter],G$5)</f>
        <v>0</v>
      </c>
      <c r="H187" s="1">
        <f>SUMIFS(T_DATA[prev_csect_den],T_DATA[year],H$4,T_DATA[bill_npi],$A187,T_DATA[encounter],H$5)</f>
        <v>0</v>
      </c>
      <c r="I187" s="11" t="str">
        <f t="shared" si="12"/>
        <v/>
      </c>
      <c r="J187" s="1">
        <f>SUMIFS(T_DATA[prev_csect_num],T_DATA[year],J$4,T_DATA[bill_npi],$A187,T_DATA[encounter],J$5)</f>
        <v>1</v>
      </c>
      <c r="K187" s="1">
        <f>SUMIFS(T_DATA[prev_csect_den],T_DATA[year],K$4,T_DATA[bill_npi],$A187,T_DATA[encounter],K$5)</f>
        <v>1</v>
      </c>
      <c r="L187" s="11">
        <f t="shared" si="13"/>
        <v>1</v>
      </c>
      <c r="M187" s="1">
        <f>SUMIFS(T_DATA[prev_csect_num],T_DATA[year],M$4,T_DATA[bill_npi],$A187)</f>
        <v>1</v>
      </c>
      <c r="N187" s="1">
        <f>SUMIFS(T_DATA[prev_csect_den],T_DATA[year],N$4,T_DATA[bill_npi],$A187)</f>
        <v>1</v>
      </c>
      <c r="O187" s="11">
        <f t="shared" si="11"/>
        <v>1</v>
      </c>
      <c r="P187" s="11">
        <f>SUM($E$7:$E187)/SUM($E$7:$E$342)</f>
        <v>0.9980507991723393</v>
      </c>
      <c r="Q187" s="11"/>
    </row>
    <row r="188" spans="1:17" x14ac:dyDescent="0.35">
      <c r="A188">
        <v>1366444507</v>
      </c>
      <c r="B188" t="s">
        <v>3572</v>
      </c>
      <c r="C188" s="1">
        <f>SUMIFS(T_DATA[discharges],T_DATA[year],C$4,T_DATA[encounter],C$5,T_DATA[bill_npi],$A188)</f>
        <v>0</v>
      </c>
      <c r="D188" s="1">
        <f>SUMIFS(T_DATA[discharges],T_DATA[year],D$4,T_DATA[encounter],D$5,T_DATA[bill_npi],$A188)</f>
        <v>3</v>
      </c>
      <c r="E188" s="1">
        <f t="shared" si="10"/>
        <v>3</v>
      </c>
      <c r="F188" s="11">
        <f>SUMIFS(T_DATA[csection_discharges],T_DATA[year],F$4,T_DATA[bill_npi],$A188)/SUMIFS(T_DATA[discharges],T_DATA[year],F$4,T_DATA[bill_npi],$A188)</f>
        <v>0.33333333333333331</v>
      </c>
      <c r="G188" s="1">
        <f>SUMIFS(T_DATA[prev_csect_num],T_DATA[year],G$4,T_DATA[bill_npi],$A188,T_DATA[encounter],G$5)</f>
        <v>0</v>
      </c>
      <c r="H188" s="1">
        <f>SUMIFS(T_DATA[prev_csect_den],T_DATA[year],H$4,T_DATA[bill_npi],$A188,T_DATA[encounter],H$5)</f>
        <v>0</v>
      </c>
      <c r="I188" s="11" t="str">
        <f t="shared" si="12"/>
        <v/>
      </c>
      <c r="J188" s="1">
        <f>SUMIFS(T_DATA[prev_csect_num],T_DATA[year],J$4,T_DATA[bill_npi],$A188,T_DATA[encounter],J$5)</f>
        <v>0</v>
      </c>
      <c r="K188" s="1">
        <f>SUMIFS(T_DATA[prev_csect_den],T_DATA[year],K$4,T_DATA[bill_npi],$A188,T_DATA[encounter],K$5)</f>
        <v>0</v>
      </c>
      <c r="L188" s="11" t="str">
        <f t="shared" si="13"/>
        <v/>
      </c>
      <c r="M188" s="1">
        <f>SUMIFS(T_DATA[prev_csect_num],T_DATA[year],M$4,T_DATA[bill_npi],$A188)</f>
        <v>0</v>
      </c>
      <c r="N188" s="1">
        <f>SUMIFS(T_DATA[prev_csect_den],T_DATA[year],N$4,T_DATA[bill_npi],$A188)</f>
        <v>0</v>
      </c>
      <c r="O188" s="11" t="str">
        <f t="shared" si="11"/>
        <v/>
      </c>
      <c r="P188" s="11">
        <f>SUM($E$7:$E188)/SUM($E$7:$E$342)</f>
        <v>0.99808078687738022</v>
      </c>
      <c r="Q188" s="11"/>
    </row>
    <row r="189" spans="1:17" x14ac:dyDescent="0.35">
      <c r="A189">
        <v>1114924834</v>
      </c>
      <c r="B189" t="s">
        <v>132</v>
      </c>
      <c r="C189" s="1">
        <f>SUMIFS(T_DATA[discharges],T_DATA[year],C$4,T_DATA[encounter],C$5,T_DATA[bill_npi],$A189)</f>
        <v>1</v>
      </c>
      <c r="D189" s="1">
        <f>SUMIFS(T_DATA[discharges],T_DATA[year],D$4,T_DATA[encounter],D$5,T_DATA[bill_npi],$A189)</f>
        <v>2</v>
      </c>
      <c r="E189" s="1">
        <f t="shared" si="10"/>
        <v>3</v>
      </c>
      <c r="F189" s="11">
        <f>SUMIFS(T_DATA[csection_discharges],T_DATA[year],F$4,T_DATA[bill_npi],$A189)/SUMIFS(T_DATA[discharges],T_DATA[year],F$4,T_DATA[bill_npi],$A189)</f>
        <v>0</v>
      </c>
      <c r="G189" s="1">
        <f>SUMIFS(T_DATA[prev_csect_num],T_DATA[year],G$4,T_DATA[bill_npi],$A189,T_DATA[encounter],G$5)</f>
        <v>0</v>
      </c>
      <c r="H189" s="1">
        <f>SUMIFS(T_DATA[prev_csect_den],T_DATA[year],H$4,T_DATA[bill_npi],$A189,T_DATA[encounter],H$5)</f>
        <v>1</v>
      </c>
      <c r="I189" s="11">
        <f t="shared" si="12"/>
        <v>0</v>
      </c>
      <c r="J189" s="1">
        <f>SUMIFS(T_DATA[prev_csect_num],T_DATA[year],J$4,T_DATA[bill_npi],$A189,T_DATA[encounter],J$5)</f>
        <v>0</v>
      </c>
      <c r="K189" s="1">
        <f>SUMIFS(T_DATA[prev_csect_den],T_DATA[year],K$4,T_DATA[bill_npi],$A189,T_DATA[encounter],K$5)</f>
        <v>0</v>
      </c>
      <c r="L189" s="11" t="str">
        <f t="shared" si="13"/>
        <v/>
      </c>
      <c r="M189" s="1">
        <f>SUMIFS(T_DATA[prev_csect_num],T_DATA[year],M$4,T_DATA[bill_npi],$A189)</f>
        <v>0</v>
      </c>
      <c r="N189" s="1">
        <f>SUMIFS(T_DATA[prev_csect_den],T_DATA[year],N$4,T_DATA[bill_npi],$A189)</f>
        <v>1</v>
      </c>
      <c r="O189" s="11">
        <f t="shared" si="11"/>
        <v>0</v>
      </c>
      <c r="P189" s="11">
        <f>SUM($E$7:$E189)/SUM($E$7:$E$342)</f>
        <v>0.99811077458242126</v>
      </c>
      <c r="Q189" s="11"/>
    </row>
    <row r="190" spans="1:17" x14ac:dyDescent="0.35">
      <c r="A190">
        <v>1104192590</v>
      </c>
      <c r="B190" t="s">
        <v>244</v>
      </c>
      <c r="C190" s="1">
        <f>SUMIFS(T_DATA[discharges],T_DATA[year],C$4,T_DATA[encounter],C$5,T_DATA[bill_npi],$A190)</f>
        <v>0</v>
      </c>
      <c r="D190" s="1">
        <f>SUMIFS(T_DATA[discharges],T_DATA[year],D$4,T_DATA[encounter],D$5,T_DATA[bill_npi],$A190)</f>
        <v>3</v>
      </c>
      <c r="E190" s="1">
        <f t="shared" si="10"/>
        <v>3</v>
      </c>
      <c r="F190" s="11">
        <f>SUMIFS(T_DATA[csection_discharges],T_DATA[year],F$4,T_DATA[bill_npi],$A190)/SUMIFS(T_DATA[discharges],T_DATA[year],F$4,T_DATA[bill_npi],$A190)</f>
        <v>0</v>
      </c>
      <c r="G190" s="1">
        <f>SUMIFS(T_DATA[prev_csect_num],T_DATA[year],G$4,T_DATA[bill_npi],$A190,T_DATA[encounter],G$5)</f>
        <v>0</v>
      </c>
      <c r="H190" s="1">
        <f>SUMIFS(T_DATA[prev_csect_den],T_DATA[year],H$4,T_DATA[bill_npi],$A190,T_DATA[encounter],H$5)</f>
        <v>0</v>
      </c>
      <c r="I190" s="11" t="str">
        <f t="shared" si="12"/>
        <v/>
      </c>
      <c r="J190" s="1">
        <f>SUMIFS(T_DATA[prev_csect_num],T_DATA[year],J$4,T_DATA[bill_npi],$A190,T_DATA[encounter],J$5)</f>
        <v>0</v>
      </c>
      <c r="K190" s="1">
        <f>SUMIFS(T_DATA[prev_csect_den],T_DATA[year],K$4,T_DATA[bill_npi],$A190,T_DATA[encounter],K$5)</f>
        <v>3</v>
      </c>
      <c r="L190" s="11">
        <f t="shared" si="13"/>
        <v>0</v>
      </c>
      <c r="M190" s="1">
        <f>SUMIFS(T_DATA[prev_csect_num],T_DATA[year],M$4,T_DATA[bill_npi],$A190)</f>
        <v>0</v>
      </c>
      <c r="N190" s="1">
        <f>SUMIFS(T_DATA[prev_csect_den],T_DATA[year],N$4,T_DATA[bill_npi],$A190)</f>
        <v>3</v>
      </c>
      <c r="O190" s="11">
        <f t="shared" si="11"/>
        <v>0</v>
      </c>
      <c r="P190" s="11">
        <f>SUM($E$7:$E190)/SUM($E$7:$E$342)</f>
        <v>0.99814076228746218</v>
      </c>
      <c r="Q190" s="11"/>
    </row>
    <row r="191" spans="1:17" x14ac:dyDescent="0.35">
      <c r="A191">
        <v>1477065126</v>
      </c>
      <c r="B191" t="s">
        <v>143</v>
      </c>
      <c r="C191" s="1">
        <f>SUMIFS(T_DATA[discharges],T_DATA[year],C$4,T_DATA[encounter],C$5,T_DATA[bill_npi],$A191)</f>
        <v>0</v>
      </c>
      <c r="D191" s="1">
        <f>SUMIFS(T_DATA[discharges],T_DATA[year],D$4,T_DATA[encounter],D$5,T_DATA[bill_npi],$A191)</f>
        <v>3</v>
      </c>
      <c r="E191" s="1">
        <f t="shared" si="10"/>
        <v>3</v>
      </c>
      <c r="F191" s="11">
        <f>SUMIFS(T_DATA[csection_discharges],T_DATA[year],F$4,T_DATA[bill_npi],$A191)/SUMIFS(T_DATA[discharges],T_DATA[year],F$4,T_DATA[bill_npi],$A191)</f>
        <v>0.33333333333333331</v>
      </c>
      <c r="G191" s="1">
        <f>SUMIFS(T_DATA[prev_csect_num],T_DATA[year],G$4,T_DATA[bill_npi],$A191,T_DATA[encounter],G$5)</f>
        <v>0</v>
      </c>
      <c r="H191" s="1">
        <f>SUMIFS(T_DATA[prev_csect_den],T_DATA[year],H$4,T_DATA[bill_npi],$A191,T_DATA[encounter],H$5)</f>
        <v>0</v>
      </c>
      <c r="I191" s="11" t="str">
        <f t="shared" si="12"/>
        <v/>
      </c>
      <c r="J191" s="1">
        <f>SUMIFS(T_DATA[prev_csect_num],T_DATA[year],J$4,T_DATA[bill_npi],$A191,T_DATA[encounter],J$5)</f>
        <v>0</v>
      </c>
      <c r="K191" s="1">
        <f>SUMIFS(T_DATA[prev_csect_den],T_DATA[year],K$4,T_DATA[bill_npi],$A191,T_DATA[encounter],K$5)</f>
        <v>1</v>
      </c>
      <c r="L191" s="11">
        <f t="shared" si="13"/>
        <v>0</v>
      </c>
      <c r="M191" s="1">
        <f>SUMIFS(T_DATA[prev_csect_num],T_DATA[year],M$4,T_DATA[bill_npi],$A191)</f>
        <v>0</v>
      </c>
      <c r="N191" s="1">
        <f>SUMIFS(T_DATA[prev_csect_den],T_DATA[year],N$4,T_DATA[bill_npi],$A191)</f>
        <v>1</v>
      </c>
      <c r="O191" s="11">
        <f t="shared" si="11"/>
        <v>0</v>
      </c>
      <c r="P191" s="11">
        <f>SUM($E$7:$E191)/SUM($E$7:$E$342)</f>
        <v>0.9981707499925031</v>
      </c>
      <c r="Q191" s="11"/>
    </row>
    <row r="192" spans="1:17" x14ac:dyDescent="0.35">
      <c r="A192">
        <v>1669530069</v>
      </c>
      <c r="B192" t="s">
        <v>305</v>
      </c>
      <c r="C192" s="1">
        <f>SUMIFS(T_DATA[discharges],T_DATA[year],C$4,T_DATA[encounter],C$5,T_DATA[bill_npi],$A192)</f>
        <v>0</v>
      </c>
      <c r="D192" s="1">
        <f>SUMIFS(T_DATA[discharges],T_DATA[year],D$4,T_DATA[encounter],D$5,T_DATA[bill_npi],$A192)</f>
        <v>3</v>
      </c>
      <c r="E192" s="1">
        <f t="shared" si="10"/>
        <v>3</v>
      </c>
      <c r="F192" s="11">
        <f>SUMIFS(T_DATA[csection_discharges],T_DATA[year],F$4,T_DATA[bill_npi],$A192)/SUMIFS(T_DATA[discharges],T_DATA[year],F$4,T_DATA[bill_npi],$A192)</f>
        <v>0.33333333333333331</v>
      </c>
      <c r="G192" s="1">
        <f>SUMIFS(T_DATA[prev_csect_num],T_DATA[year],G$4,T_DATA[bill_npi],$A192,T_DATA[encounter],G$5)</f>
        <v>0</v>
      </c>
      <c r="H192" s="1">
        <f>SUMIFS(T_DATA[prev_csect_den],T_DATA[year],H$4,T_DATA[bill_npi],$A192,T_DATA[encounter],H$5)</f>
        <v>0</v>
      </c>
      <c r="I192" s="11" t="str">
        <f t="shared" si="12"/>
        <v/>
      </c>
      <c r="J192" s="1">
        <f>SUMIFS(T_DATA[prev_csect_num],T_DATA[year],J$4,T_DATA[bill_npi],$A192,T_DATA[encounter],J$5)</f>
        <v>0</v>
      </c>
      <c r="K192" s="1">
        <f>SUMIFS(T_DATA[prev_csect_den],T_DATA[year],K$4,T_DATA[bill_npi],$A192,T_DATA[encounter],K$5)</f>
        <v>1</v>
      </c>
      <c r="L192" s="11">
        <f t="shared" si="13"/>
        <v>0</v>
      </c>
      <c r="M192" s="1">
        <f>SUMIFS(T_DATA[prev_csect_num],T_DATA[year],M$4,T_DATA[bill_npi],$A192)</f>
        <v>0</v>
      </c>
      <c r="N192" s="1">
        <f>SUMIFS(T_DATA[prev_csect_den],T_DATA[year],N$4,T_DATA[bill_npi],$A192)</f>
        <v>1</v>
      </c>
      <c r="O192" s="11">
        <f t="shared" si="11"/>
        <v>0</v>
      </c>
      <c r="P192" s="11">
        <f>SUM($E$7:$E192)/SUM($E$7:$E$342)</f>
        <v>0.99820073769754403</v>
      </c>
      <c r="Q192" s="11"/>
    </row>
    <row r="193" spans="1:17" x14ac:dyDescent="0.35">
      <c r="A193">
        <v>1922376136</v>
      </c>
      <c r="B193" t="s">
        <v>170</v>
      </c>
      <c r="C193" s="1">
        <f>SUMIFS(T_DATA[discharges],T_DATA[year],C$4,T_DATA[encounter],C$5,T_DATA[bill_npi],$A193)</f>
        <v>0</v>
      </c>
      <c r="D193" s="1">
        <f>SUMIFS(T_DATA[discharges],T_DATA[year],D$4,T_DATA[encounter],D$5,T_DATA[bill_npi],$A193)</f>
        <v>3</v>
      </c>
      <c r="E193" s="1">
        <f t="shared" si="10"/>
        <v>3</v>
      </c>
      <c r="F193" s="11">
        <f>SUMIFS(T_DATA[csection_discharges],T_DATA[year],F$4,T_DATA[bill_npi],$A193)/SUMIFS(T_DATA[discharges],T_DATA[year],F$4,T_DATA[bill_npi],$A193)</f>
        <v>0.33333333333333331</v>
      </c>
      <c r="G193" s="1">
        <f>SUMIFS(T_DATA[prev_csect_num],T_DATA[year],G$4,T_DATA[bill_npi],$A193,T_DATA[encounter],G$5)</f>
        <v>0</v>
      </c>
      <c r="H193" s="1">
        <f>SUMIFS(T_DATA[prev_csect_den],T_DATA[year],H$4,T_DATA[bill_npi],$A193,T_DATA[encounter],H$5)</f>
        <v>0</v>
      </c>
      <c r="I193" s="11" t="str">
        <f t="shared" si="12"/>
        <v/>
      </c>
      <c r="J193" s="1">
        <f>SUMIFS(T_DATA[prev_csect_num],T_DATA[year],J$4,T_DATA[bill_npi],$A193,T_DATA[encounter],J$5)</f>
        <v>0</v>
      </c>
      <c r="K193" s="1">
        <f>SUMIFS(T_DATA[prev_csect_den],T_DATA[year],K$4,T_DATA[bill_npi],$A193,T_DATA[encounter],K$5)</f>
        <v>1</v>
      </c>
      <c r="L193" s="11">
        <f t="shared" si="13"/>
        <v>0</v>
      </c>
      <c r="M193" s="1">
        <f>SUMIFS(T_DATA[prev_csect_num],T_DATA[year],M$4,T_DATA[bill_npi],$A193)</f>
        <v>0</v>
      </c>
      <c r="N193" s="1">
        <f>SUMIFS(T_DATA[prev_csect_den],T_DATA[year],N$4,T_DATA[bill_npi],$A193)</f>
        <v>1</v>
      </c>
      <c r="O193" s="11">
        <f t="shared" si="11"/>
        <v>0</v>
      </c>
      <c r="P193" s="11">
        <f>SUM($E$7:$E193)/SUM($E$7:$E$342)</f>
        <v>0.99823072540258495</v>
      </c>
      <c r="Q193" s="11"/>
    </row>
    <row r="194" spans="1:17" x14ac:dyDescent="0.35">
      <c r="A194">
        <v>1639172869</v>
      </c>
      <c r="B194" t="s">
        <v>236</v>
      </c>
      <c r="C194" s="1">
        <f>SUMIFS(T_DATA[discharges],T_DATA[year],C$4,T_DATA[encounter],C$5,T_DATA[bill_npi],$A194)</f>
        <v>0</v>
      </c>
      <c r="D194" s="1">
        <f>SUMIFS(T_DATA[discharges],T_DATA[year],D$4,T_DATA[encounter],D$5,T_DATA[bill_npi],$A194)</f>
        <v>2</v>
      </c>
      <c r="E194" s="1">
        <f t="shared" si="10"/>
        <v>2</v>
      </c>
      <c r="F194" s="11">
        <f>SUMIFS(T_DATA[csection_discharges],T_DATA[year],F$4,T_DATA[bill_npi],$A194)/SUMIFS(T_DATA[discharges],T_DATA[year],F$4,T_DATA[bill_npi],$A194)</f>
        <v>0.5</v>
      </c>
      <c r="G194" s="1">
        <f>SUMIFS(T_DATA[prev_csect_num],T_DATA[year],G$4,T_DATA[bill_npi],$A194,T_DATA[encounter],G$5)</f>
        <v>0</v>
      </c>
      <c r="H194" s="1">
        <f>SUMIFS(T_DATA[prev_csect_den],T_DATA[year],H$4,T_DATA[bill_npi],$A194,T_DATA[encounter],H$5)</f>
        <v>0</v>
      </c>
      <c r="I194" s="11" t="str">
        <f t="shared" si="12"/>
        <v/>
      </c>
      <c r="J194" s="1">
        <f>SUMIFS(T_DATA[prev_csect_num],T_DATA[year],J$4,T_DATA[bill_npi],$A194,T_DATA[encounter],J$5)</f>
        <v>0</v>
      </c>
      <c r="K194" s="1">
        <f>SUMIFS(T_DATA[prev_csect_den],T_DATA[year],K$4,T_DATA[bill_npi],$A194,T_DATA[encounter],K$5)</f>
        <v>1</v>
      </c>
      <c r="L194" s="11">
        <f t="shared" si="13"/>
        <v>0</v>
      </c>
      <c r="M194" s="1">
        <f>SUMIFS(T_DATA[prev_csect_num],T_DATA[year],M$4,T_DATA[bill_npi],$A194)</f>
        <v>0</v>
      </c>
      <c r="N194" s="1">
        <f>SUMIFS(T_DATA[prev_csect_den],T_DATA[year],N$4,T_DATA[bill_npi],$A194)</f>
        <v>1</v>
      </c>
      <c r="O194" s="11">
        <f t="shared" si="11"/>
        <v>0</v>
      </c>
      <c r="P194" s="11">
        <f>SUM($E$7:$E194)/SUM($E$7:$E$342)</f>
        <v>0.9982507172059456</v>
      </c>
      <c r="Q194" s="11"/>
    </row>
    <row r="195" spans="1:17" x14ac:dyDescent="0.35">
      <c r="A195">
        <v>1053477075</v>
      </c>
      <c r="B195" t="s">
        <v>205</v>
      </c>
      <c r="C195" s="1">
        <f>SUMIFS(T_DATA[discharges],T_DATA[year],C$4,T_DATA[encounter],C$5,T_DATA[bill_npi],$A195)</f>
        <v>0</v>
      </c>
      <c r="D195" s="1">
        <f>SUMIFS(T_DATA[discharges],T_DATA[year],D$4,T_DATA[encounter],D$5,T_DATA[bill_npi],$A195)</f>
        <v>2</v>
      </c>
      <c r="E195" s="1">
        <f t="shared" si="10"/>
        <v>2</v>
      </c>
      <c r="F195" s="11">
        <f>SUMIFS(T_DATA[csection_discharges],T_DATA[year],F$4,T_DATA[bill_npi],$A195)/SUMIFS(T_DATA[discharges],T_DATA[year],F$4,T_DATA[bill_npi],$A195)</f>
        <v>0.5</v>
      </c>
      <c r="G195" s="1">
        <f>SUMIFS(T_DATA[prev_csect_num],T_DATA[year],G$4,T_DATA[bill_npi],$A195,T_DATA[encounter],G$5)</f>
        <v>0</v>
      </c>
      <c r="H195" s="1">
        <f>SUMIFS(T_DATA[prev_csect_den],T_DATA[year],H$4,T_DATA[bill_npi],$A195,T_DATA[encounter],H$5)</f>
        <v>0</v>
      </c>
      <c r="I195" s="11" t="str">
        <f t="shared" si="12"/>
        <v/>
      </c>
      <c r="J195" s="1">
        <f>SUMIFS(T_DATA[prev_csect_num],T_DATA[year],J$4,T_DATA[bill_npi],$A195,T_DATA[encounter],J$5)</f>
        <v>1</v>
      </c>
      <c r="K195" s="1">
        <f>SUMIFS(T_DATA[prev_csect_den],T_DATA[year],K$4,T_DATA[bill_npi],$A195,T_DATA[encounter],K$5)</f>
        <v>1</v>
      </c>
      <c r="L195" s="11">
        <f t="shared" si="13"/>
        <v>1</v>
      </c>
      <c r="M195" s="1">
        <f>SUMIFS(T_DATA[prev_csect_num],T_DATA[year],M$4,T_DATA[bill_npi],$A195)</f>
        <v>1</v>
      </c>
      <c r="N195" s="1">
        <f>SUMIFS(T_DATA[prev_csect_den],T_DATA[year],N$4,T_DATA[bill_npi],$A195)</f>
        <v>1</v>
      </c>
      <c r="O195" s="11">
        <f t="shared" si="11"/>
        <v>1</v>
      </c>
      <c r="P195" s="11">
        <f>SUM($E$7:$E195)/SUM($E$7:$E$342)</f>
        <v>0.99827070900930615</v>
      </c>
      <c r="Q195" s="11"/>
    </row>
    <row r="196" spans="1:17" x14ac:dyDescent="0.35">
      <c r="A196">
        <v>1003236878</v>
      </c>
      <c r="B196" t="s">
        <v>82</v>
      </c>
      <c r="C196" s="1">
        <f>SUMIFS(T_DATA[discharges],T_DATA[year],C$4,T_DATA[encounter],C$5,T_DATA[bill_npi],$A196)</f>
        <v>0</v>
      </c>
      <c r="D196" s="1">
        <f>SUMIFS(T_DATA[discharges],T_DATA[year],D$4,T_DATA[encounter],D$5,T_DATA[bill_npi],$A196)</f>
        <v>2</v>
      </c>
      <c r="E196" s="1">
        <f t="shared" si="10"/>
        <v>2</v>
      </c>
      <c r="F196" s="11">
        <f>SUMIFS(T_DATA[csection_discharges],T_DATA[year],F$4,T_DATA[bill_npi],$A196)/SUMIFS(T_DATA[discharges],T_DATA[year],F$4,T_DATA[bill_npi],$A196)</f>
        <v>0.5</v>
      </c>
      <c r="G196" s="1">
        <f>SUMIFS(T_DATA[prev_csect_num],T_DATA[year],G$4,T_DATA[bill_npi],$A196,T_DATA[encounter],G$5)</f>
        <v>0</v>
      </c>
      <c r="H196" s="1">
        <f>SUMIFS(T_DATA[prev_csect_den],T_DATA[year],H$4,T_DATA[bill_npi],$A196,T_DATA[encounter],H$5)</f>
        <v>0</v>
      </c>
      <c r="I196" s="11" t="str">
        <f t="shared" si="12"/>
        <v/>
      </c>
      <c r="J196" s="1">
        <f>SUMIFS(T_DATA[prev_csect_num],T_DATA[year],J$4,T_DATA[bill_npi],$A196,T_DATA[encounter],J$5)</f>
        <v>1</v>
      </c>
      <c r="K196" s="1">
        <f>SUMIFS(T_DATA[prev_csect_den],T_DATA[year],K$4,T_DATA[bill_npi],$A196,T_DATA[encounter],K$5)</f>
        <v>1</v>
      </c>
      <c r="L196" s="11">
        <f t="shared" si="13"/>
        <v>1</v>
      </c>
      <c r="M196" s="1">
        <f>SUMIFS(T_DATA[prev_csect_num],T_DATA[year],M$4,T_DATA[bill_npi],$A196)</f>
        <v>1</v>
      </c>
      <c r="N196" s="1">
        <f>SUMIFS(T_DATA[prev_csect_den],T_DATA[year],N$4,T_DATA[bill_npi],$A196)</f>
        <v>1</v>
      </c>
      <c r="O196" s="11">
        <f t="shared" si="11"/>
        <v>1</v>
      </c>
      <c r="P196" s="11">
        <f>SUM($E$7:$E196)/SUM($E$7:$E$342)</f>
        <v>0.9982907008126668</v>
      </c>
      <c r="Q196" s="11"/>
    </row>
    <row r="197" spans="1:17" x14ac:dyDescent="0.35">
      <c r="A197">
        <v>1275527889</v>
      </c>
      <c r="B197" t="s">
        <v>185</v>
      </c>
      <c r="C197" s="1">
        <f>SUMIFS(T_DATA[discharges],T_DATA[year],C$4,T_DATA[encounter],C$5,T_DATA[bill_npi],$A197)</f>
        <v>0</v>
      </c>
      <c r="D197" s="1">
        <f>SUMIFS(T_DATA[discharges],T_DATA[year],D$4,T_DATA[encounter],D$5,T_DATA[bill_npi],$A197)</f>
        <v>2</v>
      </c>
      <c r="E197" s="1">
        <f t="shared" si="10"/>
        <v>2</v>
      </c>
      <c r="F197" s="11">
        <f>SUMIFS(T_DATA[csection_discharges],T_DATA[year],F$4,T_DATA[bill_npi],$A197)/SUMIFS(T_DATA[discharges],T_DATA[year],F$4,T_DATA[bill_npi],$A197)</f>
        <v>0.5</v>
      </c>
      <c r="G197" s="1">
        <f>SUMIFS(T_DATA[prev_csect_num],T_DATA[year],G$4,T_DATA[bill_npi],$A197,T_DATA[encounter],G$5)</f>
        <v>0</v>
      </c>
      <c r="H197" s="1">
        <f>SUMIFS(T_DATA[prev_csect_den],T_DATA[year],H$4,T_DATA[bill_npi],$A197,T_DATA[encounter],H$5)</f>
        <v>0</v>
      </c>
      <c r="I197" s="11" t="str">
        <f t="shared" si="12"/>
        <v/>
      </c>
      <c r="J197" s="1">
        <f>SUMIFS(T_DATA[prev_csect_num],T_DATA[year],J$4,T_DATA[bill_npi],$A197,T_DATA[encounter],J$5)</f>
        <v>0</v>
      </c>
      <c r="K197" s="1">
        <f>SUMIFS(T_DATA[prev_csect_den],T_DATA[year],K$4,T_DATA[bill_npi],$A197,T_DATA[encounter],K$5)</f>
        <v>1</v>
      </c>
      <c r="L197" s="11">
        <f t="shared" si="13"/>
        <v>0</v>
      </c>
      <c r="M197" s="1">
        <f>SUMIFS(T_DATA[prev_csect_num],T_DATA[year],M$4,T_DATA[bill_npi],$A197)</f>
        <v>0</v>
      </c>
      <c r="N197" s="1">
        <f>SUMIFS(T_DATA[prev_csect_den],T_DATA[year],N$4,T_DATA[bill_npi],$A197)</f>
        <v>1</v>
      </c>
      <c r="O197" s="11">
        <f t="shared" si="11"/>
        <v>0</v>
      </c>
      <c r="P197" s="11">
        <f>SUM($E$7:$E197)/SUM($E$7:$E$342)</f>
        <v>0.99831069261602745</v>
      </c>
      <c r="Q197" s="11"/>
    </row>
    <row r="198" spans="1:17" x14ac:dyDescent="0.35">
      <c r="A198">
        <v>1104917780</v>
      </c>
      <c r="B198" t="s">
        <v>3598</v>
      </c>
      <c r="C198" s="1">
        <f>SUMIFS(T_DATA[discharges],T_DATA[year],C$4,T_DATA[encounter],C$5,T_DATA[bill_npi],$A198)</f>
        <v>0</v>
      </c>
      <c r="D198" s="1">
        <f>SUMIFS(T_DATA[discharges],T_DATA[year],D$4,T_DATA[encounter],D$5,T_DATA[bill_npi],$A198)</f>
        <v>2</v>
      </c>
      <c r="E198" s="1">
        <f t="shared" si="10"/>
        <v>2</v>
      </c>
      <c r="F198" s="11">
        <f>SUMIFS(T_DATA[csection_discharges],T_DATA[year],F$4,T_DATA[bill_npi],$A198)/SUMIFS(T_DATA[discharges],T_DATA[year],F$4,T_DATA[bill_npi],$A198)</f>
        <v>0</v>
      </c>
      <c r="G198" s="1">
        <f>SUMIFS(T_DATA[prev_csect_num],T_DATA[year],G$4,T_DATA[bill_npi],$A198,T_DATA[encounter],G$5)</f>
        <v>0</v>
      </c>
      <c r="H198" s="1">
        <f>SUMIFS(T_DATA[prev_csect_den],T_DATA[year],H$4,T_DATA[bill_npi],$A198,T_DATA[encounter],H$5)</f>
        <v>0</v>
      </c>
      <c r="I198" s="11" t="str">
        <f t="shared" si="12"/>
        <v/>
      </c>
      <c r="J198" s="1">
        <f>SUMIFS(T_DATA[prev_csect_num],T_DATA[year],J$4,T_DATA[bill_npi],$A198,T_DATA[encounter],J$5)</f>
        <v>0</v>
      </c>
      <c r="K198" s="1">
        <f>SUMIFS(T_DATA[prev_csect_den],T_DATA[year],K$4,T_DATA[bill_npi],$A198,T_DATA[encounter],K$5)</f>
        <v>2</v>
      </c>
      <c r="L198" s="11">
        <f t="shared" si="13"/>
        <v>0</v>
      </c>
      <c r="M198" s="1">
        <f>SUMIFS(T_DATA[prev_csect_num],T_DATA[year],M$4,T_DATA[bill_npi],$A198)</f>
        <v>0</v>
      </c>
      <c r="N198" s="1">
        <f>SUMIFS(T_DATA[prev_csect_den],T_DATA[year],N$4,T_DATA[bill_npi],$A198)</f>
        <v>2</v>
      </c>
      <c r="O198" s="11">
        <f t="shared" si="11"/>
        <v>0</v>
      </c>
      <c r="P198" s="11">
        <f>SUM($E$7:$E198)/SUM($E$7:$E$342)</f>
        <v>0.9983306844193881</v>
      </c>
      <c r="Q198" s="11"/>
    </row>
    <row r="199" spans="1:17" x14ac:dyDescent="0.35">
      <c r="A199">
        <v>1942224696</v>
      </c>
      <c r="B199" t="s">
        <v>195</v>
      </c>
      <c r="C199" s="1">
        <f>SUMIFS(T_DATA[discharges],T_DATA[year],C$4,T_DATA[encounter],C$5,T_DATA[bill_npi],$A199)</f>
        <v>0</v>
      </c>
      <c r="D199" s="1">
        <f>SUMIFS(T_DATA[discharges],T_DATA[year],D$4,T_DATA[encounter],D$5,T_DATA[bill_npi],$A199)</f>
        <v>2</v>
      </c>
      <c r="E199" s="1">
        <f t="shared" ref="E199:E262" si="14">SUM(C199:D199)</f>
        <v>2</v>
      </c>
      <c r="F199" s="11">
        <f>SUMIFS(T_DATA[csection_discharges],T_DATA[year],F$4,T_DATA[bill_npi],$A199)/SUMIFS(T_DATA[discharges],T_DATA[year],F$4,T_DATA[bill_npi],$A199)</f>
        <v>0.5</v>
      </c>
      <c r="G199" s="1">
        <f>SUMIFS(T_DATA[prev_csect_num],T_DATA[year],G$4,T_DATA[bill_npi],$A199,T_DATA[encounter],G$5)</f>
        <v>0</v>
      </c>
      <c r="H199" s="1">
        <f>SUMIFS(T_DATA[prev_csect_den],T_DATA[year],H$4,T_DATA[bill_npi],$A199,T_DATA[encounter],H$5)</f>
        <v>0</v>
      </c>
      <c r="I199" s="11" t="str">
        <f t="shared" si="12"/>
        <v/>
      </c>
      <c r="J199" s="1">
        <f>SUMIFS(T_DATA[prev_csect_num],T_DATA[year],J$4,T_DATA[bill_npi],$A199,T_DATA[encounter],J$5)</f>
        <v>0</v>
      </c>
      <c r="K199" s="1">
        <f>SUMIFS(T_DATA[prev_csect_den],T_DATA[year],K$4,T_DATA[bill_npi],$A199,T_DATA[encounter],K$5)</f>
        <v>1</v>
      </c>
      <c r="L199" s="11">
        <f t="shared" si="13"/>
        <v>0</v>
      </c>
      <c r="M199" s="1">
        <f>SUMIFS(T_DATA[prev_csect_num],T_DATA[year],M$4,T_DATA[bill_npi],$A199)</f>
        <v>0</v>
      </c>
      <c r="N199" s="1">
        <f>SUMIFS(T_DATA[prev_csect_den],T_DATA[year],N$4,T_DATA[bill_npi],$A199)</f>
        <v>1</v>
      </c>
      <c r="O199" s="11">
        <f t="shared" ref="O199:O262" si="15">IFERROR(M199/N199,"")</f>
        <v>0</v>
      </c>
      <c r="P199" s="11">
        <f>SUM($E$7:$E199)/SUM($E$7:$E$342)</f>
        <v>0.99835067622274865</v>
      </c>
      <c r="Q199" s="11"/>
    </row>
    <row r="200" spans="1:17" x14ac:dyDescent="0.35">
      <c r="A200">
        <v>1043475668</v>
      </c>
      <c r="B200" t="s">
        <v>242</v>
      </c>
      <c r="C200" s="1">
        <f>SUMIFS(T_DATA[discharges],T_DATA[year],C$4,T_DATA[encounter],C$5,T_DATA[bill_npi],$A200)</f>
        <v>0</v>
      </c>
      <c r="D200" s="1">
        <f>SUMIFS(T_DATA[discharges],T_DATA[year],D$4,T_DATA[encounter],D$5,T_DATA[bill_npi],$A200)</f>
        <v>2</v>
      </c>
      <c r="E200" s="1">
        <f t="shared" si="14"/>
        <v>2</v>
      </c>
      <c r="F200" s="11">
        <f>SUMIFS(T_DATA[csection_discharges],T_DATA[year],F$4,T_DATA[bill_npi],$A200)/SUMIFS(T_DATA[discharges],T_DATA[year],F$4,T_DATA[bill_npi],$A200)</f>
        <v>0</v>
      </c>
      <c r="G200" s="1">
        <f>SUMIFS(T_DATA[prev_csect_num],T_DATA[year],G$4,T_DATA[bill_npi],$A200,T_DATA[encounter],G$5)</f>
        <v>0</v>
      </c>
      <c r="H200" s="1">
        <f>SUMIFS(T_DATA[prev_csect_den],T_DATA[year],H$4,T_DATA[bill_npi],$A200,T_DATA[encounter],H$5)</f>
        <v>0</v>
      </c>
      <c r="I200" s="11" t="str">
        <f t="shared" ref="I200:I263" si="16">IFERROR(G200/H200,"")</f>
        <v/>
      </c>
      <c r="J200" s="1">
        <f>SUMIFS(T_DATA[prev_csect_num],T_DATA[year],J$4,T_DATA[bill_npi],$A200,T_DATA[encounter],J$5)</f>
        <v>0</v>
      </c>
      <c r="K200" s="1">
        <f>SUMIFS(T_DATA[prev_csect_den],T_DATA[year],K$4,T_DATA[bill_npi],$A200,T_DATA[encounter],K$5)</f>
        <v>1</v>
      </c>
      <c r="L200" s="11">
        <f t="shared" ref="L200:L263" si="17">IFERROR(J200/K200,"")</f>
        <v>0</v>
      </c>
      <c r="M200" s="1">
        <f>SUMIFS(T_DATA[prev_csect_num],T_DATA[year],M$4,T_DATA[bill_npi],$A200)</f>
        <v>0</v>
      </c>
      <c r="N200" s="1">
        <f>SUMIFS(T_DATA[prev_csect_den],T_DATA[year],N$4,T_DATA[bill_npi],$A200)</f>
        <v>1</v>
      </c>
      <c r="O200" s="11">
        <f t="shared" si="15"/>
        <v>0</v>
      </c>
      <c r="P200" s="11">
        <f>SUM($E$7:$E200)/SUM($E$7:$E$342)</f>
        <v>0.9983706680261093</v>
      </c>
      <c r="Q200" s="11"/>
    </row>
    <row r="201" spans="1:17" x14ac:dyDescent="0.35">
      <c r="A201">
        <v>1982784534</v>
      </c>
      <c r="B201" t="s">
        <v>299</v>
      </c>
      <c r="C201" s="1">
        <f>SUMIFS(T_DATA[discharges],T_DATA[year],C$4,T_DATA[encounter],C$5,T_DATA[bill_npi],$A201)</f>
        <v>0</v>
      </c>
      <c r="D201" s="1">
        <f>SUMIFS(T_DATA[discharges],T_DATA[year],D$4,T_DATA[encounter],D$5,T_DATA[bill_npi],$A201)</f>
        <v>2</v>
      </c>
      <c r="E201" s="1">
        <f t="shared" si="14"/>
        <v>2</v>
      </c>
      <c r="F201" s="11">
        <f>SUMIFS(T_DATA[csection_discharges],T_DATA[year],F$4,T_DATA[bill_npi],$A201)/SUMIFS(T_DATA[discharges],T_DATA[year],F$4,T_DATA[bill_npi],$A201)</f>
        <v>0</v>
      </c>
      <c r="G201" s="1">
        <f>SUMIFS(T_DATA[prev_csect_num],T_DATA[year],G$4,T_DATA[bill_npi],$A201,T_DATA[encounter],G$5)</f>
        <v>0</v>
      </c>
      <c r="H201" s="1">
        <f>SUMIFS(T_DATA[prev_csect_den],T_DATA[year],H$4,T_DATA[bill_npi],$A201,T_DATA[encounter],H$5)</f>
        <v>0</v>
      </c>
      <c r="I201" s="11" t="str">
        <f t="shared" si="16"/>
        <v/>
      </c>
      <c r="J201" s="1">
        <f>SUMIFS(T_DATA[prev_csect_num],T_DATA[year],J$4,T_DATA[bill_npi],$A201,T_DATA[encounter],J$5)</f>
        <v>0</v>
      </c>
      <c r="K201" s="1">
        <f>SUMIFS(T_DATA[prev_csect_den],T_DATA[year],K$4,T_DATA[bill_npi],$A201,T_DATA[encounter],K$5)</f>
        <v>2</v>
      </c>
      <c r="L201" s="11">
        <f t="shared" si="17"/>
        <v>0</v>
      </c>
      <c r="M201" s="1">
        <f>SUMIFS(T_DATA[prev_csect_num],T_DATA[year],M$4,T_DATA[bill_npi],$A201)</f>
        <v>0</v>
      </c>
      <c r="N201" s="1">
        <f>SUMIFS(T_DATA[prev_csect_den],T_DATA[year],N$4,T_DATA[bill_npi],$A201)</f>
        <v>2</v>
      </c>
      <c r="O201" s="11">
        <f t="shared" si="15"/>
        <v>0</v>
      </c>
      <c r="P201" s="11">
        <f>SUM($E$7:$E201)/SUM($E$7:$E$342)</f>
        <v>0.99839065982946995</v>
      </c>
      <c r="Q201" s="11"/>
    </row>
    <row r="202" spans="1:17" x14ac:dyDescent="0.35">
      <c r="A202">
        <v>1942288527</v>
      </c>
      <c r="B202" t="s">
        <v>3602</v>
      </c>
      <c r="C202" s="1">
        <f>SUMIFS(T_DATA[discharges],T_DATA[year],C$4,T_DATA[encounter],C$5,T_DATA[bill_npi],$A202)</f>
        <v>0</v>
      </c>
      <c r="D202" s="1">
        <f>SUMIFS(T_DATA[discharges],T_DATA[year],D$4,T_DATA[encounter],D$5,T_DATA[bill_npi],$A202)</f>
        <v>2</v>
      </c>
      <c r="E202" s="1">
        <f t="shared" si="14"/>
        <v>2</v>
      </c>
      <c r="F202" s="11">
        <f>SUMIFS(T_DATA[csection_discharges],T_DATA[year],F$4,T_DATA[bill_npi],$A202)/SUMIFS(T_DATA[discharges],T_DATA[year],F$4,T_DATA[bill_npi],$A202)</f>
        <v>0.5</v>
      </c>
      <c r="G202" s="1">
        <f>SUMIFS(T_DATA[prev_csect_num],T_DATA[year],G$4,T_DATA[bill_npi],$A202,T_DATA[encounter],G$5)</f>
        <v>0</v>
      </c>
      <c r="H202" s="1">
        <f>SUMIFS(T_DATA[prev_csect_den],T_DATA[year],H$4,T_DATA[bill_npi],$A202,T_DATA[encounter],H$5)</f>
        <v>0</v>
      </c>
      <c r="I202" s="11" t="str">
        <f t="shared" si="16"/>
        <v/>
      </c>
      <c r="J202" s="1">
        <f>SUMIFS(T_DATA[prev_csect_num],T_DATA[year],J$4,T_DATA[bill_npi],$A202,T_DATA[encounter],J$5)</f>
        <v>1</v>
      </c>
      <c r="K202" s="1">
        <f>SUMIFS(T_DATA[prev_csect_den],T_DATA[year],K$4,T_DATA[bill_npi],$A202,T_DATA[encounter],K$5)</f>
        <v>1</v>
      </c>
      <c r="L202" s="11">
        <f t="shared" si="17"/>
        <v>1</v>
      </c>
      <c r="M202" s="1">
        <f>SUMIFS(T_DATA[prev_csect_num],T_DATA[year],M$4,T_DATA[bill_npi],$A202)</f>
        <v>1</v>
      </c>
      <c r="N202" s="1">
        <f>SUMIFS(T_DATA[prev_csect_den],T_DATA[year],N$4,T_DATA[bill_npi],$A202)</f>
        <v>1</v>
      </c>
      <c r="O202" s="11">
        <f t="shared" si="15"/>
        <v>1</v>
      </c>
      <c r="P202" s="11">
        <f>SUM($E$7:$E202)/SUM($E$7:$E$342)</f>
        <v>0.99841065163283049</v>
      </c>
      <c r="Q202" s="11"/>
    </row>
    <row r="203" spans="1:17" x14ac:dyDescent="0.35">
      <c r="A203">
        <v>1548293954</v>
      </c>
      <c r="B203" t="s">
        <v>342</v>
      </c>
      <c r="C203" s="1">
        <f>SUMIFS(T_DATA[discharges],T_DATA[year],C$4,T_DATA[encounter],C$5,T_DATA[bill_npi],$A203)</f>
        <v>0</v>
      </c>
      <c r="D203" s="1">
        <f>SUMIFS(T_DATA[discharges],T_DATA[year],D$4,T_DATA[encounter],D$5,T_DATA[bill_npi],$A203)</f>
        <v>2</v>
      </c>
      <c r="E203" s="1">
        <f t="shared" si="14"/>
        <v>2</v>
      </c>
      <c r="F203" s="11">
        <f>SUMIFS(T_DATA[csection_discharges],T_DATA[year],F$4,T_DATA[bill_npi],$A203)/SUMIFS(T_DATA[discharges],T_DATA[year],F$4,T_DATA[bill_npi],$A203)</f>
        <v>0</v>
      </c>
      <c r="G203" s="1">
        <f>SUMIFS(T_DATA[prev_csect_num],T_DATA[year],G$4,T_DATA[bill_npi],$A203,T_DATA[encounter],G$5)</f>
        <v>0</v>
      </c>
      <c r="H203" s="1">
        <f>SUMIFS(T_DATA[prev_csect_den],T_DATA[year],H$4,T_DATA[bill_npi],$A203,T_DATA[encounter],H$5)</f>
        <v>0</v>
      </c>
      <c r="I203" s="11" t="str">
        <f t="shared" si="16"/>
        <v/>
      </c>
      <c r="J203" s="1">
        <f>SUMIFS(T_DATA[prev_csect_num],T_DATA[year],J$4,T_DATA[bill_npi],$A203,T_DATA[encounter],J$5)</f>
        <v>0</v>
      </c>
      <c r="K203" s="1">
        <f>SUMIFS(T_DATA[prev_csect_den],T_DATA[year],K$4,T_DATA[bill_npi],$A203,T_DATA[encounter],K$5)</f>
        <v>1</v>
      </c>
      <c r="L203" s="11">
        <f t="shared" si="17"/>
        <v>0</v>
      </c>
      <c r="M203" s="1">
        <f>SUMIFS(T_DATA[prev_csect_num],T_DATA[year],M$4,T_DATA[bill_npi],$A203)</f>
        <v>0</v>
      </c>
      <c r="N203" s="1">
        <f>SUMIFS(T_DATA[prev_csect_den],T_DATA[year],N$4,T_DATA[bill_npi],$A203)</f>
        <v>1</v>
      </c>
      <c r="O203" s="11">
        <f t="shared" si="15"/>
        <v>0</v>
      </c>
      <c r="P203" s="11">
        <f>SUM($E$7:$E203)/SUM($E$7:$E$342)</f>
        <v>0.99843064343619115</v>
      </c>
      <c r="Q203" s="11"/>
    </row>
    <row r="204" spans="1:17" x14ac:dyDescent="0.35">
      <c r="A204">
        <v>1720042203</v>
      </c>
      <c r="B204" t="s">
        <v>303</v>
      </c>
      <c r="C204" s="1">
        <f>SUMIFS(T_DATA[discharges],T_DATA[year],C$4,T_DATA[encounter],C$5,T_DATA[bill_npi],$A204)</f>
        <v>0</v>
      </c>
      <c r="D204" s="1">
        <f>SUMIFS(T_DATA[discharges],T_DATA[year],D$4,T_DATA[encounter],D$5,T_DATA[bill_npi],$A204)</f>
        <v>2</v>
      </c>
      <c r="E204" s="1">
        <f t="shared" si="14"/>
        <v>2</v>
      </c>
      <c r="F204" s="11">
        <f>SUMIFS(T_DATA[csection_discharges],T_DATA[year],F$4,T_DATA[bill_npi],$A204)/SUMIFS(T_DATA[discharges],T_DATA[year],F$4,T_DATA[bill_npi],$A204)</f>
        <v>0</v>
      </c>
      <c r="G204" s="1">
        <f>SUMIFS(T_DATA[prev_csect_num],T_DATA[year],G$4,T_DATA[bill_npi],$A204,T_DATA[encounter],G$5)</f>
        <v>0</v>
      </c>
      <c r="H204" s="1">
        <f>SUMIFS(T_DATA[prev_csect_den],T_DATA[year],H$4,T_DATA[bill_npi],$A204,T_DATA[encounter],H$5)</f>
        <v>0</v>
      </c>
      <c r="I204" s="11" t="str">
        <f t="shared" si="16"/>
        <v/>
      </c>
      <c r="J204" s="1">
        <f>SUMIFS(T_DATA[prev_csect_num],T_DATA[year],J$4,T_DATA[bill_npi],$A204,T_DATA[encounter],J$5)</f>
        <v>0</v>
      </c>
      <c r="K204" s="1">
        <f>SUMIFS(T_DATA[prev_csect_den],T_DATA[year],K$4,T_DATA[bill_npi],$A204,T_DATA[encounter],K$5)</f>
        <v>1</v>
      </c>
      <c r="L204" s="11">
        <f t="shared" si="17"/>
        <v>0</v>
      </c>
      <c r="M204" s="1">
        <f>SUMIFS(T_DATA[prev_csect_num],T_DATA[year],M$4,T_DATA[bill_npi],$A204)</f>
        <v>0</v>
      </c>
      <c r="N204" s="1">
        <f>SUMIFS(T_DATA[prev_csect_den],T_DATA[year],N$4,T_DATA[bill_npi],$A204)</f>
        <v>1</v>
      </c>
      <c r="O204" s="11">
        <f t="shared" si="15"/>
        <v>0</v>
      </c>
      <c r="P204" s="11">
        <f>SUM($E$7:$E204)/SUM($E$7:$E$342)</f>
        <v>0.9984506352395518</v>
      </c>
      <c r="Q204" s="11"/>
    </row>
    <row r="205" spans="1:17" x14ac:dyDescent="0.35">
      <c r="A205">
        <v>1740772268</v>
      </c>
      <c r="B205" t="s">
        <v>342</v>
      </c>
      <c r="C205" s="1">
        <f>SUMIFS(T_DATA[discharges],T_DATA[year],C$4,T_DATA[encounter],C$5,T_DATA[bill_npi],$A205)</f>
        <v>0</v>
      </c>
      <c r="D205" s="1">
        <f>SUMIFS(T_DATA[discharges],T_DATA[year],D$4,T_DATA[encounter],D$5,T_DATA[bill_npi],$A205)</f>
        <v>2</v>
      </c>
      <c r="E205" s="1">
        <f t="shared" si="14"/>
        <v>2</v>
      </c>
      <c r="F205" s="11">
        <f>SUMIFS(T_DATA[csection_discharges],T_DATA[year],F$4,T_DATA[bill_npi],$A205)/SUMIFS(T_DATA[discharges],T_DATA[year],F$4,T_DATA[bill_npi],$A205)</f>
        <v>0</v>
      </c>
      <c r="G205" s="1">
        <f>SUMIFS(T_DATA[prev_csect_num],T_DATA[year],G$4,T_DATA[bill_npi],$A205,T_DATA[encounter],G$5)</f>
        <v>0</v>
      </c>
      <c r="H205" s="1">
        <f>SUMIFS(T_DATA[prev_csect_den],T_DATA[year],H$4,T_DATA[bill_npi],$A205,T_DATA[encounter],H$5)</f>
        <v>0</v>
      </c>
      <c r="I205" s="11" t="str">
        <f t="shared" si="16"/>
        <v/>
      </c>
      <c r="J205" s="1">
        <f>SUMIFS(T_DATA[prev_csect_num],T_DATA[year],J$4,T_DATA[bill_npi],$A205,T_DATA[encounter],J$5)</f>
        <v>0</v>
      </c>
      <c r="K205" s="1">
        <f>SUMIFS(T_DATA[prev_csect_den],T_DATA[year],K$4,T_DATA[bill_npi],$A205,T_DATA[encounter],K$5)</f>
        <v>1</v>
      </c>
      <c r="L205" s="11">
        <f t="shared" si="17"/>
        <v>0</v>
      </c>
      <c r="M205" s="1">
        <f>SUMIFS(T_DATA[prev_csect_num],T_DATA[year],M$4,T_DATA[bill_npi],$A205)</f>
        <v>0</v>
      </c>
      <c r="N205" s="1">
        <f>SUMIFS(T_DATA[prev_csect_den],T_DATA[year],N$4,T_DATA[bill_npi],$A205)</f>
        <v>1</v>
      </c>
      <c r="O205" s="11">
        <f t="shared" si="15"/>
        <v>0</v>
      </c>
      <c r="P205" s="11">
        <f>SUM($E$7:$E205)/SUM($E$7:$E$342)</f>
        <v>0.99847062704291245</v>
      </c>
      <c r="Q205" s="11"/>
    </row>
    <row r="206" spans="1:17" x14ac:dyDescent="0.35">
      <c r="A206">
        <v>1356331425</v>
      </c>
      <c r="B206" t="s">
        <v>162</v>
      </c>
      <c r="C206" s="1">
        <f>SUMIFS(T_DATA[discharges],T_DATA[year],C$4,T_DATA[encounter],C$5,T_DATA[bill_npi],$A206)</f>
        <v>0</v>
      </c>
      <c r="D206" s="1">
        <f>SUMIFS(T_DATA[discharges],T_DATA[year],D$4,T_DATA[encounter],D$5,T_DATA[bill_npi],$A206)</f>
        <v>2</v>
      </c>
      <c r="E206" s="1">
        <f t="shared" si="14"/>
        <v>2</v>
      </c>
      <c r="F206" s="11">
        <f>SUMIFS(T_DATA[csection_discharges],T_DATA[year],F$4,T_DATA[bill_npi],$A206)/SUMIFS(T_DATA[discharges],T_DATA[year],F$4,T_DATA[bill_npi],$A206)</f>
        <v>0.5</v>
      </c>
      <c r="G206" s="1">
        <f>SUMIFS(T_DATA[prev_csect_num],T_DATA[year],G$4,T_DATA[bill_npi],$A206,T_DATA[encounter],G$5)</f>
        <v>0</v>
      </c>
      <c r="H206" s="1">
        <f>SUMIFS(T_DATA[prev_csect_den],T_DATA[year],H$4,T_DATA[bill_npi],$A206,T_DATA[encounter],H$5)</f>
        <v>0</v>
      </c>
      <c r="I206" s="11" t="str">
        <f t="shared" si="16"/>
        <v/>
      </c>
      <c r="J206" s="1">
        <f>SUMIFS(T_DATA[prev_csect_num],T_DATA[year],J$4,T_DATA[bill_npi],$A206,T_DATA[encounter],J$5)</f>
        <v>1</v>
      </c>
      <c r="K206" s="1">
        <f>SUMIFS(T_DATA[prev_csect_den],T_DATA[year],K$4,T_DATA[bill_npi],$A206,T_DATA[encounter],K$5)</f>
        <v>1</v>
      </c>
      <c r="L206" s="11">
        <f t="shared" si="17"/>
        <v>1</v>
      </c>
      <c r="M206" s="1">
        <f>SUMIFS(T_DATA[prev_csect_num],T_DATA[year],M$4,T_DATA[bill_npi],$A206)</f>
        <v>1</v>
      </c>
      <c r="N206" s="1">
        <f>SUMIFS(T_DATA[prev_csect_den],T_DATA[year],N$4,T_DATA[bill_npi],$A206)</f>
        <v>1</v>
      </c>
      <c r="O206" s="11">
        <f t="shared" si="15"/>
        <v>1</v>
      </c>
      <c r="P206" s="11">
        <f>SUM($E$7:$E206)/SUM($E$7:$E$342)</f>
        <v>0.99849061884627299</v>
      </c>
      <c r="Q206" s="11"/>
    </row>
    <row r="207" spans="1:17" x14ac:dyDescent="0.35">
      <c r="A207">
        <v>1073516183</v>
      </c>
      <c r="B207" t="s">
        <v>100</v>
      </c>
      <c r="C207" s="1">
        <f>SUMIFS(T_DATA[discharges],T_DATA[year],C$4,T_DATA[encounter],C$5,T_DATA[bill_npi],$A207)</f>
        <v>1</v>
      </c>
      <c r="D207" s="1">
        <f>SUMIFS(T_DATA[discharges],T_DATA[year],D$4,T_DATA[encounter],D$5,T_DATA[bill_npi],$A207)</f>
        <v>1</v>
      </c>
      <c r="E207" s="1">
        <f t="shared" si="14"/>
        <v>2</v>
      </c>
      <c r="F207" s="11">
        <f>SUMIFS(T_DATA[csection_discharges],T_DATA[year],F$4,T_DATA[bill_npi],$A207)/SUMIFS(T_DATA[discharges],T_DATA[year],F$4,T_DATA[bill_npi],$A207)</f>
        <v>0.5</v>
      </c>
      <c r="G207" s="1">
        <f>SUMIFS(T_DATA[prev_csect_num],T_DATA[year],G$4,T_DATA[bill_npi],$A207,T_DATA[encounter],G$5)</f>
        <v>0</v>
      </c>
      <c r="H207" s="1">
        <f>SUMIFS(T_DATA[prev_csect_den],T_DATA[year],H$4,T_DATA[bill_npi],$A207,T_DATA[encounter],H$5)</f>
        <v>0</v>
      </c>
      <c r="I207" s="11" t="str">
        <f t="shared" si="16"/>
        <v/>
      </c>
      <c r="J207" s="1">
        <f>SUMIFS(T_DATA[prev_csect_num],T_DATA[year],J$4,T_DATA[bill_npi],$A207,T_DATA[encounter],J$5)</f>
        <v>0</v>
      </c>
      <c r="K207" s="1">
        <f>SUMIFS(T_DATA[prev_csect_den],T_DATA[year],K$4,T_DATA[bill_npi],$A207,T_DATA[encounter],K$5)</f>
        <v>0</v>
      </c>
      <c r="L207" s="11" t="str">
        <f t="shared" si="17"/>
        <v/>
      </c>
      <c r="M207" s="1">
        <f>SUMIFS(T_DATA[prev_csect_num],T_DATA[year],M$4,T_DATA[bill_npi],$A207)</f>
        <v>0</v>
      </c>
      <c r="N207" s="1">
        <f>SUMIFS(T_DATA[prev_csect_den],T_DATA[year],N$4,T_DATA[bill_npi],$A207)</f>
        <v>0</v>
      </c>
      <c r="O207" s="11" t="str">
        <f t="shared" si="15"/>
        <v/>
      </c>
      <c r="P207" s="11">
        <f>SUM($E$7:$E207)/SUM($E$7:$E$342)</f>
        <v>0.99851061064963365</v>
      </c>
      <c r="Q207" s="11"/>
    </row>
    <row r="208" spans="1:17" x14ac:dyDescent="0.35">
      <c r="A208">
        <v>1295765261</v>
      </c>
      <c r="B208" t="s">
        <v>175</v>
      </c>
      <c r="C208" s="1">
        <f>SUMIFS(T_DATA[discharges],T_DATA[year],C$4,T_DATA[encounter],C$5,T_DATA[bill_npi],$A208)</f>
        <v>0</v>
      </c>
      <c r="D208" s="1">
        <f>SUMIFS(T_DATA[discharges],T_DATA[year],D$4,T_DATA[encounter],D$5,T_DATA[bill_npi],$A208)</f>
        <v>2</v>
      </c>
      <c r="E208" s="1">
        <f t="shared" si="14"/>
        <v>2</v>
      </c>
      <c r="F208" s="11">
        <f>SUMIFS(T_DATA[csection_discharges],T_DATA[year],F$4,T_DATA[bill_npi],$A208)/SUMIFS(T_DATA[discharges],T_DATA[year],F$4,T_DATA[bill_npi],$A208)</f>
        <v>0</v>
      </c>
      <c r="G208" s="1">
        <f>SUMIFS(T_DATA[prev_csect_num],T_DATA[year],G$4,T_DATA[bill_npi],$A208,T_DATA[encounter],G$5)</f>
        <v>0</v>
      </c>
      <c r="H208" s="1">
        <f>SUMIFS(T_DATA[prev_csect_den],T_DATA[year],H$4,T_DATA[bill_npi],$A208,T_DATA[encounter],H$5)</f>
        <v>0</v>
      </c>
      <c r="I208" s="11" t="str">
        <f t="shared" si="16"/>
        <v/>
      </c>
      <c r="J208" s="1">
        <f>SUMIFS(T_DATA[prev_csect_num],T_DATA[year],J$4,T_DATA[bill_npi],$A208,T_DATA[encounter],J$5)</f>
        <v>0</v>
      </c>
      <c r="K208" s="1">
        <f>SUMIFS(T_DATA[prev_csect_den],T_DATA[year],K$4,T_DATA[bill_npi],$A208,T_DATA[encounter],K$5)</f>
        <v>0</v>
      </c>
      <c r="L208" s="11" t="str">
        <f t="shared" si="17"/>
        <v/>
      </c>
      <c r="M208" s="1">
        <f>SUMIFS(T_DATA[prev_csect_num],T_DATA[year],M$4,T_DATA[bill_npi],$A208)</f>
        <v>0</v>
      </c>
      <c r="N208" s="1">
        <f>SUMIFS(T_DATA[prev_csect_den],T_DATA[year],N$4,T_DATA[bill_npi],$A208)</f>
        <v>0</v>
      </c>
      <c r="O208" s="11" t="str">
        <f t="shared" si="15"/>
        <v/>
      </c>
      <c r="P208" s="11">
        <f>SUM($E$7:$E208)/SUM($E$7:$E$342)</f>
        <v>0.9985306024529943</v>
      </c>
      <c r="Q208" s="11"/>
    </row>
    <row r="209" spans="1:17" x14ac:dyDescent="0.35">
      <c r="A209">
        <v>1215916002</v>
      </c>
      <c r="B209" t="s">
        <v>238</v>
      </c>
      <c r="C209" s="1">
        <f>SUMIFS(T_DATA[discharges],T_DATA[year],C$4,T_DATA[encounter],C$5,T_DATA[bill_npi],$A209)</f>
        <v>0</v>
      </c>
      <c r="D209" s="1">
        <f>SUMIFS(T_DATA[discharges],T_DATA[year],D$4,T_DATA[encounter],D$5,T_DATA[bill_npi],$A209)</f>
        <v>2</v>
      </c>
      <c r="E209" s="1">
        <f t="shared" si="14"/>
        <v>2</v>
      </c>
      <c r="F209" s="11">
        <f>SUMIFS(T_DATA[csection_discharges],T_DATA[year],F$4,T_DATA[bill_npi],$A209)/SUMIFS(T_DATA[discharges],T_DATA[year],F$4,T_DATA[bill_npi],$A209)</f>
        <v>0</v>
      </c>
      <c r="G209" s="1">
        <f>SUMIFS(T_DATA[prev_csect_num],T_DATA[year],G$4,T_DATA[bill_npi],$A209,T_DATA[encounter],G$5)</f>
        <v>0</v>
      </c>
      <c r="H209" s="1">
        <f>SUMIFS(T_DATA[prev_csect_den],T_DATA[year],H$4,T_DATA[bill_npi],$A209,T_DATA[encounter],H$5)</f>
        <v>0</v>
      </c>
      <c r="I209" s="11" t="str">
        <f t="shared" si="16"/>
        <v/>
      </c>
      <c r="J209" s="1">
        <f>SUMIFS(T_DATA[prev_csect_num],T_DATA[year],J$4,T_DATA[bill_npi],$A209,T_DATA[encounter],J$5)</f>
        <v>0</v>
      </c>
      <c r="K209" s="1">
        <f>SUMIFS(T_DATA[prev_csect_den],T_DATA[year],K$4,T_DATA[bill_npi],$A209,T_DATA[encounter],K$5)</f>
        <v>1</v>
      </c>
      <c r="L209" s="11">
        <f t="shared" si="17"/>
        <v>0</v>
      </c>
      <c r="M209" s="1">
        <f>SUMIFS(T_DATA[prev_csect_num],T_DATA[year],M$4,T_DATA[bill_npi],$A209)</f>
        <v>0</v>
      </c>
      <c r="N209" s="1">
        <f>SUMIFS(T_DATA[prev_csect_den],T_DATA[year],N$4,T_DATA[bill_npi],$A209)</f>
        <v>1</v>
      </c>
      <c r="O209" s="11">
        <f t="shared" si="15"/>
        <v>0</v>
      </c>
      <c r="P209" s="11">
        <f>SUM($E$7:$E209)/SUM($E$7:$E$342)</f>
        <v>0.99855059425635484</v>
      </c>
      <c r="Q209" s="11"/>
    </row>
    <row r="210" spans="1:17" x14ac:dyDescent="0.35">
      <c r="A210">
        <v>1013933175</v>
      </c>
      <c r="B210" t="s">
        <v>136</v>
      </c>
      <c r="C210" s="1">
        <f>SUMIFS(T_DATA[discharges],T_DATA[year],C$4,T_DATA[encounter],C$5,T_DATA[bill_npi],$A210)</f>
        <v>0</v>
      </c>
      <c r="D210" s="1">
        <f>SUMIFS(T_DATA[discharges],T_DATA[year],D$4,T_DATA[encounter],D$5,T_DATA[bill_npi],$A210)</f>
        <v>2</v>
      </c>
      <c r="E210" s="1">
        <f t="shared" si="14"/>
        <v>2</v>
      </c>
      <c r="F210" s="11">
        <f>SUMIFS(T_DATA[csection_discharges],T_DATA[year],F$4,T_DATA[bill_npi],$A210)/SUMIFS(T_DATA[discharges],T_DATA[year],F$4,T_DATA[bill_npi],$A210)</f>
        <v>0</v>
      </c>
      <c r="G210" s="1">
        <f>SUMIFS(T_DATA[prev_csect_num],T_DATA[year],G$4,T_DATA[bill_npi],$A210,T_DATA[encounter],G$5)</f>
        <v>0</v>
      </c>
      <c r="H210" s="1">
        <f>SUMIFS(T_DATA[prev_csect_den],T_DATA[year],H$4,T_DATA[bill_npi],$A210,T_DATA[encounter],H$5)</f>
        <v>0</v>
      </c>
      <c r="I210" s="11" t="str">
        <f t="shared" si="16"/>
        <v/>
      </c>
      <c r="J210" s="1">
        <f>SUMIFS(T_DATA[prev_csect_num],T_DATA[year],J$4,T_DATA[bill_npi],$A210,T_DATA[encounter],J$5)</f>
        <v>0</v>
      </c>
      <c r="K210" s="1">
        <f>SUMIFS(T_DATA[prev_csect_den],T_DATA[year],K$4,T_DATA[bill_npi],$A210,T_DATA[encounter],K$5)</f>
        <v>0</v>
      </c>
      <c r="L210" s="11" t="str">
        <f t="shared" si="17"/>
        <v/>
      </c>
      <c r="M210" s="1">
        <f>SUMIFS(T_DATA[prev_csect_num],T_DATA[year],M$4,T_DATA[bill_npi],$A210)</f>
        <v>0</v>
      </c>
      <c r="N210" s="1">
        <f>SUMIFS(T_DATA[prev_csect_den],T_DATA[year],N$4,T_DATA[bill_npi],$A210)</f>
        <v>0</v>
      </c>
      <c r="O210" s="11" t="str">
        <f t="shared" si="15"/>
        <v/>
      </c>
      <c r="P210" s="11">
        <f>SUM($E$7:$E210)/SUM($E$7:$E$342)</f>
        <v>0.99857058605971549</v>
      </c>
      <c r="Q210" s="11"/>
    </row>
    <row r="211" spans="1:17" x14ac:dyDescent="0.35">
      <c r="A211">
        <v>1811992084</v>
      </c>
      <c r="B211" t="s">
        <v>342</v>
      </c>
      <c r="C211" s="1">
        <f>SUMIFS(T_DATA[discharges],T_DATA[year],C$4,T_DATA[encounter],C$5,T_DATA[bill_npi],$A211)</f>
        <v>0</v>
      </c>
      <c r="D211" s="1">
        <f>SUMIFS(T_DATA[discharges],T_DATA[year],D$4,T_DATA[encounter],D$5,T_DATA[bill_npi],$A211)</f>
        <v>2</v>
      </c>
      <c r="E211" s="1">
        <f t="shared" si="14"/>
        <v>2</v>
      </c>
      <c r="F211" s="11">
        <f>SUMIFS(T_DATA[csection_discharges],T_DATA[year],F$4,T_DATA[bill_npi],$A211)/SUMIFS(T_DATA[discharges],T_DATA[year],F$4,T_DATA[bill_npi],$A211)</f>
        <v>0.5</v>
      </c>
      <c r="G211" s="1">
        <f>SUMIFS(T_DATA[prev_csect_num],T_DATA[year],G$4,T_DATA[bill_npi],$A211,T_DATA[encounter],G$5)</f>
        <v>0</v>
      </c>
      <c r="H211" s="1">
        <f>SUMIFS(T_DATA[prev_csect_den],T_DATA[year],H$4,T_DATA[bill_npi],$A211,T_DATA[encounter],H$5)</f>
        <v>0</v>
      </c>
      <c r="I211" s="11" t="str">
        <f t="shared" si="16"/>
        <v/>
      </c>
      <c r="J211" s="1">
        <f>SUMIFS(T_DATA[prev_csect_num],T_DATA[year],J$4,T_DATA[bill_npi],$A211,T_DATA[encounter],J$5)</f>
        <v>0</v>
      </c>
      <c r="K211" s="1">
        <f>SUMIFS(T_DATA[prev_csect_den],T_DATA[year],K$4,T_DATA[bill_npi],$A211,T_DATA[encounter],K$5)</f>
        <v>1</v>
      </c>
      <c r="L211" s="11">
        <f t="shared" si="17"/>
        <v>0</v>
      </c>
      <c r="M211" s="1">
        <f>SUMIFS(T_DATA[prev_csect_num],T_DATA[year],M$4,T_DATA[bill_npi],$A211)</f>
        <v>0</v>
      </c>
      <c r="N211" s="1">
        <f>SUMIFS(T_DATA[prev_csect_den],T_DATA[year],N$4,T_DATA[bill_npi],$A211)</f>
        <v>1</v>
      </c>
      <c r="O211" s="11">
        <f t="shared" si="15"/>
        <v>0</v>
      </c>
      <c r="P211" s="11">
        <f>SUM($E$7:$E211)/SUM($E$7:$E$342)</f>
        <v>0.99859057786307615</v>
      </c>
      <c r="Q211" s="11"/>
    </row>
    <row r="212" spans="1:17" x14ac:dyDescent="0.35">
      <c r="A212">
        <v>1295718450</v>
      </c>
      <c r="B212" t="s">
        <v>327</v>
      </c>
      <c r="C212" s="1">
        <f>SUMIFS(T_DATA[discharges],T_DATA[year],C$4,T_DATA[encounter],C$5,T_DATA[bill_npi],$A212)</f>
        <v>0</v>
      </c>
      <c r="D212" s="1">
        <f>SUMIFS(T_DATA[discharges],T_DATA[year],D$4,T_DATA[encounter],D$5,T_DATA[bill_npi],$A212)</f>
        <v>2</v>
      </c>
      <c r="E212" s="1">
        <f t="shared" si="14"/>
        <v>2</v>
      </c>
      <c r="F212" s="11">
        <f>SUMIFS(T_DATA[csection_discharges],T_DATA[year],F$4,T_DATA[bill_npi],$A212)/SUMIFS(T_DATA[discharges],T_DATA[year],F$4,T_DATA[bill_npi],$A212)</f>
        <v>0.5</v>
      </c>
      <c r="G212" s="1">
        <f>SUMIFS(T_DATA[prev_csect_num],T_DATA[year],G$4,T_DATA[bill_npi],$A212,T_DATA[encounter],G$5)</f>
        <v>0</v>
      </c>
      <c r="H212" s="1">
        <f>SUMIFS(T_DATA[prev_csect_den],T_DATA[year],H$4,T_DATA[bill_npi],$A212,T_DATA[encounter],H$5)</f>
        <v>0</v>
      </c>
      <c r="I212" s="11" t="str">
        <f t="shared" si="16"/>
        <v/>
      </c>
      <c r="J212" s="1">
        <f>SUMIFS(T_DATA[prev_csect_num],T_DATA[year],J$4,T_DATA[bill_npi],$A212,T_DATA[encounter],J$5)</f>
        <v>0</v>
      </c>
      <c r="K212" s="1">
        <f>SUMIFS(T_DATA[prev_csect_den],T_DATA[year],K$4,T_DATA[bill_npi],$A212,T_DATA[encounter],K$5)</f>
        <v>0</v>
      </c>
      <c r="L212" s="11" t="str">
        <f t="shared" si="17"/>
        <v/>
      </c>
      <c r="M212" s="1">
        <f>SUMIFS(T_DATA[prev_csect_num],T_DATA[year],M$4,T_DATA[bill_npi],$A212)</f>
        <v>0</v>
      </c>
      <c r="N212" s="1">
        <f>SUMIFS(T_DATA[prev_csect_den],T_DATA[year],N$4,T_DATA[bill_npi],$A212)</f>
        <v>0</v>
      </c>
      <c r="O212" s="11" t="str">
        <f t="shared" si="15"/>
        <v/>
      </c>
      <c r="P212" s="11">
        <f>SUM($E$7:$E212)/SUM($E$7:$E$342)</f>
        <v>0.9986105696664368</v>
      </c>
      <c r="Q212" s="11"/>
    </row>
    <row r="213" spans="1:17" x14ac:dyDescent="0.35">
      <c r="A213">
        <v>1730112251</v>
      </c>
      <c r="B213" t="s">
        <v>172</v>
      </c>
      <c r="C213" s="1">
        <f>SUMIFS(T_DATA[discharges],T_DATA[year],C$4,T_DATA[encounter],C$5,T_DATA[bill_npi],$A213)</f>
        <v>0</v>
      </c>
      <c r="D213" s="1">
        <f>SUMIFS(T_DATA[discharges],T_DATA[year],D$4,T_DATA[encounter],D$5,T_DATA[bill_npi],$A213)</f>
        <v>2</v>
      </c>
      <c r="E213" s="1">
        <f t="shared" si="14"/>
        <v>2</v>
      </c>
      <c r="F213" s="11">
        <f>SUMIFS(T_DATA[csection_discharges],T_DATA[year],F$4,T_DATA[bill_npi],$A213)/SUMIFS(T_DATA[discharges],T_DATA[year],F$4,T_DATA[bill_npi],$A213)</f>
        <v>0.5</v>
      </c>
      <c r="G213" s="1">
        <f>SUMIFS(T_DATA[prev_csect_num],T_DATA[year],G$4,T_DATA[bill_npi],$A213,T_DATA[encounter],G$5)</f>
        <v>0</v>
      </c>
      <c r="H213" s="1">
        <f>SUMIFS(T_DATA[prev_csect_den],T_DATA[year],H$4,T_DATA[bill_npi],$A213,T_DATA[encounter],H$5)</f>
        <v>0</v>
      </c>
      <c r="I213" s="11" t="str">
        <f t="shared" si="16"/>
        <v/>
      </c>
      <c r="J213" s="1">
        <f>SUMIFS(T_DATA[prev_csect_num],T_DATA[year],J$4,T_DATA[bill_npi],$A213,T_DATA[encounter],J$5)</f>
        <v>0</v>
      </c>
      <c r="K213" s="1">
        <f>SUMIFS(T_DATA[prev_csect_den],T_DATA[year],K$4,T_DATA[bill_npi],$A213,T_DATA[encounter],K$5)</f>
        <v>1</v>
      </c>
      <c r="L213" s="11">
        <f t="shared" si="17"/>
        <v>0</v>
      </c>
      <c r="M213" s="1">
        <f>SUMIFS(T_DATA[prev_csect_num],T_DATA[year],M$4,T_DATA[bill_npi],$A213)</f>
        <v>0</v>
      </c>
      <c r="N213" s="1">
        <f>SUMIFS(T_DATA[prev_csect_den],T_DATA[year],N$4,T_DATA[bill_npi],$A213)</f>
        <v>1</v>
      </c>
      <c r="O213" s="11">
        <f t="shared" si="15"/>
        <v>0</v>
      </c>
      <c r="P213" s="11">
        <f>SUM($E$7:$E213)/SUM($E$7:$E$342)</f>
        <v>0.99863056146979734</v>
      </c>
      <c r="Q213" s="11"/>
    </row>
    <row r="214" spans="1:17" x14ac:dyDescent="0.35">
      <c r="A214" t="s">
        <v>342</v>
      </c>
      <c r="B214" t="s">
        <v>342</v>
      </c>
      <c r="C214" s="1">
        <f>SUMIFS(T_DATA[discharges],T_DATA[year],C$4,T_DATA[encounter],C$5,T_DATA[bill_npi],$A214)</f>
        <v>0</v>
      </c>
      <c r="D214" s="1">
        <f>SUMIFS(T_DATA[discharges],T_DATA[year],D$4,T_DATA[encounter],D$5,T_DATA[bill_npi],$A214)</f>
        <v>3</v>
      </c>
      <c r="E214" s="1">
        <f t="shared" si="14"/>
        <v>3</v>
      </c>
      <c r="F214" s="11">
        <f>SUMIFS(T_DATA[csection_discharges],T_DATA[year],F$4,T_DATA[bill_npi],$A214)/SUMIFS(T_DATA[discharges],T_DATA[year],F$4,T_DATA[bill_npi],$A214)</f>
        <v>0</v>
      </c>
      <c r="G214" s="1">
        <f>SUMIFS(T_DATA[prev_csect_num],T_DATA[year],G$4,T_DATA[bill_npi],$A214,T_DATA[encounter],G$5)</f>
        <v>0</v>
      </c>
      <c r="H214" s="1">
        <f>SUMIFS(T_DATA[prev_csect_den],T_DATA[year],H$4,T_DATA[bill_npi],$A214,T_DATA[encounter],H$5)</f>
        <v>0</v>
      </c>
      <c r="I214" s="11" t="str">
        <f t="shared" si="16"/>
        <v/>
      </c>
      <c r="J214" s="1">
        <f>SUMIFS(T_DATA[prev_csect_num],T_DATA[year],J$4,T_DATA[bill_npi],$A214,T_DATA[encounter],J$5)</f>
        <v>0</v>
      </c>
      <c r="K214" s="1">
        <f>SUMIFS(T_DATA[prev_csect_den],T_DATA[year],K$4,T_DATA[bill_npi],$A214,T_DATA[encounter],K$5)</f>
        <v>3</v>
      </c>
      <c r="L214" s="11">
        <f t="shared" si="17"/>
        <v>0</v>
      </c>
      <c r="M214" s="1">
        <f>SUMIFS(T_DATA[prev_csect_num],T_DATA[year],M$4,T_DATA[bill_npi],$A214)</f>
        <v>0</v>
      </c>
      <c r="N214" s="1">
        <f>SUMIFS(T_DATA[prev_csect_den],T_DATA[year],N$4,T_DATA[bill_npi],$A214)</f>
        <v>3</v>
      </c>
      <c r="O214" s="11">
        <f t="shared" si="15"/>
        <v>0</v>
      </c>
      <c r="P214" s="11">
        <f>SUM($E$7:$E214)/SUM($E$7:$E$342)</f>
        <v>0.99866054917483826</v>
      </c>
      <c r="Q214" s="11"/>
    </row>
    <row r="215" spans="1:17" x14ac:dyDescent="0.35">
      <c r="A215">
        <v>1053384776</v>
      </c>
      <c r="B215" t="s">
        <v>173</v>
      </c>
      <c r="C215" s="1">
        <f>SUMIFS(T_DATA[discharges],T_DATA[year],C$4,T_DATA[encounter],C$5,T_DATA[bill_npi],$A215)</f>
        <v>0</v>
      </c>
      <c r="D215" s="1">
        <f>SUMIFS(T_DATA[discharges],T_DATA[year],D$4,T_DATA[encounter],D$5,T_DATA[bill_npi],$A215)</f>
        <v>2</v>
      </c>
      <c r="E215" s="1">
        <f t="shared" si="14"/>
        <v>2</v>
      </c>
      <c r="F215" s="11">
        <f>SUMIFS(T_DATA[csection_discharges],T_DATA[year],F$4,T_DATA[bill_npi],$A215)/SUMIFS(T_DATA[discharges],T_DATA[year],F$4,T_DATA[bill_npi],$A215)</f>
        <v>0</v>
      </c>
      <c r="G215" s="1">
        <f>SUMIFS(T_DATA[prev_csect_num],T_DATA[year],G$4,T_DATA[bill_npi],$A215,T_DATA[encounter],G$5)</f>
        <v>0</v>
      </c>
      <c r="H215" s="1">
        <f>SUMIFS(T_DATA[prev_csect_den],T_DATA[year],H$4,T_DATA[bill_npi],$A215,T_DATA[encounter],H$5)</f>
        <v>0</v>
      </c>
      <c r="I215" s="11" t="str">
        <f t="shared" si="16"/>
        <v/>
      </c>
      <c r="J215" s="1">
        <f>SUMIFS(T_DATA[prev_csect_num],T_DATA[year],J$4,T_DATA[bill_npi],$A215,T_DATA[encounter],J$5)</f>
        <v>0</v>
      </c>
      <c r="K215" s="1">
        <f>SUMIFS(T_DATA[prev_csect_den],T_DATA[year],K$4,T_DATA[bill_npi],$A215,T_DATA[encounter],K$5)</f>
        <v>2</v>
      </c>
      <c r="L215" s="11">
        <f t="shared" si="17"/>
        <v>0</v>
      </c>
      <c r="M215" s="1">
        <f>SUMIFS(T_DATA[prev_csect_num],T_DATA[year],M$4,T_DATA[bill_npi],$A215)</f>
        <v>0</v>
      </c>
      <c r="N215" s="1">
        <f>SUMIFS(T_DATA[prev_csect_den],T_DATA[year],N$4,T_DATA[bill_npi],$A215)</f>
        <v>2</v>
      </c>
      <c r="O215" s="11">
        <f t="shared" si="15"/>
        <v>0</v>
      </c>
      <c r="P215" s="11">
        <f>SUM($E$7:$E215)/SUM($E$7:$E$342)</f>
        <v>0.99868054097819892</v>
      </c>
      <c r="Q215" s="11"/>
    </row>
    <row r="216" spans="1:17" x14ac:dyDescent="0.35">
      <c r="A216">
        <v>1669417838</v>
      </c>
      <c r="B216" t="s">
        <v>342</v>
      </c>
      <c r="C216" s="1">
        <f>SUMIFS(T_DATA[discharges],T_DATA[year],C$4,T_DATA[encounter],C$5,T_DATA[bill_npi],$A216)</f>
        <v>0</v>
      </c>
      <c r="D216" s="1">
        <f>SUMIFS(T_DATA[discharges],T_DATA[year],D$4,T_DATA[encounter],D$5,T_DATA[bill_npi],$A216)</f>
        <v>2</v>
      </c>
      <c r="E216" s="1">
        <f t="shared" si="14"/>
        <v>2</v>
      </c>
      <c r="F216" s="11">
        <f>SUMIFS(T_DATA[csection_discharges],T_DATA[year],F$4,T_DATA[bill_npi],$A216)/SUMIFS(T_DATA[discharges],T_DATA[year],F$4,T_DATA[bill_npi],$A216)</f>
        <v>0</v>
      </c>
      <c r="G216" s="1">
        <f>SUMIFS(T_DATA[prev_csect_num],T_DATA[year],G$4,T_DATA[bill_npi],$A216,T_DATA[encounter],G$5)</f>
        <v>0</v>
      </c>
      <c r="H216" s="1">
        <f>SUMIFS(T_DATA[prev_csect_den],T_DATA[year],H$4,T_DATA[bill_npi],$A216,T_DATA[encounter],H$5)</f>
        <v>0</v>
      </c>
      <c r="I216" s="11" t="str">
        <f t="shared" si="16"/>
        <v/>
      </c>
      <c r="J216" s="1">
        <f>SUMIFS(T_DATA[prev_csect_num],T_DATA[year],J$4,T_DATA[bill_npi],$A216,T_DATA[encounter],J$5)</f>
        <v>0</v>
      </c>
      <c r="K216" s="1">
        <f>SUMIFS(T_DATA[prev_csect_den],T_DATA[year],K$4,T_DATA[bill_npi],$A216,T_DATA[encounter],K$5)</f>
        <v>0</v>
      </c>
      <c r="L216" s="11" t="str">
        <f t="shared" si="17"/>
        <v/>
      </c>
      <c r="M216" s="1">
        <f>SUMIFS(T_DATA[prev_csect_num],T_DATA[year],M$4,T_DATA[bill_npi],$A216)</f>
        <v>0</v>
      </c>
      <c r="N216" s="1">
        <f>SUMIFS(T_DATA[prev_csect_den],T_DATA[year],N$4,T_DATA[bill_npi],$A216)</f>
        <v>0</v>
      </c>
      <c r="O216" s="11" t="str">
        <f t="shared" si="15"/>
        <v/>
      </c>
      <c r="P216" s="11">
        <f>SUM($E$7:$E216)/SUM($E$7:$E$342)</f>
        <v>0.99870053278155957</v>
      </c>
      <c r="Q216" s="11"/>
    </row>
    <row r="217" spans="1:17" x14ac:dyDescent="0.35">
      <c r="A217">
        <v>1598144362</v>
      </c>
      <c r="B217" t="s">
        <v>3597</v>
      </c>
      <c r="C217" s="1">
        <f>SUMIFS(T_DATA[discharges],T_DATA[year],C$4,T_DATA[encounter],C$5,T_DATA[bill_npi],$A217)</f>
        <v>0</v>
      </c>
      <c r="D217" s="1">
        <f>SUMIFS(T_DATA[discharges],T_DATA[year],D$4,T_DATA[encounter],D$5,T_DATA[bill_npi],$A217)</f>
        <v>2</v>
      </c>
      <c r="E217" s="1">
        <f t="shared" si="14"/>
        <v>2</v>
      </c>
      <c r="F217" s="11">
        <f>SUMIFS(T_DATA[csection_discharges],T_DATA[year],F$4,T_DATA[bill_npi],$A217)/SUMIFS(T_DATA[discharges],T_DATA[year],F$4,T_DATA[bill_npi],$A217)</f>
        <v>0</v>
      </c>
      <c r="G217" s="1">
        <f>SUMIFS(T_DATA[prev_csect_num],T_DATA[year],G$4,T_DATA[bill_npi],$A217,T_DATA[encounter],G$5)</f>
        <v>0</v>
      </c>
      <c r="H217" s="1">
        <f>SUMIFS(T_DATA[prev_csect_den],T_DATA[year],H$4,T_DATA[bill_npi],$A217,T_DATA[encounter],H$5)</f>
        <v>0</v>
      </c>
      <c r="I217" s="11" t="str">
        <f t="shared" si="16"/>
        <v/>
      </c>
      <c r="J217" s="1">
        <f>SUMIFS(T_DATA[prev_csect_num],T_DATA[year],J$4,T_DATA[bill_npi],$A217,T_DATA[encounter],J$5)</f>
        <v>0</v>
      </c>
      <c r="K217" s="1">
        <f>SUMIFS(T_DATA[prev_csect_den],T_DATA[year],K$4,T_DATA[bill_npi],$A217,T_DATA[encounter],K$5)</f>
        <v>1</v>
      </c>
      <c r="L217" s="11">
        <f t="shared" si="17"/>
        <v>0</v>
      </c>
      <c r="M217" s="1">
        <f>SUMIFS(T_DATA[prev_csect_num],T_DATA[year],M$4,T_DATA[bill_npi],$A217)</f>
        <v>0</v>
      </c>
      <c r="N217" s="1">
        <f>SUMIFS(T_DATA[prev_csect_den],T_DATA[year],N$4,T_DATA[bill_npi],$A217)</f>
        <v>1</v>
      </c>
      <c r="O217" s="11">
        <f t="shared" si="15"/>
        <v>0</v>
      </c>
      <c r="P217" s="11">
        <f>SUM($E$7:$E217)/SUM($E$7:$E$342)</f>
        <v>0.99872052458492022</v>
      </c>
      <c r="Q217" s="11"/>
    </row>
    <row r="218" spans="1:17" x14ac:dyDescent="0.35">
      <c r="A218">
        <v>1467552471</v>
      </c>
      <c r="B218" t="s">
        <v>3589</v>
      </c>
      <c r="C218" s="1">
        <f>SUMIFS(T_DATA[discharges],T_DATA[year],C$4,T_DATA[encounter],C$5,T_DATA[bill_npi],$A218)</f>
        <v>0</v>
      </c>
      <c r="D218" s="1">
        <f>SUMIFS(T_DATA[discharges],T_DATA[year],D$4,T_DATA[encounter],D$5,T_DATA[bill_npi],$A218)</f>
        <v>2</v>
      </c>
      <c r="E218" s="1">
        <f t="shared" si="14"/>
        <v>2</v>
      </c>
      <c r="F218" s="11">
        <f>SUMIFS(T_DATA[csection_discharges],T_DATA[year],F$4,T_DATA[bill_npi],$A218)/SUMIFS(T_DATA[discharges],T_DATA[year],F$4,T_DATA[bill_npi],$A218)</f>
        <v>0</v>
      </c>
      <c r="G218" s="1">
        <f>SUMIFS(T_DATA[prev_csect_num],T_DATA[year],G$4,T_DATA[bill_npi],$A218,T_DATA[encounter],G$5)</f>
        <v>0</v>
      </c>
      <c r="H218" s="1">
        <f>SUMIFS(T_DATA[prev_csect_den],T_DATA[year],H$4,T_DATA[bill_npi],$A218,T_DATA[encounter],H$5)</f>
        <v>0</v>
      </c>
      <c r="I218" s="11" t="str">
        <f t="shared" si="16"/>
        <v/>
      </c>
      <c r="J218" s="1">
        <f>SUMIFS(T_DATA[prev_csect_num],T_DATA[year],J$4,T_DATA[bill_npi],$A218,T_DATA[encounter],J$5)</f>
        <v>0</v>
      </c>
      <c r="K218" s="1">
        <f>SUMIFS(T_DATA[prev_csect_den],T_DATA[year],K$4,T_DATA[bill_npi],$A218,T_DATA[encounter],K$5)</f>
        <v>2</v>
      </c>
      <c r="L218" s="11">
        <f t="shared" si="17"/>
        <v>0</v>
      </c>
      <c r="M218" s="1">
        <f>SUMIFS(T_DATA[prev_csect_num],T_DATA[year],M$4,T_DATA[bill_npi],$A218)</f>
        <v>0</v>
      </c>
      <c r="N218" s="1">
        <f>SUMIFS(T_DATA[prev_csect_den],T_DATA[year],N$4,T_DATA[bill_npi],$A218)</f>
        <v>2</v>
      </c>
      <c r="O218" s="11">
        <f t="shared" si="15"/>
        <v>0</v>
      </c>
      <c r="P218" s="11">
        <f>SUM($E$7:$E218)/SUM($E$7:$E$342)</f>
        <v>0.99874051638828076</v>
      </c>
      <c r="Q218" s="11"/>
    </row>
    <row r="219" spans="1:17" x14ac:dyDescent="0.35">
      <c r="A219">
        <v>1417037045</v>
      </c>
      <c r="B219" t="s">
        <v>286</v>
      </c>
      <c r="C219" s="1">
        <f>SUMIFS(T_DATA[discharges],T_DATA[year],C$4,T_DATA[encounter],C$5,T_DATA[bill_npi],$A219)</f>
        <v>0</v>
      </c>
      <c r="D219" s="1">
        <f>SUMIFS(T_DATA[discharges],T_DATA[year],D$4,T_DATA[encounter],D$5,T_DATA[bill_npi],$A219)</f>
        <v>2</v>
      </c>
      <c r="E219" s="1">
        <f t="shared" si="14"/>
        <v>2</v>
      </c>
      <c r="F219" s="11">
        <f>SUMIFS(T_DATA[csection_discharges],T_DATA[year],F$4,T_DATA[bill_npi],$A219)/SUMIFS(T_DATA[discharges],T_DATA[year],F$4,T_DATA[bill_npi],$A219)</f>
        <v>0.5</v>
      </c>
      <c r="G219" s="1">
        <f>SUMIFS(T_DATA[prev_csect_num],T_DATA[year],G$4,T_DATA[bill_npi],$A219,T_DATA[encounter],G$5)</f>
        <v>0</v>
      </c>
      <c r="H219" s="1">
        <f>SUMIFS(T_DATA[prev_csect_den],T_DATA[year],H$4,T_DATA[bill_npi],$A219,T_DATA[encounter],H$5)</f>
        <v>0</v>
      </c>
      <c r="I219" s="11" t="str">
        <f t="shared" si="16"/>
        <v/>
      </c>
      <c r="J219" s="1">
        <f>SUMIFS(T_DATA[prev_csect_num],T_DATA[year],J$4,T_DATA[bill_npi],$A219,T_DATA[encounter],J$5)</f>
        <v>0</v>
      </c>
      <c r="K219" s="1">
        <f>SUMIFS(T_DATA[prev_csect_den],T_DATA[year],K$4,T_DATA[bill_npi],$A219,T_DATA[encounter],K$5)</f>
        <v>1</v>
      </c>
      <c r="L219" s="11">
        <f t="shared" si="17"/>
        <v>0</v>
      </c>
      <c r="M219" s="1">
        <f>SUMIFS(T_DATA[prev_csect_num],T_DATA[year],M$4,T_DATA[bill_npi],$A219)</f>
        <v>0</v>
      </c>
      <c r="N219" s="1">
        <f>SUMIFS(T_DATA[prev_csect_den],T_DATA[year],N$4,T_DATA[bill_npi],$A219)</f>
        <v>1</v>
      </c>
      <c r="O219" s="11">
        <f t="shared" si="15"/>
        <v>0</v>
      </c>
      <c r="P219" s="11">
        <f>SUM($E$7:$E219)/SUM($E$7:$E$342)</f>
        <v>0.99876050819164142</v>
      </c>
      <c r="Q219" s="11"/>
    </row>
    <row r="220" spans="1:17" x14ac:dyDescent="0.35">
      <c r="A220">
        <v>1457396079</v>
      </c>
      <c r="B220" t="s">
        <v>3570</v>
      </c>
      <c r="C220" s="1">
        <f>SUMIFS(T_DATA[discharges],T_DATA[year],C$4,T_DATA[encounter],C$5,T_DATA[bill_npi],$A220)</f>
        <v>0</v>
      </c>
      <c r="D220" s="1">
        <f>SUMIFS(T_DATA[discharges],T_DATA[year],D$4,T_DATA[encounter],D$5,T_DATA[bill_npi],$A220)</f>
        <v>2</v>
      </c>
      <c r="E220" s="1">
        <f t="shared" si="14"/>
        <v>2</v>
      </c>
      <c r="F220" s="11">
        <f>SUMIFS(T_DATA[csection_discharges],T_DATA[year],F$4,T_DATA[bill_npi],$A220)/SUMIFS(T_DATA[discharges],T_DATA[year],F$4,T_DATA[bill_npi],$A220)</f>
        <v>0</v>
      </c>
      <c r="G220" s="1">
        <f>SUMIFS(T_DATA[prev_csect_num],T_DATA[year],G$4,T_DATA[bill_npi],$A220,T_DATA[encounter],G$5)</f>
        <v>0</v>
      </c>
      <c r="H220" s="1">
        <f>SUMIFS(T_DATA[prev_csect_den],T_DATA[year],H$4,T_DATA[bill_npi],$A220,T_DATA[encounter],H$5)</f>
        <v>0</v>
      </c>
      <c r="I220" s="11" t="str">
        <f t="shared" si="16"/>
        <v/>
      </c>
      <c r="J220" s="1">
        <f>SUMIFS(T_DATA[prev_csect_num],T_DATA[year],J$4,T_DATA[bill_npi],$A220,T_DATA[encounter],J$5)</f>
        <v>0</v>
      </c>
      <c r="K220" s="1">
        <f>SUMIFS(T_DATA[prev_csect_den],T_DATA[year],K$4,T_DATA[bill_npi],$A220,T_DATA[encounter],K$5)</f>
        <v>1</v>
      </c>
      <c r="L220" s="11">
        <f t="shared" si="17"/>
        <v>0</v>
      </c>
      <c r="M220" s="1">
        <f>SUMIFS(T_DATA[prev_csect_num],T_DATA[year],M$4,T_DATA[bill_npi],$A220)</f>
        <v>0</v>
      </c>
      <c r="N220" s="1">
        <f>SUMIFS(T_DATA[prev_csect_den],T_DATA[year],N$4,T_DATA[bill_npi],$A220)</f>
        <v>1</v>
      </c>
      <c r="O220" s="11">
        <f t="shared" si="15"/>
        <v>0</v>
      </c>
      <c r="P220" s="11">
        <f>SUM($E$7:$E220)/SUM($E$7:$E$342)</f>
        <v>0.99878049999500207</v>
      </c>
      <c r="Q220" s="11"/>
    </row>
    <row r="221" spans="1:17" x14ac:dyDescent="0.35">
      <c r="A221">
        <v>1235215427</v>
      </c>
      <c r="B221" t="s">
        <v>276</v>
      </c>
      <c r="C221" s="1">
        <f>SUMIFS(T_DATA[discharges],T_DATA[year],C$4,T_DATA[encounter],C$5,T_DATA[bill_npi],$A221)</f>
        <v>0</v>
      </c>
      <c r="D221" s="1">
        <f>SUMIFS(T_DATA[discharges],T_DATA[year],D$4,T_DATA[encounter],D$5,T_DATA[bill_npi],$A221)</f>
        <v>1</v>
      </c>
      <c r="E221" s="1">
        <f t="shared" si="14"/>
        <v>1</v>
      </c>
      <c r="F221" s="11">
        <f>SUMIFS(T_DATA[csection_discharges],T_DATA[year],F$4,T_DATA[bill_npi],$A221)/SUMIFS(T_DATA[discharges],T_DATA[year],F$4,T_DATA[bill_npi],$A221)</f>
        <v>0</v>
      </c>
      <c r="G221" s="1">
        <f>SUMIFS(T_DATA[prev_csect_num],T_DATA[year],G$4,T_DATA[bill_npi],$A221,T_DATA[encounter],G$5)</f>
        <v>0</v>
      </c>
      <c r="H221" s="1">
        <f>SUMIFS(T_DATA[prev_csect_den],T_DATA[year],H$4,T_DATA[bill_npi],$A221,T_DATA[encounter],H$5)</f>
        <v>0</v>
      </c>
      <c r="I221" s="11" t="str">
        <f t="shared" si="16"/>
        <v/>
      </c>
      <c r="J221" s="1">
        <f>SUMIFS(T_DATA[prev_csect_num],T_DATA[year],J$4,T_DATA[bill_npi],$A221,T_DATA[encounter],J$5)</f>
        <v>0</v>
      </c>
      <c r="K221" s="1">
        <f>SUMIFS(T_DATA[prev_csect_den],T_DATA[year],K$4,T_DATA[bill_npi],$A221,T_DATA[encounter],K$5)</f>
        <v>0</v>
      </c>
      <c r="L221" s="11" t="str">
        <f t="shared" si="17"/>
        <v/>
      </c>
      <c r="M221" s="1">
        <f>SUMIFS(T_DATA[prev_csect_num],T_DATA[year],M$4,T_DATA[bill_npi],$A221)</f>
        <v>0</v>
      </c>
      <c r="N221" s="1">
        <f>SUMIFS(T_DATA[prev_csect_den],T_DATA[year],N$4,T_DATA[bill_npi],$A221)</f>
        <v>0</v>
      </c>
      <c r="O221" s="11" t="str">
        <f t="shared" si="15"/>
        <v/>
      </c>
      <c r="P221" s="11">
        <f>SUM($E$7:$E221)/SUM($E$7:$E$342)</f>
        <v>0.99879049589668234</v>
      </c>
      <c r="Q221" s="11"/>
    </row>
    <row r="222" spans="1:17" x14ac:dyDescent="0.35">
      <c r="A222">
        <v>1902834880</v>
      </c>
      <c r="B222" t="s">
        <v>54</v>
      </c>
      <c r="C222" s="1">
        <f>SUMIFS(T_DATA[discharges],T_DATA[year],C$4,T_DATA[encounter],C$5,T_DATA[bill_npi],$A222)</f>
        <v>0</v>
      </c>
      <c r="D222" s="1">
        <f>SUMIFS(T_DATA[discharges],T_DATA[year],D$4,T_DATA[encounter],D$5,T_DATA[bill_npi],$A222)</f>
        <v>1</v>
      </c>
      <c r="E222" s="1">
        <f t="shared" si="14"/>
        <v>1</v>
      </c>
      <c r="F222" s="11">
        <f>SUMIFS(T_DATA[csection_discharges],T_DATA[year],F$4,T_DATA[bill_npi],$A222)/SUMIFS(T_DATA[discharges],T_DATA[year],F$4,T_DATA[bill_npi],$A222)</f>
        <v>0</v>
      </c>
      <c r="G222" s="1">
        <f>SUMIFS(T_DATA[prev_csect_num],T_DATA[year],G$4,T_DATA[bill_npi],$A222,T_DATA[encounter],G$5)</f>
        <v>0</v>
      </c>
      <c r="H222" s="1">
        <f>SUMIFS(T_DATA[prev_csect_den],T_DATA[year],H$4,T_DATA[bill_npi],$A222,T_DATA[encounter],H$5)</f>
        <v>0</v>
      </c>
      <c r="I222" s="11" t="str">
        <f t="shared" si="16"/>
        <v/>
      </c>
      <c r="J222" s="1">
        <f>SUMIFS(T_DATA[prev_csect_num],T_DATA[year],J$4,T_DATA[bill_npi],$A222,T_DATA[encounter],J$5)</f>
        <v>0</v>
      </c>
      <c r="K222" s="1">
        <f>SUMIFS(T_DATA[prev_csect_den],T_DATA[year],K$4,T_DATA[bill_npi],$A222,T_DATA[encounter],K$5)</f>
        <v>0</v>
      </c>
      <c r="L222" s="11" t="str">
        <f t="shared" si="17"/>
        <v/>
      </c>
      <c r="M222" s="1">
        <f>SUMIFS(T_DATA[prev_csect_num],T_DATA[year],M$4,T_DATA[bill_npi],$A222)</f>
        <v>0</v>
      </c>
      <c r="N222" s="1">
        <f>SUMIFS(T_DATA[prev_csect_den],T_DATA[year],N$4,T_DATA[bill_npi],$A222)</f>
        <v>0</v>
      </c>
      <c r="O222" s="11" t="str">
        <f t="shared" si="15"/>
        <v/>
      </c>
      <c r="P222" s="11">
        <f>SUM($E$7:$E222)/SUM($E$7:$E$342)</f>
        <v>0.99880049179836272</v>
      </c>
      <c r="Q222" s="11"/>
    </row>
    <row r="223" spans="1:17" x14ac:dyDescent="0.35">
      <c r="A223">
        <v>1811991227</v>
      </c>
      <c r="B223" t="s">
        <v>3593</v>
      </c>
      <c r="C223" s="1">
        <f>SUMIFS(T_DATA[discharges],T_DATA[year],C$4,T_DATA[encounter],C$5,T_DATA[bill_npi],$A223)</f>
        <v>0</v>
      </c>
      <c r="D223" s="1">
        <f>SUMIFS(T_DATA[discharges],T_DATA[year],D$4,T_DATA[encounter],D$5,T_DATA[bill_npi],$A223)</f>
        <v>1</v>
      </c>
      <c r="E223" s="1">
        <f t="shared" si="14"/>
        <v>1</v>
      </c>
      <c r="F223" s="11">
        <f>SUMIFS(T_DATA[csection_discharges],T_DATA[year],F$4,T_DATA[bill_npi],$A223)/SUMIFS(T_DATA[discharges],T_DATA[year],F$4,T_DATA[bill_npi],$A223)</f>
        <v>0</v>
      </c>
      <c r="G223" s="1">
        <f>SUMIFS(T_DATA[prev_csect_num],T_DATA[year],G$4,T_DATA[bill_npi],$A223,T_DATA[encounter],G$5)</f>
        <v>0</v>
      </c>
      <c r="H223" s="1">
        <f>SUMIFS(T_DATA[prev_csect_den],T_DATA[year],H$4,T_DATA[bill_npi],$A223,T_DATA[encounter],H$5)</f>
        <v>0</v>
      </c>
      <c r="I223" s="11" t="str">
        <f t="shared" si="16"/>
        <v/>
      </c>
      <c r="J223" s="1">
        <f>SUMIFS(T_DATA[prev_csect_num],T_DATA[year],J$4,T_DATA[bill_npi],$A223,T_DATA[encounter],J$5)</f>
        <v>0</v>
      </c>
      <c r="K223" s="1">
        <f>SUMIFS(T_DATA[prev_csect_den],T_DATA[year],K$4,T_DATA[bill_npi],$A223,T_DATA[encounter],K$5)</f>
        <v>0</v>
      </c>
      <c r="L223" s="11" t="str">
        <f t="shared" si="17"/>
        <v/>
      </c>
      <c r="M223" s="1">
        <f>SUMIFS(T_DATA[prev_csect_num],T_DATA[year],M$4,T_DATA[bill_npi],$A223)</f>
        <v>0</v>
      </c>
      <c r="N223" s="1">
        <f>SUMIFS(T_DATA[prev_csect_den],T_DATA[year],N$4,T_DATA[bill_npi],$A223)</f>
        <v>0</v>
      </c>
      <c r="O223" s="11" t="str">
        <f t="shared" si="15"/>
        <v/>
      </c>
      <c r="P223" s="11">
        <f>SUM($E$7:$E223)/SUM($E$7:$E$342)</f>
        <v>0.99881048770004299</v>
      </c>
      <c r="Q223" s="11"/>
    </row>
    <row r="224" spans="1:17" x14ac:dyDescent="0.35">
      <c r="A224">
        <v>1194790055</v>
      </c>
      <c r="B224" t="s">
        <v>3578</v>
      </c>
      <c r="C224" s="1">
        <f>SUMIFS(T_DATA[discharges],T_DATA[year],C$4,T_DATA[encounter],C$5,T_DATA[bill_npi],$A224)</f>
        <v>0</v>
      </c>
      <c r="D224" s="1">
        <f>SUMIFS(T_DATA[discharges],T_DATA[year],D$4,T_DATA[encounter],D$5,T_DATA[bill_npi],$A224)</f>
        <v>1</v>
      </c>
      <c r="E224" s="1">
        <f t="shared" si="14"/>
        <v>1</v>
      </c>
      <c r="F224" s="11">
        <f>SUMIFS(T_DATA[csection_discharges],T_DATA[year],F$4,T_DATA[bill_npi],$A224)/SUMIFS(T_DATA[discharges],T_DATA[year],F$4,T_DATA[bill_npi],$A224)</f>
        <v>0</v>
      </c>
      <c r="G224" s="1">
        <f>SUMIFS(T_DATA[prev_csect_num],T_DATA[year],G$4,T_DATA[bill_npi],$A224,T_DATA[encounter],G$5)</f>
        <v>0</v>
      </c>
      <c r="H224" s="1">
        <f>SUMIFS(T_DATA[prev_csect_den],T_DATA[year],H$4,T_DATA[bill_npi],$A224,T_DATA[encounter],H$5)</f>
        <v>0</v>
      </c>
      <c r="I224" s="11" t="str">
        <f t="shared" si="16"/>
        <v/>
      </c>
      <c r="J224" s="1">
        <f>SUMIFS(T_DATA[prev_csect_num],T_DATA[year],J$4,T_DATA[bill_npi],$A224,T_DATA[encounter],J$5)</f>
        <v>0</v>
      </c>
      <c r="K224" s="1">
        <f>SUMIFS(T_DATA[prev_csect_den],T_DATA[year],K$4,T_DATA[bill_npi],$A224,T_DATA[encounter],K$5)</f>
        <v>1</v>
      </c>
      <c r="L224" s="11">
        <f t="shared" si="17"/>
        <v>0</v>
      </c>
      <c r="M224" s="1">
        <f>SUMIFS(T_DATA[prev_csect_num],T_DATA[year],M$4,T_DATA[bill_npi],$A224)</f>
        <v>0</v>
      </c>
      <c r="N224" s="1">
        <f>SUMIFS(T_DATA[prev_csect_den],T_DATA[year],N$4,T_DATA[bill_npi],$A224)</f>
        <v>1</v>
      </c>
      <c r="O224" s="11">
        <f t="shared" si="15"/>
        <v>0</v>
      </c>
      <c r="P224" s="11">
        <f>SUM($E$7:$E224)/SUM($E$7:$E$342)</f>
        <v>0.99882048360172326</v>
      </c>
      <c r="Q224" s="11"/>
    </row>
    <row r="225" spans="1:17" x14ac:dyDescent="0.35">
      <c r="A225">
        <v>1063945707</v>
      </c>
      <c r="B225" t="s">
        <v>342</v>
      </c>
      <c r="C225" s="1">
        <f>SUMIFS(T_DATA[discharges],T_DATA[year],C$4,T_DATA[encounter],C$5,T_DATA[bill_npi],$A225)</f>
        <v>0</v>
      </c>
      <c r="D225" s="1">
        <f>SUMIFS(T_DATA[discharges],T_DATA[year],D$4,T_DATA[encounter],D$5,T_DATA[bill_npi],$A225)</f>
        <v>1</v>
      </c>
      <c r="E225" s="1">
        <f t="shared" si="14"/>
        <v>1</v>
      </c>
      <c r="F225" s="11">
        <f>SUMIFS(T_DATA[csection_discharges],T_DATA[year],F$4,T_DATA[bill_npi],$A225)/SUMIFS(T_DATA[discharges],T_DATA[year],F$4,T_DATA[bill_npi],$A225)</f>
        <v>0</v>
      </c>
      <c r="G225" s="1">
        <f>SUMIFS(T_DATA[prev_csect_num],T_DATA[year],G$4,T_DATA[bill_npi],$A225,T_DATA[encounter],G$5)</f>
        <v>0</v>
      </c>
      <c r="H225" s="1">
        <f>SUMIFS(T_DATA[prev_csect_den],T_DATA[year],H$4,T_DATA[bill_npi],$A225,T_DATA[encounter],H$5)</f>
        <v>0</v>
      </c>
      <c r="I225" s="11" t="str">
        <f t="shared" si="16"/>
        <v/>
      </c>
      <c r="J225" s="1">
        <f>SUMIFS(T_DATA[prev_csect_num],T_DATA[year],J$4,T_DATA[bill_npi],$A225,T_DATA[encounter],J$5)</f>
        <v>0</v>
      </c>
      <c r="K225" s="1">
        <f>SUMIFS(T_DATA[prev_csect_den],T_DATA[year],K$4,T_DATA[bill_npi],$A225,T_DATA[encounter],K$5)</f>
        <v>1</v>
      </c>
      <c r="L225" s="11">
        <f t="shared" si="17"/>
        <v>0</v>
      </c>
      <c r="M225" s="1">
        <f>SUMIFS(T_DATA[prev_csect_num],T_DATA[year],M$4,T_DATA[bill_npi],$A225)</f>
        <v>0</v>
      </c>
      <c r="N225" s="1">
        <f>SUMIFS(T_DATA[prev_csect_den],T_DATA[year],N$4,T_DATA[bill_npi],$A225)</f>
        <v>1</v>
      </c>
      <c r="O225" s="11">
        <f t="shared" si="15"/>
        <v>0</v>
      </c>
      <c r="P225" s="11">
        <f>SUM($E$7:$E225)/SUM($E$7:$E$342)</f>
        <v>0.99883047950340365</v>
      </c>
      <c r="Q225" s="11"/>
    </row>
    <row r="226" spans="1:17" x14ac:dyDescent="0.35">
      <c r="A226">
        <v>1265568638</v>
      </c>
      <c r="B226" t="s">
        <v>342</v>
      </c>
      <c r="C226" s="1">
        <f>SUMIFS(T_DATA[discharges],T_DATA[year],C$4,T_DATA[encounter],C$5,T_DATA[bill_npi],$A226)</f>
        <v>0</v>
      </c>
      <c r="D226" s="1">
        <f>SUMIFS(T_DATA[discharges],T_DATA[year],D$4,T_DATA[encounter],D$5,T_DATA[bill_npi],$A226)</f>
        <v>1</v>
      </c>
      <c r="E226" s="1">
        <f t="shared" si="14"/>
        <v>1</v>
      </c>
      <c r="F226" s="11">
        <f>SUMIFS(T_DATA[csection_discharges],T_DATA[year],F$4,T_DATA[bill_npi],$A226)/SUMIFS(T_DATA[discharges],T_DATA[year],F$4,T_DATA[bill_npi],$A226)</f>
        <v>0</v>
      </c>
      <c r="G226" s="1">
        <f>SUMIFS(T_DATA[prev_csect_num],T_DATA[year],G$4,T_DATA[bill_npi],$A226,T_DATA[encounter],G$5)</f>
        <v>0</v>
      </c>
      <c r="H226" s="1">
        <f>SUMIFS(T_DATA[prev_csect_den],T_DATA[year],H$4,T_DATA[bill_npi],$A226,T_DATA[encounter],H$5)</f>
        <v>0</v>
      </c>
      <c r="I226" s="11" t="str">
        <f t="shared" si="16"/>
        <v/>
      </c>
      <c r="J226" s="1">
        <f>SUMIFS(T_DATA[prev_csect_num],T_DATA[year],J$4,T_DATA[bill_npi],$A226,T_DATA[encounter],J$5)</f>
        <v>0</v>
      </c>
      <c r="K226" s="1">
        <f>SUMIFS(T_DATA[prev_csect_den],T_DATA[year],K$4,T_DATA[bill_npi],$A226,T_DATA[encounter],K$5)</f>
        <v>0</v>
      </c>
      <c r="L226" s="11" t="str">
        <f t="shared" si="17"/>
        <v/>
      </c>
      <c r="M226" s="1">
        <f>SUMIFS(T_DATA[prev_csect_num],T_DATA[year],M$4,T_DATA[bill_npi],$A226)</f>
        <v>0</v>
      </c>
      <c r="N226" s="1">
        <f>SUMIFS(T_DATA[prev_csect_den],T_DATA[year],N$4,T_DATA[bill_npi],$A226)</f>
        <v>0</v>
      </c>
      <c r="O226" s="11" t="str">
        <f t="shared" si="15"/>
        <v/>
      </c>
      <c r="P226" s="11">
        <f>SUM($E$7:$E226)/SUM($E$7:$E$342)</f>
        <v>0.99884047540508392</v>
      </c>
      <c r="Q226" s="11"/>
    </row>
    <row r="227" spans="1:17" x14ac:dyDescent="0.35">
      <c r="A227">
        <v>1023061405</v>
      </c>
      <c r="B227" t="s">
        <v>3631</v>
      </c>
      <c r="C227" s="1">
        <f>SUMIFS(T_DATA[discharges],T_DATA[year],C$4,T_DATA[encounter],C$5,T_DATA[bill_npi],$A227)</f>
        <v>0</v>
      </c>
      <c r="D227" s="1">
        <f>SUMIFS(T_DATA[discharges],T_DATA[year],D$4,T_DATA[encounter],D$5,T_DATA[bill_npi],$A227)</f>
        <v>1</v>
      </c>
      <c r="E227" s="1">
        <f t="shared" si="14"/>
        <v>1</v>
      </c>
      <c r="F227" s="11">
        <f>SUMIFS(T_DATA[csection_discharges],T_DATA[year],F$4,T_DATA[bill_npi],$A227)/SUMIFS(T_DATA[discharges],T_DATA[year],F$4,T_DATA[bill_npi],$A227)</f>
        <v>1</v>
      </c>
      <c r="G227" s="1">
        <f>SUMIFS(T_DATA[prev_csect_num],T_DATA[year],G$4,T_DATA[bill_npi],$A227,T_DATA[encounter],G$5)</f>
        <v>0</v>
      </c>
      <c r="H227" s="1">
        <f>SUMIFS(T_DATA[prev_csect_den],T_DATA[year],H$4,T_DATA[bill_npi],$A227,T_DATA[encounter],H$5)</f>
        <v>0</v>
      </c>
      <c r="I227" s="11" t="str">
        <f t="shared" si="16"/>
        <v/>
      </c>
      <c r="J227" s="1">
        <f>SUMIFS(T_DATA[prev_csect_num],T_DATA[year],J$4,T_DATA[bill_npi],$A227,T_DATA[encounter],J$5)</f>
        <v>1</v>
      </c>
      <c r="K227" s="1">
        <f>SUMIFS(T_DATA[prev_csect_den],T_DATA[year],K$4,T_DATA[bill_npi],$A227,T_DATA[encounter],K$5)</f>
        <v>1</v>
      </c>
      <c r="L227" s="11">
        <f t="shared" si="17"/>
        <v>1</v>
      </c>
      <c r="M227" s="1">
        <f>SUMIFS(T_DATA[prev_csect_num],T_DATA[year],M$4,T_DATA[bill_npi],$A227)</f>
        <v>1</v>
      </c>
      <c r="N227" s="1">
        <f>SUMIFS(T_DATA[prev_csect_den],T_DATA[year],N$4,T_DATA[bill_npi],$A227)</f>
        <v>1</v>
      </c>
      <c r="O227" s="11">
        <f t="shared" si="15"/>
        <v>1</v>
      </c>
      <c r="P227" s="11">
        <f>SUM($E$7:$E227)/SUM($E$7:$E$342)</f>
        <v>0.99885047130676419</v>
      </c>
      <c r="Q227" s="11"/>
    </row>
    <row r="228" spans="1:17" x14ac:dyDescent="0.35">
      <c r="A228">
        <v>1487640207</v>
      </c>
      <c r="B228" t="s">
        <v>339</v>
      </c>
      <c r="C228" s="1">
        <f>SUMIFS(T_DATA[discharges],T_DATA[year],C$4,T_DATA[encounter],C$5,T_DATA[bill_npi],$A228)</f>
        <v>0</v>
      </c>
      <c r="D228" s="1">
        <f>SUMIFS(T_DATA[discharges],T_DATA[year],D$4,T_DATA[encounter],D$5,T_DATA[bill_npi],$A228)</f>
        <v>1</v>
      </c>
      <c r="E228" s="1">
        <f t="shared" si="14"/>
        <v>1</v>
      </c>
      <c r="F228" s="11">
        <f>SUMIFS(T_DATA[csection_discharges],T_DATA[year],F$4,T_DATA[bill_npi],$A228)/SUMIFS(T_DATA[discharges],T_DATA[year],F$4,T_DATA[bill_npi],$A228)</f>
        <v>0</v>
      </c>
      <c r="G228" s="1">
        <f>SUMIFS(T_DATA[prev_csect_num],T_DATA[year],G$4,T_DATA[bill_npi],$A228,T_DATA[encounter],G$5)</f>
        <v>0</v>
      </c>
      <c r="H228" s="1">
        <f>SUMIFS(T_DATA[prev_csect_den],T_DATA[year],H$4,T_DATA[bill_npi],$A228,T_DATA[encounter],H$5)</f>
        <v>0</v>
      </c>
      <c r="I228" s="11" t="str">
        <f t="shared" si="16"/>
        <v/>
      </c>
      <c r="J228" s="1">
        <f>SUMIFS(T_DATA[prev_csect_num],T_DATA[year],J$4,T_DATA[bill_npi],$A228,T_DATA[encounter],J$5)</f>
        <v>0</v>
      </c>
      <c r="K228" s="1">
        <f>SUMIFS(T_DATA[prev_csect_den],T_DATA[year],K$4,T_DATA[bill_npi],$A228,T_DATA[encounter],K$5)</f>
        <v>0</v>
      </c>
      <c r="L228" s="11" t="str">
        <f t="shared" si="17"/>
        <v/>
      </c>
      <c r="M228" s="1">
        <f>SUMIFS(T_DATA[prev_csect_num],T_DATA[year],M$4,T_DATA[bill_npi],$A228)</f>
        <v>0</v>
      </c>
      <c r="N228" s="1">
        <f>SUMIFS(T_DATA[prev_csect_den],T_DATA[year],N$4,T_DATA[bill_npi],$A228)</f>
        <v>0</v>
      </c>
      <c r="O228" s="11" t="str">
        <f t="shared" si="15"/>
        <v/>
      </c>
      <c r="P228" s="11">
        <f>SUM($E$7:$E228)/SUM($E$7:$E$342)</f>
        <v>0.99886046720844457</v>
      </c>
      <c r="Q228" s="11"/>
    </row>
    <row r="229" spans="1:17" x14ac:dyDescent="0.35">
      <c r="A229">
        <v>1134125016</v>
      </c>
      <c r="B229" t="s">
        <v>211</v>
      </c>
      <c r="C229" s="1">
        <f>SUMIFS(T_DATA[discharges],T_DATA[year],C$4,T_DATA[encounter],C$5,T_DATA[bill_npi],$A229)</f>
        <v>0</v>
      </c>
      <c r="D229" s="1">
        <f>SUMIFS(T_DATA[discharges],T_DATA[year],D$4,T_DATA[encounter],D$5,T_DATA[bill_npi],$A229)</f>
        <v>1</v>
      </c>
      <c r="E229" s="1">
        <f t="shared" si="14"/>
        <v>1</v>
      </c>
      <c r="F229" s="11">
        <f>SUMIFS(T_DATA[csection_discharges],T_DATA[year],F$4,T_DATA[bill_npi],$A229)/SUMIFS(T_DATA[discharges],T_DATA[year],F$4,T_DATA[bill_npi],$A229)</f>
        <v>1</v>
      </c>
      <c r="G229" s="1">
        <f>SUMIFS(T_DATA[prev_csect_num],T_DATA[year],G$4,T_DATA[bill_npi],$A229,T_DATA[encounter],G$5)</f>
        <v>0</v>
      </c>
      <c r="H229" s="1">
        <f>SUMIFS(T_DATA[prev_csect_den],T_DATA[year],H$4,T_DATA[bill_npi],$A229,T_DATA[encounter],H$5)</f>
        <v>0</v>
      </c>
      <c r="I229" s="11" t="str">
        <f t="shared" si="16"/>
        <v/>
      </c>
      <c r="J229" s="1">
        <f>SUMIFS(T_DATA[prev_csect_num],T_DATA[year],J$4,T_DATA[bill_npi],$A229,T_DATA[encounter],J$5)</f>
        <v>0</v>
      </c>
      <c r="K229" s="1">
        <f>SUMIFS(T_DATA[prev_csect_den],T_DATA[year],K$4,T_DATA[bill_npi],$A229,T_DATA[encounter],K$5)</f>
        <v>0</v>
      </c>
      <c r="L229" s="11" t="str">
        <f t="shared" si="17"/>
        <v/>
      </c>
      <c r="M229" s="1">
        <f>SUMIFS(T_DATA[prev_csect_num],T_DATA[year],M$4,T_DATA[bill_npi],$A229)</f>
        <v>0</v>
      </c>
      <c r="N229" s="1">
        <f>SUMIFS(T_DATA[prev_csect_den],T_DATA[year],N$4,T_DATA[bill_npi],$A229)</f>
        <v>0</v>
      </c>
      <c r="O229" s="11" t="str">
        <f t="shared" si="15"/>
        <v/>
      </c>
      <c r="P229" s="11">
        <f>SUM($E$7:$E229)/SUM($E$7:$E$342)</f>
        <v>0.99887046311012484</v>
      </c>
      <c r="Q229" s="11"/>
    </row>
    <row r="230" spans="1:17" x14ac:dyDescent="0.35">
      <c r="A230">
        <v>1518061928</v>
      </c>
      <c r="B230" t="s">
        <v>6</v>
      </c>
      <c r="C230" s="1">
        <f>SUMIFS(T_DATA[discharges],T_DATA[year],C$4,T_DATA[encounter],C$5,T_DATA[bill_npi],$A230)</f>
        <v>0</v>
      </c>
      <c r="D230" s="1">
        <f>SUMIFS(T_DATA[discharges],T_DATA[year],D$4,T_DATA[encounter],D$5,T_DATA[bill_npi],$A230)</f>
        <v>1</v>
      </c>
      <c r="E230" s="1">
        <f t="shared" si="14"/>
        <v>1</v>
      </c>
      <c r="F230" s="11">
        <f>SUMIFS(T_DATA[csection_discharges],T_DATA[year],F$4,T_DATA[bill_npi],$A230)/SUMIFS(T_DATA[discharges],T_DATA[year],F$4,T_DATA[bill_npi],$A230)</f>
        <v>0</v>
      </c>
      <c r="G230" s="1">
        <f>SUMIFS(T_DATA[prev_csect_num],T_DATA[year],G$4,T_DATA[bill_npi],$A230,T_DATA[encounter],G$5)</f>
        <v>0</v>
      </c>
      <c r="H230" s="1">
        <f>SUMIFS(T_DATA[prev_csect_den],T_DATA[year],H$4,T_DATA[bill_npi],$A230,T_DATA[encounter],H$5)</f>
        <v>0</v>
      </c>
      <c r="I230" s="11" t="str">
        <f t="shared" si="16"/>
        <v/>
      </c>
      <c r="J230" s="1">
        <f>SUMIFS(T_DATA[prev_csect_num],T_DATA[year],J$4,T_DATA[bill_npi],$A230,T_DATA[encounter],J$5)</f>
        <v>0</v>
      </c>
      <c r="K230" s="1">
        <f>SUMIFS(T_DATA[prev_csect_den],T_DATA[year],K$4,T_DATA[bill_npi],$A230,T_DATA[encounter],K$5)</f>
        <v>1</v>
      </c>
      <c r="L230" s="11">
        <f t="shared" si="17"/>
        <v>0</v>
      </c>
      <c r="M230" s="1">
        <f>SUMIFS(T_DATA[prev_csect_num],T_DATA[year],M$4,T_DATA[bill_npi],$A230)</f>
        <v>0</v>
      </c>
      <c r="N230" s="1">
        <f>SUMIFS(T_DATA[prev_csect_den],T_DATA[year],N$4,T_DATA[bill_npi],$A230)</f>
        <v>1</v>
      </c>
      <c r="O230" s="11">
        <f t="shared" si="15"/>
        <v>0</v>
      </c>
      <c r="P230" s="11">
        <f>SUM($E$7:$E230)/SUM($E$7:$E$342)</f>
        <v>0.99888045901180511</v>
      </c>
      <c r="Q230" s="11"/>
    </row>
    <row r="231" spans="1:17" x14ac:dyDescent="0.35">
      <c r="A231">
        <v>1558305995</v>
      </c>
      <c r="B231" t="s">
        <v>342</v>
      </c>
      <c r="C231" s="1">
        <f>SUMIFS(T_DATA[discharges],T_DATA[year],C$4,T_DATA[encounter],C$5,T_DATA[bill_npi],$A231)</f>
        <v>0</v>
      </c>
      <c r="D231" s="1">
        <f>SUMIFS(T_DATA[discharges],T_DATA[year],D$4,T_DATA[encounter],D$5,T_DATA[bill_npi],$A231)</f>
        <v>1</v>
      </c>
      <c r="E231" s="1">
        <f t="shared" si="14"/>
        <v>1</v>
      </c>
      <c r="F231" s="11">
        <f>SUMIFS(T_DATA[csection_discharges],T_DATA[year],F$4,T_DATA[bill_npi],$A231)/SUMIFS(T_DATA[discharges],T_DATA[year],F$4,T_DATA[bill_npi],$A231)</f>
        <v>0</v>
      </c>
      <c r="G231" s="1">
        <f>SUMIFS(T_DATA[prev_csect_num],T_DATA[year],G$4,T_DATA[bill_npi],$A231,T_DATA[encounter],G$5)</f>
        <v>0</v>
      </c>
      <c r="H231" s="1">
        <f>SUMIFS(T_DATA[prev_csect_den],T_DATA[year],H$4,T_DATA[bill_npi],$A231,T_DATA[encounter],H$5)</f>
        <v>0</v>
      </c>
      <c r="I231" s="11" t="str">
        <f t="shared" si="16"/>
        <v/>
      </c>
      <c r="J231" s="1">
        <f>SUMIFS(T_DATA[prev_csect_num],T_DATA[year],J$4,T_DATA[bill_npi],$A231,T_DATA[encounter],J$5)</f>
        <v>0</v>
      </c>
      <c r="K231" s="1">
        <f>SUMIFS(T_DATA[prev_csect_den],T_DATA[year],K$4,T_DATA[bill_npi],$A231,T_DATA[encounter],K$5)</f>
        <v>0</v>
      </c>
      <c r="L231" s="11" t="str">
        <f t="shared" si="17"/>
        <v/>
      </c>
      <c r="M231" s="1">
        <f>SUMIFS(T_DATA[prev_csect_num],T_DATA[year],M$4,T_DATA[bill_npi],$A231)</f>
        <v>0</v>
      </c>
      <c r="N231" s="1">
        <f>SUMIFS(T_DATA[prev_csect_den],T_DATA[year],N$4,T_DATA[bill_npi],$A231)</f>
        <v>0</v>
      </c>
      <c r="O231" s="11" t="str">
        <f t="shared" si="15"/>
        <v/>
      </c>
      <c r="P231" s="11">
        <f>SUM($E$7:$E231)/SUM($E$7:$E$342)</f>
        <v>0.99889045491348549</v>
      </c>
      <c r="Q231" s="11"/>
    </row>
    <row r="232" spans="1:17" x14ac:dyDescent="0.35">
      <c r="A232">
        <v>1902804552</v>
      </c>
      <c r="B232" t="s">
        <v>341</v>
      </c>
      <c r="C232" s="1">
        <f>SUMIFS(T_DATA[discharges],T_DATA[year],C$4,T_DATA[encounter],C$5,T_DATA[bill_npi],$A232)</f>
        <v>0</v>
      </c>
      <c r="D232" s="1">
        <f>SUMIFS(T_DATA[discharges],T_DATA[year],D$4,T_DATA[encounter],D$5,T_DATA[bill_npi],$A232)</f>
        <v>1</v>
      </c>
      <c r="E232" s="1">
        <f t="shared" si="14"/>
        <v>1</v>
      </c>
      <c r="F232" s="11">
        <f>SUMIFS(T_DATA[csection_discharges],T_DATA[year],F$4,T_DATA[bill_npi],$A232)/SUMIFS(T_DATA[discharges],T_DATA[year],F$4,T_DATA[bill_npi],$A232)</f>
        <v>0</v>
      </c>
      <c r="G232" s="1">
        <f>SUMIFS(T_DATA[prev_csect_num],T_DATA[year],G$4,T_DATA[bill_npi],$A232,T_DATA[encounter],G$5)</f>
        <v>0</v>
      </c>
      <c r="H232" s="1">
        <f>SUMIFS(T_DATA[prev_csect_den],T_DATA[year],H$4,T_DATA[bill_npi],$A232,T_DATA[encounter],H$5)</f>
        <v>0</v>
      </c>
      <c r="I232" s="11" t="str">
        <f t="shared" si="16"/>
        <v/>
      </c>
      <c r="J232" s="1">
        <f>SUMIFS(T_DATA[prev_csect_num],T_DATA[year],J$4,T_DATA[bill_npi],$A232,T_DATA[encounter],J$5)</f>
        <v>0</v>
      </c>
      <c r="K232" s="1">
        <f>SUMIFS(T_DATA[prev_csect_den],T_DATA[year],K$4,T_DATA[bill_npi],$A232,T_DATA[encounter],K$5)</f>
        <v>0</v>
      </c>
      <c r="L232" s="11" t="str">
        <f t="shared" si="17"/>
        <v/>
      </c>
      <c r="M232" s="1">
        <f>SUMIFS(T_DATA[prev_csect_num],T_DATA[year],M$4,T_DATA[bill_npi],$A232)</f>
        <v>0</v>
      </c>
      <c r="N232" s="1">
        <f>SUMIFS(T_DATA[prev_csect_den],T_DATA[year],N$4,T_DATA[bill_npi],$A232)</f>
        <v>0</v>
      </c>
      <c r="O232" s="11" t="str">
        <f t="shared" si="15"/>
        <v/>
      </c>
      <c r="P232" s="11">
        <f>SUM($E$7:$E232)/SUM($E$7:$E$342)</f>
        <v>0.99890045081516576</v>
      </c>
      <c r="Q232" s="11"/>
    </row>
    <row r="233" spans="1:17" x14ac:dyDescent="0.35">
      <c r="A233">
        <v>1144211020</v>
      </c>
      <c r="B233" t="s">
        <v>289</v>
      </c>
      <c r="C233" s="1">
        <f>SUMIFS(T_DATA[discharges],T_DATA[year],C$4,T_DATA[encounter],C$5,T_DATA[bill_npi],$A233)</f>
        <v>0</v>
      </c>
      <c r="D233" s="1">
        <f>SUMIFS(T_DATA[discharges],T_DATA[year],D$4,T_DATA[encounter],D$5,T_DATA[bill_npi],$A233)</f>
        <v>1</v>
      </c>
      <c r="E233" s="1">
        <f t="shared" si="14"/>
        <v>1</v>
      </c>
      <c r="F233" s="11">
        <f>SUMIFS(T_DATA[csection_discharges],T_DATA[year],F$4,T_DATA[bill_npi],$A233)/SUMIFS(T_DATA[discharges],T_DATA[year],F$4,T_DATA[bill_npi],$A233)</f>
        <v>1</v>
      </c>
      <c r="G233" s="1">
        <f>SUMIFS(T_DATA[prev_csect_num],T_DATA[year],G$4,T_DATA[bill_npi],$A233,T_DATA[encounter],G$5)</f>
        <v>0</v>
      </c>
      <c r="H233" s="1">
        <f>SUMIFS(T_DATA[prev_csect_den],T_DATA[year],H$4,T_DATA[bill_npi],$A233,T_DATA[encounter],H$5)</f>
        <v>0</v>
      </c>
      <c r="I233" s="11" t="str">
        <f t="shared" si="16"/>
        <v/>
      </c>
      <c r="J233" s="1">
        <f>SUMIFS(T_DATA[prev_csect_num],T_DATA[year],J$4,T_DATA[bill_npi],$A233,T_DATA[encounter],J$5)</f>
        <v>1</v>
      </c>
      <c r="K233" s="1">
        <f>SUMIFS(T_DATA[prev_csect_den],T_DATA[year],K$4,T_DATA[bill_npi],$A233,T_DATA[encounter],K$5)</f>
        <v>1</v>
      </c>
      <c r="L233" s="11">
        <f t="shared" si="17"/>
        <v>1</v>
      </c>
      <c r="M233" s="1">
        <f>SUMIFS(T_DATA[prev_csect_num],T_DATA[year],M$4,T_DATA[bill_npi],$A233)</f>
        <v>1</v>
      </c>
      <c r="N233" s="1">
        <f>SUMIFS(T_DATA[prev_csect_den],T_DATA[year],N$4,T_DATA[bill_npi],$A233)</f>
        <v>1</v>
      </c>
      <c r="O233" s="11">
        <f t="shared" si="15"/>
        <v>1</v>
      </c>
      <c r="P233" s="11">
        <f>SUM($E$7:$E233)/SUM($E$7:$E$342)</f>
        <v>0.99891044671684615</v>
      </c>
      <c r="Q233" s="11"/>
    </row>
    <row r="234" spans="1:17" x14ac:dyDescent="0.35">
      <c r="A234">
        <v>1396728630</v>
      </c>
      <c r="B234" t="s">
        <v>3627</v>
      </c>
      <c r="C234" s="1">
        <f>SUMIFS(T_DATA[discharges],T_DATA[year],C$4,T_DATA[encounter],C$5,T_DATA[bill_npi],$A234)</f>
        <v>0</v>
      </c>
      <c r="D234" s="1">
        <f>SUMIFS(T_DATA[discharges],T_DATA[year],D$4,T_DATA[encounter],D$5,T_DATA[bill_npi],$A234)</f>
        <v>1</v>
      </c>
      <c r="E234" s="1">
        <f t="shared" si="14"/>
        <v>1</v>
      </c>
      <c r="F234" s="11">
        <f>SUMIFS(T_DATA[csection_discharges],T_DATA[year],F$4,T_DATA[bill_npi],$A234)/SUMIFS(T_DATA[discharges],T_DATA[year],F$4,T_DATA[bill_npi],$A234)</f>
        <v>1</v>
      </c>
      <c r="G234" s="1">
        <f>SUMIFS(T_DATA[prev_csect_num],T_DATA[year],G$4,T_DATA[bill_npi],$A234,T_DATA[encounter],G$5)</f>
        <v>0</v>
      </c>
      <c r="H234" s="1">
        <f>SUMIFS(T_DATA[prev_csect_den],T_DATA[year],H$4,T_DATA[bill_npi],$A234,T_DATA[encounter],H$5)</f>
        <v>0</v>
      </c>
      <c r="I234" s="11" t="str">
        <f t="shared" si="16"/>
        <v/>
      </c>
      <c r="J234" s="1">
        <f>SUMIFS(T_DATA[prev_csect_num],T_DATA[year],J$4,T_DATA[bill_npi],$A234,T_DATA[encounter],J$5)</f>
        <v>0</v>
      </c>
      <c r="K234" s="1">
        <f>SUMIFS(T_DATA[prev_csect_den],T_DATA[year],K$4,T_DATA[bill_npi],$A234,T_DATA[encounter],K$5)</f>
        <v>0</v>
      </c>
      <c r="L234" s="11" t="str">
        <f t="shared" si="17"/>
        <v/>
      </c>
      <c r="M234" s="1">
        <f>SUMIFS(T_DATA[prev_csect_num],T_DATA[year],M$4,T_DATA[bill_npi],$A234)</f>
        <v>0</v>
      </c>
      <c r="N234" s="1">
        <f>SUMIFS(T_DATA[prev_csect_den],T_DATA[year],N$4,T_DATA[bill_npi],$A234)</f>
        <v>0</v>
      </c>
      <c r="O234" s="11" t="str">
        <f t="shared" si="15"/>
        <v/>
      </c>
      <c r="P234" s="11">
        <f>SUM($E$7:$E234)/SUM($E$7:$E$342)</f>
        <v>0.99892044261852642</v>
      </c>
      <c r="Q234" s="11"/>
    </row>
    <row r="235" spans="1:17" x14ac:dyDescent="0.35">
      <c r="A235">
        <v>1902897820</v>
      </c>
      <c r="B235" t="s">
        <v>3607</v>
      </c>
      <c r="C235" s="1">
        <f>SUMIFS(T_DATA[discharges],T_DATA[year],C$4,T_DATA[encounter],C$5,T_DATA[bill_npi],$A235)</f>
        <v>0</v>
      </c>
      <c r="D235" s="1">
        <f>SUMIFS(T_DATA[discharges],T_DATA[year],D$4,T_DATA[encounter],D$5,T_DATA[bill_npi],$A235)</f>
        <v>1</v>
      </c>
      <c r="E235" s="1">
        <f t="shared" si="14"/>
        <v>1</v>
      </c>
      <c r="F235" s="11">
        <f>SUMIFS(T_DATA[csection_discharges],T_DATA[year],F$4,T_DATA[bill_npi],$A235)/SUMIFS(T_DATA[discharges],T_DATA[year],F$4,T_DATA[bill_npi],$A235)</f>
        <v>0</v>
      </c>
      <c r="G235" s="1">
        <f>SUMIFS(T_DATA[prev_csect_num],T_DATA[year],G$4,T_DATA[bill_npi],$A235,T_DATA[encounter],G$5)</f>
        <v>0</v>
      </c>
      <c r="H235" s="1">
        <f>SUMIFS(T_DATA[prev_csect_den],T_DATA[year],H$4,T_DATA[bill_npi],$A235,T_DATA[encounter],H$5)</f>
        <v>0</v>
      </c>
      <c r="I235" s="11" t="str">
        <f t="shared" si="16"/>
        <v/>
      </c>
      <c r="J235" s="1">
        <f>SUMIFS(T_DATA[prev_csect_num],T_DATA[year],J$4,T_DATA[bill_npi],$A235,T_DATA[encounter],J$5)</f>
        <v>0</v>
      </c>
      <c r="K235" s="1">
        <f>SUMIFS(T_DATA[prev_csect_den],T_DATA[year],K$4,T_DATA[bill_npi],$A235,T_DATA[encounter],K$5)</f>
        <v>1</v>
      </c>
      <c r="L235" s="11">
        <f t="shared" si="17"/>
        <v>0</v>
      </c>
      <c r="M235" s="1">
        <f>SUMIFS(T_DATA[prev_csect_num],T_DATA[year],M$4,T_DATA[bill_npi],$A235)</f>
        <v>0</v>
      </c>
      <c r="N235" s="1">
        <f>SUMIFS(T_DATA[prev_csect_den],T_DATA[year],N$4,T_DATA[bill_npi],$A235)</f>
        <v>1</v>
      </c>
      <c r="O235" s="11">
        <f t="shared" si="15"/>
        <v>0</v>
      </c>
      <c r="P235" s="11">
        <f>SUM($E$7:$E235)/SUM($E$7:$E$342)</f>
        <v>0.99893043852020669</v>
      </c>
      <c r="Q235" s="11"/>
    </row>
    <row r="236" spans="1:17" x14ac:dyDescent="0.35">
      <c r="A236">
        <v>1144203563</v>
      </c>
      <c r="B236" t="s">
        <v>3588</v>
      </c>
      <c r="C236" s="1">
        <f>SUMIFS(T_DATA[discharges],T_DATA[year],C$4,T_DATA[encounter],C$5,T_DATA[bill_npi],$A236)</f>
        <v>0</v>
      </c>
      <c r="D236" s="1">
        <f>SUMIFS(T_DATA[discharges],T_DATA[year],D$4,T_DATA[encounter],D$5,T_DATA[bill_npi],$A236)</f>
        <v>1</v>
      </c>
      <c r="E236" s="1">
        <f t="shared" si="14"/>
        <v>1</v>
      </c>
      <c r="F236" s="11">
        <f>SUMIFS(T_DATA[csection_discharges],T_DATA[year],F$4,T_DATA[bill_npi],$A236)/SUMIFS(T_DATA[discharges],T_DATA[year],F$4,T_DATA[bill_npi],$A236)</f>
        <v>0</v>
      </c>
      <c r="G236" s="1">
        <f>SUMIFS(T_DATA[prev_csect_num],T_DATA[year],G$4,T_DATA[bill_npi],$A236,T_DATA[encounter],G$5)</f>
        <v>0</v>
      </c>
      <c r="H236" s="1">
        <f>SUMIFS(T_DATA[prev_csect_den],T_DATA[year],H$4,T_DATA[bill_npi],$A236,T_DATA[encounter],H$5)</f>
        <v>0</v>
      </c>
      <c r="I236" s="11" t="str">
        <f t="shared" si="16"/>
        <v/>
      </c>
      <c r="J236" s="1">
        <f>SUMIFS(T_DATA[prev_csect_num],T_DATA[year],J$4,T_DATA[bill_npi],$A236,T_DATA[encounter],J$5)</f>
        <v>0</v>
      </c>
      <c r="K236" s="1">
        <f>SUMIFS(T_DATA[prev_csect_den],T_DATA[year],K$4,T_DATA[bill_npi],$A236,T_DATA[encounter],K$5)</f>
        <v>1</v>
      </c>
      <c r="L236" s="11">
        <f t="shared" si="17"/>
        <v>0</v>
      </c>
      <c r="M236" s="1">
        <f>SUMIFS(T_DATA[prev_csect_num],T_DATA[year],M$4,T_DATA[bill_npi],$A236)</f>
        <v>0</v>
      </c>
      <c r="N236" s="1">
        <f>SUMIFS(T_DATA[prev_csect_den],T_DATA[year],N$4,T_DATA[bill_npi],$A236)</f>
        <v>1</v>
      </c>
      <c r="O236" s="11">
        <f t="shared" si="15"/>
        <v>0</v>
      </c>
      <c r="P236" s="11">
        <f>SUM($E$7:$E236)/SUM($E$7:$E$342)</f>
        <v>0.99894043442188707</v>
      </c>
      <c r="Q236" s="11"/>
    </row>
    <row r="237" spans="1:17" x14ac:dyDescent="0.35">
      <c r="A237">
        <v>1720078702</v>
      </c>
      <c r="B237" t="s">
        <v>3604</v>
      </c>
      <c r="C237" s="1">
        <f>SUMIFS(T_DATA[discharges],T_DATA[year],C$4,T_DATA[encounter],C$5,T_DATA[bill_npi],$A237)</f>
        <v>0</v>
      </c>
      <c r="D237" s="1">
        <f>SUMIFS(T_DATA[discharges],T_DATA[year],D$4,T_DATA[encounter],D$5,T_DATA[bill_npi],$A237)</f>
        <v>1</v>
      </c>
      <c r="E237" s="1">
        <f t="shared" si="14"/>
        <v>1</v>
      </c>
      <c r="F237" s="11">
        <f>SUMIFS(T_DATA[csection_discharges],T_DATA[year],F$4,T_DATA[bill_npi],$A237)/SUMIFS(T_DATA[discharges],T_DATA[year],F$4,T_DATA[bill_npi],$A237)</f>
        <v>0</v>
      </c>
      <c r="G237" s="1">
        <f>SUMIFS(T_DATA[prev_csect_num],T_DATA[year],G$4,T_DATA[bill_npi],$A237,T_DATA[encounter],G$5)</f>
        <v>0</v>
      </c>
      <c r="H237" s="1">
        <f>SUMIFS(T_DATA[prev_csect_den],T_DATA[year],H$4,T_DATA[bill_npi],$A237,T_DATA[encounter],H$5)</f>
        <v>0</v>
      </c>
      <c r="I237" s="11" t="str">
        <f t="shared" si="16"/>
        <v/>
      </c>
      <c r="J237" s="1">
        <f>SUMIFS(T_DATA[prev_csect_num],T_DATA[year],J$4,T_DATA[bill_npi],$A237,T_DATA[encounter],J$5)</f>
        <v>0</v>
      </c>
      <c r="K237" s="1">
        <f>SUMIFS(T_DATA[prev_csect_den],T_DATA[year],K$4,T_DATA[bill_npi],$A237,T_DATA[encounter],K$5)</f>
        <v>0</v>
      </c>
      <c r="L237" s="11" t="str">
        <f t="shared" si="17"/>
        <v/>
      </c>
      <c r="M237" s="1">
        <f>SUMIFS(T_DATA[prev_csect_num],T_DATA[year],M$4,T_DATA[bill_npi],$A237)</f>
        <v>0</v>
      </c>
      <c r="N237" s="1">
        <f>SUMIFS(T_DATA[prev_csect_den],T_DATA[year],N$4,T_DATA[bill_npi],$A237)</f>
        <v>0</v>
      </c>
      <c r="O237" s="11" t="str">
        <f t="shared" si="15"/>
        <v/>
      </c>
      <c r="P237" s="11">
        <f>SUM($E$7:$E237)/SUM($E$7:$E$342)</f>
        <v>0.99895043032356734</v>
      </c>
      <c r="Q237" s="11"/>
    </row>
    <row r="238" spans="1:17" x14ac:dyDescent="0.35">
      <c r="A238">
        <v>1972581940</v>
      </c>
      <c r="B238" t="s">
        <v>342</v>
      </c>
      <c r="C238" s="1">
        <f>SUMIFS(T_DATA[discharges],T_DATA[year],C$4,T_DATA[encounter],C$5,T_DATA[bill_npi],$A238)</f>
        <v>0</v>
      </c>
      <c r="D238" s="1">
        <f>SUMIFS(T_DATA[discharges],T_DATA[year],D$4,T_DATA[encounter],D$5,T_DATA[bill_npi],$A238)</f>
        <v>1</v>
      </c>
      <c r="E238" s="1">
        <f t="shared" si="14"/>
        <v>1</v>
      </c>
      <c r="F238" s="11">
        <f>SUMIFS(T_DATA[csection_discharges],T_DATA[year],F$4,T_DATA[bill_npi],$A238)/SUMIFS(T_DATA[discharges],T_DATA[year],F$4,T_DATA[bill_npi],$A238)</f>
        <v>0</v>
      </c>
      <c r="G238" s="1">
        <f>SUMIFS(T_DATA[prev_csect_num],T_DATA[year],G$4,T_DATA[bill_npi],$A238,T_DATA[encounter],G$5)</f>
        <v>0</v>
      </c>
      <c r="H238" s="1">
        <f>SUMIFS(T_DATA[prev_csect_den],T_DATA[year],H$4,T_DATA[bill_npi],$A238,T_DATA[encounter],H$5)</f>
        <v>0</v>
      </c>
      <c r="I238" s="11" t="str">
        <f t="shared" si="16"/>
        <v/>
      </c>
      <c r="J238" s="1">
        <f>SUMIFS(T_DATA[prev_csect_num],T_DATA[year],J$4,T_DATA[bill_npi],$A238,T_DATA[encounter],J$5)</f>
        <v>0</v>
      </c>
      <c r="K238" s="1">
        <f>SUMIFS(T_DATA[prev_csect_den],T_DATA[year],K$4,T_DATA[bill_npi],$A238,T_DATA[encounter],K$5)</f>
        <v>1</v>
      </c>
      <c r="L238" s="11">
        <f t="shared" si="17"/>
        <v>0</v>
      </c>
      <c r="M238" s="1">
        <f>SUMIFS(T_DATA[prev_csect_num],T_DATA[year],M$4,T_DATA[bill_npi],$A238)</f>
        <v>0</v>
      </c>
      <c r="N238" s="1">
        <f>SUMIFS(T_DATA[prev_csect_den],T_DATA[year],N$4,T_DATA[bill_npi],$A238)</f>
        <v>1</v>
      </c>
      <c r="O238" s="11">
        <f t="shared" si="15"/>
        <v>0</v>
      </c>
      <c r="P238" s="11">
        <f>SUM($E$7:$E238)/SUM($E$7:$E$342)</f>
        <v>0.99896042622524761</v>
      </c>
      <c r="Q238" s="11"/>
    </row>
    <row r="239" spans="1:17" x14ac:dyDescent="0.35">
      <c r="A239">
        <v>1598700940</v>
      </c>
      <c r="B239" t="s">
        <v>3577</v>
      </c>
      <c r="C239" s="1">
        <f>SUMIFS(T_DATA[discharges],T_DATA[year],C$4,T_DATA[encounter],C$5,T_DATA[bill_npi],$A239)</f>
        <v>0</v>
      </c>
      <c r="D239" s="1">
        <f>SUMIFS(T_DATA[discharges],T_DATA[year],D$4,T_DATA[encounter],D$5,T_DATA[bill_npi],$A239)</f>
        <v>1</v>
      </c>
      <c r="E239" s="1">
        <f t="shared" si="14"/>
        <v>1</v>
      </c>
      <c r="F239" s="11">
        <f>SUMIFS(T_DATA[csection_discharges],T_DATA[year],F$4,T_DATA[bill_npi],$A239)/SUMIFS(T_DATA[discharges],T_DATA[year],F$4,T_DATA[bill_npi],$A239)</f>
        <v>0</v>
      </c>
      <c r="G239" s="1">
        <f>SUMIFS(T_DATA[prev_csect_num],T_DATA[year],G$4,T_DATA[bill_npi],$A239,T_DATA[encounter],G$5)</f>
        <v>0</v>
      </c>
      <c r="H239" s="1">
        <f>SUMIFS(T_DATA[prev_csect_den],T_DATA[year],H$4,T_DATA[bill_npi],$A239,T_DATA[encounter],H$5)</f>
        <v>0</v>
      </c>
      <c r="I239" s="11" t="str">
        <f t="shared" si="16"/>
        <v/>
      </c>
      <c r="J239" s="1">
        <f>SUMIFS(T_DATA[prev_csect_num],T_DATA[year],J$4,T_DATA[bill_npi],$A239,T_DATA[encounter],J$5)</f>
        <v>0</v>
      </c>
      <c r="K239" s="1">
        <f>SUMIFS(T_DATA[prev_csect_den],T_DATA[year],K$4,T_DATA[bill_npi],$A239,T_DATA[encounter],K$5)</f>
        <v>0</v>
      </c>
      <c r="L239" s="11" t="str">
        <f t="shared" si="17"/>
        <v/>
      </c>
      <c r="M239" s="1">
        <f>SUMIFS(T_DATA[prev_csect_num],T_DATA[year],M$4,T_DATA[bill_npi],$A239)</f>
        <v>0</v>
      </c>
      <c r="N239" s="1">
        <f>SUMIFS(T_DATA[prev_csect_den],T_DATA[year],N$4,T_DATA[bill_npi],$A239)</f>
        <v>0</v>
      </c>
      <c r="O239" s="11" t="str">
        <f t="shared" si="15"/>
        <v/>
      </c>
      <c r="P239" s="11">
        <f>SUM($E$7:$E239)/SUM($E$7:$E$342)</f>
        <v>0.99897042212692799</v>
      </c>
      <c r="Q239" s="11"/>
    </row>
    <row r="240" spans="1:17" x14ac:dyDescent="0.35">
      <c r="A240">
        <v>1417432840</v>
      </c>
      <c r="B240" t="s">
        <v>3603</v>
      </c>
      <c r="C240" s="1">
        <f>SUMIFS(T_DATA[discharges],T_DATA[year],C$4,T_DATA[encounter],C$5,T_DATA[bill_npi],$A240)</f>
        <v>0</v>
      </c>
      <c r="D240" s="1">
        <f>SUMIFS(T_DATA[discharges],T_DATA[year],D$4,T_DATA[encounter],D$5,T_DATA[bill_npi],$A240)</f>
        <v>1</v>
      </c>
      <c r="E240" s="1">
        <f t="shared" si="14"/>
        <v>1</v>
      </c>
      <c r="F240" s="11">
        <f>SUMIFS(T_DATA[csection_discharges],T_DATA[year],F$4,T_DATA[bill_npi],$A240)/SUMIFS(T_DATA[discharges],T_DATA[year],F$4,T_DATA[bill_npi],$A240)</f>
        <v>0</v>
      </c>
      <c r="G240" s="1">
        <f>SUMIFS(T_DATA[prev_csect_num],T_DATA[year],G$4,T_DATA[bill_npi],$A240,T_DATA[encounter],G$5)</f>
        <v>0</v>
      </c>
      <c r="H240" s="1">
        <f>SUMIFS(T_DATA[prev_csect_den],T_DATA[year],H$4,T_DATA[bill_npi],$A240,T_DATA[encounter],H$5)</f>
        <v>0</v>
      </c>
      <c r="I240" s="11" t="str">
        <f t="shared" si="16"/>
        <v/>
      </c>
      <c r="J240" s="1">
        <f>SUMIFS(T_DATA[prev_csect_num],T_DATA[year],J$4,T_DATA[bill_npi],$A240,T_DATA[encounter],J$5)</f>
        <v>0</v>
      </c>
      <c r="K240" s="1">
        <f>SUMIFS(T_DATA[prev_csect_den],T_DATA[year],K$4,T_DATA[bill_npi],$A240,T_DATA[encounter],K$5)</f>
        <v>0</v>
      </c>
      <c r="L240" s="11" t="str">
        <f t="shared" si="17"/>
        <v/>
      </c>
      <c r="M240" s="1">
        <f>SUMIFS(T_DATA[prev_csect_num],T_DATA[year],M$4,T_DATA[bill_npi],$A240)</f>
        <v>0</v>
      </c>
      <c r="N240" s="1">
        <f>SUMIFS(T_DATA[prev_csect_den],T_DATA[year],N$4,T_DATA[bill_npi],$A240)</f>
        <v>0</v>
      </c>
      <c r="O240" s="11" t="str">
        <f t="shared" si="15"/>
        <v/>
      </c>
      <c r="P240" s="11">
        <f>SUM($E$7:$E240)/SUM($E$7:$E$342)</f>
        <v>0.99898041802860826</v>
      </c>
      <c r="Q240" s="11"/>
    </row>
    <row r="241" spans="1:17" x14ac:dyDescent="0.35">
      <c r="A241">
        <v>1356528756</v>
      </c>
      <c r="B241" t="s">
        <v>342</v>
      </c>
      <c r="C241" s="1">
        <f>SUMIFS(T_DATA[discharges],T_DATA[year],C$4,T_DATA[encounter],C$5,T_DATA[bill_npi],$A241)</f>
        <v>0</v>
      </c>
      <c r="D241" s="1">
        <f>SUMIFS(T_DATA[discharges],T_DATA[year],D$4,T_DATA[encounter],D$5,T_DATA[bill_npi],$A241)</f>
        <v>1</v>
      </c>
      <c r="E241" s="1">
        <f t="shared" si="14"/>
        <v>1</v>
      </c>
      <c r="F241" s="11">
        <f>SUMIFS(T_DATA[csection_discharges],T_DATA[year],F$4,T_DATA[bill_npi],$A241)/SUMIFS(T_DATA[discharges],T_DATA[year],F$4,T_DATA[bill_npi],$A241)</f>
        <v>0</v>
      </c>
      <c r="G241" s="1">
        <f>SUMIFS(T_DATA[prev_csect_num],T_DATA[year],G$4,T_DATA[bill_npi],$A241,T_DATA[encounter],G$5)</f>
        <v>0</v>
      </c>
      <c r="H241" s="1">
        <f>SUMIFS(T_DATA[prev_csect_den],T_DATA[year],H$4,T_DATA[bill_npi],$A241,T_DATA[encounter],H$5)</f>
        <v>0</v>
      </c>
      <c r="I241" s="11" t="str">
        <f t="shared" si="16"/>
        <v/>
      </c>
      <c r="J241" s="1">
        <f>SUMIFS(T_DATA[prev_csect_num],T_DATA[year],J$4,T_DATA[bill_npi],$A241,T_DATA[encounter],J$5)</f>
        <v>0</v>
      </c>
      <c r="K241" s="1">
        <f>SUMIFS(T_DATA[prev_csect_den],T_DATA[year],K$4,T_DATA[bill_npi],$A241,T_DATA[encounter],K$5)</f>
        <v>0</v>
      </c>
      <c r="L241" s="11" t="str">
        <f t="shared" si="17"/>
        <v/>
      </c>
      <c r="M241" s="1">
        <f>SUMIFS(T_DATA[prev_csect_num],T_DATA[year],M$4,T_DATA[bill_npi],$A241)</f>
        <v>0</v>
      </c>
      <c r="N241" s="1">
        <f>SUMIFS(T_DATA[prev_csect_den],T_DATA[year],N$4,T_DATA[bill_npi],$A241)</f>
        <v>0</v>
      </c>
      <c r="O241" s="11" t="str">
        <f t="shared" si="15"/>
        <v/>
      </c>
      <c r="P241" s="11">
        <f>SUM($E$7:$E241)/SUM($E$7:$E$342)</f>
        <v>0.99899041393028853</v>
      </c>
      <c r="Q241" s="11"/>
    </row>
    <row r="242" spans="1:17" x14ac:dyDescent="0.35">
      <c r="A242">
        <v>1235138405</v>
      </c>
      <c r="B242" t="s">
        <v>97</v>
      </c>
      <c r="C242" s="1">
        <f>SUMIFS(T_DATA[discharges],T_DATA[year],C$4,T_DATA[encounter],C$5,T_DATA[bill_npi],$A242)</f>
        <v>0</v>
      </c>
      <c r="D242" s="1">
        <f>SUMIFS(T_DATA[discharges],T_DATA[year],D$4,T_DATA[encounter],D$5,T_DATA[bill_npi],$A242)</f>
        <v>1</v>
      </c>
      <c r="E242" s="1">
        <f t="shared" si="14"/>
        <v>1</v>
      </c>
      <c r="F242" s="11">
        <f>SUMIFS(T_DATA[csection_discharges],T_DATA[year],F$4,T_DATA[bill_npi],$A242)/SUMIFS(T_DATA[discharges],T_DATA[year],F$4,T_DATA[bill_npi],$A242)</f>
        <v>0</v>
      </c>
      <c r="G242" s="1">
        <f>SUMIFS(T_DATA[prev_csect_num],T_DATA[year],G$4,T_DATA[bill_npi],$A242,T_DATA[encounter],G$5)</f>
        <v>0</v>
      </c>
      <c r="H242" s="1">
        <f>SUMIFS(T_DATA[prev_csect_den],T_DATA[year],H$4,T_DATA[bill_npi],$A242,T_DATA[encounter],H$5)</f>
        <v>0</v>
      </c>
      <c r="I242" s="11" t="str">
        <f t="shared" si="16"/>
        <v/>
      </c>
      <c r="J242" s="1">
        <f>SUMIFS(T_DATA[prev_csect_num],T_DATA[year],J$4,T_DATA[bill_npi],$A242,T_DATA[encounter],J$5)</f>
        <v>0</v>
      </c>
      <c r="K242" s="1">
        <f>SUMIFS(T_DATA[prev_csect_den],T_DATA[year],K$4,T_DATA[bill_npi],$A242,T_DATA[encounter],K$5)</f>
        <v>0</v>
      </c>
      <c r="L242" s="11" t="str">
        <f t="shared" si="17"/>
        <v/>
      </c>
      <c r="M242" s="1">
        <f>SUMIFS(T_DATA[prev_csect_num],T_DATA[year],M$4,T_DATA[bill_npi],$A242)</f>
        <v>0</v>
      </c>
      <c r="N242" s="1">
        <f>SUMIFS(T_DATA[prev_csect_den],T_DATA[year],N$4,T_DATA[bill_npi],$A242)</f>
        <v>0</v>
      </c>
      <c r="O242" s="11" t="str">
        <f t="shared" si="15"/>
        <v/>
      </c>
      <c r="P242" s="11">
        <f>SUM($E$7:$E242)/SUM($E$7:$E$342)</f>
        <v>0.99900040983196892</v>
      </c>
      <c r="Q242" s="11"/>
    </row>
    <row r="243" spans="1:17" x14ac:dyDescent="0.35">
      <c r="A243">
        <v>1619964806</v>
      </c>
      <c r="B243" t="s">
        <v>3579</v>
      </c>
      <c r="C243" s="1">
        <f>SUMIFS(T_DATA[discharges],T_DATA[year],C$4,T_DATA[encounter],C$5,T_DATA[bill_npi],$A243)</f>
        <v>0</v>
      </c>
      <c r="D243" s="1">
        <f>SUMIFS(T_DATA[discharges],T_DATA[year],D$4,T_DATA[encounter],D$5,T_DATA[bill_npi],$A243)</f>
        <v>1</v>
      </c>
      <c r="E243" s="1">
        <f t="shared" si="14"/>
        <v>1</v>
      </c>
      <c r="F243" s="11">
        <f>SUMIFS(T_DATA[csection_discharges],T_DATA[year],F$4,T_DATA[bill_npi],$A243)/SUMIFS(T_DATA[discharges],T_DATA[year],F$4,T_DATA[bill_npi],$A243)</f>
        <v>0</v>
      </c>
      <c r="G243" s="1">
        <f>SUMIFS(T_DATA[prev_csect_num],T_DATA[year],G$4,T_DATA[bill_npi],$A243,T_DATA[encounter],G$5)</f>
        <v>0</v>
      </c>
      <c r="H243" s="1">
        <f>SUMIFS(T_DATA[prev_csect_den],T_DATA[year],H$4,T_DATA[bill_npi],$A243,T_DATA[encounter],H$5)</f>
        <v>0</v>
      </c>
      <c r="I243" s="11" t="str">
        <f t="shared" si="16"/>
        <v/>
      </c>
      <c r="J243" s="1">
        <f>SUMIFS(T_DATA[prev_csect_num],T_DATA[year],J$4,T_DATA[bill_npi],$A243,T_DATA[encounter],J$5)</f>
        <v>0</v>
      </c>
      <c r="K243" s="1">
        <f>SUMIFS(T_DATA[prev_csect_den],T_DATA[year],K$4,T_DATA[bill_npi],$A243,T_DATA[encounter],K$5)</f>
        <v>0</v>
      </c>
      <c r="L243" s="11" t="str">
        <f t="shared" si="17"/>
        <v/>
      </c>
      <c r="M243" s="1">
        <f>SUMIFS(T_DATA[prev_csect_num],T_DATA[year],M$4,T_DATA[bill_npi],$A243)</f>
        <v>0</v>
      </c>
      <c r="N243" s="1">
        <f>SUMIFS(T_DATA[prev_csect_den],T_DATA[year],N$4,T_DATA[bill_npi],$A243)</f>
        <v>0</v>
      </c>
      <c r="O243" s="11" t="str">
        <f t="shared" si="15"/>
        <v/>
      </c>
      <c r="P243" s="11">
        <f>SUM($E$7:$E243)/SUM($E$7:$E$342)</f>
        <v>0.99901040573364919</v>
      </c>
      <c r="Q243" s="11"/>
    </row>
    <row r="244" spans="1:17" x14ac:dyDescent="0.35">
      <c r="A244">
        <v>1821019571</v>
      </c>
      <c r="B244" t="s">
        <v>3599</v>
      </c>
      <c r="C244" s="1">
        <f>SUMIFS(T_DATA[discharges],T_DATA[year],C$4,T_DATA[encounter],C$5,T_DATA[bill_npi],$A244)</f>
        <v>0</v>
      </c>
      <c r="D244" s="1">
        <f>SUMIFS(T_DATA[discharges],T_DATA[year],D$4,T_DATA[encounter],D$5,T_DATA[bill_npi],$A244)</f>
        <v>2</v>
      </c>
      <c r="E244" s="1">
        <f t="shared" si="14"/>
        <v>2</v>
      </c>
      <c r="F244" s="11">
        <f>SUMIFS(T_DATA[csection_discharges],T_DATA[year],F$4,T_DATA[bill_npi],$A244)/SUMIFS(T_DATA[discharges],T_DATA[year],F$4,T_DATA[bill_npi],$A244)</f>
        <v>0.5</v>
      </c>
      <c r="G244" s="1">
        <f>SUMIFS(T_DATA[prev_csect_num],T_DATA[year],G$4,T_DATA[bill_npi],$A244,T_DATA[encounter],G$5)</f>
        <v>0</v>
      </c>
      <c r="H244" s="1">
        <f>SUMIFS(T_DATA[prev_csect_den],T_DATA[year],H$4,T_DATA[bill_npi],$A244,T_DATA[encounter],H$5)</f>
        <v>0</v>
      </c>
      <c r="I244" s="11" t="str">
        <f t="shared" si="16"/>
        <v/>
      </c>
      <c r="J244" s="1">
        <f>SUMIFS(T_DATA[prev_csect_num],T_DATA[year],J$4,T_DATA[bill_npi],$A244,T_DATA[encounter],J$5)</f>
        <v>0</v>
      </c>
      <c r="K244" s="1">
        <f>SUMIFS(T_DATA[prev_csect_den],T_DATA[year],K$4,T_DATA[bill_npi],$A244,T_DATA[encounter],K$5)</f>
        <v>1</v>
      </c>
      <c r="L244" s="11">
        <f t="shared" si="17"/>
        <v>0</v>
      </c>
      <c r="M244" s="1">
        <f>SUMIFS(T_DATA[prev_csect_num],T_DATA[year],M$4,T_DATA[bill_npi],$A244)</f>
        <v>0</v>
      </c>
      <c r="N244" s="1">
        <f>SUMIFS(T_DATA[prev_csect_den],T_DATA[year],N$4,T_DATA[bill_npi],$A244)</f>
        <v>1</v>
      </c>
      <c r="O244" s="11">
        <f t="shared" si="15"/>
        <v>0</v>
      </c>
      <c r="P244" s="11">
        <f>SUM($E$7:$E244)/SUM($E$7:$E$342)</f>
        <v>0.99903039753700984</v>
      </c>
      <c r="Q244" s="11"/>
    </row>
    <row r="245" spans="1:17" x14ac:dyDescent="0.35">
      <c r="A245">
        <v>1720099286</v>
      </c>
      <c r="B245" t="s">
        <v>3619</v>
      </c>
      <c r="C245" s="1">
        <f>SUMIFS(T_DATA[discharges],T_DATA[year],C$4,T_DATA[encounter],C$5,T_DATA[bill_npi],$A245)</f>
        <v>0</v>
      </c>
      <c r="D245" s="1">
        <f>SUMIFS(T_DATA[discharges],T_DATA[year],D$4,T_DATA[encounter],D$5,T_DATA[bill_npi],$A245)</f>
        <v>1</v>
      </c>
      <c r="E245" s="1">
        <f t="shared" si="14"/>
        <v>1</v>
      </c>
      <c r="F245" s="11">
        <f>SUMIFS(T_DATA[csection_discharges],T_DATA[year],F$4,T_DATA[bill_npi],$A245)/SUMIFS(T_DATA[discharges],T_DATA[year],F$4,T_DATA[bill_npi],$A245)</f>
        <v>1</v>
      </c>
      <c r="G245" s="1">
        <f>SUMIFS(T_DATA[prev_csect_num],T_DATA[year],G$4,T_DATA[bill_npi],$A245,T_DATA[encounter],G$5)</f>
        <v>0</v>
      </c>
      <c r="H245" s="1">
        <f>SUMIFS(T_DATA[prev_csect_den],T_DATA[year],H$4,T_DATA[bill_npi],$A245,T_DATA[encounter],H$5)</f>
        <v>0</v>
      </c>
      <c r="I245" s="11" t="str">
        <f t="shared" si="16"/>
        <v/>
      </c>
      <c r="J245" s="1">
        <f>SUMIFS(T_DATA[prev_csect_num],T_DATA[year],J$4,T_DATA[bill_npi],$A245,T_DATA[encounter],J$5)</f>
        <v>0</v>
      </c>
      <c r="K245" s="1">
        <f>SUMIFS(T_DATA[prev_csect_den],T_DATA[year],K$4,T_DATA[bill_npi],$A245,T_DATA[encounter],K$5)</f>
        <v>0</v>
      </c>
      <c r="L245" s="11" t="str">
        <f t="shared" si="17"/>
        <v/>
      </c>
      <c r="M245" s="1">
        <f>SUMIFS(T_DATA[prev_csect_num],T_DATA[year],M$4,T_DATA[bill_npi],$A245)</f>
        <v>0</v>
      </c>
      <c r="N245" s="1">
        <f>SUMIFS(T_DATA[prev_csect_den],T_DATA[year],N$4,T_DATA[bill_npi],$A245)</f>
        <v>0</v>
      </c>
      <c r="O245" s="11" t="str">
        <f t="shared" si="15"/>
        <v/>
      </c>
      <c r="P245" s="11">
        <f>SUM($E$7:$E245)/SUM($E$7:$E$342)</f>
        <v>0.99904039343869011</v>
      </c>
      <c r="Q245" s="11"/>
    </row>
    <row r="246" spans="1:17" x14ac:dyDescent="0.35">
      <c r="A246">
        <v>1790789212</v>
      </c>
      <c r="B246" t="s">
        <v>187</v>
      </c>
      <c r="C246" s="1">
        <f>SUMIFS(T_DATA[discharges],T_DATA[year],C$4,T_DATA[encounter],C$5,T_DATA[bill_npi],$A246)</f>
        <v>0</v>
      </c>
      <c r="D246" s="1">
        <f>SUMIFS(T_DATA[discharges],T_DATA[year],D$4,T_DATA[encounter],D$5,T_DATA[bill_npi],$A246)</f>
        <v>1</v>
      </c>
      <c r="E246" s="1">
        <f t="shared" si="14"/>
        <v>1</v>
      </c>
      <c r="F246" s="11">
        <f>SUMIFS(T_DATA[csection_discharges],T_DATA[year],F$4,T_DATA[bill_npi],$A246)/SUMIFS(T_DATA[discharges],T_DATA[year],F$4,T_DATA[bill_npi],$A246)</f>
        <v>0</v>
      </c>
      <c r="G246" s="1">
        <f>SUMIFS(T_DATA[prev_csect_num],T_DATA[year],G$4,T_DATA[bill_npi],$A246,T_DATA[encounter],G$5)</f>
        <v>0</v>
      </c>
      <c r="H246" s="1">
        <f>SUMIFS(T_DATA[prev_csect_den],T_DATA[year],H$4,T_DATA[bill_npi],$A246,T_DATA[encounter],H$5)</f>
        <v>0</v>
      </c>
      <c r="I246" s="11" t="str">
        <f t="shared" si="16"/>
        <v/>
      </c>
      <c r="J246" s="1">
        <f>SUMIFS(T_DATA[prev_csect_num],T_DATA[year],J$4,T_DATA[bill_npi],$A246,T_DATA[encounter],J$5)</f>
        <v>0</v>
      </c>
      <c r="K246" s="1">
        <f>SUMIFS(T_DATA[prev_csect_den],T_DATA[year],K$4,T_DATA[bill_npi],$A246,T_DATA[encounter],K$5)</f>
        <v>1</v>
      </c>
      <c r="L246" s="11">
        <f t="shared" si="17"/>
        <v>0</v>
      </c>
      <c r="M246" s="1">
        <f>SUMIFS(T_DATA[prev_csect_num],T_DATA[year],M$4,T_DATA[bill_npi],$A246)</f>
        <v>0</v>
      </c>
      <c r="N246" s="1">
        <f>SUMIFS(T_DATA[prev_csect_den],T_DATA[year],N$4,T_DATA[bill_npi],$A246)</f>
        <v>1</v>
      </c>
      <c r="O246" s="11">
        <f t="shared" si="15"/>
        <v>0</v>
      </c>
      <c r="P246" s="11">
        <f>SUM($E$7:$E246)/SUM($E$7:$E$342)</f>
        <v>0.99905038934037049</v>
      </c>
      <c r="Q246" s="11"/>
    </row>
    <row r="247" spans="1:17" x14ac:dyDescent="0.35">
      <c r="A247">
        <v>1285253252</v>
      </c>
      <c r="B247" t="s">
        <v>342</v>
      </c>
      <c r="C247" s="1">
        <f>SUMIFS(T_DATA[discharges],T_DATA[year],C$4,T_DATA[encounter],C$5,T_DATA[bill_npi],$A247)</f>
        <v>0</v>
      </c>
      <c r="D247" s="1">
        <f>SUMIFS(T_DATA[discharges],T_DATA[year],D$4,T_DATA[encounter],D$5,T_DATA[bill_npi],$A247)</f>
        <v>1</v>
      </c>
      <c r="E247" s="1">
        <f t="shared" si="14"/>
        <v>1</v>
      </c>
      <c r="F247" s="11">
        <f>SUMIFS(T_DATA[csection_discharges],T_DATA[year],F$4,T_DATA[bill_npi],$A247)/SUMIFS(T_DATA[discharges],T_DATA[year],F$4,T_DATA[bill_npi],$A247)</f>
        <v>0</v>
      </c>
      <c r="G247" s="1">
        <f>SUMIFS(T_DATA[prev_csect_num],T_DATA[year],G$4,T_DATA[bill_npi],$A247,T_DATA[encounter],G$5)</f>
        <v>0</v>
      </c>
      <c r="H247" s="1">
        <f>SUMIFS(T_DATA[prev_csect_den],T_DATA[year],H$4,T_DATA[bill_npi],$A247,T_DATA[encounter],H$5)</f>
        <v>0</v>
      </c>
      <c r="I247" s="11" t="str">
        <f t="shared" si="16"/>
        <v/>
      </c>
      <c r="J247" s="1">
        <f>SUMIFS(T_DATA[prev_csect_num],T_DATA[year],J$4,T_DATA[bill_npi],$A247,T_DATA[encounter],J$5)</f>
        <v>0</v>
      </c>
      <c r="K247" s="1">
        <f>SUMIFS(T_DATA[prev_csect_den],T_DATA[year],K$4,T_DATA[bill_npi],$A247,T_DATA[encounter],K$5)</f>
        <v>0</v>
      </c>
      <c r="L247" s="11" t="str">
        <f t="shared" si="17"/>
        <v/>
      </c>
      <c r="M247" s="1">
        <f>SUMIFS(T_DATA[prev_csect_num],T_DATA[year],M$4,T_DATA[bill_npi],$A247)</f>
        <v>0</v>
      </c>
      <c r="N247" s="1">
        <f>SUMIFS(T_DATA[prev_csect_den],T_DATA[year],N$4,T_DATA[bill_npi],$A247)</f>
        <v>0</v>
      </c>
      <c r="O247" s="11" t="str">
        <f t="shared" si="15"/>
        <v/>
      </c>
      <c r="P247" s="11">
        <f>SUM($E$7:$E247)/SUM($E$7:$E$342)</f>
        <v>0.99906038524205076</v>
      </c>
      <c r="Q247" s="11"/>
    </row>
    <row r="248" spans="1:17" x14ac:dyDescent="0.35">
      <c r="A248">
        <v>1801830500</v>
      </c>
      <c r="B248" t="s">
        <v>3576</v>
      </c>
      <c r="C248" s="1">
        <f>SUMIFS(T_DATA[discharges],T_DATA[year],C$4,T_DATA[encounter],C$5,T_DATA[bill_npi],$A248)</f>
        <v>0</v>
      </c>
      <c r="D248" s="1">
        <f>SUMIFS(T_DATA[discharges],T_DATA[year],D$4,T_DATA[encounter],D$5,T_DATA[bill_npi],$A248)</f>
        <v>1</v>
      </c>
      <c r="E248" s="1">
        <f t="shared" si="14"/>
        <v>1</v>
      </c>
      <c r="F248" s="11">
        <f>SUMIFS(T_DATA[csection_discharges],T_DATA[year],F$4,T_DATA[bill_npi],$A248)/SUMIFS(T_DATA[discharges],T_DATA[year],F$4,T_DATA[bill_npi],$A248)</f>
        <v>0</v>
      </c>
      <c r="G248" s="1">
        <f>SUMIFS(T_DATA[prev_csect_num],T_DATA[year],G$4,T_DATA[bill_npi],$A248,T_DATA[encounter],G$5)</f>
        <v>0</v>
      </c>
      <c r="H248" s="1">
        <f>SUMIFS(T_DATA[prev_csect_den],T_DATA[year],H$4,T_DATA[bill_npi],$A248,T_DATA[encounter],H$5)</f>
        <v>0</v>
      </c>
      <c r="I248" s="11" t="str">
        <f t="shared" si="16"/>
        <v/>
      </c>
      <c r="J248" s="1">
        <f>SUMIFS(T_DATA[prev_csect_num],T_DATA[year],J$4,T_DATA[bill_npi],$A248,T_DATA[encounter],J$5)</f>
        <v>0</v>
      </c>
      <c r="K248" s="1">
        <f>SUMIFS(T_DATA[prev_csect_den],T_DATA[year],K$4,T_DATA[bill_npi],$A248,T_DATA[encounter],K$5)</f>
        <v>0</v>
      </c>
      <c r="L248" s="11" t="str">
        <f t="shared" si="17"/>
        <v/>
      </c>
      <c r="M248" s="1">
        <f>SUMIFS(T_DATA[prev_csect_num],T_DATA[year],M$4,T_DATA[bill_npi],$A248)</f>
        <v>0</v>
      </c>
      <c r="N248" s="1">
        <f>SUMIFS(T_DATA[prev_csect_den],T_DATA[year],N$4,T_DATA[bill_npi],$A248)</f>
        <v>0</v>
      </c>
      <c r="O248" s="11" t="str">
        <f t="shared" si="15"/>
        <v/>
      </c>
      <c r="P248" s="11">
        <f>SUM($E$7:$E248)/SUM($E$7:$E$342)</f>
        <v>0.99907038114373103</v>
      </c>
      <c r="Q248" s="11"/>
    </row>
    <row r="249" spans="1:17" x14ac:dyDescent="0.35">
      <c r="A249">
        <v>1801457510</v>
      </c>
      <c r="B249" t="s">
        <v>3626</v>
      </c>
      <c r="C249" s="1">
        <f>SUMIFS(T_DATA[discharges],T_DATA[year],C$4,T_DATA[encounter],C$5,T_DATA[bill_npi],$A249)</f>
        <v>0</v>
      </c>
      <c r="D249" s="1">
        <f>SUMIFS(T_DATA[discharges],T_DATA[year],D$4,T_DATA[encounter],D$5,T_DATA[bill_npi],$A249)</f>
        <v>1</v>
      </c>
      <c r="E249" s="1">
        <f t="shared" si="14"/>
        <v>1</v>
      </c>
      <c r="F249" s="11">
        <f>SUMIFS(T_DATA[csection_discharges],T_DATA[year],F$4,T_DATA[bill_npi],$A249)/SUMIFS(T_DATA[discharges],T_DATA[year],F$4,T_DATA[bill_npi],$A249)</f>
        <v>1</v>
      </c>
      <c r="G249" s="1">
        <f>SUMIFS(T_DATA[prev_csect_num],T_DATA[year],G$4,T_DATA[bill_npi],$A249,T_DATA[encounter],G$5)</f>
        <v>0</v>
      </c>
      <c r="H249" s="1">
        <f>SUMIFS(T_DATA[prev_csect_den],T_DATA[year],H$4,T_DATA[bill_npi],$A249,T_DATA[encounter],H$5)</f>
        <v>0</v>
      </c>
      <c r="I249" s="11" t="str">
        <f t="shared" si="16"/>
        <v/>
      </c>
      <c r="J249" s="1">
        <f>SUMIFS(T_DATA[prev_csect_num],T_DATA[year],J$4,T_DATA[bill_npi],$A249,T_DATA[encounter],J$5)</f>
        <v>0</v>
      </c>
      <c r="K249" s="1">
        <f>SUMIFS(T_DATA[prev_csect_den],T_DATA[year],K$4,T_DATA[bill_npi],$A249,T_DATA[encounter],K$5)</f>
        <v>0</v>
      </c>
      <c r="L249" s="11" t="str">
        <f t="shared" si="17"/>
        <v/>
      </c>
      <c r="M249" s="1">
        <f>SUMIFS(T_DATA[prev_csect_num],T_DATA[year],M$4,T_DATA[bill_npi],$A249)</f>
        <v>0</v>
      </c>
      <c r="N249" s="1">
        <f>SUMIFS(T_DATA[prev_csect_den],T_DATA[year],N$4,T_DATA[bill_npi],$A249)</f>
        <v>0</v>
      </c>
      <c r="O249" s="11" t="str">
        <f t="shared" si="15"/>
        <v/>
      </c>
      <c r="P249" s="11">
        <f>SUM($E$7:$E249)/SUM($E$7:$E$342)</f>
        <v>0.99908037704541142</v>
      </c>
      <c r="Q249" s="11"/>
    </row>
    <row r="250" spans="1:17" x14ac:dyDescent="0.35">
      <c r="A250">
        <v>1477599975</v>
      </c>
      <c r="B250" t="s">
        <v>342</v>
      </c>
      <c r="C250" s="1">
        <f>SUMIFS(T_DATA[discharges],T_DATA[year],C$4,T_DATA[encounter],C$5,T_DATA[bill_npi],$A250)</f>
        <v>0</v>
      </c>
      <c r="D250" s="1">
        <f>SUMIFS(T_DATA[discharges],T_DATA[year],D$4,T_DATA[encounter],D$5,T_DATA[bill_npi],$A250)</f>
        <v>1</v>
      </c>
      <c r="E250" s="1">
        <f t="shared" si="14"/>
        <v>1</v>
      </c>
      <c r="F250" s="11">
        <f>SUMIFS(T_DATA[csection_discharges],T_DATA[year],F$4,T_DATA[bill_npi],$A250)/SUMIFS(T_DATA[discharges],T_DATA[year],F$4,T_DATA[bill_npi],$A250)</f>
        <v>0</v>
      </c>
      <c r="G250" s="1">
        <f>SUMIFS(T_DATA[prev_csect_num],T_DATA[year],G$4,T_DATA[bill_npi],$A250,T_DATA[encounter],G$5)</f>
        <v>0</v>
      </c>
      <c r="H250" s="1">
        <f>SUMIFS(T_DATA[prev_csect_den],T_DATA[year],H$4,T_DATA[bill_npi],$A250,T_DATA[encounter],H$5)</f>
        <v>0</v>
      </c>
      <c r="I250" s="11" t="str">
        <f t="shared" si="16"/>
        <v/>
      </c>
      <c r="J250" s="1">
        <f>SUMIFS(T_DATA[prev_csect_num],T_DATA[year],J$4,T_DATA[bill_npi],$A250,T_DATA[encounter],J$5)</f>
        <v>0</v>
      </c>
      <c r="K250" s="1">
        <f>SUMIFS(T_DATA[prev_csect_den],T_DATA[year],K$4,T_DATA[bill_npi],$A250,T_DATA[encounter],K$5)</f>
        <v>0</v>
      </c>
      <c r="L250" s="11" t="str">
        <f t="shared" si="17"/>
        <v/>
      </c>
      <c r="M250" s="1">
        <f>SUMIFS(T_DATA[prev_csect_num],T_DATA[year],M$4,T_DATA[bill_npi],$A250)</f>
        <v>0</v>
      </c>
      <c r="N250" s="1">
        <f>SUMIFS(T_DATA[prev_csect_den],T_DATA[year],N$4,T_DATA[bill_npi],$A250)</f>
        <v>0</v>
      </c>
      <c r="O250" s="11" t="str">
        <f t="shared" si="15"/>
        <v/>
      </c>
      <c r="P250" s="11">
        <f>SUM($E$7:$E250)/SUM($E$7:$E$342)</f>
        <v>0.99909037294709169</v>
      </c>
      <c r="Q250" s="11"/>
    </row>
    <row r="251" spans="1:17" x14ac:dyDescent="0.35">
      <c r="A251">
        <v>1154399749</v>
      </c>
      <c r="B251" t="s">
        <v>342</v>
      </c>
      <c r="C251" s="1">
        <f>SUMIFS(T_DATA[discharges],T_DATA[year],C$4,T_DATA[encounter],C$5,T_DATA[bill_npi],$A251)</f>
        <v>0</v>
      </c>
      <c r="D251" s="1">
        <f>SUMIFS(T_DATA[discharges],T_DATA[year],D$4,T_DATA[encounter],D$5,T_DATA[bill_npi],$A251)</f>
        <v>1</v>
      </c>
      <c r="E251" s="1">
        <f t="shared" si="14"/>
        <v>1</v>
      </c>
      <c r="F251" s="11">
        <f>SUMIFS(T_DATA[csection_discharges],T_DATA[year],F$4,T_DATA[bill_npi],$A251)/SUMIFS(T_DATA[discharges],T_DATA[year],F$4,T_DATA[bill_npi],$A251)</f>
        <v>0</v>
      </c>
      <c r="G251" s="1">
        <f>SUMIFS(T_DATA[prev_csect_num],T_DATA[year],G$4,T_DATA[bill_npi],$A251,T_DATA[encounter],G$5)</f>
        <v>0</v>
      </c>
      <c r="H251" s="1">
        <f>SUMIFS(T_DATA[prev_csect_den],T_DATA[year],H$4,T_DATA[bill_npi],$A251,T_DATA[encounter],H$5)</f>
        <v>0</v>
      </c>
      <c r="I251" s="11" t="str">
        <f t="shared" si="16"/>
        <v/>
      </c>
      <c r="J251" s="1">
        <f>SUMIFS(T_DATA[prev_csect_num],T_DATA[year],J$4,T_DATA[bill_npi],$A251,T_DATA[encounter],J$5)</f>
        <v>0</v>
      </c>
      <c r="K251" s="1">
        <f>SUMIFS(T_DATA[prev_csect_den],T_DATA[year],K$4,T_DATA[bill_npi],$A251,T_DATA[encounter],K$5)</f>
        <v>0</v>
      </c>
      <c r="L251" s="11" t="str">
        <f t="shared" si="17"/>
        <v/>
      </c>
      <c r="M251" s="1">
        <f>SUMIFS(T_DATA[prev_csect_num],T_DATA[year],M$4,T_DATA[bill_npi],$A251)</f>
        <v>0</v>
      </c>
      <c r="N251" s="1">
        <f>SUMIFS(T_DATA[prev_csect_den],T_DATA[year],N$4,T_DATA[bill_npi],$A251)</f>
        <v>0</v>
      </c>
      <c r="O251" s="11" t="str">
        <f t="shared" si="15"/>
        <v/>
      </c>
      <c r="P251" s="11">
        <f>SUM($E$7:$E251)/SUM($E$7:$E$342)</f>
        <v>0.99910036884877196</v>
      </c>
      <c r="Q251" s="11"/>
    </row>
    <row r="252" spans="1:17" x14ac:dyDescent="0.35">
      <c r="A252">
        <v>1073568754</v>
      </c>
      <c r="B252" t="s">
        <v>3606</v>
      </c>
      <c r="C252" s="1">
        <f>SUMIFS(T_DATA[discharges],T_DATA[year],C$4,T_DATA[encounter],C$5,T_DATA[bill_npi],$A252)</f>
        <v>0</v>
      </c>
      <c r="D252" s="1">
        <f>SUMIFS(T_DATA[discharges],T_DATA[year],D$4,T_DATA[encounter],D$5,T_DATA[bill_npi],$A252)</f>
        <v>1</v>
      </c>
      <c r="E252" s="1">
        <f t="shared" si="14"/>
        <v>1</v>
      </c>
      <c r="F252" s="11">
        <f>SUMIFS(T_DATA[csection_discharges],T_DATA[year],F$4,T_DATA[bill_npi],$A252)/SUMIFS(T_DATA[discharges],T_DATA[year],F$4,T_DATA[bill_npi],$A252)</f>
        <v>0</v>
      </c>
      <c r="G252" s="1">
        <f>SUMIFS(T_DATA[prev_csect_num],T_DATA[year],G$4,T_DATA[bill_npi],$A252,T_DATA[encounter],G$5)</f>
        <v>0</v>
      </c>
      <c r="H252" s="1">
        <f>SUMIFS(T_DATA[prev_csect_den],T_DATA[year],H$4,T_DATA[bill_npi],$A252,T_DATA[encounter],H$5)</f>
        <v>0</v>
      </c>
      <c r="I252" s="11" t="str">
        <f t="shared" si="16"/>
        <v/>
      </c>
      <c r="J252" s="1">
        <f>SUMIFS(T_DATA[prev_csect_num],T_DATA[year],J$4,T_DATA[bill_npi],$A252,T_DATA[encounter],J$5)</f>
        <v>0</v>
      </c>
      <c r="K252" s="1">
        <f>SUMIFS(T_DATA[prev_csect_den],T_DATA[year],K$4,T_DATA[bill_npi],$A252,T_DATA[encounter],K$5)</f>
        <v>0</v>
      </c>
      <c r="L252" s="11" t="str">
        <f t="shared" si="17"/>
        <v/>
      </c>
      <c r="M252" s="1">
        <f>SUMIFS(T_DATA[prev_csect_num],T_DATA[year],M$4,T_DATA[bill_npi],$A252)</f>
        <v>0</v>
      </c>
      <c r="N252" s="1">
        <f>SUMIFS(T_DATA[prev_csect_den],T_DATA[year],N$4,T_DATA[bill_npi],$A252)</f>
        <v>0</v>
      </c>
      <c r="O252" s="11" t="str">
        <f t="shared" si="15"/>
        <v/>
      </c>
      <c r="P252" s="11">
        <f>SUM($E$7:$E252)/SUM($E$7:$E$342)</f>
        <v>0.99911036475045234</v>
      </c>
      <c r="Q252" s="11"/>
    </row>
    <row r="253" spans="1:17" x14ac:dyDescent="0.35">
      <c r="A253">
        <v>1255585303</v>
      </c>
      <c r="B253" t="s">
        <v>278</v>
      </c>
      <c r="C253" s="1">
        <f>SUMIFS(T_DATA[discharges],T_DATA[year],C$4,T_DATA[encounter],C$5,T_DATA[bill_npi],$A253)</f>
        <v>0</v>
      </c>
      <c r="D253" s="1">
        <f>SUMIFS(T_DATA[discharges],T_DATA[year],D$4,T_DATA[encounter],D$5,T_DATA[bill_npi],$A253)</f>
        <v>1</v>
      </c>
      <c r="E253" s="1">
        <f t="shared" si="14"/>
        <v>1</v>
      </c>
      <c r="F253" s="11">
        <f>SUMIFS(T_DATA[csection_discharges],T_DATA[year],F$4,T_DATA[bill_npi],$A253)/SUMIFS(T_DATA[discharges],T_DATA[year],F$4,T_DATA[bill_npi],$A253)</f>
        <v>0</v>
      </c>
      <c r="G253" s="1">
        <f>SUMIFS(T_DATA[prev_csect_num],T_DATA[year],G$4,T_DATA[bill_npi],$A253,T_DATA[encounter],G$5)</f>
        <v>0</v>
      </c>
      <c r="H253" s="1">
        <f>SUMIFS(T_DATA[prev_csect_den],T_DATA[year],H$4,T_DATA[bill_npi],$A253,T_DATA[encounter],H$5)</f>
        <v>0</v>
      </c>
      <c r="I253" s="11" t="str">
        <f t="shared" si="16"/>
        <v/>
      </c>
      <c r="J253" s="1">
        <f>SUMIFS(T_DATA[prev_csect_num],T_DATA[year],J$4,T_DATA[bill_npi],$A253,T_DATA[encounter],J$5)</f>
        <v>0</v>
      </c>
      <c r="K253" s="1">
        <f>SUMIFS(T_DATA[prev_csect_den],T_DATA[year],K$4,T_DATA[bill_npi],$A253,T_DATA[encounter],K$5)</f>
        <v>1</v>
      </c>
      <c r="L253" s="11">
        <f t="shared" si="17"/>
        <v>0</v>
      </c>
      <c r="M253" s="1">
        <f>SUMIFS(T_DATA[prev_csect_num],T_DATA[year],M$4,T_DATA[bill_npi],$A253)</f>
        <v>0</v>
      </c>
      <c r="N253" s="1">
        <f>SUMIFS(T_DATA[prev_csect_den],T_DATA[year],N$4,T_DATA[bill_npi],$A253)</f>
        <v>1</v>
      </c>
      <c r="O253" s="11">
        <f t="shared" si="15"/>
        <v>0</v>
      </c>
      <c r="P253" s="11">
        <f>SUM($E$7:$E253)/SUM($E$7:$E$342)</f>
        <v>0.99912036065213261</v>
      </c>
      <c r="Q253" s="11"/>
    </row>
    <row r="254" spans="1:17" x14ac:dyDescent="0.35">
      <c r="A254">
        <v>1811973100</v>
      </c>
      <c r="B254" t="s">
        <v>3571</v>
      </c>
      <c r="C254" s="1">
        <f>SUMIFS(T_DATA[discharges],T_DATA[year],C$4,T_DATA[encounter],C$5,T_DATA[bill_npi],$A254)</f>
        <v>0</v>
      </c>
      <c r="D254" s="1">
        <f>SUMIFS(T_DATA[discharges],T_DATA[year],D$4,T_DATA[encounter],D$5,T_DATA[bill_npi],$A254)</f>
        <v>1</v>
      </c>
      <c r="E254" s="1">
        <f t="shared" si="14"/>
        <v>1</v>
      </c>
      <c r="F254" s="11">
        <f>SUMIFS(T_DATA[csection_discharges],T_DATA[year],F$4,T_DATA[bill_npi],$A254)/SUMIFS(T_DATA[discharges],T_DATA[year],F$4,T_DATA[bill_npi],$A254)</f>
        <v>0</v>
      </c>
      <c r="G254" s="1">
        <f>SUMIFS(T_DATA[prev_csect_num],T_DATA[year],G$4,T_DATA[bill_npi],$A254,T_DATA[encounter],G$5)</f>
        <v>0</v>
      </c>
      <c r="H254" s="1">
        <f>SUMIFS(T_DATA[prev_csect_den],T_DATA[year],H$4,T_DATA[bill_npi],$A254,T_DATA[encounter],H$5)</f>
        <v>0</v>
      </c>
      <c r="I254" s="11" t="str">
        <f t="shared" si="16"/>
        <v/>
      </c>
      <c r="J254" s="1">
        <f>SUMIFS(T_DATA[prev_csect_num],T_DATA[year],J$4,T_DATA[bill_npi],$A254,T_DATA[encounter],J$5)</f>
        <v>0</v>
      </c>
      <c r="K254" s="1">
        <f>SUMIFS(T_DATA[prev_csect_den],T_DATA[year],K$4,T_DATA[bill_npi],$A254,T_DATA[encounter],K$5)</f>
        <v>1</v>
      </c>
      <c r="L254" s="11">
        <f t="shared" si="17"/>
        <v>0</v>
      </c>
      <c r="M254" s="1">
        <f>SUMIFS(T_DATA[prev_csect_num],T_DATA[year],M$4,T_DATA[bill_npi],$A254)</f>
        <v>0</v>
      </c>
      <c r="N254" s="1">
        <f>SUMIFS(T_DATA[prev_csect_den],T_DATA[year],N$4,T_DATA[bill_npi],$A254)</f>
        <v>1</v>
      </c>
      <c r="O254" s="11">
        <f t="shared" si="15"/>
        <v>0</v>
      </c>
      <c r="P254" s="11">
        <f>SUM($E$7:$E254)/SUM($E$7:$E$342)</f>
        <v>0.99913035655381288</v>
      </c>
      <c r="Q254" s="11"/>
    </row>
    <row r="255" spans="1:17" x14ac:dyDescent="0.35">
      <c r="A255">
        <v>1790700904</v>
      </c>
      <c r="B255" t="s">
        <v>3567</v>
      </c>
      <c r="C255" s="1">
        <f>SUMIFS(T_DATA[discharges],T_DATA[year],C$4,T_DATA[encounter],C$5,T_DATA[bill_npi],$A255)</f>
        <v>0</v>
      </c>
      <c r="D255" s="1">
        <f>SUMIFS(T_DATA[discharges],T_DATA[year],D$4,T_DATA[encounter],D$5,T_DATA[bill_npi],$A255)</f>
        <v>1</v>
      </c>
      <c r="E255" s="1">
        <f t="shared" si="14"/>
        <v>1</v>
      </c>
      <c r="F255" s="11">
        <f>SUMIFS(T_DATA[csection_discharges],T_DATA[year],F$4,T_DATA[bill_npi],$A255)/SUMIFS(T_DATA[discharges],T_DATA[year],F$4,T_DATA[bill_npi],$A255)</f>
        <v>0</v>
      </c>
      <c r="G255" s="1">
        <f>SUMIFS(T_DATA[prev_csect_num],T_DATA[year],G$4,T_DATA[bill_npi],$A255,T_DATA[encounter],G$5)</f>
        <v>0</v>
      </c>
      <c r="H255" s="1">
        <f>SUMIFS(T_DATA[prev_csect_den],T_DATA[year],H$4,T_DATA[bill_npi],$A255,T_DATA[encounter],H$5)</f>
        <v>0</v>
      </c>
      <c r="I255" s="11" t="str">
        <f t="shared" si="16"/>
        <v/>
      </c>
      <c r="J255" s="1">
        <f>SUMIFS(T_DATA[prev_csect_num],T_DATA[year],J$4,T_DATA[bill_npi],$A255,T_DATA[encounter],J$5)</f>
        <v>0</v>
      </c>
      <c r="K255" s="1">
        <f>SUMIFS(T_DATA[prev_csect_den],T_DATA[year],K$4,T_DATA[bill_npi],$A255,T_DATA[encounter],K$5)</f>
        <v>0</v>
      </c>
      <c r="L255" s="11" t="str">
        <f t="shared" si="17"/>
        <v/>
      </c>
      <c r="M255" s="1">
        <f>SUMIFS(T_DATA[prev_csect_num],T_DATA[year],M$4,T_DATA[bill_npi],$A255)</f>
        <v>0</v>
      </c>
      <c r="N255" s="1">
        <f>SUMIFS(T_DATA[prev_csect_den],T_DATA[year],N$4,T_DATA[bill_npi],$A255)</f>
        <v>0</v>
      </c>
      <c r="O255" s="11" t="str">
        <f t="shared" si="15"/>
        <v/>
      </c>
      <c r="P255" s="11">
        <f>SUM($E$7:$E255)/SUM($E$7:$E$342)</f>
        <v>0.99914035245549326</v>
      </c>
      <c r="Q255" s="11"/>
    </row>
    <row r="256" spans="1:17" x14ac:dyDescent="0.35">
      <c r="A256">
        <v>1275583726</v>
      </c>
      <c r="B256" t="s">
        <v>100</v>
      </c>
      <c r="C256" s="1">
        <f>SUMIFS(T_DATA[discharges],T_DATA[year],C$4,T_DATA[encounter],C$5,T_DATA[bill_npi],$A256)</f>
        <v>0</v>
      </c>
      <c r="D256" s="1">
        <f>SUMIFS(T_DATA[discharges],T_DATA[year],D$4,T_DATA[encounter],D$5,T_DATA[bill_npi],$A256)</f>
        <v>1</v>
      </c>
      <c r="E256" s="1">
        <f t="shared" si="14"/>
        <v>1</v>
      </c>
      <c r="F256" s="11">
        <f>SUMIFS(T_DATA[csection_discharges],T_DATA[year],F$4,T_DATA[bill_npi],$A256)/SUMIFS(T_DATA[discharges],T_DATA[year],F$4,T_DATA[bill_npi],$A256)</f>
        <v>0</v>
      </c>
      <c r="G256" s="1">
        <f>SUMIFS(T_DATA[prev_csect_num],T_DATA[year],G$4,T_DATA[bill_npi],$A256,T_DATA[encounter],G$5)</f>
        <v>0</v>
      </c>
      <c r="H256" s="1">
        <f>SUMIFS(T_DATA[prev_csect_den],T_DATA[year],H$4,T_DATA[bill_npi],$A256,T_DATA[encounter],H$5)</f>
        <v>0</v>
      </c>
      <c r="I256" s="11" t="str">
        <f t="shared" si="16"/>
        <v/>
      </c>
      <c r="J256" s="1">
        <f>SUMIFS(T_DATA[prev_csect_num],T_DATA[year],J$4,T_DATA[bill_npi],$A256,T_DATA[encounter],J$5)</f>
        <v>0</v>
      </c>
      <c r="K256" s="1">
        <f>SUMIFS(T_DATA[prev_csect_den],T_DATA[year],K$4,T_DATA[bill_npi],$A256,T_DATA[encounter],K$5)</f>
        <v>1</v>
      </c>
      <c r="L256" s="11">
        <f t="shared" si="17"/>
        <v>0</v>
      </c>
      <c r="M256" s="1">
        <f>SUMIFS(T_DATA[prev_csect_num],T_DATA[year],M$4,T_DATA[bill_npi],$A256)</f>
        <v>0</v>
      </c>
      <c r="N256" s="1">
        <f>SUMIFS(T_DATA[prev_csect_den],T_DATA[year],N$4,T_DATA[bill_npi],$A256)</f>
        <v>1</v>
      </c>
      <c r="O256" s="11">
        <f t="shared" si="15"/>
        <v>0</v>
      </c>
      <c r="P256" s="11">
        <f>SUM($E$7:$E256)/SUM($E$7:$E$342)</f>
        <v>0.99915034835717353</v>
      </c>
      <c r="Q256" s="11"/>
    </row>
    <row r="257" spans="1:17" x14ac:dyDescent="0.35">
      <c r="A257">
        <v>1821098286</v>
      </c>
      <c r="B257" t="s">
        <v>3592</v>
      </c>
      <c r="C257" s="1">
        <f>SUMIFS(T_DATA[discharges],T_DATA[year],C$4,T_DATA[encounter],C$5,T_DATA[bill_npi],$A257)</f>
        <v>0</v>
      </c>
      <c r="D257" s="1">
        <f>SUMIFS(T_DATA[discharges],T_DATA[year],D$4,T_DATA[encounter],D$5,T_DATA[bill_npi],$A257)</f>
        <v>1</v>
      </c>
      <c r="E257" s="1">
        <f t="shared" si="14"/>
        <v>1</v>
      </c>
      <c r="F257" s="11">
        <f>SUMIFS(T_DATA[csection_discharges],T_DATA[year],F$4,T_DATA[bill_npi],$A257)/SUMIFS(T_DATA[discharges],T_DATA[year],F$4,T_DATA[bill_npi],$A257)</f>
        <v>0</v>
      </c>
      <c r="G257" s="1">
        <f>SUMIFS(T_DATA[prev_csect_num],T_DATA[year],G$4,T_DATA[bill_npi],$A257,T_DATA[encounter],G$5)</f>
        <v>0</v>
      </c>
      <c r="H257" s="1">
        <f>SUMIFS(T_DATA[prev_csect_den],T_DATA[year],H$4,T_DATA[bill_npi],$A257,T_DATA[encounter],H$5)</f>
        <v>0</v>
      </c>
      <c r="I257" s="11" t="str">
        <f t="shared" si="16"/>
        <v/>
      </c>
      <c r="J257" s="1">
        <f>SUMIFS(T_DATA[prev_csect_num],T_DATA[year],J$4,T_DATA[bill_npi],$A257,T_DATA[encounter],J$5)</f>
        <v>0</v>
      </c>
      <c r="K257" s="1">
        <f>SUMIFS(T_DATA[prev_csect_den],T_DATA[year],K$4,T_DATA[bill_npi],$A257,T_DATA[encounter],K$5)</f>
        <v>1</v>
      </c>
      <c r="L257" s="11">
        <f t="shared" si="17"/>
        <v>0</v>
      </c>
      <c r="M257" s="1">
        <f>SUMIFS(T_DATA[prev_csect_num],T_DATA[year],M$4,T_DATA[bill_npi],$A257)</f>
        <v>0</v>
      </c>
      <c r="N257" s="1">
        <f>SUMIFS(T_DATA[prev_csect_den],T_DATA[year],N$4,T_DATA[bill_npi],$A257)</f>
        <v>1</v>
      </c>
      <c r="O257" s="11">
        <f t="shared" si="15"/>
        <v>0</v>
      </c>
      <c r="P257" s="11">
        <f>SUM($E$7:$E257)/SUM($E$7:$E$342)</f>
        <v>0.99916034425885392</v>
      </c>
      <c r="Q257" s="11"/>
    </row>
    <row r="258" spans="1:17" x14ac:dyDescent="0.35">
      <c r="A258">
        <v>1568435477</v>
      </c>
      <c r="B258" t="s">
        <v>292</v>
      </c>
      <c r="C258" s="1">
        <f>SUMIFS(T_DATA[discharges],T_DATA[year],C$4,T_DATA[encounter],C$5,T_DATA[bill_npi],$A258)</f>
        <v>0</v>
      </c>
      <c r="D258" s="1">
        <f>SUMIFS(T_DATA[discharges],T_DATA[year],D$4,T_DATA[encounter],D$5,T_DATA[bill_npi],$A258)</f>
        <v>1</v>
      </c>
      <c r="E258" s="1">
        <f t="shared" si="14"/>
        <v>1</v>
      </c>
      <c r="F258" s="11">
        <f>SUMIFS(T_DATA[csection_discharges],T_DATA[year],F$4,T_DATA[bill_npi],$A258)/SUMIFS(T_DATA[discharges],T_DATA[year],F$4,T_DATA[bill_npi],$A258)</f>
        <v>1</v>
      </c>
      <c r="G258" s="1">
        <f>SUMIFS(T_DATA[prev_csect_num],T_DATA[year],G$4,T_DATA[bill_npi],$A258,T_DATA[encounter],G$5)</f>
        <v>0</v>
      </c>
      <c r="H258" s="1">
        <f>SUMIFS(T_DATA[prev_csect_den],T_DATA[year],H$4,T_DATA[bill_npi],$A258,T_DATA[encounter],H$5)</f>
        <v>0</v>
      </c>
      <c r="I258" s="11" t="str">
        <f t="shared" si="16"/>
        <v/>
      </c>
      <c r="J258" s="1">
        <f>SUMIFS(T_DATA[prev_csect_num],T_DATA[year],J$4,T_DATA[bill_npi],$A258,T_DATA[encounter],J$5)</f>
        <v>0</v>
      </c>
      <c r="K258" s="1">
        <f>SUMIFS(T_DATA[prev_csect_den],T_DATA[year],K$4,T_DATA[bill_npi],$A258,T_DATA[encounter],K$5)</f>
        <v>0</v>
      </c>
      <c r="L258" s="11" t="str">
        <f t="shared" si="17"/>
        <v/>
      </c>
      <c r="M258" s="1">
        <f>SUMIFS(T_DATA[prev_csect_num],T_DATA[year],M$4,T_DATA[bill_npi],$A258)</f>
        <v>0</v>
      </c>
      <c r="N258" s="1">
        <f>SUMIFS(T_DATA[prev_csect_den],T_DATA[year],N$4,T_DATA[bill_npi],$A258)</f>
        <v>0</v>
      </c>
      <c r="O258" s="11" t="str">
        <f t="shared" si="15"/>
        <v/>
      </c>
      <c r="P258" s="11">
        <f>SUM($E$7:$E258)/SUM($E$7:$E$342)</f>
        <v>0.99917034016053419</v>
      </c>
      <c r="Q258" s="11"/>
    </row>
    <row r="259" spans="1:17" x14ac:dyDescent="0.35">
      <c r="A259">
        <v>1700978558</v>
      </c>
      <c r="B259" t="s">
        <v>3624</v>
      </c>
      <c r="C259" s="1">
        <f>SUMIFS(T_DATA[discharges],T_DATA[year],C$4,T_DATA[encounter],C$5,T_DATA[bill_npi],$A259)</f>
        <v>0</v>
      </c>
      <c r="D259" s="1">
        <f>SUMIFS(T_DATA[discharges],T_DATA[year],D$4,T_DATA[encounter],D$5,T_DATA[bill_npi],$A259)</f>
        <v>1</v>
      </c>
      <c r="E259" s="1">
        <f t="shared" si="14"/>
        <v>1</v>
      </c>
      <c r="F259" s="11">
        <f>SUMIFS(T_DATA[csection_discharges],T_DATA[year],F$4,T_DATA[bill_npi],$A259)/SUMIFS(T_DATA[discharges],T_DATA[year],F$4,T_DATA[bill_npi],$A259)</f>
        <v>1</v>
      </c>
      <c r="G259" s="1">
        <f>SUMIFS(T_DATA[prev_csect_num],T_DATA[year],G$4,T_DATA[bill_npi],$A259,T_DATA[encounter],G$5)</f>
        <v>0</v>
      </c>
      <c r="H259" s="1">
        <f>SUMIFS(T_DATA[prev_csect_den],T_DATA[year],H$4,T_DATA[bill_npi],$A259,T_DATA[encounter],H$5)</f>
        <v>0</v>
      </c>
      <c r="I259" s="11" t="str">
        <f t="shared" si="16"/>
        <v/>
      </c>
      <c r="J259" s="1">
        <f>SUMIFS(T_DATA[prev_csect_num],T_DATA[year],J$4,T_DATA[bill_npi],$A259,T_DATA[encounter],J$5)</f>
        <v>1</v>
      </c>
      <c r="K259" s="1">
        <f>SUMIFS(T_DATA[prev_csect_den],T_DATA[year],K$4,T_DATA[bill_npi],$A259,T_DATA[encounter],K$5)</f>
        <v>1</v>
      </c>
      <c r="L259" s="11">
        <f t="shared" si="17"/>
        <v>1</v>
      </c>
      <c r="M259" s="1">
        <f>SUMIFS(T_DATA[prev_csect_num],T_DATA[year],M$4,T_DATA[bill_npi],$A259)</f>
        <v>1</v>
      </c>
      <c r="N259" s="1">
        <f>SUMIFS(T_DATA[prev_csect_den],T_DATA[year],N$4,T_DATA[bill_npi],$A259)</f>
        <v>1</v>
      </c>
      <c r="O259" s="11">
        <f t="shared" si="15"/>
        <v>1</v>
      </c>
      <c r="P259" s="11">
        <f>SUM($E$7:$E259)/SUM($E$7:$E$342)</f>
        <v>0.99918033606221446</v>
      </c>
      <c r="Q259" s="11"/>
    </row>
    <row r="260" spans="1:17" x14ac:dyDescent="0.35">
      <c r="A260">
        <v>1063525152</v>
      </c>
      <c r="B260" t="s">
        <v>103</v>
      </c>
      <c r="C260" s="1">
        <f>SUMIFS(T_DATA[discharges],T_DATA[year],C$4,T_DATA[encounter],C$5,T_DATA[bill_npi],$A260)</f>
        <v>0</v>
      </c>
      <c r="D260" s="1">
        <f>SUMIFS(T_DATA[discharges],T_DATA[year],D$4,T_DATA[encounter],D$5,T_DATA[bill_npi],$A260)</f>
        <v>1</v>
      </c>
      <c r="E260" s="1">
        <f t="shared" si="14"/>
        <v>1</v>
      </c>
      <c r="F260" s="11">
        <f>SUMIFS(T_DATA[csection_discharges],T_DATA[year],F$4,T_DATA[bill_npi],$A260)/SUMIFS(T_DATA[discharges],T_DATA[year],F$4,T_DATA[bill_npi],$A260)</f>
        <v>0</v>
      </c>
      <c r="G260" s="1">
        <f>SUMIFS(T_DATA[prev_csect_num],T_DATA[year],G$4,T_DATA[bill_npi],$A260,T_DATA[encounter],G$5)</f>
        <v>0</v>
      </c>
      <c r="H260" s="1">
        <f>SUMIFS(T_DATA[prev_csect_den],T_DATA[year],H$4,T_DATA[bill_npi],$A260,T_DATA[encounter],H$5)</f>
        <v>0</v>
      </c>
      <c r="I260" s="11" t="str">
        <f t="shared" si="16"/>
        <v/>
      </c>
      <c r="J260" s="1">
        <f>SUMIFS(T_DATA[prev_csect_num],T_DATA[year],J$4,T_DATA[bill_npi],$A260,T_DATA[encounter],J$5)</f>
        <v>0</v>
      </c>
      <c r="K260" s="1">
        <f>SUMIFS(T_DATA[prev_csect_den],T_DATA[year],K$4,T_DATA[bill_npi],$A260,T_DATA[encounter],K$5)</f>
        <v>1</v>
      </c>
      <c r="L260" s="11">
        <f t="shared" si="17"/>
        <v>0</v>
      </c>
      <c r="M260" s="1">
        <f>SUMIFS(T_DATA[prev_csect_num],T_DATA[year],M$4,T_DATA[bill_npi],$A260)</f>
        <v>0</v>
      </c>
      <c r="N260" s="1">
        <f>SUMIFS(T_DATA[prev_csect_den],T_DATA[year],N$4,T_DATA[bill_npi],$A260)</f>
        <v>1</v>
      </c>
      <c r="O260" s="11">
        <f t="shared" si="15"/>
        <v>0</v>
      </c>
      <c r="P260" s="11">
        <f>SUM($E$7:$E260)/SUM($E$7:$E$342)</f>
        <v>0.99919033196389484</v>
      </c>
      <c r="Q260" s="11"/>
    </row>
    <row r="261" spans="1:17" x14ac:dyDescent="0.35">
      <c r="A261">
        <v>1578527172</v>
      </c>
      <c r="B261" t="s">
        <v>3630</v>
      </c>
      <c r="C261" s="1">
        <f>SUMIFS(T_DATA[discharges],T_DATA[year],C$4,T_DATA[encounter],C$5,T_DATA[bill_npi],$A261)</f>
        <v>0</v>
      </c>
      <c r="D261" s="1">
        <f>SUMIFS(T_DATA[discharges],T_DATA[year],D$4,T_DATA[encounter],D$5,T_DATA[bill_npi],$A261)</f>
        <v>1</v>
      </c>
      <c r="E261" s="1">
        <f t="shared" si="14"/>
        <v>1</v>
      </c>
      <c r="F261" s="11">
        <f>SUMIFS(T_DATA[csection_discharges],T_DATA[year],F$4,T_DATA[bill_npi],$A261)/SUMIFS(T_DATA[discharges],T_DATA[year],F$4,T_DATA[bill_npi],$A261)</f>
        <v>1</v>
      </c>
      <c r="G261" s="1">
        <f>SUMIFS(T_DATA[prev_csect_num],T_DATA[year],G$4,T_DATA[bill_npi],$A261,T_DATA[encounter],G$5)</f>
        <v>0</v>
      </c>
      <c r="H261" s="1">
        <f>SUMIFS(T_DATA[prev_csect_den],T_DATA[year],H$4,T_DATA[bill_npi],$A261,T_DATA[encounter],H$5)</f>
        <v>0</v>
      </c>
      <c r="I261" s="11" t="str">
        <f t="shared" si="16"/>
        <v/>
      </c>
      <c r="J261" s="1">
        <f>SUMIFS(T_DATA[prev_csect_num],T_DATA[year],J$4,T_DATA[bill_npi],$A261,T_DATA[encounter],J$5)</f>
        <v>0</v>
      </c>
      <c r="K261" s="1">
        <f>SUMIFS(T_DATA[prev_csect_den],T_DATA[year],K$4,T_DATA[bill_npi],$A261,T_DATA[encounter],K$5)</f>
        <v>0</v>
      </c>
      <c r="L261" s="11" t="str">
        <f t="shared" si="17"/>
        <v/>
      </c>
      <c r="M261" s="1">
        <f>SUMIFS(T_DATA[prev_csect_num],T_DATA[year],M$4,T_DATA[bill_npi],$A261)</f>
        <v>0</v>
      </c>
      <c r="N261" s="1">
        <f>SUMIFS(T_DATA[prev_csect_den],T_DATA[year],N$4,T_DATA[bill_npi],$A261)</f>
        <v>0</v>
      </c>
      <c r="O261" s="11" t="str">
        <f t="shared" si="15"/>
        <v/>
      </c>
      <c r="P261" s="11">
        <f>SUM($E$7:$E261)/SUM($E$7:$E$342)</f>
        <v>0.99920032786557511</v>
      </c>
      <c r="Q261" s="11"/>
    </row>
    <row r="262" spans="1:17" x14ac:dyDescent="0.35">
      <c r="A262">
        <v>1306832654</v>
      </c>
      <c r="B262" t="s">
        <v>3573</v>
      </c>
      <c r="C262" s="1">
        <f>SUMIFS(T_DATA[discharges],T_DATA[year],C$4,T_DATA[encounter],C$5,T_DATA[bill_npi],$A262)</f>
        <v>0</v>
      </c>
      <c r="D262" s="1">
        <f>SUMIFS(T_DATA[discharges],T_DATA[year],D$4,T_DATA[encounter],D$5,T_DATA[bill_npi],$A262)</f>
        <v>1</v>
      </c>
      <c r="E262" s="1">
        <f t="shared" si="14"/>
        <v>1</v>
      </c>
      <c r="F262" s="11">
        <f>SUMIFS(T_DATA[csection_discharges],T_DATA[year],F$4,T_DATA[bill_npi],$A262)/SUMIFS(T_DATA[discharges],T_DATA[year],F$4,T_DATA[bill_npi],$A262)</f>
        <v>0</v>
      </c>
      <c r="G262" s="1">
        <f>SUMIFS(T_DATA[prev_csect_num],T_DATA[year],G$4,T_DATA[bill_npi],$A262,T_DATA[encounter],G$5)</f>
        <v>0</v>
      </c>
      <c r="H262" s="1">
        <f>SUMIFS(T_DATA[prev_csect_den],T_DATA[year],H$4,T_DATA[bill_npi],$A262,T_DATA[encounter],H$5)</f>
        <v>0</v>
      </c>
      <c r="I262" s="11" t="str">
        <f t="shared" si="16"/>
        <v/>
      </c>
      <c r="J262" s="1">
        <f>SUMIFS(T_DATA[prev_csect_num],T_DATA[year],J$4,T_DATA[bill_npi],$A262,T_DATA[encounter],J$5)</f>
        <v>0</v>
      </c>
      <c r="K262" s="1">
        <f>SUMIFS(T_DATA[prev_csect_den],T_DATA[year],K$4,T_DATA[bill_npi],$A262,T_DATA[encounter],K$5)</f>
        <v>0</v>
      </c>
      <c r="L262" s="11" t="str">
        <f t="shared" si="17"/>
        <v/>
      </c>
      <c r="M262" s="1">
        <f>SUMIFS(T_DATA[prev_csect_num],T_DATA[year],M$4,T_DATA[bill_npi],$A262)</f>
        <v>0</v>
      </c>
      <c r="N262" s="1">
        <f>SUMIFS(T_DATA[prev_csect_den],T_DATA[year],N$4,T_DATA[bill_npi],$A262)</f>
        <v>0</v>
      </c>
      <c r="O262" s="11" t="str">
        <f t="shared" si="15"/>
        <v/>
      </c>
      <c r="P262" s="11">
        <f>SUM($E$7:$E262)/SUM($E$7:$E$342)</f>
        <v>0.99921032376725538</v>
      </c>
      <c r="Q262" s="11"/>
    </row>
    <row r="263" spans="1:17" x14ac:dyDescent="0.35">
      <c r="A263">
        <v>1538157508</v>
      </c>
      <c r="B263" t="s">
        <v>3623</v>
      </c>
      <c r="C263" s="1">
        <f>SUMIFS(T_DATA[discharges],T_DATA[year],C$4,T_DATA[encounter],C$5,T_DATA[bill_npi],$A263)</f>
        <v>0</v>
      </c>
      <c r="D263" s="1">
        <f>SUMIFS(T_DATA[discharges],T_DATA[year],D$4,T_DATA[encounter],D$5,T_DATA[bill_npi],$A263)</f>
        <v>0</v>
      </c>
      <c r="E263" s="1">
        <f t="shared" ref="E263:E326" si="18">SUM(C263:D263)</f>
        <v>0</v>
      </c>
      <c r="F263" s="11" t="e">
        <f>SUMIFS(T_DATA[csection_discharges],T_DATA[year],F$4,T_DATA[bill_npi],$A263)/SUMIFS(T_DATA[discharges],T_DATA[year],F$4,T_DATA[bill_npi],$A263)</f>
        <v>#DIV/0!</v>
      </c>
      <c r="G263" s="1">
        <f>SUMIFS(T_DATA[prev_csect_num],T_DATA[year],G$4,T_DATA[bill_npi],$A263,T_DATA[encounter],G$5)</f>
        <v>0</v>
      </c>
      <c r="H263" s="1">
        <f>SUMIFS(T_DATA[prev_csect_den],T_DATA[year],H$4,T_DATA[bill_npi],$A263,T_DATA[encounter],H$5)</f>
        <v>0</v>
      </c>
      <c r="I263" s="11" t="str">
        <f t="shared" si="16"/>
        <v/>
      </c>
      <c r="J263" s="1">
        <f>SUMIFS(T_DATA[prev_csect_num],T_DATA[year],J$4,T_DATA[bill_npi],$A263,T_DATA[encounter],J$5)</f>
        <v>0</v>
      </c>
      <c r="K263" s="1">
        <f>SUMIFS(T_DATA[prev_csect_den],T_DATA[year],K$4,T_DATA[bill_npi],$A263,T_DATA[encounter],K$5)</f>
        <v>0</v>
      </c>
      <c r="L263" s="11" t="str">
        <f t="shared" si="17"/>
        <v/>
      </c>
      <c r="M263" s="1">
        <f>SUMIFS(T_DATA[prev_csect_num],T_DATA[year],M$4,T_DATA[bill_npi],$A263)</f>
        <v>0</v>
      </c>
      <c r="N263" s="1">
        <f>SUMIFS(T_DATA[prev_csect_den],T_DATA[year],N$4,T_DATA[bill_npi],$A263)</f>
        <v>0</v>
      </c>
      <c r="O263" s="11" t="str">
        <f t="shared" ref="O263:O326" si="19">IFERROR(M263/N263,"")</f>
        <v/>
      </c>
      <c r="P263" s="11">
        <f>SUM($E$7:$E263)/SUM($E$7:$E$342)</f>
        <v>0.99921032376725538</v>
      </c>
      <c r="Q263" s="11"/>
    </row>
    <row r="264" spans="1:17" x14ac:dyDescent="0.35">
      <c r="A264">
        <v>1689691214</v>
      </c>
      <c r="B264" t="s">
        <v>342</v>
      </c>
      <c r="C264" s="1">
        <f>SUMIFS(T_DATA[discharges],T_DATA[year],C$4,T_DATA[encounter],C$5,T_DATA[bill_npi],$A264)</f>
        <v>0</v>
      </c>
      <c r="D264" s="1">
        <f>SUMIFS(T_DATA[discharges],T_DATA[year],D$4,T_DATA[encounter],D$5,T_DATA[bill_npi],$A264)</f>
        <v>1</v>
      </c>
      <c r="E264" s="1">
        <f t="shared" si="18"/>
        <v>1</v>
      </c>
      <c r="F264" s="11">
        <f>SUMIFS(T_DATA[csection_discharges],T_DATA[year],F$4,T_DATA[bill_npi],$A264)/SUMIFS(T_DATA[discharges],T_DATA[year],F$4,T_DATA[bill_npi],$A264)</f>
        <v>1</v>
      </c>
      <c r="G264" s="1">
        <f>SUMIFS(T_DATA[prev_csect_num],T_DATA[year],G$4,T_DATA[bill_npi],$A264,T_DATA[encounter],G$5)</f>
        <v>0</v>
      </c>
      <c r="H264" s="1">
        <f>SUMIFS(T_DATA[prev_csect_den],T_DATA[year],H$4,T_DATA[bill_npi],$A264,T_DATA[encounter],H$5)</f>
        <v>0</v>
      </c>
      <c r="I264" s="11" t="str">
        <f t="shared" ref="I264:I327" si="20">IFERROR(G264/H264,"")</f>
        <v/>
      </c>
      <c r="J264" s="1">
        <f>SUMIFS(T_DATA[prev_csect_num],T_DATA[year],J$4,T_DATA[bill_npi],$A264,T_DATA[encounter],J$5)</f>
        <v>0</v>
      </c>
      <c r="K264" s="1">
        <f>SUMIFS(T_DATA[prev_csect_den],T_DATA[year],K$4,T_DATA[bill_npi],$A264,T_DATA[encounter],K$5)</f>
        <v>0</v>
      </c>
      <c r="L264" s="11" t="str">
        <f t="shared" ref="L264:L327" si="21">IFERROR(J264/K264,"")</f>
        <v/>
      </c>
      <c r="M264" s="1">
        <f>SUMIFS(T_DATA[prev_csect_num],T_DATA[year],M$4,T_DATA[bill_npi],$A264)</f>
        <v>0</v>
      </c>
      <c r="N264" s="1">
        <f>SUMIFS(T_DATA[prev_csect_den],T_DATA[year],N$4,T_DATA[bill_npi],$A264)</f>
        <v>0</v>
      </c>
      <c r="O264" s="11" t="str">
        <f t="shared" si="19"/>
        <v/>
      </c>
      <c r="P264" s="11">
        <f>SUM($E$7:$E264)/SUM($E$7:$E$342)</f>
        <v>0.99922031966893576</v>
      </c>
      <c r="Q264" s="11"/>
    </row>
    <row r="265" spans="1:17" x14ac:dyDescent="0.35">
      <c r="A265">
        <v>1013010917</v>
      </c>
      <c r="B265" t="s">
        <v>285</v>
      </c>
      <c r="C265" s="1">
        <f>SUMIFS(T_DATA[discharges],T_DATA[year],C$4,T_DATA[encounter],C$5,T_DATA[bill_npi],$A265)</f>
        <v>0</v>
      </c>
      <c r="D265" s="1">
        <f>SUMIFS(T_DATA[discharges],T_DATA[year],D$4,T_DATA[encounter],D$5,T_DATA[bill_npi],$A265)</f>
        <v>1</v>
      </c>
      <c r="E265" s="1">
        <f t="shared" si="18"/>
        <v>1</v>
      </c>
      <c r="F265" s="11">
        <f>SUMIFS(T_DATA[csection_discharges],T_DATA[year],F$4,T_DATA[bill_npi],$A265)/SUMIFS(T_DATA[discharges],T_DATA[year],F$4,T_DATA[bill_npi],$A265)</f>
        <v>0</v>
      </c>
      <c r="G265" s="1">
        <f>SUMIFS(T_DATA[prev_csect_num],T_DATA[year],G$4,T_DATA[bill_npi],$A265,T_DATA[encounter],G$5)</f>
        <v>0</v>
      </c>
      <c r="H265" s="1">
        <f>SUMIFS(T_DATA[prev_csect_den],T_DATA[year],H$4,T_DATA[bill_npi],$A265,T_DATA[encounter],H$5)</f>
        <v>0</v>
      </c>
      <c r="I265" s="11" t="str">
        <f t="shared" si="20"/>
        <v/>
      </c>
      <c r="J265" s="1">
        <f>SUMIFS(T_DATA[prev_csect_num],T_DATA[year],J$4,T_DATA[bill_npi],$A265,T_DATA[encounter],J$5)</f>
        <v>0</v>
      </c>
      <c r="K265" s="1">
        <f>SUMIFS(T_DATA[prev_csect_den],T_DATA[year],K$4,T_DATA[bill_npi],$A265,T_DATA[encounter],K$5)</f>
        <v>1</v>
      </c>
      <c r="L265" s="11">
        <f t="shared" si="21"/>
        <v>0</v>
      </c>
      <c r="M265" s="1">
        <f>SUMIFS(T_DATA[prev_csect_num],T_DATA[year],M$4,T_DATA[bill_npi],$A265)</f>
        <v>0</v>
      </c>
      <c r="N265" s="1">
        <f>SUMIFS(T_DATA[prev_csect_den],T_DATA[year],N$4,T_DATA[bill_npi],$A265)</f>
        <v>1</v>
      </c>
      <c r="O265" s="11">
        <f t="shared" si="19"/>
        <v>0</v>
      </c>
      <c r="P265" s="11">
        <f>SUM($E$7:$E265)/SUM($E$7:$E$342)</f>
        <v>0.99923031557061603</v>
      </c>
      <c r="Q265" s="11"/>
    </row>
    <row r="266" spans="1:17" x14ac:dyDescent="0.35">
      <c r="A266">
        <v>1205176062</v>
      </c>
      <c r="B266" t="s">
        <v>55</v>
      </c>
      <c r="C266" s="1">
        <f>SUMIFS(T_DATA[discharges],T_DATA[year],C$4,T_DATA[encounter],C$5,T_DATA[bill_npi],$A266)</f>
        <v>0</v>
      </c>
      <c r="D266" s="1">
        <f>SUMIFS(T_DATA[discharges],T_DATA[year],D$4,T_DATA[encounter],D$5,T_DATA[bill_npi],$A266)</f>
        <v>1</v>
      </c>
      <c r="E266" s="1">
        <f t="shared" si="18"/>
        <v>1</v>
      </c>
      <c r="F266" s="11">
        <f>SUMIFS(T_DATA[csection_discharges],T_DATA[year],F$4,T_DATA[bill_npi],$A266)/SUMIFS(T_DATA[discharges],T_DATA[year],F$4,T_DATA[bill_npi],$A266)</f>
        <v>0</v>
      </c>
      <c r="G266" s="1">
        <f>SUMIFS(T_DATA[prev_csect_num],T_DATA[year],G$4,T_DATA[bill_npi],$A266,T_DATA[encounter],G$5)</f>
        <v>0</v>
      </c>
      <c r="H266" s="1">
        <f>SUMIFS(T_DATA[prev_csect_den],T_DATA[year],H$4,T_DATA[bill_npi],$A266,T_DATA[encounter],H$5)</f>
        <v>0</v>
      </c>
      <c r="I266" s="11" t="str">
        <f t="shared" si="20"/>
        <v/>
      </c>
      <c r="J266" s="1">
        <f>SUMIFS(T_DATA[prev_csect_num],T_DATA[year],J$4,T_DATA[bill_npi],$A266,T_DATA[encounter],J$5)</f>
        <v>0</v>
      </c>
      <c r="K266" s="1">
        <f>SUMIFS(T_DATA[prev_csect_den],T_DATA[year],K$4,T_DATA[bill_npi],$A266,T_DATA[encounter],K$5)</f>
        <v>1</v>
      </c>
      <c r="L266" s="11">
        <f t="shared" si="21"/>
        <v>0</v>
      </c>
      <c r="M266" s="1">
        <f>SUMIFS(T_DATA[prev_csect_num],T_DATA[year],M$4,T_DATA[bill_npi],$A266)</f>
        <v>0</v>
      </c>
      <c r="N266" s="1">
        <f>SUMIFS(T_DATA[prev_csect_den],T_DATA[year],N$4,T_DATA[bill_npi],$A266)</f>
        <v>1</v>
      </c>
      <c r="O266" s="11">
        <f t="shared" si="19"/>
        <v>0</v>
      </c>
      <c r="P266" s="11">
        <f>SUM($E$7:$E266)/SUM($E$7:$E$342)</f>
        <v>0.99924031147229631</v>
      </c>
      <c r="Q266" s="11"/>
    </row>
    <row r="267" spans="1:17" x14ac:dyDescent="0.35">
      <c r="A267">
        <v>1396714663</v>
      </c>
      <c r="B267" t="s">
        <v>335</v>
      </c>
      <c r="C267" s="1">
        <f>SUMIFS(T_DATA[discharges],T_DATA[year],C$4,T_DATA[encounter],C$5,T_DATA[bill_npi],$A267)</f>
        <v>0</v>
      </c>
      <c r="D267" s="1">
        <f>SUMIFS(T_DATA[discharges],T_DATA[year],D$4,T_DATA[encounter],D$5,T_DATA[bill_npi],$A267)</f>
        <v>1</v>
      </c>
      <c r="E267" s="1">
        <f t="shared" si="18"/>
        <v>1</v>
      </c>
      <c r="F267" s="11">
        <f>SUMIFS(T_DATA[csection_discharges],T_DATA[year],F$4,T_DATA[bill_npi],$A267)/SUMIFS(T_DATA[discharges],T_DATA[year],F$4,T_DATA[bill_npi],$A267)</f>
        <v>0</v>
      </c>
      <c r="G267" s="1">
        <f>SUMIFS(T_DATA[prev_csect_num],T_DATA[year],G$4,T_DATA[bill_npi],$A267,T_DATA[encounter],G$5)</f>
        <v>0</v>
      </c>
      <c r="H267" s="1">
        <f>SUMIFS(T_DATA[prev_csect_den],T_DATA[year],H$4,T_DATA[bill_npi],$A267,T_DATA[encounter],H$5)</f>
        <v>0</v>
      </c>
      <c r="I267" s="11" t="str">
        <f t="shared" si="20"/>
        <v/>
      </c>
      <c r="J267" s="1">
        <f>SUMIFS(T_DATA[prev_csect_num],T_DATA[year],J$4,T_DATA[bill_npi],$A267,T_DATA[encounter],J$5)</f>
        <v>0</v>
      </c>
      <c r="K267" s="1">
        <f>SUMIFS(T_DATA[prev_csect_den],T_DATA[year],K$4,T_DATA[bill_npi],$A267,T_DATA[encounter],K$5)</f>
        <v>1</v>
      </c>
      <c r="L267" s="11">
        <f t="shared" si="21"/>
        <v>0</v>
      </c>
      <c r="M267" s="1">
        <f>SUMIFS(T_DATA[prev_csect_num],T_DATA[year],M$4,T_DATA[bill_npi],$A267)</f>
        <v>0</v>
      </c>
      <c r="N267" s="1">
        <f>SUMIFS(T_DATA[prev_csect_den],T_DATA[year],N$4,T_DATA[bill_npi],$A267)</f>
        <v>1</v>
      </c>
      <c r="O267" s="11">
        <f t="shared" si="19"/>
        <v>0</v>
      </c>
      <c r="P267" s="11">
        <f>SUM($E$7:$E267)/SUM($E$7:$E$342)</f>
        <v>0.99925030737397669</v>
      </c>
      <c r="Q267" s="11"/>
    </row>
    <row r="268" spans="1:17" x14ac:dyDescent="0.35">
      <c r="A268">
        <v>1487724712</v>
      </c>
      <c r="B268" t="s">
        <v>209</v>
      </c>
      <c r="C268" s="1">
        <f>SUMIFS(T_DATA[discharges],T_DATA[year],C$4,T_DATA[encounter],C$5,T_DATA[bill_npi],$A268)</f>
        <v>0</v>
      </c>
      <c r="D268" s="1">
        <f>SUMIFS(T_DATA[discharges],T_DATA[year],D$4,T_DATA[encounter],D$5,T_DATA[bill_npi],$A268)</f>
        <v>1</v>
      </c>
      <c r="E268" s="1">
        <f t="shared" si="18"/>
        <v>1</v>
      </c>
      <c r="F268" s="11">
        <f>SUMIFS(T_DATA[csection_discharges],T_DATA[year],F$4,T_DATA[bill_npi],$A268)/SUMIFS(T_DATA[discharges],T_DATA[year],F$4,T_DATA[bill_npi],$A268)</f>
        <v>0</v>
      </c>
      <c r="G268" s="1">
        <f>SUMIFS(T_DATA[prev_csect_num],T_DATA[year],G$4,T_DATA[bill_npi],$A268,T_DATA[encounter],G$5)</f>
        <v>0</v>
      </c>
      <c r="H268" s="1">
        <f>SUMIFS(T_DATA[prev_csect_den],T_DATA[year],H$4,T_DATA[bill_npi],$A268,T_DATA[encounter],H$5)</f>
        <v>0</v>
      </c>
      <c r="I268" s="11" t="str">
        <f t="shared" si="20"/>
        <v/>
      </c>
      <c r="J268" s="1">
        <f>SUMIFS(T_DATA[prev_csect_num],T_DATA[year],J$4,T_DATA[bill_npi],$A268,T_DATA[encounter],J$5)</f>
        <v>0</v>
      </c>
      <c r="K268" s="1">
        <f>SUMIFS(T_DATA[prev_csect_den],T_DATA[year],K$4,T_DATA[bill_npi],$A268,T_DATA[encounter],K$5)</f>
        <v>0</v>
      </c>
      <c r="L268" s="11" t="str">
        <f t="shared" si="21"/>
        <v/>
      </c>
      <c r="M268" s="1">
        <f>SUMIFS(T_DATA[prev_csect_num],T_DATA[year],M$4,T_DATA[bill_npi],$A268)</f>
        <v>0</v>
      </c>
      <c r="N268" s="1">
        <f>SUMIFS(T_DATA[prev_csect_den],T_DATA[year],N$4,T_DATA[bill_npi],$A268)</f>
        <v>0</v>
      </c>
      <c r="O268" s="11" t="str">
        <f t="shared" si="19"/>
        <v/>
      </c>
      <c r="P268" s="11">
        <f>SUM($E$7:$E268)/SUM($E$7:$E$342)</f>
        <v>0.99926030327565696</v>
      </c>
      <c r="Q268" s="11"/>
    </row>
    <row r="269" spans="1:17" x14ac:dyDescent="0.35">
      <c r="A269">
        <v>1326434242</v>
      </c>
      <c r="B269" t="s">
        <v>342</v>
      </c>
      <c r="C269" s="1">
        <f>SUMIFS(T_DATA[discharges],T_DATA[year],C$4,T_DATA[encounter],C$5,T_DATA[bill_npi],$A269)</f>
        <v>0</v>
      </c>
      <c r="D269" s="1">
        <f>SUMIFS(T_DATA[discharges],T_DATA[year],D$4,T_DATA[encounter],D$5,T_DATA[bill_npi],$A269)</f>
        <v>1</v>
      </c>
      <c r="E269" s="1">
        <f t="shared" si="18"/>
        <v>1</v>
      </c>
      <c r="F269" s="11">
        <f>SUMIFS(T_DATA[csection_discharges],T_DATA[year],F$4,T_DATA[bill_npi],$A269)/SUMIFS(T_DATA[discharges],T_DATA[year],F$4,T_DATA[bill_npi],$A269)</f>
        <v>0</v>
      </c>
      <c r="G269" s="1">
        <f>SUMIFS(T_DATA[prev_csect_num],T_DATA[year],G$4,T_DATA[bill_npi],$A269,T_DATA[encounter],G$5)</f>
        <v>0</v>
      </c>
      <c r="H269" s="1">
        <f>SUMIFS(T_DATA[prev_csect_den],T_DATA[year],H$4,T_DATA[bill_npi],$A269,T_DATA[encounter],H$5)</f>
        <v>0</v>
      </c>
      <c r="I269" s="11" t="str">
        <f t="shared" si="20"/>
        <v/>
      </c>
      <c r="J269" s="1">
        <f>SUMIFS(T_DATA[prev_csect_num],T_DATA[year],J$4,T_DATA[bill_npi],$A269,T_DATA[encounter],J$5)</f>
        <v>0</v>
      </c>
      <c r="K269" s="1">
        <f>SUMIFS(T_DATA[prev_csect_den],T_DATA[year],K$4,T_DATA[bill_npi],$A269,T_DATA[encounter],K$5)</f>
        <v>1</v>
      </c>
      <c r="L269" s="11">
        <f t="shared" si="21"/>
        <v>0</v>
      </c>
      <c r="M269" s="1">
        <f>SUMIFS(T_DATA[prev_csect_num],T_DATA[year],M$4,T_DATA[bill_npi],$A269)</f>
        <v>0</v>
      </c>
      <c r="N269" s="1">
        <f>SUMIFS(T_DATA[prev_csect_den],T_DATA[year],N$4,T_DATA[bill_npi],$A269)</f>
        <v>1</v>
      </c>
      <c r="O269" s="11">
        <f t="shared" si="19"/>
        <v>0</v>
      </c>
      <c r="P269" s="11">
        <f>SUM($E$7:$E269)/SUM($E$7:$E$342)</f>
        <v>0.99927029917733734</v>
      </c>
      <c r="Q269" s="11"/>
    </row>
    <row r="270" spans="1:17" x14ac:dyDescent="0.35">
      <c r="A270">
        <v>1861439952</v>
      </c>
      <c r="B270" t="s">
        <v>3595</v>
      </c>
      <c r="C270" s="1">
        <f>SUMIFS(T_DATA[discharges],T_DATA[year],C$4,T_DATA[encounter],C$5,T_DATA[bill_npi],$A270)</f>
        <v>0</v>
      </c>
      <c r="D270" s="1">
        <f>SUMIFS(T_DATA[discharges],T_DATA[year],D$4,T_DATA[encounter],D$5,T_DATA[bill_npi],$A270)</f>
        <v>1</v>
      </c>
      <c r="E270" s="1">
        <f t="shared" si="18"/>
        <v>1</v>
      </c>
      <c r="F270" s="11">
        <f>SUMIFS(T_DATA[csection_discharges],T_DATA[year],F$4,T_DATA[bill_npi],$A270)/SUMIFS(T_DATA[discharges],T_DATA[year],F$4,T_DATA[bill_npi],$A270)</f>
        <v>0</v>
      </c>
      <c r="G270" s="1">
        <f>SUMIFS(T_DATA[prev_csect_num],T_DATA[year],G$4,T_DATA[bill_npi],$A270,T_DATA[encounter],G$5)</f>
        <v>0</v>
      </c>
      <c r="H270" s="1">
        <f>SUMIFS(T_DATA[prev_csect_den],T_DATA[year],H$4,T_DATA[bill_npi],$A270,T_DATA[encounter],H$5)</f>
        <v>0</v>
      </c>
      <c r="I270" s="11" t="str">
        <f t="shared" si="20"/>
        <v/>
      </c>
      <c r="J270" s="1">
        <f>SUMIFS(T_DATA[prev_csect_num],T_DATA[year],J$4,T_DATA[bill_npi],$A270,T_DATA[encounter],J$5)</f>
        <v>0</v>
      </c>
      <c r="K270" s="1">
        <f>SUMIFS(T_DATA[prev_csect_den],T_DATA[year],K$4,T_DATA[bill_npi],$A270,T_DATA[encounter],K$5)</f>
        <v>0</v>
      </c>
      <c r="L270" s="11" t="str">
        <f t="shared" si="21"/>
        <v/>
      </c>
      <c r="M270" s="1">
        <f>SUMIFS(T_DATA[prev_csect_num],T_DATA[year],M$4,T_DATA[bill_npi],$A270)</f>
        <v>0</v>
      </c>
      <c r="N270" s="1">
        <f>SUMIFS(T_DATA[prev_csect_den],T_DATA[year],N$4,T_DATA[bill_npi],$A270)</f>
        <v>0</v>
      </c>
      <c r="O270" s="11" t="str">
        <f t="shared" si="19"/>
        <v/>
      </c>
      <c r="P270" s="11">
        <f>SUM($E$7:$E270)/SUM($E$7:$E$342)</f>
        <v>0.99928029507901761</v>
      </c>
      <c r="Q270" s="11"/>
    </row>
    <row r="271" spans="1:17" x14ac:dyDescent="0.35">
      <c r="A271">
        <v>1700896354</v>
      </c>
      <c r="B271" t="s">
        <v>3669</v>
      </c>
      <c r="C271" s="1">
        <f>SUMIFS(T_DATA[discharges],T_DATA[year],C$4,T_DATA[encounter],C$5,T_DATA[bill_npi],$A271)</f>
        <v>0</v>
      </c>
      <c r="D271" s="1">
        <f>SUMIFS(T_DATA[discharges],T_DATA[year],D$4,T_DATA[encounter],D$5,T_DATA[bill_npi],$A271)</f>
        <v>1</v>
      </c>
      <c r="E271" s="1">
        <f t="shared" si="18"/>
        <v>1</v>
      </c>
      <c r="F271" s="11">
        <f>SUMIFS(T_DATA[csection_discharges],T_DATA[year],F$4,T_DATA[bill_npi],$A271)/SUMIFS(T_DATA[discharges],T_DATA[year],F$4,T_DATA[bill_npi],$A271)</f>
        <v>0</v>
      </c>
      <c r="G271" s="1">
        <f>SUMIFS(T_DATA[prev_csect_num],T_DATA[year],G$4,T_DATA[bill_npi],$A271,T_DATA[encounter],G$5)</f>
        <v>0</v>
      </c>
      <c r="H271" s="1">
        <f>SUMIFS(T_DATA[prev_csect_den],T_DATA[year],H$4,T_DATA[bill_npi],$A271,T_DATA[encounter],H$5)</f>
        <v>0</v>
      </c>
      <c r="I271" s="11" t="str">
        <f t="shared" si="20"/>
        <v/>
      </c>
      <c r="J271" s="1">
        <f>SUMIFS(T_DATA[prev_csect_num],T_DATA[year],J$4,T_DATA[bill_npi],$A271,T_DATA[encounter],J$5)</f>
        <v>0</v>
      </c>
      <c r="K271" s="1">
        <f>SUMIFS(T_DATA[prev_csect_den],T_DATA[year],K$4,T_DATA[bill_npi],$A271,T_DATA[encounter],K$5)</f>
        <v>0</v>
      </c>
      <c r="L271" s="11" t="str">
        <f t="shared" si="21"/>
        <v/>
      </c>
      <c r="M271" s="1">
        <f>SUMIFS(T_DATA[prev_csect_num],T_DATA[year],M$4,T_DATA[bill_npi],$A271)</f>
        <v>0</v>
      </c>
      <c r="N271" s="1">
        <f>SUMIFS(T_DATA[prev_csect_den],T_DATA[year],N$4,T_DATA[bill_npi],$A271)</f>
        <v>0</v>
      </c>
      <c r="O271" s="11" t="str">
        <f t="shared" si="19"/>
        <v/>
      </c>
      <c r="P271" s="11">
        <f>SUM($E$7:$E271)/SUM($E$7:$E$342)</f>
        <v>0.99929029098069788</v>
      </c>
      <c r="Q271" s="11"/>
    </row>
    <row r="272" spans="1:17" x14ac:dyDescent="0.35">
      <c r="A272">
        <v>1194714337</v>
      </c>
      <c r="B272" t="s">
        <v>342</v>
      </c>
      <c r="C272" s="1">
        <f>SUMIFS(T_DATA[discharges],T_DATA[year],C$4,T_DATA[encounter],C$5,T_DATA[bill_npi],$A272)</f>
        <v>0</v>
      </c>
      <c r="D272" s="1">
        <f>SUMIFS(T_DATA[discharges],T_DATA[year],D$4,T_DATA[encounter],D$5,T_DATA[bill_npi],$A272)</f>
        <v>1</v>
      </c>
      <c r="E272" s="1">
        <f t="shared" si="18"/>
        <v>1</v>
      </c>
      <c r="F272" s="11">
        <f>SUMIFS(T_DATA[csection_discharges],T_DATA[year],F$4,T_DATA[bill_npi],$A272)/SUMIFS(T_DATA[discharges],T_DATA[year],F$4,T_DATA[bill_npi],$A272)</f>
        <v>1</v>
      </c>
      <c r="G272" s="1">
        <f>SUMIFS(T_DATA[prev_csect_num],T_DATA[year],G$4,T_DATA[bill_npi],$A272,T_DATA[encounter],G$5)</f>
        <v>0</v>
      </c>
      <c r="H272" s="1">
        <f>SUMIFS(T_DATA[prev_csect_den],T_DATA[year],H$4,T_DATA[bill_npi],$A272,T_DATA[encounter],H$5)</f>
        <v>0</v>
      </c>
      <c r="I272" s="11" t="str">
        <f t="shared" si="20"/>
        <v/>
      </c>
      <c r="J272" s="1">
        <f>SUMIFS(T_DATA[prev_csect_num],T_DATA[year],J$4,T_DATA[bill_npi],$A272,T_DATA[encounter],J$5)</f>
        <v>0</v>
      </c>
      <c r="K272" s="1">
        <f>SUMIFS(T_DATA[prev_csect_den],T_DATA[year],K$4,T_DATA[bill_npi],$A272,T_DATA[encounter],K$5)</f>
        <v>0</v>
      </c>
      <c r="L272" s="11" t="str">
        <f t="shared" si="21"/>
        <v/>
      </c>
      <c r="M272" s="1">
        <f>SUMIFS(T_DATA[prev_csect_num],T_DATA[year],M$4,T_DATA[bill_npi],$A272)</f>
        <v>0</v>
      </c>
      <c r="N272" s="1">
        <f>SUMIFS(T_DATA[prev_csect_den],T_DATA[year],N$4,T_DATA[bill_npi],$A272)</f>
        <v>0</v>
      </c>
      <c r="O272" s="11" t="str">
        <f t="shared" si="19"/>
        <v/>
      </c>
      <c r="P272" s="11">
        <f>SUM($E$7:$E272)/SUM($E$7:$E$342)</f>
        <v>0.99930028688237826</v>
      </c>
      <c r="Q272" s="11"/>
    </row>
    <row r="273" spans="1:17" x14ac:dyDescent="0.35">
      <c r="A273">
        <v>1518913607</v>
      </c>
      <c r="B273" t="s">
        <v>3568</v>
      </c>
      <c r="C273" s="1">
        <f>SUMIFS(T_DATA[discharges],T_DATA[year],C$4,T_DATA[encounter],C$5,T_DATA[bill_npi],$A273)</f>
        <v>0</v>
      </c>
      <c r="D273" s="1">
        <f>SUMIFS(T_DATA[discharges],T_DATA[year],D$4,T_DATA[encounter],D$5,T_DATA[bill_npi],$A273)</f>
        <v>1</v>
      </c>
      <c r="E273" s="1">
        <f t="shared" si="18"/>
        <v>1</v>
      </c>
      <c r="F273" s="11">
        <f>SUMIFS(T_DATA[csection_discharges],T_DATA[year],F$4,T_DATA[bill_npi],$A273)/SUMIFS(T_DATA[discharges],T_DATA[year],F$4,T_DATA[bill_npi],$A273)</f>
        <v>0</v>
      </c>
      <c r="G273" s="1">
        <f>SUMIFS(T_DATA[prev_csect_num],T_DATA[year],G$4,T_DATA[bill_npi],$A273,T_DATA[encounter],G$5)</f>
        <v>0</v>
      </c>
      <c r="H273" s="1">
        <f>SUMIFS(T_DATA[prev_csect_den],T_DATA[year],H$4,T_DATA[bill_npi],$A273,T_DATA[encounter],H$5)</f>
        <v>0</v>
      </c>
      <c r="I273" s="11" t="str">
        <f t="shared" si="20"/>
        <v/>
      </c>
      <c r="J273" s="1">
        <f>SUMIFS(T_DATA[prev_csect_num],T_DATA[year],J$4,T_DATA[bill_npi],$A273,T_DATA[encounter],J$5)</f>
        <v>0</v>
      </c>
      <c r="K273" s="1">
        <f>SUMIFS(T_DATA[prev_csect_den],T_DATA[year],K$4,T_DATA[bill_npi],$A273,T_DATA[encounter],K$5)</f>
        <v>0</v>
      </c>
      <c r="L273" s="11" t="str">
        <f t="shared" si="21"/>
        <v/>
      </c>
      <c r="M273" s="1">
        <f>SUMIFS(T_DATA[prev_csect_num],T_DATA[year],M$4,T_DATA[bill_npi],$A273)</f>
        <v>0</v>
      </c>
      <c r="N273" s="1">
        <f>SUMIFS(T_DATA[prev_csect_den],T_DATA[year],N$4,T_DATA[bill_npi],$A273)</f>
        <v>0</v>
      </c>
      <c r="O273" s="11" t="str">
        <f t="shared" si="19"/>
        <v/>
      </c>
      <c r="P273" s="11">
        <f>SUM($E$7:$E273)/SUM($E$7:$E$342)</f>
        <v>0.99931028278405853</v>
      </c>
      <c r="Q273" s="11"/>
    </row>
    <row r="274" spans="1:17" x14ac:dyDescent="0.35">
      <c r="A274">
        <v>1275620585</v>
      </c>
      <c r="B274" t="s">
        <v>106</v>
      </c>
      <c r="C274" s="1">
        <f>SUMIFS(T_DATA[discharges],T_DATA[year],C$4,T_DATA[encounter],C$5,T_DATA[bill_npi],$A274)</f>
        <v>0</v>
      </c>
      <c r="D274" s="1">
        <f>SUMIFS(T_DATA[discharges],T_DATA[year],D$4,T_DATA[encounter],D$5,T_DATA[bill_npi],$A274)</f>
        <v>1</v>
      </c>
      <c r="E274" s="1">
        <f t="shared" si="18"/>
        <v>1</v>
      </c>
      <c r="F274" s="11">
        <f>SUMIFS(T_DATA[csection_discharges],T_DATA[year],F$4,T_DATA[bill_npi],$A274)/SUMIFS(T_DATA[discharges],T_DATA[year],F$4,T_DATA[bill_npi],$A274)</f>
        <v>0</v>
      </c>
      <c r="G274" s="1">
        <f>SUMIFS(T_DATA[prev_csect_num],T_DATA[year],G$4,T_DATA[bill_npi],$A274,T_DATA[encounter],G$5)</f>
        <v>0</v>
      </c>
      <c r="H274" s="1">
        <f>SUMIFS(T_DATA[prev_csect_den],T_DATA[year],H$4,T_DATA[bill_npi],$A274,T_DATA[encounter],H$5)</f>
        <v>0</v>
      </c>
      <c r="I274" s="11" t="str">
        <f t="shared" si="20"/>
        <v/>
      </c>
      <c r="J274" s="1">
        <f>SUMIFS(T_DATA[prev_csect_num],T_DATA[year],J$4,T_DATA[bill_npi],$A274,T_DATA[encounter],J$5)</f>
        <v>0</v>
      </c>
      <c r="K274" s="1">
        <f>SUMIFS(T_DATA[prev_csect_den],T_DATA[year],K$4,T_DATA[bill_npi],$A274,T_DATA[encounter],K$5)</f>
        <v>0</v>
      </c>
      <c r="L274" s="11" t="str">
        <f t="shared" si="21"/>
        <v/>
      </c>
      <c r="M274" s="1">
        <f>SUMIFS(T_DATA[prev_csect_num],T_DATA[year],M$4,T_DATA[bill_npi],$A274)</f>
        <v>0</v>
      </c>
      <c r="N274" s="1">
        <f>SUMIFS(T_DATA[prev_csect_den],T_DATA[year],N$4,T_DATA[bill_npi],$A274)</f>
        <v>0</v>
      </c>
      <c r="O274" s="11" t="str">
        <f t="shared" si="19"/>
        <v/>
      </c>
      <c r="P274" s="11">
        <f>SUM($E$7:$E274)/SUM($E$7:$E$342)</f>
        <v>0.99932027868573881</v>
      </c>
      <c r="Q274" s="11"/>
    </row>
    <row r="275" spans="1:17" x14ac:dyDescent="0.35">
      <c r="A275">
        <v>1510050002</v>
      </c>
      <c r="B275" t="s">
        <v>342</v>
      </c>
      <c r="C275" s="1">
        <f>SUMIFS(T_DATA[discharges],T_DATA[year],C$4,T_DATA[encounter],C$5,T_DATA[bill_npi],$A275)</f>
        <v>0</v>
      </c>
      <c r="D275" s="1">
        <f>SUMIFS(T_DATA[discharges],T_DATA[year],D$4,T_DATA[encounter],D$5,T_DATA[bill_npi],$A275)</f>
        <v>1</v>
      </c>
      <c r="E275" s="1">
        <f t="shared" si="18"/>
        <v>1</v>
      </c>
      <c r="F275" s="11">
        <f>SUMIFS(T_DATA[csection_discharges],T_DATA[year],F$4,T_DATA[bill_npi],$A275)/SUMIFS(T_DATA[discharges],T_DATA[year],F$4,T_DATA[bill_npi],$A275)</f>
        <v>0</v>
      </c>
      <c r="G275" s="1">
        <f>SUMIFS(T_DATA[prev_csect_num],T_DATA[year],G$4,T_DATA[bill_npi],$A275,T_DATA[encounter],G$5)</f>
        <v>0</v>
      </c>
      <c r="H275" s="1">
        <f>SUMIFS(T_DATA[prev_csect_den],T_DATA[year],H$4,T_DATA[bill_npi],$A275,T_DATA[encounter],H$5)</f>
        <v>0</v>
      </c>
      <c r="I275" s="11" t="str">
        <f t="shared" si="20"/>
        <v/>
      </c>
      <c r="J275" s="1">
        <f>SUMIFS(T_DATA[prev_csect_num],T_DATA[year],J$4,T_DATA[bill_npi],$A275,T_DATA[encounter],J$5)</f>
        <v>0</v>
      </c>
      <c r="K275" s="1">
        <f>SUMIFS(T_DATA[prev_csect_den],T_DATA[year],K$4,T_DATA[bill_npi],$A275,T_DATA[encounter],K$5)</f>
        <v>1</v>
      </c>
      <c r="L275" s="11">
        <f t="shared" si="21"/>
        <v>0</v>
      </c>
      <c r="M275" s="1">
        <f>SUMIFS(T_DATA[prev_csect_num],T_DATA[year],M$4,T_DATA[bill_npi],$A275)</f>
        <v>0</v>
      </c>
      <c r="N275" s="1">
        <f>SUMIFS(T_DATA[prev_csect_den],T_DATA[year],N$4,T_DATA[bill_npi],$A275)</f>
        <v>1</v>
      </c>
      <c r="O275" s="11">
        <f t="shared" si="19"/>
        <v>0</v>
      </c>
      <c r="P275" s="11">
        <f>SUM($E$7:$E275)/SUM($E$7:$E$342)</f>
        <v>0.99933027458741919</v>
      </c>
      <c r="Q275" s="11"/>
    </row>
    <row r="276" spans="1:17" x14ac:dyDescent="0.35">
      <c r="A276">
        <v>1720623853</v>
      </c>
      <c r="B276" t="s">
        <v>3586</v>
      </c>
      <c r="C276" s="1">
        <f>SUMIFS(T_DATA[discharges],T_DATA[year],C$4,T_DATA[encounter],C$5,T_DATA[bill_npi],$A276)</f>
        <v>0</v>
      </c>
      <c r="D276" s="1">
        <f>SUMIFS(T_DATA[discharges],T_DATA[year],D$4,T_DATA[encounter],D$5,T_DATA[bill_npi],$A276)</f>
        <v>1</v>
      </c>
      <c r="E276" s="1">
        <f t="shared" si="18"/>
        <v>1</v>
      </c>
      <c r="F276" s="11">
        <f>SUMIFS(T_DATA[csection_discharges],T_DATA[year],F$4,T_DATA[bill_npi],$A276)/SUMIFS(T_DATA[discharges],T_DATA[year],F$4,T_DATA[bill_npi],$A276)</f>
        <v>0</v>
      </c>
      <c r="G276" s="1">
        <f>SUMIFS(T_DATA[prev_csect_num],T_DATA[year],G$4,T_DATA[bill_npi],$A276,T_DATA[encounter],G$5)</f>
        <v>0</v>
      </c>
      <c r="H276" s="1">
        <f>SUMIFS(T_DATA[prev_csect_den],T_DATA[year],H$4,T_DATA[bill_npi],$A276,T_DATA[encounter],H$5)</f>
        <v>0</v>
      </c>
      <c r="I276" s="11" t="str">
        <f t="shared" si="20"/>
        <v/>
      </c>
      <c r="J276" s="1">
        <f>SUMIFS(T_DATA[prev_csect_num],T_DATA[year],J$4,T_DATA[bill_npi],$A276,T_DATA[encounter],J$5)</f>
        <v>0</v>
      </c>
      <c r="K276" s="1">
        <f>SUMIFS(T_DATA[prev_csect_den],T_DATA[year],K$4,T_DATA[bill_npi],$A276,T_DATA[encounter],K$5)</f>
        <v>0</v>
      </c>
      <c r="L276" s="11" t="str">
        <f t="shared" si="21"/>
        <v/>
      </c>
      <c r="M276" s="1">
        <f>SUMIFS(T_DATA[prev_csect_num],T_DATA[year],M$4,T_DATA[bill_npi],$A276)</f>
        <v>0</v>
      </c>
      <c r="N276" s="1">
        <f>SUMIFS(T_DATA[prev_csect_den],T_DATA[year],N$4,T_DATA[bill_npi],$A276)</f>
        <v>0</v>
      </c>
      <c r="O276" s="11" t="str">
        <f t="shared" si="19"/>
        <v/>
      </c>
      <c r="P276" s="11">
        <f>SUM($E$7:$E276)/SUM($E$7:$E$342)</f>
        <v>0.99934027048909946</v>
      </c>
      <c r="Q276" s="11"/>
    </row>
    <row r="277" spans="1:17" x14ac:dyDescent="0.35">
      <c r="A277">
        <v>1578560504</v>
      </c>
      <c r="B277" t="s">
        <v>342</v>
      </c>
      <c r="C277" s="1">
        <f>SUMIFS(T_DATA[discharges],T_DATA[year],C$4,T_DATA[encounter],C$5,T_DATA[bill_npi],$A277)</f>
        <v>0</v>
      </c>
      <c r="D277" s="1">
        <f>SUMIFS(T_DATA[discharges],T_DATA[year],D$4,T_DATA[encounter],D$5,T_DATA[bill_npi],$A277)</f>
        <v>1</v>
      </c>
      <c r="E277" s="1">
        <f t="shared" si="18"/>
        <v>1</v>
      </c>
      <c r="F277" s="11">
        <f>SUMIFS(T_DATA[csection_discharges],T_DATA[year],F$4,T_DATA[bill_npi],$A277)/SUMIFS(T_DATA[discharges],T_DATA[year],F$4,T_DATA[bill_npi],$A277)</f>
        <v>1</v>
      </c>
      <c r="G277" s="1">
        <f>SUMIFS(T_DATA[prev_csect_num],T_DATA[year],G$4,T_DATA[bill_npi],$A277,T_DATA[encounter],G$5)</f>
        <v>0</v>
      </c>
      <c r="H277" s="1">
        <f>SUMIFS(T_DATA[prev_csect_den],T_DATA[year],H$4,T_DATA[bill_npi],$A277,T_DATA[encounter],H$5)</f>
        <v>0</v>
      </c>
      <c r="I277" s="11" t="str">
        <f t="shared" si="20"/>
        <v/>
      </c>
      <c r="J277" s="1">
        <f>SUMIFS(T_DATA[prev_csect_num],T_DATA[year],J$4,T_DATA[bill_npi],$A277,T_DATA[encounter],J$5)</f>
        <v>0</v>
      </c>
      <c r="K277" s="1">
        <f>SUMIFS(T_DATA[prev_csect_den],T_DATA[year],K$4,T_DATA[bill_npi],$A277,T_DATA[encounter],K$5)</f>
        <v>0</v>
      </c>
      <c r="L277" s="11" t="str">
        <f t="shared" si="21"/>
        <v/>
      </c>
      <c r="M277" s="1">
        <f>SUMIFS(T_DATA[prev_csect_num],T_DATA[year],M$4,T_DATA[bill_npi],$A277)</f>
        <v>0</v>
      </c>
      <c r="N277" s="1">
        <f>SUMIFS(T_DATA[prev_csect_den],T_DATA[year],N$4,T_DATA[bill_npi],$A277)</f>
        <v>0</v>
      </c>
      <c r="O277" s="11" t="str">
        <f t="shared" si="19"/>
        <v/>
      </c>
      <c r="P277" s="11">
        <f>SUM($E$7:$E277)/SUM($E$7:$E$342)</f>
        <v>0.99935026639077973</v>
      </c>
      <c r="Q277" s="11"/>
    </row>
    <row r="278" spans="1:17" x14ac:dyDescent="0.35">
      <c r="A278">
        <v>1154377166</v>
      </c>
      <c r="B278" t="s">
        <v>3587</v>
      </c>
      <c r="C278" s="1">
        <f>SUMIFS(T_DATA[discharges],T_DATA[year],C$4,T_DATA[encounter],C$5,T_DATA[bill_npi],$A278)</f>
        <v>0</v>
      </c>
      <c r="D278" s="1">
        <f>SUMIFS(T_DATA[discharges],T_DATA[year],D$4,T_DATA[encounter],D$5,T_DATA[bill_npi],$A278)</f>
        <v>1</v>
      </c>
      <c r="E278" s="1">
        <f t="shared" si="18"/>
        <v>1</v>
      </c>
      <c r="F278" s="11">
        <f>SUMIFS(T_DATA[csection_discharges],T_DATA[year],F$4,T_DATA[bill_npi],$A278)/SUMIFS(T_DATA[discharges],T_DATA[year],F$4,T_DATA[bill_npi],$A278)</f>
        <v>0</v>
      </c>
      <c r="G278" s="1">
        <f>SUMIFS(T_DATA[prev_csect_num],T_DATA[year],G$4,T_DATA[bill_npi],$A278,T_DATA[encounter],G$5)</f>
        <v>0</v>
      </c>
      <c r="H278" s="1">
        <f>SUMIFS(T_DATA[prev_csect_den],T_DATA[year],H$4,T_DATA[bill_npi],$A278,T_DATA[encounter],H$5)</f>
        <v>0</v>
      </c>
      <c r="I278" s="11" t="str">
        <f t="shared" si="20"/>
        <v/>
      </c>
      <c r="J278" s="1">
        <f>SUMIFS(T_DATA[prev_csect_num],T_DATA[year],J$4,T_DATA[bill_npi],$A278,T_DATA[encounter],J$5)</f>
        <v>0</v>
      </c>
      <c r="K278" s="1">
        <f>SUMIFS(T_DATA[prev_csect_den],T_DATA[year],K$4,T_DATA[bill_npi],$A278,T_DATA[encounter],K$5)</f>
        <v>1</v>
      </c>
      <c r="L278" s="11">
        <f t="shared" si="21"/>
        <v>0</v>
      </c>
      <c r="M278" s="1">
        <f>SUMIFS(T_DATA[prev_csect_num],T_DATA[year],M$4,T_DATA[bill_npi],$A278)</f>
        <v>0</v>
      </c>
      <c r="N278" s="1">
        <f>SUMIFS(T_DATA[prev_csect_den],T_DATA[year],N$4,T_DATA[bill_npi],$A278)</f>
        <v>1</v>
      </c>
      <c r="O278" s="11">
        <f t="shared" si="19"/>
        <v>0</v>
      </c>
      <c r="P278" s="11">
        <f>SUM($E$7:$E278)/SUM($E$7:$E$342)</f>
        <v>0.99936026229246011</v>
      </c>
      <c r="Q278" s="11"/>
    </row>
    <row r="279" spans="1:17" x14ac:dyDescent="0.35">
      <c r="A279">
        <v>1548202641</v>
      </c>
      <c r="B279" t="s">
        <v>58</v>
      </c>
      <c r="C279" s="1">
        <f>SUMIFS(T_DATA[discharges],T_DATA[year],C$4,T_DATA[encounter],C$5,T_DATA[bill_npi],$A279)</f>
        <v>0</v>
      </c>
      <c r="D279" s="1">
        <f>SUMIFS(T_DATA[discharges],T_DATA[year],D$4,T_DATA[encounter],D$5,T_DATA[bill_npi],$A279)</f>
        <v>1</v>
      </c>
      <c r="E279" s="1">
        <f t="shared" si="18"/>
        <v>1</v>
      </c>
      <c r="F279" s="11">
        <f>SUMIFS(T_DATA[csection_discharges],T_DATA[year],F$4,T_DATA[bill_npi],$A279)/SUMIFS(T_DATA[discharges],T_DATA[year],F$4,T_DATA[bill_npi],$A279)</f>
        <v>0</v>
      </c>
      <c r="G279" s="1">
        <f>SUMIFS(T_DATA[prev_csect_num],T_DATA[year],G$4,T_DATA[bill_npi],$A279,T_DATA[encounter],G$5)</f>
        <v>0</v>
      </c>
      <c r="H279" s="1">
        <f>SUMIFS(T_DATA[prev_csect_den],T_DATA[year],H$4,T_DATA[bill_npi],$A279,T_DATA[encounter],H$5)</f>
        <v>0</v>
      </c>
      <c r="I279" s="11" t="str">
        <f t="shared" si="20"/>
        <v/>
      </c>
      <c r="J279" s="1">
        <f>SUMIFS(T_DATA[prev_csect_num],T_DATA[year],J$4,T_DATA[bill_npi],$A279,T_DATA[encounter],J$5)</f>
        <v>0</v>
      </c>
      <c r="K279" s="1">
        <f>SUMIFS(T_DATA[prev_csect_den],T_DATA[year],K$4,T_DATA[bill_npi],$A279,T_DATA[encounter],K$5)</f>
        <v>0</v>
      </c>
      <c r="L279" s="11" t="str">
        <f t="shared" si="21"/>
        <v/>
      </c>
      <c r="M279" s="1">
        <f>SUMIFS(T_DATA[prev_csect_num],T_DATA[year],M$4,T_DATA[bill_npi],$A279)</f>
        <v>0</v>
      </c>
      <c r="N279" s="1">
        <f>SUMIFS(T_DATA[prev_csect_den],T_DATA[year],N$4,T_DATA[bill_npi],$A279)</f>
        <v>0</v>
      </c>
      <c r="O279" s="11" t="str">
        <f t="shared" si="19"/>
        <v/>
      </c>
      <c r="P279" s="11">
        <f>SUM($E$7:$E279)/SUM($E$7:$E$342)</f>
        <v>0.99937025819414038</v>
      </c>
      <c r="Q279" s="11"/>
    </row>
    <row r="280" spans="1:17" x14ac:dyDescent="0.35">
      <c r="A280">
        <v>1225033020</v>
      </c>
      <c r="B280" t="s">
        <v>217</v>
      </c>
      <c r="C280" s="1">
        <f>SUMIFS(T_DATA[discharges],T_DATA[year],C$4,T_DATA[encounter],C$5,T_DATA[bill_npi],$A280)</f>
        <v>0</v>
      </c>
      <c r="D280" s="1">
        <f>SUMIFS(T_DATA[discharges],T_DATA[year],D$4,T_DATA[encounter],D$5,T_DATA[bill_npi],$A280)</f>
        <v>1</v>
      </c>
      <c r="E280" s="1">
        <f t="shared" si="18"/>
        <v>1</v>
      </c>
      <c r="F280" s="11">
        <f>SUMIFS(T_DATA[csection_discharges],T_DATA[year],F$4,T_DATA[bill_npi],$A280)/SUMIFS(T_DATA[discharges],T_DATA[year],F$4,T_DATA[bill_npi],$A280)</f>
        <v>1</v>
      </c>
      <c r="G280" s="1">
        <f>SUMIFS(T_DATA[prev_csect_num],T_DATA[year],G$4,T_DATA[bill_npi],$A280,T_DATA[encounter],G$5)</f>
        <v>0</v>
      </c>
      <c r="H280" s="1">
        <f>SUMIFS(T_DATA[prev_csect_den],T_DATA[year],H$4,T_DATA[bill_npi],$A280,T_DATA[encounter],H$5)</f>
        <v>0</v>
      </c>
      <c r="I280" s="11" t="str">
        <f t="shared" si="20"/>
        <v/>
      </c>
      <c r="J280" s="1">
        <f>SUMIFS(T_DATA[prev_csect_num],T_DATA[year],J$4,T_DATA[bill_npi],$A280,T_DATA[encounter],J$5)</f>
        <v>0</v>
      </c>
      <c r="K280" s="1">
        <f>SUMIFS(T_DATA[prev_csect_den],T_DATA[year],K$4,T_DATA[bill_npi],$A280,T_DATA[encounter],K$5)</f>
        <v>0</v>
      </c>
      <c r="L280" s="11" t="str">
        <f t="shared" si="21"/>
        <v/>
      </c>
      <c r="M280" s="1">
        <f>SUMIFS(T_DATA[prev_csect_num],T_DATA[year],M$4,T_DATA[bill_npi],$A280)</f>
        <v>0</v>
      </c>
      <c r="N280" s="1">
        <f>SUMIFS(T_DATA[prev_csect_den],T_DATA[year],N$4,T_DATA[bill_npi],$A280)</f>
        <v>0</v>
      </c>
      <c r="O280" s="11" t="str">
        <f t="shared" si="19"/>
        <v/>
      </c>
      <c r="P280" s="11">
        <f>SUM($E$7:$E280)/SUM($E$7:$E$342)</f>
        <v>0.99938025409582076</v>
      </c>
      <c r="Q280" s="11"/>
    </row>
    <row r="281" spans="1:17" x14ac:dyDescent="0.35">
      <c r="A281">
        <v>1699006148</v>
      </c>
      <c r="B281" t="s">
        <v>304</v>
      </c>
      <c r="C281" s="1">
        <f>SUMIFS(T_DATA[discharges],T_DATA[year],C$4,T_DATA[encounter],C$5,T_DATA[bill_npi],$A281)</f>
        <v>0</v>
      </c>
      <c r="D281" s="1">
        <f>SUMIFS(T_DATA[discharges],T_DATA[year],D$4,T_DATA[encounter],D$5,T_DATA[bill_npi],$A281)</f>
        <v>1</v>
      </c>
      <c r="E281" s="1">
        <f t="shared" si="18"/>
        <v>1</v>
      </c>
      <c r="F281" s="11">
        <f>SUMIFS(T_DATA[csection_discharges],T_DATA[year],F$4,T_DATA[bill_npi],$A281)/SUMIFS(T_DATA[discharges],T_DATA[year],F$4,T_DATA[bill_npi],$A281)</f>
        <v>0</v>
      </c>
      <c r="G281" s="1">
        <f>SUMIFS(T_DATA[prev_csect_num],T_DATA[year],G$4,T_DATA[bill_npi],$A281,T_DATA[encounter],G$5)</f>
        <v>0</v>
      </c>
      <c r="H281" s="1">
        <f>SUMIFS(T_DATA[prev_csect_den],T_DATA[year],H$4,T_DATA[bill_npi],$A281,T_DATA[encounter],H$5)</f>
        <v>0</v>
      </c>
      <c r="I281" s="11" t="str">
        <f t="shared" si="20"/>
        <v/>
      </c>
      <c r="J281" s="1">
        <f>SUMIFS(T_DATA[prev_csect_num],T_DATA[year],J$4,T_DATA[bill_npi],$A281,T_DATA[encounter],J$5)</f>
        <v>0</v>
      </c>
      <c r="K281" s="1">
        <f>SUMIFS(T_DATA[prev_csect_den],T_DATA[year],K$4,T_DATA[bill_npi],$A281,T_DATA[encounter],K$5)</f>
        <v>0</v>
      </c>
      <c r="L281" s="11" t="str">
        <f t="shared" si="21"/>
        <v/>
      </c>
      <c r="M281" s="1">
        <f>SUMIFS(T_DATA[prev_csect_num],T_DATA[year],M$4,T_DATA[bill_npi],$A281)</f>
        <v>0</v>
      </c>
      <c r="N281" s="1">
        <f>SUMIFS(T_DATA[prev_csect_den],T_DATA[year],N$4,T_DATA[bill_npi],$A281)</f>
        <v>0</v>
      </c>
      <c r="O281" s="11" t="str">
        <f t="shared" si="19"/>
        <v/>
      </c>
      <c r="P281" s="11">
        <f>SUM($E$7:$E281)/SUM($E$7:$E$342)</f>
        <v>0.99939024999750103</v>
      </c>
      <c r="Q281" s="11"/>
    </row>
    <row r="282" spans="1:17" x14ac:dyDescent="0.35">
      <c r="A282">
        <v>1083668669</v>
      </c>
      <c r="B282" t="s">
        <v>153</v>
      </c>
      <c r="C282" s="1">
        <f>SUMIFS(T_DATA[discharges],T_DATA[year],C$4,T_DATA[encounter],C$5,T_DATA[bill_npi],$A282)</f>
        <v>0</v>
      </c>
      <c r="D282" s="1">
        <f>SUMIFS(T_DATA[discharges],T_DATA[year],D$4,T_DATA[encounter],D$5,T_DATA[bill_npi],$A282)</f>
        <v>1</v>
      </c>
      <c r="E282" s="1">
        <f t="shared" si="18"/>
        <v>1</v>
      </c>
      <c r="F282" s="11">
        <f>SUMIFS(T_DATA[csection_discharges],T_DATA[year],F$4,T_DATA[bill_npi],$A282)/SUMIFS(T_DATA[discharges],T_DATA[year],F$4,T_DATA[bill_npi],$A282)</f>
        <v>1</v>
      </c>
      <c r="G282" s="1">
        <f>SUMIFS(T_DATA[prev_csect_num],T_DATA[year],G$4,T_DATA[bill_npi],$A282,T_DATA[encounter],G$5)</f>
        <v>0</v>
      </c>
      <c r="H282" s="1">
        <f>SUMIFS(T_DATA[prev_csect_den],T_DATA[year],H$4,T_DATA[bill_npi],$A282,T_DATA[encounter],H$5)</f>
        <v>0</v>
      </c>
      <c r="I282" s="11" t="str">
        <f t="shared" si="20"/>
        <v/>
      </c>
      <c r="J282" s="1">
        <f>SUMIFS(T_DATA[prev_csect_num],T_DATA[year],J$4,T_DATA[bill_npi],$A282,T_DATA[encounter],J$5)</f>
        <v>0</v>
      </c>
      <c r="K282" s="1">
        <f>SUMIFS(T_DATA[prev_csect_den],T_DATA[year],K$4,T_DATA[bill_npi],$A282,T_DATA[encounter],K$5)</f>
        <v>0</v>
      </c>
      <c r="L282" s="11" t="str">
        <f t="shared" si="21"/>
        <v/>
      </c>
      <c r="M282" s="1">
        <f>SUMIFS(T_DATA[prev_csect_num],T_DATA[year],M$4,T_DATA[bill_npi],$A282)</f>
        <v>0</v>
      </c>
      <c r="N282" s="1">
        <f>SUMIFS(T_DATA[prev_csect_den],T_DATA[year],N$4,T_DATA[bill_npi],$A282)</f>
        <v>0</v>
      </c>
      <c r="O282" s="11" t="str">
        <f t="shared" si="19"/>
        <v/>
      </c>
      <c r="P282" s="11">
        <f>SUM($E$7:$E282)/SUM($E$7:$E$342)</f>
        <v>0.99940024589918131</v>
      </c>
      <c r="Q282" s="11"/>
    </row>
    <row r="283" spans="1:17" x14ac:dyDescent="0.35">
      <c r="A283">
        <v>1407928500</v>
      </c>
      <c r="B283" t="s">
        <v>267</v>
      </c>
      <c r="C283" s="1">
        <f>SUMIFS(T_DATA[discharges],T_DATA[year],C$4,T_DATA[encounter],C$5,T_DATA[bill_npi],$A283)</f>
        <v>0</v>
      </c>
      <c r="D283" s="1">
        <f>SUMIFS(T_DATA[discharges],T_DATA[year],D$4,T_DATA[encounter],D$5,T_DATA[bill_npi],$A283)</f>
        <v>1</v>
      </c>
      <c r="E283" s="1">
        <f t="shared" si="18"/>
        <v>1</v>
      </c>
      <c r="F283" s="11">
        <f>SUMIFS(T_DATA[csection_discharges],T_DATA[year],F$4,T_DATA[bill_npi],$A283)/SUMIFS(T_DATA[discharges],T_DATA[year],F$4,T_DATA[bill_npi],$A283)</f>
        <v>0</v>
      </c>
      <c r="G283" s="1">
        <f>SUMIFS(T_DATA[prev_csect_num],T_DATA[year],G$4,T_DATA[bill_npi],$A283,T_DATA[encounter],G$5)</f>
        <v>0</v>
      </c>
      <c r="H283" s="1">
        <f>SUMIFS(T_DATA[prev_csect_den],T_DATA[year],H$4,T_DATA[bill_npi],$A283,T_DATA[encounter],H$5)</f>
        <v>0</v>
      </c>
      <c r="I283" s="11" t="str">
        <f t="shared" si="20"/>
        <v/>
      </c>
      <c r="J283" s="1">
        <f>SUMIFS(T_DATA[prev_csect_num],T_DATA[year],J$4,T_DATA[bill_npi],$A283,T_DATA[encounter],J$5)</f>
        <v>0</v>
      </c>
      <c r="K283" s="1">
        <f>SUMIFS(T_DATA[prev_csect_den],T_DATA[year],K$4,T_DATA[bill_npi],$A283,T_DATA[encounter],K$5)</f>
        <v>1</v>
      </c>
      <c r="L283" s="11">
        <f t="shared" si="21"/>
        <v>0</v>
      </c>
      <c r="M283" s="1">
        <f>SUMIFS(T_DATA[prev_csect_num],T_DATA[year],M$4,T_DATA[bill_npi],$A283)</f>
        <v>0</v>
      </c>
      <c r="N283" s="1">
        <f>SUMIFS(T_DATA[prev_csect_den],T_DATA[year],N$4,T_DATA[bill_npi],$A283)</f>
        <v>1</v>
      </c>
      <c r="O283" s="11">
        <f t="shared" si="19"/>
        <v>0</v>
      </c>
      <c r="P283" s="11">
        <f>SUM($E$7:$E283)/SUM($E$7:$E$342)</f>
        <v>0.99941024180086169</v>
      </c>
      <c r="Q283" s="11"/>
    </row>
    <row r="284" spans="1:17" x14ac:dyDescent="0.35">
      <c r="A284">
        <v>1467697953</v>
      </c>
      <c r="B284" t="s">
        <v>342</v>
      </c>
      <c r="C284" s="1">
        <f>SUMIFS(T_DATA[discharges],T_DATA[year],C$4,T_DATA[encounter],C$5,T_DATA[bill_npi],$A284)</f>
        <v>0</v>
      </c>
      <c r="D284" s="1">
        <f>SUMIFS(T_DATA[discharges],T_DATA[year],D$4,T_DATA[encounter],D$5,T_DATA[bill_npi],$A284)</f>
        <v>1</v>
      </c>
      <c r="E284" s="1">
        <f t="shared" si="18"/>
        <v>1</v>
      </c>
      <c r="F284" s="11">
        <f>SUMIFS(T_DATA[csection_discharges],T_DATA[year],F$4,T_DATA[bill_npi],$A284)/SUMIFS(T_DATA[discharges],T_DATA[year],F$4,T_DATA[bill_npi],$A284)</f>
        <v>0</v>
      </c>
      <c r="G284" s="1">
        <f>SUMIFS(T_DATA[prev_csect_num],T_DATA[year],G$4,T_DATA[bill_npi],$A284,T_DATA[encounter],G$5)</f>
        <v>0</v>
      </c>
      <c r="H284" s="1">
        <f>SUMIFS(T_DATA[prev_csect_den],T_DATA[year],H$4,T_DATA[bill_npi],$A284,T_DATA[encounter],H$5)</f>
        <v>0</v>
      </c>
      <c r="I284" s="11" t="str">
        <f t="shared" si="20"/>
        <v/>
      </c>
      <c r="J284" s="1">
        <f>SUMIFS(T_DATA[prev_csect_num],T_DATA[year],J$4,T_DATA[bill_npi],$A284,T_DATA[encounter],J$5)</f>
        <v>0</v>
      </c>
      <c r="K284" s="1">
        <f>SUMIFS(T_DATA[prev_csect_den],T_DATA[year],K$4,T_DATA[bill_npi],$A284,T_DATA[encounter],K$5)</f>
        <v>0</v>
      </c>
      <c r="L284" s="11" t="str">
        <f t="shared" si="21"/>
        <v/>
      </c>
      <c r="M284" s="1">
        <f>SUMIFS(T_DATA[prev_csect_num],T_DATA[year],M$4,T_DATA[bill_npi],$A284)</f>
        <v>0</v>
      </c>
      <c r="N284" s="1">
        <f>SUMIFS(T_DATA[prev_csect_den],T_DATA[year],N$4,T_DATA[bill_npi],$A284)</f>
        <v>0</v>
      </c>
      <c r="O284" s="11" t="str">
        <f t="shared" si="19"/>
        <v/>
      </c>
      <c r="P284" s="11">
        <f>SUM($E$7:$E284)/SUM($E$7:$E$342)</f>
        <v>0.99942023770254196</v>
      </c>
      <c r="Q284" s="11"/>
    </row>
    <row r="285" spans="1:17" x14ac:dyDescent="0.35">
      <c r="A285">
        <v>1598795585</v>
      </c>
      <c r="B285" t="s">
        <v>275</v>
      </c>
      <c r="C285" s="1">
        <f>SUMIFS(T_DATA[discharges],T_DATA[year],C$4,T_DATA[encounter],C$5,T_DATA[bill_npi],$A285)</f>
        <v>0</v>
      </c>
      <c r="D285" s="1">
        <f>SUMIFS(T_DATA[discharges],T_DATA[year],D$4,T_DATA[encounter],D$5,T_DATA[bill_npi],$A285)</f>
        <v>1</v>
      </c>
      <c r="E285" s="1">
        <f t="shared" si="18"/>
        <v>1</v>
      </c>
      <c r="F285" s="11">
        <f>SUMIFS(T_DATA[csection_discharges],T_DATA[year],F$4,T_DATA[bill_npi],$A285)/SUMIFS(T_DATA[discharges],T_DATA[year],F$4,T_DATA[bill_npi],$A285)</f>
        <v>0</v>
      </c>
      <c r="G285" s="1">
        <f>SUMIFS(T_DATA[prev_csect_num],T_DATA[year],G$4,T_DATA[bill_npi],$A285,T_DATA[encounter],G$5)</f>
        <v>0</v>
      </c>
      <c r="H285" s="1">
        <f>SUMIFS(T_DATA[prev_csect_den],T_DATA[year],H$4,T_DATA[bill_npi],$A285,T_DATA[encounter],H$5)</f>
        <v>0</v>
      </c>
      <c r="I285" s="11" t="str">
        <f t="shared" si="20"/>
        <v/>
      </c>
      <c r="J285" s="1">
        <f>SUMIFS(T_DATA[prev_csect_num],T_DATA[year],J$4,T_DATA[bill_npi],$A285,T_DATA[encounter],J$5)</f>
        <v>0</v>
      </c>
      <c r="K285" s="1">
        <f>SUMIFS(T_DATA[prev_csect_den],T_DATA[year],K$4,T_DATA[bill_npi],$A285,T_DATA[encounter],K$5)</f>
        <v>1</v>
      </c>
      <c r="L285" s="11">
        <f t="shared" si="21"/>
        <v>0</v>
      </c>
      <c r="M285" s="1">
        <f>SUMIFS(T_DATA[prev_csect_num],T_DATA[year],M$4,T_DATA[bill_npi],$A285)</f>
        <v>0</v>
      </c>
      <c r="N285" s="1">
        <f>SUMIFS(T_DATA[prev_csect_den],T_DATA[year],N$4,T_DATA[bill_npi],$A285)</f>
        <v>1</v>
      </c>
      <c r="O285" s="11">
        <f t="shared" si="19"/>
        <v>0</v>
      </c>
      <c r="P285" s="11">
        <f>SUM($E$7:$E285)/SUM($E$7:$E$342)</f>
        <v>0.99943023360422223</v>
      </c>
      <c r="Q285" s="11"/>
    </row>
    <row r="286" spans="1:17" x14ac:dyDescent="0.35">
      <c r="A286">
        <v>1982720249</v>
      </c>
      <c r="B286" t="s">
        <v>3668</v>
      </c>
      <c r="C286" s="1">
        <f>SUMIFS(T_DATA[discharges],T_DATA[year],C$4,T_DATA[encounter],C$5,T_DATA[bill_npi],$A286)</f>
        <v>0</v>
      </c>
      <c r="D286" s="1">
        <f>SUMIFS(T_DATA[discharges],T_DATA[year],D$4,T_DATA[encounter],D$5,T_DATA[bill_npi],$A286)</f>
        <v>1</v>
      </c>
      <c r="E286" s="1">
        <f t="shared" si="18"/>
        <v>1</v>
      </c>
      <c r="F286" s="11">
        <f>SUMIFS(T_DATA[csection_discharges],T_DATA[year],F$4,T_DATA[bill_npi],$A286)/SUMIFS(T_DATA[discharges],T_DATA[year],F$4,T_DATA[bill_npi],$A286)</f>
        <v>0</v>
      </c>
      <c r="G286" s="1">
        <f>SUMIFS(T_DATA[prev_csect_num],T_DATA[year],G$4,T_DATA[bill_npi],$A286,T_DATA[encounter],G$5)</f>
        <v>0</v>
      </c>
      <c r="H286" s="1">
        <f>SUMIFS(T_DATA[prev_csect_den],T_DATA[year],H$4,T_DATA[bill_npi],$A286,T_DATA[encounter],H$5)</f>
        <v>0</v>
      </c>
      <c r="I286" s="11" t="str">
        <f t="shared" si="20"/>
        <v/>
      </c>
      <c r="J286" s="1">
        <f>SUMIFS(T_DATA[prev_csect_num],T_DATA[year],J$4,T_DATA[bill_npi],$A286,T_DATA[encounter],J$5)</f>
        <v>0</v>
      </c>
      <c r="K286" s="1">
        <f>SUMIFS(T_DATA[prev_csect_den],T_DATA[year],K$4,T_DATA[bill_npi],$A286,T_DATA[encounter],K$5)</f>
        <v>0</v>
      </c>
      <c r="L286" s="11" t="str">
        <f t="shared" si="21"/>
        <v/>
      </c>
      <c r="M286" s="1">
        <f>SUMIFS(T_DATA[prev_csect_num],T_DATA[year],M$4,T_DATA[bill_npi],$A286)</f>
        <v>0</v>
      </c>
      <c r="N286" s="1">
        <f>SUMIFS(T_DATA[prev_csect_den],T_DATA[year],N$4,T_DATA[bill_npi],$A286)</f>
        <v>0</v>
      </c>
      <c r="O286" s="11" t="str">
        <f t="shared" si="19"/>
        <v/>
      </c>
      <c r="P286" s="11">
        <f>SUM($E$7:$E286)/SUM($E$7:$E$342)</f>
        <v>0.99944022950590261</v>
      </c>
      <c r="Q286" s="11"/>
    </row>
    <row r="287" spans="1:17" x14ac:dyDescent="0.35">
      <c r="A287">
        <v>1306871223</v>
      </c>
      <c r="B287" t="s">
        <v>3574</v>
      </c>
      <c r="C287" s="1">
        <f>SUMIFS(T_DATA[discharges],T_DATA[year],C$4,T_DATA[encounter],C$5,T_DATA[bill_npi],$A287)</f>
        <v>1</v>
      </c>
      <c r="D287" s="1">
        <f>SUMIFS(T_DATA[discharges],T_DATA[year],D$4,T_DATA[encounter],D$5,T_DATA[bill_npi],$A287)</f>
        <v>0</v>
      </c>
      <c r="E287" s="1">
        <f t="shared" si="18"/>
        <v>1</v>
      </c>
      <c r="F287" s="11">
        <f>SUMIFS(T_DATA[csection_discharges],T_DATA[year],F$4,T_DATA[bill_npi],$A287)/SUMIFS(T_DATA[discharges],T_DATA[year],F$4,T_DATA[bill_npi],$A287)</f>
        <v>0</v>
      </c>
      <c r="G287" s="1">
        <f>SUMIFS(T_DATA[prev_csect_num],T_DATA[year],G$4,T_DATA[bill_npi],$A287,T_DATA[encounter],G$5)</f>
        <v>0</v>
      </c>
      <c r="H287" s="1">
        <f>SUMIFS(T_DATA[prev_csect_den],T_DATA[year],H$4,T_DATA[bill_npi],$A287,T_DATA[encounter],H$5)</f>
        <v>1</v>
      </c>
      <c r="I287" s="11">
        <f t="shared" si="20"/>
        <v>0</v>
      </c>
      <c r="J287" s="1">
        <f>SUMIFS(T_DATA[prev_csect_num],T_DATA[year],J$4,T_DATA[bill_npi],$A287,T_DATA[encounter],J$5)</f>
        <v>0</v>
      </c>
      <c r="K287" s="1">
        <f>SUMIFS(T_DATA[prev_csect_den],T_DATA[year],K$4,T_DATA[bill_npi],$A287,T_DATA[encounter],K$5)</f>
        <v>0</v>
      </c>
      <c r="L287" s="11" t="str">
        <f t="shared" si="21"/>
        <v/>
      </c>
      <c r="M287" s="1">
        <f>SUMIFS(T_DATA[prev_csect_num],T_DATA[year],M$4,T_DATA[bill_npi],$A287)</f>
        <v>0</v>
      </c>
      <c r="N287" s="1">
        <f>SUMIFS(T_DATA[prev_csect_den],T_DATA[year],N$4,T_DATA[bill_npi],$A287)</f>
        <v>1</v>
      </c>
      <c r="O287" s="11">
        <f t="shared" si="19"/>
        <v>0</v>
      </c>
      <c r="P287" s="11">
        <f>SUM($E$7:$E287)/SUM($E$7:$E$342)</f>
        <v>0.99945022540758288</v>
      </c>
      <c r="Q287" s="11"/>
    </row>
    <row r="288" spans="1:17" x14ac:dyDescent="0.35">
      <c r="A288">
        <v>1174689665</v>
      </c>
      <c r="B288" t="s">
        <v>3591</v>
      </c>
      <c r="C288" s="1">
        <f>SUMIFS(T_DATA[discharges],T_DATA[year],C$4,T_DATA[encounter],C$5,T_DATA[bill_npi],$A288)</f>
        <v>0</v>
      </c>
      <c r="D288" s="1">
        <f>SUMIFS(T_DATA[discharges],T_DATA[year],D$4,T_DATA[encounter],D$5,T_DATA[bill_npi],$A288)</f>
        <v>1</v>
      </c>
      <c r="E288" s="1">
        <f t="shared" si="18"/>
        <v>1</v>
      </c>
      <c r="F288" s="11">
        <f>SUMIFS(T_DATA[csection_discharges],T_DATA[year],F$4,T_DATA[bill_npi],$A288)/SUMIFS(T_DATA[discharges],T_DATA[year],F$4,T_DATA[bill_npi],$A288)</f>
        <v>0</v>
      </c>
      <c r="G288" s="1">
        <f>SUMIFS(T_DATA[prev_csect_num],T_DATA[year],G$4,T_DATA[bill_npi],$A288,T_DATA[encounter],G$5)</f>
        <v>0</v>
      </c>
      <c r="H288" s="1">
        <f>SUMIFS(T_DATA[prev_csect_den],T_DATA[year],H$4,T_DATA[bill_npi],$A288,T_DATA[encounter],H$5)</f>
        <v>0</v>
      </c>
      <c r="I288" s="11" t="str">
        <f t="shared" si="20"/>
        <v/>
      </c>
      <c r="J288" s="1">
        <f>SUMIFS(T_DATA[prev_csect_num],T_DATA[year],J$4,T_DATA[bill_npi],$A288,T_DATA[encounter],J$5)</f>
        <v>0</v>
      </c>
      <c r="K288" s="1">
        <f>SUMIFS(T_DATA[prev_csect_den],T_DATA[year],K$4,T_DATA[bill_npi],$A288,T_DATA[encounter],K$5)</f>
        <v>0</v>
      </c>
      <c r="L288" s="11" t="str">
        <f t="shared" si="21"/>
        <v/>
      </c>
      <c r="M288" s="1">
        <f>SUMIFS(T_DATA[prev_csect_num],T_DATA[year],M$4,T_DATA[bill_npi],$A288)</f>
        <v>0</v>
      </c>
      <c r="N288" s="1">
        <f>SUMIFS(T_DATA[prev_csect_den],T_DATA[year],N$4,T_DATA[bill_npi],$A288)</f>
        <v>0</v>
      </c>
      <c r="O288" s="11" t="str">
        <f t="shared" si="19"/>
        <v/>
      </c>
      <c r="P288" s="11">
        <f>SUM($E$7:$E288)/SUM($E$7:$E$342)</f>
        <v>0.99946022130926315</v>
      </c>
      <c r="Q288" s="11"/>
    </row>
    <row r="289" spans="1:17" x14ac:dyDescent="0.35">
      <c r="A289">
        <v>1609383389</v>
      </c>
      <c r="B289" t="s">
        <v>3583</v>
      </c>
      <c r="C289" s="1">
        <f>SUMIFS(T_DATA[discharges],T_DATA[year],C$4,T_DATA[encounter],C$5,T_DATA[bill_npi],$A289)</f>
        <v>0</v>
      </c>
      <c r="D289" s="1">
        <f>SUMIFS(T_DATA[discharges],T_DATA[year],D$4,T_DATA[encounter],D$5,T_DATA[bill_npi],$A289)</f>
        <v>1</v>
      </c>
      <c r="E289" s="1">
        <f t="shared" si="18"/>
        <v>1</v>
      </c>
      <c r="F289" s="11">
        <f>SUMIFS(T_DATA[csection_discharges],T_DATA[year],F$4,T_DATA[bill_npi],$A289)/SUMIFS(T_DATA[discharges],T_DATA[year],F$4,T_DATA[bill_npi],$A289)</f>
        <v>0</v>
      </c>
      <c r="G289" s="1">
        <f>SUMIFS(T_DATA[prev_csect_num],T_DATA[year],G$4,T_DATA[bill_npi],$A289,T_DATA[encounter],G$5)</f>
        <v>0</v>
      </c>
      <c r="H289" s="1">
        <f>SUMIFS(T_DATA[prev_csect_den],T_DATA[year],H$4,T_DATA[bill_npi],$A289,T_DATA[encounter],H$5)</f>
        <v>0</v>
      </c>
      <c r="I289" s="11" t="str">
        <f t="shared" si="20"/>
        <v/>
      </c>
      <c r="J289" s="1">
        <f>SUMIFS(T_DATA[prev_csect_num],T_DATA[year],J$4,T_DATA[bill_npi],$A289,T_DATA[encounter],J$5)</f>
        <v>0</v>
      </c>
      <c r="K289" s="1">
        <f>SUMIFS(T_DATA[prev_csect_den],T_DATA[year],K$4,T_DATA[bill_npi],$A289,T_DATA[encounter],K$5)</f>
        <v>1</v>
      </c>
      <c r="L289" s="11">
        <f t="shared" si="21"/>
        <v>0</v>
      </c>
      <c r="M289" s="1">
        <f>SUMIFS(T_DATA[prev_csect_num],T_DATA[year],M$4,T_DATA[bill_npi],$A289)</f>
        <v>0</v>
      </c>
      <c r="N289" s="1">
        <f>SUMIFS(T_DATA[prev_csect_den],T_DATA[year],N$4,T_DATA[bill_npi],$A289)</f>
        <v>1</v>
      </c>
      <c r="O289" s="11">
        <f t="shared" si="19"/>
        <v>0</v>
      </c>
      <c r="P289" s="11">
        <f>SUM($E$7:$E289)/SUM($E$7:$E$342)</f>
        <v>0.99947021721094353</v>
      </c>
      <c r="Q289" s="11"/>
    </row>
    <row r="290" spans="1:17" x14ac:dyDescent="0.35">
      <c r="A290">
        <v>1912964768</v>
      </c>
      <c r="B290" t="s">
        <v>269</v>
      </c>
      <c r="C290" s="1">
        <f>SUMIFS(T_DATA[discharges],T_DATA[year],C$4,T_DATA[encounter],C$5,T_DATA[bill_npi],$A290)</f>
        <v>0</v>
      </c>
      <c r="D290" s="1">
        <f>SUMIFS(T_DATA[discharges],T_DATA[year],D$4,T_DATA[encounter],D$5,T_DATA[bill_npi],$A290)</f>
        <v>1</v>
      </c>
      <c r="E290" s="1">
        <f t="shared" si="18"/>
        <v>1</v>
      </c>
      <c r="F290" s="11">
        <f>SUMIFS(T_DATA[csection_discharges],T_DATA[year],F$4,T_DATA[bill_npi],$A290)/SUMIFS(T_DATA[discharges],T_DATA[year],F$4,T_DATA[bill_npi],$A290)</f>
        <v>1</v>
      </c>
      <c r="G290" s="1">
        <f>SUMIFS(T_DATA[prev_csect_num],T_DATA[year],G$4,T_DATA[bill_npi],$A290,T_DATA[encounter],G$5)</f>
        <v>0</v>
      </c>
      <c r="H290" s="1">
        <f>SUMIFS(T_DATA[prev_csect_den],T_DATA[year],H$4,T_DATA[bill_npi],$A290,T_DATA[encounter],H$5)</f>
        <v>0</v>
      </c>
      <c r="I290" s="11" t="str">
        <f t="shared" si="20"/>
        <v/>
      </c>
      <c r="J290" s="1">
        <f>SUMIFS(T_DATA[prev_csect_num],T_DATA[year],J$4,T_DATA[bill_npi],$A290,T_DATA[encounter],J$5)</f>
        <v>0</v>
      </c>
      <c r="K290" s="1">
        <f>SUMIFS(T_DATA[prev_csect_den],T_DATA[year],K$4,T_DATA[bill_npi],$A290,T_DATA[encounter],K$5)</f>
        <v>0</v>
      </c>
      <c r="L290" s="11" t="str">
        <f t="shared" si="21"/>
        <v/>
      </c>
      <c r="M290" s="1">
        <f>SUMIFS(T_DATA[prev_csect_num],T_DATA[year],M$4,T_DATA[bill_npi],$A290)</f>
        <v>0</v>
      </c>
      <c r="N290" s="1">
        <f>SUMIFS(T_DATA[prev_csect_den],T_DATA[year],N$4,T_DATA[bill_npi],$A290)</f>
        <v>0</v>
      </c>
      <c r="O290" s="11" t="str">
        <f t="shared" si="19"/>
        <v/>
      </c>
      <c r="P290" s="11">
        <f>SUM($E$7:$E290)/SUM($E$7:$E$342)</f>
        <v>0.99948021311262381</v>
      </c>
      <c r="Q290" s="11"/>
    </row>
    <row r="291" spans="1:17" x14ac:dyDescent="0.35">
      <c r="A291">
        <v>1962435792</v>
      </c>
      <c r="B291" t="s">
        <v>3585</v>
      </c>
      <c r="C291" s="1">
        <f>SUMIFS(T_DATA[discharges],T_DATA[year],C$4,T_DATA[encounter],C$5,T_DATA[bill_npi],$A291)</f>
        <v>0</v>
      </c>
      <c r="D291" s="1">
        <f>SUMIFS(T_DATA[discharges],T_DATA[year],D$4,T_DATA[encounter],D$5,T_DATA[bill_npi],$A291)</f>
        <v>1</v>
      </c>
      <c r="E291" s="1">
        <f t="shared" si="18"/>
        <v>1</v>
      </c>
      <c r="F291" s="11">
        <f>SUMIFS(T_DATA[csection_discharges],T_DATA[year],F$4,T_DATA[bill_npi],$A291)/SUMIFS(T_DATA[discharges],T_DATA[year],F$4,T_DATA[bill_npi],$A291)</f>
        <v>0</v>
      </c>
      <c r="G291" s="1">
        <f>SUMIFS(T_DATA[prev_csect_num],T_DATA[year],G$4,T_DATA[bill_npi],$A291,T_DATA[encounter],G$5)</f>
        <v>0</v>
      </c>
      <c r="H291" s="1">
        <f>SUMIFS(T_DATA[prev_csect_den],T_DATA[year],H$4,T_DATA[bill_npi],$A291,T_DATA[encounter],H$5)</f>
        <v>0</v>
      </c>
      <c r="I291" s="11" t="str">
        <f t="shared" si="20"/>
        <v/>
      </c>
      <c r="J291" s="1">
        <f>SUMIFS(T_DATA[prev_csect_num],T_DATA[year],J$4,T_DATA[bill_npi],$A291,T_DATA[encounter],J$5)</f>
        <v>0</v>
      </c>
      <c r="K291" s="1">
        <f>SUMIFS(T_DATA[prev_csect_den],T_DATA[year],K$4,T_DATA[bill_npi],$A291,T_DATA[encounter],K$5)</f>
        <v>0</v>
      </c>
      <c r="L291" s="11" t="str">
        <f t="shared" si="21"/>
        <v/>
      </c>
      <c r="M291" s="1">
        <f>SUMIFS(T_DATA[prev_csect_num],T_DATA[year],M$4,T_DATA[bill_npi],$A291)</f>
        <v>0</v>
      </c>
      <c r="N291" s="1">
        <f>SUMIFS(T_DATA[prev_csect_den],T_DATA[year],N$4,T_DATA[bill_npi],$A291)</f>
        <v>0</v>
      </c>
      <c r="O291" s="11" t="str">
        <f t="shared" si="19"/>
        <v/>
      </c>
      <c r="P291" s="11">
        <f>SUM($E$7:$E291)/SUM($E$7:$E$342)</f>
        <v>0.99949020901430419</v>
      </c>
      <c r="Q291" s="11"/>
    </row>
    <row r="292" spans="1:17" x14ac:dyDescent="0.35">
      <c r="A292">
        <v>1144282583</v>
      </c>
      <c r="B292" t="s">
        <v>3594</v>
      </c>
      <c r="C292" s="1">
        <f>SUMIFS(T_DATA[discharges],T_DATA[year],C$4,T_DATA[encounter],C$5,T_DATA[bill_npi],$A292)</f>
        <v>0</v>
      </c>
      <c r="D292" s="1">
        <f>SUMIFS(T_DATA[discharges],T_DATA[year],D$4,T_DATA[encounter],D$5,T_DATA[bill_npi],$A292)</f>
        <v>1</v>
      </c>
      <c r="E292" s="1">
        <f t="shared" si="18"/>
        <v>1</v>
      </c>
      <c r="F292" s="11">
        <f>SUMIFS(T_DATA[csection_discharges],T_DATA[year],F$4,T_DATA[bill_npi],$A292)/SUMIFS(T_DATA[discharges],T_DATA[year],F$4,T_DATA[bill_npi],$A292)</f>
        <v>0</v>
      </c>
      <c r="G292" s="1">
        <f>SUMIFS(T_DATA[prev_csect_num],T_DATA[year],G$4,T_DATA[bill_npi],$A292,T_DATA[encounter],G$5)</f>
        <v>0</v>
      </c>
      <c r="H292" s="1">
        <f>SUMIFS(T_DATA[prev_csect_den],T_DATA[year],H$4,T_DATA[bill_npi],$A292,T_DATA[encounter],H$5)</f>
        <v>0</v>
      </c>
      <c r="I292" s="11" t="str">
        <f t="shared" si="20"/>
        <v/>
      </c>
      <c r="J292" s="1">
        <f>SUMIFS(T_DATA[prev_csect_num],T_DATA[year],J$4,T_DATA[bill_npi],$A292,T_DATA[encounter],J$5)</f>
        <v>0</v>
      </c>
      <c r="K292" s="1">
        <f>SUMIFS(T_DATA[prev_csect_den],T_DATA[year],K$4,T_DATA[bill_npi],$A292,T_DATA[encounter],K$5)</f>
        <v>1</v>
      </c>
      <c r="L292" s="11">
        <f t="shared" si="21"/>
        <v>0</v>
      </c>
      <c r="M292" s="1">
        <f>SUMIFS(T_DATA[prev_csect_num],T_DATA[year],M$4,T_DATA[bill_npi],$A292)</f>
        <v>0</v>
      </c>
      <c r="N292" s="1">
        <f>SUMIFS(T_DATA[prev_csect_den],T_DATA[year],N$4,T_DATA[bill_npi],$A292)</f>
        <v>1</v>
      </c>
      <c r="O292" s="11">
        <f t="shared" si="19"/>
        <v>0</v>
      </c>
      <c r="P292" s="11">
        <f>SUM($E$7:$E292)/SUM($E$7:$E$342)</f>
        <v>0.99950020491598446</v>
      </c>
      <c r="Q292" s="11"/>
    </row>
    <row r="293" spans="1:17" x14ac:dyDescent="0.35">
      <c r="A293">
        <v>1962463851</v>
      </c>
      <c r="B293" t="s">
        <v>158</v>
      </c>
      <c r="C293" s="1">
        <f>SUMIFS(T_DATA[discharges],T_DATA[year],C$4,T_DATA[encounter],C$5,T_DATA[bill_npi],$A293)</f>
        <v>0</v>
      </c>
      <c r="D293" s="1">
        <f>SUMIFS(T_DATA[discharges],T_DATA[year],D$4,T_DATA[encounter],D$5,T_DATA[bill_npi],$A293)</f>
        <v>1</v>
      </c>
      <c r="E293" s="1">
        <f t="shared" si="18"/>
        <v>1</v>
      </c>
      <c r="F293" s="11">
        <f>SUMIFS(T_DATA[csection_discharges],T_DATA[year],F$4,T_DATA[bill_npi],$A293)/SUMIFS(T_DATA[discharges],T_DATA[year],F$4,T_DATA[bill_npi],$A293)</f>
        <v>1</v>
      </c>
      <c r="G293" s="1">
        <f>SUMIFS(T_DATA[prev_csect_num],T_DATA[year],G$4,T_DATA[bill_npi],$A293,T_DATA[encounter],G$5)</f>
        <v>0</v>
      </c>
      <c r="H293" s="1">
        <f>SUMIFS(T_DATA[prev_csect_den],T_DATA[year],H$4,T_DATA[bill_npi],$A293,T_DATA[encounter],H$5)</f>
        <v>0</v>
      </c>
      <c r="I293" s="11" t="str">
        <f t="shared" si="20"/>
        <v/>
      </c>
      <c r="J293" s="1">
        <f>SUMIFS(T_DATA[prev_csect_num],T_DATA[year],J$4,T_DATA[bill_npi],$A293,T_DATA[encounter],J$5)</f>
        <v>0</v>
      </c>
      <c r="K293" s="1">
        <f>SUMIFS(T_DATA[prev_csect_den],T_DATA[year],K$4,T_DATA[bill_npi],$A293,T_DATA[encounter],K$5)</f>
        <v>0</v>
      </c>
      <c r="L293" s="11" t="str">
        <f t="shared" si="21"/>
        <v/>
      </c>
      <c r="M293" s="1">
        <f>SUMIFS(T_DATA[prev_csect_num],T_DATA[year],M$4,T_DATA[bill_npi],$A293)</f>
        <v>0</v>
      </c>
      <c r="N293" s="1">
        <f>SUMIFS(T_DATA[prev_csect_den],T_DATA[year],N$4,T_DATA[bill_npi],$A293)</f>
        <v>0</v>
      </c>
      <c r="O293" s="11" t="str">
        <f t="shared" si="19"/>
        <v/>
      </c>
      <c r="P293" s="11">
        <f>SUM($E$7:$E293)/SUM($E$7:$E$342)</f>
        <v>0.99951020081766473</v>
      </c>
      <c r="Q293" s="11"/>
    </row>
    <row r="294" spans="1:17" x14ac:dyDescent="0.35">
      <c r="A294">
        <v>1184639973</v>
      </c>
      <c r="B294" t="s">
        <v>150</v>
      </c>
      <c r="C294" s="1">
        <f>SUMIFS(T_DATA[discharges],T_DATA[year],C$4,T_DATA[encounter],C$5,T_DATA[bill_npi],$A294)</f>
        <v>0</v>
      </c>
      <c r="D294" s="1">
        <f>SUMIFS(T_DATA[discharges],T_DATA[year],D$4,T_DATA[encounter],D$5,T_DATA[bill_npi],$A294)</f>
        <v>1</v>
      </c>
      <c r="E294" s="1">
        <f t="shared" si="18"/>
        <v>1</v>
      </c>
      <c r="F294" s="11">
        <f>SUMIFS(T_DATA[csection_discharges],T_DATA[year],F$4,T_DATA[bill_npi],$A294)/SUMIFS(T_DATA[discharges],T_DATA[year],F$4,T_DATA[bill_npi],$A294)</f>
        <v>0</v>
      </c>
      <c r="G294" s="1">
        <f>SUMIFS(T_DATA[prev_csect_num],T_DATA[year],G$4,T_DATA[bill_npi],$A294,T_DATA[encounter],G$5)</f>
        <v>0</v>
      </c>
      <c r="H294" s="1">
        <f>SUMIFS(T_DATA[prev_csect_den],T_DATA[year],H$4,T_DATA[bill_npi],$A294,T_DATA[encounter],H$5)</f>
        <v>0</v>
      </c>
      <c r="I294" s="11" t="str">
        <f t="shared" si="20"/>
        <v/>
      </c>
      <c r="J294" s="1">
        <f>SUMIFS(T_DATA[prev_csect_num],T_DATA[year],J$4,T_DATA[bill_npi],$A294,T_DATA[encounter],J$5)</f>
        <v>0</v>
      </c>
      <c r="K294" s="1">
        <f>SUMIFS(T_DATA[prev_csect_den],T_DATA[year],K$4,T_DATA[bill_npi],$A294,T_DATA[encounter],K$5)</f>
        <v>0</v>
      </c>
      <c r="L294" s="11" t="str">
        <f t="shared" si="21"/>
        <v/>
      </c>
      <c r="M294" s="1">
        <f>SUMIFS(T_DATA[prev_csect_num],T_DATA[year],M$4,T_DATA[bill_npi],$A294)</f>
        <v>0</v>
      </c>
      <c r="N294" s="1">
        <f>SUMIFS(T_DATA[prev_csect_den],T_DATA[year],N$4,T_DATA[bill_npi],$A294)</f>
        <v>0</v>
      </c>
      <c r="O294" s="11" t="str">
        <f t="shared" si="19"/>
        <v/>
      </c>
      <c r="P294" s="11">
        <f>SUM($E$7:$E294)/SUM($E$7:$E$342)</f>
        <v>0.99952019671934511</v>
      </c>
      <c r="Q294" s="11"/>
    </row>
    <row r="295" spans="1:17" x14ac:dyDescent="0.35">
      <c r="A295">
        <v>1447233788</v>
      </c>
      <c r="B295" t="s">
        <v>60</v>
      </c>
      <c r="C295" s="1">
        <f>SUMIFS(T_DATA[discharges],T_DATA[year],C$4,T_DATA[encounter],C$5,T_DATA[bill_npi],$A295)</f>
        <v>0</v>
      </c>
      <c r="D295" s="1">
        <f>SUMIFS(T_DATA[discharges],T_DATA[year],D$4,T_DATA[encounter],D$5,T_DATA[bill_npi],$A295)</f>
        <v>1</v>
      </c>
      <c r="E295" s="1">
        <f t="shared" si="18"/>
        <v>1</v>
      </c>
      <c r="F295" s="11">
        <f>SUMIFS(T_DATA[csection_discharges],T_DATA[year],F$4,T_DATA[bill_npi],$A295)/SUMIFS(T_DATA[discharges],T_DATA[year],F$4,T_DATA[bill_npi],$A295)</f>
        <v>0</v>
      </c>
      <c r="G295" s="1">
        <f>SUMIFS(T_DATA[prev_csect_num],T_DATA[year],G$4,T_DATA[bill_npi],$A295,T_DATA[encounter],G$5)</f>
        <v>0</v>
      </c>
      <c r="H295" s="1">
        <f>SUMIFS(T_DATA[prev_csect_den],T_DATA[year],H$4,T_DATA[bill_npi],$A295,T_DATA[encounter],H$5)</f>
        <v>0</v>
      </c>
      <c r="I295" s="11" t="str">
        <f t="shared" si="20"/>
        <v/>
      </c>
      <c r="J295" s="1">
        <f>SUMIFS(T_DATA[prev_csect_num],T_DATA[year],J$4,T_DATA[bill_npi],$A295,T_DATA[encounter],J$5)</f>
        <v>0</v>
      </c>
      <c r="K295" s="1">
        <f>SUMIFS(T_DATA[prev_csect_den],T_DATA[year],K$4,T_DATA[bill_npi],$A295,T_DATA[encounter],K$5)</f>
        <v>1</v>
      </c>
      <c r="L295" s="11">
        <f t="shared" si="21"/>
        <v>0</v>
      </c>
      <c r="M295" s="1">
        <f>SUMIFS(T_DATA[prev_csect_num],T_DATA[year],M$4,T_DATA[bill_npi],$A295)</f>
        <v>0</v>
      </c>
      <c r="N295" s="1">
        <f>SUMIFS(T_DATA[prev_csect_den],T_DATA[year],N$4,T_DATA[bill_npi],$A295)</f>
        <v>1</v>
      </c>
      <c r="O295" s="11">
        <f t="shared" si="19"/>
        <v>0</v>
      </c>
      <c r="P295" s="11">
        <f>SUM($E$7:$E295)/SUM($E$7:$E$342)</f>
        <v>0.99953019262102538</v>
      </c>
      <c r="Q295" s="11"/>
    </row>
    <row r="296" spans="1:17" x14ac:dyDescent="0.35">
      <c r="A296">
        <v>1366407603</v>
      </c>
      <c r="B296" t="s">
        <v>3563</v>
      </c>
      <c r="C296" s="1">
        <f>SUMIFS(T_DATA[discharges],T_DATA[year],C$4,T_DATA[encounter],C$5,T_DATA[bill_npi],$A296)</f>
        <v>0</v>
      </c>
      <c r="D296" s="1">
        <f>SUMIFS(T_DATA[discharges],T_DATA[year],D$4,T_DATA[encounter],D$5,T_DATA[bill_npi],$A296)</f>
        <v>1</v>
      </c>
      <c r="E296" s="1">
        <f t="shared" si="18"/>
        <v>1</v>
      </c>
      <c r="F296" s="11">
        <f>SUMIFS(T_DATA[csection_discharges],T_DATA[year],F$4,T_DATA[bill_npi],$A296)/SUMIFS(T_DATA[discharges],T_DATA[year],F$4,T_DATA[bill_npi],$A296)</f>
        <v>0</v>
      </c>
      <c r="G296" s="1">
        <f>SUMIFS(T_DATA[prev_csect_num],T_DATA[year],G$4,T_DATA[bill_npi],$A296,T_DATA[encounter],G$5)</f>
        <v>0</v>
      </c>
      <c r="H296" s="1">
        <f>SUMIFS(T_DATA[prev_csect_den],T_DATA[year],H$4,T_DATA[bill_npi],$A296,T_DATA[encounter],H$5)</f>
        <v>0</v>
      </c>
      <c r="I296" s="11" t="str">
        <f t="shared" si="20"/>
        <v/>
      </c>
      <c r="J296" s="1">
        <f>SUMIFS(T_DATA[prev_csect_num],T_DATA[year],J$4,T_DATA[bill_npi],$A296,T_DATA[encounter],J$5)</f>
        <v>0</v>
      </c>
      <c r="K296" s="1">
        <f>SUMIFS(T_DATA[prev_csect_den],T_DATA[year],K$4,T_DATA[bill_npi],$A296,T_DATA[encounter],K$5)</f>
        <v>1</v>
      </c>
      <c r="L296" s="11">
        <f t="shared" si="21"/>
        <v>0</v>
      </c>
      <c r="M296" s="1">
        <f>SUMIFS(T_DATA[prev_csect_num],T_DATA[year],M$4,T_DATA[bill_npi],$A296)</f>
        <v>0</v>
      </c>
      <c r="N296" s="1">
        <f>SUMIFS(T_DATA[prev_csect_den],T_DATA[year],N$4,T_DATA[bill_npi],$A296)</f>
        <v>1</v>
      </c>
      <c r="O296" s="11">
        <f t="shared" si="19"/>
        <v>0</v>
      </c>
      <c r="P296" s="11">
        <f>SUM($E$7:$E296)/SUM($E$7:$E$342)</f>
        <v>0.99954018852270565</v>
      </c>
      <c r="Q296" s="11"/>
    </row>
    <row r="297" spans="1:17" x14ac:dyDescent="0.35">
      <c r="A297">
        <v>1629025648</v>
      </c>
      <c r="B297" t="s">
        <v>342</v>
      </c>
      <c r="C297" s="1">
        <f>SUMIFS(T_DATA[discharges],T_DATA[year],C$4,T_DATA[encounter],C$5,T_DATA[bill_npi],$A297)</f>
        <v>0</v>
      </c>
      <c r="D297" s="1">
        <f>SUMIFS(T_DATA[discharges],T_DATA[year],D$4,T_DATA[encounter],D$5,T_DATA[bill_npi],$A297)</f>
        <v>1</v>
      </c>
      <c r="E297" s="1">
        <f t="shared" si="18"/>
        <v>1</v>
      </c>
      <c r="F297" s="11">
        <f>SUMIFS(T_DATA[csection_discharges],T_DATA[year],F$4,T_DATA[bill_npi],$A297)/SUMIFS(T_DATA[discharges],T_DATA[year],F$4,T_DATA[bill_npi],$A297)</f>
        <v>0</v>
      </c>
      <c r="G297" s="1">
        <f>SUMIFS(T_DATA[prev_csect_num],T_DATA[year],G$4,T_DATA[bill_npi],$A297,T_DATA[encounter],G$5)</f>
        <v>0</v>
      </c>
      <c r="H297" s="1">
        <f>SUMIFS(T_DATA[prev_csect_den],T_DATA[year],H$4,T_DATA[bill_npi],$A297,T_DATA[encounter],H$5)</f>
        <v>0</v>
      </c>
      <c r="I297" s="11" t="str">
        <f t="shared" si="20"/>
        <v/>
      </c>
      <c r="J297" s="1">
        <f>SUMIFS(T_DATA[prev_csect_num],T_DATA[year],J$4,T_DATA[bill_npi],$A297,T_DATA[encounter],J$5)</f>
        <v>0</v>
      </c>
      <c r="K297" s="1">
        <f>SUMIFS(T_DATA[prev_csect_den],T_DATA[year],K$4,T_DATA[bill_npi],$A297,T_DATA[encounter],K$5)</f>
        <v>1</v>
      </c>
      <c r="L297" s="11">
        <f t="shared" si="21"/>
        <v>0</v>
      </c>
      <c r="M297" s="1">
        <f>SUMIFS(T_DATA[prev_csect_num],T_DATA[year],M$4,T_DATA[bill_npi],$A297)</f>
        <v>0</v>
      </c>
      <c r="N297" s="1">
        <f>SUMIFS(T_DATA[prev_csect_den],T_DATA[year],N$4,T_DATA[bill_npi],$A297)</f>
        <v>1</v>
      </c>
      <c r="O297" s="11">
        <f t="shared" si="19"/>
        <v>0</v>
      </c>
      <c r="P297" s="11">
        <f>SUM($E$7:$E297)/SUM($E$7:$E$342)</f>
        <v>0.99955018442438603</v>
      </c>
      <c r="Q297" s="11"/>
    </row>
    <row r="298" spans="1:17" x14ac:dyDescent="0.35">
      <c r="A298">
        <v>1265437644</v>
      </c>
      <c r="B298" t="s">
        <v>3582</v>
      </c>
      <c r="C298" s="1">
        <f>SUMIFS(T_DATA[discharges],T_DATA[year],C$4,T_DATA[encounter],C$5,T_DATA[bill_npi],$A298)</f>
        <v>0</v>
      </c>
      <c r="D298" s="1">
        <f>SUMIFS(T_DATA[discharges],T_DATA[year],D$4,T_DATA[encounter],D$5,T_DATA[bill_npi],$A298)</f>
        <v>1</v>
      </c>
      <c r="E298" s="1">
        <f t="shared" si="18"/>
        <v>1</v>
      </c>
      <c r="F298" s="11">
        <f>SUMIFS(T_DATA[csection_discharges],T_DATA[year],F$4,T_DATA[bill_npi],$A298)/SUMIFS(T_DATA[discharges],T_DATA[year],F$4,T_DATA[bill_npi],$A298)</f>
        <v>0</v>
      </c>
      <c r="G298" s="1">
        <f>SUMIFS(T_DATA[prev_csect_num],T_DATA[year],G$4,T_DATA[bill_npi],$A298,T_DATA[encounter],G$5)</f>
        <v>0</v>
      </c>
      <c r="H298" s="1">
        <f>SUMIFS(T_DATA[prev_csect_den],T_DATA[year],H$4,T_DATA[bill_npi],$A298,T_DATA[encounter],H$5)</f>
        <v>0</v>
      </c>
      <c r="I298" s="11" t="str">
        <f t="shared" si="20"/>
        <v/>
      </c>
      <c r="J298" s="1">
        <f>SUMIFS(T_DATA[prev_csect_num],T_DATA[year],J$4,T_DATA[bill_npi],$A298,T_DATA[encounter],J$5)</f>
        <v>0</v>
      </c>
      <c r="K298" s="1">
        <f>SUMIFS(T_DATA[prev_csect_den],T_DATA[year],K$4,T_DATA[bill_npi],$A298,T_DATA[encounter],K$5)</f>
        <v>1</v>
      </c>
      <c r="L298" s="11">
        <f t="shared" si="21"/>
        <v>0</v>
      </c>
      <c r="M298" s="1">
        <f>SUMIFS(T_DATA[prev_csect_num],T_DATA[year],M$4,T_DATA[bill_npi],$A298)</f>
        <v>0</v>
      </c>
      <c r="N298" s="1">
        <f>SUMIFS(T_DATA[prev_csect_den],T_DATA[year],N$4,T_DATA[bill_npi],$A298)</f>
        <v>1</v>
      </c>
      <c r="O298" s="11">
        <f t="shared" si="19"/>
        <v>0</v>
      </c>
      <c r="P298" s="11">
        <f>SUM($E$7:$E298)/SUM($E$7:$E$342)</f>
        <v>0.99956018032606631</v>
      </c>
      <c r="Q298" s="11"/>
    </row>
    <row r="299" spans="1:17" x14ac:dyDescent="0.35">
      <c r="A299">
        <v>1659531952</v>
      </c>
      <c r="B299" t="s">
        <v>342</v>
      </c>
      <c r="C299" s="1">
        <f>SUMIFS(T_DATA[discharges],T_DATA[year],C$4,T_DATA[encounter],C$5,T_DATA[bill_npi],$A299)</f>
        <v>0</v>
      </c>
      <c r="D299" s="1">
        <f>SUMIFS(T_DATA[discharges],T_DATA[year],D$4,T_DATA[encounter],D$5,T_DATA[bill_npi],$A299)</f>
        <v>1</v>
      </c>
      <c r="E299" s="1">
        <f t="shared" si="18"/>
        <v>1</v>
      </c>
      <c r="F299" s="11">
        <f>SUMIFS(T_DATA[csection_discharges],T_DATA[year],F$4,T_DATA[bill_npi],$A299)/SUMIFS(T_DATA[discharges],T_DATA[year],F$4,T_DATA[bill_npi],$A299)</f>
        <v>0</v>
      </c>
      <c r="G299" s="1">
        <f>SUMIFS(T_DATA[prev_csect_num],T_DATA[year],G$4,T_DATA[bill_npi],$A299,T_DATA[encounter],G$5)</f>
        <v>0</v>
      </c>
      <c r="H299" s="1">
        <f>SUMIFS(T_DATA[prev_csect_den],T_DATA[year],H$4,T_DATA[bill_npi],$A299,T_DATA[encounter],H$5)</f>
        <v>0</v>
      </c>
      <c r="I299" s="11" t="str">
        <f t="shared" si="20"/>
        <v/>
      </c>
      <c r="J299" s="1">
        <f>SUMIFS(T_DATA[prev_csect_num],T_DATA[year],J$4,T_DATA[bill_npi],$A299,T_DATA[encounter],J$5)</f>
        <v>0</v>
      </c>
      <c r="K299" s="1">
        <f>SUMIFS(T_DATA[prev_csect_den],T_DATA[year],K$4,T_DATA[bill_npi],$A299,T_DATA[encounter],K$5)</f>
        <v>1</v>
      </c>
      <c r="L299" s="11">
        <f t="shared" si="21"/>
        <v>0</v>
      </c>
      <c r="M299" s="1">
        <f>SUMIFS(T_DATA[prev_csect_num],T_DATA[year],M$4,T_DATA[bill_npi],$A299)</f>
        <v>0</v>
      </c>
      <c r="N299" s="1">
        <f>SUMIFS(T_DATA[prev_csect_den],T_DATA[year],N$4,T_DATA[bill_npi],$A299)</f>
        <v>1</v>
      </c>
      <c r="O299" s="11">
        <f t="shared" si="19"/>
        <v>0</v>
      </c>
      <c r="P299" s="11">
        <f>SUM($E$7:$E299)/SUM($E$7:$E$342)</f>
        <v>0.99957017622774658</v>
      </c>
      <c r="Q299" s="11"/>
    </row>
    <row r="300" spans="1:17" x14ac:dyDescent="0.35">
      <c r="A300">
        <v>1154373843</v>
      </c>
      <c r="B300" t="s">
        <v>3569</v>
      </c>
      <c r="C300" s="1">
        <f>SUMIFS(T_DATA[discharges],T_DATA[year],C$4,T_DATA[encounter],C$5,T_DATA[bill_npi],$A300)</f>
        <v>0</v>
      </c>
      <c r="D300" s="1">
        <f>SUMIFS(T_DATA[discharges],T_DATA[year],D$4,T_DATA[encounter],D$5,T_DATA[bill_npi],$A300)</f>
        <v>1</v>
      </c>
      <c r="E300" s="1">
        <f t="shared" si="18"/>
        <v>1</v>
      </c>
      <c r="F300" s="11">
        <f>SUMIFS(T_DATA[csection_discharges],T_DATA[year],F$4,T_DATA[bill_npi],$A300)/SUMIFS(T_DATA[discharges],T_DATA[year],F$4,T_DATA[bill_npi],$A300)</f>
        <v>0</v>
      </c>
      <c r="G300" s="1">
        <f>SUMIFS(T_DATA[prev_csect_num],T_DATA[year],G$4,T_DATA[bill_npi],$A300,T_DATA[encounter],G$5)</f>
        <v>0</v>
      </c>
      <c r="H300" s="1">
        <f>SUMIFS(T_DATA[prev_csect_den],T_DATA[year],H$4,T_DATA[bill_npi],$A300,T_DATA[encounter],H$5)</f>
        <v>0</v>
      </c>
      <c r="I300" s="11" t="str">
        <f t="shared" si="20"/>
        <v/>
      </c>
      <c r="J300" s="1">
        <f>SUMIFS(T_DATA[prev_csect_num],T_DATA[year],J$4,T_DATA[bill_npi],$A300,T_DATA[encounter],J$5)</f>
        <v>0</v>
      </c>
      <c r="K300" s="1">
        <f>SUMIFS(T_DATA[prev_csect_den],T_DATA[year],K$4,T_DATA[bill_npi],$A300,T_DATA[encounter],K$5)</f>
        <v>0</v>
      </c>
      <c r="L300" s="11" t="str">
        <f t="shared" si="21"/>
        <v/>
      </c>
      <c r="M300" s="1">
        <f>SUMIFS(T_DATA[prev_csect_num],T_DATA[year],M$4,T_DATA[bill_npi],$A300)</f>
        <v>0</v>
      </c>
      <c r="N300" s="1">
        <f>SUMIFS(T_DATA[prev_csect_den],T_DATA[year],N$4,T_DATA[bill_npi],$A300)</f>
        <v>0</v>
      </c>
      <c r="O300" s="11" t="str">
        <f t="shared" si="19"/>
        <v/>
      </c>
      <c r="P300" s="11">
        <f>SUM($E$7:$E300)/SUM($E$7:$E$342)</f>
        <v>0.99958017212942696</v>
      </c>
      <c r="Q300" s="11"/>
    </row>
    <row r="301" spans="1:17" x14ac:dyDescent="0.35">
      <c r="A301">
        <v>1689107328</v>
      </c>
      <c r="B301" t="s">
        <v>342</v>
      </c>
      <c r="C301" s="1">
        <f>SUMIFS(T_DATA[discharges],T_DATA[year],C$4,T_DATA[encounter],C$5,T_DATA[bill_npi],$A301)</f>
        <v>0</v>
      </c>
      <c r="D301" s="1">
        <f>SUMIFS(T_DATA[discharges],T_DATA[year],D$4,T_DATA[encounter],D$5,T_DATA[bill_npi],$A301)</f>
        <v>1</v>
      </c>
      <c r="E301" s="1">
        <f t="shared" si="18"/>
        <v>1</v>
      </c>
      <c r="F301" s="11">
        <f>SUMIFS(T_DATA[csection_discharges],T_DATA[year],F$4,T_DATA[bill_npi],$A301)/SUMIFS(T_DATA[discharges],T_DATA[year],F$4,T_DATA[bill_npi],$A301)</f>
        <v>0</v>
      </c>
      <c r="G301" s="1">
        <f>SUMIFS(T_DATA[prev_csect_num],T_DATA[year],G$4,T_DATA[bill_npi],$A301,T_DATA[encounter],G$5)</f>
        <v>0</v>
      </c>
      <c r="H301" s="1">
        <f>SUMIFS(T_DATA[prev_csect_den],T_DATA[year],H$4,T_DATA[bill_npi],$A301,T_DATA[encounter],H$5)</f>
        <v>0</v>
      </c>
      <c r="I301" s="11" t="str">
        <f t="shared" si="20"/>
        <v/>
      </c>
      <c r="J301" s="1">
        <f>SUMIFS(T_DATA[prev_csect_num],T_DATA[year],J$4,T_DATA[bill_npi],$A301,T_DATA[encounter],J$5)</f>
        <v>0</v>
      </c>
      <c r="K301" s="1">
        <f>SUMIFS(T_DATA[prev_csect_den],T_DATA[year],K$4,T_DATA[bill_npi],$A301,T_DATA[encounter],K$5)</f>
        <v>1</v>
      </c>
      <c r="L301" s="11">
        <f t="shared" si="21"/>
        <v>0</v>
      </c>
      <c r="M301" s="1">
        <f>SUMIFS(T_DATA[prev_csect_num],T_DATA[year],M$4,T_DATA[bill_npi],$A301)</f>
        <v>0</v>
      </c>
      <c r="N301" s="1">
        <f>SUMIFS(T_DATA[prev_csect_den],T_DATA[year],N$4,T_DATA[bill_npi],$A301)</f>
        <v>1</v>
      </c>
      <c r="O301" s="11">
        <f t="shared" si="19"/>
        <v>0</v>
      </c>
      <c r="P301" s="11">
        <f>SUM($E$7:$E301)/SUM($E$7:$E$342)</f>
        <v>0.99959016803110723</v>
      </c>
      <c r="Q301" s="11"/>
    </row>
    <row r="302" spans="1:17" x14ac:dyDescent="0.35">
      <c r="A302">
        <v>1477643690</v>
      </c>
      <c r="B302" t="s">
        <v>3625</v>
      </c>
      <c r="C302" s="1">
        <f>SUMIFS(T_DATA[discharges],T_DATA[year],C$4,T_DATA[encounter],C$5,T_DATA[bill_npi],$A302)</f>
        <v>0</v>
      </c>
      <c r="D302" s="1">
        <f>SUMIFS(T_DATA[discharges],T_DATA[year],D$4,T_DATA[encounter],D$5,T_DATA[bill_npi],$A302)</f>
        <v>1</v>
      </c>
      <c r="E302" s="1">
        <f t="shared" si="18"/>
        <v>1</v>
      </c>
      <c r="F302" s="11">
        <f>SUMIFS(T_DATA[csection_discharges],T_DATA[year],F$4,T_DATA[bill_npi],$A302)/SUMIFS(T_DATA[discharges],T_DATA[year],F$4,T_DATA[bill_npi],$A302)</f>
        <v>1</v>
      </c>
      <c r="G302" s="1">
        <f>SUMIFS(T_DATA[prev_csect_num],T_DATA[year],G$4,T_DATA[bill_npi],$A302,T_DATA[encounter],G$5)</f>
        <v>0</v>
      </c>
      <c r="H302" s="1">
        <f>SUMIFS(T_DATA[prev_csect_den],T_DATA[year],H$4,T_DATA[bill_npi],$A302,T_DATA[encounter],H$5)</f>
        <v>0</v>
      </c>
      <c r="I302" s="11" t="str">
        <f t="shared" si="20"/>
        <v/>
      </c>
      <c r="J302" s="1">
        <f>SUMIFS(T_DATA[prev_csect_num],T_DATA[year],J$4,T_DATA[bill_npi],$A302,T_DATA[encounter],J$5)</f>
        <v>0</v>
      </c>
      <c r="K302" s="1">
        <f>SUMIFS(T_DATA[prev_csect_den],T_DATA[year],K$4,T_DATA[bill_npi],$A302,T_DATA[encounter],K$5)</f>
        <v>0</v>
      </c>
      <c r="L302" s="11" t="str">
        <f t="shared" si="21"/>
        <v/>
      </c>
      <c r="M302" s="1">
        <f>SUMIFS(T_DATA[prev_csect_num],T_DATA[year],M$4,T_DATA[bill_npi],$A302)</f>
        <v>0</v>
      </c>
      <c r="N302" s="1">
        <f>SUMIFS(T_DATA[prev_csect_den],T_DATA[year],N$4,T_DATA[bill_npi],$A302)</f>
        <v>0</v>
      </c>
      <c r="O302" s="11" t="str">
        <f t="shared" si="19"/>
        <v/>
      </c>
      <c r="P302" s="11">
        <f>SUM($E$7:$E302)/SUM($E$7:$E$342)</f>
        <v>0.99960016393278761</v>
      </c>
      <c r="Q302" s="11"/>
    </row>
    <row r="303" spans="1:17" x14ac:dyDescent="0.35">
      <c r="A303">
        <v>1780667923</v>
      </c>
      <c r="B303" t="s">
        <v>63</v>
      </c>
      <c r="C303" s="1">
        <f>SUMIFS(T_DATA[discharges],T_DATA[year],C$4,T_DATA[encounter],C$5,T_DATA[bill_npi],$A303)</f>
        <v>0</v>
      </c>
      <c r="D303" s="1">
        <f>SUMIFS(T_DATA[discharges],T_DATA[year],D$4,T_DATA[encounter],D$5,T_DATA[bill_npi],$A303)</f>
        <v>1</v>
      </c>
      <c r="E303" s="1">
        <f t="shared" si="18"/>
        <v>1</v>
      </c>
      <c r="F303" s="11">
        <f>SUMIFS(T_DATA[csection_discharges],T_DATA[year],F$4,T_DATA[bill_npi],$A303)/SUMIFS(T_DATA[discharges],T_DATA[year],F$4,T_DATA[bill_npi],$A303)</f>
        <v>0</v>
      </c>
      <c r="G303" s="1">
        <f>SUMIFS(T_DATA[prev_csect_num],T_DATA[year],G$4,T_DATA[bill_npi],$A303,T_DATA[encounter],G$5)</f>
        <v>0</v>
      </c>
      <c r="H303" s="1">
        <f>SUMIFS(T_DATA[prev_csect_den],T_DATA[year],H$4,T_DATA[bill_npi],$A303,T_DATA[encounter],H$5)</f>
        <v>0</v>
      </c>
      <c r="I303" s="11" t="str">
        <f t="shared" si="20"/>
        <v/>
      </c>
      <c r="J303" s="1">
        <f>SUMIFS(T_DATA[prev_csect_num],T_DATA[year],J$4,T_DATA[bill_npi],$A303,T_DATA[encounter],J$5)</f>
        <v>0</v>
      </c>
      <c r="K303" s="1">
        <f>SUMIFS(T_DATA[prev_csect_den],T_DATA[year],K$4,T_DATA[bill_npi],$A303,T_DATA[encounter],K$5)</f>
        <v>1</v>
      </c>
      <c r="L303" s="11">
        <f t="shared" si="21"/>
        <v>0</v>
      </c>
      <c r="M303" s="1">
        <f>SUMIFS(T_DATA[prev_csect_num],T_DATA[year],M$4,T_DATA[bill_npi],$A303)</f>
        <v>0</v>
      </c>
      <c r="N303" s="1">
        <f>SUMIFS(T_DATA[prev_csect_den],T_DATA[year],N$4,T_DATA[bill_npi],$A303)</f>
        <v>1</v>
      </c>
      <c r="O303" s="11">
        <f t="shared" si="19"/>
        <v>0</v>
      </c>
      <c r="P303" s="11">
        <f>SUM($E$7:$E303)/SUM($E$7:$E$342)</f>
        <v>0.99961015983446788</v>
      </c>
      <c r="Q303" s="11"/>
    </row>
    <row r="304" spans="1:17" x14ac:dyDescent="0.35">
      <c r="A304">
        <v>1043254139</v>
      </c>
      <c r="B304" t="s">
        <v>342</v>
      </c>
      <c r="C304" s="1">
        <f>SUMIFS(T_DATA[discharges],T_DATA[year],C$4,T_DATA[encounter],C$5,T_DATA[bill_npi],$A304)</f>
        <v>0</v>
      </c>
      <c r="D304" s="1">
        <f>SUMIFS(T_DATA[discharges],T_DATA[year],D$4,T_DATA[encounter],D$5,T_DATA[bill_npi],$A304)</f>
        <v>1</v>
      </c>
      <c r="E304" s="1">
        <f t="shared" si="18"/>
        <v>1</v>
      </c>
      <c r="F304" s="11">
        <f>SUMIFS(T_DATA[csection_discharges],T_DATA[year],F$4,T_DATA[bill_npi],$A304)/SUMIFS(T_DATA[discharges],T_DATA[year],F$4,T_DATA[bill_npi],$A304)</f>
        <v>0</v>
      </c>
      <c r="G304" s="1">
        <f>SUMIFS(T_DATA[prev_csect_num],T_DATA[year],G$4,T_DATA[bill_npi],$A304,T_DATA[encounter],G$5)</f>
        <v>0</v>
      </c>
      <c r="H304" s="1">
        <f>SUMIFS(T_DATA[prev_csect_den],T_DATA[year],H$4,T_DATA[bill_npi],$A304,T_DATA[encounter],H$5)</f>
        <v>0</v>
      </c>
      <c r="I304" s="11" t="str">
        <f t="shared" si="20"/>
        <v/>
      </c>
      <c r="J304" s="1">
        <f>SUMIFS(T_DATA[prev_csect_num],T_DATA[year],J$4,T_DATA[bill_npi],$A304,T_DATA[encounter],J$5)</f>
        <v>0</v>
      </c>
      <c r="K304" s="1">
        <f>SUMIFS(T_DATA[prev_csect_den],T_DATA[year],K$4,T_DATA[bill_npi],$A304,T_DATA[encounter],K$5)</f>
        <v>1</v>
      </c>
      <c r="L304" s="11">
        <f t="shared" si="21"/>
        <v>0</v>
      </c>
      <c r="M304" s="1">
        <f>SUMIFS(T_DATA[prev_csect_num],T_DATA[year],M$4,T_DATA[bill_npi],$A304)</f>
        <v>0</v>
      </c>
      <c r="N304" s="1">
        <f>SUMIFS(T_DATA[prev_csect_den],T_DATA[year],N$4,T_DATA[bill_npi],$A304)</f>
        <v>1</v>
      </c>
      <c r="O304" s="11">
        <f t="shared" si="19"/>
        <v>0</v>
      </c>
      <c r="P304" s="11">
        <f>SUM($E$7:$E304)/SUM($E$7:$E$342)</f>
        <v>0.99962015573614815</v>
      </c>
      <c r="Q304" s="11"/>
    </row>
    <row r="305" spans="1:17" x14ac:dyDescent="0.35">
      <c r="A305">
        <v>1851370910</v>
      </c>
      <c r="B305" t="s">
        <v>201</v>
      </c>
      <c r="C305" s="1">
        <f>SUMIFS(T_DATA[discharges],T_DATA[year],C$4,T_DATA[encounter],C$5,T_DATA[bill_npi],$A305)</f>
        <v>0</v>
      </c>
      <c r="D305" s="1">
        <f>SUMIFS(T_DATA[discharges],T_DATA[year],D$4,T_DATA[encounter],D$5,T_DATA[bill_npi],$A305)</f>
        <v>1</v>
      </c>
      <c r="E305" s="1">
        <f t="shared" si="18"/>
        <v>1</v>
      </c>
      <c r="F305" s="11">
        <f>SUMIFS(T_DATA[csection_discharges],T_DATA[year],F$4,T_DATA[bill_npi],$A305)/SUMIFS(T_DATA[discharges],T_DATA[year],F$4,T_DATA[bill_npi],$A305)</f>
        <v>0</v>
      </c>
      <c r="G305" s="1">
        <f>SUMIFS(T_DATA[prev_csect_num],T_DATA[year],G$4,T_DATA[bill_npi],$A305,T_DATA[encounter],G$5)</f>
        <v>0</v>
      </c>
      <c r="H305" s="1">
        <f>SUMIFS(T_DATA[prev_csect_den],T_DATA[year],H$4,T_DATA[bill_npi],$A305,T_DATA[encounter],H$5)</f>
        <v>0</v>
      </c>
      <c r="I305" s="11" t="str">
        <f t="shared" si="20"/>
        <v/>
      </c>
      <c r="J305" s="1">
        <f>SUMIFS(T_DATA[prev_csect_num],T_DATA[year],J$4,T_DATA[bill_npi],$A305,T_DATA[encounter],J$5)</f>
        <v>0</v>
      </c>
      <c r="K305" s="1">
        <f>SUMIFS(T_DATA[prev_csect_den],T_DATA[year],K$4,T_DATA[bill_npi],$A305,T_DATA[encounter],K$5)</f>
        <v>0</v>
      </c>
      <c r="L305" s="11" t="str">
        <f t="shared" si="21"/>
        <v/>
      </c>
      <c r="M305" s="1">
        <f>SUMIFS(T_DATA[prev_csect_num],T_DATA[year],M$4,T_DATA[bill_npi],$A305)</f>
        <v>0</v>
      </c>
      <c r="N305" s="1">
        <f>SUMIFS(T_DATA[prev_csect_den],T_DATA[year],N$4,T_DATA[bill_npi],$A305)</f>
        <v>0</v>
      </c>
      <c r="O305" s="11" t="str">
        <f t="shared" si="19"/>
        <v/>
      </c>
      <c r="P305" s="11">
        <f>SUM($E$7:$E305)/SUM($E$7:$E$342)</f>
        <v>0.99963015163782853</v>
      </c>
      <c r="Q305" s="11"/>
    </row>
    <row r="306" spans="1:17" x14ac:dyDescent="0.35">
      <c r="A306">
        <v>1548393127</v>
      </c>
      <c r="B306" t="s">
        <v>3632</v>
      </c>
      <c r="C306" s="1">
        <f>SUMIFS(T_DATA[discharges],T_DATA[year],C$4,T_DATA[encounter],C$5,T_DATA[bill_npi],$A306)</f>
        <v>0</v>
      </c>
      <c r="D306" s="1">
        <f>SUMIFS(T_DATA[discharges],T_DATA[year],D$4,T_DATA[encounter],D$5,T_DATA[bill_npi],$A306)</f>
        <v>1</v>
      </c>
      <c r="E306" s="1">
        <f t="shared" si="18"/>
        <v>1</v>
      </c>
      <c r="F306" s="11">
        <f>SUMIFS(T_DATA[csection_discharges],T_DATA[year],F$4,T_DATA[bill_npi],$A306)/SUMIFS(T_DATA[discharges],T_DATA[year],F$4,T_DATA[bill_npi],$A306)</f>
        <v>1</v>
      </c>
      <c r="G306" s="1">
        <f>SUMIFS(T_DATA[prev_csect_num],T_DATA[year],G$4,T_DATA[bill_npi],$A306,T_DATA[encounter],G$5)</f>
        <v>0</v>
      </c>
      <c r="H306" s="1">
        <f>SUMIFS(T_DATA[prev_csect_den],T_DATA[year],H$4,T_DATA[bill_npi],$A306,T_DATA[encounter],H$5)</f>
        <v>0</v>
      </c>
      <c r="I306" s="11" t="str">
        <f t="shared" si="20"/>
        <v/>
      </c>
      <c r="J306" s="1">
        <f>SUMIFS(T_DATA[prev_csect_num],T_DATA[year],J$4,T_DATA[bill_npi],$A306,T_DATA[encounter],J$5)</f>
        <v>0</v>
      </c>
      <c r="K306" s="1">
        <f>SUMIFS(T_DATA[prev_csect_den],T_DATA[year],K$4,T_DATA[bill_npi],$A306,T_DATA[encounter],K$5)</f>
        <v>0</v>
      </c>
      <c r="L306" s="11" t="str">
        <f t="shared" si="21"/>
        <v/>
      </c>
      <c r="M306" s="1">
        <f>SUMIFS(T_DATA[prev_csect_num],T_DATA[year],M$4,T_DATA[bill_npi],$A306)</f>
        <v>0</v>
      </c>
      <c r="N306" s="1">
        <f>SUMIFS(T_DATA[prev_csect_den],T_DATA[year],N$4,T_DATA[bill_npi],$A306)</f>
        <v>0</v>
      </c>
      <c r="O306" s="11" t="str">
        <f t="shared" si="19"/>
        <v/>
      </c>
      <c r="P306" s="11">
        <f>SUM($E$7:$E306)/SUM($E$7:$E$342)</f>
        <v>0.99964014753950881</v>
      </c>
      <c r="Q306" s="11"/>
    </row>
    <row r="307" spans="1:17" x14ac:dyDescent="0.35">
      <c r="A307">
        <v>1609884154</v>
      </c>
      <c r="B307" t="s">
        <v>342</v>
      </c>
      <c r="C307" s="1">
        <f>SUMIFS(T_DATA[discharges],T_DATA[year],C$4,T_DATA[encounter],C$5,T_DATA[bill_npi],$A307)</f>
        <v>0</v>
      </c>
      <c r="D307" s="1">
        <f>SUMIFS(T_DATA[discharges],T_DATA[year],D$4,T_DATA[encounter],D$5,T_DATA[bill_npi],$A307)</f>
        <v>1</v>
      </c>
      <c r="E307" s="1">
        <f t="shared" si="18"/>
        <v>1</v>
      </c>
      <c r="F307" s="11">
        <f>SUMIFS(T_DATA[csection_discharges],T_DATA[year],F$4,T_DATA[bill_npi],$A307)/SUMIFS(T_DATA[discharges],T_DATA[year],F$4,T_DATA[bill_npi],$A307)</f>
        <v>1</v>
      </c>
      <c r="G307" s="1">
        <f>SUMIFS(T_DATA[prev_csect_num],T_DATA[year],G$4,T_DATA[bill_npi],$A307,T_DATA[encounter],G$5)</f>
        <v>0</v>
      </c>
      <c r="H307" s="1">
        <f>SUMIFS(T_DATA[prev_csect_den],T_DATA[year],H$4,T_DATA[bill_npi],$A307,T_DATA[encounter],H$5)</f>
        <v>0</v>
      </c>
      <c r="I307" s="11" t="str">
        <f t="shared" si="20"/>
        <v/>
      </c>
      <c r="J307" s="1">
        <f>SUMIFS(T_DATA[prev_csect_num],T_DATA[year],J$4,T_DATA[bill_npi],$A307,T_DATA[encounter],J$5)</f>
        <v>1</v>
      </c>
      <c r="K307" s="1">
        <f>SUMIFS(T_DATA[prev_csect_den],T_DATA[year],K$4,T_DATA[bill_npi],$A307,T_DATA[encounter],K$5)</f>
        <v>1</v>
      </c>
      <c r="L307" s="11">
        <f t="shared" si="21"/>
        <v>1</v>
      </c>
      <c r="M307" s="1">
        <f>SUMIFS(T_DATA[prev_csect_num],T_DATA[year],M$4,T_DATA[bill_npi],$A307)</f>
        <v>1</v>
      </c>
      <c r="N307" s="1">
        <f>SUMIFS(T_DATA[prev_csect_den],T_DATA[year],N$4,T_DATA[bill_npi],$A307)</f>
        <v>1</v>
      </c>
      <c r="O307" s="11">
        <f t="shared" si="19"/>
        <v>1</v>
      </c>
      <c r="P307" s="11">
        <f>SUM($E$7:$E307)/SUM($E$7:$E$342)</f>
        <v>0.99965014344118908</v>
      </c>
      <c r="Q307" s="11"/>
    </row>
    <row r="308" spans="1:17" x14ac:dyDescent="0.35">
      <c r="A308">
        <v>1144266024</v>
      </c>
      <c r="B308" t="s">
        <v>3566</v>
      </c>
      <c r="C308" s="1">
        <f>SUMIFS(T_DATA[discharges],T_DATA[year],C$4,T_DATA[encounter],C$5,T_DATA[bill_npi],$A308)</f>
        <v>0</v>
      </c>
      <c r="D308" s="1">
        <f>SUMIFS(T_DATA[discharges],T_DATA[year],D$4,T_DATA[encounter],D$5,T_DATA[bill_npi],$A308)</f>
        <v>1</v>
      </c>
      <c r="E308" s="1">
        <f t="shared" si="18"/>
        <v>1</v>
      </c>
      <c r="F308" s="11">
        <f>SUMIFS(T_DATA[csection_discharges],T_DATA[year],F$4,T_DATA[bill_npi],$A308)/SUMIFS(T_DATA[discharges],T_DATA[year],F$4,T_DATA[bill_npi],$A308)</f>
        <v>0</v>
      </c>
      <c r="G308" s="1">
        <f>SUMIFS(T_DATA[prev_csect_num],T_DATA[year],G$4,T_DATA[bill_npi],$A308,T_DATA[encounter],G$5)</f>
        <v>0</v>
      </c>
      <c r="H308" s="1">
        <f>SUMIFS(T_DATA[prev_csect_den],T_DATA[year],H$4,T_DATA[bill_npi],$A308,T_DATA[encounter],H$5)</f>
        <v>0</v>
      </c>
      <c r="I308" s="11" t="str">
        <f t="shared" si="20"/>
        <v/>
      </c>
      <c r="J308" s="1">
        <f>SUMIFS(T_DATA[prev_csect_num],T_DATA[year],J$4,T_DATA[bill_npi],$A308,T_DATA[encounter],J$5)</f>
        <v>0</v>
      </c>
      <c r="K308" s="1">
        <f>SUMIFS(T_DATA[prev_csect_den],T_DATA[year],K$4,T_DATA[bill_npi],$A308,T_DATA[encounter],K$5)</f>
        <v>1</v>
      </c>
      <c r="L308" s="11">
        <f t="shared" si="21"/>
        <v>0</v>
      </c>
      <c r="M308" s="1">
        <f>SUMIFS(T_DATA[prev_csect_num],T_DATA[year],M$4,T_DATA[bill_npi],$A308)</f>
        <v>0</v>
      </c>
      <c r="N308" s="1">
        <f>SUMIFS(T_DATA[prev_csect_den],T_DATA[year],N$4,T_DATA[bill_npi],$A308)</f>
        <v>1</v>
      </c>
      <c r="O308" s="11">
        <f t="shared" si="19"/>
        <v>0</v>
      </c>
      <c r="P308" s="11">
        <f>SUM($E$7:$E308)/SUM($E$7:$E$342)</f>
        <v>0.99966013934286946</v>
      </c>
      <c r="Q308" s="11"/>
    </row>
    <row r="309" spans="1:17" x14ac:dyDescent="0.35">
      <c r="A309">
        <v>1679632137</v>
      </c>
      <c r="B309" t="s">
        <v>342</v>
      </c>
      <c r="C309" s="1">
        <f>SUMIFS(T_DATA[discharges],T_DATA[year],C$4,T_DATA[encounter],C$5,T_DATA[bill_npi],$A309)</f>
        <v>0</v>
      </c>
      <c r="D309" s="1">
        <f>SUMIFS(T_DATA[discharges],T_DATA[year],D$4,T_DATA[encounter],D$5,T_DATA[bill_npi],$A309)</f>
        <v>1</v>
      </c>
      <c r="E309" s="1">
        <f t="shared" si="18"/>
        <v>1</v>
      </c>
      <c r="F309" s="11">
        <f>SUMIFS(T_DATA[csection_discharges],T_DATA[year],F$4,T_DATA[bill_npi],$A309)/SUMIFS(T_DATA[discharges],T_DATA[year],F$4,T_DATA[bill_npi],$A309)</f>
        <v>0</v>
      </c>
      <c r="G309" s="1">
        <f>SUMIFS(T_DATA[prev_csect_num],T_DATA[year],G$4,T_DATA[bill_npi],$A309,T_DATA[encounter],G$5)</f>
        <v>0</v>
      </c>
      <c r="H309" s="1">
        <f>SUMIFS(T_DATA[prev_csect_den],T_DATA[year],H$4,T_DATA[bill_npi],$A309,T_DATA[encounter],H$5)</f>
        <v>0</v>
      </c>
      <c r="I309" s="11" t="str">
        <f t="shared" si="20"/>
        <v/>
      </c>
      <c r="J309" s="1">
        <f>SUMIFS(T_DATA[prev_csect_num],T_DATA[year],J$4,T_DATA[bill_npi],$A309,T_DATA[encounter],J$5)</f>
        <v>0</v>
      </c>
      <c r="K309" s="1">
        <f>SUMIFS(T_DATA[prev_csect_den],T_DATA[year],K$4,T_DATA[bill_npi],$A309,T_DATA[encounter],K$5)</f>
        <v>0</v>
      </c>
      <c r="L309" s="11" t="str">
        <f t="shared" si="21"/>
        <v/>
      </c>
      <c r="M309" s="1">
        <f>SUMIFS(T_DATA[prev_csect_num],T_DATA[year],M$4,T_DATA[bill_npi],$A309)</f>
        <v>0</v>
      </c>
      <c r="N309" s="1">
        <f>SUMIFS(T_DATA[prev_csect_den],T_DATA[year],N$4,T_DATA[bill_npi],$A309)</f>
        <v>0</v>
      </c>
      <c r="O309" s="11" t="str">
        <f t="shared" si="19"/>
        <v/>
      </c>
      <c r="P309" s="11">
        <f>SUM($E$7:$E309)/SUM($E$7:$E$342)</f>
        <v>0.99967013524454973</v>
      </c>
      <c r="Q309" s="11"/>
    </row>
    <row r="310" spans="1:17" x14ac:dyDescent="0.35">
      <c r="A310">
        <v>1366097032</v>
      </c>
      <c r="B310" t="s">
        <v>342</v>
      </c>
      <c r="C310" s="1">
        <f>SUMIFS(T_DATA[discharges],T_DATA[year],C$4,T_DATA[encounter],C$5,T_DATA[bill_npi],$A310)</f>
        <v>0</v>
      </c>
      <c r="D310" s="1">
        <f>SUMIFS(T_DATA[discharges],T_DATA[year],D$4,T_DATA[encounter],D$5,T_DATA[bill_npi],$A310)</f>
        <v>1</v>
      </c>
      <c r="E310" s="1">
        <f t="shared" si="18"/>
        <v>1</v>
      </c>
      <c r="F310" s="11">
        <f>SUMIFS(T_DATA[csection_discharges],T_DATA[year],F$4,T_DATA[bill_npi],$A310)/SUMIFS(T_DATA[discharges],T_DATA[year],F$4,T_DATA[bill_npi],$A310)</f>
        <v>0</v>
      </c>
      <c r="G310" s="1">
        <f>SUMIFS(T_DATA[prev_csect_num],T_DATA[year],G$4,T_DATA[bill_npi],$A310,T_DATA[encounter],G$5)</f>
        <v>0</v>
      </c>
      <c r="H310" s="1">
        <f>SUMIFS(T_DATA[prev_csect_den],T_DATA[year],H$4,T_DATA[bill_npi],$A310,T_DATA[encounter],H$5)</f>
        <v>0</v>
      </c>
      <c r="I310" s="11" t="str">
        <f t="shared" si="20"/>
        <v/>
      </c>
      <c r="J310" s="1">
        <f>SUMIFS(T_DATA[prev_csect_num],T_DATA[year],J$4,T_DATA[bill_npi],$A310,T_DATA[encounter],J$5)</f>
        <v>0</v>
      </c>
      <c r="K310" s="1">
        <f>SUMIFS(T_DATA[prev_csect_den],T_DATA[year],K$4,T_DATA[bill_npi],$A310,T_DATA[encounter],K$5)</f>
        <v>0</v>
      </c>
      <c r="L310" s="11" t="str">
        <f t="shared" si="21"/>
        <v/>
      </c>
      <c r="M310" s="1">
        <f>SUMIFS(T_DATA[prev_csect_num],T_DATA[year],M$4,T_DATA[bill_npi],$A310)</f>
        <v>0</v>
      </c>
      <c r="N310" s="1">
        <f>SUMIFS(T_DATA[prev_csect_den],T_DATA[year],N$4,T_DATA[bill_npi],$A310)</f>
        <v>0</v>
      </c>
      <c r="O310" s="11" t="str">
        <f t="shared" si="19"/>
        <v/>
      </c>
      <c r="P310" s="11">
        <f>SUM($E$7:$E310)/SUM($E$7:$E$342)</f>
        <v>0.99968013114623</v>
      </c>
      <c r="Q310" s="11"/>
    </row>
    <row r="311" spans="1:17" x14ac:dyDescent="0.35">
      <c r="A311">
        <v>1790717650</v>
      </c>
      <c r="B311" t="s">
        <v>220</v>
      </c>
      <c r="C311" s="1">
        <f>SUMIFS(T_DATA[discharges],T_DATA[year],C$4,T_DATA[encounter],C$5,T_DATA[bill_npi],$A311)</f>
        <v>0</v>
      </c>
      <c r="D311" s="1">
        <f>SUMIFS(T_DATA[discharges],T_DATA[year],D$4,T_DATA[encounter],D$5,T_DATA[bill_npi],$A311)</f>
        <v>1</v>
      </c>
      <c r="E311" s="1">
        <f t="shared" si="18"/>
        <v>1</v>
      </c>
      <c r="F311" s="11">
        <f>SUMIFS(T_DATA[csection_discharges],T_DATA[year],F$4,T_DATA[bill_npi],$A311)/SUMIFS(T_DATA[discharges],T_DATA[year],F$4,T_DATA[bill_npi],$A311)</f>
        <v>1</v>
      </c>
      <c r="G311" s="1">
        <f>SUMIFS(T_DATA[prev_csect_num],T_DATA[year],G$4,T_DATA[bill_npi],$A311,T_DATA[encounter],G$5)</f>
        <v>0</v>
      </c>
      <c r="H311" s="1">
        <f>SUMIFS(T_DATA[prev_csect_den],T_DATA[year],H$4,T_DATA[bill_npi],$A311,T_DATA[encounter],H$5)</f>
        <v>0</v>
      </c>
      <c r="I311" s="11" t="str">
        <f t="shared" si="20"/>
        <v/>
      </c>
      <c r="J311" s="1">
        <f>SUMIFS(T_DATA[prev_csect_num],T_DATA[year],J$4,T_DATA[bill_npi],$A311,T_DATA[encounter],J$5)</f>
        <v>0</v>
      </c>
      <c r="K311" s="1">
        <f>SUMIFS(T_DATA[prev_csect_den],T_DATA[year],K$4,T_DATA[bill_npi],$A311,T_DATA[encounter],K$5)</f>
        <v>0</v>
      </c>
      <c r="L311" s="11" t="str">
        <f t="shared" si="21"/>
        <v/>
      </c>
      <c r="M311" s="1">
        <f>SUMIFS(T_DATA[prev_csect_num],T_DATA[year],M$4,T_DATA[bill_npi],$A311)</f>
        <v>0</v>
      </c>
      <c r="N311" s="1">
        <f>SUMIFS(T_DATA[prev_csect_den],T_DATA[year],N$4,T_DATA[bill_npi],$A311)</f>
        <v>0</v>
      </c>
      <c r="O311" s="11" t="str">
        <f t="shared" si="19"/>
        <v/>
      </c>
      <c r="P311" s="11">
        <f>SUM($E$7:$E311)/SUM($E$7:$E$342)</f>
        <v>0.99969012704791038</v>
      </c>
      <c r="Q311" s="11"/>
    </row>
    <row r="312" spans="1:17" x14ac:dyDescent="0.35">
      <c r="A312">
        <v>1215989611</v>
      </c>
      <c r="B312" t="s">
        <v>3620</v>
      </c>
      <c r="C312" s="1">
        <f>SUMIFS(T_DATA[discharges],T_DATA[year],C$4,T_DATA[encounter],C$5,T_DATA[bill_npi],$A312)</f>
        <v>0</v>
      </c>
      <c r="D312" s="1">
        <f>SUMIFS(T_DATA[discharges],T_DATA[year],D$4,T_DATA[encounter],D$5,T_DATA[bill_npi],$A312)</f>
        <v>1</v>
      </c>
      <c r="E312" s="1">
        <f t="shared" si="18"/>
        <v>1</v>
      </c>
      <c r="F312" s="11">
        <f>SUMIFS(T_DATA[csection_discharges],T_DATA[year],F$4,T_DATA[bill_npi],$A312)/SUMIFS(T_DATA[discharges],T_DATA[year],F$4,T_DATA[bill_npi],$A312)</f>
        <v>1</v>
      </c>
      <c r="G312" s="1">
        <f>SUMIFS(T_DATA[prev_csect_num],T_DATA[year],G$4,T_DATA[bill_npi],$A312,T_DATA[encounter],G$5)</f>
        <v>0</v>
      </c>
      <c r="H312" s="1">
        <f>SUMIFS(T_DATA[prev_csect_den],T_DATA[year],H$4,T_DATA[bill_npi],$A312,T_DATA[encounter],H$5)</f>
        <v>0</v>
      </c>
      <c r="I312" s="11" t="str">
        <f t="shared" si="20"/>
        <v/>
      </c>
      <c r="J312" s="1">
        <f>SUMIFS(T_DATA[prev_csect_num],T_DATA[year],J$4,T_DATA[bill_npi],$A312,T_DATA[encounter],J$5)</f>
        <v>0</v>
      </c>
      <c r="K312" s="1">
        <f>SUMIFS(T_DATA[prev_csect_den],T_DATA[year],K$4,T_DATA[bill_npi],$A312,T_DATA[encounter],K$5)</f>
        <v>0</v>
      </c>
      <c r="L312" s="11" t="str">
        <f t="shared" si="21"/>
        <v/>
      </c>
      <c r="M312" s="1">
        <f>SUMIFS(T_DATA[prev_csect_num],T_DATA[year],M$4,T_DATA[bill_npi],$A312)</f>
        <v>0</v>
      </c>
      <c r="N312" s="1">
        <f>SUMIFS(T_DATA[prev_csect_den],T_DATA[year],N$4,T_DATA[bill_npi],$A312)</f>
        <v>0</v>
      </c>
      <c r="O312" s="11" t="str">
        <f t="shared" si="19"/>
        <v/>
      </c>
      <c r="P312" s="11">
        <f>SUM($E$7:$E312)/SUM($E$7:$E$342)</f>
        <v>0.99970012294959065</v>
      </c>
      <c r="Q312" s="11"/>
    </row>
    <row r="313" spans="1:17" x14ac:dyDescent="0.35">
      <c r="A313">
        <v>1396765681</v>
      </c>
      <c r="B313" t="s">
        <v>342</v>
      </c>
      <c r="C313" s="1">
        <f>SUMIFS(T_DATA[discharges],T_DATA[year],C$4,T_DATA[encounter],C$5,T_DATA[bill_npi],$A313)</f>
        <v>0</v>
      </c>
      <c r="D313" s="1">
        <f>SUMIFS(T_DATA[discharges],T_DATA[year],D$4,T_DATA[encounter],D$5,T_DATA[bill_npi],$A313)</f>
        <v>1</v>
      </c>
      <c r="E313" s="1">
        <f t="shared" si="18"/>
        <v>1</v>
      </c>
      <c r="F313" s="11">
        <f>SUMIFS(T_DATA[csection_discharges],T_DATA[year],F$4,T_DATA[bill_npi],$A313)/SUMIFS(T_DATA[discharges],T_DATA[year],F$4,T_DATA[bill_npi],$A313)</f>
        <v>0</v>
      </c>
      <c r="G313" s="1">
        <f>SUMIFS(T_DATA[prev_csect_num],T_DATA[year],G$4,T_DATA[bill_npi],$A313,T_DATA[encounter],G$5)</f>
        <v>0</v>
      </c>
      <c r="H313" s="1">
        <f>SUMIFS(T_DATA[prev_csect_den],T_DATA[year],H$4,T_DATA[bill_npi],$A313,T_DATA[encounter],H$5)</f>
        <v>0</v>
      </c>
      <c r="I313" s="11" t="str">
        <f t="shared" si="20"/>
        <v/>
      </c>
      <c r="J313" s="1">
        <f>SUMIFS(T_DATA[prev_csect_num],T_DATA[year],J$4,T_DATA[bill_npi],$A313,T_DATA[encounter],J$5)</f>
        <v>0</v>
      </c>
      <c r="K313" s="1">
        <f>SUMIFS(T_DATA[prev_csect_den],T_DATA[year],K$4,T_DATA[bill_npi],$A313,T_DATA[encounter],K$5)</f>
        <v>1</v>
      </c>
      <c r="L313" s="11">
        <f t="shared" si="21"/>
        <v>0</v>
      </c>
      <c r="M313" s="1">
        <f>SUMIFS(T_DATA[prev_csect_num],T_DATA[year],M$4,T_DATA[bill_npi],$A313)</f>
        <v>0</v>
      </c>
      <c r="N313" s="1">
        <f>SUMIFS(T_DATA[prev_csect_den],T_DATA[year],N$4,T_DATA[bill_npi],$A313)</f>
        <v>1</v>
      </c>
      <c r="O313" s="11">
        <f t="shared" si="19"/>
        <v>0</v>
      </c>
      <c r="P313" s="11">
        <f>SUM($E$7:$E313)/SUM($E$7:$E$342)</f>
        <v>0.99971011885127092</v>
      </c>
      <c r="Q313" s="11"/>
    </row>
    <row r="314" spans="1:17" x14ac:dyDescent="0.35">
      <c r="A314">
        <v>1518911338</v>
      </c>
      <c r="B314" t="s">
        <v>3670</v>
      </c>
      <c r="C314" s="1">
        <f>SUMIFS(T_DATA[discharges],T_DATA[year],C$4,T_DATA[encounter],C$5,T_DATA[bill_npi],$A314)</f>
        <v>0</v>
      </c>
      <c r="D314" s="1">
        <f>SUMIFS(T_DATA[discharges],T_DATA[year],D$4,T_DATA[encounter],D$5,T_DATA[bill_npi],$A314)</f>
        <v>1</v>
      </c>
      <c r="E314" s="1">
        <f t="shared" si="18"/>
        <v>1</v>
      </c>
      <c r="F314" s="11">
        <f>SUMIFS(T_DATA[csection_discharges],T_DATA[year],F$4,T_DATA[bill_npi],$A314)/SUMIFS(T_DATA[discharges],T_DATA[year],F$4,T_DATA[bill_npi],$A314)</f>
        <v>0</v>
      </c>
      <c r="G314" s="1">
        <f>SUMIFS(T_DATA[prev_csect_num],T_DATA[year],G$4,T_DATA[bill_npi],$A314,T_DATA[encounter],G$5)</f>
        <v>0</v>
      </c>
      <c r="H314" s="1">
        <f>SUMIFS(T_DATA[prev_csect_den],T_DATA[year],H$4,T_DATA[bill_npi],$A314,T_DATA[encounter],H$5)</f>
        <v>0</v>
      </c>
      <c r="I314" s="11" t="str">
        <f t="shared" si="20"/>
        <v/>
      </c>
      <c r="J314" s="1">
        <f>SUMIFS(T_DATA[prev_csect_num],T_DATA[year],J$4,T_DATA[bill_npi],$A314,T_DATA[encounter],J$5)</f>
        <v>0</v>
      </c>
      <c r="K314" s="1">
        <f>SUMIFS(T_DATA[prev_csect_den],T_DATA[year],K$4,T_DATA[bill_npi],$A314,T_DATA[encounter],K$5)</f>
        <v>1</v>
      </c>
      <c r="L314" s="11">
        <f t="shared" si="21"/>
        <v>0</v>
      </c>
      <c r="M314" s="1">
        <f>SUMIFS(T_DATA[prev_csect_num],T_DATA[year],M$4,T_DATA[bill_npi],$A314)</f>
        <v>0</v>
      </c>
      <c r="N314" s="1">
        <f>SUMIFS(T_DATA[prev_csect_den],T_DATA[year],N$4,T_DATA[bill_npi],$A314)</f>
        <v>1</v>
      </c>
      <c r="O314" s="11">
        <f t="shared" si="19"/>
        <v>0</v>
      </c>
      <c r="P314" s="11">
        <f>SUM($E$7:$E314)/SUM($E$7:$E$342)</f>
        <v>0.99972011475295131</v>
      </c>
      <c r="Q314" s="11"/>
    </row>
    <row r="315" spans="1:17" x14ac:dyDescent="0.35">
      <c r="A315">
        <v>1689621450</v>
      </c>
      <c r="B315" t="s">
        <v>3584</v>
      </c>
      <c r="C315" s="1">
        <f>SUMIFS(T_DATA[discharges],T_DATA[year],C$4,T_DATA[encounter],C$5,T_DATA[bill_npi],$A315)</f>
        <v>0</v>
      </c>
      <c r="D315" s="1">
        <f>SUMIFS(T_DATA[discharges],T_DATA[year],D$4,T_DATA[encounter],D$5,T_DATA[bill_npi],$A315)</f>
        <v>1</v>
      </c>
      <c r="E315" s="1">
        <f t="shared" si="18"/>
        <v>1</v>
      </c>
      <c r="F315" s="11">
        <f>SUMIFS(T_DATA[csection_discharges],T_DATA[year],F$4,T_DATA[bill_npi],$A315)/SUMIFS(T_DATA[discharges],T_DATA[year],F$4,T_DATA[bill_npi],$A315)</f>
        <v>0</v>
      </c>
      <c r="G315" s="1">
        <f>SUMIFS(T_DATA[prev_csect_num],T_DATA[year],G$4,T_DATA[bill_npi],$A315,T_DATA[encounter],G$5)</f>
        <v>0</v>
      </c>
      <c r="H315" s="1">
        <f>SUMIFS(T_DATA[prev_csect_den],T_DATA[year],H$4,T_DATA[bill_npi],$A315,T_DATA[encounter],H$5)</f>
        <v>0</v>
      </c>
      <c r="I315" s="11" t="str">
        <f t="shared" si="20"/>
        <v/>
      </c>
      <c r="J315" s="1">
        <f>SUMIFS(T_DATA[prev_csect_num],T_DATA[year],J$4,T_DATA[bill_npi],$A315,T_DATA[encounter],J$5)</f>
        <v>0</v>
      </c>
      <c r="K315" s="1">
        <f>SUMIFS(T_DATA[prev_csect_den],T_DATA[year],K$4,T_DATA[bill_npi],$A315,T_DATA[encounter],K$5)</f>
        <v>0</v>
      </c>
      <c r="L315" s="11" t="str">
        <f t="shared" si="21"/>
        <v/>
      </c>
      <c r="M315" s="1">
        <f>SUMIFS(T_DATA[prev_csect_num],T_DATA[year],M$4,T_DATA[bill_npi],$A315)</f>
        <v>0</v>
      </c>
      <c r="N315" s="1">
        <f>SUMIFS(T_DATA[prev_csect_den],T_DATA[year],N$4,T_DATA[bill_npi],$A315)</f>
        <v>0</v>
      </c>
      <c r="O315" s="11" t="str">
        <f t="shared" si="19"/>
        <v/>
      </c>
      <c r="P315" s="11">
        <f>SUM($E$7:$E315)/SUM($E$7:$E$342)</f>
        <v>0.99973011065463158</v>
      </c>
      <c r="Q315" s="11"/>
    </row>
    <row r="316" spans="1:17" x14ac:dyDescent="0.35">
      <c r="A316">
        <v>1639244262</v>
      </c>
      <c r="B316" t="s">
        <v>342</v>
      </c>
      <c r="C316" s="1">
        <f>SUMIFS(T_DATA[discharges],T_DATA[year],C$4,T_DATA[encounter],C$5,T_DATA[bill_npi],$A316)</f>
        <v>0</v>
      </c>
      <c r="D316" s="1">
        <f>SUMIFS(T_DATA[discharges],T_DATA[year],D$4,T_DATA[encounter],D$5,T_DATA[bill_npi],$A316)</f>
        <v>1</v>
      </c>
      <c r="E316" s="1">
        <f t="shared" si="18"/>
        <v>1</v>
      </c>
      <c r="F316" s="11">
        <f>SUMIFS(T_DATA[csection_discharges],T_DATA[year],F$4,T_DATA[bill_npi],$A316)/SUMIFS(T_DATA[discharges],T_DATA[year],F$4,T_DATA[bill_npi],$A316)</f>
        <v>1</v>
      </c>
      <c r="G316" s="1">
        <f>SUMIFS(T_DATA[prev_csect_num],T_DATA[year],G$4,T_DATA[bill_npi],$A316,T_DATA[encounter],G$5)</f>
        <v>0</v>
      </c>
      <c r="H316" s="1">
        <f>SUMIFS(T_DATA[prev_csect_den],T_DATA[year],H$4,T_DATA[bill_npi],$A316,T_DATA[encounter],H$5)</f>
        <v>0</v>
      </c>
      <c r="I316" s="11" t="str">
        <f t="shared" si="20"/>
        <v/>
      </c>
      <c r="J316" s="1">
        <f>SUMIFS(T_DATA[prev_csect_num],T_DATA[year],J$4,T_DATA[bill_npi],$A316,T_DATA[encounter],J$5)</f>
        <v>1</v>
      </c>
      <c r="K316" s="1">
        <f>SUMIFS(T_DATA[prev_csect_den],T_DATA[year],K$4,T_DATA[bill_npi],$A316,T_DATA[encounter],K$5)</f>
        <v>1</v>
      </c>
      <c r="L316" s="11">
        <f t="shared" si="21"/>
        <v>1</v>
      </c>
      <c r="M316" s="1">
        <f>SUMIFS(T_DATA[prev_csect_num],T_DATA[year],M$4,T_DATA[bill_npi],$A316)</f>
        <v>1</v>
      </c>
      <c r="N316" s="1">
        <f>SUMIFS(T_DATA[prev_csect_den],T_DATA[year],N$4,T_DATA[bill_npi],$A316)</f>
        <v>1</v>
      </c>
      <c r="O316" s="11">
        <f t="shared" si="19"/>
        <v>1</v>
      </c>
      <c r="P316" s="11">
        <f>SUM($E$7:$E316)/SUM($E$7:$E$342)</f>
        <v>0.99974010655631196</v>
      </c>
      <c r="Q316" s="11"/>
    </row>
    <row r="317" spans="1:17" x14ac:dyDescent="0.35">
      <c r="A317">
        <v>1649726738</v>
      </c>
      <c r="B317" t="s">
        <v>3622</v>
      </c>
      <c r="C317" s="1">
        <f>SUMIFS(T_DATA[discharges],T_DATA[year],C$4,T_DATA[encounter],C$5,T_DATA[bill_npi],$A317)</f>
        <v>0</v>
      </c>
      <c r="D317" s="1">
        <f>SUMIFS(T_DATA[discharges],T_DATA[year],D$4,T_DATA[encounter],D$5,T_DATA[bill_npi],$A317)</f>
        <v>1</v>
      </c>
      <c r="E317" s="1">
        <f t="shared" si="18"/>
        <v>1</v>
      </c>
      <c r="F317" s="11">
        <f>SUMIFS(T_DATA[csection_discharges],T_DATA[year],F$4,T_DATA[bill_npi],$A317)/SUMIFS(T_DATA[discharges],T_DATA[year],F$4,T_DATA[bill_npi],$A317)</f>
        <v>1</v>
      </c>
      <c r="G317" s="1">
        <f>SUMIFS(T_DATA[prev_csect_num],T_DATA[year],G$4,T_DATA[bill_npi],$A317,T_DATA[encounter],G$5)</f>
        <v>0</v>
      </c>
      <c r="H317" s="1">
        <f>SUMIFS(T_DATA[prev_csect_den],T_DATA[year],H$4,T_DATA[bill_npi],$A317,T_DATA[encounter],H$5)</f>
        <v>0</v>
      </c>
      <c r="I317" s="11" t="str">
        <f t="shared" si="20"/>
        <v/>
      </c>
      <c r="J317" s="1">
        <f>SUMIFS(T_DATA[prev_csect_num],T_DATA[year],J$4,T_DATA[bill_npi],$A317,T_DATA[encounter],J$5)</f>
        <v>0</v>
      </c>
      <c r="K317" s="1">
        <f>SUMIFS(T_DATA[prev_csect_den],T_DATA[year],K$4,T_DATA[bill_npi],$A317,T_DATA[encounter],K$5)</f>
        <v>0</v>
      </c>
      <c r="L317" s="11" t="str">
        <f t="shared" si="21"/>
        <v/>
      </c>
      <c r="M317" s="1">
        <f>SUMIFS(T_DATA[prev_csect_num],T_DATA[year],M$4,T_DATA[bill_npi],$A317)</f>
        <v>0</v>
      </c>
      <c r="N317" s="1">
        <f>SUMIFS(T_DATA[prev_csect_den],T_DATA[year],N$4,T_DATA[bill_npi],$A317)</f>
        <v>0</v>
      </c>
      <c r="O317" s="11" t="str">
        <f t="shared" si="19"/>
        <v/>
      </c>
      <c r="P317" s="11">
        <f>SUM($E$7:$E317)/SUM($E$7:$E$342)</f>
        <v>0.99975010245799223</v>
      </c>
      <c r="Q317" s="11"/>
    </row>
    <row r="318" spans="1:17" x14ac:dyDescent="0.35">
      <c r="A318">
        <v>1437175734</v>
      </c>
      <c r="B318" t="s">
        <v>342</v>
      </c>
      <c r="C318" s="1">
        <f>SUMIFS(T_DATA[discharges],T_DATA[year],C$4,T_DATA[encounter],C$5,T_DATA[bill_npi],$A318)</f>
        <v>0</v>
      </c>
      <c r="D318" s="1">
        <f>SUMIFS(T_DATA[discharges],T_DATA[year],D$4,T_DATA[encounter],D$5,T_DATA[bill_npi],$A318)</f>
        <v>1</v>
      </c>
      <c r="E318" s="1">
        <f t="shared" si="18"/>
        <v>1</v>
      </c>
      <c r="F318" s="11">
        <f>SUMIFS(T_DATA[csection_discharges],T_DATA[year],F$4,T_DATA[bill_npi],$A318)/SUMIFS(T_DATA[discharges],T_DATA[year],F$4,T_DATA[bill_npi],$A318)</f>
        <v>1</v>
      </c>
      <c r="G318" s="1">
        <f>SUMIFS(T_DATA[prev_csect_num],T_DATA[year],G$4,T_DATA[bill_npi],$A318,T_DATA[encounter],G$5)</f>
        <v>0</v>
      </c>
      <c r="H318" s="1">
        <f>SUMIFS(T_DATA[prev_csect_den],T_DATA[year],H$4,T_DATA[bill_npi],$A318,T_DATA[encounter],H$5)</f>
        <v>0</v>
      </c>
      <c r="I318" s="11" t="str">
        <f t="shared" si="20"/>
        <v/>
      </c>
      <c r="J318" s="1">
        <f>SUMIFS(T_DATA[prev_csect_num],T_DATA[year],J$4,T_DATA[bill_npi],$A318,T_DATA[encounter],J$5)</f>
        <v>0</v>
      </c>
      <c r="K318" s="1">
        <f>SUMIFS(T_DATA[prev_csect_den],T_DATA[year],K$4,T_DATA[bill_npi],$A318,T_DATA[encounter],K$5)</f>
        <v>0</v>
      </c>
      <c r="L318" s="11" t="str">
        <f t="shared" si="21"/>
        <v/>
      </c>
      <c r="M318" s="1">
        <f>SUMIFS(T_DATA[prev_csect_num],T_DATA[year],M$4,T_DATA[bill_npi],$A318)</f>
        <v>0</v>
      </c>
      <c r="N318" s="1">
        <f>SUMIFS(T_DATA[prev_csect_den],T_DATA[year],N$4,T_DATA[bill_npi],$A318)</f>
        <v>0</v>
      </c>
      <c r="O318" s="11" t="str">
        <f t="shared" si="19"/>
        <v/>
      </c>
      <c r="P318" s="11">
        <f>SUM($E$7:$E318)/SUM($E$7:$E$342)</f>
        <v>0.9997600983596725</v>
      </c>
      <c r="Q318" s="11"/>
    </row>
    <row r="319" spans="1:17" x14ac:dyDescent="0.35">
      <c r="A319">
        <v>1699874248</v>
      </c>
      <c r="B319" t="s">
        <v>3580</v>
      </c>
      <c r="C319" s="1">
        <f>SUMIFS(T_DATA[discharges],T_DATA[year],C$4,T_DATA[encounter],C$5,T_DATA[bill_npi],$A319)</f>
        <v>0</v>
      </c>
      <c r="D319" s="1">
        <f>SUMIFS(T_DATA[discharges],T_DATA[year],D$4,T_DATA[encounter],D$5,T_DATA[bill_npi],$A319)</f>
        <v>1</v>
      </c>
      <c r="E319" s="1">
        <f t="shared" si="18"/>
        <v>1</v>
      </c>
      <c r="F319" s="11">
        <f>SUMIFS(T_DATA[csection_discharges],T_DATA[year],F$4,T_DATA[bill_npi],$A319)/SUMIFS(T_DATA[discharges],T_DATA[year],F$4,T_DATA[bill_npi],$A319)</f>
        <v>0</v>
      </c>
      <c r="G319" s="1">
        <f>SUMIFS(T_DATA[prev_csect_num],T_DATA[year],G$4,T_DATA[bill_npi],$A319,T_DATA[encounter],G$5)</f>
        <v>0</v>
      </c>
      <c r="H319" s="1">
        <f>SUMIFS(T_DATA[prev_csect_den],T_DATA[year],H$4,T_DATA[bill_npi],$A319,T_DATA[encounter],H$5)</f>
        <v>0</v>
      </c>
      <c r="I319" s="11" t="str">
        <f t="shared" si="20"/>
        <v/>
      </c>
      <c r="J319" s="1">
        <f>SUMIFS(T_DATA[prev_csect_num],T_DATA[year],J$4,T_DATA[bill_npi],$A319,T_DATA[encounter],J$5)</f>
        <v>0</v>
      </c>
      <c r="K319" s="1">
        <f>SUMIFS(T_DATA[prev_csect_den],T_DATA[year],K$4,T_DATA[bill_npi],$A319,T_DATA[encounter],K$5)</f>
        <v>1</v>
      </c>
      <c r="L319" s="11">
        <f t="shared" si="21"/>
        <v>0</v>
      </c>
      <c r="M319" s="1">
        <f>SUMIFS(T_DATA[prev_csect_num],T_DATA[year],M$4,T_DATA[bill_npi],$A319)</f>
        <v>0</v>
      </c>
      <c r="N319" s="1">
        <f>SUMIFS(T_DATA[prev_csect_den],T_DATA[year],N$4,T_DATA[bill_npi],$A319)</f>
        <v>1</v>
      </c>
      <c r="O319" s="11">
        <f t="shared" si="19"/>
        <v>0</v>
      </c>
      <c r="P319" s="11">
        <f>SUM($E$7:$E319)/SUM($E$7:$E$342)</f>
        <v>0.99977009426135288</v>
      </c>
      <c r="Q319" s="11"/>
    </row>
    <row r="320" spans="1:17" x14ac:dyDescent="0.35">
      <c r="A320">
        <v>1245221050</v>
      </c>
      <c r="B320" t="s">
        <v>3581</v>
      </c>
      <c r="C320" s="1">
        <f>SUMIFS(T_DATA[discharges],T_DATA[year],C$4,T_DATA[encounter],C$5,T_DATA[bill_npi],$A320)</f>
        <v>0</v>
      </c>
      <c r="D320" s="1">
        <f>SUMIFS(T_DATA[discharges],T_DATA[year],D$4,T_DATA[encounter],D$5,T_DATA[bill_npi],$A320)</f>
        <v>1</v>
      </c>
      <c r="E320" s="1">
        <f t="shared" si="18"/>
        <v>1</v>
      </c>
      <c r="F320" s="11">
        <f>SUMIFS(T_DATA[csection_discharges],T_DATA[year],F$4,T_DATA[bill_npi],$A320)/SUMIFS(T_DATA[discharges],T_DATA[year],F$4,T_DATA[bill_npi],$A320)</f>
        <v>0</v>
      </c>
      <c r="G320" s="1">
        <f>SUMIFS(T_DATA[prev_csect_num],T_DATA[year],G$4,T_DATA[bill_npi],$A320,T_DATA[encounter],G$5)</f>
        <v>0</v>
      </c>
      <c r="H320" s="1">
        <f>SUMIFS(T_DATA[prev_csect_den],T_DATA[year],H$4,T_DATA[bill_npi],$A320,T_DATA[encounter],H$5)</f>
        <v>0</v>
      </c>
      <c r="I320" s="11" t="str">
        <f t="shared" si="20"/>
        <v/>
      </c>
      <c r="J320" s="1">
        <f>SUMIFS(T_DATA[prev_csect_num],T_DATA[year],J$4,T_DATA[bill_npi],$A320,T_DATA[encounter],J$5)</f>
        <v>0</v>
      </c>
      <c r="K320" s="1">
        <f>SUMIFS(T_DATA[prev_csect_den],T_DATA[year],K$4,T_DATA[bill_npi],$A320,T_DATA[encounter],K$5)</f>
        <v>1</v>
      </c>
      <c r="L320" s="11">
        <f t="shared" si="21"/>
        <v>0</v>
      </c>
      <c r="M320" s="1">
        <f>SUMIFS(T_DATA[prev_csect_num],T_DATA[year],M$4,T_DATA[bill_npi],$A320)</f>
        <v>0</v>
      </c>
      <c r="N320" s="1">
        <f>SUMIFS(T_DATA[prev_csect_den],T_DATA[year],N$4,T_DATA[bill_npi],$A320)</f>
        <v>1</v>
      </c>
      <c r="O320" s="11">
        <f t="shared" si="19"/>
        <v>0</v>
      </c>
      <c r="P320" s="11">
        <f>SUM($E$7:$E320)/SUM($E$7:$E$342)</f>
        <v>0.99978009016303315</v>
      </c>
      <c r="Q320" s="11"/>
    </row>
    <row r="321" spans="1:17" x14ac:dyDescent="0.35">
      <c r="A321">
        <v>1114984671</v>
      </c>
      <c r="B321" t="s">
        <v>3565</v>
      </c>
      <c r="C321" s="1">
        <f>SUMIFS(T_DATA[discharges],T_DATA[year],C$4,T_DATA[encounter],C$5,T_DATA[bill_npi],$A321)</f>
        <v>0</v>
      </c>
      <c r="D321" s="1">
        <f>SUMIFS(T_DATA[discharges],T_DATA[year],D$4,T_DATA[encounter],D$5,T_DATA[bill_npi],$A321)</f>
        <v>1</v>
      </c>
      <c r="E321" s="1">
        <f t="shared" si="18"/>
        <v>1</v>
      </c>
      <c r="F321" s="11">
        <f>SUMIFS(T_DATA[csection_discharges],T_DATA[year],F$4,T_DATA[bill_npi],$A321)/SUMIFS(T_DATA[discharges],T_DATA[year],F$4,T_DATA[bill_npi],$A321)</f>
        <v>0</v>
      </c>
      <c r="G321" s="1">
        <f>SUMIFS(T_DATA[prev_csect_num],T_DATA[year],G$4,T_DATA[bill_npi],$A321,T_DATA[encounter],G$5)</f>
        <v>0</v>
      </c>
      <c r="H321" s="1">
        <f>SUMIFS(T_DATA[prev_csect_den],T_DATA[year],H$4,T_DATA[bill_npi],$A321,T_DATA[encounter],H$5)</f>
        <v>0</v>
      </c>
      <c r="I321" s="11" t="str">
        <f t="shared" si="20"/>
        <v/>
      </c>
      <c r="J321" s="1">
        <f>SUMIFS(T_DATA[prev_csect_num],T_DATA[year],J$4,T_DATA[bill_npi],$A321,T_DATA[encounter],J$5)</f>
        <v>0</v>
      </c>
      <c r="K321" s="1">
        <f>SUMIFS(T_DATA[prev_csect_den],T_DATA[year],K$4,T_DATA[bill_npi],$A321,T_DATA[encounter],K$5)</f>
        <v>0</v>
      </c>
      <c r="L321" s="11" t="str">
        <f t="shared" si="21"/>
        <v/>
      </c>
      <c r="M321" s="1">
        <f>SUMIFS(T_DATA[prev_csect_num],T_DATA[year],M$4,T_DATA[bill_npi],$A321)</f>
        <v>0</v>
      </c>
      <c r="N321" s="1">
        <f>SUMIFS(T_DATA[prev_csect_den],T_DATA[year],N$4,T_DATA[bill_npi],$A321)</f>
        <v>0</v>
      </c>
      <c r="O321" s="11" t="str">
        <f t="shared" si="19"/>
        <v/>
      </c>
      <c r="P321" s="11">
        <f>SUM($E$7:$E321)/SUM($E$7:$E$342)</f>
        <v>0.99979008606471342</v>
      </c>
      <c r="Q321" s="11"/>
    </row>
    <row r="322" spans="1:17" x14ac:dyDescent="0.35">
      <c r="A322">
        <v>1144286402</v>
      </c>
      <c r="B322" t="s">
        <v>331</v>
      </c>
      <c r="C322" s="1">
        <f>SUMIFS(T_DATA[discharges],T_DATA[year],C$4,T_DATA[encounter],C$5,T_DATA[bill_npi],$A322)</f>
        <v>0</v>
      </c>
      <c r="D322" s="1">
        <f>SUMIFS(T_DATA[discharges],T_DATA[year],D$4,T_DATA[encounter],D$5,T_DATA[bill_npi],$A322)</f>
        <v>1</v>
      </c>
      <c r="E322" s="1">
        <f t="shared" si="18"/>
        <v>1</v>
      </c>
      <c r="F322" s="11">
        <f>SUMIFS(T_DATA[csection_discharges],T_DATA[year],F$4,T_DATA[bill_npi],$A322)/SUMIFS(T_DATA[discharges],T_DATA[year],F$4,T_DATA[bill_npi],$A322)</f>
        <v>0</v>
      </c>
      <c r="G322" s="1">
        <f>SUMIFS(T_DATA[prev_csect_num],T_DATA[year],G$4,T_DATA[bill_npi],$A322,T_DATA[encounter],G$5)</f>
        <v>0</v>
      </c>
      <c r="H322" s="1">
        <f>SUMIFS(T_DATA[prev_csect_den],T_DATA[year],H$4,T_DATA[bill_npi],$A322,T_DATA[encounter],H$5)</f>
        <v>0</v>
      </c>
      <c r="I322" s="11" t="str">
        <f t="shared" si="20"/>
        <v/>
      </c>
      <c r="J322" s="1">
        <f>SUMIFS(T_DATA[prev_csect_num],T_DATA[year],J$4,T_DATA[bill_npi],$A322,T_DATA[encounter],J$5)</f>
        <v>0</v>
      </c>
      <c r="K322" s="1">
        <f>SUMIFS(T_DATA[prev_csect_den],T_DATA[year],K$4,T_DATA[bill_npi],$A322,T_DATA[encounter],K$5)</f>
        <v>0</v>
      </c>
      <c r="L322" s="11" t="str">
        <f t="shared" si="21"/>
        <v/>
      </c>
      <c r="M322" s="1">
        <f>SUMIFS(T_DATA[prev_csect_num],T_DATA[year],M$4,T_DATA[bill_npi],$A322)</f>
        <v>0</v>
      </c>
      <c r="N322" s="1">
        <f>SUMIFS(T_DATA[prev_csect_den],T_DATA[year],N$4,T_DATA[bill_npi],$A322)</f>
        <v>0</v>
      </c>
      <c r="O322" s="11" t="str">
        <f t="shared" si="19"/>
        <v/>
      </c>
      <c r="P322" s="11">
        <f>SUM($E$7:$E322)/SUM($E$7:$E$342)</f>
        <v>0.99980008196639381</v>
      </c>
      <c r="Q322" s="11"/>
    </row>
    <row r="323" spans="1:17" x14ac:dyDescent="0.35">
      <c r="A323">
        <v>1952326977</v>
      </c>
      <c r="B323" t="s">
        <v>3605</v>
      </c>
      <c r="C323" s="1">
        <f>SUMIFS(T_DATA[discharges],T_DATA[year],C$4,T_DATA[encounter],C$5,T_DATA[bill_npi],$A323)</f>
        <v>0</v>
      </c>
      <c r="D323" s="1">
        <f>SUMIFS(T_DATA[discharges],T_DATA[year],D$4,T_DATA[encounter],D$5,T_DATA[bill_npi],$A323)</f>
        <v>1</v>
      </c>
      <c r="E323" s="1">
        <f t="shared" si="18"/>
        <v>1</v>
      </c>
      <c r="F323" s="11">
        <f>SUMIFS(T_DATA[csection_discharges],T_DATA[year],F$4,T_DATA[bill_npi],$A323)/SUMIFS(T_DATA[discharges],T_DATA[year],F$4,T_DATA[bill_npi],$A323)</f>
        <v>0</v>
      </c>
      <c r="G323" s="1">
        <f>SUMIFS(T_DATA[prev_csect_num],T_DATA[year],G$4,T_DATA[bill_npi],$A323,T_DATA[encounter],G$5)</f>
        <v>0</v>
      </c>
      <c r="H323" s="1">
        <f>SUMIFS(T_DATA[prev_csect_den],T_DATA[year],H$4,T_DATA[bill_npi],$A323,T_DATA[encounter],H$5)</f>
        <v>0</v>
      </c>
      <c r="I323" s="11" t="str">
        <f t="shared" si="20"/>
        <v/>
      </c>
      <c r="J323" s="1">
        <f>SUMIFS(T_DATA[prev_csect_num],T_DATA[year],J$4,T_DATA[bill_npi],$A323,T_DATA[encounter],J$5)</f>
        <v>0</v>
      </c>
      <c r="K323" s="1">
        <f>SUMIFS(T_DATA[prev_csect_den],T_DATA[year],K$4,T_DATA[bill_npi],$A323,T_DATA[encounter],K$5)</f>
        <v>1</v>
      </c>
      <c r="L323" s="11">
        <f t="shared" si="21"/>
        <v>0</v>
      </c>
      <c r="M323" s="1">
        <f>SUMIFS(T_DATA[prev_csect_num],T_DATA[year],M$4,T_DATA[bill_npi],$A323)</f>
        <v>0</v>
      </c>
      <c r="N323" s="1">
        <f>SUMIFS(T_DATA[prev_csect_den],T_DATA[year],N$4,T_DATA[bill_npi],$A323)</f>
        <v>1</v>
      </c>
      <c r="O323" s="11">
        <f t="shared" si="19"/>
        <v>0</v>
      </c>
      <c r="P323" s="11">
        <f>SUM($E$7:$E323)/SUM($E$7:$E$342)</f>
        <v>0.99981007786807408</v>
      </c>
      <c r="Q323" s="11"/>
    </row>
    <row r="324" spans="1:17" x14ac:dyDescent="0.35">
      <c r="A324">
        <v>1174533343</v>
      </c>
      <c r="B324" t="s">
        <v>3628</v>
      </c>
      <c r="C324" s="1">
        <f>SUMIFS(T_DATA[discharges],T_DATA[year],C$4,T_DATA[encounter],C$5,T_DATA[bill_npi],$A324)</f>
        <v>0</v>
      </c>
      <c r="D324" s="1">
        <f>SUMIFS(T_DATA[discharges],T_DATA[year],D$4,T_DATA[encounter],D$5,T_DATA[bill_npi],$A324)</f>
        <v>1</v>
      </c>
      <c r="E324" s="1">
        <f t="shared" si="18"/>
        <v>1</v>
      </c>
      <c r="F324" s="11">
        <f>SUMIFS(T_DATA[csection_discharges],T_DATA[year],F$4,T_DATA[bill_npi],$A324)/SUMIFS(T_DATA[discharges],T_DATA[year],F$4,T_DATA[bill_npi],$A324)</f>
        <v>1</v>
      </c>
      <c r="G324" s="1">
        <f>SUMIFS(T_DATA[prev_csect_num],T_DATA[year],G$4,T_DATA[bill_npi],$A324,T_DATA[encounter],G$5)</f>
        <v>0</v>
      </c>
      <c r="H324" s="1">
        <f>SUMIFS(T_DATA[prev_csect_den],T_DATA[year],H$4,T_DATA[bill_npi],$A324,T_DATA[encounter],H$5)</f>
        <v>0</v>
      </c>
      <c r="I324" s="11" t="str">
        <f t="shared" si="20"/>
        <v/>
      </c>
      <c r="J324" s="1">
        <f>SUMIFS(T_DATA[prev_csect_num],T_DATA[year],J$4,T_DATA[bill_npi],$A324,T_DATA[encounter],J$5)</f>
        <v>0</v>
      </c>
      <c r="K324" s="1">
        <f>SUMIFS(T_DATA[prev_csect_den],T_DATA[year],K$4,T_DATA[bill_npi],$A324,T_DATA[encounter],K$5)</f>
        <v>0</v>
      </c>
      <c r="L324" s="11" t="str">
        <f t="shared" si="21"/>
        <v/>
      </c>
      <c r="M324" s="1">
        <f>SUMIFS(T_DATA[prev_csect_num],T_DATA[year],M$4,T_DATA[bill_npi],$A324)</f>
        <v>0</v>
      </c>
      <c r="N324" s="1">
        <f>SUMIFS(T_DATA[prev_csect_den],T_DATA[year],N$4,T_DATA[bill_npi],$A324)</f>
        <v>0</v>
      </c>
      <c r="O324" s="11" t="str">
        <f t="shared" si="19"/>
        <v/>
      </c>
      <c r="P324" s="11">
        <f>SUM($E$7:$E324)/SUM($E$7:$E$342)</f>
        <v>0.99982007376975435</v>
      </c>
      <c r="Q324" s="11"/>
    </row>
    <row r="325" spans="1:17" x14ac:dyDescent="0.35">
      <c r="A325">
        <v>1265419907</v>
      </c>
      <c r="B325" t="s">
        <v>3618</v>
      </c>
      <c r="C325" s="1">
        <f>SUMIFS(T_DATA[discharges],T_DATA[year],C$4,T_DATA[encounter],C$5,T_DATA[bill_npi],$A325)</f>
        <v>0</v>
      </c>
      <c r="D325" s="1">
        <f>SUMIFS(T_DATA[discharges],T_DATA[year],D$4,T_DATA[encounter],D$5,T_DATA[bill_npi],$A325)</f>
        <v>1</v>
      </c>
      <c r="E325" s="1">
        <f t="shared" si="18"/>
        <v>1</v>
      </c>
      <c r="F325" s="11">
        <f>SUMIFS(T_DATA[csection_discharges],T_DATA[year],F$4,T_DATA[bill_npi],$A325)/SUMIFS(T_DATA[discharges],T_DATA[year],F$4,T_DATA[bill_npi],$A325)</f>
        <v>1</v>
      </c>
      <c r="G325" s="1">
        <f>SUMIFS(T_DATA[prev_csect_num],T_DATA[year],G$4,T_DATA[bill_npi],$A325,T_DATA[encounter],G$5)</f>
        <v>0</v>
      </c>
      <c r="H325" s="1">
        <f>SUMIFS(T_DATA[prev_csect_den],T_DATA[year],H$4,T_DATA[bill_npi],$A325,T_DATA[encounter],H$5)</f>
        <v>0</v>
      </c>
      <c r="I325" s="11" t="str">
        <f t="shared" si="20"/>
        <v/>
      </c>
      <c r="J325" s="1">
        <f>SUMIFS(T_DATA[prev_csect_num],T_DATA[year],J$4,T_DATA[bill_npi],$A325,T_DATA[encounter],J$5)</f>
        <v>0</v>
      </c>
      <c r="K325" s="1">
        <f>SUMIFS(T_DATA[prev_csect_den],T_DATA[year],K$4,T_DATA[bill_npi],$A325,T_DATA[encounter],K$5)</f>
        <v>0</v>
      </c>
      <c r="L325" s="11" t="str">
        <f t="shared" si="21"/>
        <v/>
      </c>
      <c r="M325" s="1">
        <f>SUMIFS(T_DATA[prev_csect_num],T_DATA[year],M$4,T_DATA[bill_npi],$A325)</f>
        <v>0</v>
      </c>
      <c r="N325" s="1">
        <f>SUMIFS(T_DATA[prev_csect_den],T_DATA[year],N$4,T_DATA[bill_npi],$A325)</f>
        <v>0</v>
      </c>
      <c r="O325" s="11" t="str">
        <f t="shared" si="19"/>
        <v/>
      </c>
      <c r="P325" s="11">
        <f>SUM($E$7:$E325)/SUM($E$7:$E$342)</f>
        <v>0.99983006967143473</v>
      </c>
      <c r="Q325" s="11"/>
    </row>
    <row r="326" spans="1:17" x14ac:dyDescent="0.35">
      <c r="A326">
        <v>1780630608</v>
      </c>
      <c r="B326" t="s">
        <v>3564</v>
      </c>
      <c r="C326" s="1">
        <f>SUMIFS(T_DATA[discharges],T_DATA[year],C$4,T_DATA[encounter],C$5,T_DATA[bill_npi],$A326)</f>
        <v>0</v>
      </c>
      <c r="D326" s="1">
        <f>SUMIFS(T_DATA[discharges],T_DATA[year],D$4,T_DATA[encounter],D$5,T_DATA[bill_npi],$A326)</f>
        <v>1</v>
      </c>
      <c r="E326" s="1">
        <f t="shared" si="18"/>
        <v>1</v>
      </c>
      <c r="F326" s="11">
        <f>SUMIFS(T_DATA[csection_discharges],T_DATA[year],F$4,T_DATA[bill_npi],$A326)/SUMIFS(T_DATA[discharges],T_DATA[year],F$4,T_DATA[bill_npi],$A326)</f>
        <v>0</v>
      </c>
      <c r="G326" s="1">
        <f>SUMIFS(T_DATA[prev_csect_num],T_DATA[year],G$4,T_DATA[bill_npi],$A326,T_DATA[encounter],G$5)</f>
        <v>0</v>
      </c>
      <c r="H326" s="1">
        <f>SUMIFS(T_DATA[prev_csect_den],T_DATA[year],H$4,T_DATA[bill_npi],$A326,T_DATA[encounter],H$5)</f>
        <v>0</v>
      </c>
      <c r="I326" s="11" t="str">
        <f t="shared" si="20"/>
        <v/>
      </c>
      <c r="J326" s="1">
        <f>SUMIFS(T_DATA[prev_csect_num],T_DATA[year],J$4,T_DATA[bill_npi],$A326,T_DATA[encounter],J$5)</f>
        <v>0</v>
      </c>
      <c r="K326" s="1">
        <f>SUMIFS(T_DATA[prev_csect_den],T_DATA[year],K$4,T_DATA[bill_npi],$A326,T_DATA[encounter],K$5)</f>
        <v>1</v>
      </c>
      <c r="L326" s="11">
        <f t="shared" si="21"/>
        <v>0</v>
      </c>
      <c r="M326" s="1">
        <f>SUMIFS(T_DATA[prev_csect_num],T_DATA[year],M$4,T_DATA[bill_npi],$A326)</f>
        <v>0</v>
      </c>
      <c r="N326" s="1">
        <f>SUMIFS(T_DATA[prev_csect_den],T_DATA[year],N$4,T_DATA[bill_npi],$A326)</f>
        <v>1</v>
      </c>
      <c r="O326" s="11">
        <f t="shared" si="19"/>
        <v>0</v>
      </c>
      <c r="P326" s="11">
        <f>SUM($E$7:$E326)/SUM($E$7:$E$342)</f>
        <v>0.999840065573115</v>
      </c>
      <c r="Q326" s="11"/>
    </row>
    <row r="327" spans="1:17" x14ac:dyDescent="0.35">
      <c r="A327">
        <v>1649263880</v>
      </c>
      <c r="B327" t="s">
        <v>312</v>
      </c>
      <c r="C327" s="1">
        <f>SUMIFS(T_DATA[discharges],T_DATA[year],C$4,T_DATA[encounter],C$5,T_DATA[bill_npi],$A327)</f>
        <v>0</v>
      </c>
      <c r="D327" s="1">
        <f>SUMIFS(T_DATA[discharges],T_DATA[year],D$4,T_DATA[encounter],D$5,T_DATA[bill_npi],$A327)</f>
        <v>1</v>
      </c>
      <c r="E327" s="1">
        <f t="shared" ref="E327:E342" si="22">SUM(C327:D327)</f>
        <v>1</v>
      </c>
      <c r="F327" s="11">
        <f>SUMIFS(T_DATA[csection_discharges],T_DATA[year],F$4,T_DATA[bill_npi],$A327)/SUMIFS(T_DATA[discharges],T_DATA[year],F$4,T_DATA[bill_npi],$A327)</f>
        <v>0</v>
      </c>
      <c r="G327" s="1">
        <f>SUMIFS(T_DATA[prev_csect_num],T_DATA[year],G$4,T_DATA[bill_npi],$A327,T_DATA[encounter],G$5)</f>
        <v>0</v>
      </c>
      <c r="H327" s="1">
        <f>SUMIFS(T_DATA[prev_csect_den],T_DATA[year],H$4,T_DATA[bill_npi],$A327,T_DATA[encounter],H$5)</f>
        <v>0</v>
      </c>
      <c r="I327" s="11" t="str">
        <f t="shared" si="20"/>
        <v/>
      </c>
      <c r="J327" s="1">
        <f>SUMIFS(T_DATA[prev_csect_num],T_DATA[year],J$4,T_DATA[bill_npi],$A327,T_DATA[encounter],J$5)</f>
        <v>0</v>
      </c>
      <c r="K327" s="1">
        <f>SUMIFS(T_DATA[prev_csect_den],T_DATA[year],K$4,T_DATA[bill_npi],$A327,T_DATA[encounter],K$5)</f>
        <v>0</v>
      </c>
      <c r="L327" s="11" t="str">
        <f t="shared" si="21"/>
        <v/>
      </c>
      <c r="M327" s="1">
        <f>SUMIFS(T_DATA[prev_csect_num],T_DATA[year],M$4,T_DATA[bill_npi],$A327)</f>
        <v>0</v>
      </c>
      <c r="N327" s="1">
        <f>SUMIFS(T_DATA[prev_csect_den],T_DATA[year],N$4,T_DATA[bill_npi],$A327)</f>
        <v>0</v>
      </c>
      <c r="O327" s="11" t="str">
        <f t="shared" ref="O327:O342" si="23">IFERROR(M327/N327,"")</f>
        <v/>
      </c>
      <c r="P327" s="11">
        <f>SUM($E$7:$E327)/SUM($E$7:$E$342)</f>
        <v>0.99985006147479538</v>
      </c>
      <c r="Q327" s="11"/>
    </row>
    <row r="328" spans="1:17" x14ac:dyDescent="0.35">
      <c r="A328">
        <v>1023114634</v>
      </c>
      <c r="B328" t="s">
        <v>342</v>
      </c>
      <c r="C328" s="1">
        <f>SUMIFS(T_DATA[discharges],T_DATA[year],C$4,T_DATA[encounter],C$5,T_DATA[bill_npi],$A328)</f>
        <v>0</v>
      </c>
      <c r="D328" s="1">
        <f>SUMIFS(T_DATA[discharges],T_DATA[year],D$4,T_DATA[encounter],D$5,T_DATA[bill_npi],$A328)</f>
        <v>1</v>
      </c>
      <c r="E328" s="1">
        <f t="shared" si="22"/>
        <v>1</v>
      </c>
      <c r="F328" s="11">
        <f>SUMIFS(T_DATA[csection_discharges],T_DATA[year],F$4,T_DATA[bill_npi],$A328)/SUMIFS(T_DATA[discharges],T_DATA[year],F$4,T_DATA[bill_npi],$A328)</f>
        <v>0</v>
      </c>
      <c r="G328" s="1">
        <f>SUMIFS(T_DATA[prev_csect_num],T_DATA[year],G$4,T_DATA[bill_npi],$A328,T_DATA[encounter],G$5)</f>
        <v>0</v>
      </c>
      <c r="H328" s="1">
        <f>SUMIFS(T_DATA[prev_csect_den],T_DATA[year],H$4,T_DATA[bill_npi],$A328,T_DATA[encounter],H$5)</f>
        <v>0</v>
      </c>
      <c r="I328" s="11" t="str">
        <f t="shared" ref="I328:I342" si="24">IFERROR(G328/H328,"")</f>
        <v/>
      </c>
      <c r="J328" s="1">
        <f>SUMIFS(T_DATA[prev_csect_num],T_DATA[year],J$4,T_DATA[bill_npi],$A328,T_DATA[encounter],J$5)</f>
        <v>0</v>
      </c>
      <c r="K328" s="1">
        <f>SUMIFS(T_DATA[prev_csect_den],T_DATA[year],K$4,T_DATA[bill_npi],$A328,T_DATA[encounter],K$5)</f>
        <v>1</v>
      </c>
      <c r="L328" s="11">
        <f t="shared" ref="L328:L342" si="25">IFERROR(J328/K328,"")</f>
        <v>0</v>
      </c>
      <c r="M328" s="1">
        <f>SUMIFS(T_DATA[prev_csect_num],T_DATA[year],M$4,T_DATA[bill_npi],$A328)</f>
        <v>0</v>
      </c>
      <c r="N328" s="1">
        <f>SUMIFS(T_DATA[prev_csect_den],T_DATA[year],N$4,T_DATA[bill_npi],$A328)</f>
        <v>1</v>
      </c>
      <c r="O328" s="11">
        <f t="shared" si="23"/>
        <v>0</v>
      </c>
      <c r="P328" s="11">
        <f>SUM($E$7:$E328)/SUM($E$7:$E$342)</f>
        <v>0.99986005737647565</v>
      </c>
      <c r="Q328" s="11"/>
    </row>
    <row r="329" spans="1:17" x14ac:dyDescent="0.35">
      <c r="A329">
        <v>1477591055</v>
      </c>
      <c r="B329" t="s">
        <v>255</v>
      </c>
      <c r="C329" s="1">
        <f>SUMIFS(T_DATA[discharges],T_DATA[year],C$4,T_DATA[encounter],C$5,T_DATA[bill_npi],$A329)</f>
        <v>0</v>
      </c>
      <c r="D329" s="1">
        <f>SUMIFS(T_DATA[discharges],T_DATA[year],D$4,T_DATA[encounter],D$5,T_DATA[bill_npi],$A329)</f>
        <v>1</v>
      </c>
      <c r="E329" s="1">
        <f t="shared" si="22"/>
        <v>1</v>
      </c>
      <c r="F329" s="11">
        <f>SUMIFS(T_DATA[csection_discharges],T_DATA[year],F$4,T_DATA[bill_npi],$A329)/SUMIFS(T_DATA[discharges],T_DATA[year],F$4,T_DATA[bill_npi],$A329)</f>
        <v>0</v>
      </c>
      <c r="G329" s="1">
        <f>SUMIFS(T_DATA[prev_csect_num],T_DATA[year],G$4,T_DATA[bill_npi],$A329,T_DATA[encounter],G$5)</f>
        <v>0</v>
      </c>
      <c r="H329" s="1">
        <f>SUMIFS(T_DATA[prev_csect_den],T_DATA[year],H$4,T_DATA[bill_npi],$A329,T_DATA[encounter],H$5)</f>
        <v>0</v>
      </c>
      <c r="I329" s="11" t="str">
        <f t="shared" si="24"/>
        <v/>
      </c>
      <c r="J329" s="1">
        <f>SUMIFS(T_DATA[prev_csect_num],T_DATA[year],J$4,T_DATA[bill_npi],$A329,T_DATA[encounter],J$5)</f>
        <v>0</v>
      </c>
      <c r="K329" s="1">
        <f>SUMIFS(T_DATA[prev_csect_den],T_DATA[year],K$4,T_DATA[bill_npi],$A329,T_DATA[encounter],K$5)</f>
        <v>1</v>
      </c>
      <c r="L329" s="11">
        <f t="shared" si="25"/>
        <v>0</v>
      </c>
      <c r="M329" s="1">
        <f>SUMIFS(T_DATA[prev_csect_num],T_DATA[year],M$4,T_DATA[bill_npi],$A329)</f>
        <v>0</v>
      </c>
      <c r="N329" s="1">
        <f>SUMIFS(T_DATA[prev_csect_den],T_DATA[year],N$4,T_DATA[bill_npi],$A329)</f>
        <v>1</v>
      </c>
      <c r="O329" s="11">
        <f t="shared" si="23"/>
        <v>0</v>
      </c>
      <c r="P329" s="11">
        <f>SUM($E$7:$E329)/SUM($E$7:$E$342)</f>
        <v>0.99987005327815592</v>
      </c>
      <c r="Q329" s="11"/>
    </row>
    <row r="330" spans="1:17" x14ac:dyDescent="0.35">
      <c r="A330">
        <v>1497859649</v>
      </c>
      <c r="B330" t="s">
        <v>325</v>
      </c>
      <c r="C330" s="1">
        <f>SUMIFS(T_DATA[discharges],T_DATA[year],C$4,T_DATA[encounter],C$5,T_DATA[bill_npi],$A330)</f>
        <v>0</v>
      </c>
      <c r="D330" s="1">
        <f>SUMIFS(T_DATA[discharges],T_DATA[year],D$4,T_DATA[encounter],D$5,T_DATA[bill_npi],$A330)</f>
        <v>1</v>
      </c>
      <c r="E330" s="1">
        <f t="shared" si="22"/>
        <v>1</v>
      </c>
      <c r="F330" s="11">
        <f>SUMIFS(T_DATA[csection_discharges],T_DATA[year],F$4,T_DATA[bill_npi],$A330)/SUMIFS(T_DATA[discharges],T_DATA[year],F$4,T_DATA[bill_npi],$A330)</f>
        <v>0</v>
      </c>
      <c r="G330" s="1">
        <f>SUMIFS(T_DATA[prev_csect_num],T_DATA[year],G$4,T_DATA[bill_npi],$A330,T_DATA[encounter],G$5)</f>
        <v>0</v>
      </c>
      <c r="H330" s="1">
        <f>SUMIFS(T_DATA[prev_csect_den],T_DATA[year],H$4,T_DATA[bill_npi],$A330,T_DATA[encounter],H$5)</f>
        <v>0</v>
      </c>
      <c r="I330" s="11" t="str">
        <f t="shared" si="24"/>
        <v/>
      </c>
      <c r="J330" s="1">
        <f>SUMIFS(T_DATA[prev_csect_num],T_DATA[year],J$4,T_DATA[bill_npi],$A330,T_DATA[encounter],J$5)</f>
        <v>0</v>
      </c>
      <c r="K330" s="1">
        <f>SUMIFS(T_DATA[prev_csect_den],T_DATA[year],K$4,T_DATA[bill_npi],$A330,T_DATA[encounter],K$5)</f>
        <v>0</v>
      </c>
      <c r="L330" s="11" t="str">
        <f t="shared" si="25"/>
        <v/>
      </c>
      <c r="M330" s="1">
        <f>SUMIFS(T_DATA[prev_csect_num],T_DATA[year],M$4,T_DATA[bill_npi],$A330)</f>
        <v>0</v>
      </c>
      <c r="N330" s="1">
        <f>SUMIFS(T_DATA[prev_csect_den],T_DATA[year],N$4,T_DATA[bill_npi],$A330)</f>
        <v>0</v>
      </c>
      <c r="O330" s="11" t="str">
        <f t="shared" si="23"/>
        <v/>
      </c>
      <c r="P330" s="11">
        <f>SUM($E$7:$E330)/SUM($E$7:$E$342)</f>
        <v>0.99988004917983631</v>
      </c>
      <c r="Q330" s="11"/>
    </row>
    <row r="331" spans="1:17" x14ac:dyDescent="0.35">
      <c r="A331">
        <v>1588770416</v>
      </c>
      <c r="B331" t="s">
        <v>3608</v>
      </c>
      <c r="C331" s="1">
        <f>SUMIFS(T_DATA[discharges],T_DATA[year],C$4,T_DATA[encounter],C$5,T_DATA[bill_npi],$A331)</f>
        <v>0</v>
      </c>
      <c r="D331" s="1">
        <f>SUMIFS(T_DATA[discharges],T_DATA[year],D$4,T_DATA[encounter],D$5,T_DATA[bill_npi],$A331)</f>
        <v>1</v>
      </c>
      <c r="E331" s="1">
        <f t="shared" si="22"/>
        <v>1</v>
      </c>
      <c r="F331" s="11">
        <f>SUMIFS(T_DATA[csection_discharges],T_DATA[year],F$4,T_DATA[bill_npi],$A331)/SUMIFS(T_DATA[discharges],T_DATA[year],F$4,T_DATA[bill_npi],$A331)</f>
        <v>0</v>
      </c>
      <c r="G331" s="1">
        <f>SUMIFS(T_DATA[prev_csect_num],T_DATA[year],G$4,T_DATA[bill_npi],$A331,T_DATA[encounter],G$5)</f>
        <v>0</v>
      </c>
      <c r="H331" s="1">
        <f>SUMIFS(T_DATA[prev_csect_den],T_DATA[year],H$4,T_DATA[bill_npi],$A331,T_DATA[encounter],H$5)</f>
        <v>0</v>
      </c>
      <c r="I331" s="11" t="str">
        <f t="shared" si="24"/>
        <v/>
      </c>
      <c r="J331" s="1">
        <f>SUMIFS(T_DATA[prev_csect_num],T_DATA[year],J$4,T_DATA[bill_npi],$A331,T_DATA[encounter],J$5)</f>
        <v>0</v>
      </c>
      <c r="K331" s="1">
        <f>SUMIFS(T_DATA[prev_csect_den],T_DATA[year],K$4,T_DATA[bill_npi],$A331,T_DATA[encounter],K$5)</f>
        <v>1</v>
      </c>
      <c r="L331" s="11">
        <f t="shared" si="25"/>
        <v>0</v>
      </c>
      <c r="M331" s="1">
        <f>SUMIFS(T_DATA[prev_csect_num],T_DATA[year],M$4,T_DATA[bill_npi],$A331)</f>
        <v>0</v>
      </c>
      <c r="N331" s="1">
        <f>SUMIFS(T_DATA[prev_csect_den],T_DATA[year],N$4,T_DATA[bill_npi],$A331)</f>
        <v>1</v>
      </c>
      <c r="O331" s="11">
        <f t="shared" si="23"/>
        <v>0</v>
      </c>
      <c r="P331" s="11">
        <f>SUM($E$7:$E331)/SUM($E$7:$E$342)</f>
        <v>0.99989004508151658</v>
      </c>
      <c r="Q331" s="11"/>
    </row>
    <row r="332" spans="1:17" x14ac:dyDescent="0.35">
      <c r="A332">
        <v>1619922077</v>
      </c>
      <c r="B332" t="s">
        <v>323</v>
      </c>
      <c r="C332" s="1">
        <f>SUMIFS(T_DATA[discharges],T_DATA[year],C$4,T_DATA[encounter],C$5,T_DATA[bill_npi],$A332)</f>
        <v>0</v>
      </c>
      <c r="D332" s="1">
        <f>SUMIFS(T_DATA[discharges],T_DATA[year],D$4,T_DATA[encounter],D$5,T_DATA[bill_npi],$A332)</f>
        <v>1</v>
      </c>
      <c r="E332" s="1">
        <f t="shared" si="22"/>
        <v>1</v>
      </c>
      <c r="F332" s="11">
        <f>SUMIFS(T_DATA[csection_discharges],T_DATA[year],F$4,T_DATA[bill_npi],$A332)/SUMIFS(T_DATA[discharges],T_DATA[year],F$4,T_DATA[bill_npi],$A332)</f>
        <v>1</v>
      </c>
      <c r="G332" s="1">
        <f>SUMIFS(T_DATA[prev_csect_num],T_DATA[year],G$4,T_DATA[bill_npi],$A332,T_DATA[encounter],G$5)</f>
        <v>0</v>
      </c>
      <c r="H332" s="1">
        <f>SUMIFS(T_DATA[prev_csect_den],T_DATA[year],H$4,T_DATA[bill_npi],$A332,T_DATA[encounter],H$5)</f>
        <v>0</v>
      </c>
      <c r="I332" s="11" t="str">
        <f t="shared" si="24"/>
        <v/>
      </c>
      <c r="J332" s="1">
        <f>SUMIFS(T_DATA[prev_csect_num],T_DATA[year],J$4,T_DATA[bill_npi],$A332,T_DATA[encounter],J$5)</f>
        <v>0</v>
      </c>
      <c r="K332" s="1">
        <f>SUMIFS(T_DATA[prev_csect_den],T_DATA[year],K$4,T_DATA[bill_npi],$A332,T_DATA[encounter],K$5)</f>
        <v>0</v>
      </c>
      <c r="L332" s="11" t="str">
        <f t="shared" si="25"/>
        <v/>
      </c>
      <c r="M332" s="1">
        <f>SUMIFS(T_DATA[prev_csect_num],T_DATA[year],M$4,T_DATA[bill_npi],$A332)</f>
        <v>0</v>
      </c>
      <c r="N332" s="1">
        <f>SUMIFS(T_DATA[prev_csect_den],T_DATA[year],N$4,T_DATA[bill_npi],$A332)</f>
        <v>0</v>
      </c>
      <c r="O332" s="11" t="str">
        <f t="shared" si="23"/>
        <v/>
      </c>
      <c r="P332" s="11">
        <f>SUM($E$7:$E332)/SUM($E$7:$E$342)</f>
        <v>0.99990004098319685</v>
      </c>
      <c r="Q332" s="11"/>
    </row>
    <row r="333" spans="1:17" x14ac:dyDescent="0.35">
      <c r="A333">
        <v>1962446385</v>
      </c>
      <c r="B333" t="s">
        <v>3600</v>
      </c>
      <c r="C333" s="1">
        <f>SUMIFS(T_DATA[discharges],T_DATA[year],C$4,T_DATA[encounter],C$5,T_DATA[bill_npi],$A333)</f>
        <v>0</v>
      </c>
      <c r="D333" s="1">
        <f>SUMIFS(T_DATA[discharges],T_DATA[year],D$4,T_DATA[encounter],D$5,T_DATA[bill_npi],$A333)</f>
        <v>1</v>
      </c>
      <c r="E333" s="1">
        <f t="shared" si="22"/>
        <v>1</v>
      </c>
      <c r="F333" s="11">
        <f>SUMIFS(T_DATA[csection_discharges],T_DATA[year],F$4,T_DATA[bill_npi],$A333)/SUMIFS(T_DATA[discharges],T_DATA[year],F$4,T_DATA[bill_npi],$A333)</f>
        <v>0</v>
      </c>
      <c r="G333" s="1">
        <f>SUMIFS(T_DATA[prev_csect_num],T_DATA[year],G$4,T_DATA[bill_npi],$A333,T_DATA[encounter],G$5)</f>
        <v>0</v>
      </c>
      <c r="H333" s="1">
        <f>SUMIFS(T_DATA[prev_csect_den],T_DATA[year],H$4,T_DATA[bill_npi],$A333,T_DATA[encounter],H$5)</f>
        <v>0</v>
      </c>
      <c r="I333" s="11" t="str">
        <f t="shared" si="24"/>
        <v/>
      </c>
      <c r="J333" s="1">
        <f>SUMIFS(T_DATA[prev_csect_num],T_DATA[year],J$4,T_DATA[bill_npi],$A333,T_DATA[encounter],J$5)</f>
        <v>0</v>
      </c>
      <c r="K333" s="1">
        <f>SUMIFS(T_DATA[prev_csect_den],T_DATA[year],K$4,T_DATA[bill_npi],$A333,T_DATA[encounter],K$5)</f>
        <v>0</v>
      </c>
      <c r="L333" s="11" t="str">
        <f t="shared" si="25"/>
        <v/>
      </c>
      <c r="M333" s="1">
        <f>SUMIFS(T_DATA[prev_csect_num],T_DATA[year],M$4,T_DATA[bill_npi],$A333)</f>
        <v>0</v>
      </c>
      <c r="N333" s="1">
        <f>SUMIFS(T_DATA[prev_csect_den],T_DATA[year],N$4,T_DATA[bill_npi],$A333)</f>
        <v>0</v>
      </c>
      <c r="O333" s="11" t="str">
        <f t="shared" si="23"/>
        <v/>
      </c>
      <c r="P333" s="11">
        <f>SUM($E$7:$E333)/SUM($E$7:$E$342)</f>
        <v>0.99991003688487723</v>
      </c>
      <c r="Q333" s="11"/>
    </row>
    <row r="334" spans="1:17" x14ac:dyDescent="0.35">
      <c r="A334">
        <v>1063489342</v>
      </c>
      <c r="B334" t="s">
        <v>294</v>
      </c>
      <c r="C334" s="1">
        <f>SUMIFS(T_DATA[discharges],T_DATA[year],C$4,T_DATA[encounter],C$5,T_DATA[bill_npi],$A334)</f>
        <v>0</v>
      </c>
      <c r="D334" s="1">
        <f>SUMIFS(T_DATA[discharges],T_DATA[year],D$4,T_DATA[encounter],D$5,T_DATA[bill_npi],$A334)</f>
        <v>1</v>
      </c>
      <c r="E334" s="1">
        <f t="shared" si="22"/>
        <v>1</v>
      </c>
      <c r="F334" s="11">
        <f>SUMIFS(T_DATA[csection_discharges],T_DATA[year],F$4,T_DATA[bill_npi],$A334)/SUMIFS(T_DATA[discharges],T_DATA[year],F$4,T_DATA[bill_npi],$A334)</f>
        <v>0</v>
      </c>
      <c r="G334" s="1">
        <f>SUMIFS(T_DATA[prev_csect_num],T_DATA[year],G$4,T_DATA[bill_npi],$A334,T_DATA[encounter],G$5)</f>
        <v>0</v>
      </c>
      <c r="H334" s="1">
        <f>SUMIFS(T_DATA[prev_csect_den],T_DATA[year],H$4,T_DATA[bill_npi],$A334,T_DATA[encounter],H$5)</f>
        <v>0</v>
      </c>
      <c r="I334" s="11" t="str">
        <f t="shared" si="24"/>
        <v/>
      </c>
      <c r="J334" s="1">
        <f>SUMIFS(T_DATA[prev_csect_num],T_DATA[year],J$4,T_DATA[bill_npi],$A334,T_DATA[encounter],J$5)</f>
        <v>0</v>
      </c>
      <c r="K334" s="1">
        <f>SUMIFS(T_DATA[prev_csect_den],T_DATA[year],K$4,T_DATA[bill_npi],$A334,T_DATA[encounter],K$5)</f>
        <v>0</v>
      </c>
      <c r="L334" s="11" t="str">
        <f t="shared" si="25"/>
        <v/>
      </c>
      <c r="M334" s="1">
        <f>SUMIFS(T_DATA[prev_csect_num],T_DATA[year],M$4,T_DATA[bill_npi],$A334)</f>
        <v>0</v>
      </c>
      <c r="N334" s="1">
        <f>SUMIFS(T_DATA[prev_csect_den],T_DATA[year],N$4,T_DATA[bill_npi],$A334)</f>
        <v>0</v>
      </c>
      <c r="O334" s="11" t="str">
        <f t="shared" si="23"/>
        <v/>
      </c>
      <c r="P334" s="11">
        <f>SUM($E$7:$E334)/SUM($E$7:$E$342)</f>
        <v>0.9999200327865575</v>
      </c>
      <c r="Q334" s="11"/>
    </row>
    <row r="335" spans="1:17" x14ac:dyDescent="0.35">
      <c r="A335">
        <v>1255372397</v>
      </c>
      <c r="B335" t="s">
        <v>3601</v>
      </c>
      <c r="C335" s="1">
        <f>SUMIFS(T_DATA[discharges],T_DATA[year],C$4,T_DATA[encounter],C$5,T_DATA[bill_npi],$A335)</f>
        <v>0</v>
      </c>
      <c r="D335" s="1">
        <f>SUMIFS(T_DATA[discharges],T_DATA[year],D$4,T_DATA[encounter],D$5,T_DATA[bill_npi],$A335)</f>
        <v>1</v>
      </c>
      <c r="E335" s="1">
        <f t="shared" si="22"/>
        <v>1</v>
      </c>
      <c r="F335" s="11">
        <f>SUMIFS(T_DATA[csection_discharges],T_DATA[year],F$4,T_DATA[bill_npi],$A335)/SUMIFS(T_DATA[discharges],T_DATA[year],F$4,T_DATA[bill_npi],$A335)</f>
        <v>0</v>
      </c>
      <c r="G335" s="1">
        <f>SUMIFS(T_DATA[prev_csect_num],T_DATA[year],G$4,T_DATA[bill_npi],$A335,T_DATA[encounter],G$5)</f>
        <v>0</v>
      </c>
      <c r="H335" s="1">
        <f>SUMIFS(T_DATA[prev_csect_den],T_DATA[year],H$4,T_DATA[bill_npi],$A335,T_DATA[encounter],H$5)</f>
        <v>0</v>
      </c>
      <c r="I335" s="11" t="str">
        <f t="shared" si="24"/>
        <v/>
      </c>
      <c r="J335" s="1">
        <f>SUMIFS(T_DATA[prev_csect_num],T_DATA[year],J$4,T_DATA[bill_npi],$A335,T_DATA[encounter],J$5)</f>
        <v>0</v>
      </c>
      <c r="K335" s="1">
        <f>SUMIFS(T_DATA[prev_csect_den],T_DATA[year],K$4,T_DATA[bill_npi],$A335,T_DATA[encounter],K$5)</f>
        <v>1</v>
      </c>
      <c r="L335" s="11">
        <f t="shared" si="25"/>
        <v>0</v>
      </c>
      <c r="M335" s="1">
        <f>SUMIFS(T_DATA[prev_csect_num],T_DATA[year],M$4,T_DATA[bill_npi],$A335)</f>
        <v>0</v>
      </c>
      <c r="N335" s="1">
        <f>SUMIFS(T_DATA[prev_csect_den],T_DATA[year],N$4,T_DATA[bill_npi],$A335)</f>
        <v>1</v>
      </c>
      <c r="O335" s="11">
        <f t="shared" si="23"/>
        <v>0</v>
      </c>
      <c r="P335" s="11">
        <f>SUM($E$7:$E335)/SUM($E$7:$E$342)</f>
        <v>0.99993002868823777</v>
      </c>
      <c r="Q335" s="11"/>
    </row>
    <row r="336" spans="1:17" x14ac:dyDescent="0.35">
      <c r="A336">
        <v>1477517225</v>
      </c>
      <c r="B336" t="s">
        <v>342</v>
      </c>
      <c r="C336" s="1">
        <f>SUMIFS(T_DATA[discharges],T_DATA[year],C$4,T_DATA[encounter],C$5,T_DATA[bill_npi],$A336)</f>
        <v>0</v>
      </c>
      <c r="D336" s="1">
        <f>SUMIFS(T_DATA[discharges],T_DATA[year],D$4,T_DATA[encounter],D$5,T_DATA[bill_npi],$A336)</f>
        <v>1</v>
      </c>
      <c r="E336" s="1">
        <f t="shared" si="22"/>
        <v>1</v>
      </c>
      <c r="F336" s="11">
        <f>SUMIFS(T_DATA[csection_discharges],T_DATA[year],F$4,T_DATA[bill_npi],$A336)/SUMIFS(T_DATA[discharges],T_DATA[year],F$4,T_DATA[bill_npi],$A336)</f>
        <v>0</v>
      </c>
      <c r="G336" s="1">
        <f>SUMIFS(T_DATA[prev_csect_num],T_DATA[year],G$4,T_DATA[bill_npi],$A336,T_DATA[encounter],G$5)</f>
        <v>0</v>
      </c>
      <c r="H336" s="1">
        <f>SUMIFS(T_DATA[prev_csect_den],T_DATA[year],H$4,T_DATA[bill_npi],$A336,T_DATA[encounter],H$5)</f>
        <v>0</v>
      </c>
      <c r="I336" s="11" t="str">
        <f t="shared" si="24"/>
        <v/>
      </c>
      <c r="J336" s="1">
        <f>SUMIFS(T_DATA[prev_csect_num],T_DATA[year],J$4,T_DATA[bill_npi],$A336,T_DATA[encounter],J$5)</f>
        <v>0</v>
      </c>
      <c r="K336" s="1">
        <f>SUMIFS(T_DATA[prev_csect_den],T_DATA[year],K$4,T_DATA[bill_npi],$A336,T_DATA[encounter],K$5)</f>
        <v>1</v>
      </c>
      <c r="L336" s="11">
        <f t="shared" si="25"/>
        <v>0</v>
      </c>
      <c r="M336" s="1">
        <f>SUMIFS(T_DATA[prev_csect_num],T_DATA[year],M$4,T_DATA[bill_npi],$A336)</f>
        <v>0</v>
      </c>
      <c r="N336" s="1">
        <f>SUMIFS(T_DATA[prev_csect_den],T_DATA[year],N$4,T_DATA[bill_npi],$A336)</f>
        <v>1</v>
      </c>
      <c r="O336" s="11">
        <f t="shared" si="23"/>
        <v>0</v>
      </c>
      <c r="P336" s="11">
        <f>SUM($E$7:$E336)/SUM($E$7:$E$342)</f>
        <v>0.99994002458991815</v>
      </c>
      <c r="Q336" s="11"/>
    </row>
    <row r="337" spans="1:17" x14ac:dyDescent="0.35">
      <c r="A337">
        <v>1295789907</v>
      </c>
      <c r="B337" t="s">
        <v>124</v>
      </c>
      <c r="C337" s="1">
        <f>SUMIFS(T_DATA[discharges],T_DATA[year],C$4,T_DATA[encounter],C$5,T_DATA[bill_npi],$A337)</f>
        <v>0</v>
      </c>
      <c r="D337" s="1">
        <f>SUMIFS(T_DATA[discharges],T_DATA[year],D$4,T_DATA[encounter],D$5,T_DATA[bill_npi],$A337)</f>
        <v>1</v>
      </c>
      <c r="E337" s="1">
        <f t="shared" si="22"/>
        <v>1</v>
      </c>
      <c r="F337" s="11">
        <f>SUMIFS(T_DATA[csection_discharges],T_DATA[year],F$4,T_DATA[bill_npi],$A337)/SUMIFS(T_DATA[discharges],T_DATA[year],F$4,T_DATA[bill_npi],$A337)</f>
        <v>1</v>
      </c>
      <c r="G337" s="1">
        <f>SUMIFS(T_DATA[prev_csect_num],T_DATA[year],G$4,T_DATA[bill_npi],$A337,T_DATA[encounter],G$5)</f>
        <v>0</v>
      </c>
      <c r="H337" s="1">
        <f>SUMIFS(T_DATA[prev_csect_den],T_DATA[year],H$4,T_DATA[bill_npi],$A337,T_DATA[encounter],H$5)</f>
        <v>0</v>
      </c>
      <c r="I337" s="11" t="str">
        <f t="shared" si="24"/>
        <v/>
      </c>
      <c r="J337" s="1">
        <f>SUMIFS(T_DATA[prev_csect_num],T_DATA[year],J$4,T_DATA[bill_npi],$A337,T_DATA[encounter],J$5)</f>
        <v>1</v>
      </c>
      <c r="K337" s="1">
        <f>SUMIFS(T_DATA[prev_csect_den],T_DATA[year],K$4,T_DATA[bill_npi],$A337,T_DATA[encounter],K$5)</f>
        <v>1</v>
      </c>
      <c r="L337" s="11">
        <f t="shared" si="25"/>
        <v>1</v>
      </c>
      <c r="M337" s="1">
        <f>SUMIFS(T_DATA[prev_csect_num],T_DATA[year],M$4,T_DATA[bill_npi],$A337)</f>
        <v>1</v>
      </c>
      <c r="N337" s="1">
        <f>SUMIFS(T_DATA[prev_csect_den],T_DATA[year],N$4,T_DATA[bill_npi],$A337)</f>
        <v>1</v>
      </c>
      <c r="O337" s="11">
        <f t="shared" si="23"/>
        <v>1</v>
      </c>
      <c r="P337" s="11">
        <f>SUM($E$7:$E337)/SUM($E$7:$E$342)</f>
        <v>0.99995002049159842</v>
      </c>
      <c r="Q337" s="11"/>
    </row>
    <row r="338" spans="1:17" x14ac:dyDescent="0.35">
      <c r="A338">
        <v>1467517235</v>
      </c>
      <c r="B338" t="s">
        <v>306</v>
      </c>
      <c r="C338" s="1">
        <f>SUMIFS(T_DATA[discharges],T_DATA[year],C$4,T_DATA[encounter],C$5,T_DATA[bill_npi],$A338)</f>
        <v>0</v>
      </c>
      <c r="D338" s="1">
        <f>SUMIFS(T_DATA[discharges],T_DATA[year],D$4,T_DATA[encounter],D$5,T_DATA[bill_npi],$A338)</f>
        <v>1</v>
      </c>
      <c r="E338" s="1">
        <f t="shared" si="22"/>
        <v>1</v>
      </c>
      <c r="F338" s="11">
        <f>SUMIFS(T_DATA[csection_discharges],T_DATA[year],F$4,T_DATA[bill_npi],$A338)/SUMIFS(T_DATA[discharges],T_DATA[year],F$4,T_DATA[bill_npi],$A338)</f>
        <v>1</v>
      </c>
      <c r="G338" s="1">
        <f>SUMIFS(T_DATA[prev_csect_num],T_DATA[year],G$4,T_DATA[bill_npi],$A338,T_DATA[encounter],G$5)</f>
        <v>0</v>
      </c>
      <c r="H338" s="1">
        <f>SUMIFS(T_DATA[prev_csect_den],T_DATA[year],H$4,T_DATA[bill_npi],$A338,T_DATA[encounter],H$5)</f>
        <v>0</v>
      </c>
      <c r="I338" s="11" t="str">
        <f t="shared" si="24"/>
        <v/>
      </c>
      <c r="J338" s="1">
        <f>SUMIFS(T_DATA[prev_csect_num],T_DATA[year],J$4,T_DATA[bill_npi],$A338,T_DATA[encounter],J$5)</f>
        <v>1</v>
      </c>
      <c r="K338" s="1">
        <f>SUMIFS(T_DATA[prev_csect_den],T_DATA[year],K$4,T_DATA[bill_npi],$A338,T_DATA[encounter],K$5)</f>
        <v>1</v>
      </c>
      <c r="L338" s="11">
        <f t="shared" si="25"/>
        <v>1</v>
      </c>
      <c r="M338" s="1">
        <f>SUMIFS(T_DATA[prev_csect_num],T_DATA[year],M$4,T_DATA[bill_npi],$A338)</f>
        <v>1</v>
      </c>
      <c r="N338" s="1">
        <f>SUMIFS(T_DATA[prev_csect_den],T_DATA[year],N$4,T_DATA[bill_npi],$A338)</f>
        <v>1</v>
      </c>
      <c r="O338" s="11">
        <f t="shared" si="23"/>
        <v>1</v>
      </c>
      <c r="P338" s="11">
        <f>SUM($E$7:$E338)/SUM($E$7:$E$342)</f>
        <v>0.99996001639327881</v>
      </c>
      <c r="Q338" s="11"/>
    </row>
    <row r="339" spans="1:17" x14ac:dyDescent="0.35">
      <c r="A339">
        <v>1760436216</v>
      </c>
      <c r="B339" t="s">
        <v>3634</v>
      </c>
      <c r="C339" s="1">
        <f>SUMIFS(T_DATA[discharges],T_DATA[year],C$4,T_DATA[encounter],C$5,T_DATA[bill_npi],$A339)</f>
        <v>0</v>
      </c>
      <c r="D339" s="1">
        <f>SUMIFS(T_DATA[discharges],T_DATA[year],D$4,T_DATA[encounter],D$5,T_DATA[bill_npi],$A339)</f>
        <v>1</v>
      </c>
      <c r="E339" s="1">
        <f t="shared" si="22"/>
        <v>1</v>
      </c>
      <c r="F339" s="11">
        <f>SUMIFS(T_DATA[csection_discharges],T_DATA[year],F$4,T_DATA[bill_npi],$A339)/SUMIFS(T_DATA[discharges],T_DATA[year],F$4,T_DATA[bill_npi],$A339)</f>
        <v>1</v>
      </c>
      <c r="G339" s="1">
        <f>SUMIFS(T_DATA[prev_csect_num],T_DATA[year],G$4,T_DATA[bill_npi],$A339,T_DATA[encounter],G$5)</f>
        <v>0</v>
      </c>
      <c r="H339" s="1">
        <f>SUMIFS(T_DATA[prev_csect_den],T_DATA[year],H$4,T_DATA[bill_npi],$A339,T_DATA[encounter],H$5)</f>
        <v>0</v>
      </c>
      <c r="I339" s="11" t="str">
        <f t="shared" si="24"/>
        <v/>
      </c>
      <c r="J339" s="1">
        <f>SUMIFS(T_DATA[prev_csect_num],T_DATA[year],J$4,T_DATA[bill_npi],$A339,T_DATA[encounter],J$5)</f>
        <v>0</v>
      </c>
      <c r="K339" s="1">
        <f>SUMIFS(T_DATA[prev_csect_den],T_DATA[year],K$4,T_DATA[bill_npi],$A339,T_DATA[encounter],K$5)</f>
        <v>0</v>
      </c>
      <c r="L339" s="11" t="str">
        <f t="shared" si="25"/>
        <v/>
      </c>
      <c r="M339" s="1">
        <f>SUMIFS(T_DATA[prev_csect_num],T_DATA[year],M$4,T_DATA[bill_npi],$A339)</f>
        <v>0</v>
      </c>
      <c r="N339" s="1">
        <f>SUMIFS(T_DATA[prev_csect_den],T_DATA[year],N$4,T_DATA[bill_npi],$A339)</f>
        <v>0</v>
      </c>
      <c r="O339" s="11" t="str">
        <f t="shared" si="23"/>
        <v/>
      </c>
      <c r="P339" s="11">
        <f>SUM($E$7:$E339)/SUM($E$7:$E$342)</f>
        <v>0.99997001229495908</v>
      </c>
      <c r="Q339" s="11"/>
    </row>
    <row r="340" spans="1:17" x14ac:dyDescent="0.35">
      <c r="A340">
        <v>1619901642</v>
      </c>
      <c r="B340" t="s">
        <v>38</v>
      </c>
      <c r="C340" s="1">
        <f>SUMIFS(T_DATA[discharges],T_DATA[year],C$4,T_DATA[encounter],C$5,T_DATA[bill_npi],$A340)</f>
        <v>0</v>
      </c>
      <c r="D340" s="1">
        <f>SUMIFS(T_DATA[discharges],T_DATA[year],D$4,T_DATA[encounter],D$5,T_DATA[bill_npi],$A340)</f>
        <v>1</v>
      </c>
      <c r="E340" s="1">
        <f t="shared" si="22"/>
        <v>1</v>
      </c>
      <c r="F340" s="11">
        <f>SUMIFS(T_DATA[csection_discharges],T_DATA[year],F$4,T_DATA[bill_npi],$A340)/SUMIFS(T_DATA[discharges],T_DATA[year],F$4,T_DATA[bill_npi],$A340)</f>
        <v>0</v>
      </c>
      <c r="G340" s="1">
        <f>SUMIFS(T_DATA[prev_csect_num],T_DATA[year],G$4,T_DATA[bill_npi],$A340,T_DATA[encounter],G$5)</f>
        <v>0</v>
      </c>
      <c r="H340" s="1">
        <f>SUMIFS(T_DATA[prev_csect_den],T_DATA[year],H$4,T_DATA[bill_npi],$A340,T_DATA[encounter],H$5)</f>
        <v>0</v>
      </c>
      <c r="I340" s="11" t="str">
        <f t="shared" si="24"/>
        <v/>
      </c>
      <c r="J340" s="1">
        <f>SUMIFS(T_DATA[prev_csect_num],T_DATA[year],J$4,T_DATA[bill_npi],$A340,T_DATA[encounter],J$5)</f>
        <v>0</v>
      </c>
      <c r="K340" s="1">
        <f>SUMIFS(T_DATA[prev_csect_den],T_DATA[year],K$4,T_DATA[bill_npi],$A340,T_DATA[encounter],K$5)</f>
        <v>1</v>
      </c>
      <c r="L340" s="11">
        <f t="shared" si="25"/>
        <v>0</v>
      </c>
      <c r="M340" s="1">
        <f>SUMIFS(T_DATA[prev_csect_num],T_DATA[year],M$4,T_DATA[bill_npi],$A340)</f>
        <v>0</v>
      </c>
      <c r="N340" s="1">
        <f>SUMIFS(T_DATA[prev_csect_den],T_DATA[year],N$4,T_DATA[bill_npi],$A340)</f>
        <v>1</v>
      </c>
      <c r="O340" s="11">
        <f t="shared" si="23"/>
        <v>0</v>
      </c>
      <c r="P340" s="11">
        <f>SUM($E$7:$E340)/SUM($E$7:$E$342)</f>
        <v>0.99998000819663935</v>
      </c>
      <c r="Q340" s="11"/>
    </row>
    <row r="341" spans="1:17" x14ac:dyDescent="0.35">
      <c r="A341">
        <v>1366790693</v>
      </c>
      <c r="B341" t="s">
        <v>342</v>
      </c>
      <c r="C341" s="1">
        <f>SUMIFS(T_DATA[discharges],T_DATA[year],C$4,T_DATA[encounter],C$5,T_DATA[bill_npi],$A341)</f>
        <v>0</v>
      </c>
      <c r="D341" s="1">
        <f>SUMIFS(T_DATA[discharges],T_DATA[year],D$4,T_DATA[encounter],D$5,T_DATA[bill_npi],$A341)</f>
        <v>1</v>
      </c>
      <c r="E341" s="1">
        <f t="shared" si="22"/>
        <v>1</v>
      </c>
      <c r="F341" s="11">
        <f>SUMIFS(T_DATA[csection_discharges],T_DATA[year],F$4,T_DATA[bill_npi],$A341)/SUMIFS(T_DATA[discharges],T_DATA[year],F$4,T_DATA[bill_npi],$A341)</f>
        <v>0</v>
      </c>
      <c r="G341" s="1">
        <f>SUMIFS(T_DATA[prev_csect_num],T_DATA[year],G$4,T_DATA[bill_npi],$A341,T_DATA[encounter],G$5)</f>
        <v>0</v>
      </c>
      <c r="H341" s="1">
        <f>SUMIFS(T_DATA[prev_csect_den],T_DATA[year],H$4,T_DATA[bill_npi],$A341,T_DATA[encounter],H$5)</f>
        <v>0</v>
      </c>
      <c r="I341" s="11" t="str">
        <f t="shared" si="24"/>
        <v/>
      </c>
      <c r="J341" s="1">
        <f>SUMIFS(T_DATA[prev_csect_num],T_DATA[year],J$4,T_DATA[bill_npi],$A341,T_DATA[encounter],J$5)</f>
        <v>0</v>
      </c>
      <c r="K341" s="1">
        <f>SUMIFS(T_DATA[prev_csect_den],T_DATA[year],K$4,T_DATA[bill_npi],$A341,T_DATA[encounter],K$5)</f>
        <v>1</v>
      </c>
      <c r="L341" s="11">
        <f t="shared" si="25"/>
        <v>0</v>
      </c>
      <c r="M341" s="1">
        <f>SUMIFS(T_DATA[prev_csect_num],T_DATA[year],M$4,T_DATA[bill_npi],$A341)</f>
        <v>0</v>
      </c>
      <c r="N341" s="1">
        <f>SUMIFS(T_DATA[prev_csect_den],T_DATA[year],N$4,T_DATA[bill_npi],$A341)</f>
        <v>1</v>
      </c>
      <c r="O341" s="11">
        <f t="shared" si="23"/>
        <v>0</v>
      </c>
      <c r="P341" s="11">
        <f>SUM($E$7:$E341)/SUM($E$7:$E$342)</f>
        <v>0.99999000409831973</v>
      </c>
      <c r="Q341" s="11"/>
    </row>
    <row r="342" spans="1:17" x14ac:dyDescent="0.35">
      <c r="A342">
        <v>1154355188</v>
      </c>
      <c r="B342" t="s">
        <v>3621</v>
      </c>
      <c r="C342" s="1">
        <f>SUMIFS(T_DATA[discharges],T_DATA[year],C$4,T_DATA[encounter],C$5,T_DATA[bill_npi],$A342)</f>
        <v>0</v>
      </c>
      <c r="D342" s="1">
        <f>SUMIFS(T_DATA[discharges],T_DATA[year],D$4,T_DATA[encounter],D$5,T_DATA[bill_npi],$A342)</f>
        <v>1</v>
      </c>
      <c r="E342" s="1">
        <f t="shared" si="22"/>
        <v>1</v>
      </c>
      <c r="F342" s="11">
        <f>SUMIFS(T_DATA[csection_discharges],T_DATA[year],F$4,T_DATA[bill_npi],$A342)/SUMIFS(T_DATA[discharges],T_DATA[year],F$4,T_DATA[bill_npi],$A342)</f>
        <v>1</v>
      </c>
      <c r="G342" s="1">
        <f>SUMIFS(T_DATA[prev_csect_num],T_DATA[year],G$4,T_DATA[bill_npi],$A342,T_DATA[encounter],G$5)</f>
        <v>0</v>
      </c>
      <c r="H342" s="1">
        <f>SUMIFS(T_DATA[prev_csect_den],T_DATA[year],H$4,T_DATA[bill_npi],$A342,T_DATA[encounter],H$5)</f>
        <v>0</v>
      </c>
      <c r="I342" s="11" t="str">
        <f t="shared" si="24"/>
        <v/>
      </c>
      <c r="J342" s="1">
        <f>SUMIFS(T_DATA[prev_csect_num],T_DATA[year],J$4,T_DATA[bill_npi],$A342,T_DATA[encounter],J$5)</f>
        <v>0</v>
      </c>
      <c r="K342" s="1">
        <f>SUMIFS(T_DATA[prev_csect_den],T_DATA[year],K$4,T_DATA[bill_npi],$A342,T_DATA[encounter],K$5)</f>
        <v>0</v>
      </c>
      <c r="L342" s="11" t="str">
        <f t="shared" si="25"/>
        <v/>
      </c>
      <c r="M342" s="1">
        <f>SUMIFS(T_DATA[prev_csect_num],T_DATA[year],M$4,T_DATA[bill_npi],$A342)</f>
        <v>0</v>
      </c>
      <c r="N342" s="1">
        <f>SUMIFS(T_DATA[prev_csect_den],T_DATA[year],N$4,T_DATA[bill_npi],$A342)</f>
        <v>0</v>
      </c>
      <c r="O342" s="11" t="str">
        <f t="shared" si="23"/>
        <v/>
      </c>
      <c r="P342" s="11">
        <f>SUM($E$7:$E342)/SUM($E$7:$E$342)</f>
        <v>1</v>
      </c>
      <c r="Q342" s="11"/>
    </row>
    <row r="344" spans="1:17" x14ac:dyDescent="0.35">
      <c r="E344" s="1"/>
      <c r="M344" s="1">
        <f>SUBTOTAL(109,M$7:M$342)</f>
        <v>8982</v>
      </c>
      <c r="N344" s="1">
        <f>SUBTOTAL(109,N$7:N$342)</f>
        <v>42791</v>
      </c>
      <c r="O344" s="11">
        <f>M344/N344</f>
        <v>0.20990395176555818</v>
      </c>
    </row>
  </sheetData>
  <autoFilter ref="A6:P6" xr:uid="{7465FD00-5E78-48F5-9E8D-B5F5317D9BC7}"/>
  <mergeCells count="1">
    <mergeCell ref="P2:P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D56CD-A507-48BB-850A-39E0163FFDB2}">
  <dimension ref="A1:K869"/>
  <sheetViews>
    <sheetView workbookViewId="0"/>
  </sheetViews>
  <sheetFormatPr defaultRowHeight="14.5" x14ac:dyDescent="0.35"/>
  <cols>
    <col min="2" max="2" width="10.7265625" customWidth="1"/>
    <col min="3" max="3" width="13.7265625" customWidth="1"/>
    <col min="4" max="4" width="14.26953125" customWidth="1"/>
    <col min="5" max="5" width="11.1796875" customWidth="1"/>
    <col min="6" max="6" width="14.54296875" customWidth="1"/>
    <col min="7" max="7" width="17.7265625" customWidth="1"/>
    <col min="8" max="8" width="18.7265625" customWidth="1"/>
    <col min="10" max="10" width="14.26953125" customWidth="1"/>
    <col min="11" max="11" width="9.1796875" customWidth="1"/>
  </cols>
  <sheetData>
    <row r="1" spans="1:11" x14ac:dyDescent="0.35">
      <c r="A1" t="s">
        <v>411</v>
      </c>
      <c r="B1" t="s">
        <v>412</v>
      </c>
      <c r="C1" t="s">
        <v>413</v>
      </c>
      <c r="D1" t="s">
        <v>414</v>
      </c>
      <c r="E1" t="s">
        <v>415</v>
      </c>
      <c r="F1" t="s">
        <v>416</v>
      </c>
      <c r="G1" t="s">
        <v>417</v>
      </c>
      <c r="H1" t="s">
        <v>418</v>
      </c>
      <c r="I1" t="s">
        <v>419</v>
      </c>
      <c r="J1" t="s">
        <v>420</v>
      </c>
      <c r="K1" t="s">
        <v>421</v>
      </c>
    </row>
    <row r="2" spans="1:11" x14ac:dyDescent="0.35">
      <c r="A2" t="s">
        <v>422</v>
      </c>
      <c r="B2" t="s">
        <v>423</v>
      </c>
      <c r="C2" t="s">
        <v>424</v>
      </c>
      <c r="E2" t="s">
        <v>425</v>
      </c>
      <c r="F2" s="7">
        <v>37895</v>
      </c>
      <c r="I2" t="s">
        <v>426</v>
      </c>
      <c r="J2" t="s">
        <v>427</v>
      </c>
      <c r="K2" t="s">
        <v>428</v>
      </c>
    </row>
    <row r="3" spans="1:11" x14ac:dyDescent="0.35">
      <c r="A3" t="s">
        <v>429</v>
      </c>
      <c r="B3" t="s">
        <v>423</v>
      </c>
      <c r="C3" t="s">
        <v>430</v>
      </c>
      <c r="E3" t="s">
        <v>431</v>
      </c>
      <c r="F3" s="7">
        <v>37895</v>
      </c>
      <c r="I3" t="s">
        <v>426</v>
      </c>
      <c r="J3" t="s">
        <v>432</v>
      </c>
      <c r="K3" t="s">
        <v>428</v>
      </c>
    </row>
    <row r="4" spans="1:11" x14ac:dyDescent="0.35">
      <c r="A4" t="s">
        <v>390</v>
      </c>
      <c r="B4" t="s">
        <v>433</v>
      </c>
      <c r="C4" t="s">
        <v>434</v>
      </c>
      <c r="E4" t="s">
        <v>435</v>
      </c>
      <c r="F4" s="7">
        <v>37712</v>
      </c>
      <c r="H4" s="7">
        <v>39264</v>
      </c>
      <c r="I4" t="s">
        <v>436</v>
      </c>
      <c r="J4" t="s">
        <v>437</v>
      </c>
      <c r="K4" t="s">
        <v>428</v>
      </c>
    </row>
    <row r="5" spans="1:11" x14ac:dyDescent="0.35">
      <c r="A5" t="s">
        <v>438</v>
      </c>
      <c r="B5" t="s">
        <v>433</v>
      </c>
      <c r="C5" t="s">
        <v>434</v>
      </c>
      <c r="D5" t="s">
        <v>439</v>
      </c>
      <c r="E5" t="s">
        <v>440</v>
      </c>
      <c r="F5" s="7">
        <v>37712</v>
      </c>
      <c r="J5" t="s">
        <v>441</v>
      </c>
      <c r="K5" t="s">
        <v>428</v>
      </c>
    </row>
    <row r="6" spans="1:11" x14ac:dyDescent="0.35">
      <c r="A6" t="s">
        <v>442</v>
      </c>
      <c r="B6" t="s">
        <v>433</v>
      </c>
      <c r="C6" t="s">
        <v>434</v>
      </c>
      <c r="D6" t="s">
        <v>443</v>
      </c>
      <c r="E6" t="s">
        <v>440</v>
      </c>
      <c r="F6" s="7">
        <v>37712</v>
      </c>
      <c r="J6" t="s">
        <v>444</v>
      </c>
      <c r="K6" t="s">
        <v>428</v>
      </c>
    </row>
    <row r="7" spans="1:11" x14ac:dyDescent="0.35">
      <c r="A7" t="s">
        <v>368</v>
      </c>
      <c r="B7" t="s">
        <v>433</v>
      </c>
      <c r="C7" t="s">
        <v>445</v>
      </c>
      <c r="E7" t="s">
        <v>446</v>
      </c>
      <c r="F7" s="7">
        <v>37712</v>
      </c>
      <c r="H7" s="7">
        <v>40725</v>
      </c>
      <c r="I7" t="s">
        <v>447</v>
      </c>
      <c r="J7" t="s">
        <v>448</v>
      </c>
      <c r="K7" t="s">
        <v>428</v>
      </c>
    </row>
    <row r="8" spans="1:11" x14ac:dyDescent="0.35">
      <c r="A8" t="s">
        <v>449</v>
      </c>
      <c r="B8" t="s">
        <v>433</v>
      </c>
      <c r="C8" t="s">
        <v>445</v>
      </c>
      <c r="D8" t="s">
        <v>450</v>
      </c>
      <c r="E8" t="s">
        <v>451</v>
      </c>
      <c r="F8" s="7">
        <v>37712</v>
      </c>
      <c r="H8" s="7">
        <v>40179</v>
      </c>
      <c r="I8" t="s">
        <v>452</v>
      </c>
      <c r="J8" t="s">
        <v>453</v>
      </c>
      <c r="K8" t="s">
        <v>428</v>
      </c>
    </row>
    <row r="9" spans="1:11" x14ac:dyDescent="0.35">
      <c r="A9" t="s">
        <v>454</v>
      </c>
      <c r="B9" t="s">
        <v>433</v>
      </c>
      <c r="C9" t="s">
        <v>445</v>
      </c>
      <c r="D9" t="s">
        <v>455</v>
      </c>
      <c r="E9" t="s">
        <v>456</v>
      </c>
      <c r="F9" s="7">
        <v>37712</v>
      </c>
      <c r="H9" s="7">
        <v>40725</v>
      </c>
      <c r="I9" t="s">
        <v>447</v>
      </c>
      <c r="J9" t="s">
        <v>457</v>
      </c>
      <c r="K9" t="s">
        <v>428</v>
      </c>
    </row>
    <row r="10" spans="1:11" x14ac:dyDescent="0.35">
      <c r="A10" t="s">
        <v>458</v>
      </c>
      <c r="B10" t="s">
        <v>433</v>
      </c>
      <c r="C10" t="s">
        <v>445</v>
      </c>
      <c r="D10" t="s">
        <v>459</v>
      </c>
      <c r="E10" t="s">
        <v>460</v>
      </c>
      <c r="F10" s="7">
        <v>39173</v>
      </c>
      <c r="I10" t="s">
        <v>461</v>
      </c>
      <c r="J10" t="s">
        <v>462</v>
      </c>
      <c r="K10" t="s">
        <v>428</v>
      </c>
    </row>
    <row r="11" spans="1:11" x14ac:dyDescent="0.35">
      <c r="A11" t="s">
        <v>463</v>
      </c>
      <c r="B11" t="s">
        <v>433</v>
      </c>
      <c r="C11" t="s">
        <v>445</v>
      </c>
      <c r="D11" t="s">
        <v>464</v>
      </c>
      <c r="E11" t="s">
        <v>465</v>
      </c>
      <c r="F11" s="7">
        <v>37712</v>
      </c>
      <c r="H11" s="7">
        <v>40725</v>
      </c>
      <c r="I11" t="s">
        <v>447</v>
      </c>
      <c r="J11" t="s">
        <v>466</v>
      </c>
      <c r="K11" t="s">
        <v>428</v>
      </c>
    </row>
    <row r="12" spans="1:11" x14ac:dyDescent="0.35">
      <c r="A12" t="s">
        <v>467</v>
      </c>
      <c r="B12" t="s">
        <v>433</v>
      </c>
      <c r="C12" t="s">
        <v>445</v>
      </c>
      <c r="D12" t="s">
        <v>468</v>
      </c>
      <c r="E12" t="s">
        <v>469</v>
      </c>
      <c r="F12" s="7">
        <v>38991</v>
      </c>
      <c r="I12" t="s">
        <v>470</v>
      </c>
      <c r="J12" t="s">
        <v>471</v>
      </c>
      <c r="K12" t="s">
        <v>428</v>
      </c>
    </row>
    <row r="13" spans="1:11" x14ac:dyDescent="0.35">
      <c r="A13" t="s">
        <v>472</v>
      </c>
      <c r="B13" t="s">
        <v>433</v>
      </c>
      <c r="C13" t="s">
        <v>473</v>
      </c>
      <c r="E13" t="s">
        <v>474</v>
      </c>
      <c r="F13" s="7">
        <v>37712</v>
      </c>
      <c r="I13" t="s">
        <v>475</v>
      </c>
      <c r="J13" t="s">
        <v>476</v>
      </c>
      <c r="K13" t="s">
        <v>428</v>
      </c>
    </row>
    <row r="14" spans="1:11" x14ac:dyDescent="0.35">
      <c r="A14" t="s">
        <v>477</v>
      </c>
      <c r="B14" t="s">
        <v>433</v>
      </c>
      <c r="C14" t="s">
        <v>478</v>
      </c>
      <c r="E14" t="s">
        <v>479</v>
      </c>
      <c r="F14" s="7">
        <v>37712</v>
      </c>
      <c r="H14" s="7">
        <v>39264</v>
      </c>
      <c r="I14" t="s">
        <v>480</v>
      </c>
      <c r="J14" t="s">
        <v>481</v>
      </c>
      <c r="K14" t="s">
        <v>428</v>
      </c>
    </row>
    <row r="15" spans="1:11" x14ac:dyDescent="0.35">
      <c r="A15" t="s">
        <v>373</v>
      </c>
      <c r="B15" t="s">
        <v>433</v>
      </c>
      <c r="C15" t="s">
        <v>482</v>
      </c>
      <c r="E15" t="s">
        <v>483</v>
      </c>
      <c r="F15" s="7">
        <v>37712</v>
      </c>
      <c r="H15" s="7">
        <v>39264</v>
      </c>
      <c r="I15" t="s">
        <v>484</v>
      </c>
      <c r="J15" t="s">
        <v>485</v>
      </c>
      <c r="K15" t="s">
        <v>428</v>
      </c>
    </row>
    <row r="16" spans="1:11" x14ac:dyDescent="0.35">
      <c r="A16" t="s">
        <v>486</v>
      </c>
      <c r="B16" t="s">
        <v>433</v>
      </c>
      <c r="C16" t="s">
        <v>482</v>
      </c>
      <c r="D16" t="s">
        <v>487</v>
      </c>
      <c r="E16" t="s">
        <v>488</v>
      </c>
      <c r="F16" s="7">
        <v>37712</v>
      </c>
      <c r="H16" s="7">
        <v>39264</v>
      </c>
      <c r="I16" t="s">
        <v>489</v>
      </c>
      <c r="J16" t="s">
        <v>490</v>
      </c>
      <c r="K16" t="s">
        <v>428</v>
      </c>
    </row>
    <row r="17" spans="1:11" x14ac:dyDescent="0.35">
      <c r="A17" t="s">
        <v>491</v>
      </c>
      <c r="B17" t="s">
        <v>433</v>
      </c>
      <c r="C17" t="s">
        <v>482</v>
      </c>
      <c r="D17" t="s">
        <v>492</v>
      </c>
      <c r="E17" t="s">
        <v>493</v>
      </c>
      <c r="F17" s="7">
        <v>37712</v>
      </c>
      <c r="H17" s="7">
        <v>40725</v>
      </c>
      <c r="I17" t="s">
        <v>494</v>
      </c>
      <c r="J17" t="s">
        <v>495</v>
      </c>
      <c r="K17" t="s">
        <v>428</v>
      </c>
    </row>
    <row r="18" spans="1:11" x14ac:dyDescent="0.35">
      <c r="A18" t="s">
        <v>496</v>
      </c>
      <c r="B18" t="s">
        <v>433</v>
      </c>
      <c r="C18" t="s">
        <v>482</v>
      </c>
      <c r="D18" t="s">
        <v>497</v>
      </c>
      <c r="E18" t="s">
        <v>498</v>
      </c>
      <c r="F18" s="7">
        <v>37712</v>
      </c>
      <c r="H18" s="7">
        <v>39448</v>
      </c>
      <c r="I18" t="s">
        <v>499</v>
      </c>
      <c r="J18" t="s">
        <v>500</v>
      </c>
      <c r="K18" t="s">
        <v>428</v>
      </c>
    </row>
    <row r="19" spans="1:11" x14ac:dyDescent="0.35">
      <c r="A19" t="s">
        <v>501</v>
      </c>
      <c r="B19" t="s">
        <v>433</v>
      </c>
      <c r="C19" t="s">
        <v>482</v>
      </c>
      <c r="D19" t="s">
        <v>502</v>
      </c>
      <c r="E19" t="s">
        <v>503</v>
      </c>
      <c r="F19" s="7">
        <v>37712</v>
      </c>
      <c r="H19" s="7">
        <v>39264</v>
      </c>
      <c r="I19" t="s">
        <v>504</v>
      </c>
      <c r="J19" t="s">
        <v>505</v>
      </c>
      <c r="K19" t="s">
        <v>428</v>
      </c>
    </row>
    <row r="20" spans="1:11" x14ac:dyDescent="0.35">
      <c r="A20" t="s">
        <v>506</v>
      </c>
      <c r="B20" t="s">
        <v>433</v>
      </c>
      <c r="C20" t="s">
        <v>482</v>
      </c>
      <c r="D20" t="s">
        <v>507</v>
      </c>
      <c r="E20" t="s">
        <v>508</v>
      </c>
      <c r="F20" s="7">
        <v>37712</v>
      </c>
      <c r="H20" s="7">
        <v>39448</v>
      </c>
      <c r="I20" t="s">
        <v>509</v>
      </c>
      <c r="J20" t="s">
        <v>510</v>
      </c>
      <c r="K20" t="s">
        <v>428</v>
      </c>
    </row>
    <row r="21" spans="1:11" x14ac:dyDescent="0.35">
      <c r="A21" t="s">
        <v>511</v>
      </c>
      <c r="B21" t="s">
        <v>433</v>
      </c>
      <c r="C21" t="s">
        <v>512</v>
      </c>
      <c r="E21" t="s">
        <v>513</v>
      </c>
      <c r="F21" s="7">
        <v>40634</v>
      </c>
      <c r="I21" t="s">
        <v>514</v>
      </c>
      <c r="J21" t="s">
        <v>515</v>
      </c>
      <c r="K21" t="s">
        <v>428</v>
      </c>
    </row>
    <row r="22" spans="1:11" x14ac:dyDescent="0.35">
      <c r="A22" t="s">
        <v>364</v>
      </c>
      <c r="B22" t="s">
        <v>433</v>
      </c>
      <c r="C22" t="s">
        <v>516</v>
      </c>
      <c r="E22" t="s">
        <v>517</v>
      </c>
      <c r="F22" s="7">
        <v>37712</v>
      </c>
      <c r="H22" s="7">
        <v>40725</v>
      </c>
      <c r="I22" t="s">
        <v>518</v>
      </c>
      <c r="J22" t="s">
        <v>519</v>
      </c>
      <c r="K22" t="s">
        <v>428</v>
      </c>
    </row>
    <row r="23" spans="1:11" x14ac:dyDescent="0.35">
      <c r="A23" t="s">
        <v>382</v>
      </c>
      <c r="B23" t="s">
        <v>433</v>
      </c>
      <c r="C23" t="s">
        <v>516</v>
      </c>
      <c r="D23" t="s">
        <v>520</v>
      </c>
      <c r="E23" t="s">
        <v>521</v>
      </c>
      <c r="F23" s="7">
        <v>37712</v>
      </c>
      <c r="H23" s="7">
        <v>40179</v>
      </c>
      <c r="I23" t="s">
        <v>522</v>
      </c>
      <c r="J23" t="s">
        <v>523</v>
      </c>
      <c r="K23" t="s">
        <v>428</v>
      </c>
    </row>
    <row r="24" spans="1:11" x14ac:dyDescent="0.35">
      <c r="A24" t="s">
        <v>524</v>
      </c>
      <c r="B24" t="s">
        <v>433</v>
      </c>
      <c r="C24" t="s">
        <v>516</v>
      </c>
      <c r="D24" t="s">
        <v>459</v>
      </c>
      <c r="E24" t="s">
        <v>525</v>
      </c>
      <c r="F24" s="7">
        <v>39173</v>
      </c>
      <c r="I24" t="s">
        <v>461</v>
      </c>
      <c r="J24" t="s">
        <v>526</v>
      </c>
      <c r="K24" t="s">
        <v>428</v>
      </c>
    </row>
    <row r="25" spans="1:11" x14ac:dyDescent="0.35">
      <c r="A25" t="s">
        <v>527</v>
      </c>
      <c r="B25" t="s">
        <v>433</v>
      </c>
      <c r="C25" t="s">
        <v>516</v>
      </c>
      <c r="D25" t="s">
        <v>528</v>
      </c>
      <c r="E25" t="s">
        <v>529</v>
      </c>
      <c r="F25" s="7">
        <v>37712</v>
      </c>
      <c r="H25" s="7">
        <v>40725</v>
      </c>
      <c r="I25" t="s">
        <v>530</v>
      </c>
      <c r="J25" t="s">
        <v>531</v>
      </c>
      <c r="K25" t="s">
        <v>428</v>
      </c>
    </row>
    <row r="26" spans="1:11" x14ac:dyDescent="0.35">
      <c r="A26" t="s">
        <v>532</v>
      </c>
      <c r="B26" t="s">
        <v>433</v>
      </c>
      <c r="C26" t="s">
        <v>516</v>
      </c>
      <c r="D26" t="s">
        <v>533</v>
      </c>
      <c r="E26" t="s">
        <v>534</v>
      </c>
      <c r="F26" s="7">
        <v>37712</v>
      </c>
      <c r="H26" s="7">
        <v>39264</v>
      </c>
      <c r="I26" t="s">
        <v>535</v>
      </c>
      <c r="J26" t="s">
        <v>536</v>
      </c>
      <c r="K26" t="s">
        <v>428</v>
      </c>
    </row>
    <row r="27" spans="1:11" x14ac:dyDescent="0.35">
      <c r="A27" t="s">
        <v>537</v>
      </c>
      <c r="B27" t="s">
        <v>433</v>
      </c>
      <c r="C27" t="s">
        <v>516</v>
      </c>
      <c r="D27" t="s">
        <v>538</v>
      </c>
      <c r="E27" t="s">
        <v>539</v>
      </c>
      <c r="F27" s="7">
        <v>37712</v>
      </c>
      <c r="H27" s="7">
        <v>40725</v>
      </c>
      <c r="I27" t="s">
        <v>530</v>
      </c>
      <c r="J27" t="s">
        <v>540</v>
      </c>
      <c r="K27" t="s">
        <v>428</v>
      </c>
    </row>
    <row r="28" spans="1:11" x14ac:dyDescent="0.35">
      <c r="A28" t="s">
        <v>541</v>
      </c>
      <c r="B28" t="s">
        <v>433</v>
      </c>
      <c r="C28" t="s">
        <v>516</v>
      </c>
      <c r="D28" t="s">
        <v>542</v>
      </c>
      <c r="E28" t="s">
        <v>543</v>
      </c>
      <c r="F28" s="7">
        <v>37712</v>
      </c>
      <c r="I28" t="s">
        <v>544</v>
      </c>
      <c r="J28" t="s">
        <v>545</v>
      </c>
      <c r="K28" t="s">
        <v>428</v>
      </c>
    </row>
    <row r="29" spans="1:11" x14ac:dyDescent="0.35">
      <c r="A29" t="s">
        <v>361</v>
      </c>
      <c r="B29" t="s">
        <v>433</v>
      </c>
      <c r="C29" t="s">
        <v>546</v>
      </c>
      <c r="E29" t="s">
        <v>547</v>
      </c>
      <c r="F29" s="7">
        <v>37712</v>
      </c>
      <c r="H29" s="7">
        <v>39264</v>
      </c>
      <c r="I29" t="s">
        <v>548</v>
      </c>
      <c r="J29" t="s">
        <v>549</v>
      </c>
      <c r="K29" t="s">
        <v>428</v>
      </c>
    </row>
    <row r="30" spans="1:11" x14ac:dyDescent="0.35">
      <c r="A30" t="s">
        <v>550</v>
      </c>
      <c r="B30" t="s">
        <v>433</v>
      </c>
      <c r="C30" t="s">
        <v>546</v>
      </c>
      <c r="D30" t="s">
        <v>450</v>
      </c>
      <c r="E30" t="s">
        <v>551</v>
      </c>
      <c r="F30" s="7">
        <v>37712</v>
      </c>
      <c r="H30" s="7">
        <v>40179</v>
      </c>
      <c r="I30" t="s">
        <v>552</v>
      </c>
      <c r="J30" t="s">
        <v>553</v>
      </c>
      <c r="K30" t="s">
        <v>428</v>
      </c>
    </row>
    <row r="31" spans="1:11" x14ac:dyDescent="0.35">
      <c r="A31" t="s">
        <v>554</v>
      </c>
      <c r="B31" t="s">
        <v>433</v>
      </c>
      <c r="C31" t="s">
        <v>546</v>
      </c>
      <c r="D31" t="s">
        <v>555</v>
      </c>
      <c r="E31" t="s">
        <v>556</v>
      </c>
      <c r="F31" s="7">
        <v>37712</v>
      </c>
      <c r="H31" s="7">
        <v>40725</v>
      </c>
      <c r="I31" t="s">
        <v>557</v>
      </c>
      <c r="J31" t="s">
        <v>558</v>
      </c>
      <c r="K31" t="s">
        <v>428</v>
      </c>
    </row>
    <row r="32" spans="1:11" x14ac:dyDescent="0.35">
      <c r="A32" t="s">
        <v>559</v>
      </c>
      <c r="B32" t="s">
        <v>433</v>
      </c>
      <c r="C32" t="s">
        <v>546</v>
      </c>
      <c r="D32" t="s">
        <v>560</v>
      </c>
      <c r="E32" t="s">
        <v>561</v>
      </c>
      <c r="F32" s="7">
        <v>37712</v>
      </c>
      <c r="J32" t="s">
        <v>562</v>
      </c>
      <c r="K32" t="s">
        <v>428</v>
      </c>
    </row>
    <row r="33" spans="1:11" x14ac:dyDescent="0.35">
      <c r="A33" t="s">
        <v>563</v>
      </c>
      <c r="B33" t="s">
        <v>433</v>
      </c>
      <c r="C33" t="s">
        <v>546</v>
      </c>
      <c r="D33" t="s">
        <v>564</v>
      </c>
      <c r="E33" t="s">
        <v>565</v>
      </c>
      <c r="F33" s="7">
        <v>37712</v>
      </c>
      <c r="H33" s="7">
        <v>40725</v>
      </c>
      <c r="I33" t="s">
        <v>566</v>
      </c>
      <c r="J33" t="s">
        <v>567</v>
      </c>
      <c r="K33" t="s">
        <v>428</v>
      </c>
    </row>
    <row r="34" spans="1:11" x14ac:dyDescent="0.35">
      <c r="A34" t="s">
        <v>568</v>
      </c>
      <c r="B34" t="s">
        <v>433</v>
      </c>
      <c r="C34" t="s">
        <v>546</v>
      </c>
      <c r="D34" t="s">
        <v>459</v>
      </c>
      <c r="E34" t="s">
        <v>569</v>
      </c>
      <c r="F34" s="7">
        <v>39173</v>
      </c>
      <c r="I34" t="s">
        <v>461</v>
      </c>
      <c r="J34" t="s">
        <v>570</v>
      </c>
      <c r="K34" t="s">
        <v>428</v>
      </c>
    </row>
    <row r="35" spans="1:11" x14ac:dyDescent="0.35">
      <c r="A35" t="s">
        <v>571</v>
      </c>
      <c r="B35" t="s">
        <v>433</v>
      </c>
      <c r="C35" t="s">
        <v>546</v>
      </c>
      <c r="D35" t="s">
        <v>572</v>
      </c>
      <c r="E35" t="s">
        <v>573</v>
      </c>
      <c r="F35" s="7">
        <v>39356</v>
      </c>
      <c r="I35" t="s">
        <v>574</v>
      </c>
      <c r="J35" t="s">
        <v>575</v>
      </c>
      <c r="K35" t="s">
        <v>428</v>
      </c>
    </row>
    <row r="36" spans="1:11" x14ac:dyDescent="0.35">
      <c r="A36" t="s">
        <v>576</v>
      </c>
      <c r="B36" t="s">
        <v>433</v>
      </c>
      <c r="C36" t="s">
        <v>546</v>
      </c>
      <c r="D36" t="s">
        <v>577</v>
      </c>
      <c r="E36" t="s">
        <v>578</v>
      </c>
      <c r="F36" s="7">
        <v>39722</v>
      </c>
      <c r="I36" t="s">
        <v>579</v>
      </c>
      <c r="J36" t="s">
        <v>580</v>
      </c>
      <c r="K36" t="s">
        <v>428</v>
      </c>
    </row>
    <row r="37" spans="1:11" x14ac:dyDescent="0.35">
      <c r="A37" t="s">
        <v>581</v>
      </c>
      <c r="B37" t="s">
        <v>433</v>
      </c>
      <c r="C37" t="s">
        <v>546</v>
      </c>
      <c r="D37" t="s">
        <v>538</v>
      </c>
      <c r="E37" t="s">
        <v>582</v>
      </c>
      <c r="F37" s="7">
        <v>37712</v>
      </c>
      <c r="H37" s="7">
        <v>40725</v>
      </c>
      <c r="I37" t="s">
        <v>557</v>
      </c>
      <c r="J37" t="s">
        <v>583</v>
      </c>
      <c r="K37" t="s">
        <v>428</v>
      </c>
    </row>
    <row r="38" spans="1:11" x14ac:dyDescent="0.35">
      <c r="A38" t="s">
        <v>362</v>
      </c>
      <c r="B38" t="s">
        <v>433</v>
      </c>
      <c r="C38" t="s">
        <v>584</v>
      </c>
      <c r="E38" t="s">
        <v>440</v>
      </c>
      <c r="F38" s="7">
        <v>37712</v>
      </c>
      <c r="J38" t="s">
        <v>585</v>
      </c>
      <c r="K38" t="s">
        <v>428</v>
      </c>
    </row>
    <row r="39" spans="1:11" x14ac:dyDescent="0.35">
      <c r="A39" t="s">
        <v>371</v>
      </c>
      <c r="B39" t="s">
        <v>433</v>
      </c>
      <c r="C39" t="s">
        <v>586</v>
      </c>
      <c r="E39" t="s">
        <v>587</v>
      </c>
      <c r="F39" s="7">
        <v>37712</v>
      </c>
      <c r="I39" t="s">
        <v>588</v>
      </c>
      <c r="J39" t="s">
        <v>589</v>
      </c>
      <c r="K39" t="s">
        <v>428</v>
      </c>
    </row>
    <row r="40" spans="1:11" x14ac:dyDescent="0.35">
      <c r="A40" t="s">
        <v>590</v>
      </c>
      <c r="B40" t="s">
        <v>433</v>
      </c>
      <c r="C40" t="s">
        <v>591</v>
      </c>
      <c r="E40" t="s">
        <v>592</v>
      </c>
      <c r="F40" s="7">
        <v>39173</v>
      </c>
      <c r="I40" t="s">
        <v>593</v>
      </c>
      <c r="J40" t="s">
        <v>594</v>
      </c>
      <c r="K40" t="s">
        <v>428</v>
      </c>
    </row>
    <row r="41" spans="1:11" x14ac:dyDescent="0.35">
      <c r="A41" t="s">
        <v>595</v>
      </c>
      <c r="B41" t="s">
        <v>433</v>
      </c>
      <c r="C41" t="s">
        <v>596</v>
      </c>
      <c r="E41" t="s">
        <v>597</v>
      </c>
      <c r="F41" s="7">
        <v>44652</v>
      </c>
      <c r="I41" t="s">
        <v>598</v>
      </c>
      <c r="J41" t="s">
        <v>599</v>
      </c>
      <c r="K41" t="s">
        <v>428</v>
      </c>
    </row>
    <row r="42" spans="1:11" x14ac:dyDescent="0.35">
      <c r="A42" t="s">
        <v>366</v>
      </c>
      <c r="B42" t="s">
        <v>433</v>
      </c>
      <c r="C42" t="s">
        <v>600</v>
      </c>
      <c r="E42" t="s">
        <v>601</v>
      </c>
      <c r="F42" s="7">
        <v>37712</v>
      </c>
      <c r="H42" s="7">
        <v>40725</v>
      </c>
      <c r="I42" t="s">
        <v>602</v>
      </c>
      <c r="J42" t="s">
        <v>603</v>
      </c>
      <c r="K42" t="s">
        <v>428</v>
      </c>
    </row>
    <row r="43" spans="1:11" x14ac:dyDescent="0.35">
      <c r="A43" t="s">
        <v>604</v>
      </c>
      <c r="B43" t="s">
        <v>433</v>
      </c>
      <c r="C43" t="s">
        <v>600</v>
      </c>
      <c r="D43" t="s">
        <v>450</v>
      </c>
      <c r="E43" t="s">
        <v>605</v>
      </c>
      <c r="F43" s="7">
        <v>37712</v>
      </c>
      <c r="H43" s="7">
        <v>40725</v>
      </c>
      <c r="I43" t="s">
        <v>606</v>
      </c>
      <c r="J43" t="s">
        <v>607</v>
      </c>
      <c r="K43" t="s">
        <v>428</v>
      </c>
    </row>
    <row r="44" spans="1:11" x14ac:dyDescent="0.35">
      <c r="A44" t="s">
        <v>608</v>
      </c>
      <c r="B44" t="s">
        <v>433</v>
      </c>
      <c r="C44" t="s">
        <v>600</v>
      </c>
      <c r="D44" t="s">
        <v>555</v>
      </c>
      <c r="E44" t="s">
        <v>609</v>
      </c>
      <c r="F44" s="7">
        <v>37712</v>
      </c>
      <c r="H44" s="7">
        <v>40725</v>
      </c>
      <c r="I44" t="s">
        <v>602</v>
      </c>
      <c r="J44" t="s">
        <v>610</v>
      </c>
      <c r="K44" t="s">
        <v>428</v>
      </c>
    </row>
    <row r="45" spans="1:11" x14ac:dyDescent="0.35">
      <c r="A45" t="s">
        <v>611</v>
      </c>
      <c r="B45" t="s">
        <v>433</v>
      </c>
      <c r="C45" t="s">
        <v>600</v>
      </c>
      <c r="D45" t="s">
        <v>612</v>
      </c>
      <c r="E45" t="s">
        <v>613</v>
      </c>
      <c r="F45" s="7">
        <v>43374</v>
      </c>
      <c r="I45" t="s">
        <v>614</v>
      </c>
      <c r="J45" t="s">
        <v>615</v>
      </c>
      <c r="K45" t="s">
        <v>428</v>
      </c>
    </row>
    <row r="46" spans="1:11" x14ac:dyDescent="0.35">
      <c r="A46" t="s">
        <v>616</v>
      </c>
      <c r="B46" t="s">
        <v>433</v>
      </c>
      <c r="C46" t="s">
        <v>600</v>
      </c>
      <c r="D46" t="s">
        <v>617</v>
      </c>
      <c r="E46" t="s">
        <v>618</v>
      </c>
      <c r="F46" s="7">
        <v>42278</v>
      </c>
      <c r="I46" t="s">
        <v>619</v>
      </c>
      <c r="J46" t="s">
        <v>620</v>
      </c>
      <c r="K46" t="s">
        <v>428</v>
      </c>
    </row>
    <row r="47" spans="1:11" x14ac:dyDescent="0.35">
      <c r="A47" t="s">
        <v>621</v>
      </c>
      <c r="B47" t="s">
        <v>433</v>
      </c>
      <c r="C47" t="s">
        <v>600</v>
      </c>
      <c r="D47" t="s">
        <v>434</v>
      </c>
      <c r="E47" t="s">
        <v>622</v>
      </c>
      <c r="F47" s="7">
        <v>37712</v>
      </c>
      <c r="H47" s="7">
        <v>40725</v>
      </c>
      <c r="I47" t="s">
        <v>606</v>
      </c>
      <c r="J47" t="s">
        <v>623</v>
      </c>
      <c r="K47" t="s">
        <v>428</v>
      </c>
    </row>
    <row r="48" spans="1:11" x14ac:dyDescent="0.35">
      <c r="A48" t="s">
        <v>391</v>
      </c>
      <c r="B48" t="s">
        <v>433</v>
      </c>
      <c r="C48" t="s">
        <v>600</v>
      </c>
      <c r="D48" t="s">
        <v>624</v>
      </c>
      <c r="E48" t="s">
        <v>625</v>
      </c>
      <c r="F48" s="7">
        <v>37712</v>
      </c>
      <c r="H48" s="7">
        <v>40725</v>
      </c>
      <c r="I48" t="s">
        <v>626</v>
      </c>
      <c r="J48" t="s">
        <v>627</v>
      </c>
      <c r="K48" t="s">
        <v>428</v>
      </c>
    </row>
    <row r="49" spans="1:11" x14ac:dyDescent="0.35">
      <c r="A49" t="s">
        <v>628</v>
      </c>
      <c r="B49" t="s">
        <v>433</v>
      </c>
      <c r="C49" t="s">
        <v>600</v>
      </c>
      <c r="D49" t="s">
        <v>443</v>
      </c>
      <c r="E49" t="s">
        <v>629</v>
      </c>
      <c r="F49" s="7">
        <v>37712</v>
      </c>
      <c r="H49" s="7">
        <v>40179</v>
      </c>
      <c r="I49" t="s">
        <v>630</v>
      </c>
      <c r="J49" t="s">
        <v>631</v>
      </c>
      <c r="K49" t="s">
        <v>428</v>
      </c>
    </row>
    <row r="50" spans="1:11" x14ac:dyDescent="0.35">
      <c r="A50" t="s">
        <v>632</v>
      </c>
      <c r="B50" t="s">
        <v>433</v>
      </c>
      <c r="C50" t="s">
        <v>600</v>
      </c>
      <c r="D50" t="s">
        <v>633</v>
      </c>
      <c r="E50" t="s">
        <v>634</v>
      </c>
      <c r="F50" s="7">
        <v>37712</v>
      </c>
      <c r="H50" s="7">
        <v>40725</v>
      </c>
      <c r="I50" t="s">
        <v>602</v>
      </c>
      <c r="J50" t="s">
        <v>635</v>
      </c>
      <c r="K50" t="s">
        <v>428</v>
      </c>
    </row>
    <row r="51" spans="1:11" x14ac:dyDescent="0.35">
      <c r="A51" t="s">
        <v>636</v>
      </c>
      <c r="B51" t="s">
        <v>433</v>
      </c>
      <c r="C51" t="s">
        <v>600</v>
      </c>
      <c r="D51" t="s">
        <v>455</v>
      </c>
      <c r="E51" t="s">
        <v>637</v>
      </c>
      <c r="F51" s="7">
        <v>37712</v>
      </c>
      <c r="H51" s="7">
        <v>40725</v>
      </c>
      <c r="I51" t="s">
        <v>602</v>
      </c>
      <c r="J51" t="s">
        <v>638</v>
      </c>
      <c r="K51" t="s">
        <v>428</v>
      </c>
    </row>
    <row r="52" spans="1:11" x14ac:dyDescent="0.35">
      <c r="A52" t="s">
        <v>389</v>
      </c>
      <c r="B52" t="s">
        <v>433</v>
      </c>
      <c r="C52" t="s">
        <v>600</v>
      </c>
      <c r="D52" t="s">
        <v>639</v>
      </c>
      <c r="E52" t="s">
        <v>640</v>
      </c>
      <c r="F52" s="7">
        <v>37712</v>
      </c>
      <c r="H52" s="7">
        <v>40725</v>
      </c>
      <c r="I52" t="s">
        <v>602</v>
      </c>
      <c r="J52" t="s">
        <v>641</v>
      </c>
      <c r="K52" t="s">
        <v>428</v>
      </c>
    </row>
    <row r="53" spans="1:11" x14ac:dyDescent="0.35">
      <c r="A53" t="s">
        <v>642</v>
      </c>
      <c r="B53" t="s">
        <v>433</v>
      </c>
      <c r="C53" t="s">
        <v>600</v>
      </c>
      <c r="D53" t="s">
        <v>643</v>
      </c>
      <c r="E53" t="s">
        <v>644</v>
      </c>
      <c r="F53" s="7">
        <v>37712</v>
      </c>
      <c r="H53" s="7">
        <v>40725</v>
      </c>
      <c r="I53" t="s">
        <v>602</v>
      </c>
      <c r="J53" t="s">
        <v>645</v>
      </c>
      <c r="K53" t="s">
        <v>428</v>
      </c>
    </row>
    <row r="54" spans="1:11" x14ac:dyDescent="0.35">
      <c r="A54" t="s">
        <v>370</v>
      </c>
      <c r="B54" t="s">
        <v>433</v>
      </c>
      <c r="C54" t="s">
        <v>600</v>
      </c>
      <c r="D54" t="s">
        <v>564</v>
      </c>
      <c r="E54" t="s">
        <v>646</v>
      </c>
      <c r="F54" s="7">
        <v>37712</v>
      </c>
      <c r="H54" s="7">
        <v>40725</v>
      </c>
      <c r="I54" t="s">
        <v>602</v>
      </c>
      <c r="J54" t="s">
        <v>647</v>
      </c>
      <c r="K54" t="s">
        <v>428</v>
      </c>
    </row>
    <row r="55" spans="1:11" x14ac:dyDescent="0.35">
      <c r="A55" t="s">
        <v>648</v>
      </c>
      <c r="B55" t="s">
        <v>433</v>
      </c>
      <c r="C55" t="s">
        <v>600</v>
      </c>
      <c r="D55" t="s">
        <v>649</v>
      </c>
      <c r="E55" t="s">
        <v>650</v>
      </c>
      <c r="F55" s="7">
        <v>37712</v>
      </c>
      <c r="H55" s="7">
        <v>40725</v>
      </c>
      <c r="I55" t="s">
        <v>602</v>
      </c>
      <c r="J55" t="s">
        <v>651</v>
      </c>
      <c r="K55" t="s">
        <v>428</v>
      </c>
    </row>
    <row r="56" spans="1:11" x14ac:dyDescent="0.35">
      <c r="A56" t="s">
        <v>652</v>
      </c>
      <c r="B56" t="s">
        <v>433</v>
      </c>
      <c r="C56" t="s">
        <v>600</v>
      </c>
      <c r="D56" t="s">
        <v>653</v>
      </c>
      <c r="E56" t="s">
        <v>654</v>
      </c>
      <c r="F56" s="7">
        <v>37712</v>
      </c>
      <c r="H56" s="7">
        <v>40725</v>
      </c>
      <c r="I56" t="s">
        <v>655</v>
      </c>
      <c r="J56" t="s">
        <v>656</v>
      </c>
      <c r="K56" t="s">
        <v>428</v>
      </c>
    </row>
    <row r="57" spans="1:11" x14ac:dyDescent="0.35">
      <c r="A57" t="s">
        <v>657</v>
      </c>
      <c r="B57" t="s">
        <v>433</v>
      </c>
      <c r="C57" t="s">
        <v>600</v>
      </c>
      <c r="D57" t="s">
        <v>658</v>
      </c>
      <c r="E57" t="s">
        <v>659</v>
      </c>
      <c r="F57" s="7">
        <v>37712</v>
      </c>
      <c r="I57" t="s">
        <v>660</v>
      </c>
      <c r="J57" t="s">
        <v>661</v>
      </c>
      <c r="K57" t="s">
        <v>428</v>
      </c>
    </row>
    <row r="58" spans="1:11" x14ac:dyDescent="0.35">
      <c r="A58" t="s">
        <v>662</v>
      </c>
      <c r="B58" t="s">
        <v>433</v>
      </c>
      <c r="C58" t="s">
        <v>600</v>
      </c>
      <c r="D58" t="s">
        <v>459</v>
      </c>
      <c r="E58" t="s">
        <v>663</v>
      </c>
      <c r="F58" s="7">
        <v>39173</v>
      </c>
      <c r="I58" t="s">
        <v>461</v>
      </c>
      <c r="J58" t="s">
        <v>664</v>
      </c>
      <c r="K58" t="s">
        <v>428</v>
      </c>
    </row>
    <row r="59" spans="1:11" x14ac:dyDescent="0.35">
      <c r="A59" t="s">
        <v>665</v>
      </c>
      <c r="B59" t="s">
        <v>433</v>
      </c>
      <c r="C59" t="s">
        <v>600</v>
      </c>
      <c r="D59" t="s">
        <v>666</v>
      </c>
      <c r="E59" t="s">
        <v>667</v>
      </c>
      <c r="F59" s="7">
        <v>40817</v>
      </c>
      <c r="I59" t="s">
        <v>668</v>
      </c>
      <c r="J59" t="s">
        <v>669</v>
      </c>
      <c r="K59" t="s">
        <v>428</v>
      </c>
    </row>
    <row r="60" spans="1:11" x14ac:dyDescent="0.35">
      <c r="A60" t="s">
        <v>670</v>
      </c>
      <c r="B60" t="s">
        <v>433</v>
      </c>
      <c r="C60" t="s">
        <v>600</v>
      </c>
      <c r="D60" t="s">
        <v>671</v>
      </c>
      <c r="E60" t="s">
        <v>672</v>
      </c>
      <c r="F60" s="7">
        <v>37712</v>
      </c>
      <c r="H60" s="7">
        <v>40725</v>
      </c>
      <c r="I60" t="s">
        <v>602</v>
      </c>
      <c r="J60" t="s">
        <v>673</v>
      </c>
      <c r="K60" t="s">
        <v>428</v>
      </c>
    </row>
    <row r="61" spans="1:11" x14ac:dyDescent="0.35">
      <c r="A61" t="s">
        <v>674</v>
      </c>
      <c r="B61" t="s">
        <v>433</v>
      </c>
      <c r="C61" t="s">
        <v>600</v>
      </c>
      <c r="D61" t="s">
        <v>675</v>
      </c>
      <c r="E61" t="s">
        <v>676</v>
      </c>
      <c r="F61" s="7">
        <v>37712</v>
      </c>
      <c r="H61" s="7">
        <v>39264</v>
      </c>
      <c r="I61" t="s">
        <v>677</v>
      </c>
      <c r="J61" t="s">
        <v>678</v>
      </c>
      <c r="K61" t="s">
        <v>428</v>
      </c>
    </row>
    <row r="62" spans="1:11" x14ac:dyDescent="0.35">
      <c r="A62" t="s">
        <v>679</v>
      </c>
      <c r="B62" t="s">
        <v>433</v>
      </c>
      <c r="C62" t="s">
        <v>600</v>
      </c>
      <c r="D62" t="s">
        <v>680</v>
      </c>
      <c r="E62" t="s">
        <v>561</v>
      </c>
      <c r="F62" s="7">
        <v>37712</v>
      </c>
      <c r="J62" t="s">
        <v>681</v>
      </c>
      <c r="K62" t="s">
        <v>428</v>
      </c>
    </row>
    <row r="63" spans="1:11" x14ac:dyDescent="0.35">
      <c r="A63" t="s">
        <v>682</v>
      </c>
      <c r="B63" t="s">
        <v>433</v>
      </c>
      <c r="C63" t="s">
        <v>600</v>
      </c>
      <c r="D63" t="s">
        <v>683</v>
      </c>
      <c r="E63" t="s">
        <v>684</v>
      </c>
      <c r="F63" s="7">
        <v>37712</v>
      </c>
      <c r="H63" s="7">
        <v>39391</v>
      </c>
      <c r="I63" t="s">
        <v>685</v>
      </c>
      <c r="J63" t="s">
        <v>686</v>
      </c>
      <c r="K63" t="s">
        <v>428</v>
      </c>
    </row>
    <row r="64" spans="1:11" x14ac:dyDescent="0.35">
      <c r="A64" t="s">
        <v>687</v>
      </c>
      <c r="B64" t="s">
        <v>433</v>
      </c>
      <c r="C64" t="s">
        <v>600</v>
      </c>
      <c r="D64" t="s">
        <v>688</v>
      </c>
      <c r="E64" t="s">
        <v>689</v>
      </c>
      <c r="F64" s="7">
        <v>37712</v>
      </c>
      <c r="H64" s="7">
        <v>40725</v>
      </c>
      <c r="I64" t="s">
        <v>602</v>
      </c>
      <c r="J64" t="s">
        <v>690</v>
      </c>
      <c r="K64" t="s">
        <v>428</v>
      </c>
    </row>
    <row r="65" spans="1:11" x14ac:dyDescent="0.35">
      <c r="A65" t="s">
        <v>691</v>
      </c>
      <c r="B65" t="s">
        <v>433</v>
      </c>
      <c r="C65" t="s">
        <v>600</v>
      </c>
      <c r="D65" t="s">
        <v>572</v>
      </c>
      <c r="E65" t="s">
        <v>573</v>
      </c>
      <c r="F65" s="7">
        <v>39356</v>
      </c>
      <c r="I65" t="s">
        <v>574</v>
      </c>
      <c r="J65" t="s">
        <v>692</v>
      </c>
      <c r="K65" t="s">
        <v>428</v>
      </c>
    </row>
    <row r="66" spans="1:11" x14ac:dyDescent="0.35">
      <c r="A66" t="s">
        <v>693</v>
      </c>
      <c r="B66" t="s">
        <v>433</v>
      </c>
      <c r="C66" t="s">
        <v>600</v>
      </c>
      <c r="D66" t="s">
        <v>694</v>
      </c>
      <c r="E66" t="s">
        <v>695</v>
      </c>
      <c r="F66" s="7">
        <v>37712</v>
      </c>
      <c r="H66" s="7">
        <v>40725</v>
      </c>
      <c r="I66" t="s">
        <v>602</v>
      </c>
      <c r="J66" t="s">
        <v>696</v>
      </c>
      <c r="K66" t="s">
        <v>428</v>
      </c>
    </row>
    <row r="67" spans="1:11" x14ac:dyDescent="0.35">
      <c r="A67" t="s">
        <v>697</v>
      </c>
      <c r="B67" t="s">
        <v>433</v>
      </c>
      <c r="C67" t="s">
        <v>600</v>
      </c>
      <c r="D67" t="s">
        <v>698</v>
      </c>
      <c r="E67" t="s">
        <v>699</v>
      </c>
      <c r="F67" s="7">
        <v>37712</v>
      </c>
      <c r="H67" s="7">
        <v>40725</v>
      </c>
      <c r="I67" t="s">
        <v>602</v>
      </c>
      <c r="J67" t="s">
        <v>700</v>
      </c>
      <c r="K67" t="s">
        <v>428</v>
      </c>
    </row>
    <row r="68" spans="1:11" x14ac:dyDescent="0.35">
      <c r="A68" t="s">
        <v>701</v>
      </c>
      <c r="B68" t="s">
        <v>433</v>
      </c>
      <c r="C68" t="s">
        <v>600</v>
      </c>
      <c r="D68" t="s">
        <v>577</v>
      </c>
      <c r="E68" t="s">
        <v>702</v>
      </c>
      <c r="F68" s="7">
        <v>38991</v>
      </c>
      <c r="I68" t="s">
        <v>703</v>
      </c>
      <c r="J68" t="s">
        <v>704</v>
      </c>
      <c r="K68" t="s">
        <v>428</v>
      </c>
    </row>
    <row r="69" spans="1:11" x14ac:dyDescent="0.35">
      <c r="A69" t="s">
        <v>705</v>
      </c>
      <c r="B69" t="s">
        <v>433</v>
      </c>
      <c r="C69" t="s">
        <v>600</v>
      </c>
      <c r="D69" t="s">
        <v>538</v>
      </c>
      <c r="E69" t="s">
        <v>706</v>
      </c>
      <c r="F69" s="7">
        <v>37712</v>
      </c>
      <c r="H69" s="7">
        <v>40725</v>
      </c>
      <c r="I69" t="s">
        <v>602</v>
      </c>
      <c r="J69" t="s">
        <v>707</v>
      </c>
      <c r="K69" t="s">
        <v>428</v>
      </c>
    </row>
    <row r="70" spans="1:11" x14ac:dyDescent="0.35">
      <c r="A70" t="s">
        <v>708</v>
      </c>
      <c r="B70" t="s">
        <v>433</v>
      </c>
      <c r="C70" t="s">
        <v>600</v>
      </c>
      <c r="D70" t="s">
        <v>709</v>
      </c>
      <c r="E70" t="s">
        <v>710</v>
      </c>
      <c r="F70" s="7">
        <v>39356</v>
      </c>
      <c r="I70" t="s">
        <v>711</v>
      </c>
      <c r="J70" t="s">
        <v>712</v>
      </c>
      <c r="K70" t="s">
        <v>428</v>
      </c>
    </row>
    <row r="71" spans="1:11" x14ac:dyDescent="0.35">
      <c r="A71" t="s">
        <v>713</v>
      </c>
      <c r="B71" t="s">
        <v>433</v>
      </c>
      <c r="C71" t="s">
        <v>714</v>
      </c>
      <c r="E71" t="s">
        <v>715</v>
      </c>
      <c r="F71" s="7">
        <v>37712</v>
      </c>
      <c r="I71" t="s">
        <v>716</v>
      </c>
      <c r="J71" t="s">
        <v>717</v>
      </c>
      <c r="K71" t="s">
        <v>428</v>
      </c>
    </row>
    <row r="72" spans="1:11" x14ac:dyDescent="0.35">
      <c r="A72" t="s">
        <v>718</v>
      </c>
      <c r="B72" t="s">
        <v>433</v>
      </c>
      <c r="C72" t="s">
        <v>719</v>
      </c>
      <c r="D72" t="s">
        <v>720</v>
      </c>
      <c r="E72" t="s">
        <v>721</v>
      </c>
      <c r="F72" s="7">
        <v>37712</v>
      </c>
      <c r="H72" s="7">
        <v>39264</v>
      </c>
      <c r="I72" t="s">
        <v>722</v>
      </c>
      <c r="J72" t="s">
        <v>723</v>
      </c>
      <c r="K72" t="s">
        <v>428</v>
      </c>
    </row>
    <row r="73" spans="1:11" x14ac:dyDescent="0.35">
      <c r="A73" t="s">
        <v>724</v>
      </c>
      <c r="B73" t="s">
        <v>433</v>
      </c>
      <c r="C73" t="s">
        <v>719</v>
      </c>
      <c r="D73" t="s">
        <v>725</v>
      </c>
      <c r="E73" t="s">
        <v>726</v>
      </c>
      <c r="F73" s="7">
        <v>37712</v>
      </c>
      <c r="H73" s="7">
        <v>39264</v>
      </c>
      <c r="I73" t="s">
        <v>727</v>
      </c>
      <c r="J73" t="s">
        <v>728</v>
      </c>
      <c r="K73" t="s">
        <v>428</v>
      </c>
    </row>
    <row r="74" spans="1:11" x14ac:dyDescent="0.35">
      <c r="A74" t="s">
        <v>729</v>
      </c>
      <c r="B74" t="s">
        <v>433</v>
      </c>
      <c r="C74" t="s">
        <v>719</v>
      </c>
      <c r="D74" t="s">
        <v>730</v>
      </c>
      <c r="E74" t="s">
        <v>731</v>
      </c>
      <c r="F74" s="7">
        <v>37712</v>
      </c>
      <c r="H74" s="7">
        <v>39264</v>
      </c>
      <c r="I74" t="s">
        <v>722</v>
      </c>
      <c r="J74" t="s">
        <v>732</v>
      </c>
      <c r="K74" t="s">
        <v>428</v>
      </c>
    </row>
    <row r="75" spans="1:11" x14ac:dyDescent="0.35">
      <c r="A75" t="s">
        <v>733</v>
      </c>
      <c r="B75" t="s">
        <v>433</v>
      </c>
      <c r="C75" t="s">
        <v>719</v>
      </c>
      <c r="D75" t="s">
        <v>734</v>
      </c>
      <c r="E75" t="s">
        <v>735</v>
      </c>
      <c r="F75" s="7">
        <v>37712</v>
      </c>
      <c r="H75" s="7">
        <v>39264</v>
      </c>
      <c r="I75" t="s">
        <v>736</v>
      </c>
      <c r="J75" t="s">
        <v>737</v>
      </c>
      <c r="K75" t="s">
        <v>428</v>
      </c>
    </row>
    <row r="76" spans="1:11" x14ac:dyDescent="0.35">
      <c r="A76" t="s">
        <v>738</v>
      </c>
      <c r="B76" t="s">
        <v>433</v>
      </c>
      <c r="C76" t="s">
        <v>719</v>
      </c>
      <c r="D76" t="s">
        <v>739</v>
      </c>
      <c r="E76" t="s">
        <v>740</v>
      </c>
      <c r="F76" s="7">
        <v>37712</v>
      </c>
      <c r="H76" s="7">
        <v>39264</v>
      </c>
      <c r="I76" t="s">
        <v>741</v>
      </c>
      <c r="J76" t="s">
        <v>742</v>
      </c>
      <c r="K76" t="s">
        <v>428</v>
      </c>
    </row>
    <row r="77" spans="1:11" x14ac:dyDescent="0.35">
      <c r="A77" t="s">
        <v>743</v>
      </c>
      <c r="B77" t="s">
        <v>433</v>
      </c>
      <c r="C77" t="s">
        <v>719</v>
      </c>
      <c r="D77" t="s">
        <v>744</v>
      </c>
      <c r="E77" t="s">
        <v>745</v>
      </c>
      <c r="F77" s="7">
        <v>37712</v>
      </c>
      <c r="H77" s="7">
        <v>39264</v>
      </c>
      <c r="I77" t="s">
        <v>736</v>
      </c>
      <c r="J77" t="s">
        <v>746</v>
      </c>
      <c r="K77" t="s">
        <v>428</v>
      </c>
    </row>
    <row r="78" spans="1:11" x14ac:dyDescent="0.35">
      <c r="A78" t="s">
        <v>393</v>
      </c>
      <c r="B78" t="s">
        <v>433</v>
      </c>
      <c r="C78" t="s">
        <v>747</v>
      </c>
      <c r="E78" t="s">
        <v>748</v>
      </c>
      <c r="F78" s="7">
        <v>37712</v>
      </c>
      <c r="H78" s="7">
        <v>39264</v>
      </c>
      <c r="I78" t="s">
        <v>749</v>
      </c>
      <c r="J78" t="s">
        <v>750</v>
      </c>
      <c r="K78" t="s">
        <v>428</v>
      </c>
    </row>
    <row r="79" spans="1:11" x14ac:dyDescent="0.35">
      <c r="A79" t="s">
        <v>751</v>
      </c>
      <c r="B79" t="s">
        <v>433</v>
      </c>
      <c r="C79" t="s">
        <v>752</v>
      </c>
      <c r="E79" t="s">
        <v>753</v>
      </c>
      <c r="F79" s="7">
        <v>37712</v>
      </c>
      <c r="I79" t="s">
        <v>754</v>
      </c>
      <c r="J79" t="s">
        <v>755</v>
      </c>
      <c r="K79" t="s">
        <v>428</v>
      </c>
    </row>
    <row r="80" spans="1:11" x14ac:dyDescent="0.35">
      <c r="A80" t="s">
        <v>756</v>
      </c>
      <c r="B80" t="s">
        <v>433</v>
      </c>
      <c r="C80" t="s">
        <v>757</v>
      </c>
      <c r="E80" t="s">
        <v>561</v>
      </c>
      <c r="F80" s="7">
        <v>37712</v>
      </c>
      <c r="J80" t="s">
        <v>758</v>
      </c>
      <c r="K80" t="s">
        <v>428</v>
      </c>
    </row>
    <row r="81" spans="1:11" x14ac:dyDescent="0.35">
      <c r="A81" t="s">
        <v>759</v>
      </c>
      <c r="B81" t="s">
        <v>433</v>
      </c>
      <c r="C81" t="s">
        <v>760</v>
      </c>
      <c r="E81" t="s">
        <v>761</v>
      </c>
      <c r="F81" s="7">
        <v>37712</v>
      </c>
      <c r="H81" s="7">
        <v>40725</v>
      </c>
      <c r="I81" t="s">
        <v>762</v>
      </c>
      <c r="J81" t="s">
        <v>763</v>
      </c>
      <c r="K81" t="s">
        <v>428</v>
      </c>
    </row>
    <row r="82" spans="1:11" x14ac:dyDescent="0.35">
      <c r="A82" t="s">
        <v>764</v>
      </c>
      <c r="B82" t="s">
        <v>433</v>
      </c>
      <c r="C82" t="s">
        <v>760</v>
      </c>
      <c r="D82" t="s">
        <v>765</v>
      </c>
      <c r="E82" t="s">
        <v>766</v>
      </c>
      <c r="F82" s="7">
        <v>37712</v>
      </c>
      <c r="H82" s="7">
        <v>40179</v>
      </c>
      <c r="I82" t="s">
        <v>767</v>
      </c>
      <c r="J82" t="s">
        <v>768</v>
      </c>
      <c r="K82" t="s">
        <v>428</v>
      </c>
    </row>
    <row r="83" spans="1:11" x14ac:dyDescent="0.35">
      <c r="A83" t="s">
        <v>769</v>
      </c>
      <c r="B83" t="s">
        <v>433</v>
      </c>
      <c r="C83" t="s">
        <v>760</v>
      </c>
      <c r="D83" t="s">
        <v>770</v>
      </c>
      <c r="E83" t="s">
        <v>771</v>
      </c>
      <c r="F83" s="7">
        <v>37712</v>
      </c>
      <c r="H83" s="7">
        <v>40179</v>
      </c>
      <c r="I83" t="s">
        <v>767</v>
      </c>
      <c r="J83" t="s">
        <v>772</v>
      </c>
      <c r="K83" t="s">
        <v>428</v>
      </c>
    </row>
    <row r="84" spans="1:11" x14ac:dyDescent="0.35">
      <c r="A84" t="s">
        <v>773</v>
      </c>
      <c r="B84" t="s">
        <v>433</v>
      </c>
      <c r="C84" t="s">
        <v>760</v>
      </c>
      <c r="D84" t="s">
        <v>774</v>
      </c>
      <c r="E84" t="s">
        <v>775</v>
      </c>
      <c r="F84" s="7">
        <v>37712</v>
      </c>
      <c r="H84" s="7">
        <v>40179</v>
      </c>
      <c r="I84" t="s">
        <v>767</v>
      </c>
      <c r="J84" t="s">
        <v>776</v>
      </c>
      <c r="K84" t="s">
        <v>428</v>
      </c>
    </row>
    <row r="85" spans="1:11" x14ac:dyDescent="0.35">
      <c r="A85" t="s">
        <v>351</v>
      </c>
      <c r="B85" t="s">
        <v>433</v>
      </c>
      <c r="C85" t="s">
        <v>777</v>
      </c>
      <c r="E85" t="s">
        <v>778</v>
      </c>
      <c r="F85" s="7">
        <v>37712</v>
      </c>
      <c r="H85" s="7">
        <v>40725</v>
      </c>
      <c r="I85" t="s">
        <v>779</v>
      </c>
      <c r="J85" t="s">
        <v>780</v>
      </c>
      <c r="K85" t="s">
        <v>428</v>
      </c>
    </row>
    <row r="86" spans="1:11" x14ac:dyDescent="0.35">
      <c r="A86" t="s">
        <v>781</v>
      </c>
      <c r="B86" t="s">
        <v>433</v>
      </c>
      <c r="C86" t="s">
        <v>777</v>
      </c>
      <c r="D86" t="s">
        <v>782</v>
      </c>
      <c r="E86" t="s">
        <v>783</v>
      </c>
      <c r="F86" s="7">
        <v>44652</v>
      </c>
      <c r="I86" t="s">
        <v>784</v>
      </c>
      <c r="J86" t="s">
        <v>785</v>
      </c>
      <c r="K86" t="s">
        <v>428</v>
      </c>
    </row>
    <row r="87" spans="1:11" x14ac:dyDescent="0.35">
      <c r="A87" t="s">
        <v>786</v>
      </c>
      <c r="B87" t="s">
        <v>433</v>
      </c>
      <c r="C87" t="s">
        <v>777</v>
      </c>
      <c r="D87" t="s">
        <v>455</v>
      </c>
      <c r="E87" t="s">
        <v>787</v>
      </c>
      <c r="F87" s="7">
        <v>37712</v>
      </c>
      <c r="H87" s="7">
        <v>40725</v>
      </c>
      <c r="I87" t="s">
        <v>779</v>
      </c>
      <c r="J87" t="s">
        <v>788</v>
      </c>
      <c r="K87" t="s">
        <v>428</v>
      </c>
    </row>
    <row r="88" spans="1:11" x14ac:dyDescent="0.35">
      <c r="A88" t="s">
        <v>405</v>
      </c>
      <c r="B88" t="s">
        <v>433</v>
      </c>
      <c r="C88" t="s">
        <v>777</v>
      </c>
      <c r="D88" t="s">
        <v>789</v>
      </c>
      <c r="E88" t="s">
        <v>790</v>
      </c>
      <c r="F88" s="7">
        <v>41000</v>
      </c>
      <c r="I88" t="s">
        <v>791</v>
      </c>
      <c r="J88" t="s">
        <v>792</v>
      </c>
      <c r="K88" t="s">
        <v>428</v>
      </c>
    </row>
    <row r="89" spans="1:11" x14ac:dyDescent="0.35">
      <c r="A89" t="s">
        <v>377</v>
      </c>
      <c r="B89" t="s">
        <v>433</v>
      </c>
      <c r="C89" t="s">
        <v>777</v>
      </c>
      <c r="D89" t="s">
        <v>793</v>
      </c>
      <c r="E89" t="s">
        <v>794</v>
      </c>
      <c r="F89" s="7">
        <v>37712</v>
      </c>
      <c r="H89" s="7">
        <v>40725</v>
      </c>
      <c r="I89" t="s">
        <v>779</v>
      </c>
      <c r="J89" t="s">
        <v>795</v>
      </c>
      <c r="K89" t="s">
        <v>428</v>
      </c>
    </row>
    <row r="90" spans="1:11" x14ac:dyDescent="0.35">
      <c r="A90" t="s">
        <v>358</v>
      </c>
      <c r="B90" t="s">
        <v>433</v>
      </c>
      <c r="C90" t="s">
        <v>777</v>
      </c>
      <c r="D90" t="s">
        <v>796</v>
      </c>
      <c r="E90" t="s">
        <v>440</v>
      </c>
      <c r="F90" s="7">
        <v>37712</v>
      </c>
      <c r="J90" t="s">
        <v>797</v>
      </c>
      <c r="K90" t="s">
        <v>428</v>
      </c>
    </row>
    <row r="91" spans="1:11" x14ac:dyDescent="0.35">
      <c r="A91" t="s">
        <v>394</v>
      </c>
      <c r="B91" t="s">
        <v>433</v>
      </c>
      <c r="C91" t="s">
        <v>777</v>
      </c>
      <c r="D91" t="s">
        <v>459</v>
      </c>
      <c r="E91" t="s">
        <v>798</v>
      </c>
      <c r="F91" s="7">
        <v>39173</v>
      </c>
      <c r="I91" t="s">
        <v>461</v>
      </c>
      <c r="J91" t="s">
        <v>799</v>
      </c>
      <c r="K91" t="s">
        <v>428</v>
      </c>
    </row>
    <row r="92" spans="1:11" x14ac:dyDescent="0.35">
      <c r="A92" t="s">
        <v>356</v>
      </c>
      <c r="B92" t="s">
        <v>433</v>
      </c>
      <c r="C92" t="s">
        <v>777</v>
      </c>
      <c r="D92" t="s">
        <v>800</v>
      </c>
      <c r="E92" t="s">
        <v>801</v>
      </c>
      <c r="F92" s="7">
        <v>37712</v>
      </c>
      <c r="H92" s="7">
        <v>40725</v>
      </c>
      <c r="I92" t="s">
        <v>779</v>
      </c>
      <c r="J92" t="s">
        <v>802</v>
      </c>
      <c r="K92" t="s">
        <v>428</v>
      </c>
    </row>
    <row r="93" spans="1:11" x14ac:dyDescent="0.35">
      <c r="A93" t="s">
        <v>803</v>
      </c>
      <c r="B93" t="s">
        <v>433</v>
      </c>
      <c r="C93" t="s">
        <v>777</v>
      </c>
      <c r="D93" t="s">
        <v>572</v>
      </c>
      <c r="E93" t="s">
        <v>573</v>
      </c>
      <c r="F93" s="7">
        <v>39356</v>
      </c>
      <c r="I93" t="s">
        <v>574</v>
      </c>
      <c r="J93" t="s">
        <v>804</v>
      </c>
      <c r="K93" t="s">
        <v>428</v>
      </c>
    </row>
    <row r="94" spans="1:11" x14ac:dyDescent="0.35">
      <c r="A94" t="s">
        <v>354</v>
      </c>
      <c r="B94" t="s">
        <v>433</v>
      </c>
      <c r="C94" t="s">
        <v>777</v>
      </c>
      <c r="D94" t="s">
        <v>805</v>
      </c>
      <c r="E94" t="s">
        <v>440</v>
      </c>
      <c r="F94" s="7">
        <v>37712</v>
      </c>
      <c r="J94" t="s">
        <v>806</v>
      </c>
      <c r="K94" t="s">
        <v>428</v>
      </c>
    </row>
    <row r="95" spans="1:11" x14ac:dyDescent="0.35">
      <c r="A95" t="s">
        <v>369</v>
      </c>
      <c r="B95" t="s">
        <v>433</v>
      </c>
      <c r="C95" t="s">
        <v>777</v>
      </c>
      <c r="D95" t="s">
        <v>807</v>
      </c>
      <c r="E95" t="s">
        <v>808</v>
      </c>
      <c r="F95" s="7">
        <v>37712</v>
      </c>
      <c r="H95" s="7">
        <v>40725</v>
      </c>
      <c r="I95" t="s">
        <v>779</v>
      </c>
      <c r="J95" t="s">
        <v>809</v>
      </c>
      <c r="K95" t="s">
        <v>428</v>
      </c>
    </row>
    <row r="96" spans="1:11" x14ac:dyDescent="0.35">
      <c r="A96" t="s">
        <v>810</v>
      </c>
      <c r="B96" t="s">
        <v>433</v>
      </c>
      <c r="C96" t="s">
        <v>811</v>
      </c>
      <c r="E96" t="s">
        <v>812</v>
      </c>
      <c r="F96" s="7">
        <v>37712</v>
      </c>
      <c r="H96" s="7">
        <v>40725</v>
      </c>
      <c r="I96" t="s">
        <v>813</v>
      </c>
      <c r="J96" t="s">
        <v>814</v>
      </c>
      <c r="K96" t="s">
        <v>428</v>
      </c>
    </row>
    <row r="97" spans="1:11" x14ac:dyDescent="0.35">
      <c r="A97" t="s">
        <v>815</v>
      </c>
      <c r="B97" t="s">
        <v>433</v>
      </c>
      <c r="C97" t="s">
        <v>811</v>
      </c>
      <c r="D97" t="s">
        <v>816</v>
      </c>
      <c r="E97" t="s">
        <v>817</v>
      </c>
      <c r="F97" s="7">
        <v>43191</v>
      </c>
      <c r="I97" t="s">
        <v>818</v>
      </c>
      <c r="J97" t="s">
        <v>819</v>
      </c>
      <c r="K97" t="s">
        <v>428</v>
      </c>
    </row>
    <row r="98" spans="1:11" x14ac:dyDescent="0.35">
      <c r="A98" t="s">
        <v>820</v>
      </c>
      <c r="B98" t="s">
        <v>433</v>
      </c>
      <c r="C98" t="s">
        <v>811</v>
      </c>
      <c r="D98" t="s">
        <v>821</v>
      </c>
      <c r="E98" t="s">
        <v>822</v>
      </c>
      <c r="F98" s="7">
        <v>42826</v>
      </c>
      <c r="I98" t="s">
        <v>823</v>
      </c>
      <c r="J98" t="s">
        <v>824</v>
      </c>
      <c r="K98" t="s">
        <v>428</v>
      </c>
    </row>
    <row r="99" spans="1:11" x14ac:dyDescent="0.35">
      <c r="A99" t="s">
        <v>825</v>
      </c>
      <c r="B99" t="s">
        <v>433</v>
      </c>
      <c r="C99" t="s">
        <v>811</v>
      </c>
      <c r="D99" t="s">
        <v>826</v>
      </c>
      <c r="E99" t="s">
        <v>827</v>
      </c>
      <c r="F99" s="7">
        <v>43009</v>
      </c>
      <c r="I99" t="s">
        <v>828</v>
      </c>
      <c r="J99" t="s">
        <v>829</v>
      </c>
      <c r="K99" t="s">
        <v>428</v>
      </c>
    </row>
    <row r="100" spans="1:11" x14ac:dyDescent="0.35">
      <c r="A100" t="s">
        <v>830</v>
      </c>
      <c r="B100" t="s">
        <v>433</v>
      </c>
      <c r="C100" t="s">
        <v>811</v>
      </c>
      <c r="D100" t="s">
        <v>831</v>
      </c>
      <c r="E100" t="s">
        <v>832</v>
      </c>
      <c r="F100" s="7">
        <v>42461</v>
      </c>
      <c r="I100" t="s">
        <v>833</v>
      </c>
      <c r="J100" t="s">
        <v>834</v>
      </c>
      <c r="K100" t="s">
        <v>428</v>
      </c>
    </row>
    <row r="101" spans="1:11" x14ac:dyDescent="0.35">
      <c r="A101" t="s">
        <v>835</v>
      </c>
      <c r="B101" t="s">
        <v>433</v>
      </c>
      <c r="C101" t="s">
        <v>811</v>
      </c>
      <c r="D101" t="s">
        <v>836</v>
      </c>
      <c r="E101" t="s">
        <v>837</v>
      </c>
      <c r="F101" s="7">
        <v>43009</v>
      </c>
      <c r="I101" t="s">
        <v>828</v>
      </c>
      <c r="J101" t="s">
        <v>838</v>
      </c>
      <c r="K101" t="s">
        <v>428</v>
      </c>
    </row>
    <row r="102" spans="1:11" x14ac:dyDescent="0.35">
      <c r="A102" t="s">
        <v>839</v>
      </c>
      <c r="B102" t="s">
        <v>433</v>
      </c>
      <c r="C102" t="s">
        <v>811</v>
      </c>
      <c r="D102" t="s">
        <v>840</v>
      </c>
      <c r="E102" t="s">
        <v>841</v>
      </c>
      <c r="F102" s="7">
        <v>42826</v>
      </c>
      <c r="I102" t="s">
        <v>842</v>
      </c>
      <c r="J102" t="s">
        <v>843</v>
      </c>
      <c r="K102" t="s">
        <v>428</v>
      </c>
    </row>
    <row r="103" spans="1:11" x14ac:dyDescent="0.35">
      <c r="A103" t="s">
        <v>844</v>
      </c>
      <c r="B103" t="s">
        <v>433</v>
      </c>
      <c r="C103" t="s">
        <v>811</v>
      </c>
      <c r="D103" t="s">
        <v>845</v>
      </c>
      <c r="E103" t="s">
        <v>846</v>
      </c>
      <c r="F103" s="7">
        <v>42826</v>
      </c>
      <c r="I103" t="s">
        <v>847</v>
      </c>
      <c r="J103" t="s">
        <v>848</v>
      </c>
      <c r="K103" t="s">
        <v>428</v>
      </c>
    </row>
    <row r="104" spans="1:11" x14ac:dyDescent="0.35">
      <c r="A104" t="s">
        <v>849</v>
      </c>
      <c r="B104" t="s">
        <v>433</v>
      </c>
      <c r="C104" t="s">
        <v>850</v>
      </c>
      <c r="E104" t="s">
        <v>851</v>
      </c>
      <c r="F104" s="7">
        <v>37712</v>
      </c>
      <c r="H104" s="7">
        <v>41456</v>
      </c>
      <c r="I104" t="s">
        <v>852</v>
      </c>
      <c r="J104" t="s">
        <v>853</v>
      </c>
      <c r="K104" t="s">
        <v>428</v>
      </c>
    </row>
    <row r="105" spans="1:11" x14ac:dyDescent="0.35">
      <c r="A105" t="s">
        <v>375</v>
      </c>
      <c r="B105" t="s">
        <v>433</v>
      </c>
      <c r="C105" t="s">
        <v>854</v>
      </c>
      <c r="E105" t="s">
        <v>855</v>
      </c>
      <c r="F105" s="7">
        <v>37712</v>
      </c>
      <c r="H105" s="7">
        <v>40725</v>
      </c>
      <c r="I105" t="s">
        <v>856</v>
      </c>
      <c r="J105" t="s">
        <v>857</v>
      </c>
      <c r="K105" t="s">
        <v>428</v>
      </c>
    </row>
    <row r="106" spans="1:11" x14ac:dyDescent="0.35">
      <c r="A106" t="s">
        <v>858</v>
      </c>
      <c r="B106" t="s">
        <v>433</v>
      </c>
      <c r="C106" t="s">
        <v>854</v>
      </c>
      <c r="D106" t="s">
        <v>859</v>
      </c>
      <c r="E106" t="s">
        <v>860</v>
      </c>
      <c r="F106" s="7">
        <v>37712</v>
      </c>
      <c r="H106" s="7">
        <v>39264</v>
      </c>
      <c r="I106" t="s">
        <v>861</v>
      </c>
      <c r="J106" t="s">
        <v>862</v>
      </c>
      <c r="K106" t="s">
        <v>428</v>
      </c>
    </row>
    <row r="107" spans="1:11" x14ac:dyDescent="0.35">
      <c r="A107" t="s">
        <v>863</v>
      </c>
      <c r="B107" t="s">
        <v>433</v>
      </c>
      <c r="C107" t="s">
        <v>854</v>
      </c>
      <c r="D107" t="s">
        <v>864</v>
      </c>
      <c r="E107" t="s">
        <v>865</v>
      </c>
      <c r="F107" s="7">
        <v>37712</v>
      </c>
      <c r="H107" s="7">
        <v>39264</v>
      </c>
      <c r="I107" t="s">
        <v>866</v>
      </c>
      <c r="J107" t="s">
        <v>867</v>
      </c>
      <c r="K107" t="s">
        <v>428</v>
      </c>
    </row>
    <row r="108" spans="1:11" x14ac:dyDescent="0.35">
      <c r="A108" t="s">
        <v>868</v>
      </c>
      <c r="B108" t="s">
        <v>433</v>
      </c>
      <c r="C108" t="s">
        <v>854</v>
      </c>
      <c r="D108" t="s">
        <v>869</v>
      </c>
      <c r="E108" t="s">
        <v>870</v>
      </c>
      <c r="F108" s="7">
        <v>37712</v>
      </c>
      <c r="H108" s="7">
        <v>40725</v>
      </c>
      <c r="I108" t="s">
        <v>856</v>
      </c>
      <c r="J108" t="s">
        <v>871</v>
      </c>
      <c r="K108" t="s">
        <v>428</v>
      </c>
    </row>
    <row r="109" spans="1:11" x14ac:dyDescent="0.35">
      <c r="A109" t="s">
        <v>872</v>
      </c>
      <c r="B109" t="s">
        <v>433</v>
      </c>
      <c r="C109" t="s">
        <v>854</v>
      </c>
      <c r="D109" t="s">
        <v>873</v>
      </c>
      <c r="E109" t="s">
        <v>874</v>
      </c>
      <c r="F109" s="7">
        <v>37712</v>
      </c>
      <c r="H109" s="7">
        <v>39264</v>
      </c>
      <c r="I109" t="s">
        <v>875</v>
      </c>
      <c r="J109" t="s">
        <v>876</v>
      </c>
      <c r="K109" t="s">
        <v>428</v>
      </c>
    </row>
    <row r="110" spans="1:11" x14ac:dyDescent="0.35">
      <c r="A110" t="s">
        <v>877</v>
      </c>
      <c r="B110" t="s">
        <v>433</v>
      </c>
      <c r="C110" t="s">
        <v>854</v>
      </c>
      <c r="D110" t="s">
        <v>878</v>
      </c>
      <c r="E110" t="s">
        <v>879</v>
      </c>
      <c r="F110" s="7">
        <v>37712</v>
      </c>
      <c r="H110" s="7">
        <v>39264</v>
      </c>
      <c r="I110" t="s">
        <v>875</v>
      </c>
      <c r="J110" t="s">
        <v>880</v>
      </c>
      <c r="K110" t="s">
        <v>428</v>
      </c>
    </row>
    <row r="111" spans="1:11" x14ac:dyDescent="0.35">
      <c r="A111" t="s">
        <v>881</v>
      </c>
      <c r="B111" t="s">
        <v>433</v>
      </c>
      <c r="C111" t="s">
        <v>854</v>
      </c>
      <c r="D111" t="s">
        <v>882</v>
      </c>
      <c r="E111" t="s">
        <v>883</v>
      </c>
      <c r="F111" s="7">
        <v>38991</v>
      </c>
      <c r="I111" t="s">
        <v>470</v>
      </c>
      <c r="J111" t="s">
        <v>884</v>
      </c>
      <c r="K111" t="s">
        <v>428</v>
      </c>
    </row>
    <row r="112" spans="1:11" x14ac:dyDescent="0.35">
      <c r="A112" t="s">
        <v>885</v>
      </c>
      <c r="B112" t="s">
        <v>433</v>
      </c>
      <c r="C112" t="s">
        <v>854</v>
      </c>
      <c r="D112" t="s">
        <v>538</v>
      </c>
      <c r="E112" t="s">
        <v>886</v>
      </c>
      <c r="F112" s="7">
        <v>37712</v>
      </c>
      <c r="H112" s="7">
        <v>39264</v>
      </c>
      <c r="I112" t="s">
        <v>887</v>
      </c>
      <c r="J112" t="s">
        <v>888</v>
      </c>
      <c r="K112" t="s">
        <v>428</v>
      </c>
    </row>
    <row r="113" spans="1:11" x14ac:dyDescent="0.35">
      <c r="A113" t="s">
        <v>889</v>
      </c>
      <c r="B113" t="s">
        <v>433</v>
      </c>
      <c r="C113" t="s">
        <v>890</v>
      </c>
      <c r="E113" t="s">
        <v>891</v>
      </c>
      <c r="F113" s="7">
        <v>37712</v>
      </c>
      <c r="H113" s="7">
        <v>40725</v>
      </c>
      <c r="I113" t="s">
        <v>892</v>
      </c>
      <c r="J113" t="s">
        <v>893</v>
      </c>
      <c r="K113" t="s">
        <v>428</v>
      </c>
    </row>
    <row r="114" spans="1:11" x14ac:dyDescent="0.35">
      <c r="A114" t="s">
        <v>894</v>
      </c>
      <c r="B114" t="s">
        <v>433</v>
      </c>
      <c r="C114" t="s">
        <v>890</v>
      </c>
      <c r="D114" t="s">
        <v>895</v>
      </c>
      <c r="E114" t="s">
        <v>896</v>
      </c>
      <c r="F114" s="7">
        <v>37712</v>
      </c>
      <c r="H114" s="7">
        <v>40179</v>
      </c>
      <c r="I114" t="s">
        <v>897</v>
      </c>
      <c r="J114" t="s">
        <v>898</v>
      </c>
      <c r="K114" t="s">
        <v>428</v>
      </c>
    </row>
    <row r="115" spans="1:11" x14ac:dyDescent="0.35">
      <c r="A115" t="s">
        <v>899</v>
      </c>
      <c r="B115" t="s">
        <v>433</v>
      </c>
      <c r="C115" t="s">
        <v>890</v>
      </c>
      <c r="D115" t="s">
        <v>900</v>
      </c>
      <c r="E115" t="s">
        <v>901</v>
      </c>
      <c r="F115" s="7">
        <v>37712</v>
      </c>
      <c r="H115" s="7">
        <v>40179</v>
      </c>
      <c r="I115" t="s">
        <v>902</v>
      </c>
      <c r="J115" t="s">
        <v>903</v>
      </c>
      <c r="K115" t="s">
        <v>428</v>
      </c>
    </row>
    <row r="116" spans="1:11" x14ac:dyDescent="0.35">
      <c r="A116" t="s">
        <v>904</v>
      </c>
      <c r="B116" t="s">
        <v>433</v>
      </c>
      <c r="C116" t="s">
        <v>890</v>
      </c>
      <c r="D116" t="s">
        <v>905</v>
      </c>
      <c r="E116" t="s">
        <v>906</v>
      </c>
      <c r="F116" s="7">
        <v>37712</v>
      </c>
      <c r="H116" s="7">
        <v>40179</v>
      </c>
      <c r="I116" t="s">
        <v>907</v>
      </c>
      <c r="J116" t="s">
        <v>908</v>
      </c>
      <c r="K116" t="s">
        <v>428</v>
      </c>
    </row>
    <row r="117" spans="1:11" x14ac:dyDescent="0.35">
      <c r="A117" t="s">
        <v>909</v>
      </c>
      <c r="B117" t="s">
        <v>433</v>
      </c>
      <c r="C117" t="s">
        <v>890</v>
      </c>
      <c r="D117" t="s">
        <v>910</v>
      </c>
      <c r="E117" t="s">
        <v>911</v>
      </c>
      <c r="F117" s="7">
        <v>37712</v>
      </c>
      <c r="H117" s="7">
        <v>39264</v>
      </c>
      <c r="I117" t="s">
        <v>912</v>
      </c>
      <c r="J117" t="s">
        <v>913</v>
      </c>
      <c r="K117" t="s">
        <v>428</v>
      </c>
    </row>
    <row r="118" spans="1:11" x14ac:dyDescent="0.35">
      <c r="A118" t="s">
        <v>914</v>
      </c>
      <c r="B118" t="s">
        <v>433</v>
      </c>
      <c r="C118" t="s">
        <v>890</v>
      </c>
      <c r="D118" t="s">
        <v>915</v>
      </c>
      <c r="E118" t="s">
        <v>916</v>
      </c>
      <c r="F118" s="7">
        <v>37712</v>
      </c>
      <c r="H118" s="7">
        <v>39264</v>
      </c>
      <c r="I118" t="s">
        <v>912</v>
      </c>
      <c r="J118" t="s">
        <v>917</v>
      </c>
      <c r="K118" t="s">
        <v>428</v>
      </c>
    </row>
    <row r="119" spans="1:11" x14ac:dyDescent="0.35">
      <c r="A119" t="s">
        <v>918</v>
      </c>
      <c r="B119" t="s">
        <v>433</v>
      </c>
      <c r="C119" t="s">
        <v>890</v>
      </c>
      <c r="D119" t="s">
        <v>919</v>
      </c>
      <c r="E119" t="s">
        <v>920</v>
      </c>
      <c r="F119" s="7">
        <v>37712</v>
      </c>
      <c r="H119" s="7">
        <v>39264</v>
      </c>
      <c r="I119" t="s">
        <v>921</v>
      </c>
      <c r="J119" t="s">
        <v>922</v>
      </c>
      <c r="K119" t="s">
        <v>428</v>
      </c>
    </row>
    <row r="120" spans="1:11" x14ac:dyDescent="0.35">
      <c r="A120" t="s">
        <v>923</v>
      </c>
      <c r="B120" t="s">
        <v>433</v>
      </c>
      <c r="C120" t="s">
        <v>890</v>
      </c>
      <c r="D120" t="s">
        <v>577</v>
      </c>
      <c r="E120" t="s">
        <v>924</v>
      </c>
      <c r="F120" s="7">
        <v>38991</v>
      </c>
      <c r="I120" t="s">
        <v>703</v>
      </c>
      <c r="J120" t="s">
        <v>925</v>
      </c>
      <c r="K120" t="s">
        <v>428</v>
      </c>
    </row>
    <row r="121" spans="1:11" x14ac:dyDescent="0.35">
      <c r="A121" t="s">
        <v>926</v>
      </c>
      <c r="B121" t="s">
        <v>433</v>
      </c>
      <c r="C121" t="s">
        <v>464</v>
      </c>
      <c r="D121" t="s">
        <v>927</v>
      </c>
      <c r="E121" t="s">
        <v>928</v>
      </c>
      <c r="F121" s="7">
        <v>37712</v>
      </c>
      <c r="J121" t="s">
        <v>929</v>
      </c>
      <c r="K121" t="s">
        <v>428</v>
      </c>
    </row>
    <row r="122" spans="1:11" x14ac:dyDescent="0.35">
      <c r="A122" t="s">
        <v>930</v>
      </c>
      <c r="B122" t="s">
        <v>433</v>
      </c>
      <c r="C122" t="s">
        <v>464</v>
      </c>
      <c r="D122" t="s">
        <v>464</v>
      </c>
      <c r="E122" t="s">
        <v>931</v>
      </c>
      <c r="F122" s="7">
        <v>37712</v>
      </c>
      <c r="I122" t="s">
        <v>932</v>
      </c>
      <c r="J122" t="s">
        <v>933</v>
      </c>
      <c r="K122" t="s">
        <v>428</v>
      </c>
    </row>
    <row r="123" spans="1:11" x14ac:dyDescent="0.35">
      <c r="A123" t="s">
        <v>384</v>
      </c>
      <c r="B123" t="s">
        <v>433</v>
      </c>
      <c r="C123" t="s">
        <v>934</v>
      </c>
      <c r="D123" t="s">
        <v>935</v>
      </c>
      <c r="E123" t="s">
        <v>936</v>
      </c>
      <c r="F123" s="7">
        <v>37712</v>
      </c>
      <c r="H123" s="7">
        <v>40725</v>
      </c>
      <c r="I123" t="s">
        <v>937</v>
      </c>
      <c r="J123" t="s">
        <v>938</v>
      </c>
      <c r="K123" t="s">
        <v>428</v>
      </c>
    </row>
    <row r="124" spans="1:11" x14ac:dyDescent="0.35">
      <c r="A124" t="s">
        <v>939</v>
      </c>
      <c r="B124" t="s">
        <v>433</v>
      </c>
      <c r="C124" t="s">
        <v>934</v>
      </c>
      <c r="D124" t="s">
        <v>940</v>
      </c>
      <c r="E124" t="s">
        <v>936</v>
      </c>
      <c r="F124" s="7">
        <v>37712</v>
      </c>
      <c r="H124" s="7">
        <v>39264</v>
      </c>
      <c r="I124" t="s">
        <v>941</v>
      </c>
      <c r="J124" t="s">
        <v>942</v>
      </c>
      <c r="K124" t="s">
        <v>428</v>
      </c>
    </row>
    <row r="125" spans="1:11" x14ac:dyDescent="0.35">
      <c r="A125" t="s">
        <v>943</v>
      </c>
      <c r="B125" t="s">
        <v>433</v>
      </c>
      <c r="C125" t="s">
        <v>934</v>
      </c>
      <c r="D125" t="s">
        <v>944</v>
      </c>
      <c r="E125" t="s">
        <v>945</v>
      </c>
      <c r="F125" s="7">
        <v>37712</v>
      </c>
      <c r="H125" s="7">
        <v>40725</v>
      </c>
      <c r="I125" t="s">
        <v>946</v>
      </c>
      <c r="J125" t="s">
        <v>947</v>
      </c>
      <c r="K125" t="s">
        <v>428</v>
      </c>
    </row>
    <row r="126" spans="1:11" x14ac:dyDescent="0.35">
      <c r="A126" t="s">
        <v>948</v>
      </c>
      <c r="B126" t="s">
        <v>433</v>
      </c>
      <c r="C126" t="s">
        <v>934</v>
      </c>
      <c r="D126" t="s">
        <v>949</v>
      </c>
      <c r="E126" t="s">
        <v>950</v>
      </c>
      <c r="F126" s="7">
        <v>37712</v>
      </c>
      <c r="H126" s="7">
        <v>40725</v>
      </c>
      <c r="I126" t="s">
        <v>946</v>
      </c>
      <c r="J126" t="s">
        <v>951</v>
      </c>
      <c r="K126" t="s">
        <v>428</v>
      </c>
    </row>
    <row r="127" spans="1:11" x14ac:dyDescent="0.35">
      <c r="A127" t="s">
        <v>952</v>
      </c>
      <c r="B127" t="s">
        <v>433</v>
      </c>
      <c r="C127" t="s">
        <v>934</v>
      </c>
      <c r="D127" t="s">
        <v>953</v>
      </c>
      <c r="E127" t="s">
        <v>954</v>
      </c>
      <c r="F127" s="7">
        <v>41730</v>
      </c>
      <c r="I127" t="s">
        <v>955</v>
      </c>
      <c r="J127" t="s">
        <v>956</v>
      </c>
      <c r="K127" t="s">
        <v>428</v>
      </c>
    </row>
    <row r="128" spans="1:11" x14ac:dyDescent="0.35">
      <c r="A128" t="s">
        <v>957</v>
      </c>
      <c r="B128" t="s">
        <v>433</v>
      </c>
      <c r="C128" t="s">
        <v>934</v>
      </c>
      <c r="D128" t="s">
        <v>958</v>
      </c>
      <c r="E128" t="s">
        <v>936</v>
      </c>
      <c r="F128" s="7">
        <v>39356</v>
      </c>
      <c r="I128" t="s">
        <v>959</v>
      </c>
      <c r="J128" t="s">
        <v>960</v>
      </c>
      <c r="K128" t="s">
        <v>428</v>
      </c>
    </row>
    <row r="129" spans="1:11" x14ac:dyDescent="0.35">
      <c r="A129" t="s">
        <v>961</v>
      </c>
      <c r="B129" t="s">
        <v>433</v>
      </c>
      <c r="C129" t="s">
        <v>934</v>
      </c>
      <c r="D129" t="s">
        <v>962</v>
      </c>
      <c r="E129" t="s">
        <v>936</v>
      </c>
      <c r="F129" s="7">
        <v>37712</v>
      </c>
      <c r="H129" s="7">
        <v>40725</v>
      </c>
      <c r="I129" t="s">
        <v>963</v>
      </c>
      <c r="J129" t="s">
        <v>964</v>
      </c>
      <c r="K129" t="s">
        <v>428</v>
      </c>
    </row>
    <row r="130" spans="1:11" x14ac:dyDescent="0.35">
      <c r="A130" t="s">
        <v>965</v>
      </c>
      <c r="B130" t="s">
        <v>433</v>
      </c>
      <c r="C130" t="s">
        <v>934</v>
      </c>
      <c r="D130" t="s">
        <v>966</v>
      </c>
      <c r="E130" t="s">
        <v>967</v>
      </c>
      <c r="F130" s="7">
        <v>37712</v>
      </c>
      <c r="H130" s="7">
        <v>39264</v>
      </c>
      <c r="I130" t="s">
        <v>968</v>
      </c>
      <c r="J130" t="s">
        <v>969</v>
      </c>
      <c r="K130" t="s">
        <v>428</v>
      </c>
    </row>
    <row r="131" spans="1:11" x14ac:dyDescent="0.35">
      <c r="A131" t="s">
        <v>970</v>
      </c>
      <c r="B131" t="s">
        <v>433</v>
      </c>
      <c r="C131" t="s">
        <v>934</v>
      </c>
      <c r="D131" t="s">
        <v>492</v>
      </c>
      <c r="E131" t="s">
        <v>971</v>
      </c>
      <c r="F131" s="7">
        <v>37712</v>
      </c>
      <c r="H131" s="7">
        <v>39264</v>
      </c>
      <c r="I131" t="s">
        <v>972</v>
      </c>
      <c r="J131" t="s">
        <v>973</v>
      </c>
      <c r="K131" t="s">
        <v>428</v>
      </c>
    </row>
    <row r="132" spans="1:11" x14ac:dyDescent="0.35">
      <c r="A132" t="s">
        <v>974</v>
      </c>
      <c r="B132" t="s">
        <v>433</v>
      </c>
      <c r="C132" t="s">
        <v>934</v>
      </c>
      <c r="D132" t="s">
        <v>975</v>
      </c>
      <c r="E132" t="s">
        <v>976</v>
      </c>
      <c r="F132" s="7">
        <v>37712</v>
      </c>
      <c r="H132" s="7">
        <v>40725</v>
      </c>
      <c r="I132" t="s">
        <v>963</v>
      </c>
      <c r="J132" t="s">
        <v>977</v>
      </c>
      <c r="K132" t="s">
        <v>428</v>
      </c>
    </row>
    <row r="133" spans="1:11" x14ac:dyDescent="0.35">
      <c r="A133" t="s">
        <v>978</v>
      </c>
      <c r="B133" t="s">
        <v>433</v>
      </c>
      <c r="C133" t="s">
        <v>934</v>
      </c>
      <c r="D133" t="s">
        <v>649</v>
      </c>
      <c r="E133" t="s">
        <v>979</v>
      </c>
      <c r="F133" s="7">
        <v>37712</v>
      </c>
      <c r="H133" s="7">
        <v>40725</v>
      </c>
      <c r="I133" t="s">
        <v>946</v>
      </c>
      <c r="J133" t="s">
        <v>980</v>
      </c>
      <c r="K133" t="s">
        <v>428</v>
      </c>
    </row>
    <row r="134" spans="1:11" x14ac:dyDescent="0.35">
      <c r="A134" t="s">
        <v>981</v>
      </c>
      <c r="B134" t="s">
        <v>433</v>
      </c>
      <c r="C134" t="s">
        <v>934</v>
      </c>
      <c r="D134" t="s">
        <v>982</v>
      </c>
      <c r="E134" t="s">
        <v>983</v>
      </c>
      <c r="F134" s="7">
        <v>37712</v>
      </c>
      <c r="H134" s="7">
        <v>40179</v>
      </c>
      <c r="I134" t="s">
        <v>984</v>
      </c>
      <c r="J134" t="s">
        <v>985</v>
      </c>
      <c r="K134" t="s">
        <v>428</v>
      </c>
    </row>
    <row r="135" spans="1:11" x14ac:dyDescent="0.35">
      <c r="A135" t="s">
        <v>986</v>
      </c>
      <c r="B135" t="s">
        <v>433</v>
      </c>
      <c r="C135" t="s">
        <v>934</v>
      </c>
      <c r="D135" t="s">
        <v>987</v>
      </c>
      <c r="E135" t="s">
        <v>988</v>
      </c>
      <c r="F135" s="7">
        <v>37712</v>
      </c>
      <c r="H135" s="7">
        <v>40725</v>
      </c>
      <c r="I135" t="s">
        <v>946</v>
      </c>
      <c r="J135" t="s">
        <v>989</v>
      </c>
      <c r="K135" t="s">
        <v>428</v>
      </c>
    </row>
    <row r="136" spans="1:11" x14ac:dyDescent="0.35">
      <c r="A136" t="s">
        <v>990</v>
      </c>
      <c r="B136" t="s">
        <v>433</v>
      </c>
      <c r="C136" t="s">
        <v>934</v>
      </c>
      <c r="D136" t="s">
        <v>739</v>
      </c>
      <c r="E136" t="s">
        <v>991</v>
      </c>
      <c r="F136" s="7">
        <v>37712</v>
      </c>
      <c r="H136" s="7">
        <v>39264</v>
      </c>
      <c r="I136" t="s">
        <v>992</v>
      </c>
      <c r="J136" t="s">
        <v>993</v>
      </c>
      <c r="K136" t="s">
        <v>428</v>
      </c>
    </row>
    <row r="137" spans="1:11" x14ac:dyDescent="0.35">
      <c r="A137" t="s">
        <v>994</v>
      </c>
      <c r="B137" t="s">
        <v>433</v>
      </c>
      <c r="C137" t="s">
        <v>934</v>
      </c>
      <c r="D137" t="s">
        <v>995</v>
      </c>
      <c r="E137" t="s">
        <v>996</v>
      </c>
      <c r="F137" s="7">
        <v>37712</v>
      </c>
      <c r="H137" s="7">
        <v>40725</v>
      </c>
      <c r="I137" t="s">
        <v>946</v>
      </c>
      <c r="J137" t="s">
        <v>997</v>
      </c>
      <c r="K137" t="s">
        <v>428</v>
      </c>
    </row>
    <row r="138" spans="1:11" x14ac:dyDescent="0.35">
      <c r="A138" t="s">
        <v>998</v>
      </c>
      <c r="B138" t="s">
        <v>433</v>
      </c>
      <c r="C138" t="s">
        <v>934</v>
      </c>
      <c r="D138" t="s">
        <v>999</v>
      </c>
      <c r="E138" t="s">
        <v>1000</v>
      </c>
      <c r="F138" s="7">
        <v>37712</v>
      </c>
      <c r="H138" s="7">
        <v>39264</v>
      </c>
      <c r="I138" t="s">
        <v>1001</v>
      </c>
      <c r="J138" t="s">
        <v>1002</v>
      </c>
      <c r="K138" t="s">
        <v>428</v>
      </c>
    </row>
    <row r="139" spans="1:11" x14ac:dyDescent="0.35">
      <c r="A139" t="s">
        <v>401</v>
      </c>
      <c r="B139" t="s">
        <v>433</v>
      </c>
      <c r="C139" t="s">
        <v>1003</v>
      </c>
      <c r="E139" t="s">
        <v>1004</v>
      </c>
      <c r="F139" s="7">
        <v>37712</v>
      </c>
      <c r="H139" s="7">
        <v>40725</v>
      </c>
      <c r="I139" t="s">
        <v>1005</v>
      </c>
      <c r="J139" t="s">
        <v>1006</v>
      </c>
      <c r="K139" t="s">
        <v>428</v>
      </c>
    </row>
    <row r="140" spans="1:11" x14ac:dyDescent="0.35">
      <c r="A140" t="s">
        <v>1007</v>
      </c>
      <c r="B140" t="s">
        <v>433</v>
      </c>
      <c r="C140" t="s">
        <v>1003</v>
      </c>
      <c r="D140" t="s">
        <v>555</v>
      </c>
      <c r="E140" t="s">
        <v>1008</v>
      </c>
      <c r="F140" s="7">
        <v>37712</v>
      </c>
      <c r="H140" s="7">
        <v>40725</v>
      </c>
      <c r="I140" t="s">
        <v>1009</v>
      </c>
      <c r="J140" t="s">
        <v>1010</v>
      </c>
      <c r="K140" t="s">
        <v>428</v>
      </c>
    </row>
    <row r="141" spans="1:11" x14ac:dyDescent="0.35">
      <c r="A141" t="s">
        <v>1011</v>
      </c>
      <c r="B141" t="s">
        <v>433</v>
      </c>
      <c r="C141" t="s">
        <v>1003</v>
      </c>
      <c r="D141" t="s">
        <v>1012</v>
      </c>
      <c r="E141" t="s">
        <v>1013</v>
      </c>
      <c r="F141" s="7">
        <v>40087</v>
      </c>
      <c r="I141" t="s">
        <v>1014</v>
      </c>
      <c r="J141" t="s">
        <v>1015</v>
      </c>
      <c r="K141" t="s">
        <v>428</v>
      </c>
    </row>
    <row r="142" spans="1:11" x14ac:dyDescent="0.35">
      <c r="A142" t="s">
        <v>1016</v>
      </c>
      <c r="B142" t="s">
        <v>433</v>
      </c>
      <c r="C142" t="s">
        <v>1003</v>
      </c>
      <c r="D142" t="s">
        <v>443</v>
      </c>
      <c r="E142" t="s">
        <v>1017</v>
      </c>
      <c r="F142" s="7">
        <v>37712</v>
      </c>
      <c r="H142" s="7">
        <v>40179</v>
      </c>
      <c r="I142" t="s">
        <v>1018</v>
      </c>
      <c r="J142" t="s">
        <v>1019</v>
      </c>
      <c r="K142" t="s">
        <v>428</v>
      </c>
    </row>
    <row r="143" spans="1:11" x14ac:dyDescent="0.35">
      <c r="A143" t="s">
        <v>1020</v>
      </c>
      <c r="B143" t="s">
        <v>433</v>
      </c>
      <c r="C143" t="s">
        <v>1003</v>
      </c>
      <c r="D143" t="s">
        <v>1021</v>
      </c>
      <c r="E143" t="s">
        <v>1022</v>
      </c>
      <c r="F143" s="7">
        <v>37712</v>
      </c>
      <c r="H143" s="7">
        <v>39264</v>
      </c>
      <c r="I143" t="s">
        <v>1023</v>
      </c>
      <c r="J143" t="s">
        <v>1024</v>
      </c>
      <c r="K143" t="s">
        <v>428</v>
      </c>
    </row>
    <row r="144" spans="1:11" x14ac:dyDescent="0.35">
      <c r="A144" t="s">
        <v>1025</v>
      </c>
      <c r="B144" t="s">
        <v>433</v>
      </c>
      <c r="C144" t="s">
        <v>1003</v>
      </c>
      <c r="D144" t="s">
        <v>459</v>
      </c>
      <c r="E144" t="s">
        <v>1026</v>
      </c>
      <c r="F144" s="7">
        <v>39173</v>
      </c>
      <c r="I144" t="s">
        <v>461</v>
      </c>
      <c r="J144" t="s">
        <v>1027</v>
      </c>
      <c r="K144" t="s">
        <v>428</v>
      </c>
    </row>
    <row r="145" spans="1:11" x14ac:dyDescent="0.35">
      <c r="A145" t="s">
        <v>1028</v>
      </c>
      <c r="B145" t="s">
        <v>433</v>
      </c>
      <c r="C145" t="s">
        <v>1003</v>
      </c>
      <c r="D145" t="s">
        <v>528</v>
      </c>
      <c r="E145" t="s">
        <v>1029</v>
      </c>
      <c r="F145" s="7">
        <v>37712</v>
      </c>
      <c r="H145" s="7">
        <v>39264</v>
      </c>
      <c r="I145" t="s">
        <v>1030</v>
      </c>
      <c r="J145" t="s">
        <v>1031</v>
      </c>
      <c r="K145" t="s">
        <v>428</v>
      </c>
    </row>
    <row r="146" spans="1:11" x14ac:dyDescent="0.35">
      <c r="A146" t="s">
        <v>1032</v>
      </c>
      <c r="B146" t="s">
        <v>433</v>
      </c>
      <c r="C146" t="s">
        <v>1003</v>
      </c>
      <c r="D146" t="s">
        <v>1033</v>
      </c>
      <c r="E146" t="s">
        <v>1034</v>
      </c>
      <c r="F146" s="7">
        <v>37712</v>
      </c>
      <c r="H146" s="7">
        <v>40725</v>
      </c>
      <c r="I146" t="s">
        <v>1009</v>
      </c>
      <c r="J146" t="s">
        <v>1035</v>
      </c>
      <c r="K146" t="s">
        <v>428</v>
      </c>
    </row>
    <row r="147" spans="1:11" x14ac:dyDescent="0.35">
      <c r="A147" t="s">
        <v>1036</v>
      </c>
      <c r="B147" t="s">
        <v>433</v>
      </c>
      <c r="C147" t="s">
        <v>1003</v>
      </c>
      <c r="D147" t="s">
        <v>1037</v>
      </c>
      <c r="E147" t="s">
        <v>1038</v>
      </c>
      <c r="F147" s="7">
        <v>37712</v>
      </c>
      <c r="H147" s="7">
        <v>44743</v>
      </c>
      <c r="I147" t="s">
        <v>1039</v>
      </c>
      <c r="J147" t="s">
        <v>1040</v>
      </c>
      <c r="K147" t="s">
        <v>428</v>
      </c>
    </row>
    <row r="148" spans="1:11" x14ac:dyDescent="0.35">
      <c r="A148" t="s">
        <v>1041</v>
      </c>
      <c r="B148" t="s">
        <v>433</v>
      </c>
      <c r="C148" t="s">
        <v>1003</v>
      </c>
      <c r="D148" t="s">
        <v>572</v>
      </c>
      <c r="E148" t="s">
        <v>573</v>
      </c>
      <c r="F148" s="7">
        <v>42278</v>
      </c>
      <c r="I148" t="s">
        <v>1042</v>
      </c>
      <c r="J148" t="s">
        <v>1043</v>
      </c>
      <c r="K148" t="s">
        <v>428</v>
      </c>
    </row>
    <row r="149" spans="1:11" x14ac:dyDescent="0.35">
      <c r="A149" t="s">
        <v>1044</v>
      </c>
      <c r="B149" t="s">
        <v>433</v>
      </c>
      <c r="C149" t="s">
        <v>1003</v>
      </c>
      <c r="D149" t="s">
        <v>1045</v>
      </c>
      <c r="E149" t="s">
        <v>1046</v>
      </c>
      <c r="F149" s="7">
        <v>37712</v>
      </c>
      <c r="H149" s="7">
        <v>40179</v>
      </c>
      <c r="I149" t="s">
        <v>1047</v>
      </c>
      <c r="J149" t="s">
        <v>1048</v>
      </c>
      <c r="K149" t="s">
        <v>428</v>
      </c>
    </row>
    <row r="150" spans="1:11" x14ac:dyDescent="0.35">
      <c r="A150" t="s">
        <v>1049</v>
      </c>
      <c r="B150" t="s">
        <v>433</v>
      </c>
      <c r="C150" t="s">
        <v>1003</v>
      </c>
      <c r="D150" t="s">
        <v>1050</v>
      </c>
      <c r="E150" t="s">
        <v>1051</v>
      </c>
      <c r="F150" s="7">
        <v>37712</v>
      </c>
      <c r="H150" s="7">
        <v>40725</v>
      </c>
      <c r="I150" t="s">
        <v>1052</v>
      </c>
      <c r="J150" t="s">
        <v>1053</v>
      </c>
      <c r="K150" t="s">
        <v>428</v>
      </c>
    </row>
    <row r="151" spans="1:11" x14ac:dyDescent="0.35">
      <c r="A151" t="s">
        <v>1054</v>
      </c>
      <c r="B151" t="s">
        <v>433</v>
      </c>
      <c r="C151" t="s">
        <v>1003</v>
      </c>
      <c r="D151" t="s">
        <v>1055</v>
      </c>
      <c r="E151" t="s">
        <v>1056</v>
      </c>
      <c r="F151" s="7">
        <v>37712</v>
      </c>
      <c r="H151" s="7">
        <v>39264</v>
      </c>
      <c r="I151" t="s">
        <v>1057</v>
      </c>
      <c r="J151" t="s">
        <v>1058</v>
      </c>
      <c r="K151" t="s">
        <v>428</v>
      </c>
    </row>
    <row r="152" spans="1:11" x14ac:dyDescent="0.35">
      <c r="A152" t="s">
        <v>1059</v>
      </c>
      <c r="B152" t="s">
        <v>433</v>
      </c>
      <c r="C152" t="s">
        <v>1003</v>
      </c>
      <c r="D152" t="s">
        <v>533</v>
      </c>
      <c r="E152" t="s">
        <v>1060</v>
      </c>
      <c r="F152" s="7">
        <v>37712</v>
      </c>
      <c r="H152" s="7">
        <v>39264</v>
      </c>
      <c r="I152" t="s">
        <v>1061</v>
      </c>
      <c r="J152" t="s">
        <v>1062</v>
      </c>
      <c r="K152" t="s">
        <v>428</v>
      </c>
    </row>
    <row r="153" spans="1:11" x14ac:dyDescent="0.35">
      <c r="A153" t="s">
        <v>1063</v>
      </c>
      <c r="B153" t="s">
        <v>433</v>
      </c>
      <c r="C153" t="s">
        <v>1003</v>
      </c>
      <c r="D153" t="s">
        <v>1064</v>
      </c>
      <c r="E153" t="s">
        <v>1065</v>
      </c>
      <c r="F153" s="7">
        <v>37712</v>
      </c>
      <c r="H153" s="7">
        <v>40725</v>
      </c>
      <c r="I153" t="s">
        <v>1009</v>
      </c>
      <c r="J153" t="s">
        <v>1066</v>
      </c>
      <c r="K153" t="s">
        <v>428</v>
      </c>
    </row>
    <row r="154" spans="1:11" x14ac:dyDescent="0.35">
      <c r="A154" t="s">
        <v>1067</v>
      </c>
      <c r="B154" t="s">
        <v>433</v>
      </c>
      <c r="C154" t="s">
        <v>1003</v>
      </c>
      <c r="D154" t="s">
        <v>1068</v>
      </c>
      <c r="E154" t="s">
        <v>1069</v>
      </c>
      <c r="F154" s="7">
        <v>37712</v>
      </c>
      <c r="H154" s="7">
        <v>39264</v>
      </c>
      <c r="I154" t="s">
        <v>1061</v>
      </c>
      <c r="J154" t="s">
        <v>1070</v>
      </c>
      <c r="K154" t="s">
        <v>428</v>
      </c>
    </row>
    <row r="155" spans="1:11" x14ac:dyDescent="0.35">
      <c r="A155" t="s">
        <v>1071</v>
      </c>
      <c r="B155" t="s">
        <v>433</v>
      </c>
      <c r="C155" t="s">
        <v>1003</v>
      </c>
      <c r="D155" t="s">
        <v>1072</v>
      </c>
      <c r="E155" t="s">
        <v>1073</v>
      </c>
      <c r="F155" s="7">
        <v>37712</v>
      </c>
      <c r="H155" s="7">
        <v>40725</v>
      </c>
      <c r="I155" t="s">
        <v>1052</v>
      </c>
      <c r="J155" t="s">
        <v>1074</v>
      </c>
      <c r="K155" t="s">
        <v>428</v>
      </c>
    </row>
    <row r="156" spans="1:11" x14ac:dyDescent="0.35">
      <c r="A156" t="s">
        <v>1075</v>
      </c>
      <c r="B156" t="s">
        <v>433</v>
      </c>
      <c r="C156" t="s">
        <v>1003</v>
      </c>
      <c r="D156" t="s">
        <v>1076</v>
      </c>
      <c r="E156" t="s">
        <v>1077</v>
      </c>
      <c r="F156" s="7">
        <v>37712</v>
      </c>
      <c r="H156" s="7">
        <v>40725</v>
      </c>
      <c r="I156" t="s">
        <v>1052</v>
      </c>
      <c r="J156" t="s">
        <v>1078</v>
      </c>
      <c r="K156" t="s">
        <v>428</v>
      </c>
    </row>
    <row r="157" spans="1:11" x14ac:dyDescent="0.35">
      <c r="A157" t="s">
        <v>1079</v>
      </c>
      <c r="B157" t="s">
        <v>433</v>
      </c>
      <c r="C157" t="s">
        <v>1003</v>
      </c>
      <c r="D157" t="s">
        <v>1080</v>
      </c>
      <c r="E157" t="s">
        <v>1081</v>
      </c>
      <c r="F157" s="7">
        <v>37712</v>
      </c>
      <c r="H157" s="7">
        <v>40725</v>
      </c>
      <c r="I157" t="s">
        <v>1052</v>
      </c>
      <c r="J157" t="s">
        <v>1082</v>
      </c>
      <c r="K157" t="s">
        <v>428</v>
      </c>
    </row>
    <row r="158" spans="1:11" x14ac:dyDescent="0.35">
      <c r="A158" t="s">
        <v>1083</v>
      </c>
      <c r="B158" t="s">
        <v>433</v>
      </c>
      <c r="C158" t="s">
        <v>1003</v>
      </c>
      <c r="D158" t="s">
        <v>1084</v>
      </c>
      <c r="E158" t="s">
        <v>1085</v>
      </c>
      <c r="F158" s="7">
        <v>37712</v>
      </c>
      <c r="H158" s="7">
        <v>40725</v>
      </c>
      <c r="I158" t="s">
        <v>1052</v>
      </c>
      <c r="J158" t="s">
        <v>1086</v>
      </c>
      <c r="K158" t="s">
        <v>428</v>
      </c>
    </row>
    <row r="159" spans="1:11" x14ac:dyDescent="0.35">
      <c r="A159" t="s">
        <v>1087</v>
      </c>
      <c r="B159" t="s">
        <v>433</v>
      </c>
      <c r="C159" t="s">
        <v>1003</v>
      </c>
      <c r="D159" t="s">
        <v>1088</v>
      </c>
      <c r="E159" t="s">
        <v>1089</v>
      </c>
      <c r="F159" s="7">
        <v>37712</v>
      </c>
      <c r="H159" s="7">
        <v>39264</v>
      </c>
      <c r="I159" t="s">
        <v>1061</v>
      </c>
      <c r="J159" t="s">
        <v>1090</v>
      </c>
      <c r="K159" t="s">
        <v>428</v>
      </c>
    </row>
    <row r="160" spans="1:11" x14ac:dyDescent="0.35">
      <c r="A160" t="s">
        <v>1091</v>
      </c>
      <c r="B160" t="s">
        <v>433</v>
      </c>
      <c r="C160" t="s">
        <v>1003</v>
      </c>
      <c r="D160" t="s">
        <v>1092</v>
      </c>
      <c r="E160" t="s">
        <v>1093</v>
      </c>
      <c r="F160" s="7">
        <v>39356</v>
      </c>
      <c r="I160" t="s">
        <v>1094</v>
      </c>
      <c r="J160" t="s">
        <v>1095</v>
      </c>
      <c r="K160" t="s">
        <v>428</v>
      </c>
    </row>
    <row r="161" spans="1:11" x14ac:dyDescent="0.35">
      <c r="A161" t="s">
        <v>1096</v>
      </c>
      <c r="B161" t="s">
        <v>433</v>
      </c>
      <c r="C161" t="s">
        <v>1003</v>
      </c>
      <c r="D161" t="s">
        <v>577</v>
      </c>
      <c r="E161" t="s">
        <v>1097</v>
      </c>
      <c r="F161" s="7">
        <v>38991</v>
      </c>
      <c r="I161" t="s">
        <v>703</v>
      </c>
      <c r="J161" t="s">
        <v>1098</v>
      </c>
      <c r="K161" t="s">
        <v>428</v>
      </c>
    </row>
    <row r="162" spans="1:11" x14ac:dyDescent="0.35">
      <c r="A162" t="s">
        <v>1099</v>
      </c>
      <c r="B162" t="s">
        <v>433</v>
      </c>
      <c r="C162" t="s">
        <v>1003</v>
      </c>
      <c r="D162" t="s">
        <v>538</v>
      </c>
      <c r="E162" t="s">
        <v>1100</v>
      </c>
      <c r="F162" s="7">
        <v>37712</v>
      </c>
      <c r="H162" s="7">
        <v>40725</v>
      </c>
      <c r="I162" t="s">
        <v>1009</v>
      </c>
      <c r="J162" t="s">
        <v>1101</v>
      </c>
      <c r="K162" t="s">
        <v>428</v>
      </c>
    </row>
    <row r="163" spans="1:11" x14ac:dyDescent="0.35">
      <c r="A163" t="s">
        <v>1102</v>
      </c>
      <c r="B163" t="s">
        <v>433</v>
      </c>
      <c r="C163" t="s">
        <v>1103</v>
      </c>
      <c r="E163" t="s">
        <v>1104</v>
      </c>
      <c r="F163" s="7">
        <v>39173</v>
      </c>
      <c r="I163" t="s">
        <v>1105</v>
      </c>
      <c r="J163" t="s">
        <v>1106</v>
      </c>
      <c r="K163" t="s">
        <v>428</v>
      </c>
    </row>
    <row r="164" spans="1:11" x14ac:dyDescent="0.35">
      <c r="A164" t="s">
        <v>1107</v>
      </c>
      <c r="B164" t="s">
        <v>433</v>
      </c>
      <c r="C164" t="s">
        <v>1108</v>
      </c>
      <c r="E164" t="s">
        <v>1109</v>
      </c>
      <c r="F164" s="7">
        <v>37712</v>
      </c>
      <c r="H164" s="7">
        <v>40725</v>
      </c>
      <c r="I164" t="s">
        <v>1110</v>
      </c>
      <c r="J164" t="s">
        <v>1111</v>
      </c>
      <c r="K164" t="s">
        <v>428</v>
      </c>
    </row>
    <row r="165" spans="1:11" x14ac:dyDescent="0.35">
      <c r="A165" t="s">
        <v>1112</v>
      </c>
      <c r="B165" t="s">
        <v>433</v>
      </c>
      <c r="C165" t="s">
        <v>1108</v>
      </c>
      <c r="D165" t="s">
        <v>1113</v>
      </c>
      <c r="E165" t="s">
        <v>1114</v>
      </c>
      <c r="F165" s="7">
        <v>42461</v>
      </c>
      <c r="I165" t="s">
        <v>1115</v>
      </c>
      <c r="J165" t="s">
        <v>1116</v>
      </c>
      <c r="K165" t="s">
        <v>428</v>
      </c>
    </row>
    <row r="166" spans="1:11" x14ac:dyDescent="0.35">
      <c r="A166" t="s">
        <v>1117</v>
      </c>
      <c r="B166" t="s">
        <v>433</v>
      </c>
      <c r="C166" t="s">
        <v>1108</v>
      </c>
      <c r="D166" t="s">
        <v>459</v>
      </c>
      <c r="E166" t="s">
        <v>1118</v>
      </c>
      <c r="F166" s="7">
        <v>39173</v>
      </c>
      <c r="I166" t="s">
        <v>461</v>
      </c>
      <c r="J166" t="s">
        <v>1119</v>
      </c>
      <c r="K166" t="s">
        <v>428</v>
      </c>
    </row>
    <row r="167" spans="1:11" x14ac:dyDescent="0.35">
      <c r="A167" t="s">
        <v>1120</v>
      </c>
      <c r="B167" t="s">
        <v>433</v>
      </c>
      <c r="C167" t="s">
        <v>1108</v>
      </c>
      <c r="D167" t="s">
        <v>1121</v>
      </c>
      <c r="E167" t="s">
        <v>1122</v>
      </c>
      <c r="F167" s="7">
        <v>39356</v>
      </c>
      <c r="I167" t="s">
        <v>1123</v>
      </c>
      <c r="J167" t="s">
        <v>1124</v>
      </c>
      <c r="K167" t="s">
        <v>428</v>
      </c>
    </row>
    <row r="168" spans="1:11" x14ac:dyDescent="0.35">
      <c r="A168" t="s">
        <v>1125</v>
      </c>
      <c r="B168" t="s">
        <v>433</v>
      </c>
      <c r="C168" t="s">
        <v>1108</v>
      </c>
      <c r="D168" t="s">
        <v>464</v>
      </c>
      <c r="E168" t="s">
        <v>1126</v>
      </c>
      <c r="F168" s="7">
        <v>37712</v>
      </c>
      <c r="H168" s="7">
        <v>39264</v>
      </c>
      <c r="I168" t="s">
        <v>1127</v>
      </c>
      <c r="J168" t="s">
        <v>1128</v>
      </c>
      <c r="K168" t="s">
        <v>428</v>
      </c>
    </row>
    <row r="169" spans="1:11" x14ac:dyDescent="0.35">
      <c r="A169" t="s">
        <v>1129</v>
      </c>
      <c r="B169" t="s">
        <v>433</v>
      </c>
      <c r="C169" t="s">
        <v>1108</v>
      </c>
      <c r="D169" t="s">
        <v>1130</v>
      </c>
      <c r="E169" t="s">
        <v>1131</v>
      </c>
      <c r="F169" s="7">
        <v>37712</v>
      </c>
      <c r="H169" s="7">
        <v>39264</v>
      </c>
      <c r="I169" t="s">
        <v>1132</v>
      </c>
      <c r="J169" t="s">
        <v>1133</v>
      </c>
      <c r="K169" t="s">
        <v>428</v>
      </c>
    </row>
    <row r="170" spans="1:11" x14ac:dyDescent="0.35">
      <c r="A170" t="s">
        <v>1134</v>
      </c>
      <c r="B170" t="s">
        <v>433</v>
      </c>
      <c r="C170" t="s">
        <v>1108</v>
      </c>
      <c r="D170" t="s">
        <v>1135</v>
      </c>
      <c r="E170" t="s">
        <v>1136</v>
      </c>
      <c r="F170" s="7">
        <v>37712</v>
      </c>
      <c r="H170" s="7">
        <v>39264</v>
      </c>
      <c r="I170" t="s">
        <v>1137</v>
      </c>
      <c r="J170" t="s">
        <v>1138</v>
      </c>
      <c r="K170" t="s">
        <v>428</v>
      </c>
    </row>
    <row r="171" spans="1:11" x14ac:dyDescent="0.35">
      <c r="A171" t="s">
        <v>1139</v>
      </c>
      <c r="B171" t="s">
        <v>433</v>
      </c>
      <c r="C171" t="s">
        <v>1108</v>
      </c>
      <c r="D171" t="s">
        <v>538</v>
      </c>
      <c r="E171" t="s">
        <v>1140</v>
      </c>
      <c r="F171" s="7">
        <v>37712</v>
      </c>
      <c r="I171" t="s">
        <v>1141</v>
      </c>
      <c r="J171" t="s">
        <v>1142</v>
      </c>
      <c r="K171" t="s">
        <v>428</v>
      </c>
    </row>
    <row r="172" spans="1:11" x14ac:dyDescent="0.35">
      <c r="A172" t="s">
        <v>1143</v>
      </c>
      <c r="B172" t="s">
        <v>433</v>
      </c>
      <c r="C172" t="s">
        <v>1144</v>
      </c>
      <c r="E172" t="s">
        <v>1145</v>
      </c>
      <c r="F172" s="7">
        <v>37712</v>
      </c>
      <c r="H172" s="7">
        <v>39264</v>
      </c>
      <c r="I172" t="s">
        <v>1146</v>
      </c>
      <c r="J172" t="s">
        <v>1147</v>
      </c>
      <c r="K172" t="s">
        <v>428</v>
      </c>
    </row>
    <row r="173" spans="1:11" x14ac:dyDescent="0.35">
      <c r="A173" t="s">
        <v>1148</v>
      </c>
      <c r="B173" t="s">
        <v>433</v>
      </c>
      <c r="C173" t="s">
        <v>1144</v>
      </c>
      <c r="D173" t="s">
        <v>1149</v>
      </c>
      <c r="E173" t="s">
        <v>1150</v>
      </c>
      <c r="F173" s="7">
        <v>37712</v>
      </c>
      <c r="H173" s="7">
        <v>39264</v>
      </c>
      <c r="I173" t="s">
        <v>1151</v>
      </c>
      <c r="J173" t="s">
        <v>1152</v>
      </c>
      <c r="K173" t="s">
        <v>428</v>
      </c>
    </row>
    <row r="174" spans="1:11" x14ac:dyDescent="0.35">
      <c r="A174" t="s">
        <v>1153</v>
      </c>
      <c r="B174" t="s">
        <v>433</v>
      </c>
      <c r="C174" t="s">
        <v>1144</v>
      </c>
      <c r="D174" t="s">
        <v>1154</v>
      </c>
      <c r="E174" t="s">
        <v>1155</v>
      </c>
      <c r="F174" s="7">
        <v>37712</v>
      </c>
      <c r="H174" s="7">
        <v>39264</v>
      </c>
      <c r="I174" t="s">
        <v>1146</v>
      </c>
      <c r="J174" t="s">
        <v>1156</v>
      </c>
      <c r="K174" t="s">
        <v>428</v>
      </c>
    </row>
    <row r="175" spans="1:11" x14ac:dyDescent="0.35">
      <c r="A175" t="s">
        <v>1157</v>
      </c>
      <c r="B175" t="s">
        <v>433</v>
      </c>
      <c r="C175" t="s">
        <v>1158</v>
      </c>
      <c r="D175" t="s">
        <v>450</v>
      </c>
      <c r="E175" t="s">
        <v>1159</v>
      </c>
      <c r="F175" s="7">
        <v>43556</v>
      </c>
      <c r="I175" t="s">
        <v>1160</v>
      </c>
      <c r="J175" t="s">
        <v>1161</v>
      </c>
      <c r="K175" t="s">
        <v>428</v>
      </c>
    </row>
    <row r="176" spans="1:11" x14ac:dyDescent="0.35">
      <c r="A176" t="s">
        <v>1162</v>
      </c>
      <c r="B176" t="s">
        <v>433</v>
      </c>
      <c r="C176" t="s">
        <v>1158</v>
      </c>
      <c r="D176" t="s">
        <v>1163</v>
      </c>
      <c r="E176" t="s">
        <v>1164</v>
      </c>
      <c r="F176" s="7">
        <v>37712</v>
      </c>
      <c r="H176" s="7">
        <v>40725</v>
      </c>
      <c r="I176" t="s">
        <v>1165</v>
      </c>
      <c r="J176" t="s">
        <v>1166</v>
      </c>
      <c r="K176" t="s">
        <v>428</v>
      </c>
    </row>
    <row r="177" spans="1:11" x14ac:dyDescent="0.35">
      <c r="A177" t="s">
        <v>1167</v>
      </c>
      <c r="B177" t="s">
        <v>433</v>
      </c>
      <c r="C177" t="s">
        <v>1158</v>
      </c>
      <c r="D177" t="s">
        <v>953</v>
      </c>
      <c r="E177" t="s">
        <v>954</v>
      </c>
      <c r="F177" s="7">
        <v>41730</v>
      </c>
      <c r="I177" t="s">
        <v>1168</v>
      </c>
      <c r="J177" t="s">
        <v>1169</v>
      </c>
      <c r="K177" t="s">
        <v>428</v>
      </c>
    </row>
    <row r="178" spans="1:11" x14ac:dyDescent="0.35">
      <c r="A178" t="s">
        <v>1170</v>
      </c>
      <c r="B178" t="s">
        <v>433</v>
      </c>
      <c r="C178" t="s">
        <v>1158</v>
      </c>
      <c r="D178" t="s">
        <v>528</v>
      </c>
      <c r="E178" t="s">
        <v>1171</v>
      </c>
      <c r="F178" s="7">
        <v>37712</v>
      </c>
      <c r="H178" s="7">
        <v>39264</v>
      </c>
      <c r="I178" t="s">
        <v>1172</v>
      </c>
      <c r="J178" t="s">
        <v>1173</v>
      </c>
      <c r="K178" t="s">
        <v>428</v>
      </c>
    </row>
    <row r="179" spans="1:11" x14ac:dyDescent="0.35">
      <c r="A179" t="s">
        <v>1174</v>
      </c>
      <c r="B179" t="s">
        <v>433</v>
      </c>
      <c r="C179" t="s">
        <v>1158</v>
      </c>
      <c r="D179" t="s">
        <v>572</v>
      </c>
      <c r="E179" t="s">
        <v>573</v>
      </c>
      <c r="F179" s="7">
        <v>42278</v>
      </c>
      <c r="I179" t="s">
        <v>1042</v>
      </c>
      <c r="J179" t="s">
        <v>1175</v>
      </c>
      <c r="K179" t="s">
        <v>428</v>
      </c>
    </row>
    <row r="180" spans="1:11" x14ac:dyDescent="0.35">
      <c r="A180" t="s">
        <v>1176</v>
      </c>
      <c r="B180" t="s">
        <v>433</v>
      </c>
      <c r="C180" t="s">
        <v>1158</v>
      </c>
      <c r="D180" t="s">
        <v>1177</v>
      </c>
      <c r="E180" t="s">
        <v>1178</v>
      </c>
      <c r="F180" s="7">
        <v>37712</v>
      </c>
      <c r="H180" s="7">
        <v>39264</v>
      </c>
      <c r="I180" t="s">
        <v>1172</v>
      </c>
      <c r="J180" t="s">
        <v>1179</v>
      </c>
      <c r="K180" t="s">
        <v>428</v>
      </c>
    </row>
    <row r="181" spans="1:11" x14ac:dyDescent="0.35">
      <c r="A181" t="s">
        <v>1180</v>
      </c>
      <c r="B181" t="s">
        <v>433</v>
      </c>
      <c r="C181" t="s">
        <v>1158</v>
      </c>
      <c r="D181" t="s">
        <v>1181</v>
      </c>
      <c r="E181" t="s">
        <v>1182</v>
      </c>
      <c r="F181" s="7">
        <v>37712</v>
      </c>
      <c r="H181" s="7">
        <v>40179</v>
      </c>
      <c r="I181" t="s">
        <v>1183</v>
      </c>
      <c r="J181" t="s">
        <v>1184</v>
      </c>
      <c r="K181" t="s">
        <v>428</v>
      </c>
    </row>
    <row r="182" spans="1:11" x14ac:dyDescent="0.35">
      <c r="A182" t="s">
        <v>1185</v>
      </c>
      <c r="B182" t="s">
        <v>433</v>
      </c>
      <c r="C182" t="s">
        <v>1158</v>
      </c>
      <c r="D182" t="s">
        <v>1186</v>
      </c>
      <c r="E182" t="s">
        <v>1187</v>
      </c>
      <c r="F182" s="7">
        <v>37712</v>
      </c>
      <c r="H182" s="7">
        <v>40725</v>
      </c>
      <c r="I182" t="s">
        <v>1165</v>
      </c>
      <c r="J182" t="s">
        <v>1188</v>
      </c>
      <c r="K182" t="s">
        <v>428</v>
      </c>
    </row>
    <row r="183" spans="1:11" x14ac:dyDescent="0.35">
      <c r="A183" t="s">
        <v>1189</v>
      </c>
      <c r="B183" t="s">
        <v>433</v>
      </c>
      <c r="C183" t="s">
        <v>1158</v>
      </c>
      <c r="D183" t="s">
        <v>538</v>
      </c>
      <c r="E183" t="s">
        <v>1190</v>
      </c>
      <c r="F183" s="7">
        <v>37712</v>
      </c>
      <c r="H183" s="7">
        <v>40179</v>
      </c>
      <c r="I183" t="s">
        <v>1191</v>
      </c>
      <c r="J183" t="s">
        <v>1192</v>
      </c>
      <c r="K183" t="s">
        <v>428</v>
      </c>
    </row>
    <row r="184" spans="1:11" x14ac:dyDescent="0.35">
      <c r="A184" t="s">
        <v>409</v>
      </c>
      <c r="B184" t="s">
        <v>433</v>
      </c>
      <c r="C184" t="s">
        <v>1158</v>
      </c>
      <c r="D184" t="s">
        <v>542</v>
      </c>
      <c r="E184" t="s">
        <v>1193</v>
      </c>
      <c r="F184" s="7">
        <v>37712</v>
      </c>
      <c r="H184" s="7">
        <v>39264</v>
      </c>
      <c r="I184" t="s">
        <v>1172</v>
      </c>
      <c r="J184" t="s">
        <v>1194</v>
      </c>
      <c r="K184" t="s">
        <v>428</v>
      </c>
    </row>
    <row r="185" spans="1:11" x14ac:dyDescent="0.35">
      <c r="A185" t="s">
        <v>1195</v>
      </c>
      <c r="B185" t="s">
        <v>433</v>
      </c>
      <c r="C185" t="s">
        <v>1196</v>
      </c>
      <c r="D185" t="s">
        <v>450</v>
      </c>
      <c r="E185" t="s">
        <v>1197</v>
      </c>
      <c r="F185" s="7">
        <v>37712</v>
      </c>
      <c r="H185" s="7">
        <v>40725</v>
      </c>
      <c r="I185" t="s">
        <v>1198</v>
      </c>
      <c r="J185" t="s">
        <v>1199</v>
      </c>
      <c r="K185" t="s">
        <v>428</v>
      </c>
    </row>
    <row r="186" spans="1:11" x14ac:dyDescent="0.35">
      <c r="A186" t="s">
        <v>1200</v>
      </c>
      <c r="B186" t="s">
        <v>433</v>
      </c>
      <c r="C186" t="s">
        <v>1196</v>
      </c>
      <c r="D186" t="s">
        <v>1201</v>
      </c>
      <c r="E186" t="s">
        <v>1202</v>
      </c>
      <c r="F186" s="7">
        <v>37712</v>
      </c>
      <c r="H186" s="7">
        <v>39083</v>
      </c>
      <c r="I186" t="s">
        <v>1203</v>
      </c>
      <c r="J186" t="s">
        <v>1204</v>
      </c>
      <c r="K186" t="s">
        <v>428</v>
      </c>
    </row>
    <row r="187" spans="1:11" x14ac:dyDescent="0.35">
      <c r="A187" t="s">
        <v>1205</v>
      </c>
      <c r="B187" t="s">
        <v>433</v>
      </c>
      <c r="C187" t="s">
        <v>1196</v>
      </c>
      <c r="D187" t="s">
        <v>1206</v>
      </c>
      <c r="E187" t="s">
        <v>1207</v>
      </c>
      <c r="F187" s="7">
        <v>41000</v>
      </c>
      <c r="I187" t="s">
        <v>1208</v>
      </c>
      <c r="J187" t="s">
        <v>1209</v>
      </c>
      <c r="K187" t="s">
        <v>428</v>
      </c>
    </row>
    <row r="188" spans="1:11" x14ac:dyDescent="0.35">
      <c r="A188" t="s">
        <v>1210</v>
      </c>
      <c r="B188" t="s">
        <v>433</v>
      </c>
      <c r="C188" t="s">
        <v>1196</v>
      </c>
      <c r="D188" t="s">
        <v>1113</v>
      </c>
      <c r="E188" t="s">
        <v>1114</v>
      </c>
      <c r="F188" s="7">
        <v>42461</v>
      </c>
      <c r="I188" t="s">
        <v>1115</v>
      </c>
      <c r="J188" t="s">
        <v>1211</v>
      </c>
      <c r="K188" t="s">
        <v>428</v>
      </c>
    </row>
    <row r="189" spans="1:11" x14ac:dyDescent="0.35">
      <c r="A189" t="s">
        <v>1212</v>
      </c>
      <c r="B189" t="s">
        <v>433</v>
      </c>
      <c r="C189" t="s">
        <v>1196</v>
      </c>
      <c r="D189" t="s">
        <v>1213</v>
      </c>
      <c r="E189" t="s">
        <v>1214</v>
      </c>
      <c r="F189" s="7">
        <v>37712</v>
      </c>
      <c r="H189" s="7">
        <v>39083</v>
      </c>
      <c r="I189" t="s">
        <v>1203</v>
      </c>
      <c r="J189" t="s">
        <v>1215</v>
      </c>
      <c r="K189" t="s">
        <v>428</v>
      </c>
    </row>
    <row r="190" spans="1:11" x14ac:dyDescent="0.35">
      <c r="A190" t="s">
        <v>1216</v>
      </c>
      <c r="B190" t="s">
        <v>433</v>
      </c>
      <c r="C190" t="s">
        <v>1196</v>
      </c>
      <c r="D190" t="s">
        <v>1217</v>
      </c>
      <c r="E190" t="s">
        <v>1218</v>
      </c>
      <c r="F190" s="7">
        <v>37712</v>
      </c>
      <c r="H190" s="7">
        <v>39083</v>
      </c>
      <c r="I190" t="s">
        <v>1203</v>
      </c>
      <c r="J190" t="s">
        <v>1219</v>
      </c>
      <c r="K190" t="s">
        <v>428</v>
      </c>
    </row>
    <row r="191" spans="1:11" x14ac:dyDescent="0.35">
      <c r="A191" t="s">
        <v>1220</v>
      </c>
      <c r="B191" t="s">
        <v>433</v>
      </c>
      <c r="C191" t="s">
        <v>1196</v>
      </c>
      <c r="D191" t="s">
        <v>1221</v>
      </c>
      <c r="E191" t="s">
        <v>1222</v>
      </c>
      <c r="F191" s="7">
        <v>39173</v>
      </c>
      <c r="I191" t="s">
        <v>1223</v>
      </c>
      <c r="J191" t="s">
        <v>1224</v>
      </c>
      <c r="K191" t="s">
        <v>428</v>
      </c>
    </row>
    <row r="192" spans="1:11" x14ac:dyDescent="0.35">
      <c r="A192" t="s">
        <v>1225</v>
      </c>
      <c r="B192" t="s">
        <v>433</v>
      </c>
      <c r="C192" t="s">
        <v>1196</v>
      </c>
      <c r="D192" t="s">
        <v>1226</v>
      </c>
      <c r="E192" t="s">
        <v>1227</v>
      </c>
      <c r="F192" s="7">
        <v>44470</v>
      </c>
      <c r="H192" s="7">
        <v>44378</v>
      </c>
      <c r="I192" t="s">
        <v>1228</v>
      </c>
      <c r="J192" t="s">
        <v>1229</v>
      </c>
      <c r="K192" t="s">
        <v>428</v>
      </c>
    </row>
    <row r="193" spans="1:11" x14ac:dyDescent="0.35">
      <c r="A193" t="s">
        <v>1230</v>
      </c>
      <c r="B193" t="s">
        <v>433</v>
      </c>
      <c r="C193" t="s">
        <v>1196</v>
      </c>
      <c r="D193" t="s">
        <v>1231</v>
      </c>
      <c r="E193" t="s">
        <v>1232</v>
      </c>
      <c r="F193" s="7">
        <v>37712</v>
      </c>
      <c r="H193" s="7">
        <v>39083</v>
      </c>
      <c r="I193" t="s">
        <v>1203</v>
      </c>
      <c r="J193" t="s">
        <v>1233</v>
      </c>
      <c r="K193" t="s">
        <v>428</v>
      </c>
    </row>
    <row r="194" spans="1:11" x14ac:dyDescent="0.35">
      <c r="A194" t="s">
        <v>1234</v>
      </c>
      <c r="B194" t="s">
        <v>433</v>
      </c>
      <c r="C194" t="s">
        <v>1196</v>
      </c>
      <c r="D194" t="s">
        <v>1235</v>
      </c>
      <c r="E194" t="s">
        <v>1236</v>
      </c>
      <c r="F194" s="7">
        <v>37712</v>
      </c>
      <c r="H194" s="7">
        <v>39083</v>
      </c>
      <c r="I194" t="s">
        <v>1203</v>
      </c>
      <c r="J194" t="s">
        <v>1237</v>
      </c>
      <c r="K194" t="s">
        <v>428</v>
      </c>
    </row>
    <row r="195" spans="1:11" x14ac:dyDescent="0.35">
      <c r="A195" t="s">
        <v>1238</v>
      </c>
      <c r="B195" t="s">
        <v>433</v>
      </c>
      <c r="C195" t="s">
        <v>1196</v>
      </c>
      <c r="D195" t="s">
        <v>459</v>
      </c>
      <c r="E195" t="s">
        <v>1239</v>
      </c>
      <c r="F195" s="7">
        <v>39173</v>
      </c>
      <c r="I195" t="s">
        <v>461</v>
      </c>
      <c r="J195" t="s">
        <v>1240</v>
      </c>
      <c r="K195" t="s">
        <v>428</v>
      </c>
    </row>
    <row r="196" spans="1:11" x14ac:dyDescent="0.35">
      <c r="A196" t="s">
        <v>1241</v>
      </c>
      <c r="B196" t="s">
        <v>433</v>
      </c>
      <c r="C196" t="s">
        <v>1196</v>
      </c>
      <c r="D196" t="s">
        <v>1242</v>
      </c>
      <c r="E196" t="s">
        <v>1243</v>
      </c>
      <c r="F196" s="7">
        <v>42644</v>
      </c>
      <c r="I196" t="s">
        <v>1244</v>
      </c>
      <c r="J196" t="s">
        <v>1245</v>
      </c>
      <c r="K196" t="s">
        <v>428</v>
      </c>
    </row>
    <row r="197" spans="1:11" x14ac:dyDescent="0.35">
      <c r="A197" t="s">
        <v>1246</v>
      </c>
      <c r="B197" t="s">
        <v>433</v>
      </c>
      <c r="C197" t="s">
        <v>1196</v>
      </c>
      <c r="D197" t="s">
        <v>1037</v>
      </c>
      <c r="E197" t="s">
        <v>1247</v>
      </c>
      <c r="F197" s="7">
        <v>37712</v>
      </c>
      <c r="H197" s="7">
        <v>44743</v>
      </c>
      <c r="I197" t="s">
        <v>1039</v>
      </c>
      <c r="J197" t="s">
        <v>1248</v>
      </c>
      <c r="K197" t="s">
        <v>428</v>
      </c>
    </row>
    <row r="198" spans="1:11" x14ac:dyDescent="0.35">
      <c r="A198" t="s">
        <v>1249</v>
      </c>
      <c r="B198" t="s">
        <v>433</v>
      </c>
      <c r="C198" t="s">
        <v>1196</v>
      </c>
      <c r="D198" t="s">
        <v>1250</v>
      </c>
      <c r="E198" t="s">
        <v>1251</v>
      </c>
      <c r="F198" s="7">
        <v>37712</v>
      </c>
      <c r="H198" s="7">
        <v>39083</v>
      </c>
      <c r="I198" t="s">
        <v>1203</v>
      </c>
      <c r="J198" t="s">
        <v>1252</v>
      </c>
      <c r="K198" t="s">
        <v>428</v>
      </c>
    </row>
    <row r="199" spans="1:11" x14ac:dyDescent="0.35">
      <c r="A199" t="s">
        <v>1253</v>
      </c>
      <c r="B199" t="s">
        <v>433</v>
      </c>
      <c r="C199" t="s">
        <v>1196</v>
      </c>
      <c r="D199" t="s">
        <v>1254</v>
      </c>
      <c r="E199" t="s">
        <v>1255</v>
      </c>
      <c r="F199" s="7">
        <v>37712</v>
      </c>
      <c r="H199" s="7">
        <v>39083</v>
      </c>
      <c r="I199" t="s">
        <v>1203</v>
      </c>
      <c r="J199" t="s">
        <v>1256</v>
      </c>
      <c r="K199" t="s">
        <v>428</v>
      </c>
    </row>
    <row r="200" spans="1:11" x14ac:dyDescent="0.35">
      <c r="A200" t="s">
        <v>1257</v>
      </c>
      <c r="B200" t="s">
        <v>433</v>
      </c>
      <c r="C200" t="s">
        <v>1196</v>
      </c>
      <c r="D200" t="s">
        <v>1121</v>
      </c>
      <c r="E200" t="s">
        <v>1258</v>
      </c>
      <c r="F200" s="7">
        <v>39356</v>
      </c>
      <c r="I200" t="s">
        <v>1259</v>
      </c>
      <c r="J200" t="s">
        <v>1260</v>
      </c>
      <c r="K200" t="s">
        <v>428</v>
      </c>
    </row>
    <row r="201" spans="1:11" x14ac:dyDescent="0.35">
      <c r="A201" t="s">
        <v>1261</v>
      </c>
      <c r="B201" t="s">
        <v>433</v>
      </c>
      <c r="C201" t="s">
        <v>1196</v>
      </c>
      <c r="D201" t="s">
        <v>572</v>
      </c>
      <c r="E201" t="s">
        <v>573</v>
      </c>
      <c r="F201" s="7">
        <v>39356</v>
      </c>
      <c r="I201" t="s">
        <v>574</v>
      </c>
      <c r="J201" t="s">
        <v>1262</v>
      </c>
      <c r="K201" t="s">
        <v>428</v>
      </c>
    </row>
    <row r="202" spans="1:11" x14ac:dyDescent="0.35">
      <c r="A202" t="s">
        <v>1263</v>
      </c>
      <c r="B202" t="s">
        <v>433</v>
      </c>
      <c r="C202" t="s">
        <v>1196</v>
      </c>
      <c r="D202" t="s">
        <v>464</v>
      </c>
      <c r="E202" t="s">
        <v>1264</v>
      </c>
      <c r="F202" s="7">
        <v>37712</v>
      </c>
      <c r="H202" s="7">
        <v>39264</v>
      </c>
      <c r="I202" t="s">
        <v>1265</v>
      </c>
      <c r="J202" t="s">
        <v>1266</v>
      </c>
      <c r="K202" t="s">
        <v>428</v>
      </c>
    </row>
    <row r="203" spans="1:11" x14ac:dyDescent="0.35">
      <c r="A203" t="s">
        <v>1267</v>
      </c>
      <c r="B203" t="s">
        <v>433</v>
      </c>
      <c r="C203" t="s">
        <v>1196</v>
      </c>
      <c r="D203" t="s">
        <v>1268</v>
      </c>
      <c r="E203" t="s">
        <v>1269</v>
      </c>
      <c r="F203" s="7">
        <v>37712</v>
      </c>
      <c r="H203" s="7">
        <v>39083</v>
      </c>
      <c r="I203" t="s">
        <v>1203</v>
      </c>
      <c r="J203" t="s">
        <v>1270</v>
      </c>
      <c r="K203" t="s">
        <v>428</v>
      </c>
    </row>
    <row r="204" spans="1:11" x14ac:dyDescent="0.35">
      <c r="A204" t="s">
        <v>1271</v>
      </c>
      <c r="B204" t="s">
        <v>433</v>
      </c>
      <c r="C204" t="s">
        <v>1196</v>
      </c>
      <c r="D204" t="s">
        <v>1272</v>
      </c>
      <c r="E204" t="s">
        <v>1273</v>
      </c>
      <c r="F204" s="7">
        <v>39173</v>
      </c>
      <c r="I204" t="s">
        <v>1274</v>
      </c>
      <c r="J204" t="s">
        <v>1275</v>
      </c>
      <c r="K204" t="s">
        <v>428</v>
      </c>
    </row>
    <row r="205" spans="1:11" x14ac:dyDescent="0.35">
      <c r="A205" t="s">
        <v>1276</v>
      </c>
      <c r="B205" t="s">
        <v>433</v>
      </c>
      <c r="C205" t="s">
        <v>1196</v>
      </c>
      <c r="D205" t="s">
        <v>577</v>
      </c>
      <c r="E205" t="s">
        <v>1277</v>
      </c>
      <c r="F205" s="7">
        <v>38991</v>
      </c>
      <c r="I205" t="s">
        <v>703</v>
      </c>
      <c r="J205" t="s">
        <v>1278</v>
      </c>
      <c r="K205" t="s">
        <v>428</v>
      </c>
    </row>
    <row r="206" spans="1:11" x14ac:dyDescent="0.35">
      <c r="A206" t="s">
        <v>1279</v>
      </c>
      <c r="B206" t="s">
        <v>433</v>
      </c>
      <c r="C206" t="s">
        <v>1196</v>
      </c>
      <c r="D206" t="s">
        <v>538</v>
      </c>
      <c r="E206" t="s">
        <v>1280</v>
      </c>
      <c r="F206" s="7">
        <v>37712</v>
      </c>
      <c r="H206" s="7">
        <v>40179</v>
      </c>
      <c r="I206" t="s">
        <v>1281</v>
      </c>
      <c r="J206" t="s">
        <v>1282</v>
      </c>
      <c r="K206" t="s">
        <v>428</v>
      </c>
    </row>
    <row r="207" spans="1:11" x14ac:dyDescent="0.35">
      <c r="A207" t="s">
        <v>1283</v>
      </c>
      <c r="B207" t="s">
        <v>433</v>
      </c>
      <c r="C207" t="s">
        <v>1196</v>
      </c>
      <c r="D207" t="s">
        <v>1284</v>
      </c>
      <c r="E207" t="s">
        <v>1285</v>
      </c>
      <c r="F207" s="7">
        <v>37712</v>
      </c>
      <c r="H207" s="7">
        <v>39083</v>
      </c>
      <c r="I207" t="s">
        <v>1203</v>
      </c>
      <c r="J207" t="s">
        <v>1286</v>
      </c>
      <c r="K207" t="s">
        <v>428</v>
      </c>
    </row>
    <row r="208" spans="1:11" x14ac:dyDescent="0.35">
      <c r="A208" t="s">
        <v>1287</v>
      </c>
      <c r="B208" t="s">
        <v>433</v>
      </c>
      <c r="C208" t="s">
        <v>1288</v>
      </c>
      <c r="D208" t="s">
        <v>1289</v>
      </c>
      <c r="E208" t="s">
        <v>1290</v>
      </c>
      <c r="F208" s="7">
        <v>37712</v>
      </c>
      <c r="I208" t="s">
        <v>1291</v>
      </c>
      <c r="J208" t="s">
        <v>1292</v>
      </c>
      <c r="K208" t="s">
        <v>428</v>
      </c>
    </row>
    <row r="209" spans="1:11" x14ac:dyDescent="0.35">
      <c r="A209" t="s">
        <v>1293</v>
      </c>
      <c r="B209" t="s">
        <v>433</v>
      </c>
      <c r="C209" t="s">
        <v>1288</v>
      </c>
      <c r="D209" t="s">
        <v>1221</v>
      </c>
      <c r="E209" t="s">
        <v>1222</v>
      </c>
      <c r="F209" s="7">
        <v>39173</v>
      </c>
      <c r="I209" t="s">
        <v>1223</v>
      </c>
      <c r="J209" t="s">
        <v>1294</v>
      </c>
      <c r="K209" t="s">
        <v>428</v>
      </c>
    </row>
    <row r="210" spans="1:11" x14ac:dyDescent="0.35">
      <c r="A210" t="s">
        <v>392</v>
      </c>
      <c r="B210" t="s">
        <v>433</v>
      </c>
      <c r="C210" t="s">
        <v>1288</v>
      </c>
      <c r="D210" t="s">
        <v>1295</v>
      </c>
      <c r="E210" t="s">
        <v>1296</v>
      </c>
      <c r="F210" s="7">
        <v>37712</v>
      </c>
      <c r="H210" s="7">
        <v>40725</v>
      </c>
      <c r="I210" t="s">
        <v>1297</v>
      </c>
      <c r="J210" t="s">
        <v>1298</v>
      </c>
      <c r="K210" t="s">
        <v>428</v>
      </c>
    </row>
    <row r="211" spans="1:11" x14ac:dyDescent="0.35">
      <c r="A211" t="s">
        <v>1299</v>
      </c>
      <c r="B211" t="s">
        <v>433</v>
      </c>
      <c r="C211" t="s">
        <v>1288</v>
      </c>
      <c r="D211" t="s">
        <v>1300</v>
      </c>
      <c r="E211" t="s">
        <v>1301</v>
      </c>
      <c r="F211" s="7">
        <v>37712</v>
      </c>
      <c r="I211" t="s">
        <v>1302</v>
      </c>
      <c r="J211" t="s">
        <v>1303</v>
      </c>
      <c r="K211" t="s">
        <v>428</v>
      </c>
    </row>
    <row r="212" spans="1:11" x14ac:dyDescent="0.35">
      <c r="A212" t="s">
        <v>1304</v>
      </c>
      <c r="B212" t="s">
        <v>433</v>
      </c>
      <c r="C212" t="s">
        <v>1288</v>
      </c>
      <c r="D212" t="s">
        <v>459</v>
      </c>
      <c r="E212" t="s">
        <v>1305</v>
      </c>
      <c r="F212" s="7">
        <v>39173</v>
      </c>
      <c r="I212" t="s">
        <v>461</v>
      </c>
      <c r="J212" t="s">
        <v>1306</v>
      </c>
      <c r="K212" t="s">
        <v>428</v>
      </c>
    </row>
    <row r="213" spans="1:11" x14ac:dyDescent="0.35">
      <c r="A213" t="s">
        <v>1307</v>
      </c>
      <c r="B213" t="s">
        <v>433</v>
      </c>
      <c r="C213" t="s">
        <v>1288</v>
      </c>
      <c r="D213" t="s">
        <v>1308</v>
      </c>
      <c r="E213" t="s">
        <v>1309</v>
      </c>
      <c r="F213" s="7">
        <v>37712</v>
      </c>
      <c r="H213" s="7">
        <v>40725</v>
      </c>
      <c r="I213" t="s">
        <v>1297</v>
      </c>
      <c r="J213" t="s">
        <v>1310</v>
      </c>
      <c r="K213" t="s">
        <v>428</v>
      </c>
    </row>
    <row r="214" spans="1:11" x14ac:dyDescent="0.35">
      <c r="A214" t="s">
        <v>1311</v>
      </c>
      <c r="B214" t="s">
        <v>433</v>
      </c>
      <c r="C214" t="s">
        <v>1288</v>
      </c>
      <c r="D214" t="s">
        <v>1312</v>
      </c>
      <c r="E214" t="s">
        <v>1313</v>
      </c>
      <c r="F214" s="7">
        <v>37712</v>
      </c>
      <c r="H214" s="7">
        <v>40725</v>
      </c>
      <c r="I214" t="s">
        <v>1297</v>
      </c>
      <c r="J214" t="s">
        <v>1314</v>
      </c>
      <c r="K214" t="s">
        <v>428</v>
      </c>
    </row>
    <row r="215" spans="1:11" x14ac:dyDescent="0.35">
      <c r="A215" t="s">
        <v>1315</v>
      </c>
      <c r="B215" t="s">
        <v>433</v>
      </c>
      <c r="C215" t="s">
        <v>1288</v>
      </c>
      <c r="D215" t="s">
        <v>1316</v>
      </c>
      <c r="E215" t="s">
        <v>1317</v>
      </c>
      <c r="F215" s="7">
        <v>37712</v>
      </c>
      <c r="H215" s="7">
        <v>40725</v>
      </c>
      <c r="I215" t="s">
        <v>1318</v>
      </c>
      <c r="J215" t="s">
        <v>1319</v>
      </c>
      <c r="K215" t="s">
        <v>428</v>
      </c>
    </row>
    <row r="216" spans="1:11" x14ac:dyDescent="0.35">
      <c r="A216" t="s">
        <v>1320</v>
      </c>
      <c r="B216" t="s">
        <v>433</v>
      </c>
      <c r="C216" t="s">
        <v>1288</v>
      </c>
      <c r="D216" t="s">
        <v>1321</v>
      </c>
      <c r="E216" t="s">
        <v>1322</v>
      </c>
      <c r="F216" s="7">
        <v>37712</v>
      </c>
      <c r="H216" s="7">
        <v>40725</v>
      </c>
      <c r="I216" t="s">
        <v>1323</v>
      </c>
      <c r="J216" t="s">
        <v>1324</v>
      </c>
      <c r="K216" t="s">
        <v>428</v>
      </c>
    </row>
    <row r="217" spans="1:11" x14ac:dyDescent="0.35">
      <c r="A217" t="s">
        <v>1325</v>
      </c>
      <c r="B217" t="s">
        <v>433</v>
      </c>
      <c r="C217" t="s">
        <v>1288</v>
      </c>
      <c r="D217" t="s">
        <v>1326</v>
      </c>
      <c r="E217" t="s">
        <v>1327</v>
      </c>
      <c r="F217" s="7">
        <v>37712</v>
      </c>
      <c r="H217" s="7">
        <v>39264</v>
      </c>
      <c r="I217" t="s">
        <v>1328</v>
      </c>
      <c r="J217" t="s">
        <v>1329</v>
      </c>
      <c r="K217" t="s">
        <v>428</v>
      </c>
    </row>
    <row r="218" spans="1:11" x14ac:dyDescent="0.35">
      <c r="A218" t="s">
        <v>1330</v>
      </c>
      <c r="B218" t="s">
        <v>433</v>
      </c>
      <c r="C218" t="s">
        <v>1288</v>
      </c>
      <c r="D218" t="s">
        <v>1331</v>
      </c>
      <c r="E218" t="s">
        <v>440</v>
      </c>
      <c r="F218" s="7">
        <v>37712</v>
      </c>
      <c r="J218" t="s">
        <v>1332</v>
      </c>
      <c r="K218" t="s">
        <v>428</v>
      </c>
    </row>
    <row r="219" spans="1:11" x14ac:dyDescent="0.35">
      <c r="A219" t="s">
        <v>1333</v>
      </c>
      <c r="B219" t="s">
        <v>433</v>
      </c>
      <c r="C219" t="s">
        <v>1288</v>
      </c>
      <c r="D219" t="s">
        <v>1334</v>
      </c>
      <c r="E219" t="s">
        <v>1335</v>
      </c>
      <c r="F219" s="7">
        <v>37712</v>
      </c>
      <c r="H219" s="7">
        <v>39264</v>
      </c>
      <c r="I219" t="s">
        <v>1328</v>
      </c>
      <c r="J219" t="s">
        <v>1336</v>
      </c>
      <c r="K219" t="s">
        <v>428</v>
      </c>
    </row>
    <row r="220" spans="1:11" x14ac:dyDescent="0.35">
      <c r="A220" t="s">
        <v>376</v>
      </c>
      <c r="B220" t="s">
        <v>433</v>
      </c>
      <c r="C220" t="s">
        <v>1337</v>
      </c>
      <c r="E220" t="s">
        <v>1338</v>
      </c>
      <c r="F220" s="7">
        <v>37712</v>
      </c>
      <c r="H220" s="7">
        <v>40725</v>
      </c>
      <c r="I220" t="s">
        <v>1339</v>
      </c>
      <c r="J220" t="s">
        <v>1340</v>
      </c>
      <c r="K220" t="s">
        <v>428</v>
      </c>
    </row>
    <row r="221" spans="1:11" x14ac:dyDescent="0.35">
      <c r="A221" t="s">
        <v>1341</v>
      </c>
      <c r="B221" t="s">
        <v>433</v>
      </c>
      <c r="C221" t="s">
        <v>1337</v>
      </c>
      <c r="D221" t="s">
        <v>459</v>
      </c>
      <c r="E221" t="s">
        <v>1342</v>
      </c>
      <c r="F221" s="7">
        <v>39173</v>
      </c>
      <c r="I221" t="s">
        <v>461</v>
      </c>
      <c r="J221" t="s">
        <v>1343</v>
      </c>
      <c r="K221" t="s">
        <v>428</v>
      </c>
    </row>
    <row r="222" spans="1:11" x14ac:dyDescent="0.35">
      <c r="A222" t="s">
        <v>1344</v>
      </c>
      <c r="B222" t="s">
        <v>433</v>
      </c>
      <c r="C222" t="s">
        <v>1337</v>
      </c>
      <c r="D222" t="s">
        <v>1345</v>
      </c>
      <c r="E222" t="s">
        <v>1346</v>
      </c>
      <c r="F222" s="7">
        <v>37712</v>
      </c>
      <c r="H222" s="7">
        <v>39264</v>
      </c>
      <c r="I222" t="s">
        <v>1347</v>
      </c>
      <c r="J222" t="s">
        <v>1348</v>
      </c>
      <c r="K222" t="s">
        <v>428</v>
      </c>
    </row>
    <row r="223" spans="1:11" x14ac:dyDescent="0.35">
      <c r="A223" t="s">
        <v>1349</v>
      </c>
      <c r="B223" t="s">
        <v>433</v>
      </c>
      <c r="C223" t="s">
        <v>1337</v>
      </c>
      <c r="D223" t="s">
        <v>1350</v>
      </c>
      <c r="E223" t="s">
        <v>1351</v>
      </c>
      <c r="F223" s="7">
        <v>37712</v>
      </c>
      <c r="H223" s="7">
        <v>40179</v>
      </c>
      <c r="I223" t="s">
        <v>1352</v>
      </c>
      <c r="J223" t="s">
        <v>1353</v>
      </c>
      <c r="K223" t="s">
        <v>428</v>
      </c>
    </row>
    <row r="224" spans="1:11" x14ac:dyDescent="0.35">
      <c r="A224" t="s">
        <v>1354</v>
      </c>
      <c r="B224" t="s">
        <v>433</v>
      </c>
      <c r="C224" t="s">
        <v>1337</v>
      </c>
      <c r="D224" t="s">
        <v>1154</v>
      </c>
      <c r="E224" t="s">
        <v>1355</v>
      </c>
      <c r="F224" s="7">
        <v>37712</v>
      </c>
      <c r="H224" s="7">
        <v>39264</v>
      </c>
      <c r="I224" t="s">
        <v>1347</v>
      </c>
      <c r="J224" t="s">
        <v>1356</v>
      </c>
      <c r="K224" t="s">
        <v>428</v>
      </c>
    </row>
    <row r="225" spans="1:11" x14ac:dyDescent="0.35">
      <c r="A225" t="s">
        <v>1357</v>
      </c>
      <c r="B225" t="s">
        <v>433</v>
      </c>
      <c r="C225" t="s">
        <v>1337</v>
      </c>
      <c r="D225" t="s">
        <v>1358</v>
      </c>
      <c r="E225" t="s">
        <v>1359</v>
      </c>
      <c r="F225" s="7">
        <v>37712</v>
      </c>
      <c r="H225" s="7">
        <v>40725</v>
      </c>
      <c r="I225" t="s">
        <v>1339</v>
      </c>
      <c r="J225" t="s">
        <v>1360</v>
      </c>
      <c r="K225" t="s">
        <v>428</v>
      </c>
    </row>
    <row r="226" spans="1:11" x14ac:dyDescent="0.35">
      <c r="A226" t="s">
        <v>1361</v>
      </c>
      <c r="B226" t="s">
        <v>433</v>
      </c>
      <c r="C226" t="s">
        <v>1337</v>
      </c>
      <c r="D226" t="s">
        <v>1362</v>
      </c>
      <c r="E226" t="s">
        <v>1363</v>
      </c>
      <c r="F226" s="7">
        <v>37712</v>
      </c>
      <c r="H226" s="7">
        <v>39448</v>
      </c>
      <c r="I226" t="s">
        <v>1364</v>
      </c>
      <c r="J226" t="s">
        <v>1365</v>
      </c>
      <c r="K226" t="s">
        <v>428</v>
      </c>
    </row>
    <row r="227" spans="1:11" x14ac:dyDescent="0.35">
      <c r="A227" t="s">
        <v>1366</v>
      </c>
      <c r="B227" t="s">
        <v>433</v>
      </c>
      <c r="C227" t="s">
        <v>1337</v>
      </c>
      <c r="D227" t="s">
        <v>1367</v>
      </c>
      <c r="E227" t="s">
        <v>1368</v>
      </c>
      <c r="F227" s="7">
        <v>37712</v>
      </c>
      <c r="H227" s="7">
        <v>39448</v>
      </c>
      <c r="I227" t="s">
        <v>1369</v>
      </c>
      <c r="J227" t="s">
        <v>1370</v>
      </c>
      <c r="K227" t="s">
        <v>428</v>
      </c>
    </row>
    <row r="228" spans="1:11" x14ac:dyDescent="0.35">
      <c r="A228" t="s">
        <v>1371</v>
      </c>
      <c r="B228" t="s">
        <v>433</v>
      </c>
      <c r="C228" t="s">
        <v>1337</v>
      </c>
      <c r="D228" t="s">
        <v>1372</v>
      </c>
      <c r="E228" t="s">
        <v>1373</v>
      </c>
      <c r="F228" s="7">
        <v>37712</v>
      </c>
      <c r="H228" s="7">
        <v>40725</v>
      </c>
      <c r="I228" t="s">
        <v>1339</v>
      </c>
      <c r="J228" t="s">
        <v>1374</v>
      </c>
      <c r="K228" t="s">
        <v>428</v>
      </c>
    </row>
    <row r="229" spans="1:11" x14ac:dyDescent="0.35">
      <c r="A229" t="s">
        <v>1375</v>
      </c>
      <c r="B229" t="s">
        <v>433</v>
      </c>
      <c r="C229" t="s">
        <v>1376</v>
      </c>
      <c r="E229" t="s">
        <v>1377</v>
      </c>
      <c r="F229" s="7">
        <v>37712</v>
      </c>
      <c r="H229" s="7">
        <v>39264</v>
      </c>
      <c r="I229" t="s">
        <v>1378</v>
      </c>
      <c r="J229" t="s">
        <v>1379</v>
      </c>
      <c r="K229" t="s">
        <v>428</v>
      </c>
    </row>
    <row r="230" spans="1:11" x14ac:dyDescent="0.35">
      <c r="A230" t="s">
        <v>379</v>
      </c>
      <c r="B230" t="s">
        <v>433</v>
      </c>
      <c r="C230" t="s">
        <v>1380</v>
      </c>
      <c r="E230" t="s">
        <v>561</v>
      </c>
      <c r="F230" s="7">
        <v>37712</v>
      </c>
      <c r="J230" t="s">
        <v>1381</v>
      </c>
      <c r="K230" t="s">
        <v>428</v>
      </c>
    </row>
    <row r="231" spans="1:11" x14ac:dyDescent="0.35">
      <c r="A231" t="s">
        <v>1382</v>
      </c>
      <c r="B231" t="s">
        <v>433</v>
      </c>
      <c r="C231" t="s">
        <v>1383</v>
      </c>
      <c r="E231" t="s">
        <v>1384</v>
      </c>
      <c r="F231" s="7">
        <v>37712</v>
      </c>
      <c r="H231" s="7">
        <v>39264</v>
      </c>
      <c r="I231" t="s">
        <v>1385</v>
      </c>
      <c r="J231" t="s">
        <v>1386</v>
      </c>
      <c r="K231" t="s">
        <v>428</v>
      </c>
    </row>
    <row r="232" spans="1:11" x14ac:dyDescent="0.35">
      <c r="A232" t="s">
        <v>1387</v>
      </c>
      <c r="B232" t="s">
        <v>433</v>
      </c>
      <c r="C232" t="s">
        <v>1383</v>
      </c>
      <c r="D232" t="s">
        <v>789</v>
      </c>
      <c r="E232" t="s">
        <v>790</v>
      </c>
      <c r="F232" s="7">
        <v>41000</v>
      </c>
      <c r="I232" t="s">
        <v>791</v>
      </c>
      <c r="J232" t="s">
        <v>1388</v>
      </c>
      <c r="K232" t="s">
        <v>428</v>
      </c>
    </row>
    <row r="233" spans="1:11" x14ac:dyDescent="0.35">
      <c r="A233" t="s">
        <v>1389</v>
      </c>
      <c r="B233" t="s">
        <v>433</v>
      </c>
      <c r="C233" t="s">
        <v>1383</v>
      </c>
      <c r="D233" t="s">
        <v>1390</v>
      </c>
      <c r="E233" t="s">
        <v>1391</v>
      </c>
      <c r="F233" s="7">
        <v>38991</v>
      </c>
      <c r="I233" t="s">
        <v>1392</v>
      </c>
      <c r="J233" t="s">
        <v>1393</v>
      </c>
      <c r="K233" t="s">
        <v>428</v>
      </c>
    </row>
    <row r="234" spans="1:11" x14ac:dyDescent="0.35">
      <c r="A234" t="s">
        <v>1394</v>
      </c>
      <c r="B234" t="s">
        <v>1395</v>
      </c>
      <c r="C234" t="s">
        <v>1396</v>
      </c>
      <c r="E234" t="s">
        <v>1397</v>
      </c>
      <c r="F234" s="7">
        <v>42644</v>
      </c>
      <c r="I234" t="s">
        <v>1398</v>
      </c>
      <c r="J234" t="s">
        <v>1396</v>
      </c>
      <c r="K234" t="s">
        <v>428</v>
      </c>
    </row>
    <row r="235" spans="1:11" x14ac:dyDescent="0.35">
      <c r="A235" t="s">
        <v>1399</v>
      </c>
      <c r="B235" t="s">
        <v>1395</v>
      </c>
      <c r="C235" t="s">
        <v>1400</v>
      </c>
      <c r="E235" t="s">
        <v>1401</v>
      </c>
      <c r="F235" s="7">
        <v>42644</v>
      </c>
      <c r="I235" t="s">
        <v>1398</v>
      </c>
      <c r="J235" t="s">
        <v>1400</v>
      </c>
      <c r="K235" t="s">
        <v>428</v>
      </c>
    </row>
    <row r="236" spans="1:11" x14ac:dyDescent="0.35">
      <c r="A236" t="s">
        <v>1402</v>
      </c>
      <c r="B236" t="s">
        <v>1395</v>
      </c>
      <c r="C236" t="s">
        <v>1403</v>
      </c>
      <c r="E236" t="s">
        <v>1404</v>
      </c>
      <c r="F236" s="7">
        <v>39722</v>
      </c>
      <c r="H236" s="7">
        <v>42370</v>
      </c>
      <c r="I236" t="s">
        <v>1405</v>
      </c>
      <c r="J236" t="s">
        <v>1406</v>
      </c>
      <c r="K236" t="s">
        <v>428</v>
      </c>
    </row>
    <row r="237" spans="1:11" x14ac:dyDescent="0.35">
      <c r="A237" t="s">
        <v>1407</v>
      </c>
      <c r="B237" t="s">
        <v>1395</v>
      </c>
      <c r="C237" t="s">
        <v>1408</v>
      </c>
      <c r="E237" t="s">
        <v>1409</v>
      </c>
      <c r="F237" s="7">
        <v>37347</v>
      </c>
      <c r="H237" s="7">
        <v>39083</v>
      </c>
      <c r="I237" t="s">
        <v>1410</v>
      </c>
      <c r="J237" t="s">
        <v>1408</v>
      </c>
      <c r="K237" t="s">
        <v>428</v>
      </c>
    </row>
    <row r="238" spans="1:11" x14ac:dyDescent="0.35">
      <c r="A238" t="s">
        <v>1411</v>
      </c>
      <c r="B238" t="s">
        <v>1395</v>
      </c>
      <c r="C238" t="s">
        <v>1408</v>
      </c>
      <c r="D238" t="s">
        <v>1412</v>
      </c>
      <c r="F238" s="7">
        <v>37347</v>
      </c>
      <c r="G238" s="7">
        <v>39172</v>
      </c>
      <c r="H238" s="7">
        <v>39083</v>
      </c>
      <c r="I238" t="s">
        <v>1413</v>
      </c>
      <c r="J238" t="s">
        <v>1414</v>
      </c>
      <c r="K238" t="s">
        <v>428</v>
      </c>
    </row>
    <row r="239" spans="1:11" x14ac:dyDescent="0.35">
      <c r="A239" t="s">
        <v>1415</v>
      </c>
      <c r="B239" t="s">
        <v>1395</v>
      </c>
      <c r="C239" t="s">
        <v>1416</v>
      </c>
      <c r="E239" t="s">
        <v>1417</v>
      </c>
      <c r="F239" s="7">
        <v>37347</v>
      </c>
      <c r="I239" t="s">
        <v>1418</v>
      </c>
      <c r="J239" t="s">
        <v>1416</v>
      </c>
      <c r="K239" t="s">
        <v>428</v>
      </c>
    </row>
    <row r="240" spans="1:11" x14ac:dyDescent="0.35">
      <c r="A240" t="s">
        <v>1419</v>
      </c>
      <c r="B240" t="s">
        <v>1395</v>
      </c>
      <c r="C240" t="s">
        <v>1416</v>
      </c>
      <c r="D240" t="s">
        <v>1420</v>
      </c>
      <c r="E240" t="s">
        <v>440</v>
      </c>
      <c r="F240" s="7">
        <v>37347</v>
      </c>
      <c r="J240" t="s">
        <v>1421</v>
      </c>
      <c r="K240" t="s">
        <v>428</v>
      </c>
    </row>
    <row r="241" spans="1:11" x14ac:dyDescent="0.35">
      <c r="A241" t="s">
        <v>1422</v>
      </c>
      <c r="B241" t="s">
        <v>1395</v>
      </c>
      <c r="C241" t="s">
        <v>1416</v>
      </c>
      <c r="D241" t="s">
        <v>1423</v>
      </c>
      <c r="E241" t="s">
        <v>440</v>
      </c>
      <c r="F241" s="7">
        <v>37347</v>
      </c>
      <c r="J241" t="s">
        <v>1424</v>
      </c>
      <c r="K241" t="s">
        <v>428</v>
      </c>
    </row>
    <row r="242" spans="1:11" x14ac:dyDescent="0.35">
      <c r="A242" t="s">
        <v>1425</v>
      </c>
      <c r="B242" t="s">
        <v>1395</v>
      </c>
      <c r="C242" t="s">
        <v>1416</v>
      </c>
      <c r="D242" t="s">
        <v>1426</v>
      </c>
      <c r="E242" t="s">
        <v>440</v>
      </c>
      <c r="F242" s="7">
        <v>37347</v>
      </c>
      <c r="J242" t="s">
        <v>1427</v>
      </c>
      <c r="K242" t="s">
        <v>428</v>
      </c>
    </row>
    <row r="243" spans="1:11" x14ac:dyDescent="0.35">
      <c r="A243" t="s">
        <v>1428</v>
      </c>
      <c r="B243" t="s">
        <v>1395</v>
      </c>
      <c r="C243" t="s">
        <v>1416</v>
      </c>
      <c r="D243" t="s">
        <v>1429</v>
      </c>
      <c r="E243" t="s">
        <v>440</v>
      </c>
      <c r="F243" s="7">
        <v>37347</v>
      </c>
      <c r="J243" t="s">
        <v>1430</v>
      </c>
      <c r="K243" t="s">
        <v>428</v>
      </c>
    </row>
    <row r="244" spans="1:11" x14ac:dyDescent="0.35">
      <c r="A244" t="s">
        <v>1431</v>
      </c>
      <c r="B244" t="s">
        <v>1395</v>
      </c>
      <c r="C244" t="s">
        <v>1416</v>
      </c>
      <c r="D244" t="s">
        <v>1432</v>
      </c>
      <c r="E244" t="s">
        <v>440</v>
      </c>
      <c r="F244" s="7">
        <v>37347</v>
      </c>
      <c r="J244" t="s">
        <v>1433</v>
      </c>
      <c r="K244" t="s">
        <v>428</v>
      </c>
    </row>
    <row r="245" spans="1:11" x14ac:dyDescent="0.35">
      <c r="A245" t="s">
        <v>1434</v>
      </c>
      <c r="B245" t="s">
        <v>1395</v>
      </c>
      <c r="C245" t="s">
        <v>1435</v>
      </c>
      <c r="E245" t="s">
        <v>1436</v>
      </c>
      <c r="F245" s="7">
        <v>44287</v>
      </c>
      <c r="I245" t="s">
        <v>1437</v>
      </c>
      <c r="J245" t="s">
        <v>1435</v>
      </c>
      <c r="K245" t="s">
        <v>428</v>
      </c>
    </row>
    <row r="246" spans="1:11" x14ac:dyDescent="0.35">
      <c r="A246" t="s">
        <v>1438</v>
      </c>
      <c r="B246" t="s">
        <v>1395</v>
      </c>
      <c r="C246" t="s">
        <v>1439</v>
      </c>
      <c r="E246" t="s">
        <v>1440</v>
      </c>
      <c r="F246" s="7">
        <v>37347</v>
      </c>
      <c r="J246" t="s">
        <v>1439</v>
      </c>
      <c r="K246" t="s">
        <v>428</v>
      </c>
    </row>
    <row r="247" spans="1:11" x14ac:dyDescent="0.35">
      <c r="A247" t="s">
        <v>1441</v>
      </c>
      <c r="B247" t="s">
        <v>1395</v>
      </c>
      <c r="C247" t="s">
        <v>1442</v>
      </c>
      <c r="E247" t="s">
        <v>1443</v>
      </c>
      <c r="F247" s="7">
        <v>39356</v>
      </c>
      <c r="I247" t="s">
        <v>1444</v>
      </c>
      <c r="J247" t="s">
        <v>1442</v>
      </c>
      <c r="K247" t="s">
        <v>428</v>
      </c>
    </row>
    <row r="248" spans="1:11" x14ac:dyDescent="0.35">
      <c r="A248" t="s">
        <v>1445</v>
      </c>
      <c r="B248" t="s">
        <v>1395</v>
      </c>
      <c r="C248" t="s">
        <v>1446</v>
      </c>
      <c r="E248" t="s">
        <v>1447</v>
      </c>
      <c r="F248" s="7">
        <v>39173</v>
      </c>
      <c r="H248" s="7">
        <v>39264</v>
      </c>
      <c r="I248" t="s">
        <v>1448</v>
      </c>
      <c r="J248" t="s">
        <v>1446</v>
      </c>
      <c r="K248" t="s">
        <v>428</v>
      </c>
    </row>
    <row r="249" spans="1:11" x14ac:dyDescent="0.35">
      <c r="A249" t="s">
        <v>378</v>
      </c>
      <c r="B249" t="s">
        <v>1395</v>
      </c>
      <c r="C249" t="s">
        <v>1449</v>
      </c>
      <c r="E249" t="s">
        <v>1450</v>
      </c>
      <c r="F249" s="7">
        <v>37347</v>
      </c>
      <c r="H249" s="7">
        <v>39083</v>
      </c>
      <c r="I249" t="s">
        <v>1451</v>
      </c>
      <c r="J249" t="s">
        <v>1449</v>
      </c>
      <c r="K249" t="s">
        <v>428</v>
      </c>
    </row>
    <row r="250" spans="1:11" x14ac:dyDescent="0.35">
      <c r="A250" t="s">
        <v>1452</v>
      </c>
      <c r="B250" t="s">
        <v>1395</v>
      </c>
      <c r="C250" t="s">
        <v>1449</v>
      </c>
      <c r="D250" t="s">
        <v>1420</v>
      </c>
      <c r="E250" t="s">
        <v>1453</v>
      </c>
      <c r="F250" s="7">
        <v>37347</v>
      </c>
      <c r="I250" t="s">
        <v>1454</v>
      </c>
      <c r="J250" t="s">
        <v>1455</v>
      </c>
      <c r="K250" t="s">
        <v>428</v>
      </c>
    </row>
    <row r="251" spans="1:11" x14ac:dyDescent="0.35">
      <c r="A251" t="s">
        <v>1456</v>
      </c>
      <c r="B251" t="s">
        <v>1395</v>
      </c>
      <c r="C251" t="s">
        <v>1449</v>
      </c>
      <c r="D251" t="s">
        <v>1457</v>
      </c>
      <c r="E251" t="s">
        <v>1458</v>
      </c>
      <c r="F251" s="7">
        <v>37347</v>
      </c>
      <c r="I251" t="s">
        <v>1459</v>
      </c>
      <c r="J251" t="s">
        <v>1460</v>
      </c>
      <c r="K251" t="s">
        <v>428</v>
      </c>
    </row>
    <row r="252" spans="1:11" x14ac:dyDescent="0.35">
      <c r="A252" t="s">
        <v>1461</v>
      </c>
      <c r="B252" t="s">
        <v>1395</v>
      </c>
      <c r="C252" t="s">
        <v>1449</v>
      </c>
      <c r="D252" t="s">
        <v>1412</v>
      </c>
      <c r="E252" t="s">
        <v>1462</v>
      </c>
      <c r="F252" s="7">
        <v>37347</v>
      </c>
      <c r="I252" t="s">
        <v>1463</v>
      </c>
      <c r="J252" t="s">
        <v>1464</v>
      </c>
      <c r="K252" t="s">
        <v>428</v>
      </c>
    </row>
    <row r="253" spans="1:11" x14ac:dyDescent="0.35">
      <c r="A253" t="s">
        <v>1465</v>
      </c>
      <c r="B253" t="s">
        <v>1395</v>
      </c>
      <c r="C253" t="s">
        <v>1449</v>
      </c>
      <c r="D253" t="s">
        <v>1466</v>
      </c>
      <c r="E253" t="s">
        <v>1467</v>
      </c>
      <c r="F253" s="7">
        <v>37347</v>
      </c>
      <c r="H253" s="7">
        <v>39083</v>
      </c>
      <c r="I253" t="s">
        <v>1468</v>
      </c>
      <c r="J253" t="s">
        <v>1469</v>
      </c>
      <c r="K253" t="s">
        <v>428</v>
      </c>
    </row>
    <row r="254" spans="1:11" x14ac:dyDescent="0.35">
      <c r="A254" t="s">
        <v>1470</v>
      </c>
      <c r="B254" t="s">
        <v>1395</v>
      </c>
      <c r="C254" t="s">
        <v>1449</v>
      </c>
      <c r="D254" t="s">
        <v>1471</v>
      </c>
      <c r="E254" t="s">
        <v>1472</v>
      </c>
      <c r="F254" s="7">
        <v>37347</v>
      </c>
      <c r="H254" s="7">
        <v>39083</v>
      </c>
      <c r="I254" t="s">
        <v>1473</v>
      </c>
      <c r="J254" t="s">
        <v>1474</v>
      </c>
      <c r="K254" t="s">
        <v>428</v>
      </c>
    </row>
    <row r="255" spans="1:11" x14ac:dyDescent="0.35">
      <c r="A255" t="s">
        <v>1475</v>
      </c>
      <c r="B255" t="s">
        <v>1395</v>
      </c>
      <c r="C255" t="s">
        <v>1449</v>
      </c>
      <c r="D255" t="s">
        <v>1476</v>
      </c>
      <c r="E255" t="s">
        <v>1477</v>
      </c>
      <c r="F255" s="7">
        <v>37347</v>
      </c>
      <c r="I255" t="s">
        <v>1463</v>
      </c>
      <c r="J255" t="s">
        <v>1478</v>
      </c>
      <c r="K255" t="s">
        <v>428</v>
      </c>
    </row>
    <row r="256" spans="1:11" x14ac:dyDescent="0.35">
      <c r="A256" t="s">
        <v>1479</v>
      </c>
      <c r="B256" t="s">
        <v>1395</v>
      </c>
      <c r="C256" t="s">
        <v>1449</v>
      </c>
      <c r="D256" t="s">
        <v>1480</v>
      </c>
      <c r="F256" s="7">
        <v>37347</v>
      </c>
      <c r="G256" s="7">
        <v>39172</v>
      </c>
      <c r="I256" t="s">
        <v>1481</v>
      </c>
      <c r="J256" t="s">
        <v>1482</v>
      </c>
      <c r="K256" t="s">
        <v>428</v>
      </c>
    </row>
    <row r="257" spans="1:11" x14ac:dyDescent="0.35">
      <c r="A257" t="s">
        <v>1483</v>
      </c>
      <c r="B257" t="s">
        <v>1395</v>
      </c>
      <c r="C257" t="s">
        <v>1449</v>
      </c>
      <c r="D257" t="s">
        <v>1484</v>
      </c>
      <c r="E257" t="s">
        <v>1485</v>
      </c>
      <c r="F257" s="7">
        <v>37347</v>
      </c>
      <c r="I257" t="s">
        <v>1486</v>
      </c>
      <c r="J257" t="s">
        <v>1487</v>
      </c>
      <c r="K257" t="s">
        <v>428</v>
      </c>
    </row>
    <row r="258" spans="1:11" x14ac:dyDescent="0.35">
      <c r="A258" t="s">
        <v>1488</v>
      </c>
      <c r="B258" t="s">
        <v>1395</v>
      </c>
      <c r="C258" t="s">
        <v>1449</v>
      </c>
      <c r="D258" t="s">
        <v>1489</v>
      </c>
      <c r="E258" t="s">
        <v>1490</v>
      </c>
      <c r="F258" s="7">
        <v>37347</v>
      </c>
      <c r="I258" t="s">
        <v>1491</v>
      </c>
      <c r="J258" t="s">
        <v>1492</v>
      </c>
      <c r="K258" t="s">
        <v>428</v>
      </c>
    </row>
    <row r="259" spans="1:11" x14ac:dyDescent="0.35">
      <c r="A259" t="s">
        <v>1493</v>
      </c>
      <c r="B259" t="s">
        <v>1395</v>
      </c>
      <c r="C259" t="s">
        <v>1449</v>
      </c>
      <c r="D259" t="s">
        <v>1494</v>
      </c>
      <c r="E259" t="s">
        <v>1495</v>
      </c>
      <c r="F259" s="7">
        <v>37347</v>
      </c>
      <c r="I259" t="s">
        <v>1463</v>
      </c>
      <c r="J259" t="s">
        <v>1496</v>
      </c>
      <c r="K259" t="s">
        <v>428</v>
      </c>
    </row>
    <row r="260" spans="1:11" x14ac:dyDescent="0.35">
      <c r="A260" t="s">
        <v>1497</v>
      </c>
      <c r="B260" t="s">
        <v>1395</v>
      </c>
      <c r="C260" t="s">
        <v>1449</v>
      </c>
      <c r="D260" t="s">
        <v>1498</v>
      </c>
      <c r="E260" t="s">
        <v>1499</v>
      </c>
      <c r="F260" s="7">
        <v>37347</v>
      </c>
      <c r="H260" s="7">
        <v>39083</v>
      </c>
      <c r="I260" t="s">
        <v>1500</v>
      </c>
      <c r="J260" t="s">
        <v>1501</v>
      </c>
      <c r="K260" t="s">
        <v>428</v>
      </c>
    </row>
    <row r="261" spans="1:11" x14ac:dyDescent="0.35">
      <c r="A261" t="s">
        <v>1502</v>
      </c>
      <c r="B261" t="s">
        <v>1395</v>
      </c>
      <c r="C261" t="s">
        <v>1449</v>
      </c>
      <c r="D261" t="s">
        <v>1503</v>
      </c>
      <c r="E261" t="s">
        <v>1504</v>
      </c>
      <c r="F261" s="7">
        <v>39173</v>
      </c>
      <c r="I261" t="s">
        <v>1505</v>
      </c>
      <c r="J261" t="s">
        <v>1506</v>
      </c>
      <c r="K261" t="s">
        <v>428</v>
      </c>
    </row>
    <row r="262" spans="1:11" x14ac:dyDescent="0.35">
      <c r="A262" t="s">
        <v>1507</v>
      </c>
      <c r="B262" t="s">
        <v>1395</v>
      </c>
      <c r="C262" t="s">
        <v>1449</v>
      </c>
      <c r="D262" t="s">
        <v>1508</v>
      </c>
      <c r="E262" t="s">
        <v>1509</v>
      </c>
      <c r="F262" s="7">
        <v>37347</v>
      </c>
      <c r="H262" s="7">
        <v>38899</v>
      </c>
      <c r="I262" t="s">
        <v>1510</v>
      </c>
      <c r="J262" t="s">
        <v>1511</v>
      </c>
      <c r="K262" t="s">
        <v>428</v>
      </c>
    </row>
    <row r="263" spans="1:11" x14ac:dyDescent="0.35">
      <c r="A263" t="s">
        <v>1512</v>
      </c>
      <c r="B263" t="s">
        <v>1395</v>
      </c>
      <c r="C263" t="s">
        <v>1449</v>
      </c>
      <c r="D263" t="s">
        <v>1513</v>
      </c>
      <c r="F263" s="7">
        <v>37347</v>
      </c>
      <c r="G263" s="7">
        <v>39172</v>
      </c>
      <c r="I263" t="s">
        <v>1481</v>
      </c>
      <c r="J263" t="s">
        <v>1514</v>
      </c>
      <c r="K263" t="s">
        <v>428</v>
      </c>
    </row>
    <row r="264" spans="1:11" x14ac:dyDescent="0.35">
      <c r="A264" t="s">
        <v>1515</v>
      </c>
      <c r="B264" t="s">
        <v>1395</v>
      </c>
      <c r="C264" t="s">
        <v>1449</v>
      </c>
      <c r="D264" t="s">
        <v>1516</v>
      </c>
      <c r="E264" t="s">
        <v>440</v>
      </c>
      <c r="F264" s="7">
        <v>37347</v>
      </c>
      <c r="H264" s="7">
        <v>44197</v>
      </c>
      <c r="I264" t="s">
        <v>1517</v>
      </c>
      <c r="J264" t="s">
        <v>1518</v>
      </c>
      <c r="K264" t="s">
        <v>428</v>
      </c>
    </row>
    <row r="265" spans="1:11" x14ac:dyDescent="0.35">
      <c r="A265" t="s">
        <v>1519</v>
      </c>
      <c r="B265" t="s">
        <v>1395</v>
      </c>
      <c r="C265" t="s">
        <v>1449</v>
      </c>
      <c r="D265" t="s">
        <v>1520</v>
      </c>
      <c r="E265" t="s">
        <v>1521</v>
      </c>
      <c r="F265" s="7">
        <v>39173</v>
      </c>
      <c r="I265" t="s">
        <v>1522</v>
      </c>
      <c r="J265" t="s">
        <v>1523</v>
      </c>
      <c r="K265" t="s">
        <v>428</v>
      </c>
    </row>
    <row r="266" spans="1:11" x14ac:dyDescent="0.35">
      <c r="A266" t="s">
        <v>1524</v>
      </c>
      <c r="B266" t="s">
        <v>1395</v>
      </c>
      <c r="C266" t="s">
        <v>1449</v>
      </c>
      <c r="D266" t="s">
        <v>1525</v>
      </c>
      <c r="E266" t="s">
        <v>1526</v>
      </c>
      <c r="F266" s="7">
        <v>37347</v>
      </c>
      <c r="I266" t="s">
        <v>1527</v>
      </c>
      <c r="J266" t="s">
        <v>1528</v>
      </c>
      <c r="K266" t="s">
        <v>428</v>
      </c>
    </row>
    <row r="267" spans="1:11" x14ac:dyDescent="0.35">
      <c r="A267" t="s">
        <v>1529</v>
      </c>
      <c r="B267" t="s">
        <v>1395</v>
      </c>
      <c r="C267" t="s">
        <v>1449</v>
      </c>
      <c r="D267" t="s">
        <v>1530</v>
      </c>
      <c r="F267" s="7">
        <v>37347</v>
      </c>
      <c r="G267" s="7">
        <v>39172</v>
      </c>
      <c r="I267" t="s">
        <v>1481</v>
      </c>
      <c r="J267" t="s">
        <v>1531</v>
      </c>
      <c r="K267" t="s">
        <v>428</v>
      </c>
    </row>
    <row r="268" spans="1:11" x14ac:dyDescent="0.35">
      <c r="A268" t="s">
        <v>1532</v>
      </c>
      <c r="B268" t="s">
        <v>1395</v>
      </c>
      <c r="C268" t="s">
        <v>1449</v>
      </c>
      <c r="D268" t="s">
        <v>1533</v>
      </c>
      <c r="E268" t="s">
        <v>1534</v>
      </c>
      <c r="F268" s="7">
        <v>37347</v>
      </c>
      <c r="I268" t="s">
        <v>1535</v>
      </c>
      <c r="J268" t="s">
        <v>1536</v>
      </c>
      <c r="K268" t="s">
        <v>428</v>
      </c>
    </row>
    <row r="269" spans="1:11" x14ac:dyDescent="0.35">
      <c r="A269" t="s">
        <v>1537</v>
      </c>
      <c r="B269" t="s">
        <v>1395</v>
      </c>
      <c r="C269" t="s">
        <v>1449</v>
      </c>
      <c r="D269" t="s">
        <v>1432</v>
      </c>
      <c r="E269" t="s">
        <v>1538</v>
      </c>
      <c r="F269" s="7">
        <v>37347</v>
      </c>
      <c r="I269" t="s">
        <v>1539</v>
      </c>
      <c r="J269" t="s">
        <v>1540</v>
      </c>
      <c r="K269" t="s">
        <v>428</v>
      </c>
    </row>
    <row r="270" spans="1:11" x14ac:dyDescent="0.35">
      <c r="A270" t="s">
        <v>1541</v>
      </c>
      <c r="B270" t="s">
        <v>1395</v>
      </c>
      <c r="C270" t="s">
        <v>1449</v>
      </c>
      <c r="D270" t="s">
        <v>1542</v>
      </c>
      <c r="F270" s="7">
        <v>37347</v>
      </c>
      <c r="G270" s="7">
        <v>39172</v>
      </c>
      <c r="I270" t="s">
        <v>1481</v>
      </c>
      <c r="J270" t="s">
        <v>1543</v>
      </c>
      <c r="K270" t="s">
        <v>428</v>
      </c>
    </row>
    <row r="271" spans="1:11" x14ac:dyDescent="0.35">
      <c r="A271" t="s">
        <v>1544</v>
      </c>
      <c r="B271" t="s">
        <v>1395</v>
      </c>
      <c r="C271" t="s">
        <v>1545</v>
      </c>
      <c r="E271" t="s">
        <v>1546</v>
      </c>
      <c r="F271" s="7">
        <v>37347</v>
      </c>
      <c r="I271" t="s">
        <v>1547</v>
      </c>
      <c r="J271" t="s">
        <v>1545</v>
      </c>
      <c r="K271" t="s">
        <v>428</v>
      </c>
    </row>
    <row r="272" spans="1:11" x14ac:dyDescent="0.35">
      <c r="A272" t="s">
        <v>1548</v>
      </c>
      <c r="B272" t="s">
        <v>1395</v>
      </c>
      <c r="C272" t="s">
        <v>1545</v>
      </c>
      <c r="D272" t="s">
        <v>1412</v>
      </c>
      <c r="E272" t="s">
        <v>1549</v>
      </c>
      <c r="F272" s="7">
        <v>37347</v>
      </c>
      <c r="I272" t="s">
        <v>1550</v>
      </c>
      <c r="J272" t="s">
        <v>1551</v>
      </c>
      <c r="K272" t="s">
        <v>428</v>
      </c>
    </row>
    <row r="273" spans="1:11" x14ac:dyDescent="0.35">
      <c r="A273" t="s">
        <v>1552</v>
      </c>
      <c r="B273" t="s">
        <v>1395</v>
      </c>
      <c r="C273" t="s">
        <v>1545</v>
      </c>
      <c r="D273" t="s">
        <v>1432</v>
      </c>
      <c r="E273" t="s">
        <v>440</v>
      </c>
      <c r="F273" s="7">
        <v>37347</v>
      </c>
      <c r="J273" t="s">
        <v>1553</v>
      </c>
      <c r="K273" t="s">
        <v>428</v>
      </c>
    </row>
    <row r="274" spans="1:11" x14ac:dyDescent="0.35">
      <c r="A274" t="s">
        <v>1554</v>
      </c>
      <c r="B274" t="s">
        <v>1555</v>
      </c>
      <c r="C274" t="s">
        <v>1556</v>
      </c>
      <c r="E274" t="s">
        <v>1557</v>
      </c>
      <c r="F274" s="7">
        <v>37347</v>
      </c>
      <c r="J274" t="s">
        <v>1556</v>
      </c>
      <c r="K274" t="s">
        <v>428</v>
      </c>
    </row>
    <row r="275" spans="1:11" x14ac:dyDescent="0.35">
      <c r="A275" t="s">
        <v>1558</v>
      </c>
      <c r="B275" t="s">
        <v>1555</v>
      </c>
      <c r="C275" t="s">
        <v>1556</v>
      </c>
      <c r="D275" t="s">
        <v>591</v>
      </c>
      <c r="E275" t="s">
        <v>592</v>
      </c>
      <c r="F275" s="7">
        <v>39173</v>
      </c>
      <c r="I275" t="s">
        <v>1559</v>
      </c>
      <c r="J275" t="s">
        <v>1560</v>
      </c>
      <c r="K275" t="s">
        <v>428</v>
      </c>
    </row>
    <row r="276" spans="1:11" x14ac:dyDescent="0.35">
      <c r="A276" t="s">
        <v>1561</v>
      </c>
      <c r="B276" t="s">
        <v>1555</v>
      </c>
      <c r="C276" t="s">
        <v>1556</v>
      </c>
      <c r="D276" t="s">
        <v>1562</v>
      </c>
      <c r="E276" t="s">
        <v>1563</v>
      </c>
      <c r="F276" s="7">
        <v>37347</v>
      </c>
      <c r="I276" t="s">
        <v>1564</v>
      </c>
      <c r="J276" t="s">
        <v>1565</v>
      </c>
      <c r="K276" t="s">
        <v>428</v>
      </c>
    </row>
    <row r="277" spans="1:11" x14ac:dyDescent="0.35">
      <c r="A277" t="s">
        <v>1566</v>
      </c>
      <c r="B277" t="s">
        <v>1555</v>
      </c>
      <c r="C277" t="s">
        <v>1556</v>
      </c>
      <c r="D277" t="s">
        <v>1250</v>
      </c>
      <c r="E277" t="s">
        <v>1567</v>
      </c>
      <c r="F277" s="7">
        <v>37347</v>
      </c>
      <c r="I277" t="s">
        <v>1568</v>
      </c>
      <c r="J277" t="s">
        <v>1569</v>
      </c>
      <c r="K277" t="s">
        <v>428</v>
      </c>
    </row>
    <row r="278" spans="1:11" x14ac:dyDescent="0.35">
      <c r="A278" t="s">
        <v>1570</v>
      </c>
      <c r="B278" t="s">
        <v>1555</v>
      </c>
      <c r="C278" t="s">
        <v>1556</v>
      </c>
      <c r="D278" t="s">
        <v>1571</v>
      </c>
      <c r="E278" t="s">
        <v>1572</v>
      </c>
      <c r="F278" s="7">
        <v>37347</v>
      </c>
      <c r="I278" t="s">
        <v>1564</v>
      </c>
      <c r="J278" t="s">
        <v>1573</v>
      </c>
      <c r="K278" t="s">
        <v>428</v>
      </c>
    </row>
    <row r="279" spans="1:11" x14ac:dyDescent="0.35">
      <c r="A279" t="s">
        <v>1574</v>
      </c>
      <c r="B279" t="s">
        <v>1555</v>
      </c>
      <c r="C279" t="s">
        <v>1556</v>
      </c>
      <c r="D279" t="s">
        <v>1575</v>
      </c>
      <c r="E279" t="s">
        <v>1576</v>
      </c>
      <c r="F279" s="7">
        <v>37347</v>
      </c>
      <c r="I279" t="s">
        <v>1577</v>
      </c>
      <c r="J279" t="s">
        <v>1578</v>
      </c>
      <c r="K279" t="s">
        <v>428</v>
      </c>
    </row>
    <row r="280" spans="1:11" x14ac:dyDescent="0.35">
      <c r="A280" t="s">
        <v>1579</v>
      </c>
      <c r="B280" t="s">
        <v>1555</v>
      </c>
      <c r="C280" t="s">
        <v>1556</v>
      </c>
      <c r="D280" t="s">
        <v>1580</v>
      </c>
      <c r="E280" t="s">
        <v>1581</v>
      </c>
      <c r="F280" s="7">
        <v>37347</v>
      </c>
      <c r="I280" t="s">
        <v>1564</v>
      </c>
      <c r="J280" t="s">
        <v>1582</v>
      </c>
      <c r="K280" t="s">
        <v>428</v>
      </c>
    </row>
    <row r="281" spans="1:11" x14ac:dyDescent="0.35">
      <c r="A281" t="s">
        <v>1583</v>
      </c>
      <c r="B281" t="s">
        <v>1555</v>
      </c>
      <c r="C281" t="s">
        <v>1556</v>
      </c>
      <c r="D281" t="s">
        <v>1584</v>
      </c>
      <c r="E281" t="s">
        <v>1585</v>
      </c>
      <c r="F281" s="7">
        <v>37347</v>
      </c>
      <c r="I281" t="s">
        <v>1586</v>
      </c>
      <c r="J281" t="s">
        <v>1584</v>
      </c>
      <c r="K281" t="s">
        <v>428</v>
      </c>
    </row>
    <row r="282" spans="1:11" x14ac:dyDescent="0.35">
      <c r="A282" t="s">
        <v>1587</v>
      </c>
      <c r="B282" t="s">
        <v>1555</v>
      </c>
      <c r="C282" t="s">
        <v>1556</v>
      </c>
      <c r="D282" t="s">
        <v>1288</v>
      </c>
      <c r="E282" t="s">
        <v>1588</v>
      </c>
      <c r="F282" s="7">
        <v>37347</v>
      </c>
      <c r="I282" t="s">
        <v>1589</v>
      </c>
      <c r="J282" t="s">
        <v>1590</v>
      </c>
      <c r="K282" t="s">
        <v>428</v>
      </c>
    </row>
    <row r="283" spans="1:11" x14ac:dyDescent="0.35">
      <c r="A283" t="s">
        <v>1591</v>
      </c>
      <c r="B283" t="s">
        <v>1555</v>
      </c>
      <c r="C283" t="s">
        <v>1556</v>
      </c>
      <c r="D283" t="s">
        <v>1533</v>
      </c>
      <c r="E283" t="s">
        <v>1592</v>
      </c>
      <c r="F283" s="7">
        <v>38991</v>
      </c>
      <c r="I283" t="s">
        <v>1593</v>
      </c>
      <c r="J283" t="s">
        <v>1594</v>
      </c>
      <c r="K283" t="s">
        <v>428</v>
      </c>
    </row>
    <row r="284" spans="1:11" x14ac:dyDescent="0.35">
      <c r="A284" t="s">
        <v>1595</v>
      </c>
      <c r="B284" t="s">
        <v>1555</v>
      </c>
      <c r="C284" t="s">
        <v>1556</v>
      </c>
      <c r="D284" t="s">
        <v>1596</v>
      </c>
      <c r="E284" t="s">
        <v>1597</v>
      </c>
      <c r="F284" s="7">
        <v>37347</v>
      </c>
      <c r="I284" t="s">
        <v>1598</v>
      </c>
      <c r="J284" t="s">
        <v>1599</v>
      </c>
      <c r="K284" t="s">
        <v>428</v>
      </c>
    </row>
    <row r="285" spans="1:11" x14ac:dyDescent="0.35">
      <c r="A285" t="s">
        <v>1600</v>
      </c>
      <c r="B285" t="s">
        <v>1555</v>
      </c>
      <c r="C285" t="s">
        <v>1556</v>
      </c>
      <c r="D285" t="s">
        <v>1601</v>
      </c>
      <c r="E285" t="s">
        <v>440</v>
      </c>
      <c r="F285" s="7">
        <v>37347</v>
      </c>
      <c r="J285" t="s">
        <v>1602</v>
      </c>
      <c r="K285" t="s">
        <v>428</v>
      </c>
    </row>
    <row r="286" spans="1:11" x14ac:dyDescent="0.35">
      <c r="A286" t="s">
        <v>1603</v>
      </c>
      <c r="B286" t="s">
        <v>1604</v>
      </c>
      <c r="C286" t="s">
        <v>1605</v>
      </c>
      <c r="E286" t="s">
        <v>1606</v>
      </c>
      <c r="F286" s="7">
        <v>41183</v>
      </c>
      <c r="I286" t="s">
        <v>1607</v>
      </c>
      <c r="J286" t="s">
        <v>1605</v>
      </c>
      <c r="K286" t="s">
        <v>428</v>
      </c>
    </row>
    <row r="287" spans="1:11" x14ac:dyDescent="0.35">
      <c r="A287" t="s">
        <v>1608</v>
      </c>
      <c r="B287" t="s">
        <v>1604</v>
      </c>
      <c r="C287" t="s">
        <v>1609</v>
      </c>
      <c r="E287" t="s">
        <v>1610</v>
      </c>
      <c r="F287" s="7">
        <v>37347</v>
      </c>
      <c r="I287" t="s">
        <v>1611</v>
      </c>
      <c r="J287" t="s">
        <v>1609</v>
      </c>
      <c r="K287" t="s">
        <v>428</v>
      </c>
    </row>
    <row r="288" spans="1:11" x14ac:dyDescent="0.35">
      <c r="A288" t="s">
        <v>1612</v>
      </c>
      <c r="B288" t="s">
        <v>1604</v>
      </c>
      <c r="C288" t="s">
        <v>1613</v>
      </c>
      <c r="E288" t="s">
        <v>1614</v>
      </c>
      <c r="F288" s="7">
        <v>37347</v>
      </c>
      <c r="I288" t="s">
        <v>1615</v>
      </c>
      <c r="J288" t="s">
        <v>1613</v>
      </c>
      <c r="K288" t="s">
        <v>428</v>
      </c>
    </row>
    <row r="289" spans="1:11" x14ac:dyDescent="0.35">
      <c r="A289" t="s">
        <v>1616</v>
      </c>
      <c r="B289" t="s">
        <v>1604</v>
      </c>
      <c r="C289" t="s">
        <v>1617</v>
      </c>
      <c r="E289" t="s">
        <v>1618</v>
      </c>
      <c r="F289" s="7">
        <v>37347</v>
      </c>
      <c r="I289" t="s">
        <v>1615</v>
      </c>
      <c r="J289" t="s">
        <v>1617</v>
      </c>
      <c r="K289" t="s">
        <v>428</v>
      </c>
    </row>
    <row r="290" spans="1:11" x14ac:dyDescent="0.35">
      <c r="A290" t="s">
        <v>1619</v>
      </c>
      <c r="B290" t="s">
        <v>1604</v>
      </c>
      <c r="C290" t="s">
        <v>1620</v>
      </c>
      <c r="E290" t="s">
        <v>1621</v>
      </c>
      <c r="F290" s="7">
        <v>41183</v>
      </c>
      <c r="I290" t="s">
        <v>1622</v>
      </c>
      <c r="J290" t="s">
        <v>1620</v>
      </c>
      <c r="K290" t="s">
        <v>428</v>
      </c>
    </row>
    <row r="291" spans="1:11" x14ac:dyDescent="0.35">
      <c r="A291" t="s">
        <v>1623</v>
      </c>
      <c r="B291" t="s">
        <v>1604</v>
      </c>
      <c r="C291" t="s">
        <v>1624</v>
      </c>
      <c r="E291" t="s">
        <v>1625</v>
      </c>
      <c r="F291" s="7">
        <v>37347</v>
      </c>
      <c r="I291" t="s">
        <v>1626</v>
      </c>
      <c r="J291" t="s">
        <v>1624</v>
      </c>
      <c r="K291" t="s">
        <v>428</v>
      </c>
    </row>
    <row r="292" spans="1:11" x14ac:dyDescent="0.35">
      <c r="A292" t="s">
        <v>1627</v>
      </c>
      <c r="B292" t="s">
        <v>1604</v>
      </c>
      <c r="C292" t="s">
        <v>1624</v>
      </c>
      <c r="D292" t="s">
        <v>1628</v>
      </c>
      <c r="E292" t="s">
        <v>1629</v>
      </c>
      <c r="F292" s="7">
        <v>37347</v>
      </c>
      <c r="I292" t="s">
        <v>1626</v>
      </c>
      <c r="J292" t="s">
        <v>1630</v>
      </c>
      <c r="K292" t="s">
        <v>428</v>
      </c>
    </row>
    <row r="293" spans="1:11" x14ac:dyDescent="0.35">
      <c r="A293" t="s">
        <v>1631</v>
      </c>
      <c r="B293" t="s">
        <v>1604</v>
      </c>
      <c r="C293" t="s">
        <v>1624</v>
      </c>
      <c r="D293" t="s">
        <v>1632</v>
      </c>
      <c r="E293" t="s">
        <v>1633</v>
      </c>
      <c r="F293" s="7">
        <v>41365</v>
      </c>
      <c r="I293" t="s">
        <v>1634</v>
      </c>
      <c r="J293" t="s">
        <v>1632</v>
      </c>
      <c r="K293" t="s">
        <v>428</v>
      </c>
    </row>
    <row r="294" spans="1:11" x14ac:dyDescent="0.35">
      <c r="A294" t="s">
        <v>1635</v>
      </c>
      <c r="B294" t="s">
        <v>1604</v>
      </c>
      <c r="C294" t="s">
        <v>1624</v>
      </c>
      <c r="D294" t="s">
        <v>1636</v>
      </c>
      <c r="E294" t="s">
        <v>1637</v>
      </c>
      <c r="F294" s="7">
        <v>37347</v>
      </c>
      <c r="I294" t="s">
        <v>1626</v>
      </c>
      <c r="J294" t="s">
        <v>1638</v>
      </c>
      <c r="K294" t="s">
        <v>428</v>
      </c>
    </row>
    <row r="295" spans="1:11" x14ac:dyDescent="0.35">
      <c r="A295" t="s">
        <v>1639</v>
      </c>
      <c r="B295" t="s">
        <v>1604</v>
      </c>
      <c r="C295" t="s">
        <v>1624</v>
      </c>
      <c r="D295" t="s">
        <v>584</v>
      </c>
      <c r="E295" t="s">
        <v>1640</v>
      </c>
      <c r="F295" s="7">
        <v>37347</v>
      </c>
      <c r="I295" t="s">
        <v>1641</v>
      </c>
      <c r="J295" t="s">
        <v>1642</v>
      </c>
      <c r="K295" t="s">
        <v>428</v>
      </c>
    </row>
    <row r="296" spans="1:11" x14ac:dyDescent="0.35">
      <c r="A296" t="s">
        <v>1643</v>
      </c>
      <c r="B296" t="s">
        <v>1604</v>
      </c>
      <c r="C296" t="s">
        <v>1624</v>
      </c>
      <c r="D296" t="s">
        <v>1644</v>
      </c>
      <c r="E296" t="s">
        <v>1645</v>
      </c>
      <c r="F296" s="7">
        <v>37347</v>
      </c>
      <c r="I296" t="s">
        <v>1626</v>
      </c>
      <c r="J296" t="s">
        <v>1646</v>
      </c>
      <c r="K296" t="s">
        <v>428</v>
      </c>
    </row>
    <row r="297" spans="1:11" x14ac:dyDescent="0.35">
      <c r="A297" t="s">
        <v>1647</v>
      </c>
      <c r="B297" t="s">
        <v>1604</v>
      </c>
      <c r="C297" t="s">
        <v>1624</v>
      </c>
      <c r="D297" t="s">
        <v>1648</v>
      </c>
      <c r="E297" t="s">
        <v>1649</v>
      </c>
      <c r="F297" s="7">
        <v>37347</v>
      </c>
      <c r="I297" t="s">
        <v>1626</v>
      </c>
      <c r="J297" t="s">
        <v>1650</v>
      </c>
      <c r="K297" t="s">
        <v>428</v>
      </c>
    </row>
    <row r="298" spans="1:11" x14ac:dyDescent="0.35">
      <c r="A298" t="s">
        <v>1651</v>
      </c>
      <c r="B298" t="s">
        <v>1604</v>
      </c>
      <c r="C298" t="s">
        <v>1624</v>
      </c>
      <c r="D298" t="s">
        <v>1652</v>
      </c>
      <c r="E298" t="s">
        <v>1653</v>
      </c>
      <c r="F298" s="7">
        <v>37347</v>
      </c>
      <c r="I298" t="s">
        <v>1626</v>
      </c>
      <c r="J298" t="s">
        <v>1654</v>
      </c>
      <c r="K298" t="s">
        <v>428</v>
      </c>
    </row>
    <row r="299" spans="1:11" x14ac:dyDescent="0.35">
      <c r="A299" t="s">
        <v>1655</v>
      </c>
      <c r="B299" t="s">
        <v>1604</v>
      </c>
      <c r="C299" t="s">
        <v>1624</v>
      </c>
      <c r="D299" t="s">
        <v>1656</v>
      </c>
      <c r="E299" t="s">
        <v>1657</v>
      </c>
      <c r="F299" s="7">
        <v>43739</v>
      </c>
      <c r="I299" t="s">
        <v>1658</v>
      </c>
      <c r="J299" t="s">
        <v>1659</v>
      </c>
      <c r="K299" t="s">
        <v>428</v>
      </c>
    </row>
    <row r="300" spans="1:11" x14ac:dyDescent="0.35">
      <c r="A300" t="s">
        <v>1660</v>
      </c>
      <c r="B300" t="s">
        <v>1604</v>
      </c>
      <c r="C300" t="s">
        <v>1624</v>
      </c>
      <c r="D300" t="s">
        <v>1661</v>
      </c>
      <c r="E300" t="s">
        <v>1662</v>
      </c>
      <c r="F300" s="7">
        <v>37347</v>
      </c>
      <c r="J300" t="s">
        <v>1663</v>
      </c>
      <c r="K300" t="s">
        <v>428</v>
      </c>
    </row>
    <row r="301" spans="1:11" x14ac:dyDescent="0.35">
      <c r="A301" t="s">
        <v>1664</v>
      </c>
      <c r="B301" t="s">
        <v>1604</v>
      </c>
      <c r="C301" t="s">
        <v>1624</v>
      </c>
      <c r="D301" t="s">
        <v>1665</v>
      </c>
      <c r="E301" t="s">
        <v>1666</v>
      </c>
      <c r="F301" s="7">
        <v>37347</v>
      </c>
      <c r="I301" t="s">
        <v>1626</v>
      </c>
      <c r="J301" t="s">
        <v>1667</v>
      </c>
      <c r="K301" t="s">
        <v>428</v>
      </c>
    </row>
    <row r="302" spans="1:11" x14ac:dyDescent="0.35">
      <c r="A302" t="s">
        <v>1668</v>
      </c>
      <c r="B302" t="s">
        <v>1604</v>
      </c>
      <c r="C302" t="s">
        <v>1624</v>
      </c>
      <c r="D302" t="s">
        <v>1669</v>
      </c>
      <c r="E302" t="s">
        <v>1670</v>
      </c>
      <c r="F302" s="7">
        <v>37347</v>
      </c>
      <c r="I302" t="s">
        <v>1626</v>
      </c>
      <c r="J302" t="s">
        <v>1671</v>
      </c>
      <c r="K302" t="s">
        <v>428</v>
      </c>
    </row>
    <row r="303" spans="1:11" x14ac:dyDescent="0.35">
      <c r="A303" t="s">
        <v>1672</v>
      </c>
      <c r="B303" t="s">
        <v>1604</v>
      </c>
      <c r="C303" t="s">
        <v>1624</v>
      </c>
      <c r="D303" t="s">
        <v>1673</v>
      </c>
      <c r="E303" t="s">
        <v>1674</v>
      </c>
      <c r="F303" s="7">
        <v>37347</v>
      </c>
      <c r="I303" t="s">
        <v>1626</v>
      </c>
      <c r="J303" t="s">
        <v>1675</v>
      </c>
      <c r="K303" t="s">
        <v>428</v>
      </c>
    </row>
    <row r="304" spans="1:11" x14ac:dyDescent="0.35">
      <c r="A304" t="s">
        <v>1676</v>
      </c>
      <c r="B304" t="s">
        <v>1604</v>
      </c>
      <c r="C304" t="s">
        <v>1677</v>
      </c>
      <c r="E304" t="s">
        <v>561</v>
      </c>
      <c r="F304" s="7">
        <v>37347</v>
      </c>
      <c r="J304" t="s">
        <v>1677</v>
      </c>
      <c r="K304" t="s">
        <v>428</v>
      </c>
    </row>
    <row r="305" spans="1:11" x14ac:dyDescent="0.35">
      <c r="A305" t="s">
        <v>1678</v>
      </c>
      <c r="B305" t="s">
        <v>1604</v>
      </c>
      <c r="C305" t="s">
        <v>1679</v>
      </c>
      <c r="E305" t="s">
        <v>1680</v>
      </c>
      <c r="F305" s="7">
        <v>42095</v>
      </c>
      <c r="I305" t="s">
        <v>1681</v>
      </c>
      <c r="J305" t="s">
        <v>1679</v>
      </c>
      <c r="K305" t="s">
        <v>428</v>
      </c>
    </row>
    <row r="306" spans="1:11" x14ac:dyDescent="0.35">
      <c r="A306" t="s">
        <v>1682</v>
      </c>
      <c r="B306" t="s">
        <v>1683</v>
      </c>
      <c r="C306" t="s">
        <v>1684</v>
      </c>
      <c r="E306" t="s">
        <v>1685</v>
      </c>
      <c r="F306" s="7">
        <v>37347</v>
      </c>
      <c r="J306" t="s">
        <v>1684</v>
      </c>
      <c r="K306" t="s">
        <v>428</v>
      </c>
    </row>
    <row r="307" spans="1:11" x14ac:dyDescent="0.35">
      <c r="A307" t="s">
        <v>1686</v>
      </c>
      <c r="B307" t="s">
        <v>1683</v>
      </c>
      <c r="C307" t="s">
        <v>1687</v>
      </c>
      <c r="E307" t="s">
        <v>1688</v>
      </c>
      <c r="F307" s="7">
        <v>37347</v>
      </c>
      <c r="H307" s="7">
        <v>43647</v>
      </c>
      <c r="I307" t="s">
        <v>1689</v>
      </c>
      <c r="J307" t="s">
        <v>1690</v>
      </c>
      <c r="K307" t="s">
        <v>428</v>
      </c>
    </row>
    <row r="308" spans="1:11" x14ac:dyDescent="0.35">
      <c r="A308" t="s">
        <v>1691</v>
      </c>
      <c r="B308" t="s">
        <v>1683</v>
      </c>
      <c r="C308" t="s">
        <v>1692</v>
      </c>
      <c r="E308" t="s">
        <v>1693</v>
      </c>
      <c r="F308" s="7">
        <v>37347</v>
      </c>
      <c r="H308" s="7">
        <v>43647</v>
      </c>
      <c r="I308" t="s">
        <v>1694</v>
      </c>
      <c r="J308" t="s">
        <v>1695</v>
      </c>
      <c r="K308" t="s">
        <v>428</v>
      </c>
    </row>
    <row r="309" spans="1:11" x14ac:dyDescent="0.35">
      <c r="A309" t="s">
        <v>1696</v>
      </c>
      <c r="B309" t="s">
        <v>1683</v>
      </c>
      <c r="C309" t="s">
        <v>1692</v>
      </c>
      <c r="D309" t="s">
        <v>1697</v>
      </c>
      <c r="E309" t="s">
        <v>1698</v>
      </c>
      <c r="F309" s="7">
        <v>43739</v>
      </c>
      <c r="I309" t="s">
        <v>1699</v>
      </c>
      <c r="J309" t="s">
        <v>1700</v>
      </c>
      <c r="K309" t="s">
        <v>428</v>
      </c>
    </row>
    <row r="310" spans="1:11" x14ac:dyDescent="0.35">
      <c r="A310" t="s">
        <v>1701</v>
      </c>
      <c r="B310" t="s">
        <v>1683</v>
      </c>
      <c r="C310" t="s">
        <v>1692</v>
      </c>
      <c r="D310" t="s">
        <v>1702</v>
      </c>
      <c r="E310" t="s">
        <v>440</v>
      </c>
      <c r="F310" s="7">
        <v>37347</v>
      </c>
      <c r="J310" t="s">
        <v>1703</v>
      </c>
      <c r="K310" t="s">
        <v>428</v>
      </c>
    </row>
    <row r="311" spans="1:11" x14ac:dyDescent="0.35">
      <c r="A311" t="s">
        <v>1704</v>
      </c>
      <c r="B311" t="s">
        <v>1683</v>
      </c>
      <c r="C311" t="s">
        <v>1692</v>
      </c>
      <c r="D311" t="s">
        <v>1705</v>
      </c>
      <c r="E311" t="s">
        <v>1706</v>
      </c>
      <c r="F311" s="7">
        <v>43739</v>
      </c>
      <c r="I311" t="s">
        <v>1699</v>
      </c>
      <c r="J311" t="s">
        <v>1707</v>
      </c>
      <c r="K311" t="s">
        <v>428</v>
      </c>
    </row>
    <row r="312" spans="1:11" x14ac:dyDescent="0.35">
      <c r="A312" t="s">
        <v>1708</v>
      </c>
      <c r="B312" t="s">
        <v>1683</v>
      </c>
      <c r="C312" t="s">
        <v>1692</v>
      </c>
      <c r="D312" t="s">
        <v>1709</v>
      </c>
      <c r="E312" t="s">
        <v>1710</v>
      </c>
      <c r="F312" s="7">
        <v>43739</v>
      </c>
      <c r="I312" t="s">
        <v>1699</v>
      </c>
      <c r="J312" t="s">
        <v>1711</v>
      </c>
      <c r="K312" t="s">
        <v>428</v>
      </c>
    </row>
    <row r="313" spans="1:11" x14ac:dyDescent="0.35">
      <c r="A313" t="s">
        <v>1712</v>
      </c>
      <c r="B313" t="s">
        <v>1683</v>
      </c>
      <c r="C313" t="s">
        <v>1692</v>
      </c>
      <c r="D313" t="s">
        <v>1713</v>
      </c>
      <c r="E313" t="s">
        <v>1714</v>
      </c>
      <c r="F313" s="7">
        <v>37347</v>
      </c>
      <c r="H313" s="7">
        <v>43647</v>
      </c>
      <c r="I313" t="s">
        <v>1715</v>
      </c>
      <c r="J313" t="s">
        <v>1716</v>
      </c>
      <c r="K313" t="s">
        <v>428</v>
      </c>
    </row>
    <row r="314" spans="1:11" x14ac:dyDescent="0.35">
      <c r="A314" t="s">
        <v>1717</v>
      </c>
      <c r="B314" t="s">
        <v>1683</v>
      </c>
      <c r="C314" t="s">
        <v>1692</v>
      </c>
      <c r="D314" t="s">
        <v>1718</v>
      </c>
      <c r="E314" t="s">
        <v>1719</v>
      </c>
      <c r="F314" s="7">
        <v>43739</v>
      </c>
      <c r="I314" t="s">
        <v>1699</v>
      </c>
      <c r="J314" t="s">
        <v>1720</v>
      </c>
      <c r="K314" t="s">
        <v>428</v>
      </c>
    </row>
    <row r="315" spans="1:11" x14ac:dyDescent="0.35">
      <c r="A315" t="s">
        <v>1721</v>
      </c>
      <c r="B315" t="s">
        <v>1683</v>
      </c>
      <c r="C315" t="s">
        <v>1692</v>
      </c>
      <c r="D315" t="s">
        <v>1722</v>
      </c>
      <c r="E315" t="s">
        <v>1723</v>
      </c>
      <c r="F315" s="7">
        <v>37347</v>
      </c>
      <c r="H315" s="7">
        <v>43647</v>
      </c>
      <c r="I315" t="s">
        <v>1715</v>
      </c>
      <c r="J315" t="s">
        <v>1724</v>
      </c>
      <c r="K315" t="s">
        <v>428</v>
      </c>
    </row>
    <row r="316" spans="1:11" x14ac:dyDescent="0.35">
      <c r="A316" t="s">
        <v>1725</v>
      </c>
      <c r="B316" t="s">
        <v>1683</v>
      </c>
      <c r="C316" t="s">
        <v>1692</v>
      </c>
      <c r="D316" t="s">
        <v>1726</v>
      </c>
      <c r="E316" t="s">
        <v>1727</v>
      </c>
      <c r="F316" s="7">
        <v>43739</v>
      </c>
      <c r="I316" t="s">
        <v>1699</v>
      </c>
      <c r="J316" t="s">
        <v>1728</v>
      </c>
      <c r="K316" t="s">
        <v>428</v>
      </c>
    </row>
    <row r="317" spans="1:11" x14ac:dyDescent="0.35">
      <c r="A317" t="s">
        <v>1729</v>
      </c>
      <c r="B317" t="s">
        <v>1683</v>
      </c>
      <c r="C317" t="s">
        <v>1730</v>
      </c>
      <c r="E317" t="s">
        <v>1731</v>
      </c>
      <c r="F317" s="7">
        <v>37347</v>
      </c>
      <c r="I317" t="s">
        <v>1732</v>
      </c>
      <c r="J317" t="s">
        <v>1730</v>
      </c>
      <c r="K317" t="s">
        <v>428</v>
      </c>
    </row>
    <row r="318" spans="1:11" x14ac:dyDescent="0.35">
      <c r="A318" t="s">
        <v>1733</v>
      </c>
      <c r="B318" t="s">
        <v>1683</v>
      </c>
      <c r="C318" t="s">
        <v>1730</v>
      </c>
      <c r="D318" t="s">
        <v>1734</v>
      </c>
      <c r="E318" t="s">
        <v>440</v>
      </c>
      <c r="F318" s="7">
        <v>37347</v>
      </c>
      <c r="J318" t="s">
        <v>1735</v>
      </c>
      <c r="K318" t="s">
        <v>428</v>
      </c>
    </row>
    <row r="319" spans="1:11" x14ac:dyDescent="0.35">
      <c r="A319" t="s">
        <v>1736</v>
      </c>
      <c r="B319" t="s">
        <v>1737</v>
      </c>
      <c r="C319" t="s">
        <v>1738</v>
      </c>
      <c r="E319" t="s">
        <v>1739</v>
      </c>
      <c r="F319" s="7">
        <v>37347</v>
      </c>
      <c r="I319" t="s">
        <v>1740</v>
      </c>
      <c r="J319" t="s">
        <v>1741</v>
      </c>
      <c r="K319" t="s">
        <v>428</v>
      </c>
    </row>
    <row r="320" spans="1:11" x14ac:dyDescent="0.35">
      <c r="A320" t="s">
        <v>1742</v>
      </c>
      <c r="B320" t="s">
        <v>1737</v>
      </c>
      <c r="C320" t="s">
        <v>1743</v>
      </c>
      <c r="E320" t="s">
        <v>1744</v>
      </c>
      <c r="F320" s="7">
        <v>37347</v>
      </c>
      <c r="I320" t="s">
        <v>1740</v>
      </c>
      <c r="J320" t="s">
        <v>1745</v>
      </c>
      <c r="K320" t="s">
        <v>428</v>
      </c>
    </row>
    <row r="321" spans="1:11" x14ac:dyDescent="0.35">
      <c r="A321" t="s">
        <v>1746</v>
      </c>
      <c r="B321" t="s">
        <v>1737</v>
      </c>
      <c r="C321" t="s">
        <v>1747</v>
      </c>
      <c r="E321" t="s">
        <v>1748</v>
      </c>
      <c r="F321" s="7">
        <v>37347</v>
      </c>
      <c r="I321" t="s">
        <v>1740</v>
      </c>
      <c r="J321" t="s">
        <v>1749</v>
      </c>
      <c r="K321" t="s">
        <v>428</v>
      </c>
    </row>
    <row r="322" spans="1:11" x14ac:dyDescent="0.35">
      <c r="A322" t="s">
        <v>1750</v>
      </c>
      <c r="B322" t="s">
        <v>1737</v>
      </c>
      <c r="C322" t="s">
        <v>1751</v>
      </c>
      <c r="E322" t="s">
        <v>1752</v>
      </c>
      <c r="F322" s="7">
        <v>37347</v>
      </c>
      <c r="J322" t="s">
        <v>1751</v>
      </c>
      <c r="K322" t="s">
        <v>428</v>
      </c>
    </row>
    <row r="323" spans="1:11" x14ac:dyDescent="0.35">
      <c r="A323" t="s">
        <v>395</v>
      </c>
      <c r="B323" t="s">
        <v>1753</v>
      </c>
      <c r="C323" t="s">
        <v>1754</v>
      </c>
      <c r="E323" t="s">
        <v>1755</v>
      </c>
      <c r="F323" s="7">
        <v>37347</v>
      </c>
      <c r="H323" s="7">
        <v>38899</v>
      </c>
      <c r="I323" t="s">
        <v>1756</v>
      </c>
      <c r="J323" t="s">
        <v>1754</v>
      </c>
      <c r="K323" t="s">
        <v>428</v>
      </c>
    </row>
    <row r="324" spans="1:11" x14ac:dyDescent="0.35">
      <c r="A324" t="s">
        <v>1757</v>
      </c>
      <c r="B324" t="s">
        <v>1753</v>
      </c>
      <c r="C324" t="s">
        <v>1754</v>
      </c>
      <c r="D324" t="s">
        <v>1758</v>
      </c>
      <c r="E324" t="s">
        <v>1759</v>
      </c>
      <c r="F324" s="7">
        <v>37347</v>
      </c>
      <c r="H324" s="7">
        <v>39814</v>
      </c>
      <c r="I324" t="s">
        <v>1760</v>
      </c>
      <c r="J324" t="s">
        <v>1761</v>
      </c>
      <c r="K324" t="s">
        <v>428</v>
      </c>
    </row>
    <row r="325" spans="1:11" x14ac:dyDescent="0.35">
      <c r="A325" t="s">
        <v>1762</v>
      </c>
      <c r="B325" t="s">
        <v>1753</v>
      </c>
      <c r="C325" t="s">
        <v>1754</v>
      </c>
      <c r="D325" t="s">
        <v>1763</v>
      </c>
      <c r="E325" t="s">
        <v>1764</v>
      </c>
      <c r="F325" s="7">
        <v>37347</v>
      </c>
      <c r="H325" s="7">
        <v>39814</v>
      </c>
      <c r="I325" t="s">
        <v>1760</v>
      </c>
      <c r="J325" t="s">
        <v>1765</v>
      </c>
      <c r="K325" t="s">
        <v>428</v>
      </c>
    </row>
    <row r="326" spans="1:11" x14ac:dyDescent="0.35">
      <c r="A326" t="s">
        <v>1766</v>
      </c>
      <c r="B326" t="s">
        <v>1753</v>
      </c>
      <c r="C326" t="s">
        <v>1754</v>
      </c>
      <c r="D326" t="s">
        <v>1767</v>
      </c>
      <c r="E326" t="s">
        <v>1768</v>
      </c>
      <c r="F326" s="7">
        <v>37347</v>
      </c>
      <c r="H326" s="7">
        <v>39814</v>
      </c>
      <c r="I326" t="s">
        <v>1760</v>
      </c>
      <c r="J326" t="s">
        <v>1769</v>
      </c>
      <c r="K326" t="s">
        <v>428</v>
      </c>
    </row>
    <row r="327" spans="1:11" x14ac:dyDescent="0.35">
      <c r="A327" t="s">
        <v>1770</v>
      </c>
      <c r="B327" t="s">
        <v>1753</v>
      </c>
      <c r="C327" t="s">
        <v>1754</v>
      </c>
      <c r="D327" t="s">
        <v>1003</v>
      </c>
      <c r="E327" t="s">
        <v>1771</v>
      </c>
      <c r="F327" s="7">
        <v>37347</v>
      </c>
      <c r="H327" s="7">
        <v>39814</v>
      </c>
      <c r="I327" t="s">
        <v>1760</v>
      </c>
      <c r="J327" t="s">
        <v>1772</v>
      </c>
      <c r="K327" t="s">
        <v>428</v>
      </c>
    </row>
    <row r="328" spans="1:11" x14ac:dyDescent="0.35">
      <c r="A328" t="s">
        <v>1773</v>
      </c>
      <c r="B328" t="s">
        <v>1753</v>
      </c>
      <c r="C328" t="s">
        <v>1754</v>
      </c>
      <c r="D328" t="s">
        <v>1774</v>
      </c>
      <c r="E328" t="s">
        <v>1775</v>
      </c>
      <c r="F328" s="7">
        <v>37347</v>
      </c>
      <c r="H328" s="7">
        <v>39814</v>
      </c>
      <c r="I328" t="s">
        <v>1760</v>
      </c>
      <c r="J328" t="s">
        <v>1776</v>
      </c>
      <c r="K328" t="s">
        <v>428</v>
      </c>
    </row>
    <row r="329" spans="1:11" x14ac:dyDescent="0.35">
      <c r="A329" t="s">
        <v>1777</v>
      </c>
      <c r="B329" t="s">
        <v>1753</v>
      </c>
      <c r="C329" t="s">
        <v>1754</v>
      </c>
      <c r="D329" t="s">
        <v>1778</v>
      </c>
      <c r="E329" t="s">
        <v>1779</v>
      </c>
      <c r="F329" s="7">
        <v>37347</v>
      </c>
      <c r="H329" s="7">
        <v>39814</v>
      </c>
      <c r="I329" t="s">
        <v>1760</v>
      </c>
      <c r="J329" t="s">
        <v>1780</v>
      </c>
      <c r="K329" t="s">
        <v>428</v>
      </c>
    </row>
    <row r="330" spans="1:11" x14ac:dyDescent="0.35">
      <c r="A330" t="s">
        <v>1781</v>
      </c>
      <c r="B330" t="s">
        <v>1753</v>
      </c>
      <c r="C330" t="s">
        <v>1782</v>
      </c>
      <c r="E330" t="s">
        <v>1783</v>
      </c>
      <c r="F330" s="7">
        <v>37347</v>
      </c>
      <c r="J330" t="s">
        <v>1782</v>
      </c>
      <c r="K330" t="s">
        <v>428</v>
      </c>
    </row>
    <row r="331" spans="1:11" x14ac:dyDescent="0.35">
      <c r="A331" t="s">
        <v>1784</v>
      </c>
      <c r="B331" t="s">
        <v>1753</v>
      </c>
      <c r="C331" t="s">
        <v>1782</v>
      </c>
      <c r="D331" t="s">
        <v>1785</v>
      </c>
      <c r="E331" t="s">
        <v>1786</v>
      </c>
      <c r="F331" s="7">
        <v>37347</v>
      </c>
      <c r="H331" s="7">
        <v>39814</v>
      </c>
      <c r="I331" t="s">
        <v>1760</v>
      </c>
      <c r="J331" t="s">
        <v>1787</v>
      </c>
      <c r="K331" t="s">
        <v>428</v>
      </c>
    </row>
    <row r="332" spans="1:11" x14ac:dyDescent="0.35">
      <c r="A332" t="s">
        <v>1788</v>
      </c>
      <c r="B332" t="s">
        <v>1753</v>
      </c>
      <c r="C332" t="s">
        <v>1782</v>
      </c>
      <c r="D332" t="s">
        <v>1789</v>
      </c>
      <c r="E332" t="s">
        <v>1786</v>
      </c>
      <c r="F332" s="7">
        <v>37347</v>
      </c>
      <c r="H332" s="7">
        <v>39814</v>
      </c>
      <c r="I332" t="s">
        <v>1760</v>
      </c>
      <c r="J332" t="s">
        <v>1789</v>
      </c>
      <c r="K332" t="s">
        <v>428</v>
      </c>
    </row>
    <row r="333" spans="1:11" x14ac:dyDescent="0.35">
      <c r="A333" t="s">
        <v>1790</v>
      </c>
      <c r="B333" t="s">
        <v>1753</v>
      </c>
      <c r="C333" t="s">
        <v>1782</v>
      </c>
      <c r="D333" t="s">
        <v>1791</v>
      </c>
      <c r="E333" t="s">
        <v>440</v>
      </c>
      <c r="F333" s="7">
        <v>37347</v>
      </c>
      <c r="J333" t="s">
        <v>1791</v>
      </c>
      <c r="K333" t="s">
        <v>428</v>
      </c>
    </row>
    <row r="334" spans="1:11" x14ac:dyDescent="0.35">
      <c r="A334" t="s">
        <v>1792</v>
      </c>
      <c r="B334" t="s">
        <v>1753</v>
      </c>
      <c r="C334" t="s">
        <v>1782</v>
      </c>
      <c r="D334" t="s">
        <v>1793</v>
      </c>
      <c r="E334" t="s">
        <v>440</v>
      </c>
      <c r="F334" s="7">
        <v>37347</v>
      </c>
      <c r="J334" t="s">
        <v>1794</v>
      </c>
      <c r="K334" t="s">
        <v>428</v>
      </c>
    </row>
    <row r="335" spans="1:11" x14ac:dyDescent="0.35">
      <c r="A335" t="s">
        <v>1795</v>
      </c>
      <c r="B335" t="s">
        <v>1753</v>
      </c>
      <c r="C335" t="s">
        <v>1782</v>
      </c>
      <c r="D335" t="s">
        <v>1796</v>
      </c>
      <c r="E335" t="s">
        <v>440</v>
      </c>
      <c r="F335" s="7">
        <v>37347</v>
      </c>
      <c r="J335" t="s">
        <v>1797</v>
      </c>
      <c r="K335" t="s">
        <v>428</v>
      </c>
    </row>
    <row r="336" spans="1:11" x14ac:dyDescent="0.35">
      <c r="A336" t="s">
        <v>1798</v>
      </c>
      <c r="B336" t="s">
        <v>1753</v>
      </c>
      <c r="C336" t="s">
        <v>1782</v>
      </c>
      <c r="D336" t="s">
        <v>1799</v>
      </c>
      <c r="E336" t="s">
        <v>440</v>
      </c>
      <c r="F336" s="7">
        <v>37347</v>
      </c>
      <c r="J336" t="s">
        <v>1799</v>
      </c>
      <c r="K336" t="s">
        <v>428</v>
      </c>
    </row>
    <row r="337" spans="1:11" x14ac:dyDescent="0.35">
      <c r="A337" t="s">
        <v>1800</v>
      </c>
      <c r="B337" t="s">
        <v>1753</v>
      </c>
      <c r="C337" t="s">
        <v>1782</v>
      </c>
      <c r="D337" t="s">
        <v>1801</v>
      </c>
      <c r="E337" t="s">
        <v>440</v>
      </c>
      <c r="F337" s="7">
        <v>37347</v>
      </c>
      <c r="J337" t="s">
        <v>1802</v>
      </c>
      <c r="K337" t="s">
        <v>428</v>
      </c>
    </row>
    <row r="338" spans="1:11" x14ac:dyDescent="0.35">
      <c r="A338" t="s">
        <v>1803</v>
      </c>
      <c r="B338" t="s">
        <v>1753</v>
      </c>
      <c r="C338" t="s">
        <v>1782</v>
      </c>
      <c r="D338" t="s">
        <v>1804</v>
      </c>
      <c r="E338" t="s">
        <v>440</v>
      </c>
      <c r="F338" s="7">
        <v>37347</v>
      </c>
      <c r="J338" t="s">
        <v>1804</v>
      </c>
      <c r="K338" t="s">
        <v>428</v>
      </c>
    </row>
    <row r="339" spans="1:11" x14ac:dyDescent="0.35">
      <c r="A339" t="s">
        <v>1805</v>
      </c>
      <c r="B339" t="s">
        <v>1753</v>
      </c>
      <c r="C339" t="s">
        <v>1782</v>
      </c>
      <c r="D339" t="s">
        <v>1806</v>
      </c>
      <c r="E339" t="s">
        <v>440</v>
      </c>
      <c r="F339" s="7">
        <v>37347</v>
      </c>
      <c r="J339" t="s">
        <v>1806</v>
      </c>
      <c r="K339" t="s">
        <v>428</v>
      </c>
    </row>
    <row r="340" spans="1:11" x14ac:dyDescent="0.35">
      <c r="A340" t="s">
        <v>1807</v>
      </c>
      <c r="B340" t="s">
        <v>1808</v>
      </c>
      <c r="C340" t="s">
        <v>1809</v>
      </c>
      <c r="E340" t="s">
        <v>1810</v>
      </c>
      <c r="F340" s="7">
        <v>37347</v>
      </c>
      <c r="I340" t="s">
        <v>1811</v>
      </c>
      <c r="J340" t="s">
        <v>1809</v>
      </c>
      <c r="K340" t="s">
        <v>428</v>
      </c>
    </row>
    <row r="341" spans="1:11" x14ac:dyDescent="0.35">
      <c r="A341" t="s">
        <v>1812</v>
      </c>
      <c r="B341" t="s">
        <v>1808</v>
      </c>
      <c r="C341" t="s">
        <v>1813</v>
      </c>
      <c r="E341" t="s">
        <v>1814</v>
      </c>
      <c r="F341" s="7">
        <v>37347</v>
      </c>
      <c r="J341" t="s">
        <v>1813</v>
      </c>
      <c r="K341" t="s">
        <v>428</v>
      </c>
    </row>
    <row r="342" spans="1:11" x14ac:dyDescent="0.35">
      <c r="A342" t="s">
        <v>1815</v>
      </c>
      <c r="B342" t="s">
        <v>1808</v>
      </c>
      <c r="C342" t="s">
        <v>1816</v>
      </c>
      <c r="E342" t="s">
        <v>1817</v>
      </c>
      <c r="F342" s="7">
        <v>37347</v>
      </c>
      <c r="I342" t="s">
        <v>1811</v>
      </c>
      <c r="J342" t="s">
        <v>1816</v>
      </c>
      <c r="K342" t="s">
        <v>428</v>
      </c>
    </row>
    <row r="343" spans="1:11" x14ac:dyDescent="0.35">
      <c r="A343" t="s">
        <v>410</v>
      </c>
      <c r="B343" t="s">
        <v>1808</v>
      </c>
      <c r="C343" t="s">
        <v>1818</v>
      </c>
      <c r="E343" t="s">
        <v>1819</v>
      </c>
      <c r="F343" s="7">
        <v>37347</v>
      </c>
      <c r="I343" t="s">
        <v>1820</v>
      </c>
      <c r="J343" t="s">
        <v>1818</v>
      </c>
      <c r="K343" t="s">
        <v>428</v>
      </c>
    </row>
    <row r="344" spans="1:11" x14ac:dyDescent="0.35">
      <c r="A344" t="s">
        <v>1821</v>
      </c>
      <c r="B344" t="s">
        <v>1808</v>
      </c>
      <c r="C344" t="s">
        <v>1818</v>
      </c>
      <c r="D344" t="s">
        <v>1420</v>
      </c>
      <c r="E344" t="s">
        <v>440</v>
      </c>
      <c r="F344" s="7">
        <v>37347</v>
      </c>
      <c r="J344" t="s">
        <v>1822</v>
      </c>
      <c r="K344" t="s">
        <v>428</v>
      </c>
    </row>
    <row r="345" spans="1:11" x14ac:dyDescent="0.35">
      <c r="A345" t="s">
        <v>1823</v>
      </c>
      <c r="B345" t="s">
        <v>1808</v>
      </c>
      <c r="C345" t="s">
        <v>1818</v>
      </c>
      <c r="D345" t="s">
        <v>1824</v>
      </c>
      <c r="E345" t="s">
        <v>440</v>
      </c>
      <c r="F345" s="7">
        <v>37347</v>
      </c>
      <c r="J345" t="s">
        <v>1825</v>
      </c>
      <c r="K345" t="s">
        <v>428</v>
      </c>
    </row>
    <row r="346" spans="1:11" x14ac:dyDescent="0.35">
      <c r="A346" t="s">
        <v>1826</v>
      </c>
      <c r="B346" t="s">
        <v>1808</v>
      </c>
      <c r="C346" t="s">
        <v>1818</v>
      </c>
      <c r="D346" t="s">
        <v>1827</v>
      </c>
      <c r="E346" t="s">
        <v>440</v>
      </c>
      <c r="F346" s="7">
        <v>37347</v>
      </c>
      <c r="J346" t="s">
        <v>1828</v>
      </c>
      <c r="K346" t="s">
        <v>428</v>
      </c>
    </row>
    <row r="347" spans="1:11" x14ac:dyDescent="0.35">
      <c r="A347" t="s">
        <v>1829</v>
      </c>
      <c r="B347" t="s">
        <v>1808</v>
      </c>
      <c r="C347" t="s">
        <v>1818</v>
      </c>
      <c r="D347" t="s">
        <v>1830</v>
      </c>
      <c r="E347" t="s">
        <v>440</v>
      </c>
      <c r="F347" s="7">
        <v>37347</v>
      </c>
      <c r="J347" t="s">
        <v>1831</v>
      </c>
      <c r="K347" t="s">
        <v>428</v>
      </c>
    </row>
    <row r="348" spans="1:11" x14ac:dyDescent="0.35">
      <c r="A348" t="s">
        <v>1832</v>
      </c>
      <c r="B348" t="s">
        <v>1808</v>
      </c>
      <c r="C348" t="s">
        <v>1818</v>
      </c>
      <c r="D348" t="s">
        <v>1833</v>
      </c>
      <c r="E348" t="s">
        <v>440</v>
      </c>
      <c r="F348" s="7">
        <v>37347</v>
      </c>
      <c r="J348" t="s">
        <v>1834</v>
      </c>
      <c r="K348" t="s">
        <v>428</v>
      </c>
    </row>
    <row r="349" spans="1:11" x14ac:dyDescent="0.35">
      <c r="A349" t="s">
        <v>1835</v>
      </c>
      <c r="B349" t="s">
        <v>1808</v>
      </c>
      <c r="C349" t="s">
        <v>1818</v>
      </c>
      <c r="D349" t="s">
        <v>1836</v>
      </c>
      <c r="E349" t="s">
        <v>440</v>
      </c>
      <c r="F349" s="7">
        <v>37347</v>
      </c>
      <c r="J349" t="s">
        <v>1837</v>
      </c>
      <c r="K349" t="s">
        <v>428</v>
      </c>
    </row>
    <row r="350" spans="1:11" x14ac:dyDescent="0.35">
      <c r="A350" t="s">
        <v>1838</v>
      </c>
      <c r="B350" t="s">
        <v>1808</v>
      </c>
      <c r="C350" t="s">
        <v>1818</v>
      </c>
      <c r="D350" t="s">
        <v>1839</v>
      </c>
      <c r="E350" t="s">
        <v>440</v>
      </c>
      <c r="F350" s="7">
        <v>37347</v>
      </c>
      <c r="J350" t="s">
        <v>1840</v>
      </c>
      <c r="K350" t="s">
        <v>428</v>
      </c>
    </row>
    <row r="351" spans="1:11" x14ac:dyDescent="0.35">
      <c r="A351" t="s">
        <v>1841</v>
      </c>
      <c r="B351" t="s">
        <v>1808</v>
      </c>
      <c r="C351" t="s">
        <v>1818</v>
      </c>
      <c r="D351" t="s">
        <v>1842</v>
      </c>
      <c r="E351" t="s">
        <v>440</v>
      </c>
      <c r="F351" s="7">
        <v>37347</v>
      </c>
      <c r="J351" t="s">
        <v>1843</v>
      </c>
      <c r="K351" t="s">
        <v>428</v>
      </c>
    </row>
    <row r="352" spans="1:11" x14ac:dyDescent="0.35">
      <c r="A352" t="s">
        <v>1844</v>
      </c>
      <c r="B352" t="s">
        <v>1808</v>
      </c>
      <c r="C352" t="s">
        <v>1818</v>
      </c>
      <c r="D352" t="s">
        <v>1845</v>
      </c>
      <c r="E352" t="s">
        <v>440</v>
      </c>
      <c r="F352" s="7">
        <v>37347</v>
      </c>
      <c r="J352" t="s">
        <v>1846</v>
      </c>
      <c r="K352" t="s">
        <v>428</v>
      </c>
    </row>
    <row r="353" spans="1:11" x14ac:dyDescent="0.35">
      <c r="A353" t="s">
        <v>1847</v>
      </c>
      <c r="B353" t="s">
        <v>1808</v>
      </c>
      <c r="C353" t="s">
        <v>1818</v>
      </c>
      <c r="D353" t="s">
        <v>455</v>
      </c>
      <c r="E353" t="s">
        <v>440</v>
      </c>
      <c r="F353" s="7">
        <v>37347</v>
      </c>
      <c r="J353" t="s">
        <v>1848</v>
      </c>
      <c r="K353" t="s">
        <v>428</v>
      </c>
    </row>
    <row r="354" spans="1:11" x14ac:dyDescent="0.35">
      <c r="A354" t="s">
        <v>1849</v>
      </c>
      <c r="B354" t="s">
        <v>1808</v>
      </c>
      <c r="C354" t="s">
        <v>1818</v>
      </c>
      <c r="D354" t="s">
        <v>1850</v>
      </c>
      <c r="E354" t="s">
        <v>440</v>
      </c>
      <c r="F354" s="7">
        <v>37347</v>
      </c>
      <c r="J354" t="s">
        <v>1851</v>
      </c>
      <c r="K354" t="s">
        <v>428</v>
      </c>
    </row>
    <row r="355" spans="1:11" x14ac:dyDescent="0.35">
      <c r="A355" t="s">
        <v>1852</v>
      </c>
      <c r="B355" t="s">
        <v>1808</v>
      </c>
      <c r="C355" t="s">
        <v>1818</v>
      </c>
      <c r="D355" t="s">
        <v>1853</v>
      </c>
      <c r="E355" t="s">
        <v>440</v>
      </c>
      <c r="F355" s="7">
        <v>37347</v>
      </c>
      <c r="J355" t="s">
        <v>1854</v>
      </c>
      <c r="K355" t="s">
        <v>428</v>
      </c>
    </row>
    <row r="356" spans="1:11" x14ac:dyDescent="0.35">
      <c r="A356" t="s">
        <v>1855</v>
      </c>
      <c r="B356" t="s">
        <v>1808</v>
      </c>
      <c r="C356" t="s">
        <v>1818</v>
      </c>
      <c r="D356" t="s">
        <v>1856</v>
      </c>
      <c r="E356" t="s">
        <v>440</v>
      </c>
      <c r="F356" s="7">
        <v>37347</v>
      </c>
      <c r="J356" t="s">
        <v>1857</v>
      </c>
      <c r="K356" t="s">
        <v>428</v>
      </c>
    </row>
    <row r="357" spans="1:11" x14ac:dyDescent="0.35">
      <c r="A357" t="s">
        <v>1858</v>
      </c>
      <c r="B357" t="s">
        <v>1808</v>
      </c>
      <c r="C357" t="s">
        <v>1818</v>
      </c>
      <c r="D357" t="s">
        <v>1859</v>
      </c>
      <c r="E357" t="s">
        <v>440</v>
      </c>
      <c r="F357" s="7">
        <v>37347</v>
      </c>
      <c r="J357" t="s">
        <v>1860</v>
      </c>
      <c r="K357" t="s">
        <v>428</v>
      </c>
    </row>
    <row r="358" spans="1:11" x14ac:dyDescent="0.35">
      <c r="A358" t="s">
        <v>1861</v>
      </c>
      <c r="B358" t="s">
        <v>1808</v>
      </c>
      <c r="C358" t="s">
        <v>1818</v>
      </c>
      <c r="D358" t="s">
        <v>1862</v>
      </c>
      <c r="E358" t="s">
        <v>440</v>
      </c>
      <c r="F358" s="7">
        <v>37347</v>
      </c>
      <c r="J358" t="s">
        <v>1863</v>
      </c>
      <c r="K358" t="s">
        <v>428</v>
      </c>
    </row>
    <row r="359" spans="1:11" x14ac:dyDescent="0.35">
      <c r="A359" t="s">
        <v>1864</v>
      </c>
      <c r="B359" t="s">
        <v>1808</v>
      </c>
      <c r="C359" t="s">
        <v>1818</v>
      </c>
      <c r="D359" t="s">
        <v>643</v>
      </c>
      <c r="E359" t="s">
        <v>440</v>
      </c>
      <c r="F359" s="7">
        <v>37347</v>
      </c>
      <c r="J359" t="s">
        <v>1865</v>
      </c>
      <c r="K359" t="s">
        <v>428</v>
      </c>
    </row>
    <row r="360" spans="1:11" x14ac:dyDescent="0.35">
      <c r="A360" t="s">
        <v>1866</v>
      </c>
      <c r="B360" t="s">
        <v>1808</v>
      </c>
      <c r="C360" t="s">
        <v>1818</v>
      </c>
      <c r="D360" t="s">
        <v>584</v>
      </c>
      <c r="E360" t="s">
        <v>440</v>
      </c>
      <c r="F360" s="7">
        <v>37347</v>
      </c>
      <c r="J360" t="s">
        <v>1867</v>
      </c>
      <c r="K360" t="s">
        <v>428</v>
      </c>
    </row>
    <row r="361" spans="1:11" x14ac:dyDescent="0.35">
      <c r="A361" t="s">
        <v>1868</v>
      </c>
      <c r="B361" t="s">
        <v>1808</v>
      </c>
      <c r="C361" t="s">
        <v>1818</v>
      </c>
      <c r="D361" t="s">
        <v>1869</v>
      </c>
      <c r="E361" t="s">
        <v>440</v>
      </c>
      <c r="F361" s="7">
        <v>37347</v>
      </c>
      <c r="J361" t="s">
        <v>1870</v>
      </c>
      <c r="K361" t="s">
        <v>428</v>
      </c>
    </row>
    <row r="362" spans="1:11" x14ac:dyDescent="0.35">
      <c r="A362" t="s">
        <v>1871</v>
      </c>
      <c r="B362" t="s">
        <v>1808</v>
      </c>
      <c r="C362" t="s">
        <v>1818</v>
      </c>
      <c r="D362" t="s">
        <v>1872</v>
      </c>
      <c r="E362" t="s">
        <v>440</v>
      </c>
      <c r="F362" s="7">
        <v>37347</v>
      </c>
      <c r="J362" t="s">
        <v>1873</v>
      </c>
      <c r="K362" t="s">
        <v>428</v>
      </c>
    </row>
    <row r="363" spans="1:11" x14ac:dyDescent="0.35">
      <c r="A363" t="s">
        <v>1874</v>
      </c>
      <c r="B363" t="s">
        <v>1808</v>
      </c>
      <c r="C363" t="s">
        <v>1818</v>
      </c>
      <c r="D363" t="s">
        <v>1875</v>
      </c>
      <c r="E363" t="s">
        <v>440</v>
      </c>
      <c r="F363" s="7">
        <v>37347</v>
      </c>
      <c r="J363" t="s">
        <v>1876</v>
      </c>
      <c r="K363" t="s">
        <v>428</v>
      </c>
    </row>
    <row r="364" spans="1:11" x14ac:dyDescent="0.35">
      <c r="A364" t="s">
        <v>1877</v>
      </c>
      <c r="B364" t="s">
        <v>1808</v>
      </c>
      <c r="C364" t="s">
        <v>1818</v>
      </c>
      <c r="D364" t="s">
        <v>1878</v>
      </c>
      <c r="E364" t="s">
        <v>440</v>
      </c>
      <c r="F364" s="7">
        <v>37347</v>
      </c>
      <c r="J364" t="s">
        <v>1879</v>
      </c>
      <c r="K364" t="s">
        <v>428</v>
      </c>
    </row>
    <row r="365" spans="1:11" x14ac:dyDescent="0.35">
      <c r="A365" t="s">
        <v>1880</v>
      </c>
      <c r="B365" t="s">
        <v>1808</v>
      </c>
      <c r="C365" t="s">
        <v>1818</v>
      </c>
      <c r="D365" t="s">
        <v>1881</v>
      </c>
      <c r="E365" t="s">
        <v>440</v>
      </c>
      <c r="F365" s="7">
        <v>37347</v>
      </c>
      <c r="J365" t="s">
        <v>1882</v>
      </c>
      <c r="K365" t="s">
        <v>428</v>
      </c>
    </row>
    <row r="366" spans="1:11" x14ac:dyDescent="0.35">
      <c r="A366" t="s">
        <v>1883</v>
      </c>
      <c r="B366" t="s">
        <v>1808</v>
      </c>
      <c r="C366" t="s">
        <v>1818</v>
      </c>
      <c r="D366" t="s">
        <v>1884</v>
      </c>
      <c r="E366" t="s">
        <v>440</v>
      </c>
      <c r="F366" s="7">
        <v>37347</v>
      </c>
      <c r="J366" t="s">
        <v>1885</v>
      </c>
      <c r="K366" t="s">
        <v>428</v>
      </c>
    </row>
    <row r="367" spans="1:11" x14ac:dyDescent="0.35">
      <c r="A367" t="s">
        <v>1886</v>
      </c>
      <c r="B367" t="s">
        <v>1808</v>
      </c>
      <c r="C367" t="s">
        <v>1818</v>
      </c>
      <c r="D367" t="s">
        <v>1887</v>
      </c>
      <c r="E367" t="s">
        <v>440</v>
      </c>
      <c r="F367" s="7">
        <v>37347</v>
      </c>
      <c r="J367" t="s">
        <v>1888</v>
      </c>
      <c r="K367" t="s">
        <v>428</v>
      </c>
    </row>
    <row r="368" spans="1:11" x14ac:dyDescent="0.35">
      <c r="A368" t="s">
        <v>1889</v>
      </c>
      <c r="B368" t="s">
        <v>1808</v>
      </c>
      <c r="C368" t="s">
        <v>1818</v>
      </c>
      <c r="D368" t="s">
        <v>1890</v>
      </c>
      <c r="E368" t="s">
        <v>440</v>
      </c>
      <c r="F368" s="7">
        <v>37347</v>
      </c>
      <c r="J368" t="s">
        <v>1891</v>
      </c>
      <c r="K368" t="s">
        <v>428</v>
      </c>
    </row>
    <row r="369" spans="1:11" x14ac:dyDescent="0.35">
      <c r="A369" t="s">
        <v>1892</v>
      </c>
      <c r="B369" t="s">
        <v>1808</v>
      </c>
      <c r="C369" t="s">
        <v>1818</v>
      </c>
      <c r="D369" t="s">
        <v>1893</v>
      </c>
      <c r="E369" t="s">
        <v>440</v>
      </c>
      <c r="F369" s="7">
        <v>37347</v>
      </c>
      <c r="J369" t="s">
        <v>1894</v>
      </c>
      <c r="K369" t="s">
        <v>428</v>
      </c>
    </row>
    <row r="370" spans="1:11" x14ac:dyDescent="0.35">
      <c r="A370" t="s">
        <v>1895</v>
      </c>
      <c r="B370" t="s">
        <v>1808</v>
      </c>
      <c r="C370" t="s">
        <v>1818</v>
      </c>
      <c r="D370" t="s">
        <v>1896</v>
      </c>
      <c r="E370" t="s">
        <v>440</v>
      </c>
      <c r="F370" s="7">
        <v>37347</v>
      </c>
      <c r="J370" t="s">
        <v>1897</v>
      </c>
      <c r="K370" t="s">
        <v>428</v>
      </c>
    </row>
    <row r="371" spans="1:11" x14ac:dyDescent="0.35">
      <c r="A371" t="s">
        <v>1898</v>
      </c>
      <c r="B371" t="s">
        <v>1808</v>
      </c>
      <c r="C371" t="s">
        <v>1818</v>
      </c>
      <c r="D371" t="s">
        <v>1899</v>
      </c>
      <c r="E371" t="s">
        <v>440</v>
      </c>
      <c r="F371" s="7">
        <v>37347</v>
      </c>
      <c r="J371" t="s">
        <v>1900</v>
      </c>
      <c r="K371" t="s">
        <v>428</v>
      </c>
    </row>
    <row r="372" spans="1:11" x14ac:dyDescent="0.35">
      <c r="A372" t="s">
        <v>1901</v>
      </c>
      <c r="B372" t="s">
        <v>1808</v>
      </c>
      <c r="C372" t="s">
        <v>1818</v>
      </c>
      <c r="D372" t="s">
        <v>688</v>
      </c>
      <c r="E372" t="s">
        <v>440</v>
      </c>
      <c r="F372" s="7">
        <v>37347</v>
      </c>
      <c r="J372" t="s">
        <v>1902</v>
      </c>
      <c r="K372" t="s">
        <v>428</v>
      </c>
    </row>
    <row r="373" spans="1:11" x14ac:dyDescent="0.35">
      <c r="A373" t="s">
        <v>1903</v>
      </c>
      <c r="B373" t="s">
        <v>1808</v>
      </c>
      <c r="C373" t="s">
        <v>1818</v>
      </c>
      <c r="D373" t="s">
        <v>1904</v>
      </c>
      <c r="E373" t="s">
        <v>440</v>
      </c>
      <c r="F373" s="7">
        <v>37347</v>
      </c>
      <c r="J373" t="s">
        <v>1905</v>
      </c>
      <c r="K373" t="s">
        <v>428</v>
      </c>
    </row>
    <row r="374" spans="1:11" x14ac:dyDescent="0.35">
      <c r="A374" t="s">
        <v>1906</v>
      </c>
      <c r="B374" t="s">
        <v>1808</v>
      </c>
      <c r="C374" t="s">
        <v>1818</v>
      </c>
      <c r="D374" t="s">
        <v>1907</v>
      </c>
      <c r="E374" t="s">
        <v>440</v>
      </c>
      <c r="F374" s="7">
        <v>37347</v>
      </c>
      <c r="J374" t="s">
        <v>1907</v>
      </c>
      <c r="K374" t="s">
        <v>428</v>
      </c>
    </row>
    <row r="375" spans="1:11" x14ac:dyDescent="0.35">
      <c r="A375" t="s">
        <v>1908</v>
      </c>
      <c r="B375" t="s">
        <v>1808</v>
      </c>
      <c r="C375" t="s">
        <v>1818</v>
      </c>
      <c r="D375" t="s">
        <v>1909</v>
      </c>
      <c r="E375" t="s">
        <v>440</v>
      </c>
      <c r="F375" s="7">
        <v>37347</v>
      </c>
      <c r="J375" t="s">
        <v>1910</v>
      </c>
      <c r="K375" t="s">
        <v>428</v>
      </c>
    </row>
    <row r="376" spans="1:11" x14ac:dyDescent="0.35">
      <c r="A376" t="s">
        <v>1911</v>
      </c>
      <c r="B376" t="s">
        <v>1808</v>
      </c>
      <c r="C376" t="s">
        <v>1818</v>
      </c>
      <c r="D376" t="s">
        <v>1912</v>
      </c>
      <c r="E376" t="s">
        <v>440</v>
      </c>
      <c r="F376" s="7">
        <v>37347</v>
      </c>
      <c r="J376" t="s">
        <v>1913</v>
      </c>
      <c r="K376" t="s">
        <v>428</v>
      </c>
    </row>
    <row r="377" spans="1:11" x14ac:dyDescent="0.35">
      <c r="A377" t="s">
        <v>1914</v>
      </c>
      <c r="B377" t="s">
        <v>1808</v>
      </c>
      <c r="C377" t="s">
        <v>1818</v>
      </c>
      <c r="D377" t="s">
        <v>1915</v>
      </c>
      <c r="E377" t="s">
        <v>440</v>
      </c>
      <c r="F377" s="7">
        <v>37347</v>
      </c>
      <c r="J377" t="s">
        <v>1916</v>
      </c>
      <c r="K377" t="s">
        <v>428</v>
      </c>
    </row>
    <row r="378" spans="1:11" x14ac:dyDescent="0.35">
      <c r="A378" t="s">
        <v>1917</v>
      </c>
      <c r="B378" t="s">
        <v>1808</v>
      </c>
      <c r="C378" t="s">
        <v>1818</v>
      </c>
      <c r="D378" t="s">
        <v>1575</v>
      </c>
      <c r="E378" t="s">
        <v>440</v>
      </c>
      <c r="F378" s="7">
        <v>37347</v>
      </c>
      <c r="J378" t="s">
        <v>1918</v>
      </c>
      <c r="K378" t="s">
        <v>428</v>
      </c>
    </row>
    <row r="379" spans="1:11" x14ac:dyDescent="0.35">
      <c r="A379" t="s">
        <v>1919</v>
      </c>
      <c r="B379" t="s">
        <v>1808</v>
      </c>
      <c r="C379" t="s">
        <v>1818</v>
      </c>
      <c r="D379" t="s">
        <v>1920</v>
      </c>
      <c r="E379" t="s">
        <v>440</v>
      </c>
      <c r="F379" s="7">
        <v>37347</v>
      </c>
      <c r="J379" t="s">
        <v>1921</v>
      </c>
      <c r="K379" t="s">
        <v>428</v>
      </c>
    </row>
    <row r="380" spans="1:11" x14ac:dyDescent="0.35">
      <c r="A380" t="s">
        <v>1922</v>
      </c>
      <c r="B380" t="s">
        <v>1808</v>
      </c>
      <c r="C380" t="s">
        <v>1818</v>
      </c>
      <c r="D380" t="s">
        <v>1793</v>
      </c>
      <c r="E380" t="s">
        <v>440</v>
      </c>
      <c r="F380" s="7">
        <v>37347</v>
      </c>
      <c r="J380" t="s">
        <v>1923</v>
      </c>
      <c r="K380" t="s">
        <v>428</v>
      </c>
    </row>
    <row r="381" spans="1:11" x14ac:dyDescent="0.35">
      <c r="A381" t="s">
        <v>1924</v>
      </c>
      <c r="B381" t="s">
        <v>1808</v>
      </c>
      <c r="C381" t="s">
        <v>1818</v>
      </c>
      <c r="D381" t="s">
        <v>1580</v>
      </c>
      <c r="E381" t="s">
        <v>440</v>
      </c>
      <c r="F381" s="7">
        <v>37347</v>
      </c>
      <c r="J381" t="s">
        <v>1925</v>
      </c>
      <c r="K381" t="s">
        <v>428</v>
      </c>
    </row>
    <row r="382" spans="1:11" x14ac:dyDescent="0.35">
      <c r="A382" t="s">
        <v>1926</v>
      </c>
      <c r="B382" t="s">
        <v>1808</v>
      </c>
      <c r="C382" t="s">
        <v>1818</v>
      </c>
      <c r="D382" t="s">
        <v>1927</v>
      </c>
      <c r="E382" t="s">
        <v>440</v>
      </c>
      <c r="F382" s="7">
        <v>37347</v>
      </c>
      <c r="J382" t="s">
        <v>1928</v>
      </c>
      <c r="K382" t="s">
        <v>428</v>
      </c>
    </row>
    <row r="383" spans="1:11" x14ac:dyDescent="0.35">
      <c r="A383" t="s">
        <v>1929</v>
      </c>
      <c r="B383" t="s">
        <v>1808</v>
      </c>
      <c r="C383" t="s">
        <v>1818</v>
      </c>
      <c r="D383" t="s">
        <v>1930</v>
      </c>
      <c r="E383" t="s">
        <v>440</v>
      </c>
      <c r="F383" s="7">
        <v>37347</v>
      </c>
      <c r="J383" t="s">
        <v>1931</v>
      </c>
      <c r="K383" t="s">
        <v>428</v>
      </c>
    </row>
    <row r="384" spans="1:11" x14ac:dyDescent="0.35">
      <c r="A384" t="s">
        <v>1932</v>
      </c>
      <c r="B384" t="s">
        <v>1808</v>
      </c>
      <c r="C384" t="s">
        <v>1818</v>
      </c>
      <c r="D384" t="s">
        <v>1933</v>
      </c>
      <c r="E384" t="s">
        <v>440</v>
      </c>
      <c r="F384" s="7">
        <v>37347</v>
      </c>
      <c r="J384" t="s">
        <v>1934</v>
      </c>
      <c r="K384" t="s">
        <v>428</v>
      </c>
    </row>
    <row r="385" spans="1:11" x14ac:dyDescent="0.35">
      <c r="A385" t="s">
        <v>1935</v>
      </c>
      <c r="B385" t="s">
        <v>1808</v>
      </c>
      <c r="C385" t="s">
        <v>1818</v>
      </c>
      <c r="D385" t="s">
        <v>1936</v>
      </c>
      <c r="E385" t="s">
        <v>440</v>
      </c>
      <c r="F385" s="7">
        <v>37347</v>
      </c>
      <c r="J385" t="s">
        <v>1937</v>
      </c>
      <c r="K385" t="s">
        <v>428</v>
      </c>
    </row>
    <row r="386" spans="1:11" x14ac:dyDescent="0.35">
      <c r="A386" t="s">
        <v>1938</v>
      </c>
      <c r="B386" t="s">
        <v>1808</v>
      </c>
      <c r="C386" t="s">
        <v>1818</v>
      </c>
      <c r="D386" t="s">
        <v>1003</v>
      </c>
      <c r="E386" t="s">
        <v>440</v>
      </c>
      <c r="F386" s="7">
        <v>37347</v>
      </c>
      <c r="J386" t="s">
        <v>1939</v>
      </c>
      <c r="K386" t="s">
        <v>428</v>
      </c>
    </row>
    <row r="387" spans="1:11" x14ac:dyDescent="0.35">
      <c r="A387" t="s">
        <v>1940</v>
      </c>
      <c r="B387" t="s">
        <v>1808</v>
      </c>
      <c r="C387" t="s">
        <v>1818</v>
      </c>
      <c r="D387" t="s">
        <v>1941</v>
      </c>
      <c r="E387" t="s">
        <v>440</v>
      </c>
      <c r="F387" s="7">
        <v>37347</v>
      </c>
      <c r="J387" t="s">
        <v>1942</v>
      </c>
      <c r="K387" t="s">
        <v>428</v>
      </c>
    </row>
    <row r="388" spans="1:11" x14ac:dyDescent="0.35">
      <c r="A388" t="s">
        <v>1943</v>
      </c>
      <c r="B388" t="s">
        <v>1808</v>
      </c>
      <c r="C388" t="s">
        <v>1818</v>
      </c>
      <c r="D388" t="s">
        <v>1144</v>
      </c>
      <c r="E388" t="s">
        <v>440</v>
      </c>
      <c r="F388" s="7">
        <v>37347</v>
      </c>
      <c r="J388" t="s">
        <v>1944</v>
      </c>
      <c r="K388" t="s">
        <v>428</v>
      </c>
    </row>
    <row r="389" spans="1:11" x14ac:dyDescent="0.35">
      <c r="A389" t="s">
        <v>1945</v>
      </c>
      <c r="B389" t="s">
        <v>1808</v>
      </c>
      <c r="C389" t="s">
        <v>1818</v>
      </c>
      <c r="D389" t="s">
        <v>1946</v>
      </c>
      <c r="E389" t="s">
        <v>440</v>
      </c>
      <c r="F389" s="7">
        <v>37347</v>
      </c>
      <c r="J389" t="s">
        <v>1947</v>
      </c>
      <c r="K389" t="s">
        <v>428</v>
      </c>
    </row>
    <row r="390" spans="1:11" x14ac:dyDescent="0.35">
      <c r="A390" t="s">
        <v>1948</v>
      </c>
      <c r="B390" t="s">
        <v>1808</v>
      </c>
      <c r="C390" t="s">
        <v>1818</v>
      </c>
      <c r="D390" t="s">
        <v>1949</v>
      </c>
      <c r="E390" t="s">
        <v>440</v>
      </c>
      <c r="F390" s="7">
        <v>37347</v>
      </c>
      <c r="J390" t="s">
        <v>1950</v>
      </c>
      <c r="K390" t="s">
        <v>428</v>
      </c>
    </row>
    <row r="391" spans="1:11" x14ac:dyDescent="0.35">
      <c r="A391" t="s">
        <v>1951</v>
      </c>
      <c r="B391" t="s">
        <v>1808</v>
      </c>
      <c r="C391" t="s">
        <v>1818</v>
      </c>
      <c r="D391" t="s">
        <v>1952</v>
      </c>
      <c r="E391" t="s">
        <v>440</v>
      </c>
      <c r="F391" s="7">
        <v>37347</v>
      </c>
      <c r="J391" t="s">
        <v>1953</v>
      </c>
      <c r="K391" t="s">
        <v>428</v>
      </c>
    </row>
    <row r="392" spans="1:11" x14ac:dyDescent="0.35">
      <c r="A392" t="s">
        <v>1954</v>
      </c>
      <c r="B392" t="s">
        <v>1808</v>
      </c>
      <c r="C392" t="s">
        <v>1818</v>
      </c>
      <c r="D392" t="s">
        <v>1955</v>
      </c>
      <c r="E392" t="s">
        <v>1956</v>
      </c>
      <c r="F392" s="7">
        <v>38991</v>
      </c>
      <c r="I392" t="s">
        <v>1957</v>
      </c>
      <c r="J392" t="s">
        <v>1955</v>
      </c>
      <c r="K392" t="s">
        <v>428</v>
      </c>
    </row>
    <row r="393" spans="1:11" x14ac:dyDescent="0.35">
      <c r="A393" t="s">
        <v>1958</v>
      </c>
      <c r="B393" t="s">
        <v>1808</v>
      </c>
      <c r="C393" t="s">
        <v>1818</v>
      </c>
      <c r="D393" t="s">
        <v>1533</v>
      </c>
      <c r="E393" t="s">
        <v>440</v>
      </c>
      <c r="F393" s="7">
        <v>37347</v>
      </c>
      <c r="J393" t="s">
        <v>1959</v>
      </c>
      <c r="K393" t="s">
        <v>428</v>
      </c>
    </row>
    <row r="394" spans="1:11" x14ac:dyDescent="0.35">
      <c r="A394" t="s">
        <v>1960</v>
      </c>
      <c r="B394" t="s">
        <v>1808</v>
      </c>
      <c r="C394" t="s">
        <v>1818</v>
      </c>
      <c r="D394" t="s">
        <v>1961</v>
      </c>
      <c r="E394" t="s">
        <v>440</v>
      </c>
      <c r="F394" s="7">
        <v>37347</v>
      </c>
      <c r="J394" t="s">
        <v>1962</v>
      </c>
      <c r="K394" t="s">
        <v>428</v>
      </c>
    </row>
    <row r="395" spans="1:11" x14ac:dyDescent="0.35">
      <c r="A395" t="s">
        <v>1963</v>
      </c>
      <c r="B395" t="s">
        <v>1808</v>
      </c>
      <c r="C395" t="s">
        <v>1818</v>
      </c>
      <c r="D395" t="s">
        <v>1432</v>
      </c>
      <c r="E395" t="s">
        <v>440</v>
      </c>
      <c r="F395" s="7">
        <v>37347</v>
      </c>
      <c r="J395" t="s">
        <v>1964</v>
      </c>
      <c r="K395" t="s">
        <v>428</v>
      </c>
    </row>
    <row r="396" spans="1:11" x14ac:dyDescent="0.35">
      <c r="A396" t="s">
        <v>1965</v>
      </c>
      <c r="B396" t="s">
        <v>1808</v>
      </c>
      <c r="C396" t="s">
        <v>1818</v>
      </c>
      <c r="D396" t="s">
        <v>1383</v>
      </c>
      <c r="E396" t="s">
        <v>440</v>
      </c>
      <c r="F396" s="7">
        <v>37347</v>
      </c>
      <c r="J396" t="s">
        <v>1966</v>
      </c>
      <c r="K396" t="s">
        <v>428</v>
      </c>
    </row>
    <row r="397" spans="1:11" x14ac:dyDescent="0.35">
      <c r="A397" t="s">
        <v>1967</v>
      </c>
      <c r="B397" t="s">
        <v>1808</v>
      </c>
      <c r="C397" t="s">
        <v>1818</v>
      </c>
      <c r="D397" t="s">
        <v>1968</v>
      </c>
      <c r="E397" t="s">
        <v>440</v>
      </c>
      <c r="F397" s="7">
        <v>37347</v>
      </c>
      <c r="J397" t="s">
        <v>1969</v>
      </c>
      <c r="K397" t="s">
        <v>428</v>
      </c>
    </row>
    <row r="398" spans="1:11" x14ac:dyDescent="0.35">
      <c r="A398" t="s">
        <v>1970</v>
      </c>
      <c r="B398" t="s">
        <v>1808</v>
      </c>
      <c r="C398" t="s">
        <v>1818</v>
      </c>
      <c r="D398" t="s">
        <v>1971</v>
      </c>
      <c r="E398" t="s">
        <v>440</v>
      </c>
      <c r="F398" s="7">
        <v>37347</v>
      </c>
      <c r="J398" t="s">
        <v>1972</v>
      </c>
      <c r="K398" t="s">
        <v>428</v>
      </c>
    </row>
    <row r="399" spans="1:11" x14ac:dyDescent="0.35">
      <c r="A399" t="s">
        <v>1973</v>
      </c>
      <c r="B399" t="s">
        <v>1974</v>
      </c>
      <c r="C399" t="s">
        <v>1975</v>
      </c>
      <c r="E399" t="s">
        <v>1976</v>
      </c>
      <c r="F399" s="7">
        <v>37895</v>
      </c>
      <c r="I399" t="s">
        <v>426</v>
      </c>
      <c r="J399" t="s">
        <v>1975</v>
      </c>
      <c r="K399" t="s">
        <v>428</v>
      </c>
    </row>
    <row r="400" spans="1:11" x14ac:dyDescent="0.35">
      <c r="A400" t="s">
        <v>1977</v>
      </c>
      <c r="B400" t="s">
        <v>1974</v>
      </c>
      <c r="C400" t="s">
        <v>1978</v>
      </c>
      <c r="E400" t="s">
        <v>1979</v>
      </c>
      <c r="F400" s="7">
        <v>37895</v>
      </c>
      <c r="I400" t="s">
        <v>426</v>
      </c>
      <c r="J400" t="s">
        <v>1978</v>
      </c>
      <c r="K400" t="s">
        <v>428</v>
      </c>
    </row>
    <row r="401" spans="1:11" x14ac:dyDescent="0.35">
      <c r="A401" t="s">
        <v>1980</v>
      </c>
      <c r="B401" t="s">
        <v>1974</v>
      </c>
      <c r="C401" t="s">
        <v>1981</v>
      </c>
      <c r="E401" t="s">
        <v>1982</v>
      </c>
      <c r="F401" s="7">
        <v>37347</v>
      </c>
      <c r="J401" t="s">
        <v>1981</v>
      </c>
      <c r="K401" t="s">
        <v>428</v>
      </c>
    </row>
    <row r="402" spans="1:11" x14ac:dyDescent="0.35">
      <c r="A402" t="s">
        <v>1983</v>
      </c>
      <c r="B402" t="s">
        <v>1974</v>
      </c>
      <c r="C402" t="s">
        <v>1984</v>
      </c>
      <c r="E402" t="s">
        <v>1985</v>
      </c>
      <c r="F402" s="7">
        <v>40087</v>
      </c>
      <c r="I402" t="s">
        <v>1986</v>
      </c>
      <c r="J402" t="s">
        <v>1984</v>
      </c>
      <c r="K402" t="s">
        <v>428</v>
      </c>
    </row>
    <row r="403" spans="1:11" x14ac:dyDescent="0.35">
      <c r="A403" t="s">
        <v>1987</v>
      </c>
      <c r="B403" t="s">
        <v>1974</v>
      </c>
      <c r="C403" t="s">
        <v>1988</v>
      </c>
      <c r="E403" t="s">
        <v>1989</v>
      </c>
      <c r="F403" s="7">
        <v>37347</v>
      </c>
      <c r="I403" t="s">
        <v>1811</v>
      </c>
      <c r="J403" t="s">
        <v>1988</v>
      </c>
      <c r="K403" t="s">
        <v>428</v>
      </c>
    </row>
    <row r="404" spans="1:11" x14ac:dyDescent="0.35">
      <c r="A404" t="s">
        <v>1990</v>
      </c>
      <c r="B404" t="s">
        <v>1974</v>
      </c>
      <c r="C404" t="s">
        <v>1991</v>
      </c>
      <c r="E404" t="s">
        <v>1992</v>
      </c>
      <c r="F404" s="7">
        <v>37347</v>
      </c>
      <c r="H404" s="7">
        <v>37803</v>
      </c>
      <c r="I404" t="s">
        <v>1993</v>
      </c>
      <c r="J404" t="s">
        <v>1991</v>
      </c>
      <c r="K404" t="s">
        <v>428</v>
      </c>
    </row>
    <row r="405" spans="1:11" x14ac:dyDescent="0.35">
      <c r="A405" t="s">
        <v>1994</v>
      </c>
      <c r="B405" t="s">
        <v>1974</v>
      </c>
      <c r="C405" t="s">
        <v>1995</v>
      </c>
      <c r="E405" t="s">
        <v>1996</v>
      </c>
      <c r="F405" s="7">
        <v>37347</v>
      </c>
      <c r="I405" t="s">
        <v>1997</v>
      </c>
      <c r="J405" t="s">
        <v>1995</v>
      </c>
      <c r="K405" t="s">
        <v>428</v>
      </c>
    </row>
    <row r="406" spans="1:11" x14ac:dyDescent="0.35">
      <c r="A406" t="s">
        <v>1998</v>
      </c>
      <c r="B406" t="s">
        <v>1974</v>
      </c>
      <c r="C406" t="s">
        <v>1999</v>
      </c>
      <c r="E406" t="s">
        <v>2000</v>
      </c>
      <c r="F406" s="7">
        <v>37347</v>
      </c>
      <c r="I406" t="s">
        <v>2001</v>
      </c>
      <c r="J406" t="s">
        <v>1999</v>
      </c>
      <c r="K406" t="s">
        <v>428</v>
      </c>
    </row>
    <row r="407" spans="1:11" x14ac:dyDescent="0.35">
      <c r="A407" t="s">
        <v>2002</v>
      </c>
      <c r="B407" t="s">
        <v>1974</v>
      </c>
      <c r="C407" t="s">
        <v>2003</v>
      </c>
      <c r="E407" t="s">
        <v>2004</v>
      </c>
      <c r="F407" s="7">
        <v>37347</v>
      </c>
      <c r="I407" t="s">
        <v>2005</v>
      </c>
      <c r="J407" t="s">
        <v>2003</v>
      </c>
      <c r="K407" t="s">
        <v>428</v>
      </c>
    </row>
    <row r="408" spans="1:11" x14ac:dyDescent="0.35">
      <c r="A408" t="s">
        <v>2006</v>
      </c>
      <c r="B408" t="s">
        <v>1974</v>
      </c>
      <c r="C408" t="s">
        <v>2007</v>
      </c>
      <c r="E408" t="s">
        <v>2008</v>
      </c>
      <c r="F408" s="7">
        <v>40087</v>
      </c>
      <c r="I408" t="s">
        <v>2009</v>
      </c>
      <c r="J408" t="s">
        <v>2007</v>
      </c>
      <c r="K408" t="s">
        <v>428</v>
      </c>
    </row>
    <row r="409" spans="1:11" x14ac:dyDescent="0.35">
      <c r="A409" t="s">
        <v>2010</v>
      </c>
      <c r="B409" t="s">
        <v>1974</v>
      </c>
      <c r="C409" t="s">
        <v>2011</v>
      </c>
      <c r="E409" t="s">
        <v>2012</v>
      </c>
      <c r="F409" s="7">
        <v>37347</v>
      </c>
      <c r="I409" t="s">
        <v>2013</v>
      </c>
      <c r="J409" t="s">
        <v>2011</v>
      </c>
      <c r="K409" t="s">
        <v>428</v>
      </c>
    </row>
    <row r="410" spans="1:11" x14ac:dyDescent="0.35">
      <c r="A410" t="s">
        <v>2014</v>
      </c>
      <c r="B410" t="s">
        <v>1974</v>
      </c>
      <c r="C410" t="s">
        <v>2011</v>
      </c>
      <c r="D410" t="s">
        <v>2015</v>
      </c>
      <c r="E410" t="s">
        <v>2016</v>
      </c>
      <c r="F410" s="7">
        <v>37895</v>
      </c>
      <c r="I410" t="s">
        <v>426</v>
      </c>
      <c r="J410" t="s">
        <v>2015</v>
      </c>
      <c r="K410" t="s">
        <v>428</v>
      </c>
    </row>
    <row r="411" spans="1:11" x14ac:dyDescent="0.35">
      <c r="A411" t="s">
        <v>2017</v>
      </c>
      <c r="B411" t="s">
        <v>1974</v>
      </c>
      <c r="C411" t="s">
        <v>2011</v>
      </c>
      <c r="D411" t="s">
        <v>2018</v>
      </c>
      <c r="E411" t="s">
        <v>2019</v>
      </c>
      <c r="F411" s="7">
        <v>37347</v>
      </c>
      <c r="H411" s="7">
        <v>37803</v>
      </c>
      <c r="I411" t="s">
        <v>1993</v>
      </c>
      <c r="J411" t="s">
        <v>2018</v>
      </c>
      <c r="K411" t="s">
        <v>428</v>
      </c>
    </row>
    <row r="412" spans="1:11" x14ac:dyDescent="0.35">
      <c r="A412" t="s">
        <v>2020</v>
      </c>
      <c r="B412" t="s">
        <v>2021</v>
      </c>
      <c r="C412" t="s">
        <v>2022</v>
      </c>
      <c r="E412" t="s">
        <v>2023</v>
      </c>
      <c r="F412" s="7">
        <v>37347</v>
      </c>
      <c r="J412" t="s">
        <v>2022</v>
      </c>
      <c r="K412" t="s">
        <v>428</v>
      </c>
    </row>
    <row r="413" spans="1:11" x14ac:dyDescent="0.35">
      <c r="A413" t="s">
        <v>2024</v>
      </c>
      <c r="B413" t="s">
        <v>2021</v>
      </c>
      <c r="C413" t="s">
        <v>2025</v>
      </c>
      <c r="E413" t="s">
        <v>2026</v>
      </c>
      <c r="F413" s="7">
        <v>38991</v>
      </c>
      <c r="I413" t="s">
        <v>2027</v>
      </c>
      <c r="J413" t="s">
        <v>2025</v>
      </c>
      <c r="K413" t="s">
        <v>428</v>
      </c>
    </row>
    <row r="414" spans="1:11" x14ac:dyDescent="0.35">
      <c r="A414" t="s">
        <v>2028</v>
      </c>
      <c r="B414" t="s">
        <v>2021</v>
      </c>
      <c r="C414" t="s">
        <v>2029</v>
      </c>
      <c r="E414" t="s">
        <v>2030</v>
      </c>
      <c r="F414" s="7">
        <v>40634</v>
      </c>
      <c r="I414" t="s">
        <v>2031</v>
      </c>
      <c r="J414" t="s">
        <v>2029</v>
      </c>
      <c r="K414" t="s">
        <v>428</v>
      </c>
    </row>
    <row r="415" spans="1:11" x14ac:dyDescent="0.35">
      <c r="A415" t="s">
        <v>397</v>
      </c>
      <c r="B415" t="s">
        <v>2021</v>
      </c>
      <c r="C415" t="s">
        <v>2032</v>
      </c>
      <c r="E415" t="s">
        <v>2033</v>
      </c>
      <c r="F415" s="7">
        <v>39356</v>
      </c>
      <c r="I415" t="s">
        <v>2034</v>
      </c>
      <c r="J415" t="s">
        <v>2032</v>
      </c>
      <c r="K415" t="s">
        <v>428</v>
      </c>
    </row>
    <row r="416" spans="1:11" x14ac:dyDescent="0.35">
      <c r="A416" t="s">
        <v>2035</v>
      </c>
      <c r="B416" t="s">
        <v>2021</v>
      </c>
      <c r="C416" t="s">
        <v>2036</v>
      </c>
      <c r="E416" t="s">
        <v>2037</v>
      </c>
      <c r="F416" s="7">
        <v>37347</v>
      </c>
      <c r="I416" t="s">
        <v>2038</v>
      </c>
      <c r="J416" t="s">
        <v>2036</v>
      </c>
      <c r="K416" t="s">
        <v>428</v>
      </c>
    </row>
    <row r="417" spans="1:11" x14ac:dyDescent="0.35">
      <c r="A417" t="s">
        <v>2039</v>
      </c>
      <c r="B417" t="s">
        <v>2021</v>
      </c>
      <c r="C417" t="s">
        <v>2036</v>
      </c>
      <c r="D417" t="s">
        <v>2040</v>
      </c>
      <c r="E417" t="s">
        <v>440</v>
      </c>
      <c r="F417" s="7">
        <v>37347</v>
      </c>
      <c r="J417" t="s">
        <v>2041</v>
      </c>
      <c r="K417" t="s">
        <v>428</v>
      </c>
    </row>
    <row r="418" spans="1:11" x14ac:dyDescent="0.35">
      <c r="A418" t="s">
        <v>2042</v>
      </c>
      <c r="B418" t="s">
        <v>2021</v>
      </c>
      <c r="C418" t="s">
        <v>2036</v>
      </c>
      <c r="D418" t="s">
        <v>2043</v>
      </c>
      <c r="E418" t="s">
        <v>2044</v>
      </c>
      <c r="F418" s="7">
        <v>37347</v>
      </c>
      <c r="J418" t="s">
        <v>2045</v>
      </c>
      <c r="K418" t="s">
        <v>428</v>
      </c>
    </row>
    <row r="419" spans="1:11" x14ac:dyDescent="0.35">
      <c r="A419" t="s">
        <v>2046</v>
      </c>
      <c r="B419" t="s">
        <v>2021</v>
      </c>
      <c r="C419" t="s">
        <v>2047</v>
      </c>
      <c r="E419" t="s">
        <v>2048</v>
      </c>
      <c r="F419" s="7">
        <v>37347</v>
      </c>
      <c r="J419" t="s">
        <v>2047</v>
      </c>
      <c r="K419" t="s">
        <v>428</v>
      </c>
    </row>
    <row r="420" spans="1:11" x14ac:dyDescent="0.35">
      <c r="A420" t="s">
        <v>2049</v>
      </c>
      <c r="B420" t="s">
        <v>2021</v>
      </c>
      <c r="C420" t="s">
        <v>2050</v>
      </c>
      <c r="E420" t="s">
        <v>2051</v>
      </c>
      <c r="F420" s="7">
        <v>37347</v>
      </c>
      <c r="I420" t="s">
        <v>2052</v>
      </c>
      <c r="J420" t="s">
        <v>2050</v>
      </c>
      <c r="K420" t="s">
        <v>428</v>
      </c>
    </row>
    <row r="421" spans="1:11" x14ac:dyDescent="0.35">
      <c r="A421" t="s">
        <v>2053</v>
      </c>
      <c r="B421" t="s">
        <v>2021</v>
      </c>
      <c r="C421" t="s">
        <v>2054</v>
      </c>
      <c r="E421" t="s">
        <v>2055</v>
      </c>
      <c r="F421" s="7">
        <v>38626</v>
      </c>
      <c r="I421" t="s">
        <v>2056</v>
      </c>
      <c r="J421" t="s">
        <v>2057</v>
      </c>
      <c r="K421" t="s">
        <v>428</v>
      </c>
    </row>
    <row r="422" spans="1:11" x14ac:dyDescent="0.35">
      <c r="A422" t="s">
        <v>2058</v>
      </c>
      <c r="B422" t="s">
        <v>2021</v>
      </c>
      <c r="C422" t="s">
        <v>2059</v>
      </c>
      <c r="E422" t="s">
        <v>2060</v>
      </c>
      <c r="F422" s="7">
        <v>44287</v>
      </c>
      <c r="I422" t="s">
        <v>2061</v>
      </c>
      <c r="J422" t="s">
        <v>2059</v>
      </c>
      <c r="K422" t="s">
        <v>428</v>
      </c>
    </row>
    <row r="423" spans="1:11" x14ac:dyDescent="0.35">
      <c r="A423" t="s">
        <v>2062</v>
      </c>
      <c r="B423" t="s">
        <v>2021</v>
      </c>
      <c r="C423" t="s">
        <v>2063</v>
      </c>
      <c r="E423" t="s">
        <v>2064</v>
      </c>
      <c r="F423" s="7">
        <v>40087</v>
      </c>
      <c r="I423" t="s">
        <v>1986</v>
      </c>
      <c r="J423" t="s">
        <v>2063</v>
      </c>
      <c r="K423" t="s">
        <v>428</v>
      </c>
    </row>
    <row r="424" spans="1:11" x14ac:dyDescent="0.35">
      <c r="A424" t="s">
        <v>2065</v>
      </c>
      <c r="B424" t="s">
        <v>2021</v>
      </c>
      <c r="C424" t="s">
        <v>2066</v>
      </c>
      <c r="E424" t="s">
        <v>2067</v>
      </c>
      <c r="F424" s="7">
        <v>37347</v>
      </c>
      <c r="I424" t="s">
        <v>2068</v>
      </c>
      <c r="J424" t="s">
        <v>2066</v>
      </c>
      <c r="K424" t="s">
        <v>428</v>
      </c>
    </row>
    <row r="425" spans="1:11" x14ac:dyDescent="0.35">
      <c r="A425" t="s">
        <v>2069</v>
      </c>
      <c r="B425" t="s">
        <v>2021</v>
      </c>
      <c r="C425" t="s">
        <v>2070</v>
      </c>
      <c r="E425" t="s">
        <v>2071</v>
      </c>
      <c r="F425" s="7">
        <v>38991</v>
      </c>
      <c r="I425" t="s">
        <v>2072</v>
      </c>
      <c r="J425" t="s">
        <v>2070</v>
      </c>
      <c r="K425" t="s">
        <v>428</v>
      </c>
    </row>
    <row r="426" spans="1:11" x14ac:dyDescent="0.35">
      <c r="A426" t="s">
        <v>2073</v>
      </c>
      <c r="B426" t="s">
        <v>2021</v>
      </c>
      <c r="C426" t="s">
        <v>2074</v>
      </c>
      <c r="E426" t="s">
        <v>2075</v>
      </c>
      <c r="F426" s="7">
        <v>40634</v>
      </c>
      <c r="I426" t="s">
        <v>2031</v>
      </c>
      <c r="J426" t="s">
        <v>2076</v>
      </c>
      <c r="K426" t="s">
        <v>428</v>
      </c>
    </row>
    <row r="427" spans="1:11" x14ac:dyDescent="0.35">
      <c r="A427" t="s">
        <v>2077</v>
      </c>
      <c r="B427" t="s">
        <v>2021</v>
      </c>
      <c r="C427" t="s">
        <v>2078</v>
      </c>
      <c r="E427" t="s">
        <v>2079</v>
      </c>
      <c r="F427" s="7">
        <v>37347</v>
      </c>
      <c r="J427" t="s">
        <v>2080</v>
      </c>
      <c r="K427" t="s">
        <v>428</v>
      </c>
    </row>
    <row r="428" spans="1:11" x14ac:dyDescent="0.35">
      <c r="A428" t="s">
        <v>374</v>
      </c>
      <c r="B428" t="s">
        <v>2021</v>
      </c>
      <c r="C428" t="s">
        <v>714</v>
      </c>
      <c r="E428" t="s">
        <v>2081</v>
      </c>
      <c r="F428" s="7">
        <v>37347</v>
      </c>
      <c r="I428" t="s">
        <v>1811</v>
      </c>
      <c r="J428" t="s">
        <v>714</v>
      </c>
      <c r="K428" t="s">
        <v>428</v>
      </c>
    </row>
    <row r="429" spans="1:11" x14ac:dyDescent="0.35">
      <c r="A429" t="s">
        <v>2082</v>
      </c>
      <c r="B429" t="s">
        <v>2021</v>
      </c>
      <c r="C429" t="s">
        <v>2083</v>
      </c>
      <c r="E429" t="s">
        <v>2084</v>
      </c>
      <c r="F429" s="7">
        <v>39173</v>
      </c>
      <c r="I429" t="s">
        <v>2085</v>
      </c>
      <c r="J429" t="s">
        <v>2083</v>
      </c>
      <c r="K429" t="s">
        <v>428</v>
      </c>
    </row>
    <row r="430" spans="1:11" x14ac:dyDescent="0.35">
      <c r="A430" t="s">
        <v>367</v>
      </c>
      <c r="B430" t="s">
        <v>2021</v>
      </c>
      <c r="C430" t="s">
        <v>2086</v>
      </c>
      <c r="E430" t="s">
        <v>2087</v>
      </c>
      <c r="F430" s="7">
        <v>37347</v>
      </c>
      <c r="H430" s="7">
        <v>39264</v>
      </c>
      <c r="I430" t="s">
        <v>2088</v>
      </c>
      <c r="J430" t="s">
        <v>2086</v>
      </c>
      <c r="K430" t="s">
        <v>428</v>
      </c>
    </row>
    <row r="431" spans="1:11" x14ac:dyDescent="0.35">
      <c r="A431" t="s">
        <v>2089</v>
      </c>
      <c r="B431" t="s">
        <v>2021</v>
      </c>
      <c r="C431" t="s">
        <v>2090</v>
      </c>
      <c r="E431" t="s">
        <v>2091</v>
      </c>
      <c r="F431" s="7">
        <v>38626</v>
      </c>
      <c r="I431" t="s">
        <v>2092</v>
      </c>
      <c r="J431" t="s">
        <v>2090</v>
      </c>
      <c r="K431" t="s">
        <v>428</v>
      </c>
    </row>
    <row r="432" spans="1:11" x14ac:dyDescent="0.35">
      <c r="A432" t="s">
        <v>2093</v>
      </c>
      <c r="B432" t="s">
        <v>2021</v>
      </c>
      <c r="C432" t="s">
        <v>2090</v>
      </c>
      <c r="D432" t="s">
        <v>2094</v>
      </c>
      <c r="E432" t="s">
        <v>2095</v>
      </c>
      <c r="F432" s="7">
        <v>38626</v>
      </c>
      <c r="I432" t="s">
        <v>2096</v>
      </c>
      <c r="J432" t="s">
        <v>2094</v>
      </c>
      <c r="K432" t="s">
        <v>428</v>
      </c>
    </row>
    <row r="433" spans="1:11" x14ac:dyDescent="0.35">
      <c r="A433" t="s">
        <v>2097</v>
      </c>
      <c r="B433" t="s">
        <v>2021</v>
      </c>
      <c r="C433" t="s">
        <v>2090</v>
      </c>
      <c r="D433" t="s">
        <v>2098</v>
      </c>
      <c r="E433" t="s">
        <v>2099</v>
      </c>
      <c r="F433" s="7">
        <v>38626</v>
      </c>
      <c r="I433" t="s">
        <v>2100</v>
      </c>
      <c r="J433" t="s">
        <v>2098</v>
      </c>
      <c r="K433" t="s">
        <v>428</v>
      </c>
    </row>
    <row r="434" spans="1:11" x14ac:dyDescent="0.35">
      <c r="A434" t="s">
        <v>2101</v>
      </c>
      <c r="B434" t="s">
        <v>2021</v>
      </c>
      <c r="C434" t="s">
        <v>2102</v>
      </c>
      <c r="E434" t="s">
        <v>2103</v>
      </c>
      <c r="F434" s="7">
        <v>39173</v>
      </c>
      <c r="I434" t="s">
        <v>2104</v>
      </c>
      <c r="J434" t="s">
        <v>2102</v>
      </c>
      <c r="K434" t="s">
        <v>428</v>
      </c>
    </row>
    <row r="435" spans="1:11" x14ac:dyDescent="0.35">
      <c r="A435" t="s">
        <v>2105</v>
      </c>
      <c r="B435" t="s">
        <v>2021</v>
      </c>
      <c r="C435" t="s">
        <v>2106</v>
      </c>
      <c r="E435" t="s">
        <v>2107</v>
      </c>
      <c r="F435" s="7">
        <v>37347</v>
      </c>
      <c r="H435" s="7">
        <v>39264</v>
      </c>
      <c r="I435" t="s">
        <v>2108</v>
      </c>
      <c r="J435" t="s">
        <v>2106</v>
      </c>
      <c r="K435" t="s">
        <v>428</v>
      </c>
    </row>
    <row r="436" spans="1:11" x14ac:dyDescent="0.35">
      <c r="A436" t="s">
        <v>2109</v>
      </c>
      <c r="B436" t="s">
        <v>2021</v>
      </c>
      <c r="C436" t="s">
        <v>2110</v>
      </c>
      <c r="E436" t="s">
        <v>2111</v>
      </c>
      <c r="F436" s="7">
        <v>41913</v>
      </c>
      <c r="I436" t="s">
        <v>2112</v>
      </c>
      <c r="J436" t="s">
        <v>2110</v>
      </c>
      <c r="K436" t="s">
        <v>428</v>
      </c>
    </row>
    <row r="437" spans="1:11" x14ac:dyDescent="0.35">
      <c r="A437" t="s">
        <v>2113</v>
      </c>
      <c r="B437" t="s">
        <v>2021</v>
      </c>
      <c r="C437" t="s">
        <v>2114</v>
      </c>
      <c r="E437" t="s">
        <v>2115</v>
      </c>
      <c r="F437" s="7">
        <v>37347</v>
      </c>
      <c r="I437" t="s">
        <v>2116</v>
      </c>
      <c r="J437" t="s">
        <v>744</v>
      </c>
      <c r="K437" t="s">
        <v>428</v>
      </c>
    </row>
    <row r="438" spans="1:11" x14ac:dyDescent="0.35">
      <c r="A438" t="s">
        <v>2117</v>
      </c>
      <c r="B438" t="s">
        <v>2021</v>
      </c>
      <c r="C438" t="s">
        <v>2118</v>
      </c>
      <c r="E438" t="s">
        <v>2119</v>
      </c>
      <c r="F438" s="7">
        <v>42461</v>
      </c>
      <c r="I438" t="s">
        <v>2120</v>
      </c>
      <c r="J438" t="s">
        <v>2118</v>
      </c>
      <c r="K438" t="s">
        <v>428</v>
      </c>
    </row>
    <row r="439" spans="1:11" x14ac:dyDescent="0.35">
      <c r="A439" t="s">
        <v>2121</v>
      </c>
      <c r="B439" t="s">
        <v>2021</v>
      </c>
      <c r="C439" t="s">
        <v>2122</v>
      </c>
      <c r="E439" t="s">
        <v>2123</v>
      </c>
      <c r="F439" s="7">
        <v>39539</v>
      </c>
      <c r="I439" t="s">
        <v>2124</v>
      </c>
      <c r="J439" t="s">
        <v>2122</v>
      </c>
      <c r="K439" t="s">
        <v>428</v>
      </c>
    </row>
    <row r="440" spans="1:11" x14ac:dyDescent="0.35">
      <c r="A440" t="s">
        <v>2125</v>
      </c>
      <c r="B440" t="s">
        <v>2021</v>
      </c>
      <c r="C440" t="s">
        <v>2126</v>
      </c>
      <c r="E440" t="s">
        <v>2127</v>
      </c>
      <c r="F440" s="7">
        <v>39539</v>
      </c>
      <c r="I440" t="s">
        <v>2128</v>
      </c>
      <c r="J440" t="s">
        <v>2129</v>
      </c>
      <c r="K440" t="s">
        <v>428</v>
      </c>
    </row>
    <row r="441" spans="1:11" x14ac:dyDescent="0.35">
      <c r="A441" t="s">
        <v>352</v>
      </c>
      <c r="B441" t="s">
        <v>2021</v>
      </c>
      <c r="C441" t="s">
        <v>2130</v>
      </c>
      <c r="E441" t="s">
        <v>2131</v>
      </c>
      <c r="F441" s="7">
        <v>37347</v>
      </c>
      <c r="I441" t="s">
        <v>2132</v>
      </c>
      <c r="J441" t="s">
        <v>2130</v>
      </c>
      <c r="K441" t="s">
        <v>428</v>
      </c>
    </row>
    <row r="442" spans="1:11" x14ac:dyDescent="0.35">
      <c r="A442" t="s">
        <v>2133</v>
      </c>
      <c r="B442" t="s">
        <v>2021</v>
      </c>
      <c r="C442" t="s">
        <v>2130</v>
      </c>
      <c r="D442" t="s">
        <v>2134</v>
      </c>
      <c r="E442" t="s">
        <v>440</v>
      </c>
      <c r="F442" s="7">
        <v>37347</v>
      </c>
      <c r="J442" t="s">
        <v>2134</v>
      </c>
      <c r="K442" t="s">
        <v>428</v>
      </c>
    </row>
    <row r="443" spans="1:11" x14ac:dyDescent="0.35">
      <c r="A443" t="s">
        <v>2135</v>
      </c>
      <c r="B443" t="s">
        <v>2021</v>
      </c>
      <c r="C443" t="s">
        <v>2130</v>
      </c>
      <c r="D443" t="s">
        <v>2136</v>
      </c>
      <c r="E443" t="s">
        <v>440</v>
      </c>
      <c r="F443" s="7">
        <v>37347</v>
      </c>
      <c r="J443" t="s">
        <v>2137</v>
      </c>
      <c r="K443" t="s">
        <v>428</v>
      </c>
    </row>
    <row r="444" spans="1:11" x14ac:dyDescent="0.35">
      <c r="A444" t="s">
        <v>2138</v>
      </c>
      <c r="B444" t="s">
        <v>2021</v>
      </c>
      <c r="C444" t="s">
        <v>2130</v>
      </c>
      <c r="D444" t="s">
        <v>2139</v>
      </c>
      <c r="E444" t="s">
        <v>440</v>
      </c>
      <c r="F444" s="7">
        <v>37347</v>
      </c>
      <c r="J444" t="s">
        <v>2140</v>
      </c>
      <c r="K444" t="s">
        <v>428</v>
      </c>
    </row>
    <row r="445" spans="1:11" x14ac:dyDescent="0.35">
      <c r="A445" t="s">
        <v>2141</v>
      </c>
      <c r="B445" t="s">
        <v>2021</v>
      </c>
      <c r="C445" t="s">
        <v>2130</v>
      </c>
      <c r="D445" t="s">
        <v>2142</v>
      </c>
      <c r="E445" t="s">
        <v>440</v>
      </c>
      <c r="F445" s="7">
        <v>37347</v>
      </c>
      <c r="J445" t="s">
        <v>2143</v>
      </c>
      <c r="K445" t="s">
        <v>428</v>
      </c>
    </row>
    <row r="446" spans="1:11" x14ac:dyDescent="0.35">
      <c r="A446" t="s">
        <v>2144</v>
      </c>
      <c r="B446" t="s">
        <v>2021</v>
      </c>
      <c r="C446" t="s">
        <v>2145</v>
      </c>
      <c r="E446" t="s">
        <v>2146</v>
      </c>
      <c r="F446" s="7">
        <v>37347</v>
      </c>
      <c r="I446" t="s">
        <v>2147</v>
      </c>
      <c r="J446" t="s">
        <v>2145</v>
      </c>
      <c r="K446" t="s">
        <v>428</v>
      </c>
    </row>
    <row r="447" spans="1:11" x14ac:dyDescent="0.35">
      <c r="A447" t="s">
        <v>2148</v>
      </c>
      <c r="B447" t="s">
        <v>2021</v>
      </c>
      <c r="C447" t="s">
        <v>2145</v>
      </c>
      <c r="D447" t="s">
        <v>2149</v>
      </c>
      <c r="E447" t="s">
        <v>440</v>
      </c>
      <c r="F447" s="7">
        <v>37347</v>
      </c>
      <c r="J447" t="s">
        <v>2150</v>
      </c>
      <c r="K447" t="s">
        <v>428</v>
      </c>
    </row>
    <row r="448" spans="1:11" x14ac:dyDescent="0.35">
      <c r="A448" t="s">
        <v>2151</v>
      </c>
      <c r="B448" t="s">
        <v>2152</v>
      </c>
      <c r="C448" t="s">
        <v>2153</v>
      </c>
      <c r="E448" t="s">
        <v>2154</v>
      </c>
      <c r="F448" s="7">
        <v>37347</v>
      </c>
      <c r="H448" s="7">
        <v>38718</v>
      </c>
      <c r="I448" t="s">
        <v>2155</v>
      </c>
      <c r="J448" t="s">
        <v>2153</v>
      </c>
      <c r="K448" t="s">
        <v>428</v>
      </c>
    </row>
    <row r="449" spans="1:11" x14ac:dyDescent="0.35">
      <c r="A449" t="s">
        <v>2156</v>
      </c>
      <c r="B449" t="s">
        <v>2152</v>
      </c>
      <c r="C449" t="s">
        <v>2153</v>
      </c>
      <c r="D449" t="s">
        <v>1827</v>
      </c>
      <c r="E449" t="s">
        <v>2157</v>
      </c>
      <c r="F449" s="7">
        <v>42278</v>
      </c>
      <c r="I449" t="s">
        <v>2158</v>
      </c>
      <c r="J449" t="s">
        <v>2159</v>
      </c>
      <c r="K449" t="s">
        <v>428</v>
      </c>
    </row>
    <row r="450" spans="1:11" x14ac:dyDescent="0.35">
      <c r="A450" t="s">
        <v>2160</v>
      </c>
      <c r="B450" t="s">
        <v>2152</v>
      </c>
      <c r="C450" t="s">
        <v>2153</v>
      </c>
      <c r="D450" t="s">
        <v>2161</v>
      </c>
      <c r="E450" t="s">
        <v>2162</v>
      </c>
      <c r="F450" s="7">
        <v>42461</v>
      </c>
      <c r="I450" t="s">
        <v>2163</v>
      </c>
      <c r="J450" t="s">
        <v>2164</v>
      </c>
      <c r="K450" t="s">
        <v>428</v>
      </c>
    </row>
    <row r="451" spans="1:11" x14ac:dyDescent="0.35">
      <c r="A451" t="s">
        <v>2165</v>
      </c>
      <c r="B451" t="s">
        <v>2152</v>
      </c>
      <c r="C451" t="s">
        <v>2153</v>
      </c>
      <c r="D451" t="s">
        <v>584</v>
      </c>
      <c r="F451" s="7">
        <v>37347</v>
      </c>
      <c r="G451" s="7">
        <v>38807</v>
      </c>
      <c r="I451" t="s">
        <v>2166</v>
      </c>
      <c r="J451" t="s">
        <v>2167</v>
      </c>
      <c r="K451" t="s">
        <v>428</v>
      </c>
    </row>
    <row r="452" spans="1:11" x14ac:dyDescent="0.35">
      <c r="A452" t="s">
        <v>2168</v>
      </c>
      <c r="B452" t="s">
        <v>2152</v>
      </c>
      <c r="C452" t="s">
        <v>2153</v>
      </c>
      <c r="D452" t="s">
        <v>2169</v>
      </c>
      <c r="E452" t="s">
        <v>2170</v>
      </c>
      <c r="F452" s="7">
        <v>38991</v>
      </c>
      <c r="I452" t="s">
        <v>2171</v>
      </c>
      <c r="J452" t="s">
        <v>2172</v>
      </c>
      <c r="K452" t="s">
        <v>428</v>
      </c>
    </row>
    <row r="453" spans="1:11" x14ac:dyDescent="0.35">
      <c r="A453" t="s">
        <v>2173</v>
      </c>
      <c r="B453" t="s">
        <v>2152</v>
      </c>
      <c r="C453" t="s">
        <v>2153</v>
      </c>
      <c r="D453" t="s">
        <v>2174</v>
      </c>
      <c r="E453" t="s">
        <v>2175</v>
      </c>
      <c r="F453" s="7">
        <v>37347</v>
      </c>
      <c r="H453" s="7">
        <v>38899</v>
      </c>
      <c r="I453" t="s">
        <v>2176</v>
      </c>
      <c r="J453" t="s">
        <v>2177</v>
      </c>
      <c r="K453" t="s">
        <v>428</v>
      </c>
    </row>
    <row r="454" spans="1:11" x14ac:dyDescent="0.35">
      <c r="A454" t="s">
        <v>2178</v>
      </c>
      <c r="B454" t="s">
        <v>2152</v>
      </c>
      <c r="C454" t="s">
        <v>2153</v>
      </c>
      <c r="D454" t="s">
        <v>1909</v>
      </c>
      <c r="E454" t="s">
        <v>2179</v>
      </c>
      <c r="F454" s="7">
        <v>37347</v>
      </c>
      <c r="H454" s="7">
        <v>38899</v>
      </c>
      <c r="I454" t="s">
        <v>2180</v>
      </c>
      <c r="J454" t="s">
        <v>2181</v>
      </c>
      <c r="K454" t="s">
        <v>428</v>
      </c>
    </row>
    <row r="455" spans="1:11" x14ac:dyDescent="0.35">
      <c r="A455" t="s">
        <v>2182</v>
      </c>
      <c r="B455" t="s">
        <v>2152</v>
      </c>
      <c r="C455" t="s">
        <v>2153</v>
      </c>
      <c r="D455" t="s">
        <v>1920</v>
      </c>
      <c r="E455" t="s">
        <v>2183</v>
      </c>
      <c r="F455" s="7">
        <v>38991</v>
      </c>
      <c r="I455" t="s">
        <v>2184</v>
      </c>
      <c r="J455" t="s">
        <v>2185</v>
      </c>
      <c r="K455" t="s">
        <v>428</v>
      </c>
    </row>
    <row r="456" spans="1:11" x14ac:dyDescent="0.35">
      <c r="A456" t="s">
        <v>2186</v>
      </c>
      <c r="B456" t="s">
        <v>2152</v>
      </c>
      <c r="C456" t="s">
        <v>2153</v>
      </c>
      <c r="D456" t="s">
        <v>1003</v>
      </c>
      <c r="E456" t="s">
        <v>2187</v>
      </c>
      <c r="F456" s="7">
        <v>42461</v>
      </c>
      <c r="I456" t="s">
        <v>2188</v>
      </c>
      <c r="J456" t="s">
        <v>2189</v>
      </c>
      <c r="K456" t="s">
        <v>428</v>
      </c>
    </row>
    <row r="457" spans="1:11" x14ac:dyDescent="0.35">
      <c r="A457" t="s">
        <v>2190</v>
      </c>
      <c r="B457" t="s">
        <v>2152</v>
      </c>
      <c r="C457" t="s">
        <v>2153</v>
      </c>
      <c r="D457" t="s">
        <v>2191</v>
      </c>
      <c r="E457" t="s">
        <v>2192</v>
      </c>
      <c r="F457" s="7">
        <v>39539</v>
      </c>
      <c r="I457" t="s">
        <v>2193</v>
      </c>
      <c r="J457" t="s">
        <v>2191</v>
      </c>
      <c r="K457" t="s">
        <v>428</v>
      </c>
    </row>
    <row r="458" spans="1:11" x14ac:dyDescent="0.35">
      <c r="A458" t="s">
        <v>2194</v>
      </c>
      <c r="B458" t="s">
        <v>2152</v>
      </c>
      <c r="C458" t="s">
        <v>2153</v>
      </c>
      <c r="D458" t="s">
        <v>2195</v>
      </c>
      <c r="E458" t="s">
        <v>2196</v>
      </c>
      <c r="F458" s="7">
        <v>37347</v>
      </c>
      <c r="H458" s="7">
        <v>38899</v>
      </c>
      <c r="I458" t="s">
        <v>2197</v>
      </c>
      <c r="J458" t="s">
        <v>2198</v>
      </c>
      <c r="K458" t="s">
        <v>428</v>
      </c>
    </row>
    <row r="459" spans="1:11" x14ac:dyDescent="0.35">
      <c r="A459" t="s">
        <v>2199</v>
      </c>
      <c r="B459" t="s">
        <v>2152</v>
      </c>
      <c r="C459" t="s">
        <v>2153</v>
      </c>
      <c r="D459" t="s">
        <v>2200</v>
      </c>
      <c r="E459" t="s">
        <v>2201</v>
      </c>
      <c r="F459" s="7">
        <v>37347</v>
      </c>
      <c r="H459" s="7">
        <v>38899</v>
      </c>
      <c r="I459" t="s">
        <v>2176</v>
      </c>
      <c r="J459" t="s">
        <v>2202</v>
      </c>
      <c r="K459" t="s">
        <v>428</v>
      </c>
    </row>
    <row r="460" spans="1:11" x14ac:dyDescent="0.35">
      <c r="A460" t="s">
        <v>2203</v>
      </c>
      <c r="B460" t="s">
        <v>2152</v>
      </c>
      <c r="C460" t="s">
        <v>2204</v>
      </c>
      <c r="E460" t="s">
        <v>2205</v>
      </c>
      <c r="F460" s="7">
        <v>37347</v>
      </c>
      <c r="H460" s="7">
        <v>38718</v>
      </c>
      <c r="I460" t="s">
        <v>2206</v>
      </c>
      <c r="J460" t="s">
        <v>2204</v>
      </c>
      <c r="K460" t="s">
        <v>428</v>
      </c>
    </row>
    <row r="461" spans="1:11" x14ac:dyDescent="0.35">
      <c r="A461" t="s">
        <v>357</v>
      </c>
      <c r="B461" t="s">
        <v>2207</v>
      </c>
      <c r="C461" t="s">
        <v>2208</v>
      </c>
      <c r="E461" t="s">
        <v>2209</v>
      </c>
      <c r="F461" s="7">
        <v>37347</v>
      </c>
      <c r="I461" t="s">
        <v>2210</v>
      </c>
      <c r="J461" t="s">
        <v>2208</v>
      </c>
      <c r="K461" t="s">
        <v>428</v>
      </c>
    </row>
    <row r="462" spans="1:11" x14ac:dyDescent="0.35">
      <c r="A462" t="s">
        <v>2211</v>
      </c>
      <c r="B462" t="s">
        <v>2207</v>
      </c>
      <c r="C462" t="s">
        <v>2212</v>
      </c>
      <c r="E462" t="s">
        <v>2213</v>
      </c>
      <c r="F462" s="7">
        <v>37347</v>
      </c>
      <c r="J462" t="s">
        <v>2212</v>
      </c>
      <c r="K462" t="s">
        <v>428</v>
      </c>
    </row>
    <row r="463" spans="1:11" x14ac:dyDescent="0.35">
      <c r="A463" t="s">
        <v>2214</v>
      </c>
      <c r="B463" t="s">
        <v>2207</v>
      </c>
      <c r="C463" t="s">
        <v>2215</v>
      </c>
      <c r="E463" t="s">
        <v>2216</v>
      </c>
      <c r="F463" s="7">
        <v>37347</v>
      </c>
      <c r="I463" t="s">
        <v>2217</v>
      </c>
      <c r="J463" t="s">
        <v>2215</v>
      </c>
      <c r="K463" t="s">
        <v>428</v>
      </c>
    </row>
    <row r="464" spans="1:11" x14ac:dyDescent="0.35">
      <c r="A464" t="s">
        <v>2218</v>
      </c>
      <c r="B464" t="s">
        <v>2207</v>
      </c>
      <c r="C464" t="s">
        <v>2215</v>
      </c>
      <c r="D464" t="s">
        <v>2219</v>
      </c>
      <c r="E464" t="s">
        <v>440</v>
      </c>
      <c r="F464" s="7">
        <v>37347</v>
      </c>
      <c r="J464" t="s">
        <v>2220</v>
      </c>
      <c r="K464" t="s">
        <v>428</v>
      </c>
    </row>
    <row r="465" spans="1:11" x14ac:dyDescent="0.35">
      <c r="A465" t="s">
        <v>2221</v>
      </c>
      <c r="B465" t="s">
        <v>2207</v>
      </c>
      <c r="C465" t="s">
        <v>2215</v>
      </c>
      <c r="D465" t="s">
        <v>2222</v>
      </c>
      <c r="E465" t="s">
        <v>440</v>
      </c>
      <c r="F465" s="7">
        <v>37347</v>
      </c>
      <c r="J465" t="s">
        <v>2223</v>
      </c>
      <c r="K465" t="s">
        <v>428</v>
      </c>
    </row>
    <row r="466" spans="1:11" x14ac:dyDescent="0.35">
      <c r="A466" t="s">
        <v>2224</v>
      </c>
      <c r="B466" t="s">
        <v>2207</v>
      </c>
      <c r="C466" t="s">
        <v>2215</v>
      </c>
      <c r="D466" t="s">
        <v>2225</v>
      </c>
      <c r="E466" t="s">
        <v>440</v>
      </c>
      <c r="F466" s="7">
        <v>37347</v>
      </c>
      <c r="J466" t="s">
        <v>2226</v>
      </c>
      <c r="K466" t="s">
        <v>428</v>
      </c>
    </row>
    <row r="467" spans="1:11" x14ac:dyDescent="0.35">
      <c r="A467" t="s">
        <v>2227</v>
      </c>
      <c r="B467" t="s">
        <v>2207</v>
      </c>
      <c r="C467" t="s">
        <v>2215</v>
      </c>
      <c r="D467" t="s">
        <v>2228</v>
      </c>
      <c r="E467" t="s">
        <v>440</v>
      </c>
      <c r="F467" s="7">
        <v>37347</v>
      </c>
      <c r="J467" t="s">
        <v>2229</v>
      </c>
      <c r="K467" t="s">
        <v>428</v>
      </c>
    </row>
    <row r="468" spans="1:11" x14ac:dyDescent="0.35">
      <c r="A468" t="s">
        <v>2230</v>
      </c>
      <c r="B468" t="s">
        <v>2207</v>
      </c>
      <c r="C468" t="s">
        <v>2215</v>
      </c>
      <c r="D468" t="s">
        <v>455</v>
      </c>
      <c r="E468" t="s">
        <v>440</v>
      </c>
      <c r="F468" s="7">
        <v>37347</v>
      </c>
      <c r="J468" t="s">
        <v>2231</v>
      </c>
      <c r="K468" t="s">
        <v>428</v>
      </c>
    </row>
    <row r="469" spans="1:11" x14ac:dyDescent="0.35">
      <c r="A469" t="s">
        <v>2232</v>
      </c>
      <c r="B469" t="s">
        <v>2207</v>
      </c>
      <c r="C469" t="s">
        <v>2215</v>
      </c>
      <c r="D469" t="s">
        <v>1856</v>
      </c>
      <c r="E469" t="s">
        <v>440</v>
      </c>
      <c r="F469" s="7">
        <v>37347</v>
      </c>
      <c r="J469" t="s">
        <v>2233</v>
      </c>
      <c r="K469" t="s">
        <v>428</v>
      </c>
    </row>
    <row r="470" spans="1:11" x14ac:dyDescent="0.35">
      <c r="A470" t="s">
        <v>2234</v>
      </c>
      <c r="B470" t="s">
        <v>2207</v>
      </c>
      <c r="C470" t="s">
        <v>2215</v>
      </c>
      <c r="D470" t="s">
        <v>2235</v>
      </c>
      <c r="E470" t="s">
        <v>440</v>
      </c>
      <c r="F470" s="7">
        <v>37347</v>
      </c>
      <c r="J470" t="s">
        <v>2236</v>
      </c>
      <c r="K470" t="s">
        <v>428</v>
      </c>
    </row>
    <row r="471" spans="1:11" x14ac:dyDescent="0.35">
      <c r="A471" t="s">
        <v>2237</v>
      </c>
      <c r="B471" t="s">
        <v>2207</v>
      </c>
      <c r="C471" t="s">
        <v>2215</v>
      </c>
      <c r="D471" t="s">
        <v>2238</v>
      </c>
      <c r="E471" t="s">
        <v>440</v>
      </c>
      <c r="F471" s="7">
        <v>37347</v>
      </c>
      <c r="J471" t="s">
        <v>2239</v>
      </c>
      <c r="K471" t="s">
        <v>428</v>
      </c>
    </row>
    <row r="472" spans="1:11" x14ac:dyDescent="0.35">
      <c r="A472" t="s">
        <v>2240</v>
      </c>
      <c r="B472" t="s">
        <v>2207</v>
      </c>
      <c r="C472" t="s">
        <v>2215</v>
      </c>
      <c r="D472" t="s">
        <v>1869</v>
      </c>
      <c r="E472" t="s">
        <v>440</v>
      </c>
      <c r="F472" s="7">
        <v>37347</v>
      </c>
      <c r="J472" t="s">
        <v>2241</v>
      </c>
      <c r="K472" t="s">
        <v>428</v>
      </c>
    </row>
    <row r="473" spans="1:11" x14ac:dyDescent="0.35">
      <c r="A473" t="s">
        <v>2242</v>
      </c>
      <c r="B473" t="s">
        <v>2207</v>
      </c>
      <c r="C473" t="s">
        <v>2215</v>
      </c>
      <c r="D473" t="s">
        <v>2243</v>
      </c>
      <c r="E473" t="s">
        <v>440</v>
      </c>
      <c r="F473" s="7">
        <v>37347</v>
      </c>
      <c r="J473" t="s">
        <v>2244</v>
      </c>
      <c r="K473" t="s">
        <v>428</v>
      </c>
    </row>
    <row r="474" spans="1:11" x14ac:dyDescent="0.35">
      <c r="A474" t="s">
        <v>2245</v>
      </c>
      <c r="B474" t="s">
        <v>2207</v>
      </c>
      <c r="C474" t="s">
        <v>2215</v>
      </c>
      <c r="D474" t="s">
        <v>1875</v>
      </c>
      <c r="E474" t="s">
        <v>440</v>
      </c>
      <c r="F474" s="7">
        <v>37347</v>
      </c>
      <c r="J474" t="s">
        <v>2246</v>
      </c>
      <c r="K474" t="s">
        <v>428</v>
      </c>
    </row>
    <row r="475" spans="1:11" x14ac:dyDescent="0.35">
      <c r="A475" t="s">
        <v>2247</v>
      </c>
      <c r="B475" t="s">
        <v>2207</v>
      </c>
      <c r="C475" t="s">
        <v>2215</v>
      </c>
      <c r="D475" t="s">
        <v>2248</v>
      </c>
      <c r="E475" t="s">
        <v>440</v>
      </c>
      <c r="F475" s="7">
        <v>37347</v>
      </c>
      <c r="J475" t="s">
        <v>2249</v>
      </c>
      <c r="K475" t="s">
        <v>428</v>
      </c>
    </row>
    <row r="476" spans="1:11" x14ac:dyDescent="0.35">
      <c r="A476" t="s">
        <v>2250</v>
      </c>
      <c r="B476" t="s">
        <v>2207</v>
      </c>
      <c r="C476" t="s">
        <v>2215</v>
      </c>
      <c r="D476" t="s">
        <v>2251</v>
      </c>
      <c r="E476" t="s">
        <v>440</v>
      </c>
      <c r="F476" s="7">
        <v>37347</v>
      </c>
      <c r="J476" t="s">
        <v>2252</v>
      </c>
      <c r="K476" t="s">
        <v>428</v>
      </c>
    </row>
    <row r="477" spans="1:11" x14ac:dyDescent="0.35">
      <c r="A477" t="s">
        <v>2253</v>
      </c>
      <c r="B477" t="s">
        <v>2207</v>
      </c>
      <c r="C477" t="s">
        <v>2215</v>
      </c>
      <c r="D477" t="s">
        <v>1893</v>
      </c>
      <c r="E477" t="s">
        <v>440</v>
      </c>
      <c r="F477" s="7">
        <v>37347</v>
      </c>
      <c r="J477" t="s">
        <v>2254</v>
      </c>
      <c r="K477" t="s">
        <v>428</v>
      </c>
    </row>
    <row r="478" spans="1:11" x14ac:dyDescent="0.35">
      <c r="A478" t="s">
        <v>2255</v>
      </c>
      <c r="B478" t="s">
        <v>2207</v>
      </c>
      <c r="C478" t="s">
        <v>2215</v>
      </c>
      <c r="D478" t="s">
        <v>2256</v>
      </c>
      <c r="E478" t="s">
        <v>440</v>
      </c>
      <c r="F478" s="7">
        <v>37347</v>
      </c>
      <c r="J478" t="s">
        <v>2257</v>
      </c>
      <c r="K478" t="s">
        <v>428</v>
      </c>
    </row>
    <row r="479" spans="1:11" x14ac:dyDescent="0.35">
      <c r="A479" t="s">
        <v>2258</v>
      </c>
      <c r="B479" t="s">
        <v>2207</v>
      </c>
      <c r="C479" t="s">
        <v>2215</v>
      </c>
      <c r="D479" t="s">
        <v>1904</v>
      </c>
      <c r="E479" t="s">
        <v>440</v>
      </c>
      <c r="F479" s="7">
        <v>37347</v>
      </c>
      <c r="J479" t="s">
        <v>2259</v>
      </c>
      <c r="K479" t="s">
        <v>428</v>
      </c>
    </row>
    <row r="480" spans="1:11" x14ac:dyDescent="0.35">
      <c r="A480" t="s">
        <v>2260</v>
      </c>
      <c r="B480" t="s">
        <v>2207</v>
      </c>
      <c r="C480" t="s">
        <v>2215</v>
      </c>
      <c r="D480" t="s">
        <v>1575</v>
      </c>
      <c r="E480" t="s">
        <v>440</v>
      </c>
      <c r="F480" s="7">
        <v>37347</v>
      </c>
      <c r="J480" t="s">
        <v>2261</v>
      </c>
      <c r="K480" t="s">
        <v>428</v>
      </c>
    </row>
    <row r="481" spans="1:11" x14ac:dyDescent="0.35">
      <c r="A481" t="s">
        <v>2262</v>
      </c>
      <c r="B481" t="s">
        <v>2207</v>
      </c>
      <c r="C481" t="s">
        <v>2215</v>
      </c>
      <c r="D481" t="s">
        <v>1920</v>
      </c>
      <c r="E481" t="s">
        <v>440</v>
      </c>
      <c r="F481" s="7">
        <v>37347</v>
      </c>
      <c r="J481" t="s">
        <v>2263</v>
      </c>
      <c r="K481" t="s">
        <v>428</v>
      </c>
    </row>
    <row r="482" spans="1:11" x14ac:dyDescent="0.35">
      <c r="A482" t="s">
        <v>2264</v>
      </c>
      <c r="B482" t="s">
        <v>2207</v>
      </c>
      <c r="C482" t="s">
        <v>2215</v>
      </c>
      <c r="D482" t="s">
        <v>2265</v>
      </c>
      <c r="E482" t="s">
        <v>440</v>
      </c>
      <c r="F482" s="7">
        <v>37347</v>
      </c>
      <c r="J482" t="s">
        <v>2266</v>
      </c>
      <c r="K482" t="s">
        <v>428</v>
      </c>
    </row>
    <row r="483" spans="1:11" x14ac:dyDescent="0.35">
      <c r="A483" t="s">
        <v>2267</v>
      </c>
      <c r="B483" t="s">
        <v>2207</v>
      </c>
      <c r="C483" t="s">
        <v>2215</v>
      </c>
      <c r="D483" t="s">
        <v>1003</v>
      </c>
      <c r="E483" t="s">
        <v>440</v>
      </c>
      <c r="F483" s="7">
        <v>37347</v>
      </c>
      <c r="J483" t="s">
        <v>2268</v>
      </c>
      <c r="K483" t="s">
        <v>428</v>
      </c>
    </row>
    <row r="484" spans="1:11" x14ac:dyDescent="0.35">
      <c r="A484" t="s">
        <v>2269</v>
      </c>
      <c r="B484" t="s">
        <v>2207</v>
      </c>
      <c r="C484" t="s">
        <v>2215</v>
      </c>
      <c r="D484" t="s">
        <v>1941</v>
      </c>
      <c r="E484" t="s">
        <v>440</v>
      </c>
      <c r="F484" s="7">
        <v>37347</v>
      </c>
      <c r="J484" t="s">
        <v>2270</v>
      </c>
      <c r="K484" t="s">
        <v>428</v>
      </c>
    </row>
    <row r="485" spans="1:11" x14ac:dyDescent="0.35">
      <c r="A485" t="s">
        <v>2271</v>
      </c>
      <c r="B485" t="s">
        <v>2207</v>
      </c>
      <c r="C485" t="s">
        <v>2215</v>
      </c>
      <c r="D485" t="s">
        <v>2272</v>
      </c>
      <c r="E485" t="s">
        <v>440</v>
      </c>
      <c r="F485" s="7">
        <v>37347</v>
      </c>
      <c r="J485" t="s">
        <v>2273</v>
      </c>
      <c r="K485" t="s">
        <v>428</v>
      </c>
    </row>
    <row r="486" spans="1:11" x14ac:dyDescent="0.35">
      <c r="A486" t="s">
        <v>2274</v>
      </c>
      <c r="B486" t="s">
        <v>2207</v>
      </c>
      <c r="C486" t="s">
        <v>2215</v>
      </c>
      <c r="D486" t="s">
        <v>1946</v>
      </c>
      <c r="E486" t="s">
        <v>440</v>
      </c>
      <c r="F486" s="7">
        <v>37347</v>
      </c>
      <c r="J486" t="s">
        <v>2275</v>
      </c>
      <c r="K486" t="s">
        <v>428</v>
      </c>
    </row>
    <row r="487" spans="1:11" x14ac:dyDescent="0.35">
      <c r="A487" t="s">
        <v>2276</v>
      </c>
      <c r="B487" t="s">
        <v>2207</v>
      </c>
      <c r="C487" t="s">
        <v>2215</v>
      </c>
      <c r="D487" t="s">
        <v>1949</v>
      </c>
      <c r="E487" t="s">
        <v>440</v>
      </c>
      <c r="F487" s="7">
        <v>37347</v>
      </c>
      <c r="J487" t="s">
        <v>2277</v>
      </c>
      <c r="K487" t="s">
        <v>428</v>
      </c>
    </row>
    <row r="488" spans="1:11" x14ac:dyDescent="0.35">
      <c r="A488" t="s">
        <v>2278</v>
      </c>
      <c r="B488" t="s">
        <v>2207</v>
      </c>
      <c r="C488" t="s">
        <v>2215</v>
      </c>
      <c r="D488" t="s">
        <v>1952</v>
      </c>
      <c r="E488" t="s">
        <v>440</v>
      </c>
      <c r="F488" s="7">
        <v>37347</v>
      </c>
      <c r="J488" t="s">
        <v>2279</v>
      </c>
      <c r="K488" t="s">
        <v>428</v>
      </c>
    </row>
    <row r="489" spans="1:11" x14ac:dyDescent="0.35">
      <c r="A489" t="s">
        <v>2280</v>
      </c>
      <c r="B489" t="s">
        <v>2207</v>
      </c>
      <c r="C489" t="s">
        <v>2215</v>
      </c>
      <c r="D489" t="s">
        <v>2281</v>
      </c>
      <c r="E489" t="s">
        <v>440</v>
      </c>
      <c r="F489" s="7">
        <v>37347</v>
      </c>
      <c r="J489" t="s">
        <v>2282</v>
      </c>
      <c r="K489" t="s">
        <v>428</v>
      </c>
    </row>
    <row r="490" spans="1:11" x14ac:dyDescent="0.35">
      <c r="A490" t="s">
        <v>2283</v>
      </c>
      <c r="B490" t="s">
        <v>2207</v>
      </c>
      <c r="C490" t="s">
        <v>2215</v>
      </c>
      <c r="D490" t="s">
        <v>2284</v>
      </c>
      <c r="E490" t="s">
        <v>440</v>
      </c>
      <c r="F490" s="7">
        <v>37347</v>
      </c>
      <c r="J490" t="s">
        <v>2285</v>
      </c>
      <c r="K490" t="s">
        <v>428</v>
      </c>
    </row>
    <row r="491" spans="1:11" x14ac:dyDescent="0.35">
      <c r="A491" t="s">
        <v>2286</v>
      </c>
      <c r="B491" t="s">
        <v>2207</v>
      </c>
      <c r="C491" t="s">
        <v>2215</v>
      </c>
      <c r="D491" t="s">
        <v>2287</v>
      </c>
      <c r="E491" t="s">
        <v>440</v>
      </c>
      <c r="F491" s="7">
        <v>37347</v>
      </c>
      <c r="J491" t="s">
        <v>2288</v>
      </c>
      <c r="K491" t="s">
        <v>428</v>
      </c>
    </row>
    <row r="492" spans="1:11" x14ac:dyDescent="0.35">
      <c r="A492" t="s">
        <v>2289</v>
      </c>
      <c r="B492" t="s">
        <v>2207</v>
      </c>
      <c r="C492" t="s">
        <v>2215</v>
      </c>
      <c r="D492" t="s">
        <v>2290</v>
      </c>
      <c r="E492" t="s">
        <v>440</v>
      </c>
      <c r="F492" s="7">
        <v>37347</v>
      </c>
      <c r="J492" t="s">
        <v>2291</v>
      </c>
      <c r="K492" t="s">
        <v>428</v>
      </c>
    </row>
    <row r="493" spans="1:11" x14ac:dyDescent="0.35">
      <c r="A493" t="s">
        <v>2292</v>
      </c>
      <c r="B493" t="s">
        <v>2207</v>
      </c>
      <c r="C493" t="s">
        <v>2215</v>
      </c>
      <c r="D493" t="s">
        <v>1533</v>
      </c>
      <c r="E493" t="s">
        <v>440</v>
      </c>
      <c r="F493" s="7">
        <v>37347</v>
      </c>
      <c r="J493" t="s">
        <v>2293</v>
      </c>
      <c r="K493" t="s">
        <v>428</v>
      </c>
    </row>
    <row r="494" spans="1:11" x14ac:dyDescent="0.35">
      <c r="A494" t="s">
        <v>2294</v>
      </c>
      <c r="B494" t="s">
        <v>2207</v>
      </c>
      <c r="C494" t="s">
        <v>2215</v>
      </c>
      <c r="D494" t="s">
        <v>1432</v>
      </c>
      <c r="E494" t="s">
        <v>440</v>
      </c>
      <c r="F494" s="7">
        <v>37347</v>
      </c>
      <c r="J494" t="s">
        <v>2295</v>
      </c>
      <c r="K494" t="s">
        <v>428</v>
      </c>
    </row>
    <row r="495" spans="1:11" x14ac:dyDescent="0.35">
      <c r="A495" t="s">
        <v>2296</v>
      </c>
      <c r="B495" t="s">
        <v>2207</v>
      </c>
      <c r="C495" t="s">
        <v>2215</v>
      </c>
      <c r="D495" t="s">
        <v>2297</v>
      </c>
      <c r="E495" t="s">
        <v>440</v>
      </c>
      <c r="F495" s="7">
        <v>37347</v>
      </c>
      <c r="J495" t="s">
        <v>2298</v>
      </c>
      <c r="K495" t="s">
        <v>428</v>
      </c>
    </row>
    <row r="496" spans="1:11" x14ac:dyDescent="0.35">
      <c r="A496" t="s">
        <v>403</v>
      </c>
      <c r="B496" t="s">
        <v>2207</v>
      </c>
      <c r="C496" t="s">
        <v>2215</v>
      </c>
      <c r="D496" t="s">
        <v>2299</v>
      </c>
      <c r="E496" t="s">
        <v>440</v>
      </c>
      <c r="F496" s="7">
        <v>37347</v>
      </c>
      <c r="J496" t="s">
        <v>2300</v>
      </c>
      <c r="K496" t="s">
        <v>428</v>
      </c>
    </row>
    <row r="497" spans="1:11" x14ac:dyDescent="0.35">
      <c r="A497" t="s">
        <v>2301</v>
      </c>
      <c r="B497" t="s">
        <v>2207</v>
      </c>
      <c r="C497" t="s">
        <v>2302</v>
      </c>
      <c r="E497" t="s">
        <v>2303</v>
      </c>
      <c r="F497" s="7">
        <v>37347</v>
      </c>
      <c r="I497" t="s">
        <v>2304</v>
      </c>
      <c r="J497" t="s">
        <v>2305</v>
      </c>
      <c r="K497" t="s">
        <v>428</v>
      </c>
    </row>
    <row r="498" spans="1:11" x14ac:dyDescent="0.35">
      <c r="A498" t="s">
        <v>400</v>
      </c>
      <c r="B498" t="s">
        <v>2207</v>
      </c>
      <c r="C498" t="s">
        <v>2306</v>
      </c>
      <c r="E498" t="s">
        <v>2307</v>
      </c>
      <c r="F498" s="7">
        <v>37347</v>
      </c>
      <c r="I498" t="s">
        <v>2308</v>
      </c>
      <c r="J498" t="s">
        <v>2306</v>
      </c>
      <c r="K498" t="s">
        <v>428</v>
      </c>
    </row>
    <row r="499" spans="1:11" x14ac:dyDescent="0.35">
      <c r="A499" t="s">
        <v>2309</v>
      </c>
      <c r="B499" t="s">
        <v>2207</v>
      </c>
      <c r="C499" t="s">
        <v>2306</v>
      </c>
      <c r="D499" t="s">
        <v>2219</v>
      </c>
      <c r="E499" t="s">
        <v>440</v>
      </c>
      <c r="F499" s="7">
        <v>37347</v>
      </c>
      <c r="J499" t="s">
        <v>2310</v>
      </c>
      <c r="K499" t="s">
        <v>428</v>
      </c>
    </row>
    <row r="500" spans="1:11" x14ac:dyDescent="0.35">
      <c r="A500" t="s">
        <v>2311</v>
      </c>
      <c r="B500" t="s">
        <v>2207</v>
      </c>
      <c r="C500" t="s">
        <v>2306</v>
      </c>
      <c r="D500" t="s">
        <v>2222</v>
      </c>
      <c r="E500" t="s">
        <v>440</v>
      </c>
      <c r="F500" s="7">
        <v>37347</v>
      </c>
      <c r="J500" t="s">
        <v>2312</v>
      </c>
      <c r="K500" t="s">
        <v>428</v>
      </c>
    </row>
    <row r="501" spans="1:11" x14ac:dyDescent="0.35">
      <c r="A501" t="s">
        <v>2313</v>
      </c>
      <c r="B501" t="s">
        <v>2207</v>
      </c>
      <c r="C501" t="s">
        <v>2306</v>
      </c>
      <c r="D501" t="s">
        <v>1839</v>
      </c>
      <c r="E501" t="s">
        <v>440</v>
      </c>
      <c r="F501" s="7">
        <v>37347</v>
      </c>
      <c r="J501" t="s">
        <v>2314</v>
      </c>
      <c r="K501" t="s">
        <v>428</v>
      </c>
    </row>
    <row r="502" spans="1:11" x14ac:dyDescent="0.35">
      <c r="A502" t="s">
        <v>2315</v>
      </c>
      <c r="B502" t="s">
        <v>2207</v>
      </c>
      <c r="C502" t="s">
        <v>2306</v>
      </c>
      <c r="D502" t="s">
        <v>455</v>
      </c>
      <c r="E502" t="s">
        <v>440</v>
      </c>
      <c r="F502" s="7">
        <v>37347</v>
      </c>
      <c r="J502" t="s">
        <v>2316</v>
      </c>
      <c r="K502" t="s">
        <v>428</v>
      </c>
    </row>
    <row r="503" spans="1:11" x14ac:dyDescent="0.35">
      <c r="A503" t="s">
        <v>385</v>
      </c>
      <c r="B503" t="s">
        <v>2207</v>
      </c>
      <c r="C503" t="s">
        <v>2306</v>
      </c>
      <c r="D503" t="s">
        <v>1489</v>
      </c>
      <c r="E503" t="s">
        <v>440</v>
      </c>
      <c r="F503" s="7">
        <v>37347</v>
      </c>
      <c r="J503" t="s">
        <v>2317</v>
      </c>
      <c r="K503" t="s">
        <v>428</v>
      </c>
    </row>
    <row r="504" spans="1:11" x14ac:dyDescent="0.35">
      <c r="A504" t="s">
        <v>2318</v>
      </c>
      <c r="B504" t="s">
        <v>2207</v>
      </c>
      <c r="C504" t="s">
        <v>2306</v>
      </c>
      <c r="D504" t="s">
        <v>1869</v>
      </c>
      <c r="E504" t="s">
        <v>440</v>
      </c>
      <c r="F504" s="7">
        <v>37347</v>
      </c>
      <c r="J504" t="s">
        <v>2319</v>
      </c>
      <c r="K504" t="s">
        <v>428</v>
      </c>
    </row>
    <row r="505" spans="1:11" x14ac:dyDescent="0.35">
      <c r="A505" t="s">
        <v>2320</v>
      </c>
      <c r="B505" t="s">
        <v>2207</v>
      </c>
      <c r="C505" t="s">
        <v>2306</v>
      </c>
      <c r="D505" t="s">
        <v>2256</v>
      </c>
      <c r="E505" t="s">
        <v>440</v>
      </c>
      <c r="F505" s="7">
        <v>37347</v>
      </c>
      <c r="J505" t="s">
        <v>2321</v>
      </c>
      <c r="K505" t="s">
        <v>428</v>
      </c>
    </row>
    <row r="506" spans="1:11" x14ac:dyDescent="0.35">
      <c r="A506" t="s">
        <v>2322</v>
      </c>
      <c r="B506" t="s">
        <v>2207</v>
      </c>
      <c r="C506" t="s">
        <v>2306</v>
      </c>
      <c r="D506" t="s">
        <v>2323</v>
      </c>
      <c r="E506" t="s">
        <v>440</v>
      </c>
      <c r="F506" s="7">
        <v>37347</v>
      </c>
      <c r="J506" t="s">
        <v>2324</v>
      </c>
      <c r="K506" t="s">
        <v>428</v>
      </c>
    </row>
    <row r="507" spans="1:11" x14ac:dyDescent="0.35">
      <c r="A507" t="s">
        <v>399</v>
      </c>
      <c r="B507" t="s">
        <v>2207</v>
      </c>
      <c r="C507" t="s">
        <v>2306</v>
      </c>
      <c r="D507" t="s">
        <v>777</v>
      </c>
      <c r="E507" t="s">
        <v>440</v>
      </c>
      <c r="F507" s="7">
        <v>37347</v>
      </c>
      <c r="J507" t="s">
        <v>2325</v>
      </c>
      <c r="K507" t="s">
        <v>428</v>
      </c>
    </row>
    <row r="508" spans="1:11" x14ac:dyDescent="0.35">
      <c r="A508" t="s">
        <v>2326</v>
      </c>
      <c r="B508" t="s">
        <v>2207</v>
      </c>
      <c r="C508" t="s">
        <v>2306</v>
      </c>
      <c r="D508" t="s">
        <v>1575</v>
      </c>
      <c r="E508" t="s">
        <v>440</v>
      </c>
      <c r="F508" s="7">
        <v>37347</v>
      </c>
      <c r="J508" t="s">
        <v>2327</v>
      </c>
      <c r="K508" t="s">
        <v>428</v>
      </c>
    </row>
    <row r="509" spans="1:11" x14ac:dyDescent="0.35">
      <c r="A509" t="s">
        <v>2328</v>
      </c>
      <c r="B509" t="s">
        <v>2207</v>
      </c>
      <c r="C509" t="s">
        <v>2306</v>
      </c>
      <c r="D509" t="s">
        <v>1003</v>
      </c>
      <c r="E509" t="s">
        <v>440</v>
      </c>
      <c r="F509" s="7">
        <v>37347</v>
      </c>
      <c r="J509" t="s">
        <v>2329</v>
      </c>
      <c r="K509" t="s">
        <v>428</v>
      </c>
    </row>
    <row r="510" spans="1:11" x14ac:dyDescent="0.35">
      <c r="A510" t="s">
        <v>2330</v>
      </c>
      <c r="B510" t="s">
        <v>2207</v>
      </c>
      <c r="C510" t="s">
        <v>2306</v>
      </c>
      <c r="D510" t="s">
        <v>2331</v>
      </c>
      <c r="E510" t="s">
        <v>440</v>
      </c>
      <c r="F510" s="7">
        <v>37347</v>
      </c>
      <c r="J510" t="s">
        <v>2332</v>
      </c>
      <c r="K510" t="s">
        <v>428</v>
      </c>
    </row>
    <row r="511" spans="1:11" x14ac:dyDescent="0.35">
      <c r="A511" t="s">
        <v>2333</v>
      </c>
      <c r="B511" t="s">
        <v>2207</v>
      </c>
      <c r="C511" t="s">
        <v>2306</v>
      </c>
      <c r="D511" t="s">
        <v>1941</v>
      </c>
      <c r="E511" t="s">
        <v>440</v>
      </c>
      <c r="F511" s="7">
        <v>37347</v>
      </c>
      <c r="J511" t="s">
        <v>2334</v>
      </c>
      <c r="K511" t="s">
        <v>428</v>
      </c>
    </row>
    <row r="512" spans="1:11" x14ac:dyDescent="0.35">
      <c r="A512" t="s">
        <v>2335</v>
      </c>
      <c r="B512" t="s">
        <v>2207</v>
      </c>
      <c r="C512" t="s">
        <v>2306</v>
      </c>
      <c r="D512" t="s">
        <v>2336</v>
      </c>
      <c r="E512" t="s">
        <v>440</v>
      </c>
      <c r="F512" s="7">
        <v>37347</v>
      </c>
      <c r="J512" t="s">
        <v>2337</v>
      </c>
      <c r="K512" t="s">
        <v>428</v>
      </c>
    </row>
    <row r="513" spans="1:11" x14ac:dyDescent="0.35">
      <c r="A513" t="s">
        <v>2338</v>
      </c>
      <c r="B513" t="s">
        <v>2207</v>
      </c>
      <c r="C513" t="s">
        <v>2306</v>
      </c>
      <c r="D513" t="s">
        <v>1946</v>
      </c>
      <c r="E513" t="s">
        <v>440</v>
      </c>
      <c r="F513" s="7">
        <v>37347</v>
      </c>
      <c r="J513" t="s">
        <v>2339</v>
      </c>
      <c r="K513" t="s">
        <v>428</v>
      </c>
    </row>
    <row r="514" spans="1:11" x14ac:dyDescent="0.35">
      <c r="A514" t="s">
        <v>2340</v>
      </c>
      <c r="B514" t="s">
        <v>2207</v>
      </c>
      <c r="C514" t="s">
        <v>2306</v>
      </c>
      <c r="D514" t="s">
        <v>1432</v>
      </c>
      <c r="E514" t="s">
        <v>440</v>
      </c>
      <c r="F514" s="7">
        <v>37347</v>
      </c>
      <c r="J514" t="s">
        <v>2341</v>
      </c>
      <c r="K514" t="s">
        <v>428</v>
      </c>
    </row>
    <row r="515" spans="1:11" x14ac:dyDescent="0.35">
      <c r="A515" t="s">
        <v>381</v>
      </c>
      <c r="B515" t="s">
        <v>2207</v>
      </c>
      <c r="C515" t="s">
        <v>2306</v>
      </c>
      <c r="D515" t="s">
        <v>2299</v>
      </c>
      <c r="E515" t="s">
        <v>440</v>
      </c>
      <c r="F515" s="7">
        <v>37347</v>
      </c>
      <c r="J515" t="s">
        <v>2342</v>
      </c>
      <c r="K515" t="s">
        <v>428</v>
      </c>
    </row>
    <row r="516" spans="1:11" x14ac:dyDescent="0.35">
      <c r="A516" t="s">
        <v>2343</v>
      </c>
      <c r="B516" t="s">
        <v>2207</v>
      </c>
      <c r="C516" t="s">
        <v>2344</v>
      </c>
      <c r="E516" t="s">
        <v>2345</v>
      </c>
      <c r="F516" s="7">
        <v>37347</v>
      </c>
      <c r="J516" t="s">
        <v>2344</v>
      </c>
      <c r="K516" t="s">
        <v>428</v>
      </c>
    </row>
    <row r="517" spans="1:11" x14ac:dyDescent="0.35">
      <c r="A517" t="s">
        <v>406</v>
      </c>
      <c r="B517" t="s">
        <v>2207</v>
      </c>
      <c r="C517" t="s">
        <v>2344</v>
      </c>
      <c r="D517" t="s">
        <v>2346</v>
      </c>
      <c r="E517" t="s">
        <v>440</v>
      </c>
      <c r="F517" s="7">
        <v>37347</v>
      </c>
      <c r="J517" t="s">
        <v>2347</v>
      </c>
      <c r="K517" t="s">
        <v>428</v>
      </c>
    </row>
    <row r="518" spans="1:11" x14ac:dyDescent="0.35">
      <c r="A518" t="s">
        <v>2348</v>
      </c>
      <c r="B518" t="s">
        <v>2207</v>
      </c>
      <c r="C518" t="s">
        <v>2344</v>
      </c>
      <c r="D518" t="s">
        <v>2349</v>
      </c>
      <c r="E518" t="s">
        <v>440</v>
      </c>
      <c r="F518" s="7">
        <v>37347</v>
      </c>
      <c r="J518" t="s">
        <v>2350</v>
      </c>
      <c r="K518" t="s">
        <v>428</v>
      </c>
    </row>
    <row r="519" spans="1:11" x14ac:dyDescent="0.35">
      <c r="A519" t="s">
        <v>2351</v>
      </c>
      <c r="B519" t="s">
        <v>2352</v>
      </c>
      <c r="C519" t="s">
        <v>2353</v>
      </c>
      <c r="E519" t="s">
        <v>2354</v>
      </c>
      <c r="F519" s="7">
        <v>37347</v>
      </c>
      <c r="I519" t="s">
        <v>2355</v>
      </c>
      <c r="J519" t="s">
        <v>2356</v>
      </c>
      <c r="K519" t="s">
        <v>428</v>
      </c>
    </row>
    <row r="520" spans="1:11" x14ac:dyDescent="0.35">
      <c r="A520" t="s">
        <v>2357</v>
      </c>
      <c r="B520" t="s">
        <v>2352</v>
      </c>
      <c r="C520" t="s">
        <v>2358</v>
      </c>
      <c r="E520" t="s">
        <v>2359</v>
      </c>
      <c r="F520" s="7">
        <v>37347</v>
      </c>
      <c r="J520" t="s">
        <v>2358</v>
      </c>
      <c r="K520" t="s">
        <v>428</v>
      </c>
    </row>
    <row r="521" spans="1:11" x14ac:dyDescent="0.35">
      <c r="A521" t="s">
        <v>2360</v>
      </c>
      <c r="B521" t="s">
        <v>2352</v>
      </c>
      <c r="C521" t="s">
        <v>2358</v>
      </c>
      <c r="D521" t="s">
        <v>2361</v>
      </c>
      <c r="E521" t="s">
        <v>440</v>
      </c>
      <c r="F521" s="7">
        <v>37347</v>
      </c>
      <c r="J521" t="s">
        <v>2362</v>
      </c>
      <c r="K521" t="s">
        <v>428</v>
      </c>
    </row>
    <row r="522" spans="1:11" x14ac:dyDescent="0.35">
      <c r="A522" t="s">
        <v>2363</v>
      </c>
      <c r="B522" t="s">
        <v>2352</v>
      </c>
      <c r="C522" t="s">
        <v>2358</v>
      </c>
      <c r="D522" t="s">
        <v>2364</v>
      </c>
      <c r="E522" t="s">
        <v>440</v>
      </c>
      <c r="F522" s="7">
        <v>37347</v>
      </c>
      <c r="J522" t="s">
        <v>2365</v>
      </c>
      <c r="K522" t="s">
        <v>428</v>
      </c>
    </row>
    <row r="523" spans="1:11" x14ac:dyDescent="0.35">
      <c r="A523" t="s">
        <v>2366</v>
      </c>
      <c r="B523" t="s">
        <v>2352</v>
      </c>
      <c r="C523" t="s">
        <v>2358</v>
      </c>
      <c r="D523" t="s">
        <v>584</v>
      </c>
      <c r="F523" s="7">
        <v>37347</v>
      </c>
      <c r="G523" s="7">
        <v>38990</v>
      </c>
      <c r="I523" t="s">
        <v>2367</v>
      </c>
      <c r="J523" t="s">
        <v>2368</v>
      </c>
      <c r="K523" t="s">
        <v>428</v>
      </c>
    </row>
    <row r="524" spans="1:11" x14ac:dyDescent="0.35">
      <c r="A524" t="s">
        <v>2369</v>
      </c>
      <c r="B524" t="s">
        <v>2352</v>
      </c>
      <c r="C524" t="s">
        <v>2358</v>
      </c>
      <c r="D524" t="s">
        <v>2370</v>
      </c>
      <c r="E524" t="s">
        <v>440</v>
      </c>
      <c r="F524" s="7">
        <v>37347</v>
      </c>
      <c r="J524" t="s">
        <v>2371</v>
      </c>
      <c r="K524" t="s">
        <v>428</v>
      </c>
    </row>
    <row r="525" spans="1:11" x14ac:dyDescent="0.35">
      <c r="A525" t="s">
        <v>2372</v>
      </c>
      <c r="B525" t="s">
        <v>2352</v>
      </c>
      <c r="C525" t="s">
        <v>2358</v>
      </c>
      <c r="D525" t="s">
        <v>2373</v>
      </c>
      <c r="E525" t="s">
        <v>440</v>
      </c>
      <c r="F525" s="7">
        <v>37347</v>
      </c>
      <c r="J525" t="s">
        <v>2374</v>
      </c>
      <c r="K525" t="s">
        <v>428</v>
      </c>
    </row>
    <row r="526" spans="1:11" x14ac:dyDescent="0.35">
      <c r="A526" t="s">
        <v>2375</v>
      </c>
      <c r="B526" t="s">
        <v>2352</v>
      </c>
      <c r="C526" t="s">
        <v>2358</v>
      </c>
      <c r="D526" t="s">
        <v>1288</v>
      </c>
      <c r="E526" t="s">
        <v>440</v>
      </c>
      <c r="F526" s="7">
        <v>37347</v>
      </c>
      <c r="J526" t="s">
        <v>2376</v>
      </c>
      <c r="K526" t="s">
        <v>428</v>
      </c>
    </row>
    <row r="527" spans="1:11" x14ac:dyDescent="0.35">
      <c r="A527" t="s">
        <v>2377</v>
      </c>
      <c r="B527" t="s">
        <v>2352</v>
      </c>
      <c r="C527" t="s">
        <v>2358</v>
      </c>
      <c r="D527" t="s">
        <v>538</v>
      </c>
      <c r="E527" t="s">
        <v>440</v>
      </c>
      <c r="F527" s="7">
        <v>37347</v>
      </c>
      <c r="J527" t="s">
        <v>2378</v>
      </c>
      <c r="K527" t="s">
        <v>428</v>
      </c>
    </row>
    <row r="528" spans="1:11" x14ac:dyDescent="0.35">
      <c r="A528" t="s">
        <v>2379</v>
      </c>
      <c r="B528" t="s">
        <v>2380</v>
      </c>
      <c r="C528" t="s">
        <v>2381</v>
      </c>
      <c r="E528" t="s">
        <v>2382</v>
      </c>
      <c r="F528" s="7">
        <v>38991</v>
      </c>
      <c r="I528" t="s">
        <v>2383</v>
      </c>
      <c r="J528" t="s">
        <v>2381</v>
      </c>
      <c r="K528" t="s">
        <v>428</v>
      </c>
    </row>
    <row r="529" spans="1:11" x14ac:dyDescent="0.35">
      <c r="A529" t="s">
        <v>2384</v>
      </c>
      <c r="B529" t="s">
        <v>2380</v>
      </c>
      <c r="C529" t="s">
        <v>2385</v>
      </c>
      <c r="E529" t="s">
        <v>2386</v>
      </c>
      <c r="F529" s="7">
        <v>37347</v>
      </c>
      <c r="I529" t="s">
        <v>2387</v>
      </c>
      <c r="J529" t="s">
        <v>2385</v>
      </c>
      <c r="K529" t="s">
        <v>428</v>
      </c>
    </row>
    <row r="530" spans="1:11" x14ac:dyDescent="0.35">
      <c r="A530" t="s">
        <v>2388</v>
      </c>
      <c r="B530" t="s">
        <v>2380</v>
      </c>
      <c r="C530" t="s">
        <v>2389</v>
      </c>
      <c r="E530" t="s">
        <v>2390</v>
      </c>
      <c r="F530" s="7">
        <v>40817</v>
      </c>
      <c r="I530" t="s">
        <v>2391</v>
      </c>
      <c r="J530" t="s">
        <v>2389</v>
      </c>
      <c r="K530" t="s">
        <v>428</v>
      </c>
    </row>
    <row r="531" spans="1:11" x14ac:dyDescent="0.35">
      <c r="A531" t="s">
        <v>2392</v>
      </c>
      <c r="B531" t="s">
        <v>2380</v>
      </c>
      <c r="C531" t="s">
        <v>2393</v>
      </c>
      <c r="E531" t="s">
        <v>2394</v>
      </c>
      <c r="F531" s="7">
        <v>37347</v>
      </c>
      <c r="I531" t="s">
        <v>2395</v>
      </c>
      <c r="J531" t="s">
        <v>2393</v>
      </c>
      <c r="K531" t="s">
        <v>428</v>
      </c>
    </row>
    <row r="532" spans="1:11" x14ac:dyDescent="0.35">
      <c r="A532" t="s">
        <v>2396</v>
      </c>
      <c r="B532" t="s">
        <v>2380</v>
      </c>
      <c r="C532" t="s">
        <v>2397</v>
      </c>
      <c r="E532" t="s">
        <v>2398</v>
      </c>
      <c r="F532" s="7">
        <v>39173</v>
      </c>
      <c r="I532" t="s">
        <v>2399</v>
      </c>
      <c r="J532" t="s">
        <v>2397</v>
      </c>
      <c r="K532" t="s">
        <v>428</v>
      </c>
    </row>
    <row r="533" spans="1:11" x14ac:dyDescent="0.35">
      <c r="A533" t="s">
        <v>2400</v>
      </c>
      <c r="B533" t="s">
        <v>2380</v>
      </c>
      <c r="C533" t="s">
        <v>2401</v>
      </c>
      <c r="E533" t="s">
        <v>2402</v>
      </c>
      <c r="F533" s="7">
        <v>37347</v>
      </c>
      <c r="I533" t="s">
        <v>2403</v>
      </c>
      <c r="J533" t="s">
        <v>2401</v>
      </c>
      <c r="K533" t="s">
        <v>428</v>
      </c>
    </row>
    <row r="534" spans="1:11" x14ac:dyDescent="0.35">
      <c r="A534" t="s">
        <v>2404</v>
      </c>
      <c r="B534" t="s">
        <v>2380</v>
      </c>
      <c r="C534" t="s">
        <v>2405</v>
      </c>
      <c r="E534" t="s">
        <v>2406</v>
      </c>
      <c r="F534" s="7">
        <v>37347</v>
      </c>
      <c r="J534" t="s">
        <v>2405</v>
      </c>
      <c r="K534" t="s">
        <v>428</v>
      </c>
    </row>
    <row r="535" spans="1:11" x14ac:dyDescent="0.35">
      <c r="A535" t="s">
        <v>2407</v>
      </c>
      <c r="B535" t="s">
        <v>2380</v>
      </c>
      <c r="C535" t="s">
        <v>2408</v>
      </c>
      <c r="E535" t="s">
        <v>2409</v>
      </c>
      <c r="F535" s="7">
        <v>40452</v>
      </c>
      <c r="I535" t="s">
        <v>2410</v>
      </c>
      <c r="J535" t="s">
        <v>2408</v>
      </c>
      <c r="K535" t="s">
        <v>428</v>
      </c>
    </row>
    <row r="536" spans="1:11" x14ac:dyDescent="0.35">
      <c r="A536" t="s">
        <v>2411</v>
      </c>
      <c r="B536" t="s">
        <v>2380</v>
      </c>
      <c r="C536" t="s">
        <v>2412</v>
      </c>
      <c r="E536" t="s">
        <v>2413</v>
      </c>
      <c r="F536" s="7">
        <v>37347</v>
      </c>
      <c r="I536" t="s">
        <v>2414</v>
      </c>
      <c r="J536" t="s">
        <v>2412</v>
      </c>
      <c r="K536" t="s">
        <v>428</v>
      </c>
    </row>
    <row r="537" spans="1:11" x14ac:dyDescent="0.35">
      <c r="A537" t="s">
        <v>2415</v>
      </c>
      <c r="B537" t="s">
        <v>2380</v>
      </c>
      <c r="C537" t="s">
        <v>2416</v>
      </c>
      <c r="E537" t="s">
        <v>2417</v>
      </c>
      <c r="F537" s="7">
        <v>37347</v>
      </c>
      <c r="I537" t="s">
        <v>2418</v>
      </c>
      <c r="J537" t="s">
        <v>2416</v>
      </c>
      <c r="K537" t="s">
        <v>428</v>
      </c>
    </row>
    <row r="538" spans="1:11" x14ac:dyDescent="0.35">
      <c r="A538" t="s">
        <v>2419</v>
      </c>
      <c r="B538" t="s">
        <v>2380</v>
      </c>
      <c r="C538" t="s">
        <v>2416</v>
      </c>
      <c r="D538" t="s">
        <v>2420</v>
      </c>
      <c r="E538" t="s">
        <v>2421</v>
      </c>
      <c r="F538" s="7">
        <v>37347</v>
      </c>
      <c r="I538" t="s">
        <v>2422</v>
      </c>
      <c r="J538" t="s">
        <v>2423</v>
      </c>
      <c r="K538" t="s">
        <v>428</v>
      </c>
    </row>
    <row r="539" spans="1:11" x14ac:dyDescent="0.35">
      <c r="A539" t="s">
        <v>2424</v>
      </c>
      <c r="B539" t="s">
        <v>2380</v>
      </c>
      <c r="C539" t="s">
        <v>2416</v>
      </c>
      <c r="D539" t="s">
        <v>2425</v>
      </c>
      <c r="E539" t="s">
        <v>2426</v>
      </c>
      <c r="F539" s="7">
        <v>39722</v>
      </c>
      <c r="I539" t="s">
        <v>2427</v>
      </c>
      <c r="J539" t="s">
        <v>2428</v>
      </c>
      <c r="K539" t="s">
        <v>428</v>
      </c>
    </row>
    <row r="540" spans="1:11" x14ac:dyDescent="0.35">
      <c r="A540" t="s">
        <v>2429</v>
      </c>
      <c r="B540" t="s">
        <v>2380</v>
      </c>
      <c r="C540" t="s">
        <v>2416</v>
      </c>
      <c r="D540" t="s">
        <v>2430</v>
      </c>
      <c r="E540" t="s">
        <v>440</v>
      </c>
      <c r="F540" s="7">
        <v>37347</v>
      </c>
      <c r="J540" t="s">
        <v>2431</v>
      </c>
      <c r="K540" t="s">
        <v>428</v>
      </c>
    </row>
    <row r="541" spans="1:11" x14ac:dyDescent="0.35">
      <c r="A541" t="s">
        <v>2432</v>
      </c>
      <c r="B541" t="s">
        <v>2380</v>
      </c>
      <c r="C541" t="s">
        <v>2416</v>
      </c>
      <c r="D541" t="s">
        <v>2433</v>
      </c>
      <c r="E541" t="s">
        <v>2434</v>
      </c>
      <c r="F541" s="7">
        <v>39722</v>
      </c>
      <c r="I541" t="s">
        <v>2435</v>
      </c>
      <c r="J541" t="s">
        <v>2436</v>
      </c>
      <c r="K541" t="s">
        <v>428</v>
      </c>
    </row>
    <row r="542" spans="1:11" x14ac:dyDescent="0.35">
      <c r="A542" t="s">
        <v>2437</v>
      </c>
      <c r="B542" t="s">
        <v>2380</v>
      </c>
      <c r="C542" t="s">
        <v>2416</v>
      </c>
      <c r="D542" t="s">
        <v>1869</v>
      </c>
      <c r="E542" t="s">
        <v>2438</v>
      </c>
      <c r="F542" s="7">
        <v>39722</v>
      </c>
      <c r="I542" t="s">
        <v>2439</v>
      </c>
      <c r="J542" t="s">
        <v>2440</v>
      </c>
      <c r="K542" t="s">
        <v>428</v>
      </c>
    </row>
    <row r="543" spans="1:11" x14ac:dyDescent="0.35">
      <c r="A543" t="s">
        <v>2441</v>
      </c>
      <c r="B543" t="s">
        <v>2380</v>
      </c>
      <c r="C543" t="s">
        <v>2416</v>
      </c>
      <c r="D543" t="s">
        <v>2442</v>
      </c>
      <c r="E543" t="s">
        <v>440</v>
      </c>
      <c r="F543" s="7">
        <v>37347</v>
      </c>
      <c r="J543" t="s">
        <v>2443</v>
      </c>
      <c r="K543" t="s">
        <v>428</v>
      </c>
    </row>
    <row r="544" spans="1:11" x14ac:dyDescent="0.35">
      <c r="A544" t="s">
        <v>2444</v>
      </c>
      <c r="B544" t="s">
        <v>2380</v>
      </c>
      <c r="C544" t="s">
        <v>2416</v>
      </c>
      <c r="D544" t="s">
        <v>2445</v>
      </c>
      <c r="E544" t="s">
        <v>440</v>
      </c>
      <c r="F544" s="7">
        <v>37347</v>
      </c>
      <c r="J544" t="s">
        <v>2446</v>
      </c>
      <c r="K544" t="s">
        <v>428</v>
      </c>
    </row>
    <row r="545" spans="1:11" x14ac:dyDescent="0.35">
      <c r="A545" t="s">
        <v>2447</v>
      </c>
      <c r="B545" t="s">
        <v>2380</v>
      </c>
      <c r="C545" t="s">
        <v>2416</v>
      </c>
      <c r="D545" t="s">
        <v>2448</v>
      </c>
      <c r="E545" t="s">
        <v>2449</v>
      </c>
      <c r="F545" s="7">
        <v>39722</v>
      </c>
      <c r="I545" t="s">
        <v>2450</v>
      </c>
      <c r="J545" t="s">
        <v>2451</v>
      </c>
      <c r="K545" t="s">
        <v>428</v>
      </c>
    </row>
    <row r="546" spans="1:11" x14ac:dyDescent="0.35">
      <c r="A546" t="s">
        <v>2452</v>
      </c>
      <c r="B546" t="s">
        <v>2380</v>
      </c>
      <c r="C546" t="s">
        <v>2416</v>
      </c>
      <c r="D546" t="s">
        <v>1423</v>
      </c>
      <c r="E546" t="s">
        <v>2453</v>
      </c>
      <c r="F546" s="7">
        <v>39722</v>
      </c>
      <c r="I546" t="s">
        <v>2454</v>
      </c>
      <c r="J546" t="s">
        <v>2455</v>
      </c>
      <c r="K546" t="s">
        <v>428</v>
      </c>
    </row>
    <row r="547" spans="1:11" x14ac:dyDescent="0.35">
      <c r="A547" t="s">
        <v>2456</v>
      </c>
      <c r="B547" t="s">
        <v>2380</v>
      </c>
      <c r="C547" t="s">
        <v>2416</v>
      </c>
      <c r="D547" t="s">
        <v>2457</v>
      </c>
      <c r="E547" t="s">
        <v>440</v>
      </c>
      <c r="F547" s="7">
        <v>37347</v>
      </c>
      <c r="J547" t="s">
        <v>2458</v>
      </c>
      <c r="K547" t="s">
        <v>428</v>
      </c>
    </row>
    <row r="548" spans="1:11" x14ac:dyDescent="0.35">
      <c r="A548" t="s">
        <v>2459</v>
      </c>
      <c r="B548" t="s">
        <v>2380</v>
      </c>
      <c r="C548" t="s">
        <v>2416</v>
      </c>
      <c r="D548" t="s">
        <v>1003</v>
      </c>
      <c r="E548" t="s">
        <v>2460</v>
      </c>
      <c r="F548" s="7">
        <v>37347</v>
      </c>
      <c r="I548" t="s">
        <v>2461</v>
      </c>
      <c r="J548" t="s">
        <v>2462</v>
      </c>
      <c r="K548" t="s">
        <v>428</v>
      </c>
    </row>
    <row r="549" spans="1:11" x14ac:dyDescent="0.35">
      <c r="A549" t="s">
        <v>2463</v>
      </c>
      <c r="B549" t="s">
        <v>2380</v>
      </c>
      <c r="C549" t="s">
        <v>2416</v>
      </c>
      <c r="D549" t="s">
        <v>2464</v>
      </c>
      <c r="E549" t="s">
        <v>2465</v>
      </c>
      <c r="F549" s="7">
        <v>39722</v>
      </c>
      <c r="I549" t="s">
        <v>2466</v>
      </c>
      <c r="J549" t="s">
        <v>2467</v>
      </c>
      <c r="K549" t="s">
        <v>428</v>
      </c>
    </row>
    <row r="550" spans="1:11" x14ac:dyDescent="0.35">
      <c r="A550" t="s">
        <v>2468</v>
      </c>
      <c r="B550" t="s">
        <v>2380</v>
      </c>
      <c r="C550" t="s">
        <v>2469</v>
      </c>
      <c r="E550" t="s">
        <v>2470</v>
      </c>
      <c r="F550" s="7">
        <v>37347</v>
      </c>
      <c r="I550" t="s">
        <v>2471</v>
      </c>
      <c r="J550" t="s">
        <v>2469</v>
      </c>
      <c r="K550" t="s">
        <v>428</v>
      </c>
    </row>
    <row r="551" spans="1:11" x14ac:dyDescent="0.35">
      <c r="A551" t="s">
        <v>2472</v>
      </c>
      <c r="B551" t="s">
        <v>2380</v>
      </c>
      <c r="C551" t="s">
        <v>2469</v>
      </c>
      <c r="D551" t="s">
        <v>2420</v>
      </c>
      <c r="E551" t="s">
        <v>2473</v>
      </c>
      <c r="F551" s="7">
        <v>39722</v>
      </c>
      <c r="I551" t="s">
        <v>2474</v>
      </c>
      <c r="J551" t="s">
        <v>2475</v>
      </c>
      <c r="K551" t="s">
        <v>428</v>
      </c>
    </row>
    <row r="552" spans="1:11" x14ac:dyDescent="0.35">
      <c r="A552" t="s">
        <v>2476</v>
      </c>
      <c r="B552" t="s">
        <v>2380</v>
      </c>
      <c r="C552" t="s">
        <v>2469</v>
      </c>
      <c r="D552" t="s">
        <v>2425</v>
      </c>
      <c r="E552" t="s">
        <v>2477</v>
      </c>
      <c r="F552" s="7">
        <v>39722</v>
      </c>
      <c r="I552" t="s">
        <v>2478</v>
      </c>
      <c r="J552" t="s">
        <v>2479</v>
      </c>
      <c r="K552" t="s">
        <v>428</v>
      </c>
    </row>
    <row r="553" spans="1:11" x14ac:dyDescent="0.35">
      <c r="A553" t="s">
        <v>2480</v>
      </c>
      <c r="B553" t="s">
        <v>2380</v>
      </c>
      <c r="C553" t="s">
        <v>2469</v>
      </c>
      <c r="D553" t="s">
        <v>2433</v>
      </c>
      <c r="E553" t="s">
        <v>2477</v>
      </c>
      <c r="F553" s="7">
        <v>39722</v>
      </c>
      <c r="I553" t="s">
        <v>2481</v>
      </c>
      <c r="J553" t="s">
        <v>2482</v>
      </c>
      <c r="K553" t="s">
        <v>428</v>
      </c>
    </row>
    <row r="554" spans="1:11" x14ac:dyDescent="0.35">
      <c r="A554" t="s">
        <v>2483</v>
      </c>
      <c r="B554" t="s">
        <v>2380</v>
      </c>
      <c r="C554" t="s">
        <v>2469</v>
      </c>
      <c r="D554" t="s">
        <v>2448</v>
      </c>
      <c r="E554" t="s">
        <v>2484</v>
      </c>
      <c r="F554" s="7">
        <v>39722</v>
      </c>
      <c r="I554" t="s">
        <v>2485</v>
      </c>
      <c r="J554" t="s">
        <v>2486</v>
      </c>
      <c r="K554" t="s">
        <v>428</v>
      </c>
    </row>
    <row r="555" spans="1:11" x14ac:dyDescent="0.35">
      <c r="A555" t="s">
        <v>2487</v>
      </c>
      <c r="B555" t="s">
        <v>2380</v>
      </c>
      <c r="C555" t="s">
        <v>2488</v>
      </c>
      <c r="E555" t="s">
        <v>2489</v>
      </c>
      <c r="F555" s="7">
        <v>37347</v>
      </c>
      <c r="H555" s="7">
        <v>40544</v>
      </c>
      <c r="I555" t="s">
        <v>2490</v>
      </c>
      <c r="J555" t="s">
        <v>2488</v>
      </c>
      <c r="K555" t="s">
        <v>428</v>
      </c>
    </row>
    <row r="556" spans="1:11" x14ac:dyDescent="0.35">
      <c r="A556" t="s">
        <v>2491</v>
      </c>
      <c r="B556" t="s">
        <v>2380</v>
      </c>
      <c r="C556" t="s">
        <v>2492</v>
      </c>
      <c r="E556" t="s">
        <v>2493</v>
      </c>
      <c r="F556" s="7">
        <v>37347</v>
      </c>
      <c r="H556" s="7">
        <v>41456</v>
      </c>
      <c r="I556" t="s">
        <v>2494</v>
      </c>
      <c r="J556" t="s">
        <v>2492</v>
      </c>
      <c r="K556" t="s">
        <v>428</v>
      </c>
    </row>
    <row r="557" spans="1:11" x14ac:dyDescent="0.35">
      <c r="A557" t="s">
        <v>2495</v>
      </c>
      <c r="B557" t="s">
        <v>2380</v>
      </c>
      <c r="C557" t="s">
        <v>2496</v>
      </c>
      <c r="E557" t="s">
        <v>2497</v>
      </c>
      <c r="F557" s="7">
        <v>40452</v>
      </c>
      <c r="I557" t="s">
        <v>2410</v>
      </c>
      <c r="J557" t="s">
        <v>2496</v>
      </c>
      <c r="K557" t="s">
        <v>428</v>
      </c>
    </row>
    <row r="558" spans="1:11" x14ac:dyDescent="0.35">
      <c r="A558" t="s">
        <v>2498</v>
      </c>
      <c r="B558" t="s">
        <v>2380</v>
      </c>
      <c r="C558" t="s">
        <v>2499</v>
      </c>
      <c r="E558" t="s">
        <v>2500</v>
      </c>
      <c r="F558" s="7">
        <v>37347</v>
      </c>
      <c r="H558" s="7">
        <v>43831</v>
      </c>
      <c r="I558" t="s">
        <v>2501</v>
      </c>
      <c r="J558" t="s">
        <v>2499</v>
      </c>
      <c r="K558" t="s">
        <v>428</v>
      </c>
    </row>
    <row r="559" spans="1:11" x14ac:dyDescent="0.35">
      <c r="A559" t="s">
        <v>2502</v>
      </c>
      <c r="B559" t="s">
        <v>2380</v>
      </c>
      <c r="C559" t="s">
        <v>2499</v>
      </c>
      <c r="D559" t="s">
        <v>2503</v>
      </c>
      <c r="E559" t="s">
        <v>2504</v>
      </c>
      <c r="F559" s="7">
        <v>37347</v>
      </c>
      <c r="H559" s="7">
        <v>43831</v>
      </c>
      <c r="I559" t="s">
        <v>2505</v>
      </c>
      <c r="J559" t="s">
        <v>2506</v>
      </c>
      <c r="K559" t="s">
        <v>428</v>
      </c>
    </row>
    <row r="560" spans="1:11" x14ac:dyDescent="0.35">
      <c r="A560" s="8" t="s">
        <v>2507</v>
      </c>
      <c r="B560" t="s">
        <v>2380</v>
      </c>
      <c r="C560" t="s">
        <v>2499</v>
      </c>
      <c r="D560" t="s">
        <v>2508</v>
      </c>
      <c r="E560" t="s">
        <v>2509</v>
      </c>
      <c r="F560" s="7">
        <v>37347</v>
      </c>
      <c r="H560" s="7">
        <v>43831</v>
      </c>
      <c r="I560" t="s">
        <v>2510</v>
      </c>
      <c r="J560" t="s">
        <v>2511</v>
      </c>
      <c r="K560" t="s">
        <v>428</v>
      </c>
    </row>
    <row r="561" spans="1:11" x14ac:dyDescent="0.35">
      <c r="A561" s="8" t="s">
        <v>2512</v>
      </c>
      <c r="B561" t="s">
        <v>2380</v>
      </c>
      <c r="C561" t="s">
        <v>2499</v>
      </c>
      <c r="D561" t="s">
        <v>2430</v>
      </c>
      <c r="E561" t="s">
        <v>2513</v>
      </c>
      <c r="F561" s="7">
        <v>37347</v>
      </c>
      <c r="H561" s="7">
        <v>43831</v>
      </c>
      <c r="I561" t="s">
        <v>2514</v>
      </c>
      <c r="J561" t="s">
        <v>2515</v>
      </c>
      <c r="K561" t="s">
        <v>428</v>
      </c>
    </row>
    <row r="562" spans="1:11" x14ac:dyDescent="0.35">
      <c r="A562" t="s">
        <v>2516</v>
      </c>
      <c r="B562" t="s">
        <v>2380</v>
      </c>
      <c r="C562" t="s">
        <v>2499</v>
      </c>
      <c r="D562" t="s">
        <v>2517</v>
      </c>
      <c r="E562" t="s">
        <v>2518</v>
      </c>
      <c r="F562" s="7">
        <v>37347</v>
      </c>
      <c r="H562" s="7">
        <v>43831</v>
      </c>
      <c r="I562" t="s">
        <v>2519</v>
      </c>
      <c r="J562" t="s">
        <v>2520</v>
      </c>
      <c r="K562" t="s">
        <v>428</v>
      </c>
    </row>
    <row r="563" spans="1:11" x14ac:dyDescent="0.35">
      <c r="A563" t="s">
        <v>2521</v>
      </c>
      <c r="B563" t="s">
        <v>2380</v>
      </c>
      <c r="C563" t="s">
        <v>2499</v>
      </c>
      <c r="D563" t="s">
        <v>2442</v>
      </c>
      <c r="E563" t="s">
        <v>440</v>
      </c>
      <c r="F563" s="7">
        <v>37347</v>
      </c>
      <c r="J563" t="s">
        <v>2522</v>
      </c>
      <c r="K563" t="s">
        <v>428</v>
      </c>
    </row>
    <row r="564" spans="1:11" x14ac:dyDescent="0.35">
      <c r="A564" t="s">
        <v>2523</v>
      </c>
      <c r="B564" t="s">
        <v>2380</v>
      </c>
      <c r="C564" t="s">
        <v>2499</v>
      </c>
      <c r="D564" t="s">
        <v>2445</v>
      </c>
      <c r="E564" t="s">
        <v>440</v>
      </c>
      <c r="F564" s="7">
        <v>37347</v>
      </c>
      <c r="J564" t="s">
        <v>2524</v>
      </c>
      <c r="K564" t="s">
        <v>428</v>
      </c>
    </row>
    <row r="565" spans="1:11" x14ac:dyDescent="0.35">
      <c r="A565" t="s">
        <v>2525</v>
      </c>
      <c r="B565" t="s">
        <v>2380</v>
      </c>
      <c r="C565" t="s">
        <v>2499</v>
      </c>
      <c r="D565" t="s">
        <v>1250</v>
      </c>
      <c r="E565" t="s">
        <v>2526</v>
      </c>
      <c r="F565" s="7">
        <v>37347</v>
      </c>
      <c r="H565" s="7">
        <v>43831</v>
      </c>
      <c r="I565" t="s">
        <v>2527</v>
      </c>
      <c r="J565" t="s">
        <v>2528</v>
      </c>
      <c r="K565" t="s">
        <v>428</v>
      </c>
    </row>
    <row r="566" spans="1:11" x14ac:dyDescent="0.35">
      <c r="A566" t="s">
        <v>2529</v>
      </c>
      <c r="B566" t="s">
        <v>2380</v>
      </c>
      <c r="C566" t="s">
        <v>2499</v>
      </c>
      <c r="D566" t="s">
        <v>1580</v>
      </c>
      <c r="E566" t="s">
        <v>2530</v>
      </c>
      <c r="F566" s="7">
        <v>37347</v>
      </c>
      <c r="H566" s="7">
        <v>43831</v>
      </c>
      <c r="I566" t="s">
        <v>2531</v>
      </c>
      <c r="J566" t="s">
        <v>2532</v>
      </c>
      <c r="K566" t="s">
        <v>428</v>
      </c>
    </row>
    <row r="567" spans="1:11" x14ac:dyDescent="0.35">
      <c r="A567" t="s">
        <v>2533</v>
      </c>
      <c r="B567" t="s">
        <v>2380</v>
      </c>
      <c r="C567" t="s">
        <v>2499</v>
      </c>
      <c r="D567" t="s">
        <v>1003</v>
      </c>
      <c r="E567" t="s">
        <v>2534</v>
      </c>
      <c r="F567" s="7">
        <v>37347</v>
      </c>
      <c r="H567" s="7">
        <v>43831</v>
      </c>
      <c r="I567" t="s">
        <v>2535</v>
      </c>
      <c r="J567" t="s">
        <v>2536</v>
      </c>
      <c r="K567" t="s">
        <v>428</v>
      </c>
    </row>
    <row r="568" spans="1:11" x14ac:dyDescent="0.35">
      <c r="A568" t="s">
        <v>2537</v>
      </c>
      <c r="B568" t="s">
        <v>2380</v>
      </c>
      <c r="C568" t="s">
        <v>2499</v>
      </c>
      <c r="D568" t="s">
        <v>2538</v>
      </c>
      <c r="E568" t="s">
        <v>2539</v>
      </c>
      <c r="F568" s="7">
        <v>37347</v>
      </c>
      <c r="H568" s="7">
        <v>43831</v>
      </c>
      <c r="I568" t="s">
        <v>2540</v>
      </c>
      <c r="J568" t="s">
        <v>2541</v>
      </c>
      <c r="K568" t="s">
        <v>428</v>
      </c>
    </row>
    <row r="569" spans="1:11" x14ac:dyDescent="0.35">
      <c r="A569" t="s">
        <v>2542</v>
      </c>
      <c r="B569" t="s">
        <v>2380</v>
      </c>
      <c r="C569" t="s">
        <v>2543</v>
      </c>
      <c r="E569" t="s">
        <v>2544</v>
      </c>
      <c r="F569" s="7">
        <v>37347</v>
      </c>
      <c r="I569" t="s">
        <v>2545</v>
      </c>
      <c r="J569" t="s">
        <v>2543</v>
      </c>
      <c r="K569" t="s">
        <v>428</v>
      </c>
    </row>
    <row r="570" spans="1:11" x14ac:dyDescent="0.35">
      <c r="A570" t="s">
        <v>2546</v>
      </c>
      <c r="B570" t="s">
        <v>2380</v>
      </c>
      <c r="C570" t="s">
        <v>2547</v>
      </c>
      <c r="E570" t="s">
        <v>2548</v>
      </c>
      <c r="F570" s="7">
        <v>37347</v>
      </c>
      <c r="H570" s="7">
        <v>41456</v>
      </c>
      <c r="I570" t="s">
        <v>2494</v>
      </c>
      <c r="J570" t="s">
        <v>2547</v>
      </c>
      <c r="K570" t="s">
        <v>428</v>
      </c>
    </row>
    <row r="571" spans="1:11" x14ac:dyDescent="0.35">
      <c r="A571" t="s">
        <v>2549</v>
      </c>
      <c r="B571" t="s">
        <v>2380</v>
      </c>
      <c r="C571" t="s">
        <v>2550</v>
      </c>
      <c r="E571" t="s">
        <v>2551</v>
      </c>
      <c r="F571" s="7">
        <v>37347</v>
      </c>
      <c r="J571" t="s">
        <v>2550</v>
      </c>
      <c r="K571" t="s">
        <v>428</v>
      </c>
    </row>
    <row r="572" spans="1:11" x14ac:dyDescent="0.35">
      <c r="A572" t="s">
        <v>2552</v>
      </c>
      <c r="B572" t="s">
        <v>2380</v>
      </c>
      <c r="C572" t="s">
        <v>2553</v>
      </c>
      <c r="E572" t="s">
        <v>2554</v>
      </c>
      <c r="F572" s="7">
        <v>37347</v>
      </c>
      <c r="I572" t="s">
        <v>2555</v>
      </c>
      <c r="J572" t="s">
        <v>2553</v>
      </c>
      <c r="K572" t="s">
        <v>428</v>
      </c>
    </row>
    <row r="573" spans="1:11" x14ac:dyDescent="0.35">
      <c r="A573" t="s">
        <v>2556</v>
      </c>
      <c r="B573" t="s">
        <v>2380</v>
      </c>
      <c r="C573" t="s">
        <v>2557</v>
      </c>
      <c r="E573" t="s">
        <v>2558</v>
      </c>
      <c r="F573" s="7">
        <v>42461</v>
      </c>
      <c r="I573" t="s">
        <v>2559</v>
      </c>
      <c r="J573" t="s">
        <v>2557</v>
      </c>
      <c r="K573" t="s">
        <v>428</v>
      </c>
    </row>
    <row r="574" spans="1:11" x14ac:dyDescent="0.35">
      <c r="A574" t="s">
        <v>2560</v>
      </c>
      <c r="B574" t="s">
        <v>2380</v>
      </c>
      <c r="C574" t="s">
        <v>2561</v>
      </c>
      <c r="E574" t="s">
        <v>2562</v>
      </c>
      <c r="F574" s="7">
        <v>37347</v>
      </c>
      <c r="I574" t="s">
        <v>2563</v>
      </c>
      <c r="J574" t="s">
        <v>2561</v>
      </c>
      <c r="K574" t="s">
        <v>428</v>
      </c>
    </row>
    <row r="575" spans="1:11" x14ac:dyDescent="0.35">
      <c r="A575" t="s">
        <v>2564</v>
      </c>
      <c r="B575" t="s">
        <v>2380</v>
      </c>
      <c r="C575" t="s">
        <v>2561</v>
      </c>
      <c r="D575" t="s">
        <v>2565</v>
      </c>
      <c r="E575" t="s">
        <v>440</v>
      </c>
      <c r="F575" s="7">
        <v>37347</v>
      </c>
      <c r="J575" t="s">
        <v>2566</v>
      </c>
      <c r="K575" t="s">
        <v>428</v>
      </c>
    </row>
    <row r="576" spans="1:11" x14ac:dyDescent="0.35">
      <c r="A576" t="s">
        <v>2567</v>
      </c>
      <c r="B576" t="s">
        <v>2380</v>
      </c>
      <c r="C576" t="s">
        <v>2561</v>
      </c>
      <c r="D576" t="s">
        <v>2568</v>
      </c>
      <c r="E576" t="s">
        <v>440</v>
      </c>
      <c r="F576" s="7">
        <v>37347</v>
      </c>
      <c r="J576" t="s">
        <v>2569</v>
      </c>
      <c r="K576" t="s">
        <v>428</v>
      </c>
    </row>
    <row r="577" spans="1:11" x14ac:dyDescent="0.35">
      <c r="A577" t="s">
        <v>2570</v>
      </c>
      <c r="B577" t="s">
        <v>2380</v>
      </c>
      <c r="C577" t="s">
        <v>2561</v>
      </c>
      <c r="D577" t="s">
        <v>2571</v>
      </c>
      <c r="E577" t="s">
        <v>2572</v>
      </c>
      <c r="F577" s="7">
        <v>38991</v>
      </c>
      <c r="I577" t="s">
        <v>2573</v>
      </c>
      <c r="J577" t="s">
        <v>2574</v>
      </c>
      <c r="K577" t="s">
        <v>428</v>
      </c>
    </row>
    <row r="578" spans="1:11" x14ac:dyDescent="0.35">
      <c r="A578" t="s">
        <v>2575</v>
      </c>
      <c r="B578" t="s">
        <v>2380</v>
      </c>
      <c r="C578" t="s">
        <v>2576</v>
      </c>
      <c r="E578" t="s">
        <v>2577</v>
      </c>
      <c r="F578" s="7">
        <v>37347</v>
      </c>
      <c r="J578" t="s">
        <v>2576</v>
      </c>
      <c r="K578" t="s">
        <v>428</v>
      </c>
    </row>
    <row r="579" spans="1:11" x14ac:dyDescent="0.35">
      <c r="A579" t="s">
        <v>2578</v>
      </c>
      <c r="B579" t="s">
        <v>2380</v>
      </c>
      <c r="C579" t="s">
        <v>2579</v>
      </c>
      <c r="E579" t="s">
        <v>2580</v>
      </c>
      <c r="F579" s="7">
        <v>37347</v>
      </c>
      <c r="J579" t="s">
        <v>2581</v>
      </c>
      <c r="K579" t="s">
        <v>428</v>
      </c>
    </row>
    <row r="580" spans="1:11" x14ac:dyDescent="0.35">
      <c r="A580" t="s">
        <v>2582</v>
      </c>
      <c r="B580" t="s">
        <v>2380</v>
      </c>
      <c r="C580" t="s">
        <v>2579</v>
      </c>
      <c r="D580" t="s">
        <v>2161</v>
      </c>
      <c r="E580" t="s">
        <v>2583</v>
      </c>
      <c r="F580" s="7">
        <v>37347</v>
      </c>
      <c r="J580" t="s">
        <v>2584</v>
      </c>
      <c r="K580" t="s">
        <v>428</v>
      </c>
    </row>
    <row r="581" spans="1:11" x14ac:dyDescent="0.35">
      <c r="A581" s="8" t="s">
        <v>2585</v>
      </c>
      <c r="B581" t="s">
        <v>2380</v>
      </c>
      <c r="C581" t="s">
        <v>2579</v>
      </c>
      <c r="D581" t="s">
        <v>1480</v>
      </c>
      <c r="E581" t="s">
        <v>2586</v>
      </c>
      <c r="F581" s="7">
        <v>37347</v>
      </c>
      <c r="J581" t="s">
        <v>2587</v>
      </c>
      <c r="K581" t="s">
        <v>428</v>
      </c>
    </row>
    <row r="582" spans="1:11" x14ac:dyDescent="0.35">
      <c r="A582" t="s">
        <v>2588</v>
      </c>
      <c r="B582" t="s">
        <v>2380</v>
      </c>
      <c r="C582" t="s">
        <v>2579</v>
      </c>
      <c r="D582" t="s">
        <v>2589</v>
      </c>
      <c r="E582" t="s">
        <v>2590</v>
      </c>
      <c r="F582" s="7">
        <v>37347</v>
      </c>
      <c r="J582" t="s">
        <v>2591</v>
      </c>
      <c r="K582" t="s">
        <v>428</v>
      </c>
    </row>
    <row r="583" spans="1:11" x14ac:dyDescent="0.35">
      <c r="A583" t="s">
        <v>2592</v>
      </c>
      <c r="B583" t="s">
        <v>2380</v>
      </c>
      <c r="C583" t="s">
        <v>2579</v>
      </c>
      <c r="D583" t="s">
        <v>2593</v>
      </c>
      <c r="E583" t="s">
        <v>2594</v>
      </c>
      <c r="F583" s="7">
        <v>37347</v>
      </c>
      <c r="J583" t="s">
        <v>2595</v>
      </c>
      <c r="K583" t="s">
        <v>428</v>
      </c>
    </row>
    <row r="584" spans="1:11" x14ac:dyDescent="0.35">
      <c r="A584" t="s">
        <v>2596</v>
      </c>
      <c r="B584" t="s">
        <v>2380</v>
      </c>
      <c r="C584" t="s">
        <v>2579</v>
      </c>
      <c r="D584" t="s">
        <v>2597</v>
      </c>
      <c r="E584" t="s">
        <v>2598</v>
      </c>
      <c r="F584" s="7">
        <v>37347</v>
      </c>
      <c r="J584" t="s">
        <v>2599</v>
      </c>
      <c r="K584" t="s">
        <v>428</v>
      </c>
    </row>
    <row r="585" spans="1:11" x14ac:dyDescent="0.35">
      <c r="A585" t="s">
        <v>2600</v>
      </c>
      <c r="B585" t="s">
        <v>2380</v>
      </c>
      <c r="C585" t="s">
        <v>2579</v>
      </c>
      <c r="D585" t="s">
        <v>1875</v>
      </c>
      <c r="E585" t="s">
        <v>2601</v>
      </c>
      <c r="F585" s="7">
        <v>37347</v>
      </c>
      <c r="J585" t="s">
        <v>2602</v>
      </c>
      <c r="K585" t="s">
        <v>428</v>
      </c>
    </row>
    <row r="586" spans="1:11" x14ac:dyDescent="0.35">
      <c r="A586" t="s">
        <v>2603</v>
      </c>
      <c r="B586" t="s">
        <v>2380</v>
      </c>
      <c r="C586" t="s">
        <v>2579</v>
      </c>
      <c r="D586" t="s">
        <v>2604</v>
      </c>
      <c r="E586" t="s">
        <v>2605</v>
      </c>
      <c r="F586" s="7">
        <v>37347</v>
      </c>
      <c r="J586" t="s">
        <v>2606</v>
      </c>
      <c r="K586" t="s">
        <v>428</v>
      </c>
    </row>
    <row r="587" spans="1:11" x14ac:dyDescent="0.35">
      <c r="A587" t="s">
        <v>2607</v>
      </c>
      <c r="B587" t="s">
        <v>2380</v>
      </c>
      <c r="C587" t="s">
        <v>2579</v>
      </c>
      <c r="D587" t="s">
        <v>2608</v>
      </c>
      <c r="E587" t="s">
        <v>2609</v>
      </c>
      <c r="F587" s="7">
        <v>37347</v>
      </c>
      <c r="J587" t="s">
        <v>2610</v>
      </c>
      <c r="K587" t="s">
        <v>428</v>
      </c>
    </row>
    <row r="588" spans="1:11" x14ac:dyDescent="0.35">
      <c r="A588" t="s">
        <v>2611</v>
      </c>
      <c r="B588" t="s">
        <v>2380</v>
      </c>
      <c r="C588" t="s">
        <v>2579</v>
      </c>
      <c r="D588" t="s">
        <v>2612</v>
      </c>
      <c r="E588" t="s">
        <v>2613</v>
      </c>
      <c r="F588" s="7">
        <v>37347</v>
      </c>
      <c r="J588" t="s">
        <v>2614</v>
      </c>
      <c r="K588" t="s">
        <v>428</v>
      </c>
    </row>
    <row r="589" spans="1:11" x14ac:dyDescent="0.35">
      <c r="A589" t="s">
        <v>2615</v>
      </c>
      <c r="B589" t="s">
        <v>2380</v>
      </c>
      <c r="C589" t="s">
        <v>2579</v>
      </c>
      <c r="D589" t="s">
        <v>2616</v>
      </c>
      <c r="E589" t="s">
        <v>2617</v>
      </c>
      <c r="F589" s="7">
        <v>37347</v>
      </c>
      <c r="J589" t="s">
        <v>2618</v>
      </c>
      <c r="K589" t="s">
        <v>428</v>
      </c>
    </row>
    <row r="590" spans="1:11" x14ac:dyDescent="0.35">
      <c r="A590" t="s">
        <v>2619</v>
      </c>
      <c r="B590" t="s">
        <v>2380</v>
      </c>
      <c r="C590" t="s">
        <v>2579</v>
      </c>
      <c r="D590" t="s">
        <v>2550</v>
      </c>
      <c r="E590" t="s">
        <v>2551</v>
      </c>
      <c r="F590" s="7">
        <v>37347</v>
      </c>
      <c r="J590" t="s">
        <v>2620</v>
      </c>
      <c r="K590" t="s">
        <v>428</v>
      </c>
    </row>
    <row r="591" spans="1:11" x14ac:dyDescent="0.35">
      <c r="A591" t="s">
        <v>2621</v>
      </c>
      <c r="B591" t="s">
        <v>2380</v>
      </c>
      <c r="C591" t="s">
        <v>2579</v>
      </c>
      <c r="D591" t="s">
        <v>2622</v>
      </c>
      <c r="E591" t="s">
        <v>2623</v>
      </c>
      <c r="F591" s="7">
        <v>37347</v>
      </c>
      <c r="J591" t="s">
        <v>2624</v>
      </c>
      <c r="K591" t="s">
        <v>428</v>
      </c>
    </row>
    <row r="592" spans="1:11" x14ac:dyDescent="0.35">
      <c r="A592" t="s">
        <v>2625</v>
      </c>
      <c r="B592" t="s">
        <v>2380</v>
      </c>
      <c r="C592" t="s">
        <v>2579</v>
      </c>
      <c r="D592" t="s">
        <v>2626</v>
      </c>
      <c r="E592" t="s">
        <v>2627</v>
      </c>
      <c r="F592" s="7">
        <v>37347</v>
      </c>
      <c r="J592" t="s">
        <v>2628</v>
      </c>
      <c r="K592" t="s">
        <v>428</v>
      </c>
    </row>
    <row r="593" spans="1:11" x14ac:dyDescent="0.35">
      <c r="A593" t="s">
        <v>2629</v>
      </c>
      <c r="B593" t="s">
        <v>2380</v>
      </c>
      <c r="C593" t="s">
        <v>2630</v>
      </c>
      <c r="E593" t="s">
        <v>2631</v>
      </c>
      <c r="F593" s="7">
        <v>37347</v>
      </c>
      <c r="J593" t="s">
        <v>2632</v>
      </c>
      <c r="K593" t="s">
        <v>428</v>
      </c>
    </row>
    <row r="594" spans="1:11" x14ac:dyDescent="0.35">
      <c r="A594" t="s">
        <v>2633</v>
      </c>
      <c r="B594" t="s">
        <v>2380</v>
      </c>
      <c r="C594" t="s">
        <v>2630</v>
      </c>
      <c r="D594" t="s">
        <v>2161</v>
      </c>
      <c r="E594" t="s">
        <v>2583</v>
      </c>
      <c r="F594" s="7">
        <v>37347</v>
      </c>
      <c r="J594" t="s">
        <v>2634</v>
      </c>
      <c r="K594" t="s">
        <v>428</v>
      </c>
    </row>
    <row r="595" spans="1:11" x14ac:dyDescent="0.35">
      <c r="A595" s="8" t="s">
        <v>2635</v>
      </c>
      <c r="B595" t="s">
        <v>2380</v>
      </c>
      <c r="C595" t="s">
        <v>2630</v>
      </c>
      <c r="D595" t="s">
        <v>1480</v>
      </c>
      <c r="E595" t="s">
        <v>2586</v>
      </c>
      <c r="F595" s="7">
        <v>37347</v>
      </c>
      <c r="J595" t="s">
        <v>2636</v>
      </c>
      <c r="K595" t="s">
        <v>428</v>
      </c>
    </row>
    <row r="596" spans="1:11" x14ac:dyDescent="0.35">
      <c r="A596" t="s">
        <v>2637</v>
      </c>
      <c r="B596" t="s">
        <v>2380</v>
      </c>
      <c r="C596" t="s">
        <v>2630</v>
      </c>
      <c r="D596" t="s">
        <v>2589</v>
      </c>
      <c r="E596" t="s">
        <v>2590</v>
      </c>
      <c r="F596" s="7">
        <v>37347</v>
      </c>
      <c r="J596" t="s">
        <v>2638</v>
      </c>
      <c r="K596" t="s">
        <v>428</v>
      </c>
    </row>
    <row r="597" spans="1:11" x14ac:dyDescent="0.35">
      <c r="A597" t="s">
        <v>2639</v>
      </c>
      <c r="B597" t="s">
        <v>2380</v>
      </c>
      <c r="C597" t="s">
        <v>2630</v>
      </c>
      <c r="D597" t="s">
        <v>2593</v>
      </c>
      <c r="E597" t="s">
        <v>2594</v>
      </c>
      <c r="F597" s="7">
        <v>37347</v>
      </c>
      <c r="J597" t="s">
        <v>2640</v>
      </c>
      <c r="K597" t="s">
        <v>428</v>
      </c>
    </row>
    <row r="598" spans="1:11" x14ac:dyDescent="0.35">
      <c r="A598" t="s">
        <v>2641</v>
      </c>
      <c r="B598" t="s">
        <v>2380</v>
      </c>
      <c r="C598" t="s">
        <v>2630</v>
      </c>
      <c r="D598" t="s">
        <v>2597</v>
      </c>
      <c r="E598" t="s">
        <v>2598</v>
      </c>
      <c r="F598" s="7">
        <v>37347</v>
      </c>
      <c r="J598" t="s">
        <v>2642</v>
      </c>
      <c r="K598" t="s">
        <v>428</v>
      </c>
    </row>
    <row r="599" spans="1:11" x14ac:dyDescent="0.35">
      <c r="A599" t="s">
        <v>2643</v>
      </c>
      <c r="B599" t="s">
        <v>2380</v>
      </c>
      <c r="C599" t="s">
        <v>2630</v>
      </c>
      <c r="D599" t="s">
        <v>1875</v>
      </c>
      <c r="E599" t="s">
        <v>2601</v>
      </c>
      <c r="F599" s="7">
        <v>37347</v>
      </c>
      <c r="J599" t="s">
        <v>2644</v>
      </c>
      <c r="K599" t="s">
        <v>428</v>
      </c>
    </row>
    <row r="600" spans="1:11" x14ac:dyDescent="0.35">
      <c r="A600" t="s">
        <v>2645</v>
      </c>
      <c r="B600" t="s">
        <v>2380</v>
      </c>
      <c r="C600" t="s">
        <v>2630</v>
      </c>
      <c r="D600" t="s">
        <v>2604</v>
      </c>
      <c r="E600" t="s">
        <v>2605</v>
      </c>
      <c r="F600" s="7">
        <v>37347</v>
      </c>
      <c r="J600" t="s">
        <v>2646</v>
      </c>
      <c r="K600" t="s">
        <v>428</v>
      </c>
    </row>
    <row r="601" spans="1:11" x14ac:dyDescent="0.35">
      <c r="A601" t="s">
        <v>2647</v>
      </c>
      <c r="B601" t="s">
        <v>2380</v>
      </c>
      <c r="C601" t="s">
        <v>2630</v>
      </c>
      <c r="D601" t="s">
        <v>2608</v>
      </c>
      <c r="E601" t="s">
        <v>2609</v>
      </c>
      <c r="F601" s="7">
        <v>37347</v>
      </c>
      <c r="J601" t="s">
        <v>2648</v>
      </c>
      <c r="K601" t="s">
        <v>428</v>
      </c>
    </row>
    <row r="602" spans="1:11" x14ac:dyDescent="0.35">
      <c r="A602" t="s">
        <v>2649</v>
      </c>
      <c r="B602" t="s">
        <v>2380</v>
      </c>
      <c r="C602" t="s">
        <v>2630</v>
      </c>
      <c r="D602" t="s">
        <v>2612</v>
      </c>
      <c r="E602" t="s">
        <v>2613</v>
      </c>
      <c r="F602" s="7">
        <v>37347</v>
      </c>
      <c r="J602" t="s">
        <v>2650</v>
      </c>
      <c r="K602" t="s">
        <v>428</v>
      </c>
    </row>
    <row r="603" spans="1:11" x14ac:dyDescent="0.35">
      <c r="A603" t="s">
        <v>2651</v>
      </c>
      <c r="B603" t="s">
        <v>2380</v>
      </c>
      <c r="C603" t="s">
        <v>2630</v>
      </c>
      <c r="D603" t="s">
        <v>2616</v>
      </c>
      <c r="E603" t="s">
        <v>2617</v>
      </c>
      <c r="F603" s="7">
        <v>37347</v>
      </c>
      <c r="J603" t="s">
        <v>2652</v>
      </c>
      <c r="K603" t="s">
        <v>428</v>
      </c>
    </row>
    <row r="604" spans="1:11" x14ac:dyDescent="0.35">
      <c r="A604" t="s">
        <v>2653</v>
      </c>
      <c r="B604" t="s">
        <v>2380</v>
      </c>
      <c r="C604" t="s">
        <v>2630</v>
      </c>
      <c r="D604" t="s">
        <v>2550</v>
      </c>
      <c r="E604" t="s">
        <v>2551</v>
      </c>
      <c r="F604" s="7">
        <v>37347</v>
      </c>
      <c r="J604" t="s">
        <v>2654</v>
      </c>
      <c r="K604" t="s">
        <v>428</v>
      </c>
    </row>
    <row r="605" spans="1:11" x14ac:dyDescent="0.35">
      <c r="A605" t="s">
        <v>2655</v>
      </c>
      <c r="B605" t="s">
        <v>2380</v>
      </c>
      <c r="C605" t="s">
        <v>2630</v>
      </c>
      <c r="D605" t="s">
        <v>2622</v>
      </c>
      <c r="E605" t="s">
        <v>2623</v>
      </c>
      <c r="F605" s="7">
        <v>37347</v>
      </c>
      <c r="J605" t="s">
        <v>2656</v>
      </c>
      <c r="K605" t="s">
        <v>428</v>
      </c>
    </row>
    <row r="606" spans="1:11" x14ac:dyDescent="0.35">
      <c r="A606" t="s">
        <v>2657</v>
      </c>
      <c r="B606" t="s">
        <v>2380</v>
      </c>
      <c r="C606" t="s">
        <v>2630</v>
      </c>
      <c r="D606" t="s">
        <v>2626</v>
      </c>
      <c r="E606" t="s">
        <v>2627</v>
      </c>
      <c r="F606" s="7">
        <v>37347</v>
      </c>
      <c r="J606" t="s">
        <v>2658</v>
      </c>
      <c r="K606" t="s">
        <v>428</v>
      </c>
    </row>
    <row r="607" spans="1:11" x14ac:dyDescent="0.35">
      <c r="A607" t="s">
        <v>2659</v>
      </c>
      <c r="B607" t="s">
        <v>2380</v>
      </c>
      <c r="C607" t="s">
        <v>2660</v>
      </c>
      <c r="E607" t="s">
        <v>2661</v>
      </c>
      <c r="F607" s="7">
        <v>37347</v>
      </c>
      <c r="J607" t="s">
        <v>2662</v>
      </c>
      <c r="K607" t="s">
        <v>428</v>
      </c>
    </row>
    <row r="608" spans="1:11" x14ac:dyDescent="0.35">
      <c r="A608" t="s">
        <v>2663</v>
      </c>
      <c r="B608" t="s">
        <v>2380</v>
      </c>
      <c r="C608" t="s">
        <v>2660</v>
      </c>
      <c r="D608" t="s">
        <v>2664</v>
      </c>
      <c r="E608" t="s">
        <v>2665</v>
      </c>
      <c r="F608" s="7">
        <v>37347</v>
      </c>
      <c r="H608" s="7">
        <v>38718</v>
      </c>
      <c r="I608" t="s">
        <v>2666</v>
      </c>
      <c r="J608" t="s">
        <v>2664</v>
      </c>
      <c r="K608" t="s">
        <v>428</v>
      </c>
    </row>
    <row r="609" spans="1:11" x14ac:dyDescent="0.35">
      <c r="A609" t="s">
        <v>2667</v>
      </c>
      <c r="B609" t="s">
        <v>2380</v>
      </c>
      <c r="C609" t="s">
        <v>2660</v>
      </c>
      <c r="D609" t="s">
        <v>2668</v>
      </c>
      <c r="E609" t="s">
        <v>440</v>
      </c>
      <c r="F609" s="7">
        <v>37347</v>
      </c>
      <c r="J609" t="s">
        <v>2669</v>
      </c>
      <c r="K609" t="s">
        <v>428</v>
      </c>
    </row>
    <row r="610" spans="1:11" x14ac:dyDescent="0.35">
      <c r="A610" t="s">
        <v>2670</v>
      </c>
      <c r="B610" t="s">
        <v>2671</v>
      </c>
      <c r="C610" t="s">
        <v>2672</v>
      </c>
      <c r="E610" t="s">
        <v>2673</v>
      </c>
      <c r="F610" s="7">
        <v>37347</v>
      </c>
      <c r="I610" t="s">
        <v>2674</v>
      </c>
      <c r="J610" t="s">
        <v>2672</v>
      </c>
      <c r="K610" t="s">
        <v>428</v>
      </c>
    </row>
    <row r="611" spans="1:11" x14ac:dyDescent="0.35">
      <c r="A611" t="s">
        <v>2675</v>
      </c>
      <c r="B611" t="s">
        <v>2671</v>
      </c>
      <c r="C611" t="s">
        <v>2672</v>
      </c>
      <c r="D611" t="s">
        <v>2565</v>
      </c>
      <c r="E611" t="s">
        <v>440</v>
      </c>
      <c r="F611" s="7">
        <v>37347</v>
      </c>
      <c r="J611" t="s">
        <v>2676</v>
      </c>
      <c r="K611" t="s">
        <v>428</v>
      </c>
    </row>
    <row r="612" spans="1:11" x14ac:dyDescent="0.35">
      <c r="A612" t="s">
        <v>2677</v>
      </c>
      <c r="B612" t="s">
        <v>2671</v>
      </c>
      <c r="C612" t="s">
        <v>2672</v>
      </c>
      <c r="D612" t="s">
        <v>2568</v>
      </c>
      <c r="E612" t="s">
        <v>440</v>
      </c>
      <c r="F612" s="7">
        <v>37347</v>
      </c>
      <c r="J612" t="s">
        <v>2678</v>
      </c>
      <c r="K612" t="s">
        <v>428</v>
      </c>
    </row>
    <row r="613" spans="1:11" x14ac:dyDescent="0.35">
      <c r="A613" t="s">
        <v>2679</v>
      </c>
      <c r="B613" t="s">
        <v>2671</v>
      </c>
      <c r="C613" t="s">
        <v>2680</v>
      </c>
      <c r="E613" t="s">
        <v>2681</v>
      </c>
      <c r="F613" s="7">
        <v>37347</v>
      </c>
      <c r="I613" t="s">
        <v>2682</v>
      </c>
      <c r="J613" t="s">
        <v>2680</v>
      </c>
      <c r="K613" t="s">
        <v>428</v>
      </c>
    </row>
    <row r="614" spans="1:11" x14ac:dyDescent="0.35">
      <c r="A614" t="s">
        <v>2683</v>
      </c>
      <c r="B614" t="s">
        <v>2671</v>
      </c>
      <c r="C614" t="s">
        <v>2684</v>
      </c>
      <c r="E614" t="s">
        <v>2685</v>
      </c>
      <c r="F614" s="7">
        <v>37347</v>
      </c>
      <c r="J614" t="s">
        <v>2684</v>
      </c>
      <c r="K614" t="s">
        <v>428</v>
      </c>
    </row>
    <row r="615" spans="1:11" x14ac:dyDescent="0.35">
      <c r="A615" t="s">
        <v>2686</v>
      </c>
      <c r="B615" t="s">
        <v>2671</v>
      </c>
      <c r="C615" t="s">
        <v>2660</v>
      </c>
      <c r="E615" t="s">
        <v>2661</v>
      </c>
      <c r="F615" s="7">
        <v>37347</v>
      </c>
      <c r="J615" t="s">
        <v>2687</v>
      </c>
      <c r="K615" t="s">
        <v>428</v>
      </c>
    </row>
    <row r="616" spans="1:11" x14ac:dyDescent="0.35">
      <c r="A616" t="s">
        <v>2688</v>
      </c>
      <c r="B616" t="s">
        <v>2671</v>
      </c>
      <c r="C616" t="s">
        <v>2660</v>
      </c>
      <c r="D616" t="s">
        <v>2689</v>
      </c>
      <c r="E616" t="s">
        <v>440</v>
      </c>
      <c r="F616" s="7">
        <v>37347</v>
      </c>
      <c r="J616" t="s">
        <v>2689</v>
      </c>
      <c r="K616" t="s">
        <v>428</v>
      </c>
    </row>
    <row r="617" spans="1:11" x14ac:dyDescent="0.35">
      <c r="A617" t="s">
        <v>2690</v>
      </c>
      <c r="B617" t="s">
        <v>2671</v>
      </c>
      <c r="C617" t="s">
        <v>2660</v>
      </c>
      <c r="D617" t="s">
        <v>2691</v>
      </c>
      <c r="E617" t="s">
        <v>440</v>
      </c>
      <c r="F617" s="7">
        <v>37347</v>
      </c>
      <c r="J617" t="s">
        <v>2691</v>
      </c>
      <c r="K617" t="s">
        <v>428</v>
      </c>
    </row>
    <row r="618" spans="1:11" x14ac:dyDescent="0.35">
      <c r="A618" t="s">
        <v>2692</v>
      </c>
      <c r="B618" t="s">
        <v>2671</v>
      </c>
      <c r="C618" t="s">
        <v>2693</v>
      </c>
      <c r="E618" t="s">
        <v>2694</v>
      </c>
      <c r="F618" s="7">
        <v>37347</v>
      </c>
      <c r="H618" s="7">
        <v>41640</v>
      </c>
      <c r="I618" t="s">
        <v>2695</v>
      </c>
      <c r="J618" t="s">
        <v>2693</v>
      </c>
      <c r="K618" t="s">
        <v>428</v>
      </c>
    </row>
    <row r="619" spans="1:11" x14ac:dyDescent="0.35">
      <c r="A619" t="s">
        <v>372</v>
      </c>
      <c r="B619" t="s">
        <v>2696</v>
      </c>
      <c r="C619" t="s">
        <v>2697</v>
      </c>
      <c r="E619" t="s">
        <v>2698</v>
      </c>
      <c r="F619" s="7">
        <v>38443</v>
      </c>
      <c r="I619" t="s">
        <v>2699</v>
      </c>
      <c r="J619" t="s">
        <v>2697</v>
      </c>
      <c r="K619" t="s">
        <v>428</v>
      </c>
    </row>
    <row r="620" spans="1:11" x14ac:dyDescent="0.35">
      <c r="A620" t="s">
        <v>2700</v>
      </c>
      <c r="B620" t="s">
        <v>2701</v>
      </c>
      <c r="C620" t="s">
        <v>2702</v>
      </c>
      <c r="E620" t="s">
        <v>2703</v>
      </c>
      <c r="F620" s="7">
        <v>39173</v>
      </c>
      <c r="I620" t="s">
        <v>2704</v>
      </c>
      <c r="J620" t="s">
        <v>2702</v>
      </c>
      <c r="K620" t="s">
        <v>428</v>
      </c>
    </row>
    <row r="621" spans="1:11" x14ac:dyDescent="0.35">
      <c r="A621" t="s">
        <v>2705</v>
      </c>
      <c r="B621" t="s">
        <v>2701</v>
      </c>
      <c r="C621" t="s">
        <v>2706</v>
      </c>
      <c r="E621" t="s">
        <v>2707</v>
      </c>
      <c r="F621" s="7">
        <v>37347</v>
      </c>
      <c r="J621" t="s">
        <v>2706</v>
      </c>
      <c r="K621" t="s">
        <v>428</v>
      </c>
    </row>
    <row r="622" spans="1:11" x14ac:dyDescent="0.35">
      <c r="A622" t="s">
        <v>2708</v>
      </c>
      <c r="B622" t="s">
        <v>2701</v>
      </c>
      <c r="C622" t="s">
        <v>2706</v>
      </c>
      <c r="D622" t="s">
        <v>2709</v>
      </c>
      <c r="E622" t="s">
        <v>561</v>
      </c>
      <c r="F622" s="7">
        <v>37347</v>
      </c>
      <c r="J622" t="s">
        <v>2710</v>
      </c>
      <c r="K622" t="s">
        <v>428</v>
      </c>
    </row>
    <row r="623" spans="1:11" x14ac:dyDescent="0.35">
      <c r="A623" t="s">
        <v>2711</v>
      </c>
      <c r="B623" t="s">
        <v>2701</v>
      </c>
      <c r="C623" t="s">
        <v>2706</v>
      </c>
      <c r="D623" t="s">
        <v>2712</v>
      </c>
      <c r="E623" t="s">
        <v>561</v>
      </c>
      <c r="F623" s="7">
        <v>37347</v>
      </c>
      <c r="J623" t="s">
        <v>2713</v>
      </c>
      <c r="K623" t="s">
        <v>428</v>
      </c>
    </row>
    <row r="624" spans="1:11" x14ac:dyDescent="0.35">
      <c r="A624" t="s">
        <v>2714</v>
      </c>
      <c r="B624" t="s">
        <v>2701</v>
      </c>
      <c r="C624" t="s">
        <v>2706</v>
      </c>
      <c r="D624" t="s">
        <v>2715</v>
      </c>
      <c r="E624" t="s">
        <v>440</v>
      </c>
      <c r="F624" s="7">
        <v>37347</v>
      </c>
      <c r="J624" t="s">
        <v>2716</v>
      </c>
      <c r="K624" t="s">
        <v>428</v>
      </c>
    </row>
    <row r="625" spans="1:11" x14ac:dyDescent="0.35">
      <c r="A625" t="s">
        <v>2717</v>
      </c>
      <c r="B625" t="s">
        <v>2701</v>
      </c>
      <c r="C625" t="s">
        <v>2706</v>
      </c>
      <c r="D625" t="s">
        <v>2718</v>
      </c>
      <c r="E625" t="s">
        <v>440</v>
      </c>
      <c r="F625" s="7">
        <v>37347</v>
      </c>
      <c r="J625" t="s">
        <v>2719</v>
      </c>
      <c r="K625" t="s">
        <v>428</v>
      </c>
    </row>
    <row r="626" spans="1:11" x14ac:dyDescent="0.35">
      <c r="A626" t="s">
        <v>2720</v>
      </c>
      <c r="B626" t="s">
        <v>2701</v>
      </c>
      <c r="C626" t="s">
        <v>2706</v>
      </c>
      <c r="D626" t="s">
        <v>2721</v>
      </c>
      <c r="E626" t="s">
        <v>440</v>
      </c>
      <c r="F626" s="7">
        <v>37347</v>
      </c>
      <c r="J626" t="s">
        <v>2722</v>
      </c>
      <c r="K626" t="s">
        <v>428</v>
      </c>
    </row>
    <row r="627" spans="1:11" x14ac:dyDescent="0.35">
      <c r="A627" t="s">
        <v>2723</v>
      </c>
      <c r="B627" t="s">
        <v>2701</v>
      </c>
      <c r="C627" t="s">
        <v>2706</v>
      </c>
      <c r="D627" t="s">
        <v>2724</v>
      </c>
      <c r="E627" t="s">
        <v>440</v>
      </c>
      <c r="F627" s="7">
        <v>37347</v>
      </c>
      <c r="J627" t="s">
        <v>2725</v>
      </c>
      <c r="K627" t="s">
        <v>428</v>
      </c>
    </row>
    <row r="628" spans="1:11" x14ac:dyDescent="0.35">
      <c r="A628" t="s">
        <v>2726</v>
      </c>
      <c r="B628" t="s">
        <v>2701</v>
      </c>
      <c r="C628" t="s">
        <v>2706</v>
      </c>
      <c r="D628" t="s">
        <v>2727</v>
      </c>
      <c r="E628" t="s">
        <v>561</v>
      </c>
      <c r="F628" s="7">
        <v>37347</v>
      </c>
      <c r="J628" t="s">
        <v>2728</v>
      </c>
      <c r="K628" t="s">
        <v>428</v>
      </c>
    </row>
    <row r="629" spans="1:11" x14ac:dyDescent="0.35">
      <c r="A629" t="s">
        <v>2729</v>
      </c>
      <c r="B629" t="s">
        <v>2701</v>
      </c>
      <c r="C629" t="s">
        <v>2706</v>
      </c>
      <c r="D629" t="s">
        <v>2730</v>
      </c>
      <c r="E629" t="s">
        <v>440</v>
      </c>
      <c r="F629" s="7">
        <v>37347</v>
      </c>
      <c r="J629" t="s">
        <v>2731</v>
      </c>
      <c r="K629" t="s">
        <v>428</v>
      </c>
    </row>
    <row r="630" spans="1:11" x14ac:dyDescent="0.35">
      <c r="A630" t="s">
        <v>2732</v>
      </c>
      <c r="B630" t="s">
        <v>2701</v>
      </c>
      <c r="C630" t="s">
        <v>2706</v>
      </c>
      <c r="D630" t="s">
        <v>2733</v>
      </c>
      <c r="E630" t="s">
        <v>440</v>
      </c>
      <c r="F630" s="7">
        <v>37347</v>
      </c>
      <c r="J630" t="s">
        <v>2734</v>
      </c>
      <c r="K630" t="s">
        <v>428</v>
      </c>
    </row>
    <row r="631" spans="1:11" x14ac:dyDescent="0.35">
      <c r="A631" t="s">
        <v>2735</v>
      </c>
      <c r="B631" t="s">
        <v>2701</v>
      </c>
      <c r="C631" t="s">
        <v>2706</v>
      </c>
      <c r="D631" t="s">
        <v>2736</v>
      </c>
      <c r="E631" t="s">
        <v>440</v>
      </c>
      <c r="F631" s="7">
        <v>37347</v>
      </c>
      <c r="J631" t="s">
        <v>2737</v>
      </c>
      <c r="K631" t="s">
        <v>428</v>
      </c>
    </row>
    <row r="632" spans="1:11" x14ac:dyDescent="0.35">
      <c r="A632" t="s">
        <v>2738</v>
      </c>
      <c r="B632" t="s">
        <v>2701</v>
      </c>
      <c r="C632" t="s">
        <v>2706</v>
      </c>
      <c r="D632" t="s">
        <v>2739</v>
      </c>
      <c r="E632" t="s">
        <v>440</v>
      </c>
      <c r="F632" s="7">
        <v>37347</v>
      </c>
      <c r="J632" t="s">
        <v>2740</v>
      </c>
      <c r="K632" t="s">
        <v>428</v>
      </c>
    </row>
    <row r="633" spans="1:11" x14ac:dyDescent="0.35">
      <c r="A633" t="s">
        <v>2741</v>
      </c>
      <c r="B633" t="s">
        <v>2701</v>
      </c>
      <c r="C633" t="s">
        <v>2706</v>
      </c>
      <c r="D633" t="s">
        <v>2742</v>
      </c>
      <c r="E633" t="s">
        <v>561</v>
      </c>
      <c r="F633" s="7">
        <v>37347</v>
      </c>
      <c r="J633" t="s">
        <v>2743</v>
      </c>
      <c r="K633" t="s">
        <v>428</v>
      </c>
    </row>
    <row r="634" spans="1:11" x14ac:dyDescent="0.35">
      <c r="A634" t="s">
        <v>2744</v>
      </c>
      <c r="B634" t="s">
        <v>2701</v>
      </c>
      <c r="C634" t="s">
        <v>2706</v>
      </c>
      <c r="D634" t="s">
        <v>2745</v>
      </c>
      <c r="E634" t="s">
        <v>561</v>
      </c>
      <c r="F634" s="7">
        <v>37347</v>
      </c>
      <c r="J634" t="s">
        <v>2746</v>
      </c>
      <c r="K634" t="s">
        <v>428</v>
      </c>
    </row>
    <row r="635" spans="1:11" x14ac:dyDescent="0.35">
      <c r="A635" t="s">
        <v>2747</v>
      </c>
      <c r="B635" t="s">
        <v>2701</v>
      </c>
      <c r="C635" t="s">
        <v>2748</v>
      </c>
      <c r="E635" t="s">
        <v>2749</v>
      </c>
      <c r="F635" s="7">
        <v>39722</v>
      </c>
      <c r="I635" t="s">
        <v>2750</v>
      </c>
      <c r="J635" t="s">
        <v>2748</v>
      </c>
      <c r="K635" t="s">
        <v>428</v>
      </c>
    </row>
    <row r="636" spans="1:11" x14ac:dyDescent="0.35">
      <c r="A636" t="s">
        <v>2751</v>
      </c>
      <c r="B636" t="s">
        <v>2701</v>
      </c>
      <c r="C636" t="s">
        <v>2752</v>
      </c>
      <c r="E636" t="s">
        <v>2753</v>
      </c>
      <c r="F636" s="7">
        <v>37347</v>
      </c>
      <c r="I636" t="s">
        <v>2754</v>
      </c>
      <c r="J636" t="s">
        <v>2755</v>
      </c>
      <c r="K636" t="s">
        <v>428</v>
      </c>
    </row>
    <row r="637" spans="1:11" x14ac:dyDescent="0.35">
      <c r="A637" t="s">
        <v>2756</v>
      </c>
      <c r="B637" t="s">
        <v>2701</v>
      </c>
      <c r="C637" t="s">
        <v>2752</v>
      </c>
      <c r="D637" t="s">
        <v>2757</v>
      </c>
      <c r="E637" t="s">
        <v>440</v>
      </c>
      <c r="F637" s="7">
        <v>37347</v>
      </c>
      <c r="J637" t="s">
        <v>2758</v>
      </c>
      <c r="K637" t="s">
        <v>428</v>
      </c>
    </row>
    <row r="638" spans="1:11" x14ac:dyDescent="0.35">
      <c r="A638" t="s">
        <v>2759</v>
      </c>
      <c r="B638" t="s">
        <v>2701</v>
      </c>
      <c r="C638" t="s">
        <v>2752</v>
      </c>
      <c r="D638" t="s">
        <v>2739</v>
      </c>
      <c r="E638" t="s">
        <v>440</v>
      </c>
      <c r="F638" s="7">
        <v>37347</v>
      </c>
      <c r="J638" t="s">
        <v>2760</v>
      </c>
      <c r="K638" t="s">
        <v>428</v>
      </c>
    </row>
    <row r="639" spans="1:11" x14ac:dyDescent="0.35">
      <c r="A639" t="s">
        <v>2761</v>
      </c>
      <c r="B639" t="s">
        <v>2701</v>
      </c>
      <c r="C639" t="s">
        <v>2752</v>
      </c>
      <c r="D639" t="s">
        <v>2762</v>
      </c>
      <c r="E639" t="s">
        <v>440</v>
      </c>
      <c r="F639" s="7">
        <v>37347</v>
      </c>
      <c r="J639" t="s">
        <v>2763</v>
      </c>
      <c r="K639" t="s">
        <v>428</v>
      </c>
    </row>
    <row r="640" spans="1:11" x14ac:dyDescent="0.35">
      <c r="A640" t="s">
        <v>2764</v>
      </c>
      <c r="B640" t="s">
        <v>2701</v>
      </c>
      <c r="C640" t="s">
        <v>2765</v>
      </c>
      <c r="E640" t="s">
        <v>2766</v>
      </c>
      <c r="F640" s="7">
        <v>37347</v>
      </c>
      <c r="I640" t="s">
        <v>2767</v>
      </c>
      <c r="J640" t="s">
        <v>2768</v>
      </c>
      <c r="K640" t="s">
        <v>428</v>
      </c>
    </row>
    <row r="641" spans="1:11" x14ac:dyDescent="0.35">
      <c r="A641" t="s">
        <v>2769</v>
      </c>
      <c r="B641" t="s">
        <v>2701</v>
      </c>
      <c r="C641" t="s">
        <v>2765</v>
      </c>
      <c r="D641" t="s">
        <v>2770</v>
      </c>
      <c r="E641" t="s">
        <v>440</v>
      </c>
      <c r="F641" s="7">
        <v>37347</v>
      </c>
      <c r="J641" t="s">
        <v>2771</v>
      </c>
      <c r="K641" t="s">
        <v>428</v>
      </c>
    </row>
    <row r="642" spans="1:11" x14ac:dyDescent="0.35">
      <c r="A642" t="s">
        <v>2772</v>
      </c>
      <c r="B642" t="s">
        <v>2701</v>
      </c>
      <c r="C642" t="s">
        <v>2765</v>
      </c>
      <c r="D642" t="s">
        <v>2773</v>
      </c>
      <c r="E642" t="s">
        <v>440</v>
      </c>
      <c r="F642" s="7">
        <v>37347</v>
      </c>
      <c r="J642" t="s">
        <v>2774</v>
      </c>
      <c r="K642" t="s">
        <v>428</v>
      </c>
    </row>
    <row r="643" spans="1:11" x14ac:dyDescent="0.35">
      <c r="A643" t="s">
        <v>2775</v>
      </c>
      <c r="B643" t="s">
        <v>2701</v>
      </c>
      <c r="C643" t="s">
        <v>2765</v>
      </c>
      <c r="D643" t="s">
        <v>2776</v>
      </c>
      <c r="E643" t="s">
        <v>440</v>
      </c>
      <c r="F643" s="7">
        <v>37347</v>
      </c>
      <c r="J643" t="s">
        <v>2777</v>
      </c>
      <c r="K643" t="s">
        <v>428</v>
      </c>
    </row>
    <row r="644" spans="1:11" x14ac:dyDescent="0.35">
      <c r="A644" t="s">
        <v>2778</v>
      </c>
      <c r="B644" t="s">
        <v>2701</v>
      </c>
      <c r="C644" t="s">
        <v>2779</v>
      </c>
      <c r="E644" t="s">
        <v>2780</v>
      </c>
      <c r="F644" s="7">
        <v>37347</v>
      </c>
      <c r="J644" t="s">
        <v>2781</v>
      </c>
      <c r="K644" t="s">
        <v>428</v>
      </c>
    </row>
    <row r="645" spans="1:11" x14ac:dyDescent="0.35">
      <c r="A645" t="s">
        <v>2782</v>
      </c>
      <c r="B645" t="s">
        <v>2701</v>
      </c>
      <c r="C645" t="s">
        <v>2779</v>
      </c>
      <c r="D645" t="s">
        <v>2783</v>
      </c>
      <c r="E645" t="s">
        <v>440</v>
      </c>
      <c r="F645" s="7">
        <v>37347</v>
      </c>
      <c r="J645" t="s">
        <v>2784</v>
      </c>
      <c r="K645" t="s">
        <v>428</v>
      </c>
    </row>
    <row r="646" spans="1:11" x14ac:dyDescent="0.35">
      <c r="A646" t="s">
        <v>2785</v>
      </c>
      <c r="B646" t="s">
        <v>2701</v>
      </c>
      <c r="C646" t="s">
        <v>2779</v>
      </c>
      <c r="D646" t="s">
        <v>2786</v>
      </c>
      <c r="E646" t="s">
        <v>440</v>
      </c>
      <c r="F646" s="7">
        <v>37347</v>
      </c>
      <c r="J646" t="s">
        <v>2786</v>
      </c>
      <c r="K646" t="s">
        <v>428</v>
      </c>
    </row>
    <row r="647" spans="1:11" x14ac:dyDescent="0.35">
      <c r="A647" t="s">
        <v>2787</v>
      </c>
      <c r="B647" t="s">
        <v>2701</v>
      </c>
      <c r="C647" t="s">
        <v>2779</v>
      </c>
      <c r="D647" t="s">
        <v>2788</v>
      </c>
      <c r="E647" t="s">
        <v>440</v>
      </c>
      <c r="F647" s="7">
        <v>37347</v>
      </c>
      <c r="J647" t="s">
        <v>2789</v>
      </c>
      <c r="K647" t="s">
        <v>428</v>
      </c>
    </row>
    <row r="648" spans="1:11" x14ac:dyDescent="0.35">
      <c r="A648" t="s">
        <v>2790</v>
      </c>
      <c r="B648" t="s">
        <v>2701</v>
      </c>
      <c r="C648" t="s">
        <v>2779</v>
      </c>
      <c r="D648" t="s">
        <v>2791</v>
      </c>
      <c r="E648" t="s">
        <v>440</v>
      </c>
      <c r="F648" s="7">
        <v>37347</v>
      </c>
      <c r="J648" t="s">
        <v>2791</v>
      </c>
      <c r="K648" t="s">
        <v>428</v>
      </c>
    </row>
    <row r="649" spans="1:11" x14ac:dyDescent="0.35">
      <c r="A649" t="s">
        <v>2792</v>
      </c>
      <c r="B649" t="s">
        <v>2701</v>
      </c>
      <c r="C649" t="s">
        <v>2779</v>
      </c>
      <c r="D649" t="s">
        <v>2793</v>
      </c>
      <c r="E649" t="s">
        <v>440</v>
      </c>
      <c r="F649" s="7">
        <v>37347</v>
      </c>
      <c r="J649" t="s">
        <v>2794</v>
      </c>
      <c r="K649" t="s">
        <v>428</v>
      </c>
    </row>
    <row r="650" spans="1:11" x14ac:dyDescent="0.35">
      <c r="A650" t="s">
        <v>2795</v>
      </c>
      <c r="B650" t="s">
        <v>2701</v>
      </c>
      <c r="C650" t="s">
        <v>2779</v>
      </c>
      <c r="D650" t="s">
        <v>2796</v>
      </c>
      <c r="E650" t="s">
        <v>440</v>
      </c>
      <c r="F650" s="7">
        <v>37347</v>
      </c>
      <c r="J650" t="s">
        <v>2797</v>
      </c>
      <c r="K650" t="s">
        <v>428</v>
      </c>
    </row>
    <row r="651" spans="1:11" x14ac:dyDescent="0.35">
      <c r="A651" t="s">
        <v>2798</v>
      </c>
      <c r="B651" t="s">
        <v>2701</v>
      </c>
      <c r="C651" t="s">
        <v>2779</v>
      </c>
      <c r="D651" t="s">
        <v>2799</v>
      </c>
      <c r="E651" t="s">
        <v>440</v>
      </c>
      <c r="F651" s="7">
        <v>37347</v>
      </c>
      <c r="J651" t="s">
        <v>2800</v>
      </c>
      <c r="K651" t="s">
        <v>428</v>
      </c>
    </row>
    <row r="652" spans="1:11" x14ac:dyDescent="0.35">
      <c r="A652" t="s">
        <v>2801</v>
      </c>
      <c r="B652" t="s">
        <v>2701</v>
      </c>
      <c r="C652" t="s">
        <v>2779</v>
      </c>
      <c r="D652" t="s">
        <v>2802</v>
      </c>
      <c r="E652" t="s">
        <v>440</v>
      </c>
      <c r="F652" s="7">
        <v>37347</v>
      </c>
      <c r="J652" t="s">
        <v>2803</v>
      </c>
      <c r="K652" t="s">
        <v>428</v>
      </c>
    </row>
    <row r="653" spans="1:11" x14ac:dyDescent="0.35">
      <c r="A653" t="s">
        <v>2804</v>
      </c>
      <c r="B653" t="s">
        <v>2701</v>
      </c>
      <c r="C653" t="s">
        <v>2779</v>
      </c>
      <c r="D653" t="s">
        <v>2805</v>
      </c>
      <c r="E653" t="s">
        <v>440</v>
      </c>
      <c r="F653" s="7">
        <v>37347</v>
      </c>
      <c r="J653" t="s">
        <v>2806</v>
      </c>
      <c r="K653" t="s">
        <v>428</v>
      </c>
    </row>
    <row r="654" spans="1:11" x14ac:dyDescent="0.35">
      <c r="A654" t="s">
        <v>2807</v>
      </c>
      <c r="B654" t="s">
        <v>2701</v>
      </c>
      <c r="C654" t="s">
        <v>2779</v>
      </c>
      <c r="D654" t="s">
        <v>2808</v>
      </c>
      <c r="E654" t="s">
        <v>440</v>
      </c>
      <c r="F654" s="7">
        <v>37347</v>
      </c>
      <c r="J654" t="s">
        <v>2809</v>
      </c>
      <c r="K654" t="s">
        <v>428</v>
      </c>
    </row>
    <row r="655" spans="1:11" x14ac:dyDescent="0.35">
      <c r="A655" t="s">
        <v>2810</v>
      </c>
      <c r="B655" t="s">
        <v>2701</v>
      </c>
      <c r="C655" t="s">
        <v>2779</v>
      </c>
      <c r="D655" t="s">
        <v>688</v>
      </c>
      <c r="E655" t="s">
        <v>440</v>
      </c>
      <c r="F655" s="7">
        <v>37347</v>
      </c>
      <c r="J655" t="s">
        <v>2811</v>
      </c>
      <c r="K655" t="s">
        <v>428</v>
      </c>
    </row>
    <row r="656" spans="1:11" x14ac:dyDescent="0.35">
      <c r="A656" t="s">
        <v>2812</v>
      </c>
      <c r="B656" t="s">
        <v>2701</v>
      </c>
      <c r="C656" t="s">
        <v>2779</v>
      </c>
      <c r="D656" t="s">
        <v>2813</v>
      </c>
      <c r="E656" t="s">
        <v>2814</v>
      </c>
      <c r="F656" s="7">
        <v>41913</v>
      </c>
      <c r="I656" t="s">
        <v>2815</v>
      </c>
      <c r="J656" t="s">
        <v>2813</v>
      </c>
      <c r="K656" t="s">
        <v>428</v>
      </c>
    </row>
    <row r="657" spans="1:11" x14ac:dyDescent="0.35">
      <c r="A657" t="s">
        <v>2816</v>
      </c>
      <c r="B657" t="s">
        <v>2701</v>
      </c>
      <c r="C657" t="s">
        <v>2779</v>
      </c>
      <c r="D657" t="s">
        <v>2817</v>
      </c>
      <c r="E657" t="s">
        <v>2818</v>
      </c>
      <c r="F657" s="7">
        <v>39356</v>
      </c>
      <c r="H657" s="7">
        <v>41821</v>
      </c>
      <c r="I657" t="s">
        <v>2819</v>
      </c>
      <c r="J657" t="s">
        <v>2817</v>
      </c>
      <c r="K657" t="s">
        <v>428</v>
      </c>
    </row>
    <row r="658" spans="1:11" x14ac:dyDescent="0.35">
      <c r="A658" t="s">
        <v>2820</v>
      </c>
      <c r="B658" t="s">
        <v>2701</v>
      </c>
      <c r="C658" t="s">
        <v>2779</v>
      </c>
      <c r="D658" t="s">
        <v>2821</v>
      </c>
      <c r="E658" t="s">
        <v>2822</v>
      </c>
      <c r="F658" s="7">
        <v>37347</v>
      </c>
      <c r="H658" s="7">
        <v>41821</v>
      </c>
      <c r="I658" t="s">
        <v>2823</v>
      </c>
      <c r="J658" t="s">
        <v>2821</v>
      </c>
      <c r="K658" t="s">
        <v>428</v>
      </c>
    </row>
    <row r="659" spans="1:11" x14ac:dyDescent="0.35">
      <c r="A659" t="s">
        <v>2824</v>
      </c>
      <c r="B659" t="s">
        <v>2701</v>
      </c>
      <c r="C659" t="s">
        <v>2825</v>
      </c>
      <c r="E659" t="s">
        <v>2826</v>
      </c>
      <c r="F659" s="7">
        <v>37347</v>
      </c>
      <c r="J659" t="s">
        <v>2827</v>
      </c>
      <c r="K659" t="s">
        <v>428</v>
      </c>
    </row>
    <row r="660" spans="1:11" x14ac:dyDescent="0.35">
      <c r="A660" t="s">
        <v>2828</v>
      </c>
      <c r="B660" t="s">
        <v>2701</v>
      </c>
      <c r="C660" t="s">
        <v>2825</v>
      </c>
      <c r="D660" t="s">
        <v>2829</v>
      </c>
      <c r="E660" t="s">
        <v>440</v>
      </c>
      <c r="F660" s="7">
        <v>37347</v>
      </c>
      <c r="J660" t="s">
        <v>2830</v>
      </c>
      <c r="K660" t="s">
        <v>428</v>
      </c>
    </row>
    <row r="661" spans="1:11" x14ac:dyDescent="0.35">
      <c r="A661" t="s">
        <v>2831</v>
      </c>
      <c r="B661" t="s">
        <v>2701</v>
      </c>
      <c r="C661" t="s">
        <v>2825</v>
      </c>
      <c r="D661" t="s">
        <v>2832</v>
      </c>
      <c r="E661" t="s">
        <v>440</v>
      </c>
      <c r="F661" s="7">
        <v>37347</v>
      </c>
      <c r="J661" t="s">
        <v>2833</v>
      </c>
      <c r="K661" t="s">
        <v>428</v>
      </c>
    </row>
    <row r="662" spans="1:11" x14ac:dyDescent="0.35">
      <c r="A662" t="s">
        <v>2834</v>
      </c>
      <c r="B662" t="s">
        <v>2701</v>
      </c>
      <c r="C662" t="s">
        <v>2825</v>
      </c>
      <c r="D662" t="s">
        <v>2835</v>
      </c>
      <c r="E662" t="s">
        <v>440</v>
      </c>
      <c r="F662" s="7">
        <v>37347</v>
      </c>
      <c r="J662" t="s">
        <v>2836</v>
      </c>
      <c r="K662" t="s">
        <v>428</v>
      </c>
    </row>
    <row r="663" spans="1:11" x14ac:dyDescent="0.35">
      <c r="A663" t="s">
        <v>2837</v>
      </c>
      <c r="B663" t="s">
        <v>2701</v>
      </c>
      <c r="C663" t="s">
        <v>2825</v>
      </c>
      <c r="D663" t="s">
        <v>2838</v>
      </c>
      <c r="E663" t="s">
        <v>440</v>
      </c>
      <c r="F663" s="7">
        <v>37347</v>
      </c>
      <c r="J663" t="s">
        <v>2838</v>
      </c>
      <c r="K663" t="s">
        <v>428</v>
      </c>
    </row>
    <row r="664" spans="1:11" x14ac:dyDescent="0.35">
      <c r="A664" t="s">
        <v>2839</v>
      </c>
      <c r="B664" t="s">
        <v>2701</v>
      </c>
      <c r="C664" t="s">
        <v>2825</v>
      </c>
      <c r="D664" t="s">
        <v>649</v>
      </c>
      <c r="E664" t="s">
        <v>440</v>
      </c>
      <c r="F664" s="7">
        <v>37347</v>
      </c>
      <c r="J664" t="s">
        <v>2840</v>
      </c>
      <c r="K664" t="s">
        <v>428</v>
      </c>
    </row>
    <row r="665" spans="1:11" x14ac:dyDescent="0.35">
      <c r="A665" t="s">
        <v>2841</v>
      </c>
      <c r="B665" t="s">
        <v>2701</v>
      </c>
      <c r="C665" t="s">
        <v>2825</v>
      </c>
      <c r="D665" t="s">
        <v>2842</v>
      </c>
      <c r="E665" t="s">
        <v>440</v>
      </c>
      <c r="F665" s="7">
        <v>37347</v>
      </c>
      <c r="J665" t="s">
        <v>2843</v>
      </c>
      <c r="K665" t="s">
        <v>428</v>
      </c>
    </row>
    <row r="666" spans="1:11" x14ac:dyDescent="0.35">
      <c r="A666" t="s">
        <v>2844</v>
      </c>
      <c r="B666" t="s">
        <v>2701</v>
      </c>
      <c r="C666" t="s">
        <v>2825</v>
      </c>
      <c r="D666" t="s">
        <v>2845</v>
      </c>
      <c r="E666" t="s">
        <v>440</v>
      </c>
      <c r="F666" s="7">
        <v>37347</v>
      </c>
      <c r="J666" t="s">
        <v>2846</v>
      </c>
      <c r="K666" t="s">
        <v>428</v>
      </c>
    </row>
    <row r="667" spans="1:11" x14ac:dyDescent="0.35">
      <c r="A667" t="s">
        <v>2847</v>
      </c>
      <c r="B667" t="s">
        <v>2701</v>
      </c>
      <c r="C667" t="s">
        <v>2825</v>
      </c>
      <c r="D667" t="s">
        <v>2848</v>
      </c>
      <c r="E667" t="s">
        <v>440</v>
      </c>
      <c r="F667" s="7">
        <v>37347</v>
      </c>
      <c r="J667" t="s">
        <v>2849</v>
      </c>
      <c r="K667" t="s">
        <v>428</v>
      </c>
    </row>
    <row r="668" spans="1:11" x14ac:dyDescent="0.35">
      <c r="A668" t="s">
        <v>2850</v>
      </c>
      <c r="B668" t="s">
        <v>2701</v>
      </c>
      <c r="C668" t="s">
        <v>2825</v>
      </c>
      <c r="D668" t="s">
        <v>2851</v>
      </c>
      <c r="E668" t="s">
        <v>440</v>
      </c>
      <c r="F668" s="7">
        <v>37347</v>
      </c>
      <c r="J668" t="s">
        <v>2852</v>
      </c>
      <c r="K668" t="s">
        <v>428</v>
      </c>
    </row>
    <row r="669" spans="1:11" x14ac:dyDescent="0.35">
      <c r="A669" t="s">
        <v>2853</v>
      </c>
      <c r="B669" t="s">
        <v>2701</v>
      </c>
      <c r="C669" t="s">
        <v>2825</v>
      </c>
      <c r="D669" t="s">
        <v>2854</v>
      </c>
      <c r="E669" t="s">
        <v>440</v>
      </c>
      <c r="F669" s="7">
        <v>37347</v>
      </c>
      <c r="J669" t="s">
        <v>2854</v>
      </c>
      <c r="K669" t="s">
        <v>428</v>
      </c>
    </row>
    <row r="670" spans="1:11" x14ac:dyDescent="0.35">
      <c r="A670" t="s">
        <v>2855</v>
      </c>
      <c r="B670" t="s">
        <v>2701</v>
      </c>
      <c r="C670" t="s">
        <v>2825</v>
      </c>
      <c r="D670" t="s">
        <v>2856</v>
      </c>
      <c r="E670" t="s">
        <v>440</v>
      </c>
      <c r="F670" s="7">
        <v>37347</v>
      </c>
      <c r="J670" t="s">
        <v>2857</v>
      </c>
      <c r="K670" t="s">
        <v>428</v>
      </c>
    </row>
    <row r="671" spans="1:11" x14ac:dyDescent="0.35">
      <c r="A671" t="s">
        <v>2858</v>
      </c>
      <c r="B671" t="s">
        <v>2701</v>
      </c>
      <c r="C671" t="s">
        <v>2859</v>
      </c>
      <c r="E671" t="s">
        <v>2860</v>
      </c>
      <c r="F671" s="7">
        <v>37347</v>
      </c>
      <c r="J671" t="s">
        <v>2861</v>
      </c>
      <c r="K671" t="s">
        <v>428</v>
      </c>
    </row>
    <row r="672" spans="1:11" x14ac:dyDescent="0.35">
      <c r="A672" t="s">
        <v>2862</v>
      </c>
      <c r="B672" t="s">
        <v>2701</v>
      </c>
      <c r="C672" t="s">
        <v>2863</v>
      </c>
      <c r="E672" t="s">
        <v>2864</v>
      </c>
      <c r="F672" s="7">
        <v>37347</v>
      </c>
      <c r="I672" t="s">
        <v>2767</v>
      </c>
      <c r="J672" t="s">
        <v>2865</v>
      </c>
      <c r="K672" t="s">
        <v>428</v>
      </c>
    </row>
    <row r="673" spans="1:11" x14ac:dyDescent="0.35">
      <c r="A673" t="s">
        <v>2866</v>
      </c>
      <c r="B673" t="s">
        <v>2701</v>
      </c>
      <c r="C673" t="s">
        <v>2863</v>
      </c>
      <c r="D673" t="s">
        <v>2867</v>
      </c>
      <c r="E673" t="s">
        <v>440</v>
      </c>
      <c r="F673" s="7">
        <v>37347</v>
      </c>
      <c r="J673" t="s">
        <v>2868</v>
      </c>
      <c r="K673" t="s">
        <v>428</v>
      </c>
    </row>
    <row r="674" spans="1:11" x14ac:dyDescent="0.35">
      <c r="A674" t="s">
        <v>2869</v>
      </c>
      <c r="B674" t="s">
        <v>2701</v>
      </c>
      <c r="C674" t="s">
        <v>2870</v>
      </c>
      <c r="E674" t="s">
        <v>2871</v>
      </c>
      <c r="F674" s="7">
        <v>37347</v>
      </c>
      <c r="I674" t="s">
        <v>2872</v>
      </c>
      <c r="J674" t="s">
        <v>2873</v>
      </c>
      <c r="K674" t="s">
        <v>428</v>
      </c>
    </row>
    <row r="675" spans="1:11" x14ac:dyDescent="0.35">
      <c r="A675" t="s">
        <v>2874</v>
      </c>
      <c r="B675" t="s">
        <v>2701</v>
      </c>
      <c r="C675" t="s">
        <v>2870</v>
      </c>
      <c r="D675" t="s">
        <v>2788</v>
      </c>
      <c r="E675" t="s">
        <v>440</v>
      </c>
      <c r="F675" s="7">
        <v>37347</v>
      </c>
      <c r="J675" t="s">
        <v>2875</v>
      </c>
      <c r="K675" t="s">
        <v>428</v>
      </c>
    </row>
    <row r="676" spans="1:11" x14ac:dyDescent="0.35">
      <c r="A676" t="s">
        <v>2876</v>
      </c>
      <c r="B676" t="s">
        <v>2701</v>
      </c>
      <c r="C676" t="s">
        <v>2870</v>
      </c>
      <c r="D676" t="s">
        <v>2877</v>
      </c>
      <c r="E676" t="s">
        <v>440</v>
      </c>
      <c r="F676" s="7">
        <v>37347</v>
      </c>
      <c r="J676" t="s">
        <v>2878</v>
      </c>
      <c r="K676" t="s">
        <v>428</v>
      </c>
    </row>
    <row r="677" spans="1:11" x14ac:dyDescent="0.35">
      <c r="A677" s="8" t="s">
        <v>2879</v>
      </c>
      <c r="B677" t="s">
        <v>2701</v>
      </c>
      <c r="C677" t="s">
        <v>2870</v>
      </c>
      <c r="D677" t="s">
        <v>2796</v>
      </c>
      <c r="E677" t="s">
        <v>440</v>
      </c>
      <c r="F677" s="7">
        <v>37347</v>
      </c>
      <c r="J677" t="s">
        <v>2880</v>
      </c>
      <c r="K677" t="s">
        <v>428</v>
      </c>
    </row>
    <row r="678" spans="1:11" x14ac:dyDescent="0.35">
      <c r="A678" t="s">
        <v>2881</v>
      </c>
      <c r="B678" t="s">
        <v>2701</v>
      </c>
      <c r="C678" t="s">
        <v>2870</v>
      </c>
      <c r="D678" t="s">
        <v>2882</v>
      </c>
      <c r="E678" t="s">
        <v>440</v>
      </c>
      <c r="F678" s="7">
        <v>37347</v>
      </c>
      <c r="J678" t="s">
        <v>2883</v>
      </c>
      <c r="K678" t="s">
        <v>428</v>
      </c>
    </row>
    <row r="679" spans="1:11" x14ac:dyDescent="0.35">
      <c r="A679" t="s">
        <v>2884</v>
      </c>
      <c r="B679" t="s">
        <v>2701</v>
      </c>
      <c r="C679" t="s">
        <v>2870</v>
      </c>
      <c r="D679" t="s">
        <v>2885</v>
      </c>
      <c r="E679" t="s">
        <v>440</v>
      </c>
      <c r="F679" s="7">
        <v>37347</v>
      </c>
      <c r="J679" t="s">
        <v>2886</v>
      </c>
      <c r="K679" t="s">
        <v>428</v>
      </c>
    </row>
    <row r="680" spans="1:11" x14ac:dyDescent="0.35">
      <c r="A680" t="s">
        <v>2887</v>
      </c>
      <c r="B680" t="s">
        <v>2701</v>
      </c>
      <c r="C680" t="s">
        <v>2888</v>
      </c>
      <c r="E680" t="s">
        <v>2889</v>
      </c>
      <c r="F680" s="7">
        <v>37347</v>
      </c>
      <c r="J680" t="s">
        <v>2890</v>
      </c>
      <c r="K680" t="s">
        <v>428</v>
      </c>
    </row>
    <row r="681" spans="1:11" x14ac:dyDescent="0.35">
      <c r="A681" t="s">
        <v>2891</v>
      </c>
      <c r="B681" t="s">
        <v>2701</v>
      </c>
      <c r="C681" t="s">
        <v>2888</v>
      </c>
      <c r="D681" t="s">
        <v>2892</v>
      </c>
      <c r="E681" t="s">
        <v>2893</v>
      </c>
      <c r="F681" s="7">
        <v>39173</v>
      </c>
      <c r="I681" t="s">
        <v>2894</v>
      </c>
      <c r="J681" t="s">
        <v>2895</v>
      </c>
      <c r="K681" t="s">
        <v>428</v>
      </c>
    </row>
    <row r="682" spans="1:11" x14ac:dyDescent="0.35">
      <c r="A682" t="s">
        <v>2896</v>
      </c>
      <c r="B682" t="s">
        <v>2701</v>
      </c>
      <c r="C682" t="s">
        <v>2888</v>
      </c>
      <c r="D682" t="s">
        <v>2842</v>
      </c>
      <c r="E682" t="s">
        <v>440</v>
      </c>
      <c r="F682" s="7">
        <v>37347</v>
      </c>
      <c r="J682" t="s">
        <v>2897</v>
      </c>
      <c r="K682" t="s">
        <v>428</v>
      </c>
    </row>
    <row r="683" spans="1:11" x14ac:dyDescent="0.35">
      <c r="A683" t="s">
        <v>2898</v>
      </c>
      <c r="B683" t="s">
        <v>2701</v>
      </c>
      <c r="C683" t="s">
        <v>2888</v>
      </c>
      <c r="D683" t="s">
        <v>2899</v>
      </c>
      <c r="E683" t="s">
        <v>440</v>
      </c>
      <c r="F683" s="7">
        <v>37347</v>
      </c>
      <c r="J683" t="s">
        <v>2900</v>
      </c>
      <c r="K683" t="s">
        <v>428</v>
      </c>
    </row>
    <row r="684" spans="1:11" x14ac:dyDescent="0.35">
      <c r="A684" t="s">
        <v>2901</v>
      </c>
      <c r="B684" t="s">
        <v>2701</v>
      </c>
      <c r="C684" t="s">
        <v>2888</v>
      </c>
      <c r="D684" t="s">
        <v>2902</v>
      </c>
      <c r="E684" t="s">
        <v>440</v>
      </c>
      <c r="F684" s="7">
        <v>37347</v>
      </c>
      <c r="J684" t="s">
        <v>2903</v>
      </c>
      <c r="K684" t="s">
        <v>428</v>
      </c>
    </row>
    <row r="685" spans="1:11" x14ac:dyDescent="0.35">
      <c r="A685" t="s">
        <v>2904</v>
      </c>
      <c r="B685" t="s">
        <v>2905</v>
      </c>
      <c r="C685" t="s">
        <v>1833</v>
      </c>
      <c r="E685" t="s">
        <v>2906</v>
      </c>
      <c r="F685" s="7">
        <v>37347</v>
      </c>
      <c r="H685" s="7">
        <v>38899</v>
      </c>
      <c r="I685" t="s">
        <v>2907</v>
      </c>
      <c r="J685" t="s">
        <v>2908</v>
      </c>
      <c r="K685" t="s">
        <v>2909</v>
      </c>
    </row>
    <row r="686" spans="1:11" x14ac:dyDescent="0.35">
      <c r="A686" t="s">
        <v>2910</v>
      </c>
      <c r="B686" t="s">
        <v>2905</v>
      </c>
      <c r="C686" t="s">
        <v>2911</v>
      </c>
      <c r="E686" t="s">
        <v>2912</v>
      </c>
      <c r="F686" s="7">
        <v>37347</v>
      </c>
      <c r="H686" s="7">
        <v>44197</v>
      </c>
      <c r="I686" t="s">
        <v>2913</v>
      </c>
      <c r="J686" t="s">
        <v>2914</v>
      </c>
      <c r="K686" t="s">
        <v>2909</v>
      </c>
    </row>
    <row r="687" spans="1:11" x14ac:dyDescent="0.35">
      <c r="A687" t="s">
        <v>2915</v>
      </c>
      <c r="B687" t="s">
        <v>2905</v>
      </c>
      <c r="C687" t="s">
        <v>2916</v>
      </c>
      <c r="E687" t="s">
        <v>2917</v>
      </c>
      <c r="F687" s="7">
        <v>37347</v>
      </c>
      <c r="J687" t="s">
        <v>2918</v>
      </c>
      <c r="K687" t="s">
        <v>2909</v>
      </c>
    </row>
    <row r="688" spans="1:11" x14ac:dyDescent="0.35">
      <c r="A688" t="s">
        <v>2919</v>
      </c>
      <c r="B688" t="s">
        <v>2905</v>
      </c>
      <c r="C688" t="s">
        <v>2920</v>
      </c>
      <c r="E688" t="s">
        <v>2921</v>
      </c>
      <c r="F688" s="7">
        <v>39356</v>
      </c>
      <c r="I688" t="s">
        <v>2922</v>
      </c>
      <c r="J688" t="s">
        <v>2920</v>
      </c>
      <c r="K688" t="s">
        <v>2909</v>
      </c>
    </row>
    <row r="689" spans="1:11" x14ac:dyDescent="0.35">
      <c r="A689" t="s">
        <v>2923</v>
      </c>
      <c r="B689" t="s">
        <v>2905</v>
      </c>
      <c r="C689" t="s">
        <v>2924</v>
      </c>
      <c r="E689" t="s">
        <v>2925</v>
      </c>
      <c r="F689" s="7">
        <v>39539</v>
      </c>
      <c r="I689" t="s">
        <v>2926</v>
      </c>
      <c r="J689" t="s">
        <v>2924</v>
      </c>
      <c r="K689" t="s">
        <v>2909</v>
      </c>
    </row>
    <row r="690" spans="1:11" x14ac:dyDescent="0.35">
      <c r="A690" t="s">
        <v>360</v>
      </c>
      <c r="B690" t="s">
        <v>2905</v>
      </c>
      <c r="C690" t="s">
        <v>1875</v>
      </c>
      <c r="E690" t="s">
        <v>2927</v>
      </c>
      <c r="F690" s="7">
        <v>37347</v>
      </c>
      <c r="H690" s="7">
        <v>39264</v>
      </c>
      <c r="I690" t="s">
        <v>2928</v>
      </c>
      <c r="J690" t="s">
        <v>2929</v>
      </c>
      <c r="K690" t="s">
        <v>2909</v>
      </c>
    </row>
    <row r="691" spans="1:11" x14ac:dyDescent="0.35">
      <c r="A691" t="s">
        <v>2930</v>
      </c>
      <c r="B691" t="s">
        <v>2905</v>
      </c>
      <c r="C691" t="s">
        <v>2931</v>
      </c>
      <c r="E691" t="s">
        <v>440</v>
      </c>
      <c r="F691" s="7">
        <v>37347</v>
      </c>
      <c r="J691" t="s">
        <v>2932</v>
      </c>
      <c r="K691" t="s">
        <v>2909</v>
      </c>
    </row>
    <row r="692" spans="1:11" x14ac:dyDescent="0.35">
      <c r="A692" t="s">
        <v>2933</v>
      </c>
      <c r="B692" t="s">
        <v>2905</v>
      </c>
      <c r="C692" t="s">
        <v>2934</v>
      </c>
      <c r="E692" t="s">
        <v>440</v>
      </c>
      <c r="F692" s="7">
        <v>37347</v>
      </c>
      <c r="J692" t="s">
        <v>2935</v>
      </c>
      <c r="K692" t="s">
        <v>2909</v>
      </c>
    </row>
    <row r="693" spans="1:11" x14ac:dyDescent="0.35">
      <c r="A693" t="s">
        <v>2936</v>
      </c>
      <c r="B693" t="s">
        <v>2905</v>
      </c>
      <c r="C693" t="s">
        <v>2937</v>
      </c>
      <c r="E693" t="s">
        <v>2938</v>
      </c>
      <c r="F693" s="7">
        <v>39722</v>
      </c>
      <c r="I693" t="s">
        <v>2939</v>
      </c>
      <c r="J693" t="s">
        <v>2940</v>
      </c>
      <c r="K693" t="s">
        <v>2909</v>
      </c>
    </row>
    <row r="694" spans="1:11" x14ac:dyDescent="0.35">
      <c r="A694" t="s">
        <v>2941</v>
      </c>
      <c r="B694" t="s">
        <v>2905</v>
      </c>
      <c r="C694" t="s">
        <v>2942</v>
      </c>
      <c r="E694" t="s">
        <v>2943</v>
      </c>
      <c r="F694" s="7">
        <v>38808</v>
      </c>
      <c r="I694" t="s">
        <v>2944</v>
      </c>
      <c r="J694" t="s">
        <v>2942</v>
      </c>
      <c r="K694" t="s">
        <v>2909</v>
      </c>
    </row>
    <row r="695" spans="1:11" x14ac:dyDescent="0.35">
      <c r="A695" t="s">
        <v>2945</v>
      </c>
      <c r="B695" t="s">
        <v>2905</v>
      </c>
      <c r="C695" t="s">
        <v>2946</v>
      </c>
      <c r="E695" t="s">
        <v>2947</v>
      </c>
      <c r="F695" s="7">
        <v>37347</v>
      </c>
      <c r="I695" t="s">
        <v>2948</v>
      </c>
      <c r="J695" t="s">
        <v>2949</v>
      </c>
      <c r="K695" t="s">
        <v>2909</v>
      </c>
    </row>
    <row r="696" spans="1:11" x14ac:dyDescent="0.35">
      <c r="A696" t="s">
        <v>2950</v>
      </c>
      <c r="B696" t="s">
        <v>2905</v>
      </c>
      <c r="C696" t="s">
        <v>2951</v>
      </c>
      <c r="E696" t="s">
        <v>2952</v>
      </c>
      <c r="F696" s="7">
        <v>38991</v>
      </c>
      <c r="I696" t="s">
        <v>2953</v>
      </c>
      <c r="J696" t="s">
        <v>2954</v>
      </c>
      <c r="K696" t="s">
        <v>2909</v>
      </c>
    </row>
    <row r="697" spans="1:11" x14ac:dyDescent="0.35">
      <c r="A697" t="s">
        <v>2955</v>
      </c>
      <c r="B697" t="s">
        <v>2905</v>
      </c>
      <c r="C697" t="s">
        <v>2956</v>
      </c>
      <c r="E697" t="s">
        <v>440</v>
      </c>
      <c r="F697" s="7">
        <v>37347</v>
      </c>
      <c r="J697" t="s">
        <v>2957</v>
      </c>
      <c r="K697" t="s">
        <v>2909</v>
      </c>
    </row>
    <row r="698" spans="1:11" x14ac:dyDescent="0.35">
      <c r="A698" t="s">
        <v>2958</v>
      </c>
      <c r="B698" t="s">
        <v>2905</v>
      </c>
      <c r="C698" t="s">
        <v>2959</v>
      </c>
      <c r="E698" t="s">
        <v>2960</v>
      </c>
      <c r="F698" s="7">
        <v>38991</v>
      </c>
      <c r="I698" t="s">
        <v>2961</v>
      </c>
      <c r="J698" t="s">
        <v>2962</v>
      </c>
      <c r="K698" t="s">
        <v>2909</v>
      </c>
    </row>
    <row r="699" spans="1:11" x14ac:dyDescent="0.35">
      <c r="A699" t="s">
        <v>2963</v>
      </c>
      <c r="B699" t="s">
        <v>2905</v>
      </c>
      <c r="C699" t="s">
        <v>2964</v>
      </c>
      <c r="E699" t="s">
        <v>440</v>
      </c>
      <c r="F699" s="7">
        <v>37347</v>
      </c>
      <c r="J699" t="s">
        <v>2965</v>
      </c>
      <c r="K699" t="s">
        <v>2909</v>
      </c>
    </row>
    <row r="700" spans="1:11" x14ac:dyDescent="0.35">
      <c r="A700" t="s">
        <v>359</v>
      </c>
      <c r="B700" t="s">
        <v>2966</v>
      </c>
      <c r="C700" t="s">
        <v>2967</v>
      </c>
      <c r="E700" t="s">
        <v>2968</v>
      </c>
      <c r="F700" s="7">
        <v>37347</v>
      </c>
      <c r="J700" t="s">
        <v>2967</v>
      </c>
      <c r="K700" t="s">
        <v>2909</v>
      </c>
    </row>
    <row r="701" spans="1:11" x14ac:dyDescent="0.35">
      <c r="A701" t="s">
        <v>2969</v>
      </c>
      <c r="B701" t="s">
        <v>2966</v>
      </c>
      <c r="C701" t="s">
        <v>2967</v>
      </c>
      <c r="D701" t="s">
        <v>2970</v>
      </c>
      <c r="E701" t="s">
        <v>2971</v>
      </c>
      <c r="F701" s="7">
        <v>37895</v>
      </c>
      <c r="I701" t="s">
        <v>426</v>
      </c>
      <c r="J701" t="s">
        <v>2972</v>
      </c>
      <c r="K701" t="s">
        <v>2909</v>
      </c>
    </row>
    <row r="702" spans="1:11" x14ac:dyDescent="0.35">
      <c r="A702" t="s">
        <v>2973</v>
      </c>
      <c r="B702" t="s">
        <v>2966</v>
      </c>
      <c r="C702" t="s">
        <v>2967</v>
      </c>
      <c r="D702" t="s">
        <v>2974</v>
      </c>
      <c r="E702" t="s">
        <v>440</v>
      </c>
      <c r="F702" s="7">
        <v>37347</v>
      </c>
      <c r="J702" t="s">
        <v>2975</v>
      </c>
      <c r="K702" t="s">
        <v>2909</v>
      </c>
    </row>
    <row r="703" spans="1:11" x14ac:dyDescent="0.35">
      <c r="A703" t="s">
        <v>2976</v>
      </c>
      <c r="B703" t="s">
        <v>2966</v>
      </c>
      <c r="C703" t="s">
        <v>2967</v>
      </c>
      <c r="D703" t="s">
        <v>2977</v>
      </c>
      <c r="E703" t="s">
        <v>2978</v>
      </c>
      <c r="F703" s="7">
        <v>37895</v>
      </c>
      <c r="I703" t="s">
        <v>426</v>
      </c>
      <c r="J703" t="s">
        <v>2979</v>
      </c>
      <c r="K703" t="s">
        <v>2909</v>
      </c>
    </row>
    <row r="704" spans="1:11" x14ac:dyDescent="0.35">
      <c r="A704" t="s">
        <v>2980</v>
      </c>
      <c r="B704" t="s">
        <v>2966</v>
      </c>
      <c r="C704" t="s">
        <v>2967</v>
      </c>
      <c r="D704" t="s">
        <v>2981</v>
      </c>
      <c r="E704" t="s">
        <v>2982</v>
      </c>
      <c r="F704" s="7">
        <v>37347</v>
      </c>
      <c r="J704" t="s">
        <v>2981</v>
      </c>
      <c r="K704" t="s">
        <v>2909</v>
      </c>
    </row>
    <row r="705" spans="1:11" x14ac:dyDescent="0.35">
      <c r="A705" t="s">
        <v>2983</v>
      </c>
      <c r="B705" t="s">
        <v>2966</v>
      </c>
      <c r="C705" t="s">
        <v>2967</v>
      </c>
      <c r="D705" t="s">
        <v>2984</v>
      </c>
      <c r="E705" t="s">
        <v>2985</v>
      </c>
      <c r="F705" s="7">
        <v>37347</v>
      </c>
      <c r="J705" t="s">
        <v>2984</v>
      </c>
      <c r="K705" t="s">
        <v>2909</v>
      </c>
    </row>
    <row r="706" spans="1:11" x14ac:dyDescent="0.35">
      <c r="A706" t="s">
        <v>2986</v>
      </c>
      <c r="B706" t="s">
        <v>2966</v>
      </c>
      <c r="C706" t="s">
        <v>2967</v>
      </c>
      <c r="D706" t="s">
        <v>2987</v>
      </c>
      <c r="E706" t="s">
        <v>440</v>
      </c>
      <c r="F706" s="7">
        <v>37347</v>
      </c>
      <c r="J706" t="s">
        <v>2988</v>
      </c>
      <c r="K706" t="s">
        <v>2909</v>
      </c>
    </row>
    <row r="707" spans="1:11" x14ac:dyDescent="0.35">
      <c r="A707" t="s">
        <v>2989</v>
      </c>
      <c r="B707" t="s">
        <v>2966</v>
      </c>
      <c r="C707" t="s">
        <v>2967</v>
      </c>
      <c r="D707" t="s">
        <v>2990</v>
      </c>
      <c r="E707" t="s">
        <v>2991</v>
      </c>
      <c r="F707" s="7">
        <v>37895</v>
      </c>
      <c r="I707" t="s">
        <v>426</v>
      </c>
      <c r="J707" t="s">
        <v>2992</v>
      </c>
      <c r="K707" t="s">
        <v>2909</v>
      </c>
    </row>
    <row r="708" spans="1:11" x14ac:dyDescent="0.35">
      <c r="A708" t="s">
        <v>2993</v>
      </c>
      <c r="B708" t="s">
        <v>2966</v>
      </c>
      <c r="C708" t="s">
        <v>2967</v>
      </c>
      <c r="D708" t="s">
        <v>2994</v>
      </c>
      <c r="E708" t="s">
        <v>2995</v>
      </c>
      <c r="F708" s="7">
        <v>37895</v>
      </c>
      <c r="I708" t="s">
        <v>426</v>
      </c>
      <c r="J708" t="s">
        <v>2996</v>
      </c>
      <c r="K708" t="s">
        <v>2909</v>
      </c>
    </row>
    <row r="709" spans="1:11" x14ac:dyDescent="0.35">
      <c r="A709" t="s">
        <v>2997</v>
      </c>
      <c r="B709" t="s">
        <v>2966</v>
      </c>
      <c r="C709" t="s">
        <v>2967</v>
      </c>
      <c r="D709" t="s">
        <v>2998</v>
      </c>
      <c r="E709" t="s">
        <v>2999</v>
      </c>
      <c r="F709" s="7">
        <v>37347</v>
      </c>
      <c r="H709" s="7">
        <v>41275</v>
      </c>
      <c r="I709" t="s">
        <v>3000</v>
      </c>
      <c r="J709" t="s">
        <v>3001</v>
      </c>
      <c r="K709" t="s">
        <v>2909</v>
      </c>
    </row>
    <row r="710" spans="1:11" x14ac:dyDescent="0.35">
      <c r="A710" t="s">
        <v>396</v>
      </c>
      <c r="B710" t="s">
        <v>2966</v>
      </c>
      <c r="C710" t="s">
        <v>2967</v>
      </c>
      <c r="D710" t="s">
        <v>1839</v>
      </c>
      <c r="E710" t="s">
        <v>440</v>
      </c>
      <c r="F710" s="7">
        <v>37347</v>
      </c>
      <c r="J710" t="s">
        <v>3002</v>
      </c>
      <c r="K710" t="s">
        <v>2909</v>
      </c>
    </row>
    <row r="711" spans="1:11" x14ac:dyDescent="0.35">
      <c r="A711" t="s">
        <v>3003</v>
      </c>
      <c r="B711" t="s">
        <v>2966</v>
      </c>
      <c r="C711" t="s">
        <v>2967</v>
      </c>
      <c r="D711" t="s">
        <v>3004</v>
      </c>
      <c r="E711" t="s">
        <v>440</v>
      </c>
      <c r="F711" s="7">
        <v>37347</v>
      </c>
      <c r="J711" t="s">
        <v>3005</v>
      </c>
      <c r="K711" t="s">
        <v>2909</v>
      </c>
    </row>
    <row r="712" spans="1:11" x14ac:dyDescent="0.35">
      <c r="A712" t="s">
        <v>3006</v>
      </c>
      <c r="B712" t="s">
        <v>2966</v>
      </c>
      <c r="C712" t="s">
        <v>2967</v>
      </c>
      <c r="D712" t="s">
        <v>3007</v>
      </c>
      <c r="E712" t="s">
        <v>3008</v>
      </c>
      <c r="F712" s="7">
        <v>37895</v>
      </c>
      <c r="I712" t="s">
        <v>426</v>
      </c>
      <c r="J712" t="s">
        <v>3009</v>
      </c>
      <c r="K712" t="s">
        <v>2909</v>
      </c>
    </row>
    <row r="713" spans="1:11" x14ac:dyDescent="0.35">
      <c r="A713" t="s">
        <v>3010</v>
      </c>
      <c r="B713" t="s">
        <v>2966</v>
      </c>
      <c r="C713" t="s">
        <v>2967</v>
      </c>
      <c r="D713" t="s">
        <v>3011</v>
      </c>
      <c r="E713" t="s">
        <v>440</v>
      </c>
      <c r="F713" s="7">
        <v>37347</v>
      </c>
      <c r="J713" t="s">
        <v>3012</v>
      </c>
      <c r="K713" t="s">
        <v>2909</v>
      </c>
    </row>
    <row r="714" spans="1:11" x14ac:dyDescent="0.35">
      <c r="A714" t="s">
        <v>3013</v>
      </c>
      <c r="B714" t="s">
        <v>2966</v>
      </c>
      <c r="C714" t="s">
        <v>2967</v>
      </c>
      <c r="D714" t="s">
        <v>3014</v>
      </c>
      <c r="E714" t="s">
        <v>3015</v>
      </c>
      <c r="F714" s="7">
        <v>37895</v>
      </c>
      <c r="I714" t="s">
        <v>426</v>
      </c>
      <c r="J714" t="s">
        <v>3016</v>
      </c>
      <c r="K714" t="s">
        <v>2909</v>
      </c>
    </row>
    <row r="715" spans="1:11" x14ac:dyDescent="0.35">
      <c r="A715" t="s">
        <v>3017</v>
      </c>
      <c r="B715" t="s">
        <v>2966</v>
      </c>
      <c r="C715" t="s">
        <v>2967</v>
      </c>
      <c r="D715" t="s">
        <v>2589</v>
      </c>
      <c r="E715" t="s">
        <v>440</v>
      </c>
      <c r="F715" s="7">
        <v>37347</v>
      </c>
      <c r="J715" t="s">
        <v>3018</v>
      </c>
      <c r="K715" t="s">
        <v>2909</v>
      </c>
    </row>
    <row r="716" spans="1:11" x14ac:dyDescent="0.35">
      <c r="A716" t="s">
        <v>3019</v>
      </c>
      <c r="B716" t="s">
        <v>2966</v>
      </c>
      <c r="C716" t="s">
        <v>2967</v>
      </c>
      <c r="D716" t="s">
        <v>3020</v>
      </c>
      <c r="E716" t="s">
        <v>440</v>
      </c>
      <c r="F716" s="7">
        <v>37347</v>
      </c>
      <c r="J716" t="s">
        <v>3021</v>
      </c>
      <c r="K716" t="s">
        <v>2909</v>
      </c>
    </row>
    <row r="717" spans="1:11" x14ac:dyDescent="0.35">
      <c r="A717" t="s">
        <v>3022</v>
      </c>
      <c r="B717" t="s">
        <v>2966</v>
      </c>
      <c r="C717" t="s">
        <v>2967</v>
      </c>
      <c r="D717" t="s">
        <v>3023</v>
      </c>
      <c r="E717" t="s">
        <v>440</v>
      </c>
      <c r="F717" s="7">
        <v>37347</v>
      </c>
      <c r="J717" t="s">
        <v>3024</v>
      </c>
      <c r="K717" t="s">
        <v>2909</v>
      </c>
    </row>
    <row r="718" spans="1:11" x14ac:dyDescent="0.35">
      <c r="A718" t="s">
        <v>3025</v>
      </c>
      <c r="B718" t="s">
        <v>2966</v>
      </c>
      <c r="C718" t="s">
        <v>2967</v>
      </c>
      <c r="D718" t="s">
        <v>3026</v>
      </c>
      <c r="E718" t="s">
        <v>3027</v>
      </c>
      <c r="F718" s="7">
        <v>37895</v>
      </c>
      <c r="I718" t="s">
        <v>426</v>
      </c>
      <c r="J718" t="s">
        <v>3028</v>
      </c>
      <c r="K718" t="s">
        <v>2909</v>
      </c>
    </row>
    <row r="719" spans="1:11" x14ac:dyDescent="0.35">
      <c r="A719" t="s">
        <v>363</v>
      </c>
      <c r="B719" t="s">
        <v>2966</v>
      </c>
      <c r="C719" t="s">
        <v>2967</v>
      </c>
      <c r="D719" t="s">
        <v>3029</v>
      </c>
      <c r="E719" t="s">
        <v>440</v>
      </c>
      <c r="F719" s="7">
        <v>37347</v>
      </c>
      <c r="J719" t="s">
        <v>3029</v>
      </c>
      <c r="K719" t="s">
        <v>2909</v>
      </c>
    </row>
    <row r="720" spans="1:11" x14ac:dyDescent="0.35">
      <c r="A720" t="s">
        <v>3030</v>
      </c>
      <c r="B720" t="s">
        <v>2966</v>
      </c>
      <c r="C720" t="s">
        <v>2967</v>
      </c>
      <c r="D720" t="s">
        <v>3031</v>
      </c>
      <c r="E720" t="s">
        <v>3032</v>
      </c>
      <c r="F720" s="7">
        <v>37895</v>
      </c>
      <c r="I720" t="s">
        <v>426</v>
      </c>
      <c r="J720" t="s">
        <v>3033</v>
      </c>
      <c r="K720" t="s">
        <v>2909</v>
      </c>
    </row>
    <row r="721" spans="1:11" x14ac:dyDescent="0.35">
      <c r="A721" t="s">
        <v>398</v>
      </c>
      <c r="B721" t="s">
        <v>2966</v>
      </c>
      <c r="C721" t="s">
        <v>2967</v>
      </c>
      <c r="D721" t="s">
        <v>1508</v>
      </c>
      <c r="E721" t="s">
        <v>440</v>
      </c>
      <c r="F721" s="7">
        <v>37347</v>
      </c>
      <c r="H721" s="7">
        <v>38899</v>
      </c>
      <c r="I721" t="s">
        <v>3034</v>
      </c>
      <c r="J721" t="s">
        <v>3035</v>
      </c>
      <c r="K721" t="s">
        <v>2909</v>
      </c>
    </row>
    <row r="722" spans="1:11" x14ac:dyDescent="0.35">
      <c r="A722" t="s">
        <v>3036</v>
      </c>
      <c r="B722" t="s">
        <v>2966</v>
      </c>
      <c r="C722" t="s">
        <v>2967</v>
      </c>
      <c r="D722" t="s">
        <v>3037</v>
      </c>
      <c r="E722" t="s">
        <v>3038</v>
      </c>
      <c r="F722" s="7">
        <v>37895</v>
      </c>
      <c r="I722" t="s">
        <v>426</v>
      </c>
      <c r="J722" t="s">
        <v>3039</v>
      </c>
      <c r="K722" t="s">
        <v>2909</v>
      </c>
    </row>
    <row r="723" spans="1:11" x14ac:dyDescent="0.35">
      <c r="A723" t="s">
        <v>3040</v>
      </c>
      <c r="B723" t="s">
        <v>2966</v>
      </c>
      <c r="C723" t="s">
        <v>2967</v>
      </c>
      <c r="D723" t="s">
        <v>1884</v>
      </c>
      <c r="E723" t="s">
        <v>440</v>
      </c>
      <c r="F723" s="7">
        <v>37347</v>
      </c>
      <c r="J723" t="s">
        <v>3041</v>
      </c>
      <c r="K723" t="s">
        <v>2909</v>
      </c>
    </row>
    <row r="724" spans="1:11" x14ac:dyDescent="0.35">
      <c r="A724" t="s">
        <v>3042</v>
      </c>
      <c r="B724" t="s">
        <v>2966</v>
      </c>
      <c r="C724" t="s">
        <v>2967</v>
      </c>
      <c r="D724" t="s">
        <v>3043</v>
      </c>
      <c r="E724" t="s">
        <v>440</v>
      </c>
      <c r="F724" s="7">
        <v>37347</v>
      </c>
      <c r="J724" t="s">
        <v>3044</v>
      </c>
      <c r="K724" t="s">
        <v>2909</v>
      </c>
    </row>
    <row r="725" spans="1:11" x14ac:dyDescent="0.35">
      <c r="A725" t="s">
        <v>3045</v>
      </c>
      <c r="B725" t="s">
        <v>2966</v>
      </c>
      <c r="C725" t="s">
        <v>2967</v>
      </c>
      <c r="D725" t="s">
        <v>680</v>
      </c>
      <c r="E725" t="s">
        <v>440</v>
      </c>
      <c r="F725" s="7">
        <v>37347</v>
      </c>
      <c r="J725" t="s">
        <v>3046</v>
      </c>
      <c r="K725" t="s">
        <v>2909</v>
      </c>
    </row>
    <row r="726" spans="1:11" x14ac:dyDescent="0.35">
      <c r="A726" t="s">
        <v>3047</v>
      </c>
      <c r="B726" t="s">
        <v>2966</v>
      </c>
      <c r="C726" t="s">
        <v>2967</v>
      </c>
      <c r="D726" t="s">
        <v>3048</v>
      </c>
      <c r="E726" t="s">
        <v>3049</v>
      </c>
      <c r="F726" s="7">
        <v>37895</v>
      </c>
      <c r="I726" t="s">
        <v>426</v>
      </c>
      <c r="J726" t="s">
        <v>3050</v>
      </c>
      <c r="K726" t="s">
        <v>2909</v>
      </c>
    </row>
    <row r="727" spans="1:11" x14ac:dyDescent="0.35">
      <c r="A727" t="s">
        <v>3051</v>
      </c>
      <c r="B727" t="s">
        <v>2966</v>
      </c>
      <c r="C727" t="s">
        <v>2967</v>
      </c>
      <c r="D727" t="s">
        <v>3052</v>
      </c>
      <c r="E727" t="s">
        <v>3053</v>
      </c>
      <c r="F727" s="7">
        <v>37895</v>
      </c>
      <c r="I727" t="s">
        <v>426</v>
      </c>
      <c r="J727" t="s">
        <v>3052</v>
      </c>
      <c r="K727" t="s">
        <v>2909</v>
      </c>
    </row>
    <row r="728" spans="1:11" x14ac:dyDescent="0.35">
      <c r="A728" t="s">
        <v>3054</v>
      </c>
      <c r="B728" t="s">
        <v>2966</v>
      </c>
      <c r="C728" t="s">
        <v>2967</v>
      </c>
      <c r="D728" t="s">
        <v>3055</v>
      </c>
      <c r="E728" t="s">
        <v>440</v>
      </c>
      <c r="F728" s="7">
        <v>37347</v>
      </c>
      <c r="J728" t="s">
        <v>3056</v>
      </c>
      <c r="K728" t="s">
        <v>2909</v>
      </c>
    </row>
    <row r="729" spans="1:11" x14ac:dyDescent="0.35">
      <c r="A729" t="s">
        <v>3057</v>
      </c>
      <c r="B729" t="s">
        <v>2966</v>
      </c>
      <c r="C729" t="s">
        <v>2967</v>
      </c>
      <c r="D729" t="s">
        <v>3058</v>
      </c>
      <c r="E729" t="s">
        <v>3059</v>
      </c>
      <c r="F729" s="7">
        <v>37895</v>
      </c>
      <c r="I729" t="s">
        <v>426</v>
      </c>
      <c r="J729" t="s">
        <v>3060</v>
      </c>
      <c r="K729" t="s">
        <v>2909</v>
      </c>
    </row>
    <row r="730" spans="1:11" x14ac:dyDescent="0.35">
      <c r="A730" t="s">
        <v>3061</v>
      </c>
      <c r="B730" t="s">
        <v>2966</v>
      </c>
      <c r="C730" t="s">
        <v>2967</v>
      </c>
      <c r="D730" t="s">
        <v>3062</v>
      </c>
      <c r="E730" t="s">
        <v>440</v>
      </c>
      <c r="F730" s="7">
        <v>37347</v>
      </c>
      <c r="J730" t="s">
        <v>3063</v>
      </c>
      <c r="K730" t="s">
        <v>2909</v>
      </c>
    </row>
    <row r="731" spans="1:11" x14ac:dyDescent="0.35">
      <c r="A731" t="s">
        <v>3064</v>
      </c>
      <c r="B731" t="s">
        <v>2966</v>
      </c>
      <c r="C731" t="s">
        <v>2967</v>
      </c>
      <c r="D731" t="s">
        <v>3065</v>
      </c>
      <c r="E731" t="s">
        <v>3066</v>
      </c>
      <c r="F731" s="7">
        <v>38443</v>
      </c>
      <c r="I731" t="s">
        <v>2699</v>
      </c>
      <c r="J731" t="s">
        <v>3067</v>
      </c>
      <c r="K731" t="s">
        <v>2909</v>
      </c>
    </row>
    <row r="732" spans="1:11" x14ac:dyDescent="0.35">
      <c r="A732" t="s">
        <v>3068</v>
      </c>
      <c r="B732" t="s">
        <v>2966</v>
      </c>
      <c r="C732" t="s">
        <v>2967</v>
      </c>
      <c r="D732" t="s">
        <v>3069</v>
      </c>
      <c r="E732" t="s">
        <v>3070</v>
      </c>
      <c r="F732" s="7">
        <v>37347</v>
      </c>
      <c r="H732" s="7">
        <v>38899</v>
      </c>
      <c r="I732" t="s">
        <v>3071</v>
      </c>
      <c r="J732" t="s">
        <v>3072</v>
      </c>
      <c r="K732" t="s">
        <v>2909</v>
      </c>
    </row>
    <row r="733" spans="1:11" x14ac:dyDescent="0.35">
      <c r="A733" t="s">
        <v>3073</v>
      </c>
      <c r="B733" t="s">
        <v>2966</v>
      </c>
      <c r="C733" t="s">
        <v>2967</v>
      </c>
      <c r="D733" t="s">
        <v>3074</v>
      </c>
      <c r="E733" t="s">
        <v>3075</v>
      </c>
      <c r="F733" s="7">
        <v>37347</v>
      </c>
      <c r="H733" s="7">
        <v>38353</v>
      </c>
      <c r="I733" t="s">
        <v>3076</v>
      </c>
      <c r="J733" t="s">
        <v>3077</v>
      </c>
      <c r="K733" t="s">
        <v>2909</v>
      </c>
    </row>
    <row r="734" spans="1:11" x14ac:dyDescent="0.35">
      <c r="A734" t="s">
        <v>3078</v>
      </c>
      <c r="B734" t="s">
        <v>2966</v>
      </c>
      <c r="C734" t="s">
        <v>2967</v>
      </c>
      <c r="D734" t="s">
        <v>3079</v>
      </c>
      <c r="E734" t="s">
        <v>3080</v>
      </c>
      <c r="F734" s="7">
        <v>37347</v>
      </c>
      <c r="H734" s="7">
        <v>38899</v>
      </c>
      <c r="I734" t="s">
        <v>3071</v>
      </c>
      <c r="J734" t="s">
        <v>3081</v>
      </c>
      <c r="K734" t="s">
        <v>2909</v>
      </c>
    </row>
    <row r="735" spans="1:11" x14ac:dyDescent="0.35">
      <c r="A735" t="s">
        <v>355</v>
      </c>
      <c r="B735" t="s">
        <v>2966</v>
      </c>
      <c r="C735" t="s">
        <v>2967</v>
      </c>
      <c r="D735" t="s">
        <v>424</v>
      </c>
      <c r="E735" t="s">
        <v>440</v>
      </c>
      <c r="F735" s="7">
        <v>37347</v>
      </c>
      <c r="J735" t="s">
        <v>3082</v>
      </c>
      <c r="K735" t="s">
        <v>2909</v>
      </c>
    </row>
    <row r="736" spans="1:11" x14ac:dyDescent="0.35">
      <c r="A736" t="s">
        <v>3083</v>
      </c>
      <c r="B736" t="s">
        <v>2966</v>
      </c>
      <c r="C736" t="s">
        <v>2967</v>
      </c>
      <c r="D736" t="s">
        <v>1177</v>
      </c>
      <c r="E736" t="s">
        <v>440</v>
      </c>
      <c r="F736" s="7">
        <v>37347</v>
      </c>
      <c r="J736" t="s">
        <v>3084</v>
      </c>
      <c r="K736" t="s">
        <v>2909</v>
      </c>
    </row>
    <row r="737" spans="1:11" x14ac:dyDescent="0.35">
      <c r="A737" t="s">
        <v>3085</v>
      </c>
      <c r="B737" t="s">
        <v>2966</v>
      </c>
      <c r="C737" t="s">
        <v>2967</v>
      </c>
      <c r="D737" t="s">
        <v>1920</v>
      </c>
      <c r="E737" t="s">
        <v>3086</v>
      </c>
      <c r="F737" s="7">
        <v>37895</v>
      </c>
      <c r="I737" t="s">
        <v>426</v>
      </c>
      <c r="J737" t="s">
        <v>3087</v>
      </c>
      <c r="K737" t="s">
        <v>2909</v>
      </c>
    </row>
    <row r="738" spans="1:11" x14ac:dyDescent="0.35">
      <c r="A738" t="s">
        <v>3088</v>
      </c>
      <c r="B738" t="s">
        <v>2966</v>
      </c>
      <c r="C738" t="s">
        <v>2967</v>
      </c>
      <c r="D738" t="s">
        <v>3089</v>
      </c>
      <c r="E738" t="s">
        <v>440</v>
      </c>
      <c r="F738" s="7">
        <v>37347</v>
      </c>
      <c r="J738" t="s">
        <v>3090</v>
      </c>
      <c r="K738" t="s">
        <v>2909</v>
      </c>
    </row>
    <row r="739" spans="1:11" x14ac:dyDescent="0.35">
      <c r="A739" t="s">
        <v>3091</v>
      </c>
      <c r="B739" t="s">
        <v>2966</v>
      </c>
      <c r="C739" t="s">
        <v>2967</v>
      </c>
      <c r="D739" t="s">
        <v>3092</v>
      </c>
      <c r="E739" t="s">
        <v>440</v>
      </c>
      <c r="F739" s="7">
        <v>37347</v>
      </c>
      <c r="J739" t="s">
        <v>3093</v>
      </c>
      <c r="K739" t="s">
        <v>2909</v>
      </c>
    </row>
    <row r="740" spans="1:11" x14ac:dyDescent="0.35">
      <c r="A740" t="s">
        <v>3094</v>
      </c>
      <c r="B740" t="s">
        <v>2966</v>
      </c>
      <c r="C740" t="s">
        <v>2967</v>
      </c>
      <c r="D740" t="s">
        <v>1652</v>
      </c>
      <c r="E740" t="s">
        <v>1653</v>
      </c>
      <c r="F740" s="7">
        <v>37347</v>
      </c>
      <c r="I740" t="s">
        <v>1626</v>
      </c>
      <c r="J740" t="s">
        <v>3095</v>
      </c>
      <c r="K740" t="s">
        <v>2909</v>
      </c>
    </row>
    <row r="741" spans="1:11" x14ac:dyDescent="0.35">
      <c r="A741" t="s">
        <v>3096</v>
      </c>
      <c r="B741" t="s">
        <v>2966</v>
      </c>
      <c r="C741" t="s">
        <v>2967</v>
      </c>
      <c r="D741" t="s">
        <v>3097</v>
      </c>
      <c r="E741" t="s">
        <v>440</v>
      </c>
      <c r="F741" s="7">
        <v>37347</v>
      </c>
      <c r="J741" t="s">
        <v>3098</v>
      </c>
      <c r="K741" t="s">
        <v>2909</v>
      </c>
    </row>
    <row r="742" spans="1:11" x14ac:dyDescent="0.35">
      <c r="A742" t="s">
        <v>3099</v>
      </c>
      <c r="B742" t="s">
        <v>2966</v>
      </c>
      <c r="C742" t="s">
        <v>2967</v>
      </c>
      <c r="D742" t="s">
        <v>3100</v>
      </c>
      <c r="E742" t="s">
        <v>3101</v>
      </c>
      <c r="F742" s="7">
        <v>37347</v>
      </c>
      <c r="H742" s="7">
        <v>43831</v>
      </c>
      <c r="I742" t="s">
        <v>3102</v>
      </c>
      <c r="J742" t="s">
        <v>3103</v>
      </c>
      <c r="K742" t="s">
        <v>2909</v>
      </c>
    </row>
    <row r="743" spans="1:11" x14ac:dyDescent="0.35">
      <c r="A743" t="s">
        <v>3104</v>
      </c>
      <c r="B743" t="s">
        <v>2966</v>
      </c>
      <c r="C743" t="s">
        <v>2967</v>
      </c>
      <c r="D743" t="s">
        <v>3105</v>
      </c>
      <c r="E743" t="s">
        <v>440</v>
      </c>
      <c r="F743" s="7">
        <v>37347</v>
      </c>
      <c r="J743" t="s">
        <v>3106</v>
      </c>
      <c r="K743" t="s">
        <v>2909</v>
      </c>
    </row>
    <row r="744" spans="1:11" x14ac:dyDescent="0.35">
      <c r="A744" t="s">
        <v>383</v>
      </c>
      <c r="B744" t="s">
        <v>2966</v>
      </c>
      <c r="C744" t="s">
        <v>2967</v>
      </c>
      <c r="D744" t="s">
        <v>2336</v>
      </c>
      <c r="E744" t="s">
        <v>440</v>
      </c>
      <c r="F744" s="7">
        <v>37347</v>
      </c>
      <c r="J744" t="s">
        <v>3107</v>
      </c>
      <c r="K744" t="s">
        <v>2909</v>
      </c>
    </row>
    <row r="745" spans="1:11" x14ac:dyDescent="0.35">
      <c r="A745" t="s">
        <v>3108</v>
      </c>
      <c r="B745" t="s">
        <v>2966</v>
      </c>
      <c r="C745" t="s">
        <v>2967</v>
      </c>
      <c r="D745" t="s">
        <v>3109</v>
      </c>
      <c r="E745" t="s">
        <v>440</v>
      </c>
      <c r="F745" s="7">
        <v>37347</v>
      </c>
      <c r="J745" t="s">
        <v>3110</v>
      </c>
      <c r="K745" t="s">
        <v>2909</v>
      </c>
    </row>
    <row r="746" spans="1:11" x14ac:dyDescent="0.35">
      <c r="A746" t="s">
        <v>3111</v>
      </c>
      <c r="B746" t="s">
        <v>2966</v>
      </c>
      <c r="C746" t="s">
        <v>2967</v>
      </c>
      <c r="D746" t="s">
        <v>3112</v>
      </c>
      <c r="E746" t="s">
        <v>440</v>
      </c>
      <c r="F746" s="7">
        <v>37347</v>
      </c>
      <c r="J746" t="s">
        <v>3113</v>
      </c>
      <c r="K746" t="s">
        <v>2909</v>
      </c>
    </row>
    <row r="747" spans="1:11" x14ac:dyDescent="0.35">
      <c r="A747" t="s">
        <v>3114</v>
      </c>
      <c r="B747" t="s">
        <v>2966</v>
      </c>
      <c r="C747" t="s">
        <v>2967</v>
      </c>
      <c r="D747" t="s">
        <v>3115</v>
      </c>
      <c r="E747" t="s">
        <v>440</v>
      </c>
      <c r="F747" s="7">
        <v>37347</v>
      </c>
      <c r="J747" t="s">
        <v>3116</v>
      </c>
      <c r="K747" t="s">
        <v>2909</v>
      </c>
    </row>
    <row r="748" spans="1:11" x14ac:dyDescent="0.35">
      <c r="A748" t="s">
        <v>3117</v>
      </c>
      <c r="B748" t="s">
        <v>2966</v>
      </c>
      <c r="C748" t="s">
        <v>2967</v>
      </c>
      <c r="D748" t="s">
        <v>1288</v>
      </c>
      <c r="E748" t="s">
        <v>440</v>
      </c>
      <c r="F748" s="7">
        <v>37347</v>
      </c>
      <c r="J748" t="s">
        <v>3118</v>
      </c>
      <c r="K748" t="s">
        <v>2909</v>
      </c>
    </row>
    <row r="749" spans="1:11" x14ac:dyDescent="0.35">
      <c r="A749" t="s">
        <v>3119</v>
      </c>
      <c r="B749" t="s">
        <v>2966</v>
      </c>
      <c r="C749" t="s">
        <v>2967</v>
      </c>
      <c r="D749" t="s">
        <v>3120</v>
      </c>
      <c r="E749" t="s">
        <v>440</v>
      </c>
      <c r="F749" s="7">
        <v>37347</v>
      </c>
      <c r="J749" t="s">
        <v>3121</v>
      </c>
      <c r="K749" t="s">
        <v>2909</v>
      </c>
    </row>
    <row r="750" spans="1:11" x14ac:dyDescent="0.35">
      <c r="A750" t="s">
        <v>3122</v>
      </c>
      <c r="B750" t="s">
        <v>2966</v>
      </c>
      <c r="C750" t="s">
        <v>2967</v>
      </c>
      <c r="D750" t="s">
        <v>3123</v>
      </c>
      <c r="E750" t="s">
        <v>440</v>
      </c>
      <c r="F750" s="7">
        <v>37347</v>
      </c>
      <c r="J750" t="s">
        <v>3124</v>
      </c>
      <c r="K750" t="s">
        <v>2909</v>
      </c>
    </row>
    <row r="751" spans="1:11" x14ac:dyDescent="0.35">
      <c r="A751" t="s">
        <v>3125</v>
      </c>
      <c r="B751" t="s">
        <v>2966</v>
      </c>
      <c r="C751" t="s">
        <v>2967</v>
      </c>
      <c r="D751" t="s">
        <v>3126</v>
      </c>
      <c r="E751" t="s">
        <v>440</v>
      </c>
      <c r="F751" s="7">
        <v>37347</v>
      </c>
      <c r="J751" t="s">
        <v>3127</v>
      </c>
      <c r="K751" t="s">
        <v>2909</v>
      </c>
    </row>
    <row r="752" spans="1:11" x14ac:dyDescent="0.35">
      <c r="A752" t="s">
        <v>3128</v>
      </c>
      <c r="B752" t="s">
        <v>2966</v>
      </c>
      <c r="C752" t="s">
        <v>2967</v>
      </c>
      <c r="D752" t="s">
        <v>3129</v>
      </c>
      <c r="E752" t="s">
        <v>440</v>
      </c>
      <c r="F752" s="7">
        <v>37347</v>
      </c>
      <c r="J752" t="s">
        <v>3130</v>
      </c>
      <c r="K752" t="s">
        <v>2909</v>
      </c>
    </row>
    <row r="753" spans="1:11" x14ac:dyDescent="0.35">
      <c r="A753" t="s">
        <v>407</v>
      </c>
      <c r="B753" t="s">
        <v>2966</v>
      </c>
      <c r="C753" t="s">
        <v>2967</v>
      </c>
      <c r="D753" t="s">
        <v>1533</v>
      </c>
      <c r="E753" t="s">
        <v>440</v>
      </c>
      <c r="F753" s="7">
        <v>37347</v>
      </c>
      <c r="J753" t="s">
        <v>3131</v>
      </c>
      <c r="K753" t="s">
        <v>2909</v>
      </c>
    </row>
    <row r="754" spans="1:11" x14ac:dyDescent="0.35">
      <c r="A754" t="s">
        <v>3132</v>
      </c>
      <c r="B754" t="s">
        <v>2966</v>
      </c>
      <c r="C754" t="s">
        <v>2967</v>
      </c>
      <c r="D754" t="s">
        <v>3133</v>
      </c>
      <c r="E754" t="s">
        <v>440</v>
      </c>
      <c r="F754" s="7">
        <v>37347</v>
      </c>
      <c r="J754" t="s">
        <v>3134</v>
      </c>
      <c r="K754" t="s">
        <v>2909</v>
      </c>
    </row>
    <row r="755" spans="1:11" x14ac:dyDescent="0.35">
      <c r="A755" t="s">
        <v>3135</v>
      </c>
      <c r="B755" t="s">
        <v>2966</v>
      </c>
      <c r="C755" t="s">
        <v>2967</v>
      </c>
      <c r="D755" t="s">
        <v>3136</v>
      </c>
      <c r="E755" t="s">
        <v>440</v>
      </c>
      <c r="F755" s="7">
        <v>37347</v>
      </c>
      <c r="J755" t="s">
        <v>3137</v>
      </c>
      <c r="K755" t="s">
        <v>2909</v>
      </c>
    </row>
    <row r="756" spans="1:11" x14ac:dyDescent="0.35">
      <c r="A756" t="s">
        <v>3138</v>
      </c>
      <c r="B756" t="s">
        <v>2966</v>
      </c>
      <c r="C756" t="s">
        <v>2967</v>
      </c>
      <c r="D756" t="s">
        <v>3139</v>
      </c>
      <c r="E756" t="s">
        <v>440</v>
      </c>
      <c r="F756" s="7">
        <v>37347</v>
      </c>
      <c r="J756" t="s">
        <v>3140</v>
      </c>
      <c r="K756" t="s">
        <v>2909</v>
      </c>
    </row>
    <row r="757" spans="1:11" x14ac:dyDescent="0.35">
      <c r="A757" t="s">
        <v>3141</v>
      </c>
      <c r="B757" t="s">
        <v>2966</v>
      </c>
      <c r="C757" t="s">
        <v>2967</v>
      </c>
      <c r="D757" t="s">
        <v>3142</v>
      </c>
      <c r="E757" t="s">
        <v>440</v>
      </c>
      <c r="F757" s="7">
        <v>37347</v>
      </c>
      <c r="J757" t="s">
        <v>3143</v>
      </c>
      <c r="K757" t="s">
        <v>2909</v>
      </c>
    </row>
    <row r="758" spans="1:11" x14ac:dyDescent="0.35">
      <c r="A758" t="s">
        <v>3144</v>
      </c>
      <c r="B758" t="s">
        <v>2966</v>
      </c>
      <c r="C758" t="s">
        <v>2967</v>
      </c>
      <c r="D758" t="s">
        <v>3145</v>
      </c>
      <c r="E758" t="s">
        <v>440</v>
      </c>
      <c r="F758" s="7">
        <v>37347</v>
      </c>
      <c r="J758" t="s">
        <v>3146</v>
      </c>
      <c r="K758" t="s">
        <v>2909</v>
      </c>
    </row>
    <row r="759" spans="1:11" x14ac:dyDescent="0.35">
      <c r="A759" t="s">
        <v>3147</v>
      </c>
      <c r="B759" t="s">
        <v>2966</v>
      </c>
      <c r="C759" t="s">
        <v>2967</v>
      </c>
      <c r="D759" t="s">
        <v>3148</v>
      </c>
      <c r="E759" t="s">
        <v>440</v>
      </c>
      <c r="F759" s="7">
        <v>37347</v>
      </c>
      <c r="J759" t="s">
        <v>3149</v>
      </c>
      <c r="K759" t="s">
        <v>2909</v>
      </c>
    </row>
    <row r="760" spans="1:11" x14ac:dyDescent="0.35">
      <c r="A760" t="s">
        <v>3150</v>
      </c>
      <c r="B760" t="s">
        <v>2966</v>
      </c>
      <c r="C760" t="s">
        <v>2967</v>
      </c>
      <c r="D760" t="s">
        <v>3151</v>
      </c>
      <c r="E760" t="s">
        <v>440</v>
      </c>
      <c r="F760" s="7">
        <v>37347</v>
      </c>
      <c r="J760" t="s">
        <v>3152</v>
      </c>
      <c r="K760" t="s">
        <v>2909</v>
      </c>
    </row>
    <row r="761" spans="1:11" x14ac:dyDescent="0.35">
      <c r="A761" t="s">
        <v>3153</v>
      </c>
      <c r="B761" t="s">
        <v>2966</v>
      </c>
      <c r="C761" t="s">
        <v>2967</v>
      </c>
      <c r="D761" t="s">
        <v>3154</v>
      </c>
      <c r="E761" t="s">
        <v>440</v>
      </c>
      <c r="F761" s="7">
        <v>37347</v>
      </c>
      <c r="J761" t="s">
        <v>3155</v>
      </c>
      <c r="K761" t="s">
        <v>2909</v>
      </c>
    </row>
    <row r="762" spans="1:11" x14ac:dyDescent="0.35">
      <c r="A762" t="s">
        <v>3156</v>
      </c>
      <c r="B762" t="s">
        <v>2966</v>
      </c>
      <c r="C762" t="s">
        <v>2967</v>
      </c>
      <c r="D762" t="s">
        <v>3157</v>
      </c>
      <c r="E762" t="s">
        <v>440</v>
      </c>
      <c r="F762" s="7">
        <v>37347</v>
      </c>
      <c r="J762" t="s">
        <v>3158</v>
      </c>
      <c r="K762" t="s">
        <v>2909</v>
      </c>
    </row>
    <row r="763" spans="1:11" x14ac:dyDescent="0.35">
      <c r="A763" t="s">
        <v>3159</v>
      </c>
      <c r="B763" t="s">
        <v>3160</v>
      </c>
      <c r="C763" t="s">
        <v>3161</v>
      </c>
      <c r="E763" t="s">
        <v>3162</v>
      </c>
      <c r="F763" s="7">
        <v>39356</v>
      </c>
      <c r="I763" t="s">
        <v>3163</v>
      </c>
      <c r="J763" t="s">
        <v>3164</v>
      </c>
      <c r="K763" t="s">
        <v>2909</v>
      </c>
    </row>
    <row r="764" spans="1:11" x14ac:dyDescent="0.35">
      <c r="A764" t="s">
        <v>402</v>
      </c>
      <c r="B764" t="s">
        <v>3160</v>
      </c>
      <c r="C764" t="s">
        <v>3165</v>
      </c>
      <c r="E764" t="s">
        <v>3166</v>
      </c>
      <c r="F764" s="7">
        <v>37347</v>
      </c>
      <c r="I764" t="s">
        <v>3167</v>
      </c>
      <c r="J764" t="s">
        <v>3168</v>
      </c>
      <c r="K764" t="s">
        <v>2909</v>
      </c>
    </row>
    <row r="765" spans="1:11" x14ac:dyDescent="0.35">
      <c r="A765" t="s">
        <v>386</v>
      </c>
      <c r="B765" t="s">
        <v>3160</v>
      </c>
      <c r="C765" t="s">
        <v>3169</v>
      </c>
      <c r="E765" t="s">
        <v>3170</v>
      </c>
      <c r="F765" s="7">
        <v>37347</v>
      </c>
      <c r="I765" t="s">
        <v>3171</v>
      </c>
      <c r="J765" t="s">
        <v>3172</v>
      </c>
      <c r="K765" t="s">
        <v>2909</v>
      </c>
    </row>
    <row r="766" spans="1:11" x14ac:dyDescent="0.35">
      <c r="A766" t="s">
        <v>3173</v>
      </c>
      <c r="B766" t="s">
        <v>3160</v>
      </c>
      <c r="C766" t="s">
        <v>3174</v>
      </c>
      <c r="E766" t="s">
        <v>3175</v>
      </c>
      <c r="F766" s="7">
        <v>37347</v>
      </c>
      <c r="I766" t="s">
        <v>3176</v>
      </c>
      <c r="J766" t="s">
        <v>3177</v>
      </c>
      <c r="K766" t="s">
        <v>2909</v>
      </c>
    </row>
    <row r="767" spans="1:11" x14ac:dyDescent="0.35">
      <c r="A767" t="s">
        <v>3178</v>
      </c>
      <c r="B767" t="s">
        <v>3160</v>
      </c>
      <c r="C767" t="s">
        <v>3179</v>
      </c>
      <c r="E767" t="s">
        <v>3180</v>
      </c>
      <c r="F767" s="7">
        <v>37347</v>
      </c>
      <c r="I767" t="s">
        <v>3181</v>
      </c>
      <c r="J767" t="s">
        <v>3182</v>
      </c>
      <c r="K767" t="s">
        <v>2909</v>
      </c>
    </row>
    <row r="768" spans="1:11" x14ac:dyDescent="0.35">
      <c r="A768" t="s">
        <v>3183</v>
      </c>
      <c r="B768" t="s">
        <v>3184</v>
      </c>
      <c r="C768" t="s">
        <v>3185</v>
      </c>
      <c r="E768" t="s">
        <v>3186</v>
      </c>
      <c r="F768" s="7">
        <v>37347</v>
      </c>
      <c r="G768" s="7">
        <v>40086</v>
      </c>
      <c r="I768" t="s">
        <v>3187</v>
      </c>
      <c r="J768" t="s">
        <v>3188</v>
      </c>
      <c r="K768" t="s">
        <v>2909</v>
      </c>
    </row>
    <row r="769" spans="1:11" x14ac:dyDescent="0.35">
      <c r="A769" t="s">
        <v>3189</v>
      </c>
      <c r="B769" t="s">
        <v>3184</v>
      </c>
      <c r="C769" t="s">
        <v>3190</v>
      </c>
      <c r="E769" t="s">
        <v>3191</v>
      </c>
      <c r="F769" s="7">
        <v>37347</v>
      </c>
      <c r="I769" t="s">
        <v>3192</v>
      </c>
      <c r="J769" t="s">
        <v>3190</v>
      </c>
      <c r="K769" t="s">
        <v>2909</v>
      </c>
    </row>
    <row r="770" spans="1:11" x14ac:dyDescent="0.35">
      <c r="A770" t="s">
        <v>3193</v>
      </c>
      <c r="B770" t="s">
        <v>3184</v>
      </c>
      <c r="C770" t="s">
        <v>3190</v>
      </c>
      <c r="D770" t="s">
        <v>3194</v>
      </c>
      <c r="E770" t="s">
        <v>440</v>
      </c>
      <c r="F770" s="7">
        <v>37347</v>
      </c>
      <c r="J770" t="s">
        <v>3195</v>
      </c>
      <c r="K770" t="s">
        <v>2909</v>
      </c>
    </row>
    <row r="771" spans="1:11" x14ac:dyDescent="0.35">
      <c r="A771" t="s">
        <v>353</v>
      </c>
      <c r="B771" t="s">
        <v>3184</v>
      </c>
      <c r="C771" t="s">
        <v>3196</v>
      </c>
      <c r="E771" t="s">
        <v>3197</v>
      </c>
      <c r="F771" s="7">
        <v>37347</v>
      </c>
      <c r="J771" t="s">
        <v>3196</v>
      </c>
      <c r="K771" t="s">
        <v>2909</v>
      </c>
    </row>
    <row r="772" spans="1:11" x14ac:dyDescent="0.35">
      <c r="A772" t="s">
        <v>3198</v>
      </c>
      <c r="B772" t="s">
        <v>3184</v>
      </c>
      <c r="C772" t="s">
        <v>3196</v>
      </c>
      <c r="D772" t="s">
        <v>3194</v>
      </c>
      <c r="E772" t="s">
        <v>440</v>
      </c>
      <c r="F772" s="7">
        <v>37347</v>
      </c>
      <c r="J772" t="s">
        <v>3199</v>
      </c>
      <c r="K772" t="s">
        <v>2909</v>
      </c>
    </row>
    <row r="773" spans="1:11" x14ac:dyDescent="0.35">
      <c r="A773" t="s">
        <v>388</v>
      </c>
      <c r="B773" t="s">
        <v>3184</v>
      </c>
      <c r="C773" t="s">
        <v>3196</v>
      </c>
      <c r="D773" t="s">
        <v>3200</v>
      </c>
      <c r="E773" t="s">
        <v>561</v>
      </c>
      <c r="F773" s="7">
        <v>37895</v>
      </c>
      <c r="I773" t="s">
        <v>426</v>
      </c>
      <c r="J773" t="s">
        <v>3007</v>
      </c>
      <c r="K773" t="s">
        <v>2909</v>
      </c>
    </row>
    <row r="774" spans="1:11" x14ac:dyDescent="0.35">
      <c r="A774" t="s">
        <v>380</v>
      </c>
      <c r="B774" t="s">
        <v>3184</v>
      </c>
      <c r="C774" t="s">
        <v>3196</v>
      </c>
      <c r="D774" t="s">
        <v>3201</v>
      </c>
      <c r="E774" t="s">
        <v>440</v>
      </c>
      <c r="F774" s="7">
        <v>37347</v>
      </c>
      <c r="J774" t="s">
        <v>3202</v>
      </c>
      <c r="K774" t="s">
        <v>2909</v>
      </c>
    </row>
    <row r="775" spans="1:11" x14ac:dyDescent="0.35">
      <c r="A775" t="s">
        <v>3203</v>
      </c>
      <c r="B775" t="s">
        <v>3184</v>
      </c>
      <c r="C775" t="s">
        <v>3196</v>
      </c>
      <c r="D775" t="s">
        <v>1542</v>
      </c>
      <c r="E775" t="s">
        <v>440</v>
      </c>
      <c r="F775" s="7">
        <v>37347</v>
      </c>
      <c r="J775" t="s">
        <v>3204</v>
      </c>
      <c r="K775" t="s">
        <v>2909</v>
      </c>
    </row>
    <row r="776" spans="1:11" x14ac:dyDescent="0.35">
      <c r="A776" t="s">
        <v>3205</v>
      </c>
      <c r="B776" t="s">
        <v>3184</v>
      </c>
      <c r="C776" t="s">
        <v>3206</v>
      </c>
      <c r="E776" t="s">
        <v>3207</v>
      </c>
      <c r="F776" s="7">
        <v>38991</v>
      </c>
      <c r="I776" t="s">
        <v>3208</v>
      </c>
      <c r="J776" t="s">
        <v>3206</v>
      </c>
      <c r="K776" t="s">
        <v>2909</v>
      </c>
    </row>
    <row r="777" spans="1:11" x14ac:dyDescent="0.35">
      <c r="A777" t="s">
        <v>3209</v>
      </c>
      <c r="B777" t="s">
        <v>3184</v>
      </c>
      <c r="C777" t="s">
        <v>3210</v>
      </c>
      <c r="E777" t="s">
        <v>3211</v>
      </c>
      <c r="F777" s="7">
        <v>37347</v>
      </c>
      <c r="J777" t="s">
        <v>3210</v>
      </c>
      <c r="K777" t="s">
        <v>2909</v>
      </c>
    </row>
    <row r="778" spans="1:11" x14ac:dyDescent="0.35">
      <c r="A778" t="s">
        <v>3212</v>
      </c>
      <c r="B778" t="s">
        <v>3184</v>
      </c>
      <c r="C778" t="s">
        <v>3210</v>
      </c>
      <c r="D778" t="s">
        <v>1839</v>
      </c>
      <c r="F778" s="7">
        <v>37347</v>
      </c>
      <c r="G778" s="7">
        <v>38442</v>
      </c>
      <c r="I778" t="s">
        <v>3213</v>
      </c>
      <c r="J778" t="s">
        <v>3214</v>
      </c>
      <c r="K778" t="s">
        <v>2909</v>
      </c>
    </row>
    <row r="779" spans="1:11" x14ac:dyDescent="0.35">
      <c r="A779" t="s">
        <v>3215</v>
      </c>
      <c r="B779" t="s">
        <v>3184</v>
      </c>
      <c r="C779" t="s">
        <v>3210</v>
      </c>
      <c r="D779" t="s">
        <v>3216</v>
      </c>
      <c r="E779" t="s">
        <v>3217</v>
      </c>
      <c r="F779" s="7">
        <v>37347</v>
      </c>
      <c r="H779" s="7">
        <v>38353</v>
      </c>
      <c r="I779" t="s">
        <v>3076</v>
      </c>
      <c r="J779" t="s">
        <v>3216</v>
      </c>
      <c r="K779" t="s">
        <v>2909</v>
      </c>
    </row>
    <row r="780" spans="1:11" x14ac:dyDescent="0.35">
      <c r="A780" t="s">
        <v>3218</v>
      </c>
      <c r="B780" t="s">
        <v>3184</v>
      </c>
      <c r="C780" t="s">
        <v>3210</v>
      </c>
      <c r="D780" t="s">
        <v>3219</v>
      </c>
      <c r="E780" t="s">
        <v>3220</v>
      </c>
      <c r="F780" s="7">
        <v>37347</v>
      </c>
      <c r="H780" s="7">
        <v>38353</v>
      </c>
      <c r="I780" t="s">
        <v>3076</v>
      </c>
      <c r="J780" t="s">
        <v>3221</v>
      </c>
      <c r="K780" t="s">
        <v>2909</v>
      </c>
    </row>
    <row r="781" spans="1:11" x14ac:dyDescent="0.35">
      <c r="A781" t="s">
        <v>3222</v>
      </c>
      <c r="B781" t="s">
        <v>3184</v>
      </c>
      <c r="C781" t="s">
        <v>3223</v>
      </c>
      <c r="E781" t="s">
        <v>3224</v>
      </c>
      <c r="F781" s="7">
        <v>37347</v>
      </c>
      <c r="I781" t="s">
        <v>3225</v>
      </c>
      <c r="J781" t="s">
        <v>3223</v>
      </c>
      <c r="K781" t="s">
        <v>2909</v>
      </c>
    </row>
    <row r="782" spans="1:11" x14ac:dyDescent="0.35">
      <c r="A782" t="s">
        <v>3226</v>
      </c>
      <c r="B782" t="s">
        <v>3184</v>
      </c>
      <c r="C782" t="s">
        <v>3227</v>
      </c>
      <c r="E782" t="s">
        <v>3228</v>
      </c>
      <c r="F782" s="7">
        <v>37347</v>
      </c>
      <c r="I782" t="s">
        <v>2052</v>
      </c>
      <c r="J782" t="s">
        <v>3227</v>
      </c>
      <c r="K782" t="s">
        <v>2909</v>
      </c>
    </row>
    <row r="783" spans="1:11" x14ac:dyDescent="0.35">
      <c r="A783" t="s">
        <v>3229</v>
      </c>
      <c r="B783" t="s">
        <v>3184</v>
      </c>
      <c r="C783" t="s">
        <v>3227</v>
      </c>
      <c r="D783" t="s">
        <v>3194</v>
      </c>
      <c r="E783" t="s">
        <v>440</v>
      </c>
      <c r="F783" s="7">
        <v>37347</v>
      </c>
      <c r="J783" t="s">
        <v>3230</v>
      </c>
      <c r="K783" t="s">
        <v>2909</v>
      </c>
    </row>
    <row r="784" spans="1:11" x14ac:dyDescent="0.35">
      <c r="A784" t="s">
        <v>3231</v>
      </c>
      <c r="B784" t="s">
        <v>3184</v>
      </c>
      <c r="C784" t="s">
        <v>3232</v>
      </c>
      <c r="E784" t="s">
        <v>3233</v>
      </c>
      <c r="F784" s="7">
        <v>38991</v>
      </c>
      <c r="I784" t="s">
        <v>3234</v>
      </c>
      <c r="J784" t="s">
        <v>3232</v>
      </c>
      <c r="K784" t="s">
        <v>2909</v>
      </c>
    </row>
    <row r="785" spans="1:11" x14ac:dyDescent="0.35">
      <c r="A785" t="s">
        <v>3235</v>
      </c>
      <c r="B785" t="s">
        <v>3184</v>
      </c>
      <c r="C785" t="s">
        <v>3236</v>
      </c>
      <c r="E785" t="s">
        <v>3237</v>
      </c>
      <c r="F785" s="7">
        <v>37347</v>
      </c>
      <c r="I785" t="s">
        <v>3238</v>
      </c>
      <c r="J785" t="s">
        <v>3236</v>
      </c>
      <c r="K785" t="s">
        <v>2909</v>
      </c>
    </row>
    <row r="786" spans="1:11" x14ac:dyDescent="0.35">
      <c r="A786" t="s">
        <v>404</v>
      </c>
      <c r="B786" t="s">
        <v>3239</v>
      </c>
      <c r="C786" t="s">
        <v>3240</v>
      </c>
      <c r="E786" t="s">
        <v>3241</v>
      </c>
      <c r="F786" s="7">
        <v>37347</v>
      </c>
      <c r="I786" t="s">
        <v>3242</v>
      </c>
      <c r="J786" t="s">
        <v>3240</v>
      </c>
      <c r="K786" t="s">
        <v>2909</v>
      </c>
    </row>
    <row r="787" spans="1:11" x14ac:dyDescent="0.35">
      <c r="A787" t="s">
        <v>3243</v>
      </c>
      <c r="B787" t="s">
        <v>3239</v>
      </c>
      <c r="C787" t="s">
        <v>3244</v>
      </c>
      <c r="E787" t="s">
        <v>3245</v>
      </c>
      <c r="F787" s="7">
        <v>37347</v>
      </c>
      <c r="I787" t="s">
        <v>3246</v>
      </c>
      <c r="J787" t="s">
        <v>3244</v>
      </c>
      <c r="K787" t="s">
        <v>2909</v>
      </c>
    </row>
    <row r="788" spans="1:11" x14ac:dyDescent="0.35">
      <c r="A788" t="s">
        <v>3247</v>
      </c>
      <c r="B788" t="s">
        <v>3239</v>
      </c>
      <c r="C788" t="s">
        <v>3248</v>
      </c>
      <c r="E788" t="s">
        <v>3249</v>
      </c>
      <c r="F788" s="7">
        <v>38443</v>
      </c>
      <c r="I788" t="s">
        <v>2699</v>
      </c>
      <c r="J788" t="s">
        <v>3248</v>
      </c>
      <c r="K788" t="s">
        <v>2909</v>
      </c>
    </row>
    <row r="789" spans="1:11" x14ac:dyDescent="0.35">
      <c r="A789" t="s">
        <v>3250</v>
      </c>
      <c r="B789" t="s">
        <v>3239</v>
      </c>
      <c r="C789" t="s">
        <v>3251</v>
      </c>
      <c r="E789" t="s">
        <v>3252</v>
      </c>
      <c r="F789" s="7">
        <v>37347</v>
      </c>
      <c r="I789" t="s">
        <v>3253</v>
      </c>
      <c r="J789" t="s">
        <v>3251</v>
      </c>
      <c r="K789" t="s">
        <v>2909</v>
      </c>
    </row>
    <row r="790" spans="1:11" x14ac:dyDescent="0.35">
      <c r="A790" t="s">
        <v>387</v>
      </c>
      <c r="B790" t="s">
        <v>3254</v>
      </c>
      <c r="C790" t="s">
        <v>3255</v>
      </c>
      <c r="E790" t="s">
        <v>3256</v>
      </c>
      <c r="F790" s="7">
        <v>37347</v>
      </c>
      <c r="I790" t="s">
        <v>3257</v>
      </c>
      <c r="J790" t="s">
        <v>3255</v>
      </c>
      <c r="K790" t="s">
        <v>2909</v>
      </c>
    </row>
    <row r="791" spans="1:11" x14ac:dyDescent="0.35">
      <c r="A791" t="s">
        <v>3258</v>
      </c>
      <c r="B791" t="s">
        <v>3254</v>
      </c>
      <c r="C791" t="s">
        <v>3259</v>
      </c>
      <c r="E791" t="s">
        <v>3260</v>
      </c>
      <c r="F791" s="7">
        <v>37347</v>
      </c>
      <c r="I791" t="s">
        <v>3261</v>
      </c>
      <c r="J791" t="s">
        <v>3259</v>
      </c>
      <c r="K791" t="s">
        <v>2909</v>
      </c>
    </row>
    <row r="792" spans="1:11" x14ac:dyDescent="0.35">
      <c r="A792" t="s">
        <v>3262</v>
      </c>
      <c r="B792" t="s">
        <v>3254</v>
      </c>
      <c r="C792" t="s">
        <v>3263</v>
      </c>
      <c r="E792" t="s">
        <v>3264</v>
      </c>
      <c r="F792" s="7">
        <v>37347</v>
      </c>
      <c r="I792" t="s">
        <v>3265</v>
      </c>
      <c r="J792" t="s">
        <v>3263</v>
      </c>
      <c r="K792" t="s">
        <v>2909</v>
      </c>
    </row>
    <row r="793" spans="1:11" x14ac:dyDescent="0.35">
      <c r="A793" t="s">
        <v>365</v>
      </c>
      <c r="B793" t="s">
        <v>3254</v>
      </c>
      <c r="C793" t="s">
        <v>3266</v>
      </c>
      <c r="E793" t="s">
        <v>3267</v>
      </c>
      <c r="F793" s="7">
        <v>37347</v>
      </c>
      <c r="I793" t="s">
        <v>3268</v>
      </c>
      <c r="J793" t="s">
        <v>3266</v>
      </c>
      <c r="K793" t="s">
        <v>2909</v>
      </c>
    </row>
    <row r="794" spans="1:11" x14ac:dyDescent="0.35">
      <c r="A794" t="s">
        <v>3269</v>
      </c>
      <c r="B794" t="s">
        <v>3270</v>
      </c>
      <c r="C794" t="s">
        <v>3271</v>
      </c>
      <c r="E794" t="s">
        <v>3272</v>
      </c>
      <c r="F794" s="7">
        <v>37347</v>
      </c>
      <c r="J794" t="s">
        <v>3271</v>
      </c>
      <c r="K794" t="s">
        <v>2909</v>
      </c>
    </row>
    <row r="795" spans="1:11" x14ac:dyDescent="0.35">
      <c r="A795" t="s">
        <v>3273</v>
      </c>
      <c r="B795" t="s">
        <v>3270</v>
      </c>
      <c r="C795" t="s">
        <v>3274</v>
      </c>
      <c r="E795" t="s">
        <v>3275</v>
      </c>
      <c r="F795" s="7">
        <v>37895</v>
      </c>
      <c r="I795" t="s">
        <v>426</v>
      </c>
      <c r="J795" t="s">
        <v>3274</v>
      </c>
      <c r="K795" t="s">
        <v>2909</v>
      </c>
    </row>
    <row r="796" spans="1:11" x14ac:dyDescent="0.35">
      <c r="A796" t="s">
        <v>3276</v>
      </c>
      <c r="B796" t="s">
        <v>3270</v>
      </c>
      <c r="C796" t="s">
        <v>3274</v>
      </c>
      <c r="D796" t="s">
        <v>3277</v>
      </c>
      <c r="E796" t="s">
        <v>3278</v>
      </c>
      <c r="F796" s="7">
        <v>37895</v>
      </c>
      <c r="I796" t="s">
        <v>426</v>
      </c>
      <c r="J796" t="s">
        <v>3279</v>
      </c>
      <c r="K796" t="s">
        <v>2909</v>
      </c>
    </row>
    <row r="797" spans="1:11" x14ac:dyDescent="0.35">
      <c r="A797" t="s">
        <v>3280</v>
      </c>
      <c r="B797" t="s">
        <v>3270</v>
      </c>
      <c r="C797" t="s">
        <v>3274</v>
      </c>
      <c r="D797" t="s">
        <v>3281</v>
      </c>
      <c r="E797" t="s">
        <v>3282</v>
      </c>
      <c r="F797" s="7">
        <v>37895</v>
      </c>
      <c r="I797" t="s">
        <v>426</v>
      </c>
      <c r="J797" t="s">
        <v>3283</v>
      </c>
      <c r="K797" t="s">
        <v>2909</v>
      </c>
    </row>
    <row r="798" spans="1:11" x14ac:dyDescent="0.35">
      <c r="A798" t="s">
        <v>3284</v>
      </c>
      <c r="B798" t="s">
        <v>3270</v>
      </c>
      <c r="C798" t="s">
        <v>3285</v>
      </c>
      <c r="E798" t="s">
        <v>3186</v>
      </c>
      <c r="F798" s="7">
        <v>37347</v>
      </c>
      <c r="G798" s="7">
        <v>40086</v>
      </c>
      <c r="I798" t="s">
        <v>3187</v>
      </c>
      <c r="J798" t="s">
        <v>3286</v>
      </c>
      <c r="K798" t="s">
        <v>2909</v>
      </c>
    </row>
    <row r="799" spans="1:11" x14ac:dyDescent="0.35">
      <c r="A799" t="s">
        <v>3287</v>
      </c>
      <c r="B799" t="s">
        <v>3270</v>
      </c>
      <c r="C799" t="s">
        <v>3288</v>
      </c>
      <c r="E799" t="s">
        <v>3289</v>
      </c>
      <c r="F799" s="7">
        <v>37347</v>
      </c>
      <c r="I799" t="s">
        <v>3290</v>
      </c>
      <c r="J799" t="s">
        <v>3288</v>
      </c>
      <c r="K799" t="s">
        <v>2909</v>
      </c>
    </row>
    <row r="800" spans="1:11" x14ac:dyDescent="0.35">
      <c r="A800" t="s">
        <v>3291</v>
      </c>
      <c r="B800" t="s">
        <v>3270</v>
      </c>
      <c r="C800" t="s">
        <v>3288</v>
      </c>
      <c r="D800" t="s">
        <v>3292</v>
      </c>
      <c r="E800" t="s">
        <v>3293</v>
      </c>
      <c r="F800" s="7">
        <v>37895</v>
      </c>
      <c r="I800" t="s">
        <v>426</v>
      </c>
      <c r="J800" t="s">
        <v>3294</v>
      </c>
      <c r="K800" t="s">
        <v>2909</v>
      </c>
    </row>
    <row r="801" spans="1:11" x14ac:dyDescent="0.35">
      <c r="A801" t="s">
        <v>3295</v>
      </c>
      <c r="B801" t="s">
        <v>3270</v>
      </c>
      <c r="C801" t="s">
        <v>3296</v>
      </c>
      <c r="E801" t="s">
        <v>3297</v>
      </c>
      <c r="F801" s="7">
        <v>37347</v>
      </c>
      <c r="I801" t="s">
        <v>3298</v>
      </c>
      <c r="J801" t="s">
        <v>3299</v>
      </c>
      <c r="K801" t="s">
        <v>2909</v>
      </c>
    </row>
    <row r="802" spans="1:11" x14ac:dyDescent="0.35">
      <c r="A802" t="s">
        <v>3300</v>
      </c>
      <c r="B802" t="s">
        <v>3270</v>
      </c>
      <c r="C802" t="s">
        <v>3301</v>
      </c>
      <c r="E802" t="s">
        <v>3302</v>
      </c>
      <c r="F802" s="7">
        <v>37347</v>
      </c>
      <c r="H802" s="7">
        <v>44743</v>
      </c>
      <c r="I802" t="s">
        <v>3303</v>
      </c>
      <c r="J802" t="s">
        <v>3304</v>
      </c>
      <c r="K802" t="s">
        <v>2909</v>
      </c>
    </row>
    <row r="803" spans="1:11" x14ac:dyDescent="0.35">
      <c r="A803" t="s">
        <v>3305</v>
      </c>
      <c r="B803" t="s">
        <v>3270</v>
      </c>
      <c r="C803" t="s">
        <v>3306</v>
      </c>
      <c r="E803" t="s">
        <v>3307</v>
      </c>
      <c r="F803" s="7">
        <v>37895</v>
      </c>
      <c r="I803" t="s">
        <v>426</v>
      </c>
      <c r="J803" t="s">
        <v>3308</v>
      </c>
      <c r="K803" t="s">
        <v>2909</v>
      </c>
    </row>
    <row r="804" spans="1:11" x14ac:dyDescent="0.35">
      <c r="A804" t="s">
        <v>3309</v>
      </c>
      <c r="B804" t="s">
        <v>3270</v>
      </c>
      <c r="C804" t="s">
        <v>3310</v>
      </c>
      <c r="E804" t="s">
        <v>3311</v>
      </c>
      <c r="F804" s="7">
        <v>37347</v>
      </c>
      <c r="I804" t="s">
        <v>3312</v>
      </c>
      <c r="J804" t="s">
        <v>3310</v>
      </c>
      <c r="K804" t="s">
        <v>2909</v>
      </c>
    </row>
    <row r="805" spans="1:11" x14ac:dyDescent="0.35">
      <c r="A805" t="s">
        <v>3313</v>
      </c>
      <c r="B805" t="s">
        <v>3270</v>
      </c>
      <c r="C805" t="s">
        <v>3314</v>
      </c>
      <c r="E805" t="s">
        <v>3315</v>
      </c>
      <c r="F805" s="7">
        <v>37347</v>
      </c>
      <c r="I805" t="s">
        <v>3316</v>
      </c>
      <c r="J805" t="s">
        <v>3314</v>
      </c>
      <c r="K805" t="s">
        <v>2909</v>
      </c>
    </row>
    <row r="806" spans="1:11" x14ac:dyDescent="0.35">
      <c r="A806" t="s">
        <v>3317</v>
      </c>
      <c r="B806" t="s">
        <v>3270</v>
      </c>
      <c r="C806" t="s">
        <v>3314</v>
      </c>
      <c r="D806" t="s">
        <v>3318</v>
      </c>
      <c r="E806" t="s">
        <v>3319</v>
      </c>
      <c r="F806" s="7">
        <v>37895</v>
      </c>
      <c r="I806" t="s">
        <v>426</v>
      </c>
      <c r="J806" t="s">
        <v>3320</v>
      </c>
      <c r="K806" t="s">
        <v>2909</v>
      </c>
    </row>
    <row r="807" spans="1:11" x14ac:dyDescent="0.35">
      <c r="A807" t="s">
        <v>3321</v>
      </c>
      <c r="B807" t="s">
        <v>2021</v>
      </c>
      <c r="C807" t="s">
        <v>3322</v>
      </c>
      <c r="E807" t="s">
        <v>3323</v>
      </c>
      <c r="F807" s="7">
        <v>37347</v>
      </c>
      <c r="J807" t="s">
        <v>3324</v>
      </c>
      <c r="K807" t="s">
        <v>2909</v>
      </c>
    </row>
    <row r="808" spans="1:11" x14ac:dyDescent="0.35">
      <c r="A808" t="s">
        <v>3325</v>
      </c>
      <c r="B808" t="s">
        <v>2021</v>
      </c>
      <c r="C808" t="s">
        <v>3326</v>
      </c>
      <c r="E808" t="s">
        <v>3327</v>
      </c>
      <c r="F808" s="7">
        <v>40452</v>
      </c>
      <c r="I808" t="s">
        <v>3328</v>
      </c>
      <c r="J808" t="s">
        <v>3329</v>
      </c>
      <c r="K808" t="s">
        <v>2909</v>
      </c>
    </row>
    <row r="809" spans="1:11" x14ac:dyDescent="0.35">
      <c r="A809" t="s">
        <v>3330</v>
      </c>
      <c r="B809" t="s">
        <v>3331</v>
      </c>
      <c r="C809" t="s">
        <v>3332</v>
      </c>
      <c r="E809" t="s">
        <v>3333</v>
      </c>
      <c r="F809" s="7">
        <v>37895</v>
      </c>
      <c r="I809" t="s">
        <v>426</v>
      </c>
      <c r="J809" t="s">
        <v>3334</v>
      </c>
      <c r="K809" t="s">
        <v>2909</v>
      </c>
    </row>
    <row r="810" spans="1:11" x14ac:dyDescent="0.35">
      <c r="A810" t="s">
        <v>3335</v>
      </c>
      <c r="B810" t="s">
        <v>3331</v>
      </c>
      <c r="C810" t="s">
        <v>3336</v>
      </c>
      <c r="E810" t="s">
        <v>3337</v>
      </c>
      <c r="F810" s="7">
        <v>37895</v>
      </c>
      <c r="H810" s="7">
        <v>44197</v>
      </c>
      <c r="I810" t="s">
        <v>3338</v>
      </c>
      <c r="J810" t="s">
        <v>3339</v>
      </c>
      <c r="K810" t="s">
        <v>2909</v>
      </c>
    </row>
    <row r="811" spans="1:11" x14ac:dyDescent="0.35">
      <c r="A811" t="s">
        <v>3340</v>
      </c>
      <c r="B811" t="s">
        <v>3331</v>
      </c>
      <c r="C811" t="s">
        <v>3341</v>
      </c>
      <c r="E811" t="s">
        <v>3342</v>
      </c>
      <c r="F811" s="7">
        <v>37347</v>
      </c>
      <c r="I811" t="s">
        <v>3343</v>
      </c>
      <c r="J811" t="s">
        <v>3341</v>
      </c>
      <c r="K811" t="s">
        <v>2909</v>
      </c>
    </row>
    <row r="812" spans="1:11" x14ac:dyDescent="0.35">
      <c r="A812" t="s">
        <v>3344</v>
      </c>
      <c r="B812" t="s">
        <v>3331</v>
      </c>
      <c r="C812" t="s">
        <v>3345</v>
      </c>
      <c r="E812" t="s">
        <v>3346</v>
      </c>
      <c r="F812" s="7">
        <v>37347</v>
      </c>
      <c r="H812" s="7">
        <v>44197</v>
      </c>
      <c r="I812" t="s">
        <v>3347</v>
      </c>
      <c r="J812" t="s">
        <v>3348</v>
      </c>
      <c r="K812" t="s">
        <v>2909</v>
      </c>
    </row>
    <row r="813" spans="1:11" x14ac:dyDescent="0.35">
      <c r="A813" t="s">
        <v>3349</v>
      </c>
      <c r="B813" t="s">
        <v>3331</v>
      </c>
      <c r="C813" t="s">
        <v>3350</v>
      </c>
      <c r="E813" t="s">
        <v>3351</v>
      </c>
      <c r="F813" s="7">
        <v>37895</v>
      </c>
      <c r="H813" s="7">
        <v>44197</v>
      </c>
      <c r="I813" t="s">
        <v>3352</v>
      </c>
      <c r="J813" t="s">
        <v>3353</v>
      </c>
      <c r="K813" t="s">
        <v>2909</v>
      </c>
    </row>
    <row r="814" spans="1:11" x14ac:dyDescent="0.35">
      <c r="A814" t="s">
        <v>3354</v>
      </c>
      <c r="B814" t="s">
        <v>3331</v>
      </c>
      <c r="C814" t="s">
        <v>3355</v>
      </c>
      <c r="E814" t="s">
        <v>3356</v>
      </c>
      <c r="F814" s="7">
        <v>37895</v>
      </c>
      <c r="H814" s="7">
        <v>44197</v>
      </c>
      <c r="I814" t="s">
        <v>3357</v>
      </c>
      <c r="J814" t="s">
        <v>3358</v>
      </c>
      <c r="K814" t="s">
        <v>2909</v>
      </c>
    </row>
    <row r="815" spans="1:11" x14ac:dyDescent="0.35">
      <c r="A815" t="s">
        <v>3359</v>
      </c>
      <c r="B815" t="s">
        <v>3331</v>
      </c>
      <c r="C815" t="s">
        <v>3360</v>
      </c>
      <c r="E815" t="s">
        <v>3361</v>
      </c>
      <c r="F815" s="7">
        <v>37347</v>
      </c>
      <c r="H815" s="7">
        <v>37803</v>
      </c>
      <c r="I815" t="s">
        <v>3362</v>
      </c>
      <c r="J815" t="s">
        <v>3360</v>
      </c>
      <c r="K815" t="s">
        <v>2909</v>
      </c>
    </row>
    <row r="816" spans="1:11" x14ac:dyDescent="0.35">
      <c r="A816" t="s">
        <v>3363</v>
      </c>
      <c r="B816" t="s">
        <v>3331</v>
      </c>
      <c r="C816" t="s">
        <v>3360</v>
      </c>
      <c r="D816" t="s">
        <v>3364</v>
      </c>
      <c r="E816" t="s">
        <v>3365</v>
      </c>
      <c r="F816" s="7">
        <v>37895</v>
      </c>
      <c r="I816" t="s">
        <v>426</v>
      </c>
      <c r="J816" t="s">
        <v>3366</v>
      </c>
      <c r="K816" t="s">
        <v>2909</v>
      </c>
    </row>
    <row r="817" spans="1:11" x14ac:dyDescent="0.35">
      <c r="A817" t="s">
        <v>3367</v>
      </c>
      <c r="B817" t="s">
        <v>3368</v>
      </c>
      <c r="C817" t="s">
        <v>3369</v>
      </c>
      <c r="E817" t="s">
        <v>561</v>
      </c>
      <c r="F817" s="7">
        <v>37347</v>
      </c>
      <c r="J817" t="s">
        <v>3369</v>
      </c>
      <c r="K817" t="s">
        <v>2909</v>
      </c>
    </row>
    <row r="818" spans="1:11" x14ac:dyDescent="0.35">
      <c r="A818" t="s">
        <v>3370</v>
      </c>
      <c r="B818" t="s">
        <v>3368</v>
      </c>
      <c r="C818" t="s">
        <v>3369</v>
      </c>
      <c r="D818" t="s">
        <v>3371</v>
      </c>
      <c r="E818" t="s">
        <v>3372</v>
      </c>
      <c r="F818" s="7">
        <v>37895</v>
      </c>
      <c r="H818" s="7">
        <v>44197</v>
      </c>
      <c r="I818" t="s">
        <v>3357</v>
      </c>
      <c r="J818" t="s">
        <v>3371</v>
      </c>
      <c r="K818" t="s">
        <v>2909</v>
      </c>
    </row>
    <row r="819" spans="1:11" x14ac:dyDescent="0.35">
      <c r="A819" t="s">
        <v>3373</v>
      </c>
      <c r="B819" t="s">
        <v>3368</v>
      </c>
      <c r="C819" t="s">
        <v>3369</v>
      </c>
      <c r="D819" t="s">
        <v>3374</v>
      </c>
      <c r="E819" t="s">
        <v>3375</v>
      </c>
      <c r="F819" s="7">
        <v>37895</v>
      </c>
      <c r="I819" t="s">
        <v>426</v>
      </c>
      <c r="J819" t="s">
        <v>3376</v>
      </c>
      <c r="K819" t="s">
        <v>2909</v>
      </c>
    </row>
    <row r="820" spans="1:11" x14ac:dyDescent="0.35">
      <c r="A820" t="s">
        <v>3377</v>
      </c>
      <c r="B820" t="s">
        <v>3368</v>
      </c>
      <c r="C820" t="s">
        <v>3369</v>
      </c>
      <c r="D820" t="s">
        <v>3378</v>
      </c>
      <c r="E820" t="s">
        <v>3379</v>
      </c>
      <c r="F820" s="7">
        <v>37895</v>
      </c>
      <c r="H820" s="7">
        <v>44197</v>
      </c>
      <c r="I820" t="s">
        <v>3357</v>
      </c>
      <c r="J820" t="s">
        <v>3380</v>
      </c>
      <c r="K820" t="s">
        <v>2909</v>
      </c>
    </row>
    <row r="821" spans="1:11" x14ac:dyDescent="0.35">
      <c r="A821" t="s">
        <v>3381</v>
      </c>
      <c r="B821" t="s">
        <v>3368</v>
      </c>
      <c r="C821" t="s">
        <v>3369</v>
      </c>
      <c r="D821" t="s">
        <v>3382</v>
      </c>
      <c r="E821" t="s">
        <v>3383</v>
      </c>
      <c r="F821" s="7">
        <v>37895</v>
      </c>
      <c r="I821" t="s">
        <v>426</v>
      </c>
      <c r="J821" t="s">
        <v>3384</v>
      </c>
      <c r="K821" t="s">
        <v>2909</v>
      </c>
    </row>
    <row r="822" spans="1:11" x14ac:dyDescent="0.35">
      <c r="A822" t="s">
        <v>3385</v>
      </c>
      <c r="B822" t="s">
        <v>3386</v>
      </c>
      <c r="C822" t="s">
        <v>3387</v>
      </c>
      <c r="E822" t="s">
        <v>3388</v>
      </c>
      <c r="F822" s="7">
        <v>37347</v>
      </c>
      <c r="I822" t="s">
        <v>3389</v>
      </c>
      <c r="J822" t="s">
        <v>3387</v>
      </c>
      <c r="K822" t="s">
        <v>2909</v>
      </c>
    </row>
    <row r="823" spans="1:11" x14ac:dyDescent="0.35">
      <c r="A823" t="s">
        <v>3390</v>
      </c>
      <c r="B823" t="s">
        <v>3386</v>
      </c>
      <c r="C823" t="s">
        <v>3391</v>
      </c>
      <c r="E823" t="s">
        <v>3392</v>
      </c>
      <c r="F823" s="7">
        <v>38808</v>
      </c>
      <c r="I823" t="s">
        <v>3393</v>
      </c>
      <c r="J823" t="s">
        <v>3391</v>
      </c>
      <c r="K823" t="s">
        <v>2909</v>
      </c>
    </row>
    <row r="824" spans="1:11" x14ac:dyDescent="0.35">
      <c r="A824" t="s">
        <v>3394</v>
      </c>
      <c r="B824" t="s">
        <v>3386</v>
      </c>
      <c r="C824" t="s">
        <v>3395</v>
      </c>
      <c r="E824" t="s">
        <v>3396</v>
      </c>
      <c r="F824" s="7">
        <v>37347</v>
      </c>
      <c r="J824" t="s">
        <v>3395</v>
      </c>
      <c r="K824" t="s">
        <v>2909</v>
      </c>
    </row>
    <row r="825" spans="1:11" x14ac:dyDescent="0.35">
      <c r="A825" t="s">
        <v>3397</v>
      </c>
      <c r="B825" t="s">
        <v>3386</v>
      </c>
      <c r="C825" t="s">
        <v>3395</v>
      </c>
      <c r="D825" t="s">
        <v>3398</v>
      </c>
      <c r="E825" t="s">
        <v>440</v>
      </c>
      <c r="F825" s="7">
        <v>37347</v>
      </c>
      <c r="J825" t="s">
        <v>3399</v>
      </c>
      <c r="K825" t="s">
        <v>2909</v>
      </c>
    </row>
    <row r="826" spans="1:11" x14ac:dyDescent="0.35">
      <c r="A826" t="s">
        <v>3400</v>
      </c>
      <c r="B826" t="s">
        <v>3386</v>
      </c>
      <c r="C826" t="s">
        <v>3395</v>
      </c>
      <c r="D826" t="s">
        <v>3401</v>
      </c>
      <c r="E826" t="s">
        <v>440</v>
      </c>
      <c r="F826" s="7">
        <v>37347</v>
      </c>
      <c r="J826" t="s">
        <v>3402</v>
      </c>
      <c r="K826" t="s">
        <v>2909</v>
      </c>
    </row>
    <row r="827" spans="1:11" x14ac:dyDescent="0.35">
      <c r="A827" t="s">
        <v>3403</v>
      </c>
      <c r="B827" t="s">
        <v>3386</v>
      </c>
      <c r="C827" t="s">
        <v>3395</v>
      </c>
      <c r="D827" t="s">
        <v>3404</v>
      </c>
      <c r="E827" t="s">
        <v>440</v>
      </c>
      <c r="F827" s="7">
        <v>37347</v>
      </c>
      <c r="J827" t="s">
        <v>3405</v>
      </c>
      <c r="K827" t="s">
        <v>2909</v>
      </c>
    </row>
    <row r="828" spans="1:11" x14ac:dyDescent="0.35">
      <c r="A828" t="s">
        <v>3406</v>
      </c>
      <c r="B828" t="s">
        <v>3386</v>
      </c>
      <c r="C828" t="s">
        <v>3395</v>
      </c>
      <c r="D828" t="s">
        <v>3407</v>
      </c>
      <c r="E828" t="s">
        <v>440</v>
      </c>
      <c r="F828" s="7">
        <v>37347</v>
      </c>
      <c r="J828" t="s">
        <v>3408</v>
      </c>
      <c r="K828" t="s">
        <v>2909</v>
      </c>
    </row>
    <row r="829" spans="1:11" x14ac:dyDescent="0.35">
      <c r="A829" t="s">
        <v>3409</v>
      </c>
      <c r="B829" t="s">
        <v>3386</v>
      </c>
      <c r="C829" t="s">
        <v>3395</v>
      </c>
      <c r="D829" t="s">
        <v>3410</v>
      </c>
      <c r="E829" t="s">
        <v>440</v>
      </c>
      <c r="F829" s="7">
        <v>37347</v>
      </c>
      <c r="J829" t="s">
        <v>3411</v>
      </c>
      <c r="K829" t="s">
        <v>2909</v>
      </c>
    </row>
    <row r="830" spans="1:11" x14ac:dyDescent="0.35">
      <c r="A830" t="s">
        <v>3412</v>
      </c>
      <c r="B830" t="s">
        <v>3386</v>
      </c>
      <c r="C830" t="s">
        <v>3413</v>
      </c>
      <c r="E830" t="s">
        <v>3414</v>
      </c>
      <c r="F830" s="7">
        <v>39356</v>
      </c>
      <c r="I830" t="s">
        <v>3415</v>
      </c>
      <c r="J830" t="s">
        <v>3413</v>
      </c>
      <c r="K830" t="s">
        <v>2909</v>
      </c>
    </row>
    <row r="831" spans="1:11" x14ac:dyDescent="0.35">
      <c r="A831" t="s">
        <v>3416</v>
      </c>
      <c r="B831" t="s">
        <v>3386</v>
      </c>
      <c r="C831" t="s">
        <v>3417</v>
      </c>
      <c r="E831" t="s">
        <v>3418</v>
      </c>
      <c r="F831" s="7">
        <v>37347</v>
      </c>
      <c r="J831" t="s">
        <v>3417</v>
      </c>
      <c r="K831" t="s">
        <v>2909</v>
      </c>
    </row>
    <row r="832" spans="1:11" x14ac:dyDescent="0.35">
      <c r="A832" t="s">
        <v>3419</v>
      </c>
      <c r="B832" t="s">
        <v>3386</v>
      </c>
      <c r="C832" t="s">
        <v>3420</v>
      </c>
      <c r="E832" t="s">
        <v>3421</v>
      </c>
      <c r="F832" s="7">
        <v>37347</v>
      </c>
      <c r="J832" t="s">
        <v>3420</v>
      </c>
      <c r="K832" t="s">
        <v>2909</v>
      </c>
    </row>
    <row r="833" spans="1:11" x14ac:dyDescent="0.35">
      <c r="A833" t="s">
        <v>3422</v>
      </c>
      <c r="B833" t="s">
        <v>3386</v>
      </c>
      <c r="C833" t="s">
        <v>3423</v>
      </c>
      <c r="E833" t="s">
        <v>3424</v>
      </c>
      <c r="F833" s="7">
        <v>37347</v>
      </c>
      <c r="J833" t="s">
        <v>3425</v>
      </c>
      <c r="K833" t="s">
        <v>2909</v>
      </c>
    </row>
    <row r="834" spans="1:11" x14ac:dyDescent="0.35">
      <c r="A834" t="s">
        <v>3426</v>
      </c>
      <c r="B834" t="s">
        <v>3386</v>
      </c>
      <c r="C834" t="s">
        <v>3427</v>
      </c>
      <c r="E834" t="s">
        <v>3428</v>
      </c>
      <c r="F834" s="7">
        <v>37347</v>
      </c>
      <c r="I834" t="s">
        <v>3429</v>
      </c>
      <c r="J834" t="s">
        <v>3427</v>
      </c>
      <c r="K834" t="s">
        <v>2909</v>
      </c>
    </row>
    <row r="835" spans="1:11" x14ac:dyDescent="0.35">
      <c r="A835" t="s">
        <v>3430</v>
      </c>
      <c r="B835" t="s">
        <v>3386</v>
      </c>
      <c r="C835" t="s">
        <v>3431</v>
      </c>
      <c r="E835" t="s">
        <v>3432</v>
      </c>
      <c r="F835" s="7">
        <v>38808</v>
      </c>
      <c r="I835" t="s">
        <v>3433</v>
      </c>
      <c r="J835" t="s">
        <v>3431</v>
      </c>
      <c r="K835" t="s">
        <v>2909</v>
      </c>
    </row>
    <row r="836" spans="1:11" x14ac:dyDescent="0.35">
      <c r="A836" t="s">
        <v>3434</v>
      </c>
      <c r="B836" t="s">
        <v>3386</v>
      </c>
      <c r="C836" t="s">
        <v>3435</v>
      </c>
      <c r="E836" t="s">
        <v>3436</v>
      </c>
      <c r="F836" s="7">
        <v>40817</v>
      </c>
      <c r="I836" t="s">
        <v>3437</v>
      </c>
      <c r="J836" t="s">
        <v>3435</v>
      </c>
      <c r="K836" t="s">
        <v>2909</v>
      </c>
    </row>
    <row r="837" spans="1:11" x14ac:dyDescent="0.35">
      <c r="A837" t="s">
        <v>3438</v>
      </c>
      <c r="B837" t="s">
        <v>3386</v>
      </c>
      <c r="C837" t="s">
        <v>3439</v>
      </c>
      <c r="E837" t="s">
        <v>3440</v>
      </c>
      <c r="F837" s="7">
        <v>38443</v>
      </c>
      <c r="H837" s="7">
        <v>38899</v>
      </c>
      <c r="I837" t="s">
        <v>3441</v>
      </c>
      <c r="J837" t="s">
        <v>3439</v>
      </c>
      <c r="K837" t="s">
        <v>2909</v>
      </c>
    </row>
    <row r="838" spans="1:11" x14ac:dyDescent="0.35">
      <c r="A838" t="s">
        <v>3442</v>
      </c>
      <c r="B838" t="s">
        <v>3386</v>
      </c>
      <c r="C838" t="s">
        <v>3443</v>
      </c>
      <c r="E838" t="s">
        <v>3444</v>
      </c>
      <c r="F838" s="7">
        <v>38808</v>
      </c>
      <c r="I838" t="s">
        <v>3445</v>
      </c>
      <c r="J838" t="s">
        <v>3443</v>
      </c>
      <c r="K838" t="s">
        <v>2909</v>
      </c>
    </row>
    <row r="839" spans="1:11" x14ac:dyDescent="0.35">
      <c r="A839" t="s">
        <v>3446</v>
      </c>
      <c r="B839" t="s">
        <v>3386</v>
      </c>
      <c r="C839" t="s">
        <v>3447</v>
      </c>
      <c r="E839" t="s">
        <v>3448</v>
      </c>
      <c r="F839" s="7">
        <v>37347</v>
      </c>
      <c r="J839" t="s">
        <v>3447</v>
      </c>
      <c r="K839" t="s">
        <v>2909</v>
      </c>
    </row>
    <row r="840" spans="1:11" x14ac:dyDescent="0.35">
      <c r="A840" t="s">
        <v>3449</v>
      </c>
      <c r="B840" t="s">
        <v>3386</v>
      </c>
      <c r="C840" t="s">
        <v>3450</v>
      </c>
      <c r="E840" t="s">
        <v>3451</v>
      </c>
      <c r="F840" s="7">
        <v>37347</v>
      </c>
      <c r="H840" s="7">
        <v>38718</v>
      </c>
      <c r="I840" t="s">
        <v>3452</v>
      </c>
      <c r="J840" t="s">
        <v>3450</v>
      </c>
      <c r="K840" t="s">
        <v>2909</v>
      </c>
    </row>
    <row r="841" spans="1:11" x14ac:dyDescent="0.35">
      <c r="A841" t="s">
        <v>3453</v>
      </c>
      <c r="B841" t="s">
        <v>3386</v>
      </c>
      <c r="C841" t="s">
        <v>3450</v>
      </c>
      <c r="D841" t="s">
        <v>3454</v>
      </c>
      <c r="E841" t="s">
        <v>3455</v>
      </c>
      <c r="F841" s="7">
        <v>38808</v>
      </c>
      <c r="I841" t="s">
        <v>3445</v>
      </c>
      <c r="J841" t="s">
        <v>3454</v>
      </c>
      <c r="K841" t="s">
        <v>2909</v>
      </c>
    </row>
    <row r="842" spans="1:11" x14ac:dyDescent="0.35">
      <c r="A842" t="s">
        <v>3456</v>
      </c>
      <c r="B842" t="s">
        <v>3386</v>
      </c>
      <c r="C842" t="s">
        <v>3450</v>
      </c>
      <c r="D842" t="s">
        <v>3457</v>
      </c>
      <c r="E842" t="s">
        <v>3458</v>
      </c>
      <c r="F842" s="7">
        <v>38808</v>
      </c>
      <c r="I842" t="s">
        <v>3445</v>
      </c>
      <c r="J842" t="s">
        <v>3457</v>
      </c>
      <c r="K842" t="s">
        <v>2909</v>
      </c>
    </row>
    <row r="843" spans="1:11" x14ac:dyDescent="0.35">
      <c r="A843" t="s">
        <v>3459</v>
      </c>
      <c r="B843" t="s">
        <v>3386</v>
      </c>
      <c r="C843" t="s">
        <v>3450</v>
      </c>
      <c r="D843" t="s">
        <v>3460</v>
      </c>
      <c r="E843" t="s">
        <v>3461</v>
      </c>
      <c r="F843" s="7">
        <v>38991</v>
      </c>
      <c r="I843" t="s">
        <v>3462</v>
      </c>
      <c r="J843" t="s">
        <v>3460</v>
      </c>
      <c r="K843" t="s">
        <v>2909</v>
      </c>
    </row>
    <row r="844" spans="1:11" x14ac:dyDescent="0.35">
      <c r="A844" t="s">
        <v>3463</v>
      </c>
      <c r="B844" t="s">
        <v>3386</v>
      </c>
      <c r="C844" t="s">
        <v>3450</v>
      </c>
      <c r="D844" t="s">
        <v>3464</v>
      </c>
      <c r="E844" t="s">
        <v>3465</v>
      </c>
      <c r="F844" s="7">
        <v>38808</v>
      </c>
      <c r="I844" t="s">
        <v>3466</v>
      </c>
      <c r="J844" t="s">
        <v>3464</v>
      </c>
      <c r="K844" t="s">
        <v>2909</v>
      </c>
    </row>
    <row r="845" spans="1:11" x14ac:dyDescent="0.35">
      <c r="A845" t="s">
        <v>3467</v>
      </c>
      <c r="B845" t="s">
        <v>3386</v>
      </c>
      <c r="C845" t="s">
        <v>3450</v>
      </c>
      <c r="D845" t="s">
        <v>3468</v>
      </c>
      <c r="E845" t="s">
        <v>3469</v>
      </c>
      <c r="F845" s="7">
        <v>38808</v>
      </c>
      <c r="I845" t="s">
        <v>3445</v>
      </c>
      <c r="J845" t="s">
        <v>3468</v>
      </c>
      <c r="K845" t="s">
        <v>2909</v>
      </c>
    </row>
    <row r="846" spans="1:11" x14ac:dyDescent="0.35">
      <c r="A846" t="s">
        <v>3470</v>
      </c>
      <c r="B846" t="s">
        <v>3386</v>
      </c>
      <c r="C846" t="s">
        <v>3450</v>
      </c>
      <c r="D846" t="s">
        <v>3471</v>
      </c>
      <c r="E846" t="s">
        <v>3472</v>
      </c>
      <c r="F846" s="7">
        <v>38808</v>
      </c>
      <c r="H846" s="7">
        <v>44743</v>
      </c>
      <c r="I846" t="s">
        <v>3473</v>
      </c>
      <c r="J846" t="s">
        <v>3471</v>
      </c>
      <c r="K846" t="s">
        <v>2909</v>
      </c>
    </row>
    <row r="847" spans="1:11" x14ac:dyDescent="0.35">
      <c r="A847" t="s">
        <v>3474</v>
      </c>
      <c r="B847" t="s">
        <v>3386</v>
      </c>
      <c r="C847" t="s">
        <v>3450</v>
      </c>
      <c r="D847" t="s">
        <v>3475</v>
      </c>
      <c r="E847" t="s">
        <v>3476</v>
      </c>
      <c r="F847" s="7">
        <v>38808</v>
      </c>
      <c r="I847" t="s">
        <v>3445</v>
      </c>
      <c r="J847" t="s">
        <v>3475</v>
      </c>
      <c r="K847" t="s">
        <v>2909</v>
      </c>
    </row>
    <row r="848" spans="1:11" x14ac:dyDescent="0.35">
      <c r="A848" t="s">
        <v>3477</v>
      </c>
      <c r="B848" t="s">
        <v>3386</v>
      </c>
      <c r="C848" t="s">
        <v>3450</v>
      </c>
      <c r="D848" t="s">
        <v>3478</v>
      </c>
      <c r="E848" t="s">
        <v>3479</v>
      </c>
      <c r="F848" s="7">
        <v>38808</v>
      </c>
      <c r="I848" t="s">
        <v>3445</v>
      </c>
      <c r="J848" t="s">
        <v>3478</v>
      </c>
      <c r="K848" t="s">
        <v>2909</v>
      </c>
    </row>
    <row r="849" spans="1:11" x14ac:dyDescent="0.35">
      <c r="A849" t="s">
        <v>3480</v>
      </c>
      <c r="B849" t="s">
        <v>3386</v>
      </c>
      <c r="C849" t="s">
        <v>3450</v>
      </c>
      <c r="D849" t="s">
        <v>3481</v>
      </c>
      <c r="E849" t="s">
        <v>3482</v>
      </c>
      <c r="F849" s="7">
        <v>38808</v>
      </c>
      <c r="I849" t="s">
        <v>3445</v>
      </c>
      <c r="J849" t="s">
        <v>3481</v>
      </c>
      <c r="K849" t="s">
        <v>2909</v>
      </c>
    </row>
    <row r="850" spans="1:11" x14ac:dyDescent="0.35">
      <c r="A850" t="s">
        <v>3483</v>
      </c>
      <c r="B850" t="s">
        <v>3386</v>
      </c>
      <c r="C850" t="s">
        <v>3450</v>
      </c>
      <c r="D850" t="s">
        <v>3484</v>
      </c>
      <c r="E850" t="s">
        <v>3485</v>
      </c>
      <c r="F850" s="7">
        <v>38808</v>
      </c>
      <c r="I850" t="s">
        <v>3445</v>
      </c>
      <c r="J850" t="s">
        <v>3484</v>
      </c>
      <c r="K850" t="s">
        <v>2909</v>
      </c>
    </row>
    <row r="851" spans="1:11" x14ac:dyDescent="0.35">
      <c r="A851" t="s">
        <v>3486</v>
      </c>
      <c r="B851" t="s">
        <v>3386</v>
      </c>
      <c r="C851" t="s">
        <v>3487</v>
      </c>
      <c r="E851" t="s">
        <v>3488</v>
      </c>
      <c r="F851" s="7">
        <v>37347</v>
      </c>
      <c r="H851" s="7">
        <v>42370</v>
      </c>
      <c r="I851" t="s">
        <v>3489</v>
      </c>
      <c r="J851" t="s">
        <v>3487</v>
      </c>
      <c r="K851" t="s">
        <v>2909</v>
      </c>
    </row>
    <row r="852" spans="1:11" x14ac:dyDescent="0.35">
      <c r="A852" t="s">
        <v>3490</v>
      </c>
      <c r="B852" t="s">
        <v>3386</v>
      </c>
      <c r="C852" t="s">
        <v>3491</v>
      </c>
      <c r="E852" t="s">
        <v>3492</v>
      </c>
      <c r="F852" s="7">
        <v>37347</v>
      </c>
      <c r="H852" s="7">
        <v>41456</v>
      </c>
      <c r="I852" t="s">
        <v>2494</v>
      </c>
      <c r="J852" t="s">
        <v>3491</v>
      </c>
      <c r="K852" t="s">
        <v>2909</v>
      </c>
    </row>
    <row r="853" spans="1:11" x14ac:dyDescent="0.35">
      <c r="A853" t="s">
        <v>3493</v>
      </c>
      <c r="B853" t="s">
        <v>3494</v>
      </c>
      <c r="C853" t="s">
        <v>3495</v>
      </c>
      <c r="E853" t="s">
        <v>3496</v>
      </c>
      <c r="F853" s="7">
        <v>40269</v>
      </c>
      <c r="I853" t="s">
        <v>3497</v>
      </c>
      <c r="J853" t="s">
        <v>3495</v>
      </c>
      <c r="K853" t="s">
        <v>2909</v>
      </c>
    </row>
    <row r="854" spans="1:11" x14ac:dyDescent="0.35">
      <c r="A854" t="s">
        <v>408</v>
      </c>
      <c r="B854" t="s">
        <v>3494</v>
      </c>
      <c r="C854" t="s">
        <v>3498</v>
      </c>
      <c r="E854" t="s">
        <v>3499</v>
      </c>
      <c r="F854" s="7">
        <v>37347</v>
      </c>
      <c r="I854" t="s">
        <v>3500</v>
      </c>
      <c r="J854" t="s">
        <v>3498</v>
      </c>
      <c r="K854" t="s">
        <v>2909</v>
      </c>
    </row>
    <row r="855" spans="1:11" x14ac:dyDescent="0.35">
      <c r="A855" t="s">
        <v>3501</v>
      </c>
      <c r="B855" t="s">
        <v>3494</v>
      </c>
      <c r="C855" t="s">
        <v>3498</v>
      </c>
      <c r="D855" t="s">
        <v>3502</v>
      </c>
      <c r="E855" t="s">
        <v>440</v>
      </c>
      <c r="F855" s="7">
        <v>37347</v>
      </c>
      <c r="H855" s="7">
        <v>38353</v>
      </c>
      <c r="I855" t="s">
        <v>3503</v>
      </c>
      <c r="J855" t="s">
        <v>3504</v>
      </c>
      <c r="K855" t="s">
        <v>2909</v>
      </c>
    </row>
    <row r="856" spans="1:11" x14ac:dyDescent="0.35">
      <c r="A856" t="s">
        <v>3505</v>
      </c>
      <c r="B856" t="s">
        <v>3494</v>
      </c>
      <c r="C856" t="s">
        <v>3498</v>
      </c>
      <c r="D856" t="s">
        <v>3506</v>
      </c>
      <c r="E856" t="s">
        <v>440</v>
      </c>
      <c r="F856" s="7">
        <v>37347</v>
      </c>
      <c r="H856" s="7">
        <v>38353</v>
      </c>
      <c r="I856" t="s">
        <v>3503</v>
      </c>
      <c r="J856" t="s">
        <v>3507</v>
      </c>
      <c r="K856" t="s">
        <v>2909</v>
      </c>
    </row>
    <row r="857" spans="1:11" x14ac:dyDescent="0.35">
      <c r="A857" t="s">
        <v>3508</v>
      </c>
      <c r="B857" t="s">
        <v>3494</v>
      </c>
      <c r="C857" t="s">
        <v>3498</v>
      </c>
      <c r="D857" t="s">
        <v>3509</v>
      </c>
      <c r="E857" t="s">
        <v>440</v>
      </c>
      <c r="F857" s="7">
        <v>37347</v>
      </c>
      <c r="H857" s="7">
        <v>38353</v>
      </c>
      <c r="I857" t="s">
        <v>3503</v>
      </c>
      <c r="J857" t="s">
        <v>3510</v>
      </c>
      <c r="K857" t="s">
        <v>2909</v>
      </c>
    </row>
    <row r="858" spans="1:11" x14ac:dyDescent="0.35">
      <c r="A858" t="s">
        <v>3511</v>
      </c>
      <c r="B858" t="s">
        <v>3494</v>
      </c>
      <c r="C858" t="s">
        <v>3512</v>
      </c>
      <c r="E858" t="s">
        <v>3513</v>
      </c>
      <c r="F858" s="7">
        <v>37347</v>
      </c>
      <c r="J858" t="s">
        <v>3512</v>
      </c>
      <c r="K858" t="s">
        <v>2909</v>
      </c>
    </row>
    <row r="859" spans="1:11" x14ac:dyDescent="0.35">
      <c r="A859" t="s">
        <v>3514</v>
      </c>
      <c r="B859" t="s">
        <v>3494</v>
      </c>
      <c r="C859" t="s">
        <v>3515</v>
      </c>
      <c r="E859" t="s">
        <v>440</v>
      </c>
      <c r="F859" s="7">
        <v>38443</v>
      </c>
      <c r="H859" s="7">
        <v>38899</v>
      </c>
      <c r="I859" t="s">
        <v>3516</v>
      </c>
      <c r="J859" t="s">
        <v>3517</v>
      </c>
      <c r="K859" t="s">
        <v>2909</v>
      </c>
    </row>
    <row r="860" spans="1:11" x14ac:dyDescent="0.35">
      <c r="A860" t="s">
        <v>3518</v>
      </c>
      <c r="B860" t="s">
        <v>3494</v>
      </c>
      <c r="C860" t="s">
        <v>3515</v>
      </c>
      <c r="D860" t="s">
        <v>3519</v>
      </c>
      <c r="E860" t="s">
        <v>3520</v>
      </c>
      <c r="F860" s="7">
        <v>38443</v>
      </c>
      <c r="H860" s="7">
        <v>38899</v>
      </c>
      <c r="I860" t="s">
        <v>3521</v>
      </c>
      <c r="J860" t="s">
        <v>3522</v>
      </c>
      <c r="K860" t="s">
        <v>2909</v>
      </c>
    </row>
    <row r="861" spans="1:11" x14ac:dyDescent="0.35">
      <c r="A861" t="s">
        <v>3523</v>
      </c>
      <c r="B861" t="s">
        <v>3494</v>
      </c>
      <c r="C861" t="s">
        <v>3515</v>
      </c>
      <c r="D861" t="s">
        <v>3524</v>
      </c>
      <c r="E861" t="s">
        <v>3525</v>
      </c>
      <c r="F861" s="7">
        <v>38443</v>
      </c>
      <c r="H861" s="7">
        <v>38899</v>
      </c>
      <c r="I861" t="s">
        <v>3521</v>
      </c>
      <c r="J861" t="s">
        <v>3526</v>
      </c>
      <c r="K861" t="s">
        <v>2909</v>
      </c>
    </row>
    <row r="862" spans="1:11" x14ac:dyDescent="0.35">
      <c r="A862" t="s">
        <v>3527</v>
      </c>
      <c r="B862" t="s">
        <v>3494</v>
      </c>
      <c r="C862" t="s">
        <v>3515</v>
      </c>
      <c r="D862" t="s">
        <v>3528</v>
      </c>
      <c r="E862" t="s">
        <v>3529</v>
      </c>
      <c r="F862" s="7">
        <v>38443</v>
      </c>
      <c r="H862" s="7">
        <v>38899</v>
      </c>
      <c r="I862" t="s">
        <v>3521</v>
      </c>
      <c r="J862" t="s">
        <v>3530</v>
      </c>
      <c r="K862" t="s">
        <v>2909</v>
      </c>
    </row>
    <row r="863" spans="1:11" x14ac:dyDescent="0.35">
      <c r="A863" t="s">
        <v>3531</v>
      </c>
      <c r="B863" t="s">
        <v>3494</v>
      </c>
      <c r="C863" t="s">
        <v>3532</v>
      </c>
      <c r="E863" t="s">
        <v>3533</v>
      </c>
      <c r="F863" s="7">
        <v>37347</v>
      </c>
      <c r="J863" t="s">
        <v>3532</v>
      </c>
      <c r="K863" t="s">
        <v>2909</v>
      </c>
    </row>
    <row r="864" spans="1:11" x14ac:dyDescent="0.35">
      <c r="A864" t="s">
        <v>3534</v>
      </c>
      <c r="B864" t="s">
        <v>3494</v>
      </c>
      <c r="C864" t="s">
        <v>3535</v>
      </c>
      <c r="E864" t="s">
        <v>3536</v>
      </c>
      <c r="F864" s="7">
        <v>37347</v>
      </c>
      <c r="J864" t="s">
        <v>3535</v>
      </c>
      <c r="K864" t="s">
        <v>2909</v>
      </c>
    </row>
    <row r="865" spans="1:11" x14ac:dyDescent="0.35">
      <c r="A865" t="s">
        <v>3537</v>
      </c>
      <c r="B865" t="s">
        <v>3494</v>
      </c>
      <c r="C865" t="s">
        <v>3538</v>
      </c>
      <c r="E865" t="s">
        <v>3539</v>
      </c>
      <c r="F865" s="7">
        <v>37347</v>
      </c>
      <c r="J865" t="s">
        <v>3538</v>
      </c>
      <c r="K865" t="s">
        <v>2909</v>
      </c>
    </row>
    <row r="866" spans="1:11" x14ac:dyDescent="0.35">
      <c r="A866" t="s">
        <v>3540</v>
      </c>
      <c r="B866" t="s">
        <v>3494</v>
      </c>
      <c r="C866" t="s">
        <v>3541</v>
      </c>
      <c r="E866" t="s">
        <v>3542</v>
      </c>
      <c r="F866" s="7">
        <v>37347</v>
      </c>
      <c r="J866" t="s">
        <v>3541</v>
      </c>
      <c r="K866" t="s">
        <v>2909</v>
      </c>
    </row>
    <row r="867" spans="1:11" x14ac:dyDescent="0.35">
      <c r="A867" t="s">
        <v>3543</v>
      </c>
      <c r="B867" t="s">
        <v>3494</v>
      </c>
      <c r="C867" t="s">
        <v>3544</v>
      </c>
      <c r="E867" t="s">
        <v>3545</v>
      </c>
      <c r="F867" s="7">
        <v>37347</v>
      </c>
      <c r="J867" t="s">
        <v>3544</v>
      </c>
      <c r="K867" t="s">
        <v>2909</v>
      </c>
    </row>
    <row r="868" spans="1:11" x14ac:dyDescent="0.35">
      <c r="A868" t="s">
        <v>3546</v>
      </c>
      <c r="B868" t="s">
        <v>3494</v>
      </c>
      <c r="C868" t="s">
        <v>3547</v>
      </c>
      <c r="E868" t="s">
        <v>3548</v>
      </c>
      <c r="F868" s="7">
        <v>37347</v>
      </c>
      <c r="H868" s="7">
        <v>44197</v>
      </c>
      <c r="I868" t="s">
        <v>3549</v>
      </c>
      <c r="J868" t="s">
        <v>3547</v>
      </c>
      <c r="K868" t="s">
        <v>2909</v>
      </c>
    </row>
    <row r="869" spans="1:11" x14ac:dyDescent="0.35">
      <c r="A869" t="s">
        <v>3550</v>
      </c>
      <c r="B869" t="s">
        <v>3494</v>
      </c>
      <c r="C869" t="s">
        <v>3551</v>
      </c>
      <c r="E869" t="s">
        <v>3552</v>
      </c>
      <c r="F869" s="7">
        <v>44287</v>
      </c>
      <c r="I869" t="s">
        <v>3553</v>
      </c>
      <c r="J869" t="s">
        <v>3551</v>
      </c>
      <c r="K869" t="s">
        <v>2909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50014-7353-4F40-A32F-E81974A2B26D}">
  <dimension ref="A1:Z66"/>
  <sheetViews>
    <sheetView tabSelected="1" zoomScale="115" zoomScaleNormal="115" workbookViewId="0">
      <pane xSplit="2" ySplit="6" topLeftCell="C7" activePane="bottomRight" state="frozen"/>
      <selection pane="topRight" activeCell="C1" sqref="C1"/>
      <selection pane="bottomLeft" activeCell="A7" sqref="A7"/>
      <selection pane="bottomRight" activeCell="C7" sqref="C7"/>
    </sheetView>
  </sheetViews>
  <sheetFormatPr defaultRowHeight="14.5" x14ac:dyDescent="0.35"/>
  <cols>
    <col min="1" max="2" width="17.453125" customWidth="1"/>
    <col min="16" max="18" width="18.6328125" style="72" customWidth="1"/>
    <col min="19" max="19" width="22.26953125" customWidth="1"/>
    <col min="20" max="20" width="23.453125" customWidth="1"/>
    <col min="21" max="21" width="8.7265625" customWidth="1"/>
    <col min="22" max="23" width="14.7265625" customWidth="1"/>
    <col min="24" max="24" width="8.7265625" customWidth="1"/>
    <col min="25" max="26" width="14.7265625" customWidth="1"/>
  </cols>
  <sheetData>
    <row r="1" spans="1:26" ht="18.5" x14ac:dyDescent="0.45">
      <c r="A1" s="9" t="s">
        <v>3635</v>
      </c>
      <c r="V1" s="18">
        <v>13000000</v>
      </c>
      <c r="W1" s="18">
        <v>13000000</v>
      </c>
      <c r="Y1" s="18">
        <v>1000000</v>
      </c>
      <c r="Z1" s="18">
        <v>1000000</v>
      </c>
    </row>
    <row r="2" spans="1:26" ht="87" x14ac:dyDescent="0.35">
      <c r="A2" s="10" t="s">
        <v>3720</v>
      </c>
      <c r="C2" s="68" t="s">
        <v>3675</v>
      </c>
      <c r="D2" s="65"/>
      <c r="E2" s="4"/>
      <c r="F2" s="74" t="s">
        <v>3677</v>
      </c>
      <c r="G2" s="76" t="s">
        <v>3683</v>
      </c>
      <c r="H2" s="77"/>
      <c r="I2" s="76"/>
      <c r="J2" s="66" t="s">
        <v>3684</v>
      </c>
      <c r="K2" s="67"/>
      <c r="L2" s="66"/>
      <c r="M2" s="76" t="s">
        <v>3682</v>
      </c>
      <c r="N2" s="77"/>
      <c r="O2" s="76"/>
      <c r="P2" s="87" t="s">
        <v>3715</v>
      </c>
      <c r="Q2" s="87" t="s">
        <v>3716</v>
      </c>
      <c r="R2" s="87" t="s">
        <v>3721</v>
      </c>
      <c r="S2" s="92" t="s">
        <v>3689</v>
      </c>
      <c r="T2" s="92" t="s">
        <v>3690</v>
      </c>
      <c r="U2" s="93" t="s">
        <v>3691</v>
      </c>
      <c r="V2" s="92" t="s">
        <v>3685</v>
      </c>
      <c r="W2" s="92" t="s">
        <v>3686</v>
      </c>
      <c r="X2" s="93" t="s">
        <v>3693</v>
      </c>
      <c r="Y2" s="92" t="s">
        <v>3688</v>
      </c>
      <c r="Z2" s="92" t="s">
        <v>3687</v>
      </c>
    </row>
    <row r="3" spans="1:26" ht="15" customHeight="1" x14ac:dyDescent="0.35">
      <c r="A3" s="75" t="s">
        <v>3679</v>
      </c>
      <c r="B3" s="75" t="s">
        <v>3680</v>
      </c>
      <c r="C3" s="5" t="s">
        <v>343</v>
      </c>
      <c r="D3" s="5" t="s">
        <v>344</v>
      </c>
      <c r="E3" s="6" t="s">
        <v>345</v>
      </c>
      <c r="F3" s="16" t="s">
        <v>3673</v>
      </c>
      <c r="G3" s="78" t="s">
        <v>3671</v>
      </c>
      <c r="H3" s="78" t="s">
        <v>3672</v>
      </c>
      <c r="I3" s="79" t="s">
        <v>3673</v>
      </c>
      <c r="J3" s="64" t="s">
        <v>3671</v>
      </c>
      <c r="K3" s="64" t="s">
        <v>3672</v>
      </c>
      <c r="L3" s="55" t="s">
        <v>3673</v>
      </c>
      <c r="M3" s="78" t="s">
        <v>3671</v>
      </c>
      <c r="N3" s="78" t="s">
        <v>3672</v>
      </c>
      <c r="O3" s="79" t="s">
        <v>3673</v>
      </c>
      <c r="P3" s="69" t="s">
        <v>345</v>
      </c>
      <c r="Q3" s="69" t="s">
        <v>345</v>
      </c>
      <c r="R3" s="69"/>
      <c r="S3" s="92"/>
      <c r="T3" s="92"/>
      <c r="U3" s="93"/>
      <c r="V3" s="92"/>
      <c r="W3" s="92"/>
      <c r="X3" s="93"/>
      <c r="Y3" s="92"/>
      <c r="Z3" s="92"/>
    </row>
    <row r="4" spans="1:26" ht="15" hidden="1" customHeight="1" x14ac:dyDescent="0.35">
      <c r="A4" s="73" t="s">
        <v>3676</v>
      </c>
      <c r="C4" s="69">
        <v>2021</v>
      </c>
      <c r="D4" s="69">
        <v>2021</v>
      </c>
      <c r="E4" s="70">
        <v>2021</v>
      </c>
      <c r="F4" s="71">
        <v>2021</v>
      </c>
      <c r="G4" s="71">
        <v>2021</v>
      </c>
      <c r="H4" s="71">
        <v>2021</v>
      </c>
      <c r="I4" s="71"/>
      <c r="J4" s="71">
        <v>2021</v>
      </c>
      <c r="K4" s="71">
        <v>2021</v>
      </c>
      <c r="L4" s="71"/>
      <c r="M4" s="71">
        <v>2021</v>
      </c>
      <c r="N4" s="71">
        <v>2021</v>
      </c>
      <c r="O4" s="71"/>
      <c r="P4" s="71">
        <v>2021</v>
      </c>
      <c r="Q4" s="71">
        <v>2021</v>
      </c>
      <c r="R4" s="71">
        <v>2021</v>
      </c>
    </row>
    <row r="5" spans="1:26" ht="15" hidden="1" customHeight="1" x14ac:dyDescent="0.35">
      <c r="A5" s="73" t="s">
        <v>3676</v>
      </c>
      <c r="C5" s="72">
        <v>0</v>
      </c>
      <c r="D5" s="72">
        <v>1</v>
      </c>
      <c r="E5" s="72"/>
      <c r="F5" s="72"/>
      <c r="G5" s="72">
        <v>0</v>
      </c>
      <c r="H5" s="72">
        <v>0</v>
      </c>
      <c r="I5" s="72"/>
      <c r="J5" s="72">
        <v>1</v>
      </c>
      <c r="K5" s="72">
        <v>1</v>
      </c>
      <c r="L5" s="72"/>
      <c r="M5" s="72"/>
      <c r="N5" s="72"/>
      <c r="O5" s="72"/>
      <c r="P5" s="72">
        <v>1</v>
      </c>
      <c r="Q5" s="72">
        <v>1</v>
      </c>
      <c r="R5" s="72">
        <v>1</v>
      </c>
    </row>
    <row r="6" spans="1:26" ht="15" customHeight="1" x14ac:dyDescent="0.35">
      <c r="A6" s="3"/>
      <c r="B6" s="3"/>
      <c r="C6" s="3"/>
      <c r="D6" s="88"/>
      <c r="E6" s="3"/>
      <c r="F6" s="3"/>
      <c r="G6" s="3"/>
      <c r="H6" s="3"/>
      <c r="I6" s="3"/>
      <c r="J6" s="89"/>
      <c r="K6" s="91"/>
      <c r="L6" s="3"/>
      <c r="M6" s="3"/>
      <c r="N6" s="3"/>
      <c r="O6" s="3"/>
      <c r="P6" s="88" t="s">
        <v>3717</v>
      </c>
      <c r="Q6" s="89" t="s">
        <v>3718</v>
      </c>
      <c r="R6" s="91" t="s">
        <v>3719</v>
      </c>
      <c r="S6" s="3"/>
      <c r="T6" s="3"/>
      <c r="U6" s="3"/>
      <c r="V6" s="3"/>
      <c r="W6" s="3"/>
      <c r="X6" s="3"/>
      <c r="Y6" s="3"/>
      <c r="Z6" s="83"/>
    </row>
    <row r="7" spans="1:26" x14ac:dyDescent="0.35">
      <c r="A7">
        <v>1093777492</v>
      </c>
      <c r="B7" t="s">
        <v>16</v>
      </c>
      <c r="C7" s="1">
        <f>SUMIFS(T_DATA[discharges],T_DATA[year],C$4,T_DATA[encounter],C$5,T_DATA[bill_npi],$A7)</f>
        <v>146</v>
      </c>
      <c r="D7" s="1">
        <f>SUMIFS(T_DATA[discharges],T_DATA[year],D$4,T_DATA[encounter],D$5,T_DATA[bill_npi],$A7)</f>
        <v>4911</v>
      </c>
      <c r="E7" s="1">
        <f t="shared" ref="E7:E65" si="0">SUM(C7:D7)</f>
        <v>5057</v>
      </c>
      <c r="F7" s="11">
        <f>SUMIFS(T_DATA[csection_discharges],T_DATA[year],F$4,T_DATA[bill_npi],$A7)/SUMIFS(T_DATA[discharges],T_DATA[year],F$4,T_DATA[bill_npi],$A7)</f>
        <v>0.22681431678860986</v>
      </c>
      <c r="G7" s="1">
        <f>SUMIFS(T_DATA[prev_csect_num],T_DATA[year],G$4,T_DATA[bill_npi],$A7,T_DATA[encounter],G$5)</f>
        <v>12</v>
      </c>
      <c r="H7" s="1">
        <f>SUMIFS(T_DATA[prev_csect_den],T_DATA[year],H$4,T_DATA[bill_npi],$A7,T_DATA[encounter],H$5)</f>
        <v>79</v>
      </c>
      <c r="I7" s="11">
        <f t="shared" ref="I7:I65" si="1">IFERROR(G7/H7,"")</f>
        <v>0.15189873417721519</v>
      </c>
      <c r="J7" s="1">
        <f>SUMIFS(T_DATA[prev_csect_num],T_DATA[year],J$4,T_DATA[bill_npi],$A7,T_DATA[encounter],J$5)</f>
        <v>330</v>
      </c>
      <c r="K7" s="1">
        <f>SUMIFS(T_DATA[prev_csect_den],T_DATA[year],K$4,T_DATA[bill_npi],$A7,T_DATA[encounter],K$5)</f>
        <v>1631</v>
      </c>
      <c r="L7" s="11">
        <f t="shared" ref="L7:L65" si="2">IFERROR(J7/K7,"")</f>
        <v>0.2023298589822195</v>
      </c>
      <c r="M7" s="1">
        <f>SUMIFS(T_DATA[prev_csect_num],T_DATA[year],M$4,T_DATA[bill_npi],$A7)</f>
        <v>342</v>
      </c>
      <c r="N7" s="1">
        <f>SUMIFS(T_DATA[prev_csect_den],T_DATA[year],N$4,T_DATA[bill_npi],$A7)</f>
        <v>1710</v>
      </c>
      <c r="O7" s="11">
        <f t="shared" ref="O7:O65" si="3">IFERROR(M7/N7,"")</f>
        <v>0.2</v>
      </c>
      <c r="P7" s="86">
        <f>SUMIFS(T_DATA[mc_tot_rpt_plan_pd_amt],T_DATA[year],P$4,T_DATA[encounter],P$5,T_DATA[bill_npi],$A7)</f>
        <v>33710196.82</v>
      </c>
      <c r="Q7" s="86">
        <f>SUMIFS(T_DATA[prev_csect_num_mc_tot_rpt_plan_pd_amt],T_DATA[year],Q$4,T_DATA[encounter],Q$5,T_DATA[bill_npi],$A7)</f>
        <v>2952900.99</v>
      </c>
      <c r="R7" s="86">
        <f>SUMIFS(T_DATA[prev_csect_den_mc_tot_rpt_plan_pd_amt],T_DATA[year],R$4,T_DATA[encounter],R$5,T_DATA[bill_npi],$A7)</f>
        <v>11054403.48</v>
      </c>
      <c r="S7" s="11">
        <f>SUM($E$7:$E7)/SUM($E$7:$E$342)</f>
        <v>3.1322002824368853E-2</v>
      </c>
      <c r="T7" s="11">
        <f t="shared" ref="T7:T38" si="4">D7/SUM($D$7:$D$66)</f>
        <v>3.2428684627575276E-2</v>
      </c>
      <c r="U7" s="84" t="s">
        <v>3692</v>
      </c>
      <c r="V7" s="18">
        <f>V$1/COUNTIFS($U$7:$U$65,"x")*($U7="x")</f>
        <v>220338.98305084746</v>
      </c>
      <c r="W7" s="18">
        <f t="shared" ref="W7:W38" si="5">W$1*$D7/SUMIFS($D$7:$D$65,$U$7:$U$65,"x")*($U7="x")</f>
        <v>843145.80031695717</v>
      </c>
      <c r="X7" s="84" t="s">
        <v>3692</v>
      </c>
      <c r="Y7" s="18">
        <f>Y$1/COUNTIFS($X$7:$X$65,"x")*($X7="x")</f>
        <v>16949.152542372882</v>
      </c>
      <c r="Z7" s="18">
        <f t="shared" ref="Z7:Z38" si="6">Z$1*$D7/SUMIFS($D$7:$D$65,$X$7:$X$65,"x")*($X7="x")</f>
        <v>64857.369255150552</v>
      </c>
    </row>
    <row r="8" spans="1:26" x14ac:dyDescent="0.35">
      <c r="A8">
        <v>1285641514</v>
      </c>
      <c r="B8" t="s">
        <v>98</v>
      </c>
      <c r="C8" s="1">
        <f>SUMIFS(T_DATA[discharges],T_DATA[year],C$4,T_DATA[encounter],C$5,T_DATA[bill_npi],$A8)</f>
        <v>228</v>
      </c>
      <c r="D8" s="1">
        <f>SUMIFS(T_DATA[discharges],T_DATA[year],D$4,T_DATA[encounter],D$5,T_DATA[bill_npi],$A8)</f>
        <v>4021</v>
      </c>
      <c r="E8" s="1">
        <f t="shared" si="0"/>
        <v>4249</v>
      </c>
      <c r="F8" s="11">
        <f>SUMIFS(T_DATA[csection_discharges],T_DATA[year],F$4,T_DATA[bill_npi],$A8)/SUMIFS(T_DATA[discharges],T_DATA[year],F$4,T_DATA[bill_npi],$A8)</f>
        <v>0.32407625323605554</v>
      </c>
      <c r="G8" s="1">
        <f>SUMIFS(T_DATA[prev_csect_num],T_DATA[year],G$4,T_DATA[bill_npi],$A8,T_DATA[encounter],G$5)</f>
        <v>24</v>
      </c>
      <c r="H8" s="1">
        <f>SUMIFS(T_DATA[prev_csect_den],T_DATA[year],H$4,T_DATA[bill_npi],$A8,T_DATA[encounter],H$5)</f>
        <v>141</v>
      </c>
      <c r="I8" s="11">
        <f t="shared" si="1"/>
        <v>0.1702127659574468</v>
      </c>
      <c r="J8" s="1">
        <f>SUMIFS(T_DATA[prev_csect_num],T_DATA[year],J$4,T_DATA[bill_npi],$A8,T_DATA[encounter],J$5)</f>
        <v>408</v>
      </c>
      <c r="K8" s="1">
        <f>SUMIFS(T_DATA[prev_csect_den],T_DATA[year],K$4,T_DATA[bill_npi],$A8,T_DATA[encounter],K$5)</f>
        <v>1933</v>
      </c>
      <c r="L8" s="11">
        <f t="shared" si="2"/>
        <v>0.21107087428867047</v>
      </c>
      <c r="M8" s="1">
        <f>SUMIFS(T_DATA[prev_csect_num],T_DATA[year],M$4,T_DATA[bill_npi],$A8)</f>
        <v>432</v>
      </c>
      <c r="N8" s="1">
        <f>SUMIFS(T_DATA[prev_csect_den],T_DATA[year],N$4,T_DATA[bill_npi],$A8)</f>
        <v>2074</v>
      </c>
      <c r="O8" s="11">
        <f t="shared" si="3"/>
        <v>0.20829315332690454</v>
      </c>
      <c r="P8" s="86">
        <f>SUMIFS(T_DATA[mc_tot_rpt_plan_pd_amt],T_DATA[year],P$4,T_DATA[encounter],P$5,T_DATA[bill_npi],$A8)</f>
        <v>25465531.260000002</v>
      </c>
      <c r="Q8" s="86">
        <f>SUMIFS(T_DATA[prev_csect_num_mc_tot_rpt_plan_pd_amt],T_DATA[year],Q$4,T_DATA[encounter],Q$5,T_DATA[bill_npi],$A8)</f>
        <v>3266588.23</v>
      </c>
      <c r="R8" s="86">
        <f>SUMIFS(T_DATA[prev_csect_den_mc_tot_rpt_plan_pd_amt],T_DATA[year],R$4,T_DATA[encounter],R$5,T_DATA[bill_npi],$A8)</f>
        <v>11653536.27</v>
      </c>
      <c r="S8" s="11">
        <f>SUM($E$7:$E8)/SUM($E$7:$E$342)</f>
        <v>5.7639422243143473E-2</v>
      </c>
      <c r="T8" s="11">
        <f t="shared" si="4"/>
        <v>2.655176967776017E-2</v>
      </c>
      <c r="U8" s="84" t="s">
        <v>3692</v>
      </c>
      <c r="V8" s="18">
        <f t="shared" ref="V8:V65" si="7">V$1/COUNTIFS($U$7:$U$65,"x")*($U8="x")</f>
        <v>220338.98305084746</v>
      </c>
      <c r="W8" s="18">
        <f t="shared" si="5"/>
        <v>690346.0116217644</v>
      </c>
      <c r="X8" s="84" t="s">
        <v>3692</v>
      </c>
      <c r="Y8" s="18">
        <f t="shared" ref="Y8:Y65" si="8">Y$1/COUNTIFS($X$7:$X$65,"x")*($X8="x")</f>
        <v>16949.152542372882</v>
      </c>
      <c r="Z8" s="18">
        <f t="shared" si="6"/>
        <v>53103.539355520341</v>
      </c>
    </row>
    <row r="9" spans="1:26" x14ac:dyDescent="0.35">
      <c r="A9">
        <v>1194832477</v>
      </c>
      <c r="B9" t="s">
        <v>110</v>
      </c>
      <c r="C9" s="1">
        <f>SUMIFS(T_DATA[discharges],T_DATA[year],C$4,T_DATA[encounter],C$5,T_DATA[bill_npi],$A9)</f>
        <v>177</v>
      </c>
      <c r="D9" s="1">
        <f>SUMIFS(T_DATA[discharges],T_DATA[year],D$4,T_DATA[encounter],D$5,T_DATA[bill_npi],$A9)</f>
        <v>3263</v>
      </c>
      <c r="E9" s="1">
        <f t="shared" si="0"/>
        <v>3440</v>
      </c>
      <c r="F9" s="11">
        <f>SUMIFS(T_DATA[csection_discharges],T_DATA[year],F$4,T_DATA[bill_npi],$A9)/SUMIFS(T_DATA[discharges],T_DATA[year],F$4,T_DATA[bill_npi],$A9)</f>
        <v>0.40348837209302324</v>
      </c>
      <c r="G9" s="1">
        <f>SUMIFS(T_DATA[prev_csect_num],T_DATA[year],G$4,T_DATA[bill_npi],$A9,T_DATA[encounter],G$5)</f>
        <v>23</v>
      </c>
      <c r="H9" s="1">
        <f>SUMIFS(T_DATA[prev_csect_den],T_DATA[year],H$4,T_DATA[bill_npi],$A9,T_DATA[encounter],H$5)</f>
        <v>80</v>
      </c>
      <c r="I9" s="11">
        <f t="shared" si="1"/>
        <v>0.28749999999999998</v>
      </c>
      <c r="J9" s="1">
        <f>SUMIFS(T_DATA[prev_csect_num],T_DATA[year],J$4,T_DATA[bill_npi],$A9,T_DATA[encounter],J$5)</f>
        <v>387</v>
      </c>
      <c r="K9" s="1">
        <f>SUMIFS(T_DATA[prev_csect_den],T_DATA[year],K$4,T_DATA[bill_npi],$A9,T_DATA[encounter],K$5)</f>
        <v>1466</v>
      </c>
      <c r="L9" s="11">
        <f t="shared" si="2"/>
        <v>0.26398362892223737</v>
      </c>
      <c r="M9" s="1">
        <f>SUMIFS(T_DATA[prev_csect_num],T_DATA[year],M$4,T_DATA[bill_npi],$A9)</f>
        <v>410</v>
      </c>
      <c r="N9" s="1">
        <f>SUMIFS(T_DATA[prev_csect_den],T_DATA[year],N$4,T_DATA[bill_npi],$A9)</f>
        <v>1546</v>
      </c>
      <c r="O9" s="11">
        <f t="shared" si="3"/>
        <v>0.2652005174644243</v>
      </c>
      <c r="P9" s="86">
        <f>SUMIFS(T_DATA[mc_tot_rpt_plan_pd_amt],T_DATA[year],P$4,T_DATA[encounter],P$5,T_DATA[bill_npi],$A9)</f>
        <v>31539900.59</v>
      </c>
      <c r="Q9" s="86">
        <f>SUMIFS(T_DATA[prev_csect_num_mc_tot_rpt_plan_pd_amt],T_DATA[year],Q$4,T_DATA[encounter],Q$5,T_DATA[bill_npi],$A9)</f>
        <v>4122192.89</v>
      </c>
      <c r="R9" s="86">
        <f>SUMIFS(T_DATA[prev_csect_den_mc_tot_rpt_plan_pd_amt],T_DATA[year],R$4,T_DATA[encounter],R$5,T_DATA[bill_npi],$A9)</f>
        <v>12349499.24</v>
      </c>
      <c r="S9" s="11">
        <f>SUM($E$7:$E9)/SUM($E$7:$E$342)</f>
        <v>7.8946064464980301E-2</v>
      </c>
      <c r="T9" s="11">
        <f t="shared" si="4"/>
        <v>2.1546487057580561E-2</v>
      </c>
      <c r="U9" s="84" t="s">
        <v>3692</v>
      </c>
      <c r="V9" s="18">
        <f t="shared" si="7"/>
        <v>220338.98305084746</v>
      </c>
      <c r="W9" s="18">
        <f t="shared" si="5"/>
        <v>560208.66349709453</v>
      </c>
      <c r="X9" s="84" t="s">
        <v>3692</v>
      </c>
      <c r="Y9" s="18">
        <f t="shared" si="8"/>
        <v>16949.152542372882</v>
      </c>
      <c r="Z9" s="18">
        <f t="shared" si="6"/>
        <v>43092.974115161123</v>
      </c>
    </row>
    <row r="10" spans="1:26" x14ac:dyDescent="0.35">
      <c r="A10">
        <v>1952476988</v>
      </c>
      <c r="B10" t="s">
        <v>103</v>
      </c>
      <c r="C10" s="1">
        <f>SUMIFS(T_DATA[discharges],T_DATA[year],C$4,T_DATA[encounter],C$5,T_DATA[bill_npi],$A10)</f>
        <v>235</v>
      </c>
      <c r="D10" s="1">
        <f>SUMIFS(T_DATA[discharges],T_DATA[year],D$4,T_DATA[encounter],D$5,T_DATA[bill_npi],$A10)</f>
        <v>3103</v>
      </c>
      <c r="E10" s="1">
        <f t="shared" si="0"/>
        <v>3338</v>
      </c>
      <c r="F10" s="11">
        <f>SUMIFS(T_DATA[csection_discharges],T_DATA[year],F$4,T_DATA[bill_npi],$A10)/SUMIFS(T_DATA[discharges],T_DATA[year],F$4,T_DATA[bill_npi],$A10)</f>
        <v>0.36369083283403236</v>
      </c>
      <c r="G10" s="1">
        <f>SUMIFS(T_DATA[prev_csect_num],T_DATA[year],G$4,T_DATA[bill_npi],$A10,T_DATA[encounter],G$5)</f>
        <v>19</v>
      </c>
      <c r="H10" s="1">
        <f>SUMIFS(T_DATA[prev_csect_den],T_DATA[year],H$4,T_DATA[bill_npi],$A10,T_DATA[encounter],H$5)</f>
        <v>115</v>
      </c>
      <c r="I10" s="11">
        <f t="shared" si="1"/>
        <v>0.16521739130434782</v>
      </c>
      <c r="J10" s="1">
        <f>SUMIFS(T_DATA[prev_csect_num],T_DATA[year],J$4,T_DATA[bill_npi],$A10,T_DATA[encounter],J$5)</f>
        <v>340</v>
      </c>
      <c r="K10" s="1">
        <f>SUMIFS(T_DATA[prev_csect_den],T_DATA[year],K$4,T_DATA[bill_npi],$A10,T_DATA[encounter],K$5)</f>
        <v>1318</v>
      </c>
      <c r="L10" s="11">
        <f t="shared" si="2"/>
        <v>0.25796661608497723</v>
      </c>
      <c r="M10" s="1">
        <f>SUMIFS(T_DATA[prev_csect_num],T_DATA[year],M$4,T_DATA[bill_npi],$A10)</f>
        <v>359</v>
      </c>
      <c r="N10" s="1">
        <f>SUMIFS(T_DATA[prev_csect_den],T_DATA[year],N$4,T_DATA[bill_npi],$A10)</f>
        <v>1433</v>
      </c>
      <c r="O10" s="11">
        <f t="shared" si="3"/>
        <v>0.25052337752965809</v>
      </c>
      <c r="P10" s="86">
        <f>SUMIFS(T_DATA[mc_tot_rpt_plan_pd_amt],T_DATA[year],P$4,T_DATA[encounter],P$5,T_DATA[bill_npi],$A10)</f>
        <v>21654678.800000001</v>
      </c>
      <c r="Q10" s="86">
        <f>SUMIFS(T_DATA[prev_csect_num_mc_tot_rpt_plan_pd_amt],T_DATA[year],Q$4,T_DATA[encounter],Q$5,T_DATA[bill_npi],$A10)</f>
        <v>2816252.57</v>
      </c>
      <c r="R10" s="86">
        <f>SUMIFS(T_DATA[prev_csect_den_mc_tot_rpt_plan_pd_amt],T_DATA[year],R$4,T_DATA[encounter],R$5,T_DATA[bill_npi],$A10)</f>
        <v>8442636.0999999996</v>
      </c>
      <c r="S10" s="11">
        <f>SUM($E$7:$E10)/SUM($E$7:$E$342)</f>
        <v>9.9620939969774294E-2</v>
      </c>
      <c r="T10" s="11">
        <f t="shared" si="4"/>
        <v>2.0489963021658744E-2</v>
      </c>
      <c r="U10" s="84" t="s">
        <v>3692</v>
      </c>
      <c r="V10" s="18">
        <f t="shared" si="7"/>
        <v>220338.98305084746</v>
      </c>
      <c r="W10" s="18">
        <f t="shared" si="5"/>
        <v>532739.03856312728</v>
      </c>
      <c r="X10" s="84" t="s">
        <v>3692</v>
      </c>
      <c r="Y10" s="18">
        <f t="shared" si="8"/>
        <v>16949.152542372882</v>
      </c>
      <c r="Z10" s="18">
        <f t="shared" si="6"/>
        <v>40979.926043317486</v>
      </c>
    </row>
    <row r="11" spans="1:26" x14ac:dyDescent="0.35">
      <c r="A11">
        <v>1346213469</v>
      </c>
      <c r="B11" t="s">
        <v>66</v>
      </c>
      <c r="C11" s="1">
        <f>SUMIFS(T_DATA[discharges],T_DATA[year],C$4,T_DATA[encounter],C$5,T_DATA[bill_npi],$A11)</f>
        <v>132</v>
      </c>
      <c r="D11" s="1">
        <f>SUMIFS(T_DATA[discharges],T_DATA[year],D$4,T_DATA[encounter],D$5,T_DATA[bill_npi],$A11)</f>
        <v>2843</v>
      </c>
      <c r="E11" s="1">
        <f t="shared" si="0"/>
        <v>2975</v>
      </c>
      <c r="F11" s="11">
        <f>SUMIFS(T_DATA[csection_discharges],T_DATA[year],F$4,T_DATA[bill_npi],$A11)/SUMIFS(T_DATA[discharges],T_DATA[year],F$4,T_DATA[bill_npi],$A11)</f>
        <v>6.8571428571428575E-2</v>
      </c>
      <c r="G11" s="1">
        <f>SUMIFS(T_DATA[prev_csect_num],T_DATA[year],G$4,T_DATA[bill_npi],$A11,T_DATA[encounter],G$5)</f>
        <v>1</v>
      </c>
      <c r="H11" s="1">
        <f>SUMIFS(T_DATA[prev_csect_den],T_DATA[year],H$4,T_DATA[bill_npi],$A11,T_DATA[encounter],H$5)</f>
        <v>56</v>
      </c>
      <c r="I11" s="11">
        <f t="shared" si="1"/>
        <v>1.7857142857142856E-2</v>
      </c>
      <c r="J11" s="1">
        <f>SUMIFS(T_DATA[prev_csect_num],T_DATA[year],J$4,T_DATA[bill_npi],$A11,T_DATA[encounter],J$5)</f>
        <v>46</v>
      </c>
      <c r="K11" s="1">
        <f>SUMIFS(T_DATA[prev_csect_den],T_DATA[year],K$4,T_DATA[bill_npi],$A11,T_DATA[encounter],K$5)</f>
        <v>740</v>
      </c>
      <c r="L11" s="11">
        <f t="shared" si="2"/>
        <v>6.2162162162162166E-2</v>
      </c>
      <c r="M11" s="1">
        <f>SUMIFS(T_DATA[prev_csect_num],T_DATA[year],M$4,T_DATA[bill_npi],$A11)</f>
        <v>47</v>
      </c>
      <c r="N11" s="1">
        <f>SUMIFS(T_DATA[prev_csect_den],T_DATA[year],N$4,T_DATA[bill_npi],$A11)</f>
        <v>796</v>
      </c>
      <c r="O11" s="11">
        <f t="shared" si="3"/>
        <v>5.9045226130653265E-2</v>
      </c>
      <c r="P11" s="86">
        <f>SUMIFS(T_DATA[mc_tot_rpt_plan_pd_amt],T_DATA[year],P$4,T_DATA[encounter],P$5,T_DATA[bill_npi],$A11)</f>
        <v>13762045.560000001</v>
      </c>
      <c r="Q11" s="86">
        <f>SUMIFS(T_DATA[prev_csect_num_mc_tot_rpt_plan_pd_amt],T_DATA[year],Q$4,T_DATA[encounter],Q$5,T_DATA[bill_npi],$A11)</f>
        <v>325742.61</v>
      </c>
      <c r="R11" s="86">
        <f>SUMIFS(T_DATA[prev_csect_den_mc_tot_rpt_plan_pd_amt],T_DATA[year],R$4,T_DATA[encounter],R$5,T_DATA[bill_npi],$A11)</f>
        <v>3596383.22</v>
      </c>
      <c r="S11" s="11">
        <f>SUM($E$7:$E11)/SUM($E$7:$E$342)</f>
        <v>0.11804746921685702</v>
      </c>
      <c r="T11" s="11">
        <f t="shared" si="4"/>
        <v>1.877311146328579E-2</v>
      </c>
      <c r="U11" s="84" t="s">
        <v>3692</v>
      </c>
      <c r="V11" s="18">
        <f t="shared" si="7"/>
        <v>220338.98305084746</v>
      </c>
      <c r="W11" s="18">
        <f t="shared" si="5"/>
        <v>488100.89804543054</v>
      </c>
      <c r="X11" s="84" t="s">
        <v>3692</v>
      </c>
      <c r="Y11" s="18">
        <f t="shared" si="8"/>
        <v>16949.152542372882</v>
      </c>
      <c r="Z11" s="18">
        <f t="shared" si="6"/>
        <v>37546.22292657158</v>
      </c>
    </row>
    <row r="12" spans="1:26" x14ac:dyDescent="0.35">
      <c r="A12">
        <v>1619341716</v>
      </c>
      <c r="B12" t="s">
        <v>67</v>
      </c>
      <c r="C12" s="1">
        <f>SUMIFS(T_DATA[discharges],T_DATA[year],C$4,T_DATA[encounter],C$5,T_DATA[bill_npi],$A12)</f>
        <v>82</v>
      </c>
      <c r="D12" s="1">
        <f>SUMIFS(T_DATA[discharges],T_DATA[year],D$4,T_DATA[encounter],D$5,T_DATA[bill_npi],$A12)</f>
        <v>2792</v>
      </c>
      <c r="E12" s="1">
        <f t="shared" si="0"/>
        <v>2874</v>
      </c>
      <c r="F12" s="11">
        <f>SUMIFS(T_DATA[csection_discharges],T_DATA[year],F$4,T_DATA[bill_npi],$A12)/SUMIFS(T_DATA[discharges],T_DATA[year],F$4,T_DATA[bill_npi],$A12)</f>
        <v>0.23695198329853862</v>
      </c>
      <c r="G12" s="1">
        <f>SUMIFS(T_DATA[prev_csect_num],T_DATA[year],G$4,T_DATA[bill_npi],$A12,T_DATA[encounter],G$5)</f>
        <v>9</v>
      </c>
      <c r="H12" s="1">
        <f>SUMIFS(T_DATA[prev_csect_den],T_DATA[year],H$4,T_DATA[bill_npi],$A12,T_DATA[encounter],H$5)</f>
        <v>39</v>
      </c>
      <c r="I12" s="11">
        <f t="shared" si="1"/>
        <v>0.23076923076923078</v>
      </c>
      <c r="J12" s="1">
        <f>SUMIFS(T_DATA[prev_csect_num],T_DATA[year],J$4,T_DATA[bill_npi],$A12,T_DATA[encounter],J$5)</f>
        <v>174</v>
      </c>
      <c r="K12" s="1">
        <f>SUMIFS(T_DATA[prev_csect_den],T_DATA[year],K$4,T_DATA[bill_npi],$A12,T_DATA[encounter],K$5)</f>
        <v>1172</v>
      </c>
      <c r="L12" s="11">
        <f t="shared" si="2"/>
        <v>0.14846416382252559</v>
      </c>
      <c r="M12" s="1">
        <f>SUMIFS(T_DATA[prev_csect_num],T_DATA[year],M$4,T_DATA[bill_npi],$A12)</f>
        <v>183</v>
      </c>
      <c r="N12" s="1">
        <f>SUMIFS(T_DATA[prev_csect_den],T_DATA[year],N$4,T_DATA[bill_npi],$A12)</f>
        <v>1211</v>
      </c>
      <c r="O12" s="11">
        <f t="shared" si="3"/>
        <v>0.15111478117258464</v>
      </c>
      <c r="P12" s="86">
        <f>SUMIFS(T_DATA[mc_tot_rpt_plan_pd_amt],T_DATA[year],P$4,T_DATA[encounter],P$5,T_DATA[bill_npi],$A12)</f>
        <v>20375206.530000001</v>
      </c>
      <c r="Q12" s="86">
        <f>SUMIFS(T_DATA[prev_csect_num_mc_tot_rpt_plan_pd_amt],T_DATA[year],Q$4,T_DATA[encounter],Q$5,T_DATA[bill_npi],$A12)</f>
        <v>1645905.12</v>
      </c>
      <c r="R12" s="86">
        <f>SUMIFS(T_DATA[prev_csect_den_mc_tot_rpt_plan_pd_amt],T_DATA[year],R$4,T_DATA[encounter],R$5,T_DATA[bill_npi],$A12)</f>
        <v>8224317.2400000002</v>
      </c>
      <c r="S12" s="11">
        <f>SUM($E$7:$E12)/SUM($E$7:$E$342)</f>
        <v>0.13584842553824047</v>
      </c>
      <c r="T12" s="11">
        <f t="shared" si="4"/>
        <v>1.8436344426835709E-2</v>
      </c>
      <c r="U12" s="84" t="s">
        <v>3692</v>
      </c>
      <c r="V12" s="18">
        <f t="shared" si="7"/>
        <v>220338.98305084746</v>
      </c>
      <c r="W12" s="18">
        <f t="shared" si="5"/>
        <v>479344.95509772847</v>
      </c>
      <c r="X12" s="84" t="s">
        <v>3692</v>
      </c>
      <c r="Y12" s="18">
        <f t="shared" si="8"/>
        <v>16949.152542372882</v>
      </c>
      <c r="Z12" s="18">
        <f t="shared" si="6"/>
        <v>36872.688853671418</v>
      </c>
    </row>
    <row r="13" spans="1:26" x14ac:dyDescent="0.35">
      <c r="A13">
        <v>1548374549</v>
      </c>
      <c r="B13" t="s">
        <v>29</v>
      </c>
      <c r="C13" s="1">
        <f>SUMIFS(T_DATA[discharges],T_DATA[year],C$4,T_DATA[encounter],C$5,T_DATA[bill_npi],$A13)</f>
        <v>73</v>
      </c>
      <c r="D13" s="1">
        <f>SUMIFS(T_DATA[discharges],T_DATA[year],D$4,T_DATA[encounter],D$5,T_DATA[bill_npi],$A13)</f>
        <v>2170</v>
      </c>
      <c r="E13" s="1">
        <f t="shared" si="0"/>
        <v>2243</v>
      </c>
      <c r="F13" s="11">
        <f>SUMIFS(T_DATA[csection_discharges],T_DATA[year],F$4,T_DATA[bill_npi],$A13)/SUMIFS(T_DATA[discharges],T_DATA[year],F$4,T_DATA[bill_npi],$A13)</f>
        <v>0.22648238965670978</v>
      </c>
      <c r="G13" s="1">
        <f>SUMIFS(T_DATA[prev_csect_num],T_DATA[year],G$4,T_DATA[bill_npi],$A13,T_DATA[encounter],G$5)</f>
        <v>7</v>
      </c>
      <c r="H13" s="1">
        <f>SUMIFS(T_DATA[prev_csect_den],T_DATA[year],H$4,T_DATA[bill_npi],$A13,T_DATA[encounter],H$5)</f>
        <v>38</v>
      </c>
      <c r="I13" s="11">
        <f t="shared" si="1"/>
        <v>0.18421052631578946</v>
      </c>
      <c r="J13" s="1">
        <f>SUMIFS(T_DATA[prev_csect_num],T_DATA[year],J$4,T_DATA[bill_npi],$A13,T_DATA[encounter],J$5)</f>
        <v>142</v>
      </c>
      <c r="K13" s="1">
        <f>SUMIFS(T_DATA[prev_csect_den],T_DATA[year],K$4,T_DATA[bill_npi],$A13,T_DATA[encounter],K$5)</f>
        <v>880</v>
      </c>
      <c r="L13" s="11">
        <f t="shared" si="2"/>
        <v>0.16136363636363638</v>
      </c>
      <c r="M13" s="1">
        <f>SUMIFS(T_DATA[prev_csect_num],T_DATA[year],M$4,T_DATA[bill_npi],$A13)</f>
        <v>149</v>
      </c>
      <c r="N13" s="1">
        <f>SUMIFS(T_DATA[prev_csect_den],T_DATA[year],N$4,T_DATA[bill_npi],$A13)</f>
        <v>918</v>
      </c>
      <c r="O13" s="11">
        <f t="shared" si="3"/>
        <v>0.16230936819172112</v>
      </c>
      <c r="P13" s="86">
        <f>SUMIFS(T_DATA[mc_tot_rpt_plan_pd_amt],T_DATA[year],P$4,T_DATA[encounter],P$5,T_DATA[bill_npi],$A13)</f>
        <v>11343507.49</v>
      </c>
      <c r="Q13" s="86">
        <f>SUMIFS(T_DATA[prev_csect_num_mc_tot_rpt_plan_pd_amt],T_DATA[year],Q$4,T_DATA[encounter],Q$5,T_DATA[bill_npi],$A13)</f>
        <v>1002432.56</v>
      </c>
      <c r="R13" s="86">
        <f>SUMIFS(T_DATA[prev_csect_den_mc_tot_rpt_plan_pd_amt],T_DATA[year],R$4,T_DATA[encounter],R$5,T_DATA[bill_npi],$A13)</f>
        <v>4480532.97</v>
      </c>
      <c r="S13" s="11">
        <f>SUM($E$7:$E13)/SUM($E$7:$E$342)</f>
        <v>0.14974109952183931</v>
      </c>
      <c r="T13" s="11">
        <f t="shared" si="4"/>
        <v>1.4329107237189645E-2</v>
      </c>
      <c r="U13" s="84" t="s">
        <v>3692</v>
      </c>
      <c r="V13" s="18">
        <f t="shared" si="7"/>
        <v>220338.98305084746</v>
      </c>
      <c r="W13" s="18">
        <f t="shared" si="5"/>
        <v>372556.78816693078</v>
      </c>
      <c r="X13" s="84" t="s">
        <v>3692</v>
      </c>
      <c r="Y13" s="18">
        <f t="shared" si="8"/>
        <v>16949.152542372882</v>
      </c>
      <c r="Z13" s="18">
        <f t="shared" si="6"/>
        <v>28658.214474379292</v>
      </c>
    </row>
    <row r="14" spans="1:26" x14ac:dyDescent="0.35">
      <c r="A14">
        <v>1679587679</v>
      </c>
      <c r="B14" t="s">
        <v>183</v>
      </c>
      <c r="C14" s="1">
        <f>SUMIFS(T_DATA[discharges],T_DATA[year],C$4,T_DATA[encounter],C$5,T_DATA[bill_npi],$A14)</f>
        <v>153</v>
      </c>
      <c r="D14" s="1">
        <f>SUMIFS(T_DATA[discharges],T_DATA[year],D$4,T_DATA[encounter],D$5,T_DATA[bill_npi],$A14)</f>
        <v>2020</v>
      </c>
      <c r="E14" s="1">
        <f t="shared" si="0"/>
        <v>2173</v>
      </c>
      <c r="F14" s="11">
        <f>SUMIFS(T_DATA[csection_discharges],T_DATA[year],F$4,T_DATA[bill_npi],$A14)/SUMIFS(T_DATA[discharges],T_DATA[year],F$4,T_DATA[bill_npi],$A14)</f>
        <v>0.35526921306948916</v>
      </c>
      <c r="G14" s="1">
        <f>SUMIFS(T_DATA[prev_csect_num],T_DATA[year],G$4,T_DATA[bill_npi],$A14,T_DATA[encounter],G$5)</f>
        <v>10</v>
      </c>
      <c r="H14" s="1">
        <f>SUMIFS(T_DATA[prev_csect_den],T_DATA[year],H$4,T_DATA[bill_npi],$A14,T_DATA[encounter],H$5)</f>
        <v>81</v>
      </c>
      <c r="I14" s="11">
        <f t="shared" si="1"/>
        <v>0.12345679012345678</v>
      </c>
      <c r="J14" s="1">
        <f>SUMIFS(T_DATA[prev_csect_num],T_DATA[year],J$4,T_DATA[bill_npi],$A14,T_DATA[encounter],J$5)</f>
        <v>234</v>
      </c>
      <c r="K14" s="1">
        <f>SUMIFS(T_DATA[prev_csect_den],T_DATA[year],K$4,T_DATA[bill_npi],$A14,T_DATA[encounter],K$5)</f>
        <v>931</v>
      </c>
      <c r="L14" s="11">
        <f t="shared" si="2"/>
        <v>0.25134264232008591</v>
      </c>
      <c r="M14" s="1">
        <f>SUMIFS(T_DATA[prev_csect_num],T_DATA[year],M$4,T_DATA[bill_npi],$A14)</f>
        <v>244</v>
      </c>
      <c r="N14" s="1">
        <f>SUMIFS(T_DATA[prev_csect_den],T_DATA[year],N$4,T_DATA[bill_npi],$A14)</f>
        <v>1012</v>
      </c>
      <c r="O14" s="11">
        <f t="shared" si="3"/>
        <v>0.24110671936758893</v>
      </c>
      <c r="P14" s="86">
        <f>SUMIFS(T_DATA[mc_tot_rpt_plan_pd_amt],T_DATA[year],P$4,T_DATA[encounter],P$5,T_DATA[bill_npi],$A14)</f>
        <v>18520570.170000002</v>
      </c>
      <c r="Q14" s="86">
        <f>SUMIFS(T_DATA[prev_csect_num_mc_tot_rpt_plan_pd_amt],T_DATA[year],Q$4,T_DATA[encounter],Q$5,T_DATA[bill_npi],$A14)</f>
        <v>2784812.68</v>
      </c>
      <c r="R14" s="86">
        <f>SUMIFS(T_DATA[prev_csect_den_mc_tot_rpt_plan_pd_amt],T_DATA[year],R$4,T_DATA[encounter],R$5,T_DATA[bill_npi],$A14)</f>
        <v>8088430.75</v>
      </c>
      <c r="S14" s="11">
        <f>SUM($E$7:$E14)/SUM($E$7:$E$342)</f>
        <v>0.16320020811138913</v>
      </c>
      <c r="T14" s="11">
        <f t="shared" si="4"/>
        <v>1.3338615953512942E-2</v>
      </c>
      <c r="U14" s="84" t="s">
        <v>3692</v>
      </c>
      <c r="V14" s="18">
        <f t="shared" si="7"/>
        <v>220338.98305084746</v>
      </c>
      <c r="W14" s="18">
        <f t="shared" si="5"/>
        <v>346804.01479133649</v>
      </c>
      <c r="X14" s="84" t="s">
        <v>3692</v>
      </c>
      <c r="Y14" s="18">
        <f t="shared" si="8"/>
        <v>16949.152542372882</v>
      </c>
      <c r="Z14" s="18">
        <f t="shared" si="6"/>
        <v>26677.231907025885</v>
      </c>
    </row>
    <row r="15" spans="1:26" x14ac:dyDescent="0.35">
      <c r="A15">
        <v>1952347205</v>
      </c>
      <c r="B15" t="s">
        <v>9</v>
      </c>
      <c r="C15" s="1">
        <f>SUMIFS(T_DATA[discharges],T_DATA[year],C$4,T_DATA[encounter],C$5,T_DATA[bill_npi],$A15)</f>
        <v>49</v>
      </c>
      <c r="D15" s="1">
        <f>SUMIFS(T_DATA[discharges],T_DATA[year],D$4,T_DATA[encounter],D$5,T_DATA[bill_npi],$A15)</f>
        <v>1849</v>
      </c>
      <c r="E15" s="1">
        <f t="shared" si="0"/>
        <v>1898</v>
      </c>
      <c r="F15" s="11">
        <f>SUMIFS(T_DATA[csection_discharges],T_DATA[year],F$4,T_DATA[bill_npi],$A15)/SUMIFS(T_DATA[discharges],T_DATA[year],F$4,T_DATA[bill_npi],$A15)</f>
        <v>0.35616438356164382</v>
      </c>
      <c r="G15" s="1">
        <f>SUMIFS(T_DATA[prev_csect_num],T_DATA[year],G$4,T_DATA[bill_npi],$A15,T_DATA[encounter],G$5)</f>
        <v>6</v>
      </c>
      <c r="H15" s="1">
        <f>SUMIFS(T_DATA[prev_csect_den],T_DATA[year],H$4,T_DATA[bill_npi],$A15,T_DATA[encounter],H$5)</f>
        <v>27</v>
      </c>
      <c r="I15" s="11">
        <f t="shared" si="1"/>
        <v>0.22222222222222221</v>
      </c>
      <c r="J15" s="1">
        <f>SUMIFS(T_DATA[prev_csect_num],T_DATA[year],J$4,T_DATA[bill_npi],$A15,T_DATA[encounter],J$5)</f>
        <v>225</v>
      </c>
      <c r="K15" s="1">
        <f>SUMIFS(T_DATA[prev_csect_den],T_DATA[year],K$4,T_DATA[bill_npi],$A15,T_DATA[encounter],K$5)</f>
        <v>895</v>
      </c>
      <c r="L15" s="11">
        <f t="shared" si="2"/>
        <v>0.25139664804469275</v>
      </c>
      <c r="M15" s="1">
        <f>SUMIFS(T_DATA[prev_csect_num],T_DATA[year],M$4,T_DATA[bill_npi],$A15)</f>
        <v>231</v>
      </c>
      <c r="N15" s="1">
        <f>SUMIFS(T_DATA[prev_csect_den],T_DATA[year],N$4,T_DATA[bill_npi],$A15)</f>
        <v>922</v>
      </c>
      <c r="O15" s="11">
        <f t="shared" si="3"/>
        <v>0.25054229934924077</v>
      </c>
      <c r="P15" s="86">
        <f>SUMIFS(T_DATA[mc_tot_rpt_plan_pd_amt],T_DATA[year],P$4,T_DATA[encounter],P$5,T_DATA[bill_npi],$A15)</f>
        <v>12126622.970000001</v>
      </c>
      <c r="Q15" s="86">
        <f>SUMIFS(T_DATA[prev_csect_num_mc_tot_rpt_plan_pd_amt],T_DATA[year],Q$4,T_DATA[encounter],Q$5,T_DATA[bill_npi],$A15)</f>
        <v>1862053.67</v>
      </c>
      <c r="R15" s="86">
        <f>SUMIFS(T_DATA[prev_csect_den_mc_tot_rpt_plan_pd_amt],T_DATA[year],R$4,T_DATA[encounter],R$5,T_DATA[bill_npi],$A15)</f>
        <v>5400217.9900000002</v>
      </c>
      <c r="S15" s="11">
        <f>SUM($E$7:$E15)/SUM($E$7:$E$342)</f>
        <v>0.17495602408146074</v>
      </c>
      <c r="T15" s="11">
        <f t="shared" si="4"/>
        <v>1.22094558901215E-2</v>
      </c>
      <c r="U15" s="84" t="s">
        <v>3692</v>
      </c>
      <c r="V15" s="18">
        <f t="shared" si="7"/>
        <v>220338.98305084746</v>
      </c>
      <c r="W15" s="18">
        <f t="shared" si="5"/>
        <v>317445.85314315901</v>
      </c>
      <c r="X15" s="84" t="s">
        <v>3692</v>
      </c>
      <c r="Y15" s="18">
        <f t="shared" si="8"/>
        <v>16949.152542372882</v>
      </c>
      <c r="Z15" s="18">
        <f t="shared" si="6"/>
        <v>24418.911780243001</v>
      </c>
    </row>
    <row r="16" spans="1:26" x14ac:dyDescent="0.35">
      <c r="A16">
        <v>1407877137</v>
      </c>
      <c r="B16" t="s">
        <v>93</v>
      </c>
      <c r="C16" s="1">
        <f>SUMIFS(T_DATA[discharges],T_DATA[year],C$4,T_DATA[encounter],C$5,T_DATA[bill_npi],$A16)</f>
        <v>75</v>
      </c>
      <c r="D16" s="1">
        <f>SUMIFS(T_DATA[discharges],T_DATA[year],D$4,T_DATA[encounter],D$5,T_DATA[bill_npi],$A16)</f>
        <v>1688</v>
      </c>
      <c r="E16" s="1">
        <f t="shared" si="0"/>
        <v>1763</v>
      </c>
      <c r="F16" s="11">
        <f>SUMIFS(T_DATA[csection_discharges],T_DATA[year],F$4,T_DATA[bill_npi],$A16)/SUMIFS(T_DATA[discharges],T_DATA[year],F$4,T_DATA[bill_npi],$A16)</f>
        <v>0.17300056721497448</v>
      </c>
      <c r="G16" s="1">
        <f>SUMIFS(T_DATA[prev_csect_num],T_DATA[year],G$4,T_DATA[bill_npi],$A16,T_DATA[encounter],G$5)</f>
        <v>4</v>
      </c>
      <c r="H16" s="1">
        <f>SUMIFS(T_DATA[prev_csect_den],T_DATA[year],H$4,T_DATA[bill_npi],$A16,T_DATA[encounter],H$5)</f>
        <v>30</v>
      </c>
      <c r="I16" s="11">
        <f t="shared" si="1"/>
        <v>0.13333333333333333</v>
      </c>
      <c r="J16" s="1">
        <f>SUMIFS(T_DATA[prev_csect_num],T_DATA[year],J$4,T_DATA[bill_npi],$A16,T_DATA[encounter],J$5)</f>
        <v>82</v>
      </c>
      <c r="K16" s="1">
        <f>SUMIFS(T_DATA[prev_csect_den],T_DATA[year],K$4,T_DATA[bill_npi],$A16,T_DATA[encounter],K$5)</f>
        <v>619</v>
      </c>
      <c r="L16" s="11">
        <f t="shared" si="2"/>
        <v>0.13247172859450726</v>
      </c>
      <c r="M16" s="1">
        <f>SUMIFS(T_DATA[prev_csect_num],T_DATA[year],M$4,T_DATA[bill_npi],$A16)</f>
        <v>86</v>
      </c>
      <c r="N16" s="1">
        <f>SUMIFS(T_DATA[prev_csect_den],T_DATA[year],N$4,T_DATA[bill_npi],$A16)</f>
        <v>649</v>
      </c>
      <c r="O16" s="11">
        <f t="shared" si="3"/>
        <v>0.13251155624036981</v>
      </c>
      <c r="P16" s="86">
        <f>SUMIFS(T_DATA[mc_tot_rpt_plan_pd_amt],T_DATA[year],P$4,T_DATA[encounter],P$5,T_DATA[bill_npi],$A16)</f>
        <v>8481109.5700000003</v>
      </c>
      <c r="Q16" s="86">
        <f>SUMIFS(T_DATA[prev_csect_num_mc_tot_rpt_plan_pd_amt],T_DATA[year],Q$4,T_DATA[encounter],Q$5,T_DATA[bill_npi],$A16)</f>
        <v>562858.42000000004</v>
      </c>
      <c r="R16" s="86">
        <f>SUMIFS(T_DATA[prev_csect_den_mc_tot_rpt_plan_pd_amt],T_DATA[year],R$4,T_DATA[encounter],R$5,T_DATA[bill_npi],$A16)</f>
        <v>3074766.73</v>
      </c>
      <c r="S16" s="11">
        <f>SUM($E$7:$E16)/SUM($E$7:$E$342)</f>
        <v>0.18587567822015211</v>
      </c>
      <c r="T16" s="11">
        <f t="shared" si="4"/>
        <v>1.1146328578975172E-2</v>
      </c>
      <c r="U16" s="84" t="s">
        <v>3692</v>
      </c>
      <c r="V16" s="18">
        <f t="shared" si="7"/>
        <v>220338.98305084746</v>
      </c>
      <c r="W16" s="18">
        <f t="shared" si="5"/>
        <v>289804.54305335449</v>
      </c>
      <c r="X16" s="84" t="s">
        <v>3692</v>
      </c>
      <c r="Y16" s="18">
        <f t="shared" si="8"/>
        <v>16949.152542372882</v>
      </c>
      <c r="Z16" s="18">
        <f t="shared" si="6"/>
        <v>22292.657157950343</v>
      </c>
    </row>
    <row r="17" spans="1:26" x14ac:dyDescent="0.35">
      <c r="A17">
        <v>1033107743</v>
      </c>
      <c r="B17" t="s">
        <v>138</v>
      </c>
      <c r="C17" s="1">
        <f>SUMIFS(T_DATA[discharges],T_DATA[year],C$4,T_DATA[encounter],C$5,T_DATA[bill_npi],$A17)</f>
        <v>163</v>
      </c>
      <c r="D17" s="1">
        <f>SUMIFS(T_DATA[discharges],T_DATA[year],D$4,T_DATA[encounter],D$5,T_DATA[bill_npi],$A17)</f>
        <v>1541</v>
      </c>
      <c r="E17" s="1">
        <f t="shared" si="0"/>
        <v>1704</v>
      </c>
      <c r="F17" s="11">
        <f>SUMIFS(T_DATA[csection_discharges],T_DATA[year],F$4,T_DATA[bill_npi],$A17)/SUMIFS(T_DATA[discharges],T_DATA[year],F$4,T_DATA[bill_npi],$A17)</f>
        <v>0.36443661971830987</v>
      </c>
      <c r="G17" s="1">
        <f>SUMIFS(T_DATA[prev_csect_num],T_DATA[year],G$4,T_DATA[bill_npi],$A17,T_DATA[encounter],G$5)</f>
        <v>17</v>
      </c>
      <c r="H17" s="1">
        <f>SUMIFS(T_DATA[prev_csect_den],T_DATA[year],H$4,T_DATA[bill_npi],$A17,T_DATA[encounter],H$5)</f>
        <v>82</v>
      </c>
      <c r="I17" s="11">
        <f t="shared" si="1"/>
        <v>0.2073170731707317</v>
      </c>
      <c r="J17" s="1">
        <f>SUMIFS(T_DATA[prev_csect_num],T_DATA[year],J$4,T_DATA[bill_npi],$A17,T_DATA[encounter],J$5)</f>
        <v>130</v>
      </c>
      <c r="K17" s="1">
        <f>SUMIFS(T_DATA[prev_csect_den],T_DATA[year],K$4,T_DATA[bill_npi],$A17,T_DATA[encounter],K$5)</f>
        <v>577</v>
      </c>
      <c r="L17" s="11">
        <f t="shared" si="2"/>
        <v>0.22530329289428075</v>
      </c>
      <c r="M17" s="1">
        <f>SUMIFS(T_DATA[prev_csect_num],T_DATA[year],M$4,T_DATA[bill_npi],$A17)</f>
        <v>147</v>
      </c>
      <c r="N17" s="1">
        <f>SUMIFS(T_DATA[prev_csect_den],T_DATA[year],N$4,T_DATA[bill_npi],$A17)</f>
        <v>659</v>
      </c>
      <c r="O17" s="11">
        <f t="shared" si="3"/>
        <v>0.22306525037936267</v>
      </c>
      <c r="P17" s="86">
        <f>SUMIFS(T_DATA[mc_tot_rpt_plan_pd_amt],T_DATA[year],P$4,T_DATA[encounter],P$5,T_DATA[bill_npi],$A17)</f>
        <v>10488248.939999999</v>
      </c>
      <c r="Q17" s="86">
        <f>SUMIFS(T_DATA[prev_csect_num_mc_tot_rpt_plan_pd_amt],T_DATA[year],Q$4,T_DATA[encounter],Q$5,T_DATA[bill_npi],$A17)</f>
        <v>1102731.3500000001</v>
      </c>
      <c r="R17" s="86">
        <f>SUMIFS(T_DATA[prev_csect_den_mc_tot_rpt_plan_pd_amt],T_DATA[year],R$4,T_DATA[encounter],R$5,T_DATA[bill_npi],$A17)</f>
        <v>3494017.15</v>
      </c>
      <c r="S17" s="11">
        <f>SUM($E$7:$E17)/SUM($E$7:$E$342)</f>
        <v>0.19642989866957361</v>
      </c>
      <c r="T17" s="11">
        <f t="shared" si="4"/>
        <v>1.0175647120972003E-2</v>
      </c>
      <c r="U17" s="84" t="s">
        <v>3692</v>
      </c>
      <c r="V17" s="18">
        <f t="shared" si="7"/>
        <v>220338.98305084746</v>
      </c>
      <c r="W17" s="18">
        <f t="shared" si="5"/>
        <v>264566.82514527207</v>
      </c>
      <c r="X17" s="84" t="s">
        <v>3692</v>
      </c>
      <c r="Y17" s="18">
        <f t="shared" si="8"/>
        <v>16949.152542372882</v>
      </c>
      <c r="Z17" s="18">
        <f t="shared" si="6"/>
        <v>20351.294241944004</v>
      </c>
    </row>
    <row r="18" spans="1:26" x14ac:dyDescent="0.35">
      <c r="A18">
        <v>1063426377</v>
      </c>
      <c r="B18" t="s">
        <v>316</v>
      </c>
      <c r="C18" s="1">
        <f>SUMIFS(T_DATA[discharges],T_DATA[year],C$4,T_DATA[encounter],C$5,T_DATA[bill_npi],$A18)</f>
        <v>89</v>
      </c>
      <c r="D18" s="1">
        <f>SUMIFS(T_DATA[discharges],T_DATA[year],D$4,T_DATA[encounter],D$5,T_DATA[bill_npi],$A18)</f>
        <v>1522</v>
      </c>
      <c r="E18" s="1">
        <f t="shared" si="0"/>
        <v>1611</v>
      </c>
      <c r="F18" s="11">
        <f>SUMIFS(T_DATA[csection_discharges],T_DATA[year],F$4,T_DATA[bill_npi],$A18)/SUMIFS(T_DATA[discharges],T_DATA[year],F$4,T_DATA[bill_npi],$A18)</f>
        <v>0.31719428926132837</v>
      </c>
      <c r="G18" s="1">
        <f>SUMIFS(T_DATA[prev_csect_num],T_DATA[year],G$4,T_DATA[bill_npi],$A18,T_DATA[encounter],G$5)</f>
        <v>9</v>
      </c>
      <c r="H18" s="1">
        <f>SUMIFS(T_DATA[prev_csect_den],T_DATA[year],H$4,T_DATA[bill_npi],$A18,T_DATA[encounter],H$5)</f>
        <v>49</v>
      </c>
      <c r="I18" s="11">
        <f t="shared" si="1"/>
        <v>0.18367346938775511</v>
      </c>
      <c r="J18" s="1">
        <f>SUMIFS(T_DATA[prev_csect_num],T_DATA[year],J$4,T_DATA[bill_npi],$A18,T_DATA[encounter],J$5)</f>
        <v>151</v>
      </c>
      <c r="K18" s="1">
        <f>SUMIFS(T_DATA[prev_csect_den],T_DATA[year],K$4,T_DATA[bill_npi],$A18,T_DATA[encounter],K$5)</f>
        <v>787</v>
      </c>
      <c r="L18" s="11">
        <f t="shared" si="2"/>
        <v>0.19186785260482847</v>
      </c>
      <c r="M18" s="1">
        <f>SUMIFS(T_DATA[prev_csect_num],T_DATA[year],M$4,T_DATA[bill_npi],$A18)</f>
        <v>160</v>
      </c>
      <c r="N18" s="1">
        <f>SUMIFS(T_DATA[prev_csect_den],T_DATA[year],N$4,T_DATA[bill_npi],$A18)</f>
        <v>836</v>
      </c>
      <c r="O18" s="11">
        <f t="shared" si="3"/>
        <v>0.19138755980861244</v>
      </c>
      <c r="P18" s="86">
        <f>SUMIFS(T_DATA[mc_tot_rpt_plan_pd_amt],T_DATA[year],P$4,T_DATA[encounter],P$5,T_DATA[bill_npi],$A18)</f>
        <v>11327029.310000001</v>
      </c>
      <c r="Q18" s="86">
        <f>SUMIFS(T_DATA[prev_csect_num_mc_tot_rpt_plan_pd_amt],T_DATA[year],Q$4,T_DATA[encounter],Q$5,T_DATA[bill_npi],$A18)</f>
        <v>1408725.14</v>
      </c>
      <c r="R18" s="86">
        <f>SUMIFS(T_DATA[prev_csect_den_mc_tot_rpt_plan_pd_amt],T_DATA[year],R$4,T_DATA[encounter],R$5,T_DATA[bill_npi],$A18)</f>
        <v>5445521.0800000001</v>
      </c>
      <c r="S18" s="11">
        <f>SUM($E$7:$E18)/SUM($E$7:$E$342)</f>
        <v>0.20640809652404429</v>
      </c>
      <c r="T18" s="11">
        <f t="shared" si="4"/>
        <v>1.0050184891706287E-2</v>
      </c>
      <c r="U18" s="84" t="s">
        <v>3692</v>
      </c>
      <c r="V18" s="18">
        <f t="shared" si="7"/>
        <v>220338.98305084746</v>
      </c>
      <c r="W18" s="18">
        <f t="shared" si="5"/>
        <v>261304.80718436345</v>
      </c>
      <c r="X18" s="84" t="s">
        <v>3692</v>
      </c>
      <c r="Y18" s="18">
        <f t="shared" si="8"/>
        <v>16949.152542372882</v>
      </c>
      <c r="Z18" s="18">
        <f t="shared" si="6"/>
        <v>20100.369783412574</v>
      </c>
    </row>
    <row r="19" spans="1:26" x14ac:dyDescent="0.35">
      <c r="A19">
        <v>1427616002</v>
      </c>
      <c r="B19" t="s">
        <v>67</v>
      </c>
      <c r="C19" s="1">
        <f>SUMIFS(T_DATA[discharges],T_DATA[year],C$4,T_DATA[encounter],C$5,T_DATA[bill_npi],$A19)</f>
        <v>82</v>
      </c>
      <c r="D19" s="1">
        <f>SUMIFS(T_DATA[discharges],T_DATA[year],D$4,T_DATA[encounter],D$5,T_DATA[bill_npi],$A19)</f>
        <v>1483</v>
      </c>
      <c r="E19" s="1">
        <f t="shared" si="0"/>
        <v>1565</v>
      </c>
      <c r="F19" s="11">
        <f>SUMIFS(T_DATA[csection_discharges],T_DATA[year],F$4,T_DATA[bill_npi],$A19)/SUMIFS(T_DATA[discharges],T_DATA[year],F$4,T_DATA[bill_npi],$A19)</f>
        <v>0.32971246006389776</v>
      </c>
      <c r="G19" s="1">
        <f>SUMIFS(T_DATA[prev_csect_num],T_DATA[year],G$4,T_DATA[bill_npi],$A19,T_DATA[encounter],G$5)</f>
        <v>4</v>
      </c>
      <c r="H19" s="1">
        <f>SUMIFS(T_DATA[prev_csect_den],T_DATA[year],H$4,T_DATA[bill_npi],$A19,T_DATA[encounter],H$5)</f>
        <v>45</v>
      </c>
      <c r="I19" s="11">
        <f t="shared" si="1"/>
        <v>8.8888888888888892E-2</v>
      </c>
      <c r="J19" s="1">
        <f>SUMIFS(T_DATA[prev_csect_num],T_DATA[year],J$4,T_DATA[bill_npi],$A19,T_DATA[encounter],J$5)</f>
        <v>142</v>
      </c>
      <c r="K19" s="1">
        <f>SUMIFS(T_DATA[prev_csect_den],T_DATA[year],K$4,T_DATA[bill_npi],$A19,T_DATA[encounter],K$5)</f>
        <v>706</v>
      </c>
      <c r="L19" s="11">
        <f t="shared" si="2"/>
        <v>0.20113314447592068</v>
      </c>
      <c r="M19" s="1">
        <f>SUMIFS(T_DATA[prev_csect_num],T_DATA[year],M$4,T_DATA[bill_npi],$A19)</f>
        <v>146</v>
      </c>
      <c r="N19" s="1">
        <f>SUMIFS(T_DATA[prev_csect_den],T_DATA[year],N$4,T_DATA[bill_npi],$A19)</f>
        <v>751</v>
      </c>
      <c r="O19" s="11">
        <f t="shared" si="3"/>
        <v>0.19440745672436752</v>
      </c>
      <c r="P19" s="86">
        <f>SUMIFS(T_DATA[mc_tot_rpt_plan_pd_amt],T_DATA[year],P$4,T_DATA[encounter],P$5,T_DATA[bill_npi],$A19)</f>
        <v>11377266.01</v>
      </c>
      <c r="Q19" s="86">
        <f>SUMIFS(T_DATA[prev_csect_num_mc_tot_rpt_plan_pd_amt],T_DATA[year],Q$4,T_DATA[encounter],Q$5,T_DATA[bill_npi],$A19)</f>
        <v>1331995.5</v>
      </c>
      <c r="R19" s="86">
        <f>SUMIFS(T_DATA[prev_csect_den_mc_tot_rpt_plan_pd_amt],T_DATA[year],R$4,T_DATA[encounter],R$5,T_DATA[bill_npi],$A19)</f>
        <v>5126624.09</v>
      </c>
      <c r="S19" s="11">
        <f>SUM($E$7:$E19)/SUM($E$7:$E$342)</f>
        <v>0.21610137997671133</v>
      </c>
      <c r="T19" s="11">
        <f t="shared" si="4"/>
        <v>9.7926571579503435E-3</v>
      </c>
      <c r="U19" s="84" t="s">
        <v>3692</v>
      </c>
      <c r="V19" s="18">
        <f t="shared" si="7"/>
        <v>220338.98305084746</v>
      </c>
      <c r="W19" s="18">
        <f t="shared" si="5"/>
        <v>254609.08610670891</v>
      </c>
      <c r="X19" s="84" t="s">
        <v>3692</v>
      </c>
      <c r="Y19" s="18">
        <f t="shared" si="8"/>
        <v>16949.152542372882</v>
      </c>
      <c r="Z19" s="18">
        <f t="shared" si="6"/>
        <v>19585.314315900687</v>
      </c>
    </row>
    <row r="20" spans="1:26" x14ac:dyDescent="0.35">
      <c r="A20">
        <v>1417027558</v>
      </c>
      <c r="B20" t="s">
        <v>28</v>
      </c>
      <c r="C20" s="1">
        <f>SUMIFS(T_DATA[discharges],T_DATA[year],C$4,T_DATA[encounter],C$5,T_DATA[bill_npi],$A20)</f>
        <v>97</v>
      </c>
      <c r="D20" s="1">
        <f>SUMIFS(T_DATA[discharges],T_DATA[year],D$4,T_DATA[encounter],D$5,T_DATA[bill_npi],$A20)</f>
        <v>1416</v>
      </c>
      <c r="E20" s="1">
        <f t="shared" si="0"/>
        <v>1513</v>
      </c>
      <c r="F20" s="11">
        <f>SUMIFS(T_DATA[csection_discharges],T_DATA[year],F$4,T_DATA[bill_npi],$A20)/SUMIFS(T_DATA[discharges],T_DATA[year],F$4,T_DATA[bill_npi],$A20)</f>
        <v>0.419035029742234</v>
      </c>
      <c r="G20" s="1">
        <f>SUMIFS(T_DATA[prev_csect_num],T_DATA[year],G$4,T_DATA[bill_npi],$A20,T_DATA[encounter],G$5)</f>
        <v>13</v>
      </c>
      <c r="H20" s="1">
        <f>SUMIFS(T_DATA[prev_csect_den],T_DATA[year],H$4,T_DATA[bill_npi],$A20,T_DATA[encounter],H$5)</f>
        <v>39</v>
      </c>
      <c r="I20" s="11">
        <f t="shared" si="1"/>
        <v>0.33333333333333331</v>
      </c>
      <c r="J20" s="1">
        <f>SUMIFS(T_DATA[prev_csect_num],T_DATA[year],J$4,T_DATA[bill_npi],$A20,T_DATA[encounter],J$5)</f>
        <v>165</v>
      </c>
      <c r="K20" s="1">
        <f>SUMIFS(T_DATA[prev_csect_den],T_DATA[year],K$4,T_DATA[bill_npi],$A20,T_DATA[encounter],K$5)</f>
        <v>608</v>
      </c>
      <c r="L20" s="11">
        <f t="shared" si="2"/>
        <v>0.27138157894736842</v>
      </c>
      <c r="M20" s="1">
        <f>SUMIFS(T_DATA[prev_csect_num],T_DATA[year],M$4,T_DATA[bill_npi],$A20)</f>
        <v>178</v>
      </c>
      <c r="N20" s="1">
        <f>SUMIFS(T_DATA[prev_csect_den],T_DATA[year],N$4,T_DATA[bill_npi],$A20)</f>
        <v>647</v>
      </c>
      <c r="O20" s="11">
        <f t="shared" si="3"/>
        <v>0.27511591962905718</v>
      </c>
      <c r="P20" s="86">
        <f>SUMIFS(T_DATA[mc_tot_rpt_plan_pd_amt],T_DATA[year],P$4,T_DATA[encounter],P$5,T_DATA[bill_npi],$A20)</f>
        <v>8275426.3600000003</v>
      </c>
      <c r="Q20" s="86">
        <f>SUMIFS(T_DATA[prev_csect_num_mc_tot_rpt_plan_pd_amt],T_DATA[year],Q$4,T_DATA[encounter],Q$5,T_DATA[bill_npi],$A20)</f>
        <v>1188749.94</v>
      </c>
      <c r="R20" s="86">
        <f>SUMIFS(T_DATA[prev_csect_den_mc_tot_rpt_plan_pd_amt],T_DATA[year],R$4,T_DATA[encounter],R$5,T_DATA[bill_npi],$A20)</f>
        <v>3457740.97</v>
      </c>
      <c r="S20" s="11">
        <f>SUM($E$7:$E20)/SUM($E$7:$E$342)</f>
        <v>0.22547258627951342</v>
      </c>
      <c r="T20" s="11">
        <f t="shared" si="4"/>
        <v>9.3502377179080828E-3</v>
      </c>
      <c r="U20" s="84" t="s">
        <v>3692</v>
      </c>
      <c r="V20" s="18">
        <f t="shared" si="7"/>
        <v>220338.98305084746</v>
      </c>
      <c r="W20" s="18">
        <f t="shared" si="5"/>
        <v>243106.18066561015</v>
      </c>
      <c r="X20" s="84" t="s">
        <v>3692</v>
      </c>
      <c r="Y20" s="18">
        <f t="shared" si="8"/>
        <v>16949.152542372882</v>
      </c>
      <c r="Z20" s="18">
        <f t="shared" si="6"/>
        <v>18700.475435816166</v>
      </c>
    </row>
    <row r="21" spans="1:26" x14ac:dyDescent="0.35">
      <c r="A21">
        <v>1154461622</v>
      </c>
      <c r="B21" t="s">
        <v>141</v>
      </c>
      <c r="C21" s="1">
        <f>SUMIFS(T_DATA[discharges],T_DATA[year],C$4,T_DATA[encounter],C$5,T_DATA[bill_npi],$A21)</f>
        <v>78</v>
      </c>
      <c r="D21" s="1">
        <f>SUMIFS(T_DATA[discharges],T_DATA[year],D$4,T_DATA[encounter],D$5,T_DATA[bill_npi],$A21)</f>
        <v>1410</v>
      </c>
      <c r="E21" s="1">
        <f t="shared" si="0"/>
        <v>1488</v>
      </c>
      <c r="F21" s="11">
        <f>SUMIFS(T_DATA[csection_discharges],T_DATA[year],F$4,T_DATA[bill_npi],$A21)/SUMIFS(T_DATA[discharges],T_DATA[year],F$4,T_DATA[bill_npi],$A21)</f>
        <v>0.40658602150537637</v>
      </c>
      <c r="G21" s="1">
        <f>SUMIFS(T_DATA[prev_csect_num],T_DATA[year],G$4,T_DATA[bill_npi],$A21,T_DATA[encounter],G$5)</f>
        <v>14</v>
      </c>
      <c r="H21" s="1">
        <f>SUMIFS(T_DATA[prev_csect_den],T_DATA[year],H$4,T_DATA[bill_npi],$A21,T_DATA[encounter],H$5)</f>
        <v>44</v>
      </c>
      <c r="I21" s="11">
        <f t="shared" si="1"/>
        <v>0.31818181818181818</v>
      </c>
      <c r="J21" s="1">
        <f>SUMIFS(T_DATA[prev_csect_num],T_DATA[year],J$4,T_DATA[bill_npi],$A21,T_DATA[encounter],J$5)</f>
        <v>166</v>
      </c>
      <c r="K21" s="1">
        <f>SUMIFS(T_DATA[prev_csect_den],T_DATA[year],K$4,T_DATA[bill_npi],$A21,T_DATA[encounter],K$5)</f>
        <v>656</v>
      </c>
      <c r="L21" s="11">
        <f t="shared" si="2"/>
        <v>0.25304878048780488</v>
      </c>
      <c r="M21" s="1">
        <f>SUMIFS(T_DATA[prev_csect_num],T_DATA[year],M$4,T_DATA[bill_npi],$A21)</f>
        <v>180</v>
      </c>
      <c r="N21" s="1">
        <f>SUMIFS(T_DATA[prev_csect_den],T_DATA[year],N$4,T_DATA[bill_npi],$A21)</f>
        <v>700</v>
      </c>
      <c r="O21" s="11">
        <f t="shared" si="3"/>
        <v>0.25714285714285712</v>
      </c>
      <c r="P21" s="86">
        <f>SUMIFS(T_DATA[mc_tot_rpt_plan_pd_amt],T_DATA[year],P$4,T_DATA[encounter],P$5,T_DATA[bill_npi],$A21)</f>
        <v>8665293.2300000004</v>
      </c>
      <c r="Q21" s="86">
        <f>SUMIFS(T_DATA[prev_csect_num_mc_tot_rpt_plan_pd_amt],T_DATA[year],Q$4,T_DATA[encounter],Q$5,T_DATA[bill_npi],$A21)</f>
        <v>1245611.8700000001</v>
      </c>
      <c r="R21" s="86">
        <f>SUMIFS(T_DATA[prev_csect_den_mc_tot_rpt_plan_pd_amt],T_DATA[year],R$4,T_DATA[encounter],R$5,T_DATA[bill_npi],$A21)</f>
        <v>3853312.84</v>
      </c>
      <c r="S21" s="11">
        <f>SUM($E$7:$E21)/SUM($E$7:$E$342)</f>
        <v>0.23468894779872657</v>
      </c>
      <c r="T21" s="11">
        <f t="shared" si="4"/>
        <v>9.3106180665610151E-3</v>
      </c>
      <c r="U21" s="84" t="s">
        <v>3692</v>
      </c>
      <c r="V21" s="18">
        <f t="shared" si="7"/>
        <v>220338.98305084746</v>
      </c>
      <c r="W21" s="18">
        <f t="shared" si="5"/>
        <v>242076.06973058637</v>
      </c>
      <c r="X21" s="84" t="s">
        <v>3692</v>
      </c>
      <c r="Y21" s="18">
        <f t="shared" si="8"/>
        <v>16949.152542372882</v>
      </c>
      <c r="Z21" s="18">
        <f t="shared" si="6"/>
        <v>18621.236133122027</v>
      </c>
    </row>
    <row r="22" spans="1:26" x14ac:dyDescent="0.35">
      <c r="A22">
        <v>1932103413</v>
      </c>
      <c r="B22" t="s">
        <v>149</v>
      </c>
      <c r="C22" s="1">
        <f>SUMIFS(T_DATA[discharges],T_DATA[year],C$4,T_DATA[encounter],C$5,T_DATA[bill_npi],$A22)</f>
        <v>227</v>
      </c>
      <c r="D22" s="1">
        <f>SUMIFS(T_DATA[discharges],T_DATA[year],D$4,T_DATA[encounter],D$5,T_DATA[bill_npi],$A22)</f>
        <v>1180</v>
      </c>
      <c r="E22" s="1">
        <f t="shared" si="0"/>
        <v>1407</v>
      </c>
      <c r="F22" s="11">
        <f>SUMIFS(T_DATA[csection_discharges],T_DATA[year],F$4,T_DATA[bill_npi],$A22)/SUMIFS(T_DATA[discharges],T_DATA[year],F$4,T_DATA[bill_npi],$A22)</f>
        <v>0.29921819474058281</v>
      </c>
      <c r="G22" s="1">
        <f>SUMIFS(T_DATA[prev_csect_num],T_DATA[year],G$4,T_DATA[bill_npi],$A22,T_DATA[encounter],G$5)</f>
        <v>13</v>
      </c>
      <c r="H22" s="1">
        <f>SUMIFS(T_DATA[prev_csect_den],T_DATA[year],H$4,T_DATA[bill_npi],$A22,T_DATA[encounter],H$5)</f>
        <v>79</v>
      </c>
      <c r="I22" s="11">
        <f t="shared" si="1"/>
        <v>0.16455696202531644</v>
      </c>
      <c r="J22" s="1">
        <f>SUMIFS(T_DATA[prev_csect_num],T_DATA[year],J$4,T_DATA[bill_npi],$A22,T_DATA[encounter],J$5)</f>
        <v>113</v>
      </c>
      <c r="K22" s="1">
        <f>SUMIFS(T_DATA[prev_csect_den],T_DATA[year],K$4,T_DATA[bill_npi],$A22,T_DATA[encounter],K$5)</f>
        <v>506</v>
      </c>
      <c r="L22" s="11">
        <f t="shared" si="2"/>
        <v>0.22332015810276679</v>
      </c>
      <c r="M22" s="1">
        <f>SUMIFS(T_DATA[prev_csect_num],T_DATA[year],M$4,T_DATA[bill_npi],$A22)</f>
        <v>126</v>
      </c>
      <c r="N22" s="1">
        <f>SUMIFS(T_DATA[prev_csect_den],T_DATA[year],N$4,T_DATA[bill_npi],$A22)</f>
        <v>585</v>
      </c>
      <c r="O22" s="11">
        <f t="shared" si="3"/>
        <v>0.2153846153846154</v>
      </c>
      <c r="P22" s="86">
        <f>SUMIFS(T_DATA[mc_tot_rpt_plan_pd_amt],T_DATA[year],P$4,T_DATA[encounter],P$5,T_DATA[bill_npi],$A22)</f>
        <v>7345851.0700000003</v>
      </c>
      <c r="Q22" s="86">
        <f>SUMIFS(T_DATA[prev_csect_num_mc_tot_rpt_plan_pd_amt],T_DATA[year],Q$4,T_DATA[encounter],Q$5,T_DATA[bill_npi],$A22)</f>
        <v>904717.68</v>
      </c>
      <c r="R22" s="86">
        <f>SUMIFS(T_DATA[prev_csect_den_mc_tot_rpt_plan_pd_amt],T_DATA[year],R$4,T_DATA[encounter],R$5,T_DATA[bill_npi],$A22)</f>
        <v>2960567.2</v>
      </c>
      <c r="S22" s="11">
        <f>SUM($E$7:$E22)/SUM($E$7:$E$342)</f>
        <v>0.24340361221911155</v>
      </c>
      <c r="T22" s="11">
        <f t="shared" si="4"/>
        <v>7.7918647649234023E-3</v>
      </c>
      <c r="U22" s="84" t="s">
        <v>3692</v>
      </c>
      <c r="V22" s="18">
        <f t="shared" si="7"/>
        <v>220338.98305084746</v>
      </c>
      <c r="W22" s="18">
        <f t="shared" si="5"/>
        <v>202588.48388800846</v>
      </c>
      <c r="X22" s="84" t="s">
        <v>3692</v>
      </c>
      <c r="Y22" s="18">
        <f t="shared" si="8"/>
        <v>16949.152542372882</v>
      </c>
      <c r="Z22" s="18">
        <f t="shared" si="6"/>
        <v>15583.729529846803</v>
      </c>
    </row>
    <row r="23" spans="1:26" x14ac:dyDescent="0.35">
      <c r="A23">
        <v>1972523348</v>
      </c>
      <c r="B23" t="s">
        <v>31</v>
      </c>
      <c r="C23" s="1">
        <f>SUMIFS(T_DATA[discharges],T_DATA[year],C$4,T_DATA[encounter],C$5,T_DATA[bill_npi],$A23)</f>
        <v>58</v>
      </c>
      <c r="D23" s="1">
        <f>SUMIFS(T_DATA[discharges],T_DATA[year],D$4,T_DATA[encounter],D$5,T_DATA[bill_npi],$A23)</f>
        <v>1314</v>
      </c>
      <c r="E23" s="1">
        <f t="shared" si="0"/>
        <v>1372</v>
      </c>
      <c r="F23" s="11">
        <f>SUMIFS(T_DATA[csection_discharges],T_DATA[year],F$4,T_DATA[bill_npi],$A23)/SUMIFS(T_DATA[discharges],T_DATA[year],F$4,T_DATA[bill_npi],$A23)</f>
        <v>0.35276967930029157</v>
      </c>
      <c r="G23" s="1">
        <f>SUMIFS(T_DATA[prev_csect_num],T_DATA[year],G$4,T_DATA[bill_npi],$A23,T_DATA[encounter],G$5)</f>
        <v>8</v>
      </c>
      <c r="H23" s="1">
        <f>SUMIFS(T_DATA[prev_csect_den],T_DATA[year],H$4,T_DATA[bill_npi],$A23,T_DATA[encounter],H$5)</f>
        <v>35</v>
      </c>
      <c r="I23" s="11">
        <f t="shared" si="1"/>
        <v>0.22857142857142856</v>
      </c>
      <c r="J23" s="1">
        <f>SUMIFS(T_DATA[prev_csect_num],T_DATA[year],J$4,T_DATA[bill_npi],$A23,T_DATA[encounter],J$5)</f>
        <v>131</v>
      </c>
      <c r="K23" s="1">
        <f>SUMIFS(T_DATA[prev_csect_den],T_DATA[year],K$4,T_DATA[bill_npi],$A23,T_DATA[encounter],K$5)</f>
        <v>551</v>
      </c>
      <c r="L23" s="11">
        <f t="shared" si="2"/>
        <v>0.23774954627949182</v>
      </c>
      <c r="M23" s="1">
        <f>SUMIFS(T_DATA[prev_csect_num],T_DATA[year],M$4,T_DATA[bill_npi],$A23)</f>
        <v>139</v>
      </c>
      <c r="N23" s="1">
        <f>SUMIFS(T_DATA[prev_csect_den],T_DATA[year],N$4,T_DATA[bill_npi],$A23)</f>
        <v>586</v>
      </c>
      <c r="O23" s="11">
        <f t="shared" si="3"/>
        <v>0.23720136518771331</v>
      </c>
      <c r="P23" s="86">
        <f>SUMIFS(T_DATA[mc_tot_rpt_plan_pd_amt],T_DATA[year],P$4,T_DATA[encounter],P$5,T_DATA[bill_npi],$A23)</f>
        <v>8618453.6799999997</v>
      </c>
      <c r="Q23" s="86">
        <f>SUMIFS(T_DATA[prev_csect_num_mc_tot_rpt_plan_pd_amt],T_DATA[year],Q$4,T_DATA[encounter],Q$5,T_DATA[bill_npi],$A23)</f>
        <v>1049875.1100000001</v>
      </c>
      <c r="R23" s="86">
        <f>SUMIFS(T_DATA[prev_csect_den_mc_tot_rpt_plan_pd_amt],T_DATA[year],R$4,T_DATA[encounter],R$5,T_DATA[bill_npi],$A23)</f>
        <v>3312934.44</v>
      </c>
      <c r="S23" s="11">
        <f>SUM($E$7:$E23)/SUM($E$7:$E$342)</f>
        <v>0.25190149394247208</v>
      </c>
      <c r="T23" s="11">
        <f t="shared" si="4"/>
        <v>8.6767036450079247E-3</v>
      </c>
      <c r="U23" s="84" t="s">
        <v>3692</v>
      </c>
      <c r="V23" s="18">
        <f t="shared" si="7"/>
        <v>220338.98305084746</v>
      </c>
      <c r="W23" s="18">
        <f t="shared" si="5"/>
        <v>225594.29477020603</v>
      </c>
      <c r="X23" s="84" t="s">
        <v>3692</v>
      </c>
      <c r="Y23" s="18">
        <f t="shared" si="8"/>
        <v>16949.152542372882</v>
      </c>
      <c r="Z23" s="18">
        <f t="shared" si="6"/>
        <v>17353.407290015846</v>
      </c>
    </row>
    <row r="24" spans="1:26" x14ac:dyDescent="0.35">
      <c r="A24">
        <v>1952332801</v>
      </c>
      <c r="B24" t="s">
        <v>6</v>
      </c>
      <c r="C24" s="1">
        <f>SUMIFS(T_DATA[discharges],T_DATA[year],C$4,T_DATA[encounter],C$5,T_DATA[bill_npi],$A24)</f>
        <v>74</v>
      </c>
      <c r="D24" s="1">
        <f>SUMIFS(T_DATA[discharges],T_DATA[year],D$4,T_DATA[encounter],D$5,T_DATA[bill_npi],$A24)</f>
        <v>1255</v>
      </c>
      <c r="E24" s="1">
        <f t="shared" si="0"/>
        <v>1329</v>
      </c>
      <c r="F24" s="11">
        <f>SUMIFS(T_DATA[csection_discharges],T_DATA[year],F$4,T_DATA[bill_npi],$A24)/SUMIFS(T_DATA[discharges],T_DATA[year],F$4,T_DATA[bill_npi],$A24)</f>
        <v>0.27990970654627539</v>
      </c>
      <c r="G24" s="1">
        <f>SUMIFS(T_DATA[prev_csect_num],T_DATA[year],G$4,T_DATA[bill_npi],$A24,T_DATA[encounter],G$5)</f>
        <v>7</v>
      </c>
      <c r="H24" s="1">
        <f>SUMIFS(T_DATA[prev_csect_den],T_DATA[year],H$4,T_DATA[bill_npi],$A24,T_DATA[encounter],H$5)</f>
        <v>35</v>
      </c>
      <c r="I24" s="11">
        <f t="shared" si="1"/>
        <v>0.2</v>
      </c>
      <c r="J24" s="1">
        <f>SUMIFS(T_DATA[prev_csect_num],T_DATA[year],J$4,T_DATA[bill_npi],$A24,T_DATA[encounter],J$5)</f>
        <v>107</v>
      </c>
      <c r="K24" s="1">
        <f>SUMIFS(T_DATA[prev_csect_den],T_DATA[year],K$4,T_DATA[bill_npi],$A24,T_DATA[encounter],K$5)</f>
        <v>570</v>
      </c>
      <c r="L24" s="11">
        <f t="shared" si="2"/>
        <v>0.18771929824561404</v>
      </c>
      <c r="M24" s="1">
        <f>SUMIFS(T_DATA[prev_csect_num],T_DATA[year],M$4,T_DATA[bill_npi],$A24)</f>
        <v>114</v>
      </c>
      <c r="N24" s="1">
        <f>SUMIFS(T_DATA[prev_csect_den],T_DATA[year],N$4,T_DATA[bill_npi],$A24)</f>
        <v>605</v>
      </c>
      <c r="O24" s="11">
        <f t="shared" si="3"/>
        <v>0.1884297520661157</v>
      </c>
      <c r="P24" s="86">
        <f>SUMIFS(T_DATA[mc_tot_rpt_plan_pd_amt],T_DATA[year],P$4,T_DATA[encounter],P$5,T_DATA[bill_npi],$A24)</f>
        <v>10721977.800000001</v>
      </c>
      <c r="Q24" s="86">
        <f>SUMIFS(T_DATA[prev_csect_num_mc_tot_rpt_plan_pd_amt],T_DATA[year],Q$4,T_DATA[encounter],Q$5,T_DATA[bill_npi],$A24)</f>
        <v>1119991.8700000001</v>
      </c>
      <c r="R24" s="86">
        <f>SUMIFS(T_DATA[prev_csect_den_mc_tot_rpt_plan_pd_amt],T_DATA[year],R$4,T_DATA[encounter],R$5,T_DATA[bill_npi],$A24)</f>
        <v>4589832.5199999996</v>
      </c>
      <c r="S24" s="11">
        <f>SUM($E$7:$E24)/SUM($E$7:$E$342)</f>
        <v>0.26013304263805959</v>
      </c>
      <c r="T24" s="11">
        <f t="shared" si="4"/>
        <v>8.2871104067617531E-3</v>
      </c>
      <c r="U24" s="84" t="s">
        <v>3692</v>
      </c>
      <c r="V24" s="18">
        <f t="shared" si="7"/>
        <v>220338.98305084746</v>
      </c>
      <c r="W24" s="18">
        <f t="shared" si="5"/>
        <v>215464.8705758056</v>
      </c>
      <c r="X24" s="84" t="s">
        <v>3692</v>
      </c>
      <c r="Y24" s="18">
        <f t="shared" si="8"/>
        <v>16949.152542372882</v>
      </c>
      <c r="Z24" s="18">
        <f t="shared" si="6"/>
        <v>16574.220813523509</v>
      </c>
    </row>
    <row r="25" spans="1:26" x14ac:dyDescent="0.35">
      <c r="A25">
        <v>1457369381</v>
      </c>
      <c r="B25" t="s">
        <v>7</v>
      </c>
      <c r="C25" s="1">
        <f>SUMIFS(T_DATA[discharges],T_DATA[year],C$4,T_DATA[encounter],C$5,T_DATA[bill_npi],$A25)</f>
        <v>80</v>
      </c>
      <c r="D25" s="1">
        <f>SUMIFS(T_DATA[discharges],T_DATA[year],D$4,T_DATA[encounter],D$5,T_DATA[bill_npi],$A25)</f>
        <v>1234</v>
      </c>
      <c r="E25" s="1">
        <f t="shared" si="0"/>
        <v>1314</v>
      </c>
      <c r="F25" s="11">
        <f>SUMIFS(T_DATA[csection_discharges],T_DATA[year],F$4,T_DATA[bill_npi],$A25)/SUMIFS(T_DATA[discharges],T_DATA[year],F$4,T_DATA[bill_npi],$A25)</f>
        <v>0.37899543378995432</v>
      </c>
      <c r="G25" s="1">
        <f>SUMIFS(T_DATA[prev_csect_num],T_DATA[year],G$4,T_DATA[bill_npi],$A25,T_DATA[encounter],G$5)</f>
        <v>7</v>
      </c>
      <c r="H25" s="1">
        <f>SUMIFS(T_DATA[prev_csect_den],T_DATA[year],H$4,T_DATA[bill_npi],$A25,T_DATA[encounter],H$5)</f>
        <v>46</v>
      </c>
      <c r="I25" s="11">
        <f t="shared" si="1"/>
        <v>0.15217391304347827</v>
      </c>
      <c r="J25" s="1">
        <f>SUMIFS(T_DATA[prev_csect_num],T_DATA[year],J$4,T_DATA[bill_npi],$A25,T_DATA[encounter],J$5)</f>
        <v>97</v>
      </c>
      <c r="K25" s="1">
        <f>SUMIFS(T_DATA[prev_csect_den],T_DATA[year],K$4,T_DATA[bill_npi],$A25,T_DATA[encounter],K$5)</f>
        <v>575</v>
      </c>
      <c r="L25" s="11">
        <f t="shared" si="2"/>
        <v>0.16869565217391305</v>
      </c>
      <c r="M25" s="1">
        <f>SUMIFS(T_DATA[prev_csect_num],T_DATA[year],M$4,T_DATA[bill_npi],$A25)</f>
        <v>104</v>
      </c>
      <c r="N25" s="1">
        <f>SUMIFS(T_DATA[prev_csect_den],T_DATA[year],N$4,T_DATA[bill_npi],$A25)</f>
        <v>621</v>
      </c>
      <c r="O25" s="11">
        <f t="shared" si="3"/>
        <v>0.16747181964573268</v>
      </c>
      <c r="P25" s="86">
        <f>SUMIFS(T_DATA[mc_tot_rpt_plan_pd_amt],T_DATA[year],P$4,T_DATA[encounter],P$5,T_DATA[bill_npi],$A25)</f>
        <v>8073618.4699999997</v>
      </c>
      <c r="Q25" s="86">
        <f>SUMIFS(T_DATA[prev_csect_num_mc_tot_rpt_plan_pd_amt],T_DATA[year],Q$4,T_DATA[encounter],Q$5,T_DATA[bill_npi],$A25)</f>
        <v>743194.42</v>
      </c>
      <c r="R25" s="86">
        <f>SUMIFS(T_DATA[prev_csect_den_mc_tot_rpt_plan_pd_amt],T_DATA[year],R$4,T_DATA[encounter],R$5,T_DATA[bill_npi],$A25)</f>
        <v>3509584.4</v>
      </c>
      <c r="S25" s="11">
        <f>SUM($E$7:$E25)/SUM($E$7:$E$342)</f>
        <v>0.26827168446349381</v>
      </c>
      <c r="T25" s="11">
        <f t="shared" si="4"/>
        <v>8.1484416270470161E-3</v>
      </c>
      <c r="U25" s="84" t="s">
        <v>3692</v>
      </c>
      <c r="V25" s="18">
        <f t="shared" si="7"/>
        <v>220338.98305084746</v>
      </c>
      <c r="W25" s="18">
        <f t="shared" si="5"/>
        <v>211859.48230322241</v>
      </c>
      <c r="X25" s="84" t="s">
        <v>3692</v>
      </c>
      <c r="Y25" s="18">
        <f t="shared" si="8"/>
        <v>16949.152542372882</v>
      </c>
      <c r="Z25" s="18">
        <f t="shared" si="6"/>
        <v>16296.883254094031</v>
      </c>
    </row>
    <row r="26" spans="1:26" x14ac:dyDescent="0.35">
      <c r="A26">
        <v>1790727543</v>
      </c>
      <c r="B26" t="s">
        <v>119</v>
      </c>
      <c r="C26" s="1">
        <f>SUMIFS(T_DATA[discharges],T_DATA[year],C$4,T_DATA[encounter],C$5,T_DATA[bill_npi],$A26)</f>
        <v>82</v>
      </c>
      <c r="D26" s="1">
        <f>SUMIFS(T_DATA[discharges],T_DATA[year],D$4,T_DATA[encounter],D$5,T_DATA[bill_npi],$A26)</f>
        <v>1231</v>
      </c>
      <c r="E26" s="1">
        <f t="shared" si="0"/>
        <v>1313</v>
      </c>
      <c r="F26" s="11">
        <f>SUMIFS(T_DATA[csection_discharges],T_DATA[year],F$4,T_DATA[bill_npi],$A26)/SUMIFS(T_DATA[discharges],T_DATA[year],F$4,T_DATA[bill_npi],$A26)</f>
        <v>0.26961157654226964</v>
      </c>
      <c r="G26" s="1">
        <f>SUMIFS(T_DATA[prev_csect_num],T_DATA[year],G$4,T_DATA[bill_npi],$A26,T_DATA[encounter],G$5)</f>
        <v>5</v>
      </c>
      <c r="H26" s="1">
        <f>SUMIFS(T_DATA[prev_csect_den],T_DATA[year],H$4,T_DATA[bill_npi],$A26,T_DATA[encounter],H$5)</f>
        <v>45</v>
      </c>
      <c r="I26" s="11">
        <f t="shared" si="1"/>
        <v>0.1111111111111111</v>
      </c>
      <c r="J26" s="1">
        <f>SUMIFS(T_DATA[prev_csect_num],T_DATA[year],J$4,T_DATA[bill_npi],$A26,T_DATA[encounter],J$5)</f>
        <v>69</v>
      </c>
      <c r="K26" s="1">
        <f>SUMIFS(T_DATA[prev_csect_den],T_DATA[year],K$4,T_DATA[bill_npi],$A26,T_DATA[encounter],K$5)</f>
        <v>468</v>
      </c>
      <c r="L26" s="11">
        <f t="shared" si="2"/>
        <v>0.14743589743589744</v>
      </c>
      <c r="M26" s="1">
        <f>SUMIFS(T_DATA[prev_csect_num],T_DATA[year],M$4,T_DATA[bill_npi],$A26)</f>
        <v>74</v>
      </c>
      <c r="N26" s="1">
        <f>SUMIFS(T_DATA[prev_csect_den],T_DATA[year],N$4,T_DATA[bill_npi],$A26)</f>
        <v>513</v>
      </c>
      <c r="O26" s="11">
        <f t="shared" si="3"/>
        <v>0.14424951267056529</v>
      </c>
      <c r="P26" s="86">
        <f>SUMIFS(T_DATA[mc_tot_rpt_plan_pd_amt],T_DATA[year],P$4,T_DATA[encounter],P$5,T_DATA[bill_npi],$A26)</f>
        <v>5810412.9699999997</v>
      </c>
      <c r="Q26" s="86">
        <f>SUMIFS(T_DATA[prev_csect_num_mc_tot_rpt_plan_pd_amt],T_DATA[year],Q$4,T_DATA[encounter],Q$5,T_DATA[bill_npi],$A26)</f>
        <v>428676.16</v>
      </c>
      <c r="R26" s="86">
        <f>SUMIFS(T_DATA[prev_csect_den_mc_tot_rpt_plan_pd_amt],T_DATA[year],R$4,T_DATA[encounter],R$5,T_DATA[bill_npi],$A26)</f>
        <v>2032990.05</v>
      </c>
      <c r="S26" s="11">
        <f>SUM($E$7:$E26)/SUM($E$7:$E$342)</f>
        <v>0.27640413249758444</v>
      </c>
      <c r="T26" s="11">
        <f t="shared" si="4"/>
        <v>8.1286318013734805E-3</v>
      </c>
      <c r="U26" s="84" t="s">
        <v>3692</v>
      </c>
      <c r="V26" s="18">
        <f t="shared" si="7"/>
        <v>220338.98305084746</v>
      </c>
      <c r="W26" s="18">
        <f t="shared" si="5"/>
        <v>211344.4268357105</v>
      </c>
      <c r="X26" s="84" t="s">
        <v>3692</v>
      </c>
      <c r="Y26" s="18">
        <f t="shared" si="8"/>
        <v>16949.152542372882</v>
      </c>
      <c r="Z26" s="18">
        <f t="shared" si="6"/>
        <v>16257.263602746962</v>
      </c>
    </row>
    <row r="27" spans="1:26" x14ac:dyDescent="0.35">
      <c r="A27">
        <v>1801992631</v>
      </c>
      <c r="B27" t="s">
        <v>67</v>
      </c>
      <c r="C27" s="1">
        <f>SUMIFS(T_DATA[discharges],T_DATA[year],C$4,T_DATA[encounter],C$5,T_DATA[bill_npi],$A27)</f>
        <v>81</v>
      </c>
      <c r="D27" s="1">
        <f>SUMIFS(T_DATA[discharges],T_DATA[year],D$4,T_DATA[encounter],D$5,T_DATA[bill_npi],$A27)</f>
        <v>1204</v>
      </c>
      <c r="E27" s="1">
        <f t="shared" si="0"/>
        <v>1285</v>
      </c>
      <c r="F27" s="11">
        <f>SUMIFS(T_DATA[csection_discharges],T_DATA[year],F$4,T_DATA[bill_npi],$A27)/SUMIFS(T_DATA[discharges],T_DATA[year],F$4,T_DATA[bill_npi],$A27)</f>
        <v>0.18988326848249026</v>
      </c>
      <c r="G27" s="1">
        <f>SUMIFS(T_DATA[prev_csect_num],T_DATA[year],G$4,T_DATA[bill_npi],$A27,T_DATA[encounter],G$5)</f>
        <v>6</v>
      </c>
      <c r="H27" s="1">
        <f>SUMIFS(T_DATA[prev_csect_den],T_DATA[year],H$4,T_DATA[bill_npi],$A27,T_DATA[encounter],H$5)</f>
        <v>39</v>
      </c>
      <c r="I27" s="11">
        <f t="shared" si="1"/>
        <v>0.15384615384615385</v>
      </c>
      <c r="J27" s="1">
        <f>SUMIFS(T_DATA[prev_csect_num],T_DATA[year],J$4,T_DATA[bill_npi],$A27,T_DATA[encounter],J$5)</f>
        <v>68</v>
      </c>
      <c r="K27" s="1">
        <f>SUMIFS(T_DATA[prev_csect_den],T_DATA[year],K$4,T_DATA[bill_npi],$A27,T_DATA[encounter],K$5)</f>
        <v>387</v>
      </c>
      <c r="L27" s="11">
        <f t="shared" si="2"/>
        <v>0.17571059431524547</v>
      </c>
      <c r="M27" s="1">
        <f>SUMIFS(T_DATA[prev_csect_num],T_DATA[year],M$4,T_DATA[bill_npi],$A27)</f>
        <v>74</v>
      </c>
      <c r="N27" s="1">
        <f>SUMIFS(T_DATA[prev_csect_den],T_DATA[year],N$4,T_DATA[bill_npi],$A27)</f>
        <v>426</v>
      </c>
      <c r="O27" s="11">
        <f t="shared" si="3"/>
        <v>0.17370892018779344</v>
      </c>
      <c r="P27" s="86">
        <f>SUMIFS(T_DATA[mc_tot_rpt_plan_pd_amt],T_DATA[year],P$4,T_DATA[encounter],P$5,T_DATA[bill_npi],$A27)</f>
        <v>9311949.0299999993</v>
      </c>
      <c r="Q27" s="86">
        <f>SUMIFS(T_DATA[prev_csect_num_mc_tot_rpt_plan_pd_amt],T_DATA[year],Q$4,T_DATA[encounter],Q$5,T_DATA[bill_npi],$A27)</f>
        <v>622799.64</v>
      </c>
      <c r="R27" s="86">
        <f>SUMIFS(T_DATA[prev_csect_den_mc_tot_rpt_plan_pd_amt],T_DATA[year],R$4,T_DATA[encounter],R$5,T_DATA[bill_npi],$A27)</f>
        <v>2772618.27</v>
      </c>
      <c r="S27" s="11">
        <f>SUM($E$7:$E27)/SUM($E$7:$E$342)</f>
        <v>0.28436315437405546</v>
      </c>
      <c r="T27" s="11">
        <f t="shared" si="4"/>
        <v>7.950343370311674E-3</v>
      </c>
      <c r="U27" s="84" t="s">
        <v>3692</v>
      </c>
      <c r="V27" s="18">
        <f t="shared" si="7"/>
        <v>220338.98305084746</v>
      </c>
      <c r="W27" s="18">
        <f t="shared" si="5"/>
        <v>206708.92762810353</v>
      </c>
      <c r="X27" s="84" t="s">
        <v>3692</v>
      </c>
      <c r="Y27" s="18">
        <f t="shared" si="8"/>
        <v>16949.152542372882</v>
      </c>
      <c r="Z27" s="18">
        <f t="shared" si="6"/>
        <v>15900.686740623349</v>
      </c>
    </row>
    <row r="28" spans="1:26" x14ac:dyDescent="0.35">
      <c r="A28">
        <v>1427063270</v>
      </c>
      <c r="B28" t="s">
        <v>126</v>
      </c>
      <c r="C28" s="1">
        <f>SUMIFS(T_DATA[discharges],T_DATA[year],C$4,T_DATA[encounter],C$5,T_DATA[bill_npi],$A28)</f>
        <v>99</v>
      </c>
      <c r="D28" s="1">
        <f>SUMIFS(T_DATA[discharges],T_DATA[year],D$4,T_DATA[encounter],D$5,T_DATA[bill_npi],$A28)</f>
        <v>1179</v>
      </c>
      <c r="E28" s="1">
        <f t="shared" si="0"/>
        <v>1278</v>
      </c>
      <c r="F28" s="11">
        <f>SUMIFS(T_DATA[csection_discharges],T_DATA[year],F$4,T_DATA[bill_npi],$A28)/SUMIFS(T_DATA[discharges],T_DATA[year],F$4,T_DATA[bill_npi],$A28)</f>
        <v>0.34115805946791861</v>
      </c>
      <c r="G28" s="1">
        <f>SUMIFS(T_DATA[prev_csect_num],T_DATA[year],G$4,T_DATA[bill_npi],$A28,T_DATA[encounter],G$5)</f>
        <v>15</v>
      </c>
      <c r="H28" s="1">
        <f>SUMIFS(T_DATA[prev_csect_den],T_DATA[year],H$4,T_DATA[bill_npi],$A28,T_DATA[encounter],H$5)</f>
        <v>57</v>
      </c>
      <c r="I28" s="11">
        <f t="shared" si="1"/>
        <v>0.26315789473684209</v>
      </c>
      <c r="J28" s="1">
        <f>SUMIFS(T_DATA[prev_csect_num],T_DATA[year],J$4,T_DATA[bill_npi],$A28,T_DATA[encounter],J$5)</f>
        <v>90</v>
      </c>
      <c r="K28" s="1">
        <f>SUMIFS(T_DATA[prev_csect_den],T_DATA[year],K$4,T_DATA[bill_npi],$A28,T_DATA[encounter],K$5)</f>
        <v>478</v>
      </c>
      <c r="L28" s="11">
        <f t="shared" si="2"/>
        <v>0.18828451882845187</v>
      </c>
      <c r="M28" s="1">
        <f>SUMIFS(T_DATA[prev_csect_num],T_DATA[year],M$4,T_DATA[bill_npi],$A28)</f>
        <v>105</v>
      </c>
      <c r="N28" s="1">
        <f>SUMIFS(T_DATA[prev_csect_den],T_DATA[year],N$4,T_DATA[bill_npi],$A28)</f>
        <v>535</v>
      </c>
      <c r="O28" s="11">
        <f t="shared" si="3"/>
        <v>0.19626168224299065</v>
      </c>
      <c r="P28" s="86">
        <f>SUMIFS(T_DATA[mc_tot_rpt_plan_pd_amt],T_DATA[year],P$4,T_DATA[encounter],P$5,T_DATA[bill_npi],$A28)</f>
        <v>8725883.4299999997</v>
      </c>
      <c r="Q28" s="86">
        <f>SUMIFS(T_DATA[prev_csect_num_mc_tot_rpt_plan_pd_amt],T_DATA[year],Q$4,T_DATA[encounter],Q$5,T_DATA[bill_npi],$A28)</f>
        <v>892348.24</v>
      </c>
      <c r="R28" s="86">
        <f>SUMIFS(T_DATA[prev_csect_den_mc_tot_rpt_plan_pd_amt],T_DATA[year],R$4,T_DATA[encounter],R$5,T_DATA[bill_npi],$A28)</f>
        <v>3254427.27</v>
      </c>
      <c r="S28" s="11">
        <f>SUM($E$7:$E28)/SUM($E$7:$E$342)</f>
        <v>0.29227881971112157</v>
      </c>
      <c r="T28" s="11">
        <f t="shared" si="4"/>
        <v>7.7852614896988907E-3</v>
      </c>
      <c r="U28" s="84" t="s">
        <v>3692</v>
      </c>
      <c r="V28" s="18">
        <f t="shared" si="7"/>
        <v>220338.98305084746</v>
      </c>
      <c r="W28" s="18">
        <f t="shared" si="5"/>
        <v>202416.79873217116</v>
      </c>
      <c r="X28" s="84" t="s">
        <v>3692</v>
      </c>
      <c r="Y28" s="18">
        <f t="shared" si="8"/>
        <v>16949.152542372882</v>
      </c>
      <c r="Z28" s="18">
        <f t="shared" si="6"/>
        <v>15570.522979397781</v>
      </c>
    </row>
    <row r="29" spans="1:26" x14ac:dyDescent="0.35">
      <c r="A29">
        <v>1245365196</v>
      </c>
      <c r="B29" t="s">
        <v>186</v>
      </c>
      <c r="C29" s="1">
        <f>SUMIFS(T_DATA[discharges],T_DATA[year],C$4,T_DATA[encounter],C$5,T_DATA[bill_npi],$A29)</f>
        <v>156</v>
      </c>
      <c r="D29" s="1">
        <f>SUMIFS(T_DATA[discharges],T_DATA[year],D$4,T_DATA[encounter],D$5,T_DATA[bill_npi],$A29)</f>
        <v>1098</v>
      </c>
      <c r="E29" s="1">
        <f t="shared" si="0"/>
        <v>1254</v>
      </c>
      <c r="F29" s="11">
        <f>SUMIFS(T_DATA[csection_discharges],T_DATA[year],F$4,T_DATA[bill_npi],$A29)/SUMIFS(T_DATA[discharges],T_DATA[year],F$4,T_DATA[bill_npi],$A29)</f>
        <v>0.4138755980861244</v>
      </c>
      <c r="G29" s="1">
        <f>SUMIFS(T_DATA[prev_csect_num],T_DATA[year],G$4,T_DATA[bill_npi],$A29,T_DATA[encounter],G$5)</f>
        <v>21</v>
      </c>
      <c r="H29" s="1">
        <f>SUMIFS(T_DATA[prev_csect_den],T_DATA[year],H$4,T_DATA[bill_npi],$A29,T_DATA[encounter],H$5)</f>
        <v>83</v>
      </c>
      <c r="I29" s="11">
        <f t="shared" si="1"/>
        <v>0.25301204819277107</v>
      </c>
      <c r="J29" s="1">
        <f>SUMIFS(T_DATA[prev_csect_num],T_DATA[year],J$4,T_DATA[bill_npi],$A29,T_DATA[encounter],J$5)</f>
        <v>114</v>
      </c>
      <c r="K29" s="1">
        <f>SUMIFS(T_DATA[prev_csect_den],T_DATA[year],K$4,T_DATA[bill_npi],$A29,T_DATA[encounter],K$5)</f>
        <v>395</v>
      </c>
      <c r="L29" s="11">
        <f t="shared" si="2"/>
        <v>0.28860759493670884</v>
      </c>
      <c r="M29" s="1">
        <f>SUMIFS(T_DATA[prev_csect_num],T_DATA[year],M$4,T_DATA[bill_npi],$A29)</f>
        <v>135</v>
      </c>
      <c r="N29" s="1">
        <f>SUMIFS(T_DATA[prev_csect_den],T_DATA[year],N$4,T_DATA[bill_npi],$A29)</f>
        <v>478</v>
      </c>
      <c r="O29" s="11">
        <f t="shared" si="3"/>
        <v>0.28242677824267781</v>
      </c>
      <c r="P29" s="86">
        <f>SUMIFS(T_DATA[mc_tot_rpt_plan_pd_amt],T_DATA[year],P$4,T_DATA[encounter],P$5,T_DATA[bill_npi],$A29)</f>
        <v>7223544.4699999997</v>
      </c>
      <c r="Q29" s="86">
        <f>SUMIFS(T_DATA[prev_csect_num_mc_tot_rpt_plan_pd_amt],T_DATA[year],Q$4,T_DATA[encounter],Q$5,T_DATA[bill_npi],$A29)</f>
        <v>875797.79</v>
      </c>
      <c r="R29" s="86">
        <f>SUMIFS(T_DATA[prev_csect_den_mc_tot_rpt_plan_pd_amt],T_DATA[year],R$4,T_DATA[encounter],R$5,T_DATA[bill_npi],$A29)</f>
        <v>2399085.54</v>
      </c>
      <c r="S29" s="11">
        <f>SUM($E$7:$E29)/SUM($E$7:$E$342)</f>
        <v>0.30004583405594232</v>
      </c>
      <c r="T29" s="11">
        <f t="shared" si="4"/>
        <v>7.2503961965134705E-3</v>
      </c>
      <c r="U29" s="84" t="s">
        <v>3692</v>
      </c>
      <c r="V29" s="18">
        <f t="shared" si="7"/>
        <v>220338.98305084746</v>
      </c>
      <c r="W29" s="18">
        <f t="shared" si="5"/>
        <v>188510.30110935023</v>
      </c>
      <c r="X29" s="84" t="s">
        <v>3692</v>
      </c>
      <c r="Y29" s="18">
        <f t="shared" si="8"/>
        <v>16949.152542372882</v>
      </c>
      <c r="Z29" s="18">
        <f t="shared" si="6"/>
        <v>14500.792393026941</v>
      </c>
    </row>
    <row r="30" spans="1:26" x14ac:dyDescent="0.35">
      <c r="A30">
        <v>1902865355</v>
      </c>
      <c r="B30" t="s">
        <v>102</v>
      </c>
      <c r="C30" s="1">
        <f>SUMIFS(T_DATA[discharges],T_DATA[year],C$4,T_DATA[encounter],C$5,T_DATA[bill_npi],$A30)</f>
        <v>51</v>
      </c>
      <c r="D30" s="1">
        <f>SUMIFS(T_DATA[discharges],T_DATA[year],D$4,T_DATA[encounter],D$5,T_DATA[bill_npi],$A30)</f>
        <v>1144</v>
      </c>
      <c r="E30" s="1">
        <f t="shared" si="0"/>
        <v>1195</v>
      </c>
      <c r="F30" s="11">
        <f>SUMIFS(T_DATA[csection_discharges],T_DATA[year],F$4,T_DATA[bill_npi],$A30)/SUMIFS(T_DATA[discharges],T_DATA[year],F$4,T_DATA[bill_npi],$A30)</f>
        <v>0.47364016736401676</v>
      </c>
      <c r="G30" s="1">
        <f>SUMIFS(T_DATA[prev_csect_num],T_DATA[year],G$4,T_DATA[bill_npi],$A30,T_DATA[encounter],G$5)</f>
        <v>10</v>
      </c>
      <c r="H30" s="1">
        <f>SUMIFS(T_DATA[prev_csect_den],T_DATA[year],H$4,T_DATA[bill_npi],$A30,T_DATA[encounter],H$5)</f>
        <v>30</v>
      </c>
      <c r="I30" s="11">
        <f t="shared" si="1"/>
        <v>0.33333333333333331</v>
      </c>
      <c r="J30" s="1">
        <f>SUMIFS(T_DATA[prev_csect_num],T_DATA[year],J$4,T_DATA[bill_npi],$A30,T_DATA[encounter],J$5)</f>
        <v>194</v>
      </c>
      <c r="K30" s="1">
        <f>SUMIFS(T_DATA[prev_csect_den],T_DATA[year],K$4,T_DATA[bill_npi],$A30,T_DATA[encounter],K$5)</f>
        <v>532</v>
      </c>
      <c r="L30" s="11">
        <f t="shared" si="2"/>
        <v>0.36466165413533835</v>
      </c>
      <c r="M30" s="1">
        <f>SUMIFS(T_DATA[prev_csect_num],T_DATA[year],M$4,T_DATA[bill_npi],$A30)</f>
        <v>204</v>
      </c>
      <c r="N30" s="1">
        <f>SUMIFS(T_DATA[prev_csect_den],T_DATA[year],N$4,T_DATA[bill_npi],$A30)</f>
        <v>562</v>
      </c>
      <c r="O30" s="11">
        <f t="shared" si="3"/>
        <v>0.36298932384341637</v>
      </c>
      <c r="P30" s="86">
        <f>SUMIFS(T_DATA[mc_tot_rpt_plan_pd_amt],T_DATA[year],P$4,T_DATA[encounter],P$5,T_DATA[bill_npi],$A30)</f>
        <v>6550016.21</v>
      </c>
      <c r="Q30" s="86">
        <f>SUMIFS(T_DATA[prev_csect_num_mc_tot_rpt_plan_pd_amt],T_DATA[year],Q$4,T_DATA[encounter],Q$5,T_DATA[bill_npi],$A30)</f>
        <v>1314349.1599999999</v>
      </c>
      <c r="R30" s="86">
        <f>SUMIFS(T_DATA[prev_csect_den_mc_tot_rpt_plan_pd_amt],T_DATA[year],R$4,T_DATA[encounter],R$5,T_DATA[bill_npi],$A30)</f>
        <v>2872947.6</v>
      </c>
      <c r="S30" s="11">
        <f>SUM($E$7:$E30)/SUM($E$7:$E$342)</f>
        <v>0.30744741471149317</v>
      </c>
      <c r="T30" s="11">
        <f t="shared" si="4"/>
        <v>7.5541468568409934E-3</v>
      </c>
      <c r="U30" s="84" t="s">
        <v>3692</v>
      </c>
      <c r="V30" s="18">
        <f t="shared" si="7"/>
        <v>220338.98305084746</v>
      </c>
      <c r="W30" s="18">
        <f t="shared" si="5"/>
        <v>196407.81827786582</v>
      </c>
      <c r="X30" s="84" t="s">
        <v>3692</v>
      </c>
      <c r="Y30" s="18">
        <f t="shared" si="8"/>
        <v>16949.152542372882</v>
      </c>
      <c r="Z30" s="18">
        <f t="shared" si="6"/>
        <v>15108.293713681986</v>
      </c>
    </row>
    <row r="31" spans="1:26" x14ac:dyDescent="0.35">
      <c r="A31">
        <v>1922079094</v>
      </c>
      <c r="B31" t="s">
        <v>71</v>
      </c>
      <c r="C31" s="1">
        <f>SUMIFS(T_DATA[discharges],T_DATA[year],C$4,T_DATA[encounter],C$5,T_DATA[bill_npi],$A31)</f>
        <v>47</v>
      </c>
      <c r="D31" s="1">
        <f>SUMIFS(T_DATA[discharges],T_DATA[year],D$4,T_DATA[encounter],D$5,T_DATA[bill_npi],$A31)</f>
        <v>1115</v>
      </c>
      <c r="E31" s="1">
        <f t="shared" si="0"/>
        <v>1162</v>
      </c>
      <c r="F31" s="11">
        <f>SUMIFS(T_DATA[csection_discharges],T_DATA[year],F$4,T_DATA[bill_npi],$A31)/SUMIFS(T_DATA[discharges],T_DATA[year],F$4,T_DATA[bill_npi],$A31)</f>
        <v>0.3123924268502582</v>
      </c>
      <c r="G31" s="1">
        <f>SUMIFS(T_DATA[prev_csect_num],T_DATA[year],G$4,T_DATA[bill_npi],$A31,T_DATA[encounter],G$5)</f>
        <v>4</v>
      </c>
      <c r="H31" s="1">
        <f>SUMIFS(T_DATA[prev_csect_den],T_DATA[year],H$4,T_DATA[bill_npi],$A31,T_DATA[encounter],H$5)</f>
        <v>26</v>
      </c>
      <c r="I31" s="11">
        <f t="shared" si="1"/>
        <v>0.15384615384615385</v>
      </c>
      <c r="J31" s="1">
        <f>SUMIFS(T_DATA[prev_csect_num],T_DATA[year],J$4,T_DATA[bill_npi],$A31,T_DATA[encounter],J$5)</f>
        <v>78</v>
      </c>
      <c r="K31" s="1">
        <f>SUMIFS(T_DATA[prev_csect_den],T_DATA[year],K$4,T_DATA[bill_npi],$A31,T_DATA[encounter],K$5)</f>
        <v>532</v>
      </c>
      <c r="L31" s="11">
        <f t="shared" si="2"/>
        <v>0.14661654135338345</v>
      </c>
      <c r="M31" s="1">
        <f>SUMIFS(T_DATA[prev_csect_num],T_DATA[year],M$4,T_DATA[bill_npi],$A31)</f>
        <v>82</v>
      </c>
      <c r="N31" s="1">
        <f>SUMIFS(T_DATA[prev_csect_den],T_DATA[year],N$4,T_DATA[bill_npi],$A31)</f>
        <v>558</v>
      </c>
      <c r="O31" s="11">
        <f t="shared" si="3"/>
        <v>0.14695340501792115</v>
      </c>
      <c r="P31" s="86">
        <f>SUMIFS(T_DATA[mc_tot_rpt_plan_pd_amt],T_DATA[year],P$4,T_DATA[encounter],P$5,T_DATA[bill_npi],$A31)</f>
        <v>5775201.6799999997</v>
      </c>
      <c r="Q31" s="86">
        <f>SUMIFS(T_DATA[prev_csect_num_mc_tot_rpt_plan_pd_amt],T_DATA[year],Q$4,T_DATA[encounter],Q$5,T_DATA[bill_npi],$A31)</f>
        <v>542151.30000000005</v>
      </c>
      <c r="R31" s="86">
        <f>SUMIFS(T_DATA[prev_csect_den_mc_tot_rpt_plan_pd_amt],T_DATA[year],R$4,T_DATA[encounter],R$5,T_DATA[bill_npi],$A31)</f>
        <v>2578895.16</v>
      </c>
      <c r="S31" s="11">
        <f>SUM($E$7:$E31)/SUM($E$7:$E$342)</f>
        <v>0.31464460025270669</v>
      </c>
      <c r="T31" s="11">
        <f t="shared" si="4"/>
        <v>7.3626518753301638E-3</v>
      </c>
      <c r="U31" s="84" t="s">
        <v>3692</v>
      </c>
      <c r="V31" s="18">
        <f t="shared" si="7"/>
        <v>220338.98305084746</v>
      </c>
      <c r="W31" s="18">
        <f t="shared" si="5"/>
        <v>191428.94875858424</v>
      </c>
      <c r="X31" s="84" t="s">
        <v>3692</v>
      </c>
      <c r="Y31" s="18">
        <f t="shared" si="8"/>
        <v>16949.152542372882</v>
      </c>
      <c r="Z31" s="18">
        <f t="shared" si="6"/>
        <v>14725.303750660327</v>
      </c>
    </row>
    <row r="32" spans="1:26" x14ac:dyDescent="0.35">
      <c r="A32">
        <v>1245248939</v>
      </c>
      <c r="B32" t="s">
        <v>149</v>
      </c>
      <c r="C32" s="1">
        <f>SUMIFS(T_DATA[discharges],T_DATA[year],C$4,T_DATA[encounter],C$5,T_DATA[bill_npi],$A32)</f>
        <v>0</v>
      </c>
      <c r="D32" s="1">
        <f>SUMIFS(T_DATA[discharges],T_DATA[year],D$4,T_DATA[encounter],D$5,T_DATA[bill_npi],$A32)</f>
        <v>1153</v>
      </c>
      <c r="E32" s="1">
        <f t="shared" si="0"/>
        <v>1153</v>
      </c>
      <c r="F32" s="11">
        <f>SUMIFS(T_DATA[csection_discharges],T_DATA[year],F$4,T_DATA[bill_npi],$A32)/SUMIFS(T_DATA[discharges],T_DATA[year],F$4,T_DATA[bill_npi],$A32)</f>
        <v>0.13183000867302688</v>
      </c>
      <c r="G32" s="1">
        <f>SUMIFS(T_DATA[prev_csect_num],T_DATA[year],G$4,T_DATA[bill_npi],$A32,T_DATA[encounter],G$5)</f>
        <v>0</v>
      </c>
      <c r="H32" s="1">
        <f>SUMIFS(T_DATA[prev_csect_den],T_DATA[year],H$4,T_DATA[bill_npi],$A32,T_DATA[encounter],H$5)</f>
        <v>0</v>
      </c>
      <c r="I32" s="11" t="str">
        <f t="shared" si="1"/>
        <v/>
      </c>
      <c r="J32" s="1">
        <f>SUMIFS(T_DATA[prev_csect_num],T_DATA[year],J$4,T_DATA[bill_npi],$A32,T_DATA[encounter],J$5)</f>
        <v>28</v>
      </c>
      <c r="K32" s="1">
        <f>SUMIFS(T_DATA[prev_csect_den],T_DATA[year],K$4,T_DATA[bill_npi],$A32,T_DATA[encounter],K$5)</f>
        <v>271</v>
      </c>
      <c r="L32" s="11">
        <f t="shared" si="2"/>
        <v>0.10332103321033211</v>
      </c>
      <c r="M32" s="1">
        <f>SUMIFS(T_DATA[prev_csect_num],T_DATA[year],M$4,T_DATA[bill_npi],$A32)</f>
        <v>28</v>
      </c>
      <c r="N32" s="1">
        <f>SUMIFS(T_DATA[prev_csect_den],T_DATA[year],N$4,T_DATA[bill_npi],$A32)</f>
        <v>271</v>
      </c>
      <c r="O32" s="11">
        <f t="shared" si="3"/>
        <v>0.10332103321033211</v>
      </c>
      <c r="P32" s="86">
        <f>SUMIFS(T_DATA[mc_tot_rpt_plan_pd_amt],T_DATA[year],P$4,T_DATA[encounter],P$5,T_DATA[bill_npi],$A32)</f>
        <v>5921511.9500000002</v>
      </c>
      <c r="Q32" s="86">
        <f>SUMIFS(T_DATA[prev_csect_num_mc_tot_rpt_plan_pd_amt],T_DATA[year],Q$4,T_DATA[encounter],Q$5,T_DATA[bill_npi],$A32)</f>
        <v>227359.33</v>
      </c>
      <c r="R32" s="86">
        <f>SUMIFS(T_DATA[prev_csect_den_mc_tot_rpt_plan_pd_amt],T_DATA[year],R$4,T_DATA[encounter],R$5,T_DATA[bill_npi],$A32)</f>
        <v>1415138.75</v>
      </c>
      <c r="S32" s="11">
        <f>SUM($E$7:$E32)/SUM($E$7:$E$342)</f>
        <v>0.32178604167182817</v>
      </c>
      <c r="T32" s="11">
        <f t="shared" si="4"/>
        <v>7.613576333861595E-3</v>
      </c>
      <c r="U32" s="84" t="s">
        <v>3692</v>
      </c>
      <c r="V32" s="18">
        <f t="shared" si="7"/>
        <v>220338.98305084746</v>
      </c>
      <c r="W32" s="18">
        <f t="shared" si="5"/>
        <v>197952.98468040148</v>
      </c>
      <c r="X32" s="84" t="s">
        <v>3692</v>
      </c>
      <c r="Y32" s="18">
        <f t="shared" si="8"/>
        <v>16949.152542372882</v>
      </c>
      <c r="Z32" s="18">
        <f t="shared" si="6"/>
        <v>15227.15266772319</v>
      </c>
    </row>
    <row r="33" spans="1:26" x14ac:dyDescent="0.35">
      <c r="A33">
        <v>1467469023</v>
      </c>
      <c r="B33" t="s">
        <v>15</v>
      </c>
      <c r="C33" s="1">
        <f>SUMIFS(T_DATA[discharges],T_DATA[year],C$4,T_DATA[encounter],C$5,T_DATA[bill_npi],$A33)</f>
        <v>76</v>
      </c>
      <c r="D33" s="1">
        <f>SUMIFS(T_DATA[discharges],T_DATA[year],D$4,T_DATA[encounter],D$5,T_DATA[bill_npi],$A33)</f>
        <v>1056</v>
      </c>
      <c r="E33" s="1">
        <f t="shared" si="0"/>
        <v>1132</v>
      </c>
      <c r="F33" s="11">
        <f>SUMIFS(T_DATA[csection_discharges],T_DATA[year],F$4,T_DATA[bill_npi],$A33)/SUMIFS(T_DATA[discharges],T_DATA[year],F$4,T_DATA[bill_npi],$A33)</f>
        <v>0.21819787985865724</v>
      </c>
      <c r="G33" s="1">
        <f>SUMIFS(T_DATA[prev_csect_num],T_DATA[year],G$4,T_DATA[bill_npi],$A33,T_DATA[encounter],G$5)</f>
        <v>3</v>
      </c>
      <c r="H33" s="1">
        <f>SUMIFS(T_DATA[prev_csect_den],T_DATA[year],H$4,T_DATA[bill_npi],$A33,T_DATA[encounter],H$5)</f>
        <v>37</v>
      </c>
      <c r="I33" s="11">
        <f t="shared" si="1"/>
        <v>8.1081081081081086E-2</v>
      </c>
      <c r="J33" s="1">
        <f>SUMIFS(T_DATA[prev_csect_num],T_DATA[year],J$4,T_DATA[bill_npi],$A33,T_DATA[encounter],J$5)</f>
        <v>68</v>
      </c>
      <c r="K33" s="1">
        <f>SUMIFS(T_DATA[prev_csect_den],T_DATA[year],K$4,T_DATA[bill_npi],$A33,T_DATA[encounter],K$5)</f>
        <v>497</v>
      </c>
      <c r="L33" s="11">
        <f t="shared" si="2"/>
        <v>0.13682092555331993</v>
      </c>
      <c r="M33" s="1">
        <f>SUMIFS(T_DATA[prev_csect_num],T_DATA[year],M$4,T_DATA[bill_npi],$A33)</f>
        <v>71</v>
      </c>
      <c r="N33" s="1">
        <f>SUMIFS(T_DATA[prev_csect_den],T_DATA[year],N$4,T_DATA[bill_npi],$A33)</f>
        <v>534</v>
      </c>
      <c r="O33" s="11">
        <f t="shared" si="3"/>
        <v>0.13295880149812733</v>
      </c>
      <c r="P33" s="86">
        <f>SUMIFS(T_DATA[mc_tot_rpt_plan_pd_amt],T_DATA[year],P$4,T_DATA[encounter],P$5,T_DATA[bill_npi],$A33)</f>
        <v>9033248.5800000001</v>
      </c>
      <c r="Q33" s="86">
        <f>SUMIFS(T_DATA[prev_csect_num_mc_tot_rpt_plan_pd_amt],T_DATA[year],Q$4,T_DATA[encounter],Q$5,T_DATA[bill_npi],$A33)</f>
        <v>716636.98</v>
      </c>
      <c r="R33" s="86">
        <f>SUMIFS(T_DATA[prev_csect_den_mc_tot_rpt_plan_pd_amt],T_DATA[year],R$4,T_DATA[encounter],R$5,T_DATA[bill_npi],$A33)</f>
        <v>4111967</v>
      </c>
      <c r="S33" s="11">
        <f>SUM($E$7:$E33)/SUM($E$7:$E$342)</f>
        <v>0.32879741347273495</v>
      </c>
      <c r="T33" s="11">
        <f t="shared" si="4"/>
        <v>6.9730586370839939E-3</v>
      </c>
      <c r="U33" s="84" t="s">
        <v>3692</v>
      </c>
      <c r="V33" s="18">
        <f t="shared" si="7"/>
        <v>220338.98305084746</v>
      </c>
      <c r="W33" s="18">
        <f t="shared" si="5"/>
        <v>181299.52456418384</v>
      </c>
      <c r="X33" s="84" t="s">
        <v>3692</v>
      </c>
      <c r="Y33" s="18">
        <f t="shared" si="8"/>
        <v>16949.152542372882</v>
      </c>
      <c r="Z33" s="18">
        <f t="shared" si="6"/>
        <v>13946.117274167987</v>
      </c>
    </row>
    <row r="34" spans="1:26" x14ac:dyDescent="0.35">
      <c r="A34">
        <v>1326046467</v>
      </c>
      <c r="B34" t="s">
        <v>5</v>
      </c>
      <c r="C34" s="1">
        <f>SUMIFS(T_DATA[discharges],T_DATA[year],C$4,T_DATA[encounter],C$5,T_DATA[bill_npi],$A34)</f>
        <v>105</v>
      </c>
      <c r="D34" s="1">
        <f>SUMIFS(T_DATA[discharges],T_DATA[year],D$4,T_DATA[encounter],D$5,T_DATA[bill_npi],$A34)</f>
        <v>1042</v>
      </c>
      <c r="E34" s="1">
        <f t="shared" si="0"/>
        <v>1147</v>
      </c>
      <c r="F34" s="11">
        <f>SUMIFS(T_DATA[csection_discharges],T_DATA[year],F$4,T_DATA[bill_npi],$A34)/SUMIFS(T_DATA[discharges],T_DATA[year],F$4,T_DATA[bill_npi],$A34)</f>
        <v>0.41586748038360943</v>
      </c>
      <c r="G34" s="1">
        <f>SUMIFS(T_DATA[prev_csect_num],T_DATA[year],G$4,T_DATA[bill_npi],$A34,T_DATA[encounter],G$5)</f>
        <v>13</v>
      </c>
      <c r="H34" s="1">
        <f>SUMIFS(T_DATA[prev_csect_den],T_DATA[year],H$4,T_DATA[bill_npi],$A34,T_DATA[encounter],H$5)</f>
        <v>51</v>
      </c>
      <c r="I34" s="11">
        <f t="shared" si="1"/>
        <v>0.25490196078431371</v>
      </c>
      <c r="J34" s="1">
        <f>SUMIFS(T_DATA[prev_csect_num],T_DATA[year],J$4,T_DATA[bill_npi],$A34,T_DATA[encounter],J$5)</f>
        <v>126</v>
      </c>
      <c r="K34" s="1">
        <f>SUMIFS(T_DATA[prev_csect_den],T_DATA[year],K$4,T_DATA[bill_npi],$A34,T_DATA[encounter],K$5)</f>
        <v>453</v>
      </c>
      <c r="L34" s="11">
        <f t="shared" si="2"/>
        <v>0.27814569536423839</v>
      </c>
      <c r="M34" s="1">
        <f>SUMIFS(T_DATA[prev_csect_num],T_DATA[year],M$4,T_DATA[bill_npi],$A34)</f>
        <v>139</v>
      </c>
      <c r="N34" s="1">
        <f>SUMIFS(T_DATA[prev_csect_den],T_DATA[year],N$4,T_DATA[bill_npi],$A34)</f>
        <v>504</v>
      </c>
      <c r="O34" s="11">
        <f t="shared" si="3"/>
        <v>0.27579365079365081</v>
      </c>
      <c r="P34" s="86">
        <f>SUMIFS(T_DATA[mc_tot_rpt_plan_pd_amt],T_DATA[year],P$4,T_DATA[encounter],P$5,T_DATA[bill_npi],$A34)</f>
        <v>6709241.3700000001</v>
      </c>
      <c r="Q34" s="86">
        <f>SUMIFS(T_DATA[prev_csect_num_mc_tot_rpt_plan_pd_amt],T_DATA[year],Q$4,T_DATA[encounter],Q$5,T_DATA[bill_npi],$A34)</f>
        <v>955410.69</v>
      </c>
      <c r="R34" s="86">
        <f>SUMIFS(T_DATA[prev_csect_den_mc_tot_rpt_plan_pd_amt],T_DATA[year],R$4,T_DATA[encounter],R$5,T_DATA[bill_npi],$A34)</f>
        <v>2724894.82</v>
      </c>
      <c r="S34" s="11">
        <f>SUM($E$7:$E34)/SUM($E$7:$E$342)</f>
        <v>0.33590169214379506</v>
      </c>
      <c r="T34" s="11">
        <f t="shared" si="4"/>
        <v>6.8806127839408345E-3</v>
      </c>
      <c r="U34" s="84" t="s">
        <v>3692</v>
      </c>
      <c r="V34" s="18">
        <f t="shared" si="7"/>
        <v>220338.98305084746</v>
      </c>
      <c r="W34" s="18">
        <f t="shared" si="5"/>
        <v>178895.9323824617</v>
      </c>
      <c r="X34" s="84" t="s">
        <v>3692</v>
      </c>
      <c r="Y34" s="18">
        <f t="shared" si="8"/>
        <v>16949.152542372882</v>
      </c>
      <c r="Z34" s="18">
        <f t="shared" si="6"/>
        <v>13761.225567881669</v>
      </c>
    </row>
    <row r="35" spans="1:26" x14ac:dyDescent="0.35">
      <c r="A35">
        <v>1255360517</v>
      </c>
      <c r="B35" t="s">
        <v>160</v>
      </c>
      <c r="C35" s="1">
        <f>SUMIFS(T_DATA[discharges],T_DATA[year],C$4,T_DATA[encounter],C$5,T_DATA[bill_npi],$A35)</f>
        <v>63</v>
      </c>
      <c r="D35" s="1">
        <f>SUMIFS(T_DATA[discharges],T_DATA[year],D$4,T_DATA[encounter],D$5,T_DATA[bill_npi],$A35)</f>
        <v>997</v>
      </c>
      <c r="E35" s="1">
        <f t="shared" si="0"/>
        <v>1060</v>
      </c>
      <c r="F35" s="11">
        <f>SUMIFS(T_DATA[csection_discharges],T_DATA[year],F$4,T_DATA[bill_npi],$A35)/SUMIFS(T_DATA[discharges],T_DATA[year],F$4,T_DATA[bill_npi],$A35)</f>
        <v>0.31981132075471697</v>
      </c>
      <c r="G35" s="1">
        <f>SUMIFS(T_DATA[prev_csect_num],T_DATA[year],G$4,T_DATA[bill_npi],$A35,T_DATA[encounter],G$5)</f>
        <v>4</v>
      </c>
      <c r="H35" s="1">
        <f>SUMIFS(T_DATA[prev_csect_den],T_DATA[year],H$4,T_DATA[bill_npi],$A35,T_DATA[encounter],H$5)</f>
        <v>25</v>
      </c>
      <c r="I35" s="11">
        <f t="shared" si="1"/>
        <v>0.16</v>
      </c>
      <c r="J35" s="1">
        <f>SUMIFS(T_DATA[prev_csect_num],T_DATA[year],J$4,T_DATA[bill_npi],$A35,T_DATA[encounter],J$5)</f>
        <v>83</v>
      </c>
      <c r="K35" s="1">
        <f>SUMIFS(T_DATA[prev_csect_den],T_DATA[year],K$4,T_DATA[bill_npi],$A35,T_DATA[encounter],K$5)</f>
        <v>423</v>
      </c>
      <c r="L35" s="11">
        <f t="shared" si="2"/>
        <v>0.19621749408983452</v>
      </c>
      <c r="M35" s="1">
        <f>SUMIFS(T_DATA[prev_csect_num],T_DATA[year],M$4,T_DATA[bill_npi],$A35)</f>
        <v>87</v>
      </c>
      <c r="N35" s="1">
        <f>SUMIFS(T_DATA[prev_csect_den],T_DATA[year],N$4,T_DATA[bill_npi],$A35)</f>
        <v>448</v>
      </c>
      <c r="O35" s="11">
        <f t="shared" si="3"/>
        <v>0.19419642857142858</v>
      </c>
      <c r="P35" s="86">
        <f>SUMIFS(T_DATA[mc_tot_rpt_plan_pd_amt],T_DATA[year],P$4,T_DATA[encounter],P$5,T_DATA[bill_npi],$A35)</f>
        <v>4682664.1900000004</v>
      </c>
      <c r="Q35" s="86">
        <f>SUMIFS(T_DATA[prev_csect_num_mc_tot_rpt_plan_pd_amt],T_DATA[year],Q$4,T_DATA[encounter],Q$5,T_DATA[bill_npi],$A35)</f>
        <v>504928.13</v>
      </c>
      <c r="R35" s="86">
        <f>SUMIFS(T_DATA[prev_csect_den_mc_tot_rpt_plan_pd_amt],T_DATA[year],R$4,T_DATA[encounter],R$5,T_DATA[bill_npi],$A35)</f>
        <v>1889676.38</v>
      </c>
      <c r="S35" s="11">
        <f>SUM($E$7:$E35)/SUM($E$7:$E$342)</f>
        <v>0.34246711096796573</v>
      </c>
      <c r="T35" s="11">
        <f t="shared" si="4"/>
        <v>6.5834653988378232E-3</v>
      </c>
      <c r="U35" s="84" t="s">
        <v>3692</v>
      </c>
      <c r="V35" s="18">
        <f t="shared" si="7"/>
        <v>220338.98305084746</v>
      </c>
      <c r="W35" s="18">
        <f t="shared" si="5"/>
        <v>171170.10036978341</v>
      </c>
      <c r="X35" s="84" t="s">
        <v>3692</v>
      </c>
      <c r="Y35" s="18">
        <f t="shared" si="8"/>
        <v>16949.152542372882</v>
      </c>
      <c r="Z35" s="18">
        <f t="shared" si="6"/>
        <v>13166.930797675646</v>
      </c>
    </row>
    <row r="36" spans="1:26" x14ac:dyDescent="0.35">
      <c r="A36">
        <v>1073535027</v>
      </c>
      <c r="B36" t="s">
        <v>148</v>
      </c>
      <c r="C36" s="1">
        <f>SUMIFS(T_DATA[discharges],T_DATA[year],C$4,T_DATA[encounter],C$5,T_DATA[bill_npi],$A36)</f>
        <v>64</v>
      </c>
      <c r="D36" s="1">
        <f>SUMIFS(T_DATA[discharges],T_DATA[year],D$4,T_DATA[encounter],D$5,T_DATA[bill_npi],$A36)</f>
        <v>991</v>
      </c>
      <c r="E36" s="1">
        <f t="shared" si="0"/>
        <v>1055</v>
      </c>
      <c r="F36" s="11">
        <f>SUMIFS(T_DATA[csection_discharges],T_DATA[year],F$4,T_DATA[bill_npi],$A36)/SUMIFS(T_DATA[discharges],T_DATA[year],F$4,T_DATA[bill_npi],$A36)</f>
        <v>0.29763033175355452</v>
      </c>
      <c r="G36" s="1">
        <f>SUMIFS(T_DATA[prev_csect_num],T_DATA[year],G$4,T_DATA[bill_npi],$A36,T_DATA[encounter],G$5)</f>
        <v>5</v>
      </c>
      <c r="H36" s="1">
        <f>SUMIFS(T_DATA[prev_csect_den],T_DATA[year],H$4,T_DATA[bill_npi],$A36,T_DATA[encounter],H$5)</f>
        <v>31</v>
      </c>
      <c r="I36" s="11">
        <f t="shared" si="1"/>
        <v>0.16129032258064516</v>
      </c>
      <c r="J36" s="1">
        <f>SUMIFS(T_DATA[prev_csect_num],T_DATA[year],J$4,T_DATA[bill_npi],$A36,T_DATA[encounter],J$5)</f>
        <v>62</v>
      </c>
      <c r="K36" s="1">
        <f>SUMIFS(T_DATA[prev_csect_den],T_DATA[year],K$4,T_DATA[bill_npi],$A36,T_DATA[encounter],K$5)</f>
        <v>478</v>
      </c>
      <c r="L36" s="11">
        <f t="shared" si="2"/>
        <v>0.1297071129707113</v>
      </c>
      <c r="M36" s="1">
        <f>SUMIFS(T_DATA[prev_csect_num],T_DATA[year],M$4,T_DATA[bill_npi],$A36)</f>
        <v>67</v>
      </c>
      <c r="N36" s="1">
        <f>SUMIFS(T_DATA[prev_csect_den],T_DATA[year],N$4,T_DATA[bill_npi],$A36)</f>
        <v>509</v>
      </c>
      <c r="O36" s="11">
        <f t="shared" si="3"/>
        <v>0.13163064833005894</v>
      </c>
      <c r="P36" s="86">
        <f>SUMIFS(T_DATA[mc_tot_rpt_plan_pd_amt],T_DATA[year],P$4,T_DATA[encounter],P$5,T_DATA[bill_npi],$A36)</f>
        <v>8505590.9000000004</v>
      </c>
      <c r="Q36" s="86">
        <f>SUMIFS(T_DATA[prev_csect_num_mc_tot_rpt_plan_pd_amt],T_DATA[year],Q$4,T_DATA[encounter],Q$5,T_DATA[bill_npi],$A36)</f>
        <v>636116.56000000006</v>
      </c>
      <c r="R36" s="86">
        <f>SUMIFS(T_DATA[prev_csect_den_mc_tot_rpt_plan_pd_amt],T_DATA[year],R$4,T_DATA[encounter],R$5,T_DATA[bill_npi],$A36)</f>
        <v>3568726.97</v>
      </c>
      <c r="S36" s="11">
        <f>SUM($E$7:$E36)/SUM($E$7:$E$342)</f>
        <v>0.34900156083541856</v>
      </c>
      <c r="T36" s="11">
        <f t="shared" si="4"/>
        <v>6.5438457474907554E-3</v>
      </c>
      <c r="U36" s="84" t="s">
        <v>3692</v>
      </c>
      <c r="V36" s="18">
        <f t="shared" si="7"/>
        <v>220338.98305084746</v>
      </c>
      <c r="W36" s="18">
        <f t="shared" si="5"/>
        <v>170139.98943475963</v>
      </c>
      <c r="X36" s="84" t="s">
        <v>3692</v>
      </c>
      <c r="Y36" s="18">
        <f t="shared" si="8"/>
        <v>16949.152542372882</v>
      </c>
      <c r="Z36" s="18">
        <f t="shared" si="6"/>
        <v>13087.691494981511</v>
      </c>
    </row>
    <row r="37" spans="1:26" x14ac:dyDescent="0.35">
      <c r="A37">
        <v>1801803903</v>
      </c>
      <c r="B37" t="s">
        <v>108</v>
      </c>
      <c r="C37" s="1">
        <f>SUMIFS(T_DATA[discharges],T_DATA[year],C$4,T_DATA[encounter],C$5,T_DATA[bill_npi],$A37)</f>
        <v>100</v>
      </c>
      <c r="D37" s="1">
        <f>SUMIFS(T_DATA[discharges],T_DATA[year],D$4,T_DATA[encounter],D$5,T_DATA[bill_npi],$A37)</f>
        <v>920</v>
      </c>
      <c r="E37" s="1">
        <f t="shared" si="0"/>
        <v>1020</v>
      </c>
      <c r="F37" s="11">
        <f>SUMIFS(T_DATA[csection_discharges],T_DATA[year],F$4,T_DATA[bill_npi],$A37)/SUMIFS(T_DATA[discharges],T_DATA[year],F$4,T_DATA[bill_npi],$A37)</f>
        <v>0.35784313725490197</v>
      </c>
      <c r="G37" s="1">
        <f>SUMIFS(T_DATA[prev_csect_num],T_DATA[year],G$4,T_DATA[bill_npi],$A37,T_DATA[encounter],G$5)</f>
        <v>13</v>
      </c>
      <c r="H37" s="1">
        <f>SUMIFS(T_DATA[prev_csect_den],T_DATA[year],H$4,T_DATA[bill_npi],$A37,T_DATA[encounter],H$5)</f>
        <v>49</v>
      </c>
      <c r="I37" s="11">
        <f t="shared" si="1"/>
        <v>0.26530612244897961</v>
      </c>
      <c r="J37" s="1">
        <f>SUMIFS(T_DATA[prev_csect_num],T_DATA[year],J$4,T_DATA[bill_npi],$A37,T_DATA[encounter],J$5)</f>
        <v>86</v>
      </c>
      <c r="K37" s="1">
        <f>SUMIFS(T_DATA[prev_csect_den],T_DATA[year],K$4,T_DATA[bill_npi],$A37,T_DATA[encounter],K$5)</f>
        <v>437</v>
      </c>
      <c r="L37" s="11">
        <f t="shared" si="2"/>
        <v>0.19679633867276888</v>
      </c>
      <c r="M37" s="1">
        <f>SUMIFS(T_DATA[prev_csect_num],T_DATA[year],M$4,T_DATA[bill_npi],$A37)</f>
        <v>99</v>
      </c>
      <c r="N37" s="1">
        <f>SUMIFS(T_DATA[prev_csect_den],T_DATA[year],N$4,T_DATA[bill_npi],$A37)</f>
        <v>486</v>
      </c>
      <c r="O37" s="11">
        <f t="shared" si="3"/>
        <v>0.20370370370370369</v>
      </c>
      <c r="P37" s="86">
        <f>SUMIFS(T_DATA[mc_tot_rpt_plan_pd_amt],T_DATA[year],P$4,T_DATA[encounter],P$5,T_DATA[bill_npi],$A37)</f>
        <v>7904457.75</v>
      </c>
      <c r="Q37" s="86">
        <f>SUMIFS(T_DATA[prev_csect_num_mc_tot_rpt_plan_pd_amt],T_DATA[year],Q$4,T_DATA[encounter],Q$5,T_DATA[bill_npi],$A37)</f>
        <v>851096.6</v>
      </c>
      <c r="R37" s="86">
        <f>SUMIFS(T_DATA[prev_csect_den_mc_tot_rpt_plan_pd_amt],T_DATA[year],R$4,T_DATA[encounter],R$5,T_DATA[bill_npi],$A37)</f>
        <v>3409983.84</v>
      </c>
      <c r="S37" s="11">
        <f>SUM($E$7:$E37)/SUM($E$7:$E$342)</f>
        <v>0.35531922800584692</v>
      </c>
      <c r="T37" s="11">
        <f t="shared" si="4"/>
        <v>6.0750132065504493E-3</v>
      </c>
      <c r="U37" s="84" t="s">
        <v>3692</v>
      </c>
      <c r="V37" s="18">
        <f t="shared" si="7"/>
        <v>220338.98305084746</v>
      </c>
      <c r="W37" s="18">
        <f t="shared" si="5"/>
        <v>157950.34337031166</v>
      </c>
      <c r="X37" s="84" t="s">
        <v>3692</v>
      </c>
      <c r="Y37" s="18">
        <f t="shared" si="8"/>
        <v>16949.152542372882</v>
      </c>
      <c r="Z37" s="18">
        <f t="shared" si="6"/>
        <v>12150.026413100899</v>
      </c>
    </row>
    <row r="38" spans="1:26" x14ac:dyDescent="0.35">
      <c r="A38">
        <v>1043224355</v>
      </c>
      <c r="B38" t="s">
        <v>53</v>
      </c>
      <c r="C38" s="1">
        <f>SUMIFS(T_DATA[discharges],T_DATA[year],C$4,T_DATA[encounter],C$5,T_DATA[bill_npi],$A38)</f>
        <v>113</v>
      </c>
      <c r="D38" s="1">
        <f>SUMIFS(T_DATA[discharges],T_DATA[year],D$4,T_DATA[encounter],D$5,T_DATA[bill_npi],$A38)</f>
        <v>905</v>
      </c>
      <c r="E38" s="1">
        <f t="shared" si="0"/>
        <v>1018</v>
      </c>
      <c r="F38" s="11">
        <f>SUMIFS(T_DATA[csection_discharges],T_DATA[year],F$4,T_DATA[bill_npi],$A38)/SUMIFS(T_DATA[discharges],T_DATA[year],F$4,T_DATA[bill_npi],$A38)</f>
        <v>0.31827111984282908</v>
      </c>
      <c r="G38" s="1">
        <f>SUMIFS(T_DATA[prev_csect_num],T_DATA[year],G$4,T_DATA[bill_npi],$A38,T_DATA[encounter],G$5)</f>
        <v>11</v>
      </c>
      <c r="H38" s="1">
        <f>SUMIFS(T_DATA[prev_csect_den],T_DATA[year],H$4,T_DATA[bill_npi],$A38,T_DATA[encounter],H$5)</f>
        <v>60</v>
      </c>
      <c r="I38" s="11">
        <f t="shared" si="1"/>
        <v>0.18333333333333332</v>
      </c>
      <c r="J38" s="1">
        <f>SUMIFS(T_DATA[prev_csect_num],T_DATA[year],J$4,T_DATA[bill_npi],$A38,T_DATA[encounter],J$5)</f>
        <v>98</v>
      </c>
      <c r="K38" s="1">
        <f>SUMIFS(T_DATA[prev_csect_den],T_DATA[year],K$4,T_DATA[bill_npi],$A38,T_DATA[encounter],K$5)</f>
        <v>468</v>
      </c>
      <c r="L38" s="11">
        <f t="shared" si="2"/>
        <v>0.20940170940170941</v>
      </c>
      <c r="M38" s="1">
        <f>SUMIFS(T_DATA[prev_csect_num],T_DATA[year],M$4,T_DATA[bill_npi],$A38)</f>
        <v>109</v>
      </c>
      <c r="N38" s="1">
        <f>SUMIFS(T_DATA[prev_csect_den],T_DATA[year],N$4,T_DATA[bill_npi],$A38)</f>
        <v>528</v>
      </c>
      <c r="O38" s="11">
        <f t="shared" si="3"/>
        <v>0.20643939393939395</v>
      </c>
      <c r="P38" s="86">
        <f>SUMIFS(T_DATA[mc_tot_rpt_plan_pd_amt],T_DATA[year],P$4,T_DATA[encounter],P$5,T_DATA[bill_npi],$A38)</f>
        <v>10367052.130000001</v>
      </c>
      <c r="Q38" s="86">
        <f>SUMIFS(T_DATA[prev_csect_num_mc_tot_rpt_plan_pd_amt],T_DATA[year],Q$4,T_DATA[encounter],Q$5,T_DATA[bill_npi],$A38)</f>
        <v>1506332.46</v>
      </c>
      <c r="R38" s="86">
        <f>SUMIFS(T_DATA[prev_csect_den_mc_tot_rpt_plan_pd_amt],T_DATA[year],R$4,T_DATA[encounter],R$5,T_DATA[bill_npi],$A38)</f>
        <v>4985496.04</v>
      </c>
      <c r="S38" s="11">
        <f>SUM($E$7:$E38)/SUM($E$7:$E$342)</f>
        <v>0.36162450759358816</v>
      </c>
      <c r="T38" s="11">
        <f t="shared" si="4"/>
        <v>5.9759640781827782E-3</v>
      </c>
      <c r="U38" s="84" t="s">
        <v>3692</v>
      </c>
      <c r="V38" s="18">
        <f t="shared" si="7"/>
        <v>220338.98305084746</v>
      </c>
      <c r="W38" s="18">
        <f t="shared" si="5"/>
        <v>155375.06603275225</v>
      </c>
      <c r="X38" s="84" t="s">
        <v>3692</v>
      </c>
      <c r="Y38" s="18">
        <f t="shared" si="8"/>
        <v>16949.152542372882</v>
      </c>
      <c r="Z38" s="18">
        <f t="shared" si="6"/>
        <v>11951.928156365557</v>
      </c>
    </row>
    <row r="39" spans="1:26" x14ac:dyDescent="0.35">
      <c r="A39">
        <v>1104808062</v>
      </c>
      <c r="B39" t="s">
        <v>12</v>
      </c>
      <c r="C39" s="1">
        <f>SUMIFS(T_DATA[discharges],T_DATA[year],C$4,T_DATA[encounter],C$5,T_DATA[bill_npi],$A39)</f>
        <v>31</v>
      </c>
      <c r="D39" s="1">
        <f>SUMIFS(T_DATA[discharges],T_DATA[year],D$4,T_DATA[encounter],D$5,T_DATA[bill_npi],$A39)</f>
        <v>986</v>
      </c>
      <c r="E39" s="1">
        <f t="shared" si="0"/>
        <v>1017</v>
      </c>
      <c r="F39" s="11">
        <f>SUMIFS(T_DATA[csection_discharges],T_DATA[year],F$4,T_DATA[bill_npi],$A39)/SUMIFS(T_DATA[discharges],T_DATA[year],F$4,T_DATA[bill_npi],$A39)</f>
        <v>0.30481809242871188</v>
      </c>
      <c r="G39" s="1">
        <f>SUMIFS(T_DATA[prev_csect_num],T_DATA[year],G$4,T_DATA[bill_npi],$A39,T_DATA[encounter],G$5)</f>
        <v>6</v>
      </c>
      <c r="H39" s="1">
        <f>SUMIFS(T_DATA[prev_csect_den],T_DATA[year],H$4,T_DATA[bill_npi],$A39,T_DATA[encounter],H$5)</f>
        <v>19</v>
      </c>
      <c r="I39" s="11">
        <f t="shared" si="1"/>
        <v>0.31578947368421051</v>
      </c>
      <c r="J39" s="1">
        <f>SUMIFS(T_DATA[prev_csect_num],T_DATA[year],J$4,T_DATA[bill_npi],$A39,T_DATA[encounter],J$5)</f>
        <v>79</v>
      </c>
      <c r="K39" s="1">
        <f>SUMIFS(T_DATA[prev_csect_den],T_DATA[year],K$4,T_DATA[bill_npi],$A39,T_DATA[encounter],K$5)</f>
        <v>472</v>
      </c>
      <c r="L39" s="11">
        <f t="shared" si="2"/>
        <v>0.1673728813559322</v>
      </c>
      <c r="M39" s="1">
        <f>SUMIFS(T_DATA[prev_csect_num],T_DATA[year],M$4,T_DATA[bill_npi],$A39)</f>
        <v>85</v>
      </c>
      <c r="N39" s="1">
        <f>SUMIFS(T_DATA[prev_csect_den],T_DATA[year],N$4,T_DATA[bill_npi],$A39)</f>
        <v>491</v>
      </c>
      <c r="O39" s="11">
        <f t="shared" si="3"/>
        <v>0.17311608961303462</v>
      </c>
      <c r="P39" s="86">
        <f>SUMIFS(T_DATA[mc_tot_rpt_plan_pd_amt],T_DATA[year],P$4,T_DATA[encounter],P$5,T_DATA[bill_npi],$A39)</f>
        <v>4450547.97</v>
      </c>
      <c r="Q39" s="86">
        <f>SUMIFS(T_DATA[prev_csect_num_mc_tot_rpt_plan_pd_amt],T_DATA[year],Q$4,T_DATA[encounter],Q$5,T_DATA[bill_npi],$A39)</f>
        <v>456645.19</v>
      </c>
      <c r="R39" s="86">
        <f>SUMIFS(T_DATA[prev_csect_den_mc_tot_rpt_plan_pd_amt],T_DATA[year],R$4,T_DATA[encounter],R$5,T_DATA[bill_npi],$A39)</f>
        <v>2011673.13</v>
      </c>
      <c r="S39" s="11">
        <f>SUM($E$7:$E39)/SUM($E$7:$E$342)</f>
        <v>0.36792359338998587</v>
      </c>
      <c r="T39" s="11">
        <f t="shared" ref="T39:T65" si="9">D39/SUM($D$7:$D$66)</f>
        <v>6.5108293713681984E-3</v>
      </c>
      <c r="U39" s="84" t="s">
        <v>3692</v>
      </c>
      <c r="V39" s="18">
        <f t="shared" si="7"/>
        <v>220338.98305084746</v>
      </c>
      <c r="W39" s="18">
        <f t="shared" ref="W39:W65" si="10">W$1*$D39/SUMIFS($D$7:$D$65,$U$7:$U$65,"x")*($U39="x")</f>
        <v>169281.56365557318</v>
      </c>
      <c r="X39" s="84" t="s">
        <v>3692</v>
      </c>
      <c r="Y39" s="18">
        <f t="shared" si="8"/>
        <v>16949.152542372882</v>
      </c>
      <c r="Z39" s="18">
        <f t="shared" ref="Z39:Z65" si="11">Z$1*$D39/SUMIFS($D$7:$D$65,$X$7:$X$65,"x")*($X39="x")</f>
        <v>13021.658742736397</v>
      </c>
    </row>
    <row r="40" spans="1:26" x14ac:dyDescent="0.35">
      <c r="A40">
        <v>1346285657</v>
      </c>
      <c r="B40" t="s">
        <v>228</v>
      </c>
      <c r="C40" s="1">
        <f>SUMIFS(T_DATA[discharges],T_DATA[year],C$4,T_DATA[encounter],C$5,T_DATA[bill_npi],$A40)</f>
        <v>92</v>
      </c>
      <c r="D40" s="1">
        <f>SUMIFS(T_DATA[discharges],T_DATA[year],D$4,T_DATA[encounter],D$5,T_DATA[bill_npi],$A40)</f>
        <v>923</v>
      </c>
      <c r="E40" s="1">
        <f t="shared" si="0"/>
        <v>1015</v>
      </c>
      <c r="F40" s="11">
        <f>SUMIFS(T_DATA[csection_discharges],T_DATA[year],F$4,T_DATA[bill_npi],$A40)/SUMIFS(T_DATA[discharges],T_DATA[year],F$4,T_DATA[bill_npi],$A40)</f>
        <v>0.31428571428571428</v>
      </c>
      <c r="G40" s="1">
        <f>SUMIFS(T_DATA[prev_csect_num],T_DATA[year],G$4,T_DATA[bill_npi],$A40,T_DATA[encounter],G$5)</f>
        <v>8</v>
      </c>
      <c r="H40" s="1">
        <f>SUMIFS(T_DATA[prev_csect_den],T_DATA[year],H$4,T_DATA[bill_npi],$A40,T_DATA[encounter],H$5)</f>
        <v>44</v>
      </c>
      <c r="I40" s="11">
        <f t="shared" si="1"/>
        <v>0.18181818181818182</v>
      </c>
      <c r="J40" s="1">
        <f>SUMIFS(T_DATA[prev_csect_num],T_DATA[year],J$4,T_DATA[bill_npi],$A40,T_DATA[encounter],J$5)</f>
        <v>44</v>
      </c>
      <c r="K40" s="1">
        <f>SUMIFS(T_DATA[prev_csect_den],T_DATA[year],K$4,T_DATA[bill_npi],$A40,T_DATA[encounter],K$5)</f>
        <v>287</v>
      </c>
      <c r="L40" s="11">
        <f t="shared" si="2"/>
        <v>0.15331010452961671</v>
      </c>
      <c r="M40" s="1">
        <f>SUMIFS(T_DATA[prev_csect_num],T_DATA[year],M$4,T_DATA[bill_npi],$A40)</f>
        <v>52</v>
      </c>
      <c r="N40" s="1">
        <f>SUMIFS(T_DATA[prev_csect_den],T_DATA[year],N$4,T_DATA[bill_npi],$A40)</f>
        <v>331</v>
      </c>
      <c r="O40" s="11">
        <f t="shared" si="3"/>
        <v>0.15709969788519637</v>
      </c>
      <c r="P40" s="86">
        <f>SUMIFS(T_DATA[mc_tot_rpt_plan_pd_amt],T_DATA[year],P$4,T_DATA[encounter],P$5,T_DATA[bill_npi],$A40)</f>
        <v>5181664.2</v>
      </c>
      <c r="Q40" s="86">
        <f>SUMIFS(T_DATA[prev_csect_num_mc_tot_rpt_plan_pd_amt],T_DATA[year],Q$4,T_DATA[encounter],Q$5,T_DATA[bill_npi],$A40)</f>
        <v>299741.21000000002</v>
      </c>
      <c r="R40" s="86">
        <f>SUMIFS(T_DATA[prev_csect_den_mc_tot_rpt_plan_pd_amt],T_DATA[year],R$4,T_DATA[encounter],R$5,T_DATA[bill_npi],$A40)</f>
        <v>1439508.85</v>
      </c>
      <c r="S40" s="11">
        <f>SUM($E$7:$E40)/SUM($E$7:$E$342)</f>
        <v>0.37421029160369645</v>
      </c>
      <c r="T40" s="11">
        <f t="shared" si="9"/>
        <v>6.0948230322239831E-3</v>
      </c>
      <c r="U40" s="84" t="s">
        <v>3692</v>
      </c>
      <c r="V40" s="18">
        <f t="shared" si="7"/>
        <v>220338.98305084746</v>
      </c>
      <c r="W40" s="18">
        <f t="shared" si="10"/>
        <v>158465.39883782357</v>
      </c>
      <c r="X40" s="84" t="s">
        <v>3692</v>
      </c>
      <c r="Y40" s="18">
        <f t="shared" si="8"/>
        <v>16949.152542372882</v>
      </c>
      <c r="Z40" s="18">
        <f t="shared" si="11"/>
        <v>12189.646064447967</v>
      </c>
    </row>
    <row r="41" spans="1:26" x14ac:dyDescent="0.35">
      <c r="A41">
        <v>1376577247</v>
      </c>
      <c r="B41" t="s">
        <v>80</v>
      </c>
      <c r="C41" s="1">
        <f>SUMIFS(T_DATA[discharges],T_DATA[year],C$4,T_DATA[encounter],C$5,T_DATA[bill_npi],$A41)</f>
        <v>88</v>
      </c>
      <c r="D41" s="1">
        <f>SUMIFS(T_DATA[discharges],T_DATA[year],D$4,T_DATA[encounter],D$5,T_DATA[bill_npi],$A41)</f>
        <v>921</v>
      </c>
      <c r="E41" s="1">
        <f t="shared" si="0"/>
        <v>1009</v>
      </c>
      <c r="F41" s="11">
        <f>SUMIFS(T_DATA[csection_discharges],T_DATA[year],F$4,T_DATA[bill_npi],$A41)/SUMIFS(T_DATA[discharges],T_DATA[year],F$4,T_DATA[bill_npi],$A41)</f>
        <v>0.39544103072348863</v>
      </c>
      <c r="G41" s="1">
        <f>SUMIFS(T_DATA[prev_csect_num],T_DATA[year],G$4,T_DATA[bill_npi],$A41,T_DATA[encounter],G$5)</f>
        <v>10</v>
      </c>
      <c r="H41" s="1">
        <f>SUMIFS(T_DATA[prev_csect_den],T_DATA[year],H$4,T_DATA[bill_npi],$A41,T_DATA[encounter],H$5)</f>
        <v>41</v>
      </c>
      <c r="I41" s="11">
        <f t="shared" si="1"/>
        <v>0.24390243902439024</v>
      </c>
      <c r="J41" s="1">
        <f>SUMIFS(T_DATA[prev_csect_num],T_DATA[year],J$4,T_DATA[bill_npi],$A41,T_DATA[encounter],J$5)</f>
        <v>76</v>
      </c>
      <c r="K41" s="1">
        <f>SUMIFS(T_DATA[prev_csect_den],T_DATA[year],K$4,T_DATA[bill_npi],$A41,T_DATA[encounter],K$5)</f>
        <v>303</v>
      </c>
      <c r="L41" s="11">
        <f t="shared" si="2"/>
        <v>0.25082508250825081</v>
      </c>
      <c r="M41" s="1">
        <f>SUMIFS(T_DATA[prev_csect_num],T_DATA[year],M$4,T_DATA[bill_npi],$A41)</f>
        <v>86</v>
      </c>
      <c r="N41" s="1">
        <f>SUMIFS(T_DATA[prev_csect_den],T_DATA[year],N$4,T_DATA[bill_npi],$A41)</f>
        <v>344</v>
      </c>
      <c r="O41" s="11">
        <f t="shared" si="3"/>
        <v>0.25</v>
      </c>
      <c r="P41" s="86">
        <f>SUMIFS(T_DATA[mc_tot_rpt_plan_pd_amt],T_DATA[year],P$4,T_DATA[encounter],P$5,T_DATA[bill_npi],$A41)</f>
        <v>5270362.3899999997</v>
      </c>
      <c r="Q41" s="86">
        <f>SUMIFS(T_DATA[prev_csect_num_mc_tot_rpt_plan_pd_amt],T_DATA[year],Q$4,T_DATA[encounter],Q$5,T_DATA[bill_npi],$A41)</f>
        <v>516026.28</v>
      </c>
      <c r="R41" s="86">
        <f>SUMIFS(T_DATA[prev_csect_den_mc_tot_rpt_plan_pd_amt],T_DATA[year],R$4,T_DATA[encounter],R$5,T_DATA[bill_npi],$A41)</f>
        <v>1581795.2</v>
      </c>
      <c r="S41" s="11">
        <f>SUM($E$7:$E41)/SUM($E$7:$E$342)</f>
        <v>0.38045982706934567</v>
      </c>
      <c r="T41" s="11">
        <f t="shared" si="9"/>
        <v>6.08161648177496E-3</v>
      </c>
      <c r="U41" s="84" t="s">
        <v>3692</v>
      </c>
      <c r="V41" s="18">
        <f t="shared" si="7"/>
        <v>220338.98305084746</v>
      </c>
      <c r="W41" s="18">
        <f t="shared" si="10"/>
        <v>158122.02852614896</v>
      </c>
      <c r="X41" s="84" t="s">
        <v>3692</v>
      </c>
      <c r="Y41" s="18">
        <f t="shared" si="8"/>
        <v>16949.152542372882</v>
      </c>
      <c r="Z41" s="18">
        <f t="shared" si="11"/>
        <v>12163.232963549921</v>
      </c>
    </row>
    <row r="42" spans="1:26" x14ac:dyDescent="0.35">
      <c r="A42">
        <v>1104982917</v>
      </c>
      <c r="B42" t="s">
        <v>266</v>
      </c>
      <c r="C42" s="1">
        <f>SUMIFS(T_DATA[discharges],T_DATA[year],C$4,T_DATA[encounter],C$5,T_DATA[bill_npi],$A42)</f>
        <v>86</v>
      </c>
      <c r="D42" s="1">
        <f>SUMIFS(T_DATA[discharges],T_DATA[year],D$4,T_DATA[encounter],D$5,T_DATA[bill_npi],$A42)</f>
        <v>910</v>
      </c>
      <c r="E42" s="1">
        <f t="shared" si="0"/>
        <v>996</v>
      </c>
      <c r="F42" s="11">
        <f>SUMIFS(T_DATA[csection_discharges],T_DATA[year],F$4,T_DATA[bill_npi],$A42)/SUMIFS(T_DATA[discharges],T_DATA[year],F$4,T_DATA[bill_npi],$A42)</f>
        <v>0.36044176706827308</v>
      </c>
      <c r="G42" s="1">
        <f>SUMIFS(T_DATA[prev_csect_num],T_DATA[year],G$4,T_DATA[bill_npi],$A42,T_DATA[encounter],G$5)</f>
        <v>16</v>
      </c>
      <c r="H42" s="1">
        <f>SUMIFS(T_DATA[prev_csect_den],T_DATA[year],H$4,T_DATA[bill_npi],$A42,T_DATA[encounter],H$5)</f>
        <v>50</v>
      </c>
      <c r="I42" s="11">
        <f t="shared" si="1"/>
        <v>0.32</v>
      </c>
      <c r="J42" s="1">
        <f>SUMIFS(T_DATA[prev_csect_num],T_DATA[year],J$4,T_DATA[bill_npi],$A42,T_DATA[encounter],J$5)</f>
        <v>124</v>
      </c>
      <c r="K42" s="1">
        <f>SUMIFS(T_DATA[prev_csect_den],T_DATA[year],K$4,T_DATA[bill_npi],$A42,T_DATA[encounter],K$5)</f>
        <v>474</v>
      </c>
      <c r="L42" s="11">
        <f t="shared" si="2"/>
        <v>0.26160337552742619</v>
      </c>
      <c r="M42" s="1">
        <f>SUMIFS(T_DATA[prev_csect_num],T_DATA[year],M$4,T_DATA[bill_npi],$A42)</f>
        <v>140</v>
      </c>
      <c r="N42" s="1">
        <f>SUMIFS(T_DATA[prev_csect_den],T_DATA[year],N$4,T_DATA[bill_npi],$A42)</f>
        <v>524</v>
      </c>
      <c r="O42" s="11">
        <f t="shared" si="3"/>
        <v>0.26717557251908397</v>
      </c>
      <c r="P42" s="86">
        <f>SUMIFS(T_DATA[mc_tot_rpt_plan_pd_amt],T_DATA[year],P$4,T_DATA[encounter],P$5,T_DATA[bill_npi],$A42)</f>
        <v>6260676.7400000002</v>
      </c>
      <c r="Q42" s="86">
        <f>SUMIFS(T_DATA[prev_csect_num_mc_tot_rpt_plan_pd_amt],T_DATA[year],Q$4,T_DATA[encounter],Q$5,T_DATA[bill_npi],$A42)</f>
        <v>1043626.66</v>
      </c>
      <c r="R42" s="86">
        <f>SUMIFS(T_DATA[prev_csect_den_mc_tot_rpt_plan_pd_amt],T_DATA[year],R$4,T_DATA[encounter],R$5,T_DATA[bill_npi],$A42)</f>
        <v>3079861.1</v>
      </c>
      <c r="S42" s="11">
        <f>SUM($E$7:$E42)/SUM($E$7:$E$342)</f>
        <v>0.38662884324752866</v>
      </c>
      <c r="T42" s="11">
        <f t="shared" si="9"/>
        <v>6.0089804543053352E-3</v>
      </c>
      <c r="U42" s="84" t="s">
        <v>3692</v>
      </c>
      <c r="V42" s="18">
        <f t="shared" si="7"/>
        <v>220338.98305084746</v>
      </c>
      <c r="W42" s="18">
        <f t="shared" si="10"/>
        <v>156233.49181193873</v>
      </c>
      <c r="X42" s="84" t="s">
        <v>3692</v>
      </c>
      <c r="Y42" s="18">
        <f t="shared" si="8"/>
        <v>16949.152542372882</v>
      </c>
      <c r="Z42" s="18">
        <f t="shared" si="11"/>
        <v>12017.96090861067</v>
      </c>
    </row>
    <row r="43" spans="1:26" x14ac:dyDescent="0.35">
      <c r="A43">
        <v>1245370717</v>
      </c>
      <c r="B43" t="s">
        <v>123</v>
      </c>
      <c r="C43" s="1">
        <f>SUMIFS(T_DATA[discharges],T_DATA[year],C$4,T_DATA[encounter],C$5,T_DATA[bill_npi],$A43)</f>
        <v>97</v>
      </c>
      <c r="D43" s="1">
        <f>SUMIFS(T_DATA[discharges],T_DATA[year],D$4,T_DATA[encounter],D$5,T_DATA[bill_npi],$A43)</f>
        <v>933</v>
      </c>
      <c r="E43" s="1">
        <f t="shared" si="0"/>
        <v>1030</v>
      </c>
      <c r="F43" s="11">
        <f>SUMIFS(T_DATA[csection_discharges],T_DATA[year],F$4,T_DATA[bill_npi],$A43)/SUMIFS(T_DATA[discharges],T_DATA[year],F$4,T_DATA[bill_npi],$A43)</f>
        <v>0.37184466019417478</v>
      </c>
      <c r="G43" s="1">
        <f>SUMIFS(T_DATA[prev_csect_num],T_DATA[year],G$4,T_DATA[bill_npi],$A43,T_DATA[encounter],G$5)</f>
        <v>10</v>
      </c>
      <c r="H43" s="1">
        <f>SUMIFS(T_DATA[prev_csect_den],T_DATA[year],H$4,T_DATA[bill_npi],$A43,T_DATA[encounter],H$5)</f>
        <v>40</v>
      </c>
      <c r="I43" s="11">
        <f t="shared" si="1"/>
        <v>0.25</v>
      </c>
      <c r="J43" s="1">
        <f>SUMIFS(T_DATA[prev_csect_num],T_DATA[year],J$4,T_DATA[bill_npi],$A43,T_DATA[encounter],J$5)</f>
        <v>100</v>
      </c>
      <c r="K43" s="1">
        <f>SUMIFS(T_DATA[prev_csect_den],T_DATA[year],K$4,T_DATA[bill_npi],$A43,T_DATA[encounter],K$5)</f>
        <v>391</v>
      </c>
      <c r="L43" s="11">
        <f t="shared" si="2"/>
        <v>0.25575447570332482</v>
      </c>
      <c r="M43" s="1">
        <f>SUMIFS(T_DATA[prev_csect_num],T_DATA[year],M$4,T_DATA[bill_npi],$A43)</f>
        <v>110</v>
      </c>
      <c r="N43" s="1">
        <f>SUMIFS(T_DATA[prev_csect_den],T_DATA[year],N$4,T_DATA[bill_npi],$A43)</f>
        <v>431</v>
      </c>
      <c r="O43" s="11">
        <f t="shared" si="3"/>
        <v>0.25522041763341069</v>
      </c>
      <c r="P43" s="86">
        <f>SUMIFS(T_DATA[mc_tot_rpt_plan_pd_amt],T_DATA[year],P$4,T_DATA[encounter],P$5,T_DATA[bill_npi],$A43)</f>
        <v>6612542.6799999997</v>
      </c>
      <c r="Q43" s="86">
        <f>SUMIFS(T_DATA[prev_csect_num_mc_tot_rpt_plan_pd_amt],T_DATA[year],Q$4,T_DATA[encounter],Q$5,T_DATA[bill_npi],$A43)</f>
        <v>868528.78</v>
      </c>
      <c r="R43" s="86">
        <f>SUMIFS(T_DATA[prev_csect_den_mc_tot_rpt_plan_pd_amt],T_DATA[year],R$4,T_DATA[encounter],R$5,T_DATA[bill_npi],$A43)</f>
        <v>2555725.96</v>
      </c>
      <c r="S43" s="11">
        <f>SUM($E$7:$E43)/SUM($E$7:$E$342)</f>
        <v>0.39300844833139259</v>
      </c>
      <c r="T43" s="11">
        <f t="shared" si="9"/>
        <v>6.1608557844690963E-3</v>
      </c>
      <c r="U43" s="84" t="s">
        <v>3692</v>
      </c>
      <c r="V43" s="18">
        <f t="shared" si="7"/>
        <v>220338.98305084746</v>
      </c>
      <c r="W43" s="18">
        <f t="shared" si="10"/>
        <v>160182.25039619653</v>
      </c>
      <c r="X43" s="84" t="s">
        <v>3692</v>
      </c>
      <c r="Y43" s="18">
        <f t="shared" si="8"/>
        <v>16949.152542372882</v>
      </c>
      <c r="Z43" s="18">
        <f t="shared" si="11"/>
        <v>12321.711568938194</v>
      </c>
    </row>
    <row r="44" spans="1:26" x14ac:dyDescent="0.35">
      <c r="A44">
        <v>1972548568</v>
      </c>
      <c r="B44" t="s">
        <v>147</v>
      </c>
      <c r="C44" s="1">
        <f>SUMIFS(T_DATA[discharges],T_DATA[year],C$4,T_DATA[encounter],C$5,T_DATA[bill_npi],$A44)</f>
        <v>74</v>
      </c>
      <c r="D44" s="1">
        <f>SUMIFS(T_DATA[discharges],T_DATA[year],D$4,T_DATA[encounter],D$5,T_DATA[bill_npi],$A44)</f>
        <v>898</v>
      </c>
      <c r="E44" s="1">
        <f t="shared" si="0"/>
        <v>972</v>
      </c>
      <c r="F44" s="11">
        <f>SUMIFS(T_DATA[csection_discharges],T_DATA[year],F$4,T_DATA[bill_npi],$A44)/SUMIFS(T_DATA[discharges],T_DATA[year],F$4,T_DATA[bill_npi],$A44)</f>
        <v>0.2932098765432099</v>
      </c>
      <c r="G44" s="1">
        <f>SUMIFS(T_DATA[prev_csect_num],T_DATA[year],G$4,T_DATA[bill_npi],$A44,T_DATA[encounter],G$5)</f>
        <v>10</v>
      </c>
      <c r="H44" s="1">
        <f>SUMIFS(T_DATA[prev_csect_den],T_DATA[year],H$4,T_DATA[bill_npi],$A44,T_DATA[encounter],H$5)</f>
        <v>50</v>
      </c>
      <c r="I44" s="11">
        <f t="shared" si="1"/>
        <v>0.2</v>
      </c>
      <c r="J44" s="1">
        <f>SUMIFS(T_DATA[prev_csect_num],T_DATA[year],J$4,T_DATA[bill_npi],$A44,T_DATA[encounter],J$5)</f>
        <v>63</v>
      </c>
      <c r="K44" s="1">
        <f>SUMIFS(T_DATA[prev_csect_den],T_DATA[year],K$4,T_DATA[bill_npi],$A44,T_DATA[encounter],K$5)</f>
        <v>376</v>
      </c>
      <c r="L44" s="11">
        <f t="shared" si="2"/>
        <v>0.16755319148936171</v>
      </c>
      <c r="M44" s="1">
        <f>SUMIFS(T_DATA[prev_csect_num],T_DATA[year],M$4,T_DATA[bill_npi],$A44)</f>
        <v>73</v>
      </c>
      <c r="N44" s="1">
        <f>SUMIFS(T_DATA[prev_csect_den],T_DATA[year],N$4,T_DATA[bill_npi],$A44)</f>
        <v>426</v>
      </c>
      <c r="O44" s="11">
        <f t="shared" si="3"/>
        <v>0.17136150234741784</v>
      </c>
      <c r="P44" s="86">
        <f>SUMIFS(T_DATA[mc_tot_rpt_plan_pd_amt],T_DATA[year],P$4,T_DATA[encounter],P$5,T_DATA[bill_npi],$A44)</f>
        <v>3823835.61</v>
      </c>
      <c r="Q44" s="86">
        <f>SUMIFS(T_DATA[prev_csect_num_mc_tot_rpt_plan_pd_amt],T_DATA[year],Q$4,T_DATA[encounter],Q$5,T_DATA[bill_npi],$A44)</f>
        <v>349675.87</v>
      </c>
      <c r="R44" s="86">
        <f>SUMIFS(T_DATA[prev_csect_den_mc_tot_rpt_plan_pd_amt],T_DATA[year],R$4,T_DATA[encounter],R$5,T_DATA[bill_npi],$A44)</f>
        <v>1516988.87</v>
      </c>
      <c r="S44" s="11">
        <f>SUM($E$7:$E44)/SUM($E$7:$E$342)</f>
        <v>0.39902881351733022</v>
      </c>
      <c r="T44" s="11">
        <f t="shared" si="9"/>
        <v>5.9297411516111989E-3</v>
      </c>
      <c r="U44" s="84" t="s">
        <v>3692</v>
      </c>
      <c r="V44" s="18">
        <f t="shared" si="7"/>
        <v>220338.98305084746</v>
      </c>
      <c r="W44" s="18">
        <f t="shared" si="10"/>
        <v>154173.26994189117</v>
      </c>
      <c r="X44" s="84" t="s">
        <v>3692</v>
      </c>
      <c r="Y44" s="18">
        <f t="shared" si="8"/>
        <v>16949.152542372882</v>
      </c>
      <c r="Z44" s="18">
        <f t="shared" si="11"/>
        <v>11859.482303222398</v>
      </c>
    </row>
    <row r="45" spans="1:26" x14ac:dyDescent="0.35">
      <c r="A45">
        <v>1497701106</v>
      </c>
      <c r="B45" t="s">
        <v>190</v>
      </c>
      <c r="C45" s="1">
        <f>SUMIFS(T_DATA[discharges],T_DATA[year],C$4,T_DATA[encounter],C$5,T_DATA[bill_npi],$A45)</f>
        <v>68</v>
      </c>
      <c r="D45" s="1">
        <f>SUMIFS(T_DATA[discharges],T_DATA[year],D$4,T_DATA[encounter],D$5,T_DATA[bill_npi],$A45)</f>
        <v>897</v>
      </c>
      <c r="E45" s="1">
        <f t="shared" si="0"/>
        <v>965</v>
      </c>
      <c r="F45" s="11">
        <f>SUMIFS(T_DATA[csection_discharges],T_DATA[year],F$4,T_DATA[bill_npi],$A45)/SUMIFS(T_DATA[discharges],T_DATA[year],F$4,T_DATA[bill_npi],$A45)</f>
        <v>0.37720207253886012</v>
      </c>
      <c r="G45" s="1">
        <f>SUMIFS(T_DATA[prev_csect_num],T_DATA[year],G$4,T_DATA[bill_npi],$A45,T_DATA[encounter],G$5)</f>
        <v>7</v>
      </c>
      <c r="H45" s="1">
        <f>SUMIFS(T_DATA[prev_csect_den],T_DATA[year],H$4,T_DATA[bill_npi],$A45,T_DATA[encounter],H$5)</f>
        <v>33</v>
      </c>
      <c r="I45" s="11">
        <f t="shared" si="1"/>
        <v>0.21212121212121213</v>
      </c>
      <c r="J45" s="1">
        <f>SUMIFS(T_DATA[prev_csect_num],T_DATA[year],J$4,T_DATA[bill_npi],$A45,T_DATA[encounter],J$5)</f>
        <v>100</v>
      </c>
      <c r="K45" s="1">
        <f>SUMIFS(T_DATA[prev_csect_den],T_DATA[year],K$4,T_DATA[bill_npi],$A45,T_DATA[encounter],K$5)</f>
        <v>366</v>
      </c>
      <c r="L45" s="11">
        <f t="shared" si="2"/>
        <v>0.27322404371584702</v>
      </c>
      <c r="M45" s="1">
        <f>SUMIFS(T_DATA[prev_csect_num],T_DATA[year],M$4,T_DATA[bill_npi],$A45)</f>
        <v>107</v>
      </c>
      <c r="N45" s="1">
        <f>SUMIFS(T_DATA[prev_csect_den],T_DATA[year],N$4,T_DATA[bill_npi],$A45)</f>
        <v>399</v>
      </c>
      <c r="O45" s="11">
        <f t="shared" si="3"/>
        <v>0.26817042606516289</v>
      </c>
      <c r="P45" s="86">
        <f>SUMIFS(T_DATA[mc_tot_rpt_plan_pd_amt],T_DATA[year],P$4,T_DATA[encounter],P$5,T_DATA[bill_npi],$A45)</f>
        <v>3774404.7</v>
      </c>
      <c r="Q45" s="86">
        <f>SUMIFS(T_DATA[prev_csect_num_mc_tot_rpt_plan_pd_amt],T_DATA[year],Q$4,T_DATA[encounter],Q$5,T_DATA[bill_npi],$A45)</f>
        <v>524431.18000000005</v>
      </c>
      <c r="R45" s="86">
        <f>SUMIFS(T_DATA[prev_csect_den_mc_tot_rpt_plan_pd_amt],T_DATA[year],R$4,T_DATA[encounter],R$5,T_DATA[bill_npi],$A45)</f>
        <v>1458938.83</v>
      </c>
      <c r="S45" s="11">
        <f>SUM($E$7:$E45)/SUM($E$7:$E$342)</f>
        <v>0.40500582216386294</v>
      </c>
      <c r="T45" s="11">
        <f t="shared" si="9"/>
        <v>5.9231378763866874E-3</v>
      </c>
      <c r="U45" s="84" t="s">
        <v>3692</v>
      </c>
      <c r="V45" s="18">
        <f t="shared" si="7"/>
        <v>220338.98305084746</v>
      </c>
      <c r="W45" s="18">
        <f t="shared" si="10"/>
        <v>154001.58478605389</v>
      </c>
      <c r="X45" s="84" t="s">
        <v>3692</v>
      </c>
      <c r="Y45" s="18">
        <f t="shared" si="8"/>
        <v>16949.152542372882</v>
      </c>
      <c r="Z45" s="18">
        <f t="shared" si="11"/>
        <v>11846.275752773376</v>
      </c>
    </row>
    <row r="46" spans="1:26" x14ac:dyDescent="0.35">
      <c r="A46">
        <v>1124032982</v>
      </c>
      <c r="B46" t="s">
        <v>56</v>
      </c>
      <c r="C46" s="1">
        <f>SUMIFS(T_DATA[discharges],T_DATA[year],C$4,T_DATA[encounter],C$5,T_DATA[bill_npi],$A46)</f>
        <v>107</v>
      </c>
      <c r="D46" s="1">
        <f>SUMIFS(T_DATA[discharges],T_DATA[year],D$4,T_DATA[encounter],D$5,T_DATA[bill_npi],$A46)</f>
        <v>830</v>
      </c>
      <c r="E46" s="1">
        <f t="shared" si="0"/>
        <v>937</v>
      </c>
      <c r="F46" s="11">
        <f>SUMIFS(T_DATA[csection_discharges],T_DATA[year],F$4,T_DATA[bill_npi],$A46)/SUMIFS(T_DATA[discharges],T_DATA[year],F$4,T_DATA[bill_npi],$A46)</f>
        <v>0.33938100320170755</v>
      </c>
      <c r="G46" s="1">
        <f>SUMIFS(T_DATA[prev_csect_num],T_DATA[year],G$4,T_DATA[bill_npi],$A46,T_DATA[encounter],G$5)</f>
        <v>8</v>
      </c>
      <c r="H46" s="1">
        <f>SUMIFS(T_DATA[prev_csect_den],T_DATA[year],H$4,T_DATA[bill_npi],$A46,T_DATA[encounter],H$5)</f>
        <v>58</v>
      </c>
      <c r="I46" s="11">
        <f t="shared" si="1"/>
        <v>0.13793103448275862</v>
      </c>
      <c r="J46" s="1">
        <f>SUMIFS(T_DATA[prev_csect_num],T_DATA[year],J$4,T_DATA[bill_npi],$A46,T_DATA[encounter],J$5)</f>
        <v>75</v>
      </c>
      <c r="K46" s="1">
        <f>SUMIFS(T_DATA[prev_csect_den],T_DATA[year],K$4,T_DATA[bill_npi],$A46,T_DATA[encounter],K$5)</f>
        <v>356</v>
      </c>
      <c r="L46" s="11">
        <f t="shared" si="2"/>
        <v>0.21067415730337077</v>
      </c>
      <c r="M46" s="1">
        <f>SUMIFS(T_DATA[prev_csect_num],T_DATA[year],M$4,T_DATA[bill_npi],$A46)</f>
        <v>83</v>
      </c>
      <c r="N46" s="1">
        <f>SUMIFS(T_DATA[prev_csect_den],T_DATA[year],N$4,T_DATA[bill_npi],$A46)</f>
        <v>414</v>
      </c>
      <c r="O46" s="11">
        <f t="shared" si="3"/>
        <v>0.20048309178743962</v>
      </c>
      <c r="P46" s="86">
        <f>SUMIFS(T_DATA[mc_tot_rpt_plan_pd_amt],T_DATA[year],P$4,T_DATA[encounter],P$5,T_DATA[bill_npi],$A46)</f>
        <v>8243960.5</v>
      </c>
      <c r="Q46" s="86">
        <f>SUMIFS(T_DATA[prev_csect_num_mc_tot_rpt_plan_pd_amt],T_DATA[year],Q$4,T_DATA[encounter],Q$5,T_DATA[bill_npi],$A46)</f>
        <v>923051.64</v>
      </c>
      <c r="R46" s="86">
        <f>SUMIFS(T_DATA[prev_csect_den_mc_tot_rpt_plan_pd_amt],T_DATA[year],R$4,T_DATA[encounter],R$5,T_DATA[bill_npi],$A46)</f>
        <v>3444677.24</v>
      </c>
      <c r="S46" s="11">
        <f>SUM($E$7:$E46)/SUM($E$7:$E$342)</f>
        <v>0.41080940465277604</v>
      </c>
      <c r="T46" s="11">
        <f t="shared" si="9"/>
        <v>5.4807184363444266E-3</v>
      </c>
      <c r="U46" s="84" t="s">
        <v>3692</v>
      </c>
      <c r="V46" s="18">
        <f t="shared" si="7"/>
        <v>220338.98305084746</v>
      </c>
      <c r="W46" s="18">
        <f t="shared" si="10"/>
        <v>142498.6793449551</v>
      </c>
      <c r="X46" s="84" t="s">
        <v>3692</v>
      </c>
      <c r="Y46" s="18">
        <f t="shared" si="8"/>
        <v>16949.152542372882</v>
      </c>
      <c r="Z46" s="18">
        <f t="shared" si="11"/>
        <v>10961.436872688853</v>
      </c>
    </row>
    <row r="47" spans="1:26" x14ac:dyDescent="0.35">
      <c r="A47">
        <v>1609875772</v>
      </c>
      <c r="B47" t="s">
        <v>49</v>
      </c>
      <c r="C47" s="1">
        <f>SUMIFS(T_DATA[discharges],T_DATA[year],C$4,T_DATA[encounter],C$5,T_DATA[bill_npi],$A47)</f>
        <v>44</v>
      </c>
      <c r="D47" s="1">
        <f>SUMIFS(T_DATA[discharges],T_DATA[year],D$4,T_DATA[encounter],D$5,T_DATA[bill_npi],$A47)</f>
        <v>882</v>
      </c>
      <c r="E47" s="1">
        <f t="shared" si="0"/>
        <v>926</v>
      </c>
      <c r="F47" s="11">
        <f>SUMIFS(T_DATA[csection_discharges],T_DATA[year],F$4,T_DATA[bill_npi],$A47)/SUMIFS(T_DATA[discharges],T_DATA[year],F$4,T_DATA[bill_npi],$A47)</f>
        <v>0.38660907127429806</v>
      </c>
      <c r="G47" s="1">
        <f>SUMIFS(T_DATA[prev_csect_num],T_DATA[year],G$4,T_DATA[bill_npi],$A47,T_DATA[encounter],G$5)</f>
        <v>6</v>
      </c>
      <c r="H47" s="1">
        <f>SUMIFS(T_DATA[prev_csect_den],T_DATA[year],H$4,T_DATA[bill_npi],$A47,T_DATA[encounter],H$5)</f>
        <v>19</v>
      </c>
      <c r="I47" s="11">
        <f t="shared" si="1"/>
        <v>0.31578947368421051</v>
      </c>
      <c r="J47" s="1">
        <f>SUMIFS(T_DATA[prev_csect_num],T_DATA[year],J$4,T_DATA[bill_npi],$A47,T_DATA[encounter],J$5)</f>
        <v>107</v>
      </c>
      <c r="K47" s="1">
        <f>SUMIFS(T_DATA[prev_csect_den],T_DATA[year],K$4,T_DATA[bill_npi],$A47,T_DATA[encounter],K$5)</f>
        <v>348</v>
      </c>
      <c r="L47" s="11">
        <f t="shared" si="2"/>
        <v>0.30747126436781608</v>
      </c>
      <c r="M47" s="1">
        <f>SUMIFS(T_DATA[prev_csect_num],T_DATA[year],M$4,T_DATA[bill_npi],$A47)</f>
        <v>113</v>
      </c>
      <c r="N47" s="1">
        <f>SUMIFS(T_DATA[prev_csect_den],T_DATA[year],N$4,T_DATA[bill_npi],$A47)</f>
        <v>367</v>
      </c>
      <c r="O47" s="11">
        <f t="shared" si="3"/>
        <v>0.30790190735694822</v>
      </c>
      <c r="P47" s="86">
        <f>SUMIFS(T_DATA[mc_tot_rpt_plan_pd_amt],T_DATA[year],P$4,T_DATA[encounter],P$5,T_DATA[bill_npi],$A47)</f>
        <v>5265922.16</v>
      </c>
      <c r="Q47" s="86">
        <f>SUMIFS(T_DATA[prev_csect_num_mc_tot_rpt_plan_pd_amt],T_DATA[year],Q$4,T_DATA[encounter],Q$5,T_DATA[bill_npi],$A47)</f>
        <v>787905.91</v>
      </c>
      <c r="R47" s="86">
        <f>SUMIFS(T_DATA[prev_csect_den_mc_tot_rpt_plan_pd_amt],T_DATA[year],R$4,T_DATA[encounter],R$5,T_DATA[bill_npi],$A47)</f>
        <v>1996133.57</v>
      </c>
      <c r="S47" s="11">
        <f>SUM($E$7:$E47)/SUM($E$7:$E$342)</f>
        <v>0.41654485543691006</v>
      </c>
      <c r="T47" s="11">
        <f t="shared" si="9"/>
        <v>5.8240887480190172E-3</v>
      </c>
      <c r="U47" s="84" t="s">
        <v>3692</v>
      </c>
      <c r="V47" s="18">
        <f t="shared" si="7"/>
        <v>220338.98305084746</v>
      </c>
      <c r="W47" s="18">
        <f t="shared" si="10"/>
        <v>151426.30744849445</v>
      </c>
      <c r="X47" s="84" t="s">
        <v>3692</v>
      </c>
      <c r="Y47" s="18">
        <f t="shared" si="8"/>
        <v>16949.152542372882</v>
      </c>
      <c r="Z47" s="18">
        <f t="shared" si="11"/>
        <v>11648.177496038035</v>
      </c>
    </row>
    <row r="48" spans="1:26" x14ac:dyDescent="0.35">
      <c r="A48">
        <v>1740233899</v>
      </c>
      <c r="B48" t="s">
        <v>154</v>
      </c>
      <c r="C48" s="1">
        <f>SUMIFS(T_DATA[discharges],T_DATA[year],C$4,T_DATA[encounter],C$5,T_DATA[bill_npi],$A48)</f>
        <v>51</v>
      </c>
      <c r="D48" s="1">
        <f>SUMIFS(T_DATA[discharges],T_DATA[year],D$4,T_DATA[encounter],D$5,T_DATA[bill_npi],$A48)</f>
        <v>858</v>
      </c>
      <c r="E48" s="1">
        <f t="shared" si="0"/>
        <v>909</v>
      </c>
      <c r="F48" s="11">
        <f>SUMIFS(T_DATA[csection_discharges],T_DATA[year],F$4,T_DATA[bill_npi],$A48)/SUMIFS(T_DATA[discharges],T_DATA[year],F$4,T_DATA[bill_npi],$A48)</f>
        <v>0.42574257425742573</v>
      </c>
      <c r="G48" s="1">
        <f>SUMIFS(T_DATA[prev_csect_num],T_DATA[year],G$4,T_DATA[bill_npi],$A48,T_DATA[encounter],G$5)</f>
        <v>8</v>
      </c>
      <c r="H48" s="1">
        <f>SUMIFS(T_DATA[prev_csect_den],T_DATA[year],H$4,T_DATA[bill_npi],$A48,T_DATA[encounter],H$5)</f>
        <v>27</v>
      </c>
      <c r="I48" s="11">
        <f t="shared" si="1"/>
        <v>0.29629629629629628</v>
      </c>
      <c r="J48" s="1">
        <f>SUMIFS(T_DATA[prev_csect_num],T_DATA[year],J$4,T_DATA[bill_npi],$A48,T_DATA[encounter],J$5)</f>
        <v>103</v>
      </c>
      <c r="K48" s="1">
        <f>SUMIFS(T_DATA[prev_csect_den],T_DATA[year],K$4,T_DATA[bill_npi],$A48,T_DATA[encounter],K$5)</f>
        <v>366</v>
      </c>
      <c r="L48" s="11">
        <f t="shared" si="2"/>
        <v>0.28142076502732238</v>
      </c>
      <c r="M48" s="1">
        <f>SUMIFS(T_DATA[prev_csect_num],T_DATA[year],M$4,T_DATA[bill_npi],$A48)</f>
        <v>111</v>
      </c>
      <c r="N48" s="1">
        <f>SUMIFS(T_DATA[prev_csect_den],T_DATA[year],N$4,T_DATA[bill_npi],$A48)</f>
        <v>393</v>
      </c>
      <c r="O48" s="11">
        <f t="shared" si="3"/>
        <v>0.28244274809160308</v>
      </c>
      <c r="P48" s="86">
        <f>SUMIFS(T_DATA[mc_tot_rpt_plan_pd_amt],T_DATA[year],P$4,T_DATA[encounter],P$5,T_DATA[bill_npi],$A48)</f>
        <v>4589292.25</v>
      </c>
      <c r="Q48" s="86">
        <f>SUMIFS(T_DATA[prev_csect_num_mc_tot_rpt_plan_pd_amt],T_DATA[year],Q$4,T_DATA[encounter],Q$5,T_DATA[bill_npi],$A48)</f>
        <v>683700.58</v>
      </c>
      <c r="R48" s="86">
        <f>SUMIFS(T_DATA[prev_csect_den_mc_tot_rpt_plan_pd_amt],T_DATA[year],R$4,T_DATA[encounter],R$5,T_DATA[bill_npi],$A48)</f>
        <v>1841460.85</v>
      </c>
      <c r="S48" s="11">
        <f>SUM($E$7:$E48)/SUM($E$7:$E$342)</f>
        <v>0.42217501176820355</v>
      </c>
      <c r="T48" s="11">
        <f t="shared" si="9"/>
        <v>5.6656101426307446E-3</v>
      </c>
      <c r="U48" s="84" t="s">
        <v>3692</v>
      </c>
      <c r="V48" s="18">
        <f t="shared" si="7"/>
        <v>220338.98305084746</v>
      </c>
      <c r="W48" s="18">
        <f t="shared" si="10"/>
        <v>147305.86370839935</v>
      </c>
      <c r="X48" s="84" t="s">
        <v>3692</v>
      </c>
      <c r="Y48" s="18">
        <f t="shared" si="8"/>
        <v>16949.152542372882</v>
      </c>
      <c r="Z48" s="18">
        <f t="shared" si="11"/>
        <v>11331.22028526149</v>
      </c>
    </row>
    <row r="49" spans="1:26" x14ac:dyDescent="0.35">
      <c r="A49">
        <v>1740389154</v>
      </c>
      <c r="B49" t="s">
        <v>26</v>
      </c>
      <c r="C49" s="1">
        <f>SUMIFS(T_DATA[discharges],T_DATA[year],C$4,T_DATA[encounter],C$5,T_DATA[bill_npi],$A49)</f>
        <v>60</v>
      </c>
      <c r="D49" s="1">
        <f>SUMIFS(T_DATA[discharges],T_DATA[year],D$4,T_DATA[encounter],D$5,T_DATA[bill_npi],$A49)</f>
        <v>854</v>
      </c>
      <c r="E49" s="1">
        <f t="shared" si="0"/>
        <v>914</v>
      </c>
      <c r="F49" s="11">
        <f>SUMIFS(T_DATA[csection_discharges],T_DATA[year],F$4,T_DATA[bill_npi],$A49)/SUMIFS(T_DATA[discharges],T_DATA[year],F$4,T_DATA[bill_npi],$A49)</f>
        <v>0.32603938730853393</v>
      </c>
      <c r="G49" s="1">
        <f>SUMIFS(T_DATA[prev_csect_num],T_DATA[year],G$4,T_DATA[bill_npi],$A49,T_DATA[encounter],G$5)</f>
        <v>3</v>
      </c>
      <c r="H49" s="1">
        <f>SUMIFS(T_DATA[prev_csect_den],T_DATA[year],H$4,T_DATA[bill_npi],$A49,T_DATA[encounter],H$5)</f>
        <v>24</v>
      </c>
      <c r="I49" s="11">
        <f t="shared" si="1"/>
        <v>0.125</v>
      </c>
      <c r="J49" s="1">
        <f>SUMIFS(T_DATA[prev_csect_num],T_DATA[year],J$4,T_DATA[bill_npi],$A49,T_DATA[encounter],J$5)</f>
        <v>46</v>
      </c>
      <c r="K49" s="1">
        <f>SUMIFS(T_DATA[prev_csect_den],T_DATA[year],K$4,T_DATA[bill_npi],$A49,T_DATA[encounter],K$5)</f>
        <v>326</v>
      </c>
      <c r="L49" s="11">
        <f t="shared" si="2"/>
        <v>0.1411042944785276</v>
      </c>
      <c r="M49" s="1">
        <f>SUMIFS(T_DATA[prev_csect_num],T_DATA[year],M$4,T_DATA[bill_npi],$A49)</f>
        <v>49</v>
      </c>
      <c r="N49" s="1">
        <f>SUMIFS(T_DATA[prev_csect_den],T_DATA[year],N$4,T_DATA[bill_npi],$A49)</f>
        <v>350</v>
      </c>
      <c r="O49" s="11">
        <f t="shared" si="3"/>
        <v>0.14000000000000001</v>
      </c>
      <c r="P49" s="86">
        <f>SUMIFS(T_DATA[mc_tot_rpt_plan_pd_amt],T_DATA[year],P$4,T_DATA[encounter],P$5,T_DATA[bill_npi],$A49)</f>
        <v>5175325.96</v>
      </c>
      <c r="Q49" s="86">
        <f>SUMIFS(T_DATA[prev_csect_num_mc_tot_rpt_plan_pd_amt],T_DATA[year],Q$4,T_DATA[encounter],Q$5,T_DATA[bill_npi],$A49)</f>
        <v>365970.88</v>
      </c>
      <c r="R49" s="86">
        <f>SUMIFS(T_DATA[prev_csect_den_mc_tot_rpt_plan_pd_amt],T_DATA[year],R$4,T_DATA[encounter],R$5,T_DATA[bill_npi],$A49)</f>
        <v>1853901.51</v>
      </c>
      <c r="S49" s="11">
        <f>SUM($E$7:$E49)/SUM($E$7:$E$342)</f>
        <v>0.42783613705621487</v>
      </c>
      <c r="T49" s="11">
        <f t="shared" si="9"/>
        <v>5.6391970417326992E-3</v>
      </c>
      <c r="U49" s="84" t="s">
        <v>3692</v>
      </c>
      <c r="V49" s="18">
        <f t="shared" si="7"/>
        <v>220338.98305084746</v>
      </c>
      <c r="W49" s="18">
        <f t="shared" si="10"/>
        <v>146619.12308505017</v>
      </c>
      <c r="X49" s="84" t="s">
        <v>3692</v>
      </c>
      <c r="Y49" s="18">
        <f t="shared" si="8"/>
        <v>16949.152542372882</v>
      </c>
      <c r="Z49" s="18">
        <f t="shared" si="11"/>
        <v>11278.394083465399</v>
      </c>
    </row>
    <row r="50" spans="1:26" x14ac:dyDescent="0.35">
      <c r="A50">
        <v>1366459570</v>
      </c>
      <c r="B50" t="s">
        <v>139</v>
      </c>
      <c r="C50" s="1">
        <f>SUMIFS(T_DATA[discharges],T_DATA[year],C$4,T_DATA[encounter],C$5,T_DATA[bill_npi],$A50)</f>
        <v>100</v>
      </c>
      <c r="D50" s="1">
        <f>SUMIFS(T_DATA[discharges],T_DATA[year],D$4,T_DATA[encounter],D$5,T_DATA[bill_npi],$A50)</f>
        <v>798</v>
      </c>
      <c r="E50" s="1">
        <f t="shared" si="0"/>
        <v>898</v>
      </c>
      <c r="F50" s="11">
        <f>SUMIFS(T_DATA[csection_discharges],T_DATA[year],F$4,T_DATA[bill_npi],$A50)/SUMIFS(T_DATA[discharges],T_DATA[year],F$4,T_DATA[bill_npi],$A50)</f>
        <v>0.34632516703786193</v>
      </c>
      <c r="G50" s="1">
        <f>SUMIFS(T_DATA[prev_csect_num],T_DATA[year],G$4,T_DATA[bill_npi],$A50,T_DATA[encounter],G$5)</f>
        <v>7</v>
      </c>
      <c r="H50" s="1">
        <f>SUMIFS(T_DATA[prev_csect_den],T_DATA[year],H$4,T_DATA[bill_npi],$A50,T_DATA[encounter],H$5)</f>
        <v>58</v>
      </c>
      <c r="I50" s="11">
        <f t="shared" si="1"/>
        <v>0.1206896551724138</v>
      </c>
      <c r="J50" s="1">
        <f>SUMIFS(T_DATA[prev_csect_num],T_DATA[year],J$4,T_DATA[bill_npi],$A50,T_DATA[encounter],J$5)</f>
        <v>88</v>
      </c>
      <c r="K50" s="1">
        <f>SUMIFS(T_DATA[prev_csect_den],T_DATA[year],K$4,T_DATA[bill_npi],$A50,T_DATA[encounter],K$5)</f>
        <v>348</v>
      </c>
      <c r="L50" s="11">
        <f t="shared" si="2"/>
        <v>0.25287356321839083</v>
      </c>
      <c r="M50" s="1">
        <f>SUMIFS(T_DATA[prev_csect_num],T_DATA[year],M$4,T_DATA[bill_npi],$A50)</f>
        <v>95</v>
      </c>
      <c r="N50" s="1">
        <f>SUMIFS(T_DATA[prev_csect_den],T_DATA[year],N$4,T_DATA[bill_npi],$A50)</f>
        <v>406</v>
      </c>
      <c r="O50" s="11">
        <f t="shared" si="3"/>
        <v>0.23399014778325122</v>
      </c>
      <c r="P50" s="86">
        <f>SUMIFS(T_DATA[mc_tot_rpt_plan_pd_amt],T_DATA[year],P$4,T_DATA[encounter],P$5,T_DATA[bill_npi],$A50)</f>
        <v>6041583.4699999997</v>
      </c>
      <c r="Q50" s="86">
        <f>SUMIFS(T_DATA[prev_csect_num_mc_tot_rpt_plan_pd_amt],T_DATA[year],Q$4,T_DATA[encounter],Q$5,T_DATA[bill_npi],$A50)</f>
        <v>771182.91</v>
      </c>
      <c r="R50" s="86">
        <f>SUMIFS(T_DATA[prev_csect_den_mc_tot_rpt_plan_pd_amt],T_DATA[year],R$4,T_DATA[encounter],R$5,T_DATA[bill_npi],$A50)</f>
        <v>2443396.9300000002</v>
      </c>
      <c r="S50" s="11">
        <f>SUM($E$7:$E50)/SUM($E$7:$E$342)</f>
        <v>0.43339816168272921</v>
      </c>
      <c r="T50" s="11">
        <f t="shared" si="9"/>
        <v>5.2694136291600632E-3</v>
      </c>
      <c r="U50" s="84" t="s">
        <v>3692</v>
      </c>
      <c r="V50" s="18">
        <f t="shared" si="7"/>
        <v>220338.98305084746</v>
      </c>
      <c r="W50" s="18">
        <f t="shared" si="10"/>
        <v>137004.75435816165</v>
      </c>
      <c r="X50" s="84" t="s">
        <v>3692</v>
      </c>
      <c r="Y50" s="18">
        <f t="shared" si="8"/>
        <v>16949.152542372882</v>
      </c>
      <c r="Z50" s="18">
        <f t="shared" si="11"/>
        <v>10538.827258320127</v>
      </c>
    </row>
    <row r="51" spans="1:26" x14ac:dyDescent="0.35">
      <c r="A51">
        <v>1801857172</v>
      </c>
      <c r="B51" t="s">
        <v>111</v>
      </c>
      <c r="C51" s="1">
        <f>SUMIFS(T_DATA[discharges],T_DATA[year],C$4,T_DATA[encounter],C$5,T_DATA[bill_npi],$A51)</f>
        <v>50</v>
      </c>
      <c r="D51" s="1">
        <f>SUMIFS(T_DATA[discharges],T_DATA[year],D$4,T_DATA[encounter],D$5,T_DATA[bill_npi],$A51)</f>
        <v>789</v>
      </c>
      <c r="E51" s="1">
        <f t="shared" si="0"/>
        <v>839</v>
      </c>
      <c r="F51" s="11">
        <f>SUMIFS(T_DATA[csection_discharges],T_DATA[year],F$4,T_DATA[bill_npi],$A51)/SUMIFS(T_DATA[discharges],T_DATA[year],F$4,T_DATA[bill_npi],$A51)</f>
        <v>0.33849821215733017</v>
      </c>
      <c r="G51" s="1">
        <f>SUMIFS(T_DATA[prev_csect_num],T_DATA[year],G$4,T_DATA[bill_npi],$A51,T_DATA[encounter],G$5)</f>
        <v>9</v>
      </c>
      <c r="H51" s="1">
        <f>SUMIFS(T_DATA[prev_csect_den],T_DATA[year],H$4,T_DATA[bill_npi],$A51,T_DATA[encounter],H$5)</f>
        <v>31</v>
      </c>
      <c r="I51" s="11">
        <f t="shared" si="1"/>
        <v>0.29032258064516131</v>
      </c>
      <c r="J51" s="1">
        <f>SUMIFS(T_DATA[prev_csect_num],T_DATA[year],J$4,T_DATA[bill_npi],$A51,T_DATA[encounter],J$5)</f>
        <v>90</v>
      </c>
      <c r="K51" s="1">
        <f>SUMIFS(T_DATA[prev_csect_den],T_DATA[year],K$4,T_DATA[bill_npi],$A51,T_DATA[encounter],K$5)</f>
        <v>412</v>
      </c>
      <c r="L51" s="11">
        <f t="shared" si="2"/>
        <v>0.21844660194174756</v>
      </c>
      <c r="M51" s="1">
        <f>SUMIFS(T_DATA[prev_csect_num],T_DATA[year],M$4,T_DATA[bill_npi],$A51)</f>
        <v>99</v>
      </c>
      <c r="N51" s="1">
        <f>SUMIFS(T_DATA[prev_csect_den],T_DATA[year],N$4,T_DATA[bill_npi],$A51)</f>
        <v>443</v>
      </c>
      <c r="O51" s="11">
        <f t="shared" si="3"/>
        <v>0.2234762979683973</v>
      </c>
      <c r="P51" s="86">
        <f>SUMIFS(T_DATA[mc_tot_rpt_plan_pd_amt],T_DATA[year],P$4,T_DATA[encounter],P$5,T_DATA[bill_npi],$A51)</f>
        <v>4181199</v>
      </c>
      <c r="Q51" s="86">
        <f>SUMIFS(T_DATA[prev_csect_num_mc_tot_rpt_plan_pd_amt],T_DATA[year],Q$4,T_DATA[encounter],Q$5,T_DATA[bill_npi],$A51)</f>
        <v>613757.05000000005</v>
      </c>
      <c r="R51" s="86">
        <f>SUMIFS(T_DATA[prev_csect_den_mc_tot_rpt_plan_pd_amt],T_DATA[year],R$4,T_DATA[encounter],R$5,T_DATA[bill_npi],$A51)</f>
        <v>2037186.7</v>
      </c>
      <c r="S51" s="11">
        <f>SUM($E$7:$E51)/SUM($E$7:$E$342)</f>
        <v>0.43859475261997372</v>
      </c>
      <c r="T51" s="11">
        <f t="shared" si="9"/>
        <v>5.2099841521394616E-3</v>
      </c>
      <c r="U51" s="84" t="s">
        <v>3692</v>
      </c>
      <c r="V51" s="18">
        <f t="shared" si="7"/>
        <v>220338.98305084746</v>
      </c>
      <c r="W51" s="18">
        <f t="shared" si="10"/>
        <v>135459.58795562599</v>
      </c>
      <c r="X51" s="84" t="s">
        <v>3692</v>
      </c>
      <c r="Y51" s="18">
        <f t="shared" si="8"/>
        <v>16949.152542372882</v>
      </c>
      <c r="Z51" s="18">
        <f t="shared" si="11"/>
        <v>10419.968304278922</v>
      </c>
    </row>
    <row r="52" spans="1:26" x14ac:dyDescent="0.35">
      <c r="A52">
        <v>1518998699</v>
      </c>
      <c r="B52" t="s">
        <v>73</v>
      </c>
      <c r="C52" s="1">
        <f>SUMIFS(T_DATA[discharges],T_DATA[year],C$4,T_DATA[encounter],C$5,T_DATA[bill_npi],$A52)</f>
        <v>69</v>
      </c>
      <c r="D52" s="1">
        <f>SUMIFS(T_DATA[discharges],T_DATA[year],D$4,T_DATA[encounter],D$5,T_DATA[bill_npi],$A52)</f>
        <v>727</v>
      </c>
      <c r="E52" s="1">
        <f t="shared" si="0"/>
        <v>796</v>
      </c>
      <c r="F52" s="11">
        <f>SUMIFS(T_DATA[csection_discharges],T_DATA[year],F$4,T_DATA[bill_npi],$A52)/SUMIFS(T_DATA[discharges],T_DATA[year],F$4,T_DATA[bill_npi],$A52)</f>
        <v>0.36055276381909546</v>
      </c>
      <c r="G52" s="1">
        <f>SUMIFS(T_DATA[prev_csect_num],T_DATA[year],G$4,T_DATA[bill_npi],$A52,T_DATA[encounter],G$5)</f>
        <v>5</v>
      </c>
      <c r="H52" s="1">
        <f>SUMIFS(T_DATA[prev_csect_den],T_DATA[year],H$4,T_DATA[bill_npi],$A52,T_DATA[encounter],H$5)</f>
        <v>31</v>
      </c>
      <c r="I52" s="11">
        <f t="shared" si="1"/>
        <v>0.16129032258064516</v>
      </c>
      <c r="J52" s="1">
        <f>SUMIFS(T_DATA[prev_csect_num],T_DATA[year],J$4,T_DATA[bill_npi],$A52,T_DATA[encounter],J$5)</f>
        <v>56</v>
      </c>
      <c r="K52" s="1">
        <f>SUMIFS(T_DATA[prev_csect_den],T_DATA[year],K$4,T_DATA[bill_npi],$A52,T_DATA[encounter],K$5)</f>
        <v>256</v>
      </c>
      <c r="L52" s="11">
        <f t="shared" si="2"/>
        <v>0.21875</v>
      </c>
      <c r="M52" s="1">
        <f>SUMIFS(T_DATA[prev_csect_num],T_DATA[year],M$4,T_DATA[bill_npi],$A52)</f>
        <v>61</v>
      </c>
      <c r="N52" s="1">
        <f>SUMIFS(T_DATA[prev_csect_den],T_DATA[year],N$4,T_DATA[bill_npi],$A52)</f>
        <v>287</v>
      </c>
      <c r="O52" s="11">
        <f t="shared" si="3"/>
        <v>0.21254355400696864</v>
      </c>
      <c r="P52" s="86">
        <f>SUMIFS(T_DATA[mc_tot_rpt_plan_pd_amt],T_DATA[year],P$4,T_DATA[encounter],P$5,T_DATA[bill_npi],$A52)</f>
        <v>3182543.27</v>
      </c>
      <c r="Q52" s="86">
        <f>SUMIFS(T_DATA[prev_csect_num_mc_tot_rpt_plan_pd_amt],T_DATA[year],Q$4,T_DATA[encounter],Q$5,T_DATA[bill_npi],$A52)</f>
        <v>300902.62</v>
      </c>
      <c r="R52" s="86">
        <f>SUMIFS(T_DATA[prev_csect_den_mc_tot_rpt_plan_pd_amt],T_DATA[year],R$4,T_DATA[encounter],R$5,T_DATA[bill_npi],$A52)</f>
        <v>1037314.76</v>
      </c>
      <c r="S52" s="11">
        <f>SUM($E$7:$E52)/SUM($E$7:$E$342)</f>
        <v>0.44352501052944526</v>
      </c>
      <c r="T52" s="11">
        <f t="shared" si="9"/>
        <v>4.800581088219757E-3</v>
      </c>
      <c r="U52" s="84" t="s">
        <v>3692</v>
      </c>
      <c r="V52" s="18">
        <f t="shared" si="7"/>
        <v>220338.98305084746</v>
      </c>
      <c r="W52" s="18">
        <f t="shared" si="10"/>
        <v>124815.10829371368</v>
      </c>
      <c r="X52" s="84" t="s">
        <v>3692</v>
      </c>
      <c r="Y52" s="18">
        <f t="shared" si="8"/>
        <v>16949.152542372882</v>
      </c>
      <c r="Z52" s="18">
        <f t="shared" si="11"/>
        <v>9601.1621764395131</v>
      </c>
    </row>
    <row r="53" spans="1:26" x14ac:dyDescent="0.35">
      <c r="A53">
        <v>1578526695</v>
      </c>
      <c r="B53" t="s">
        <v>39</v>
      </c>
      <c r="C53" s="1">
        <f>SUMIFS(T_DATA[discharges],T_DATA[year],C$4,T_DATA[encounter],C$5,T_DATA[bill_npi],$A53)</f>
        <v>23</v>
      </c>
      <c r="D53" s="1">
        <f>SUMIFS(T_DATA[discharges],T_DATA[year],D$4,T_DATA[encounter],D$5,T_DATA[bill_npi],$A53)</f>
        <v>775</v>
      </c>
      <c r="E53" s="1">
        <f t="shared" si="0"/>
        <v>798</v>
      </c>
      <c r="F53" s="11">
        <f>SUMIFS(T_DATA[csection_discharges],T_DATA[year],F$4,T_DATA[bill_npi],$A53)/SUMIFS(T_DATA[discharges],T_DATA[year],F$4,T_DATA[bill_npi],$A53)</f>
        <v>0.41979949874686717</v>
      </c>
      <c r="G53" s="1">
        <f>SUMIFS(T_DATA[prev_csect_num],T_DATA[year],G$4,T_DATA[bill_npi],$A53,T_DATA[encounter],G$5)</f>
        <v>2</v>
      </c>
      <c r="H53" s="1">
        <f>SUMIFS(T_DATA[prev_csect_den],T_DATA[year],H$4,T_DATA[bill_npi],$A53,T_DATA[encounter],H$5)</f>
        <v>12</v>
      </c>
      <c r="I53" s="11">
        <f t="shared" si="1"/>
        <v>0.16666666666666666</v>
      </c>
      <c r="J53" s="1">
        <f>SUMIFS(T_DATA[prev_csect_num],T_DATA[year],J$4,T_DATA[bill_npi],$A53,T_DATA[encounter],J$5)</f>
        <v>100</v>
      </c>
      <c r="K53" s="1">
        <f>SUMIFS(T_DATA[prev_csect_den],T_DATA[year],K$4,T_DATA[bill_npi],$A53,T_DATA[encounter],K$5)</f>
        <v>355</v>
      </c>
      <c r="L53" s="11">
        <f t="shared" si="2"/>
        <v>0.28169014084507044</v>
      </c>
      <c r="M53" s="1">
        <f>SUMIFS(T_DATA[prev_csect_num],T_DATA[year],M$4,T_DATA[bill_npi],$A53)</f>
        <v>102</v>
      </c>
      <c r="N53" s="1">
        <f>SUMIFS(T_DATA[prev_csect_den],T_DATA[year],N$4,T_DATA[bill_npi],$A53)</f>
        <v>367</v>
      </c>
      <c r="O53" s="11">
        <f t="shared" si="3"/>
        <v>0.27792915531335149</v>
      </c>
      <c r="P53" s="86">
        <f>SUMIFS(T_DATA[mc_tot_rpt_plan_pd_amt],T_DATA[year],P$4,T_DATA[encounter],P$5,T_DATA[bill_npi],$A53)</f>
        <v>4036982.09</v>
      </c>
      <c r="Q53" s="86">
        <f>SUMIFS(T_DATA[prev_csect_num_mc_tot_rpt_plan_pd_amt],T_DATA[year],Q$4,T_DATA[encounter],Q$5,T_DATA[bill_npi],$A53)</f>
        <v>655066.91</v>
      </c>
      <c r="R53" s="86">
        <f>SUMIFS(T_DATA[prev_csect_den_mc_tot_rpt_plan_pd_amt],T_DATA[year],R$4,T_DATA[encounter],R$5,T_DATA[bill_npi],$A53)</f>
        <v>1806813.83</v>
      </c>
      <c r="S53" s="11">
        <f>SUM($E$7:$E53)/SUM($E$7:$E$342)</f>
        <v>0.44846765602160393</v>
      </c>
      <c r="T53" s="11">
        <f t="shared" si="9"/>
        <v>5.1175382989963021E-3</v>
      </c>
      <c r="U53" s="84" t="s">
        <v>3692</v>
      </c>
      <c r="V53" s="18">
        <f t="shared" si="7"/>
        <v>220338.98305084746</v>
      </c>
      <c r="W53" s="18">
        <f t="shared" si="10"/>
        <v>133055.99577390385</v>
      </c>
      <c r="X53" s="84" t="s">
        <v>3692</v>
      </c>
      <c r="Y53" s="18">
        <f t="shared" si="8"/>
        <v>16949.152542372882</v>
      </c>
      <c r="Z53" s="18">
        <f t="shared" si="11"/>
        <v>10235.076597992604</v>
      </c>
    </row>
    <row r="54" spans="1:26" x14ac:dyDescent="0.35">
      <c r="A54">
        <v>1487644993</v>
      </c>
      <c r="B54" t="s">
        <v>129</v>
      </c>
      <c r="C54" s="1">
        <f>SUMIFS(T_DATA[discharges],T_DATA[year],C$4,T_DATA[encounter],C$5,T_DATA[bill_npi],$A54)</f>
        <v>67</v>
      </c>
      <c r="D54" s="1">
        <f>SUMIFS(T_DATA[discharges],T_DATA[year],D$4,T_DATA[encounter],D$5,T_DATA[bill_npi],$A54)</f>
        <v>724</v>
      </c>
      <c r="E54" s="1">
        <f t="shared" si="0"/>
        <v>791</v>
      </c>
      <c r="F54" s="11">
        <f>SUMIFS(T_DATA[csection_discharges],T_DATA[year],F$4,T_DATA[bill_npi],$A54)/SUMIFS(T_DATA[discharges],T_DATA[year],F$4,T_DATA[bill_npi],$A54)</f>
        <v>0.29329962073324906</v>
      </c>
      <c r="G54" s="1">
        <f>SUMIFS(T_DATA[prev_csect_num],T_DATA[year],G$4,T_DATA[bill_npi],$A54,T_DATA[encounter],G$5)</f>
        <v>9</v>
      </c>
      <c r="H54" s="1">
        <f>SUMIFS(T_DATA[prev_csect_den],T_DATA[year],H$4,T_DATA[bill_npi],$A54,T_DATA[encounter],H$5)</f>
        <v>35</v>
      </c>
      <c r="I54" s="11">
        <f t="shared" si="1"/>
        <v>0.25714285714285712</v>
      </c>
      <c r="J54" s="1">
        <f>SUMIFS(T_DATA[prev_csect_num],T_DATA[year],J$4,T_DATA[bill_npi],$A54,T_DATA[encounter],J$5)</f>
        <v>66</v>
      </c>
      <c r="K54" s="1">
        <f>SUMIFS(T_DATA[prev_csect_den],T_DATA[year],K$4,T_DATA[bill_npi],$A54,T_DATA[encounter],K$5)</f>
        <v>328</v>
      </c>
      <c r="L54" s="11">
        <f t="shared" si="2"/>
        <v>0.20121951219512196</v>
      </c>
      <c r="M54" s="1">
        <f>SUMIFS(T_DATA[prev_csect_num],T_DATA[year],M$4,T_DATA[bill_npi],$A54)</f>
        <v>75</v>
      </c>
      <c r="N54" s="1">
        <f>SUMIFS(T_DATA[prev_csect_den],T_DATA[year],N$4,T_DATA[bill_npi],$A54)</f>
        <v>363</v>
      </c>
      <c r="O54" s="11">
        <f t="shared" si="3"/>
        <v>0.20661157024793389</v>
      </c>
      <c r="P54" s="86">
        <f>SUMIFS(T_DATA[mc_tot_rpt_plan_pd_amt],T_DATA[year],P$4,T_DATA[encounter],P$5,T_DATA[bill_npi],$A54)</f>
        <v>2918764.06</v>
      </c>
      <c r="Q54" s="86">
        <f>SUMIFS(T_DATA[prev_csect_num_mc_tot_rpt_plan_pd_amt],T_DATA[year],Q$4,T_DATA[encounter],Q$5,T_DATA[bill_npi],$A54)</f>
        <v>339558.82</v>
      </c>
      <c r="R54" s="86">
        <f>SUMIFS(T_DATA[prev_csect_den_mc_tot_rpt_plan_pd_amt],T_DATA[year],R$4,T_DATA[encounter],R$5,T_DATA[bill_npi],$A54)</f>
        <v>1276955.3400000001</v>
      </c>
      <c r="S54" s="11">
        <f>SUM($E$7:$E54)/SUM($E$7:$E$342)</f>
        <v>0.4533669449743577</v>
      </c>
      <c r="T54" s="11">
        <f t="shared" si="9"/>
        <v>4.7807712625462231E-3</v>
      </c>
      <c r="U54" s="84" t="s">
        <v>3692</v>
      </c>
      <c r="V54" s="18">
        <f t="shared" si="7"/>
        <v>220338.98305084746</v>
      </c>
      <c r="W54" s="18">
        <f t="shared" si="10"/>
        <v>124300.05282620179</v>
      </c>
      <c r="X54" s="84" t="s">
        <v>3692</v>
      </c>
      <c r="Y54" s="18">
        <f t="shared" si="8"/>
        <v>16949.152542372882</v>
      </c>
      <c r="Z54" s="18">
        <f t="shared" si="11"/>
        <v>9561.5425250924454</v>
      </c>
    </row>
    <row r="55" spans="1:26" x14ac:dyDescent="0.35">
      <c r="A55">
        <v>1205877172</v>
      </c>
      <c r="B55" t="s">
        <v>177</v>
      </c>
      <c r="C55" s="1">
        <f>SUMIFS(T_DATA[discharges],T_DATA[year],C$4,T_DATA[encounter],C$5,T_DATA[bill_npi],$A55)</f>
        <v>3</v>
      </c>
      <c r="D55" s="1">
        <f>SUMIFS(T_DATA[discharges],T_DATA[year],D$4,T_DATA[encounter],D$5,T_DATA[bill_npi],$A55)</f>
        <v>769</v>
      </c>
      <c r="E55" s="1">
        <f t="shared" si="0"/>
        <v>772</v>
      </c>
      <c r="F55" s="11">
        <f>SUMIFS(T_DATA[csection_discharges],T_DATA[year],F$4,T_DATA[bill_npi],$A55)/SUMIFS(T_DATA[discharges],T_DATA[year],F$4,T_DATA[bill_npi],$A55)</f>
        <v>0.35621761658031087</v>
      </c>
      <c r="G55" s="1">
        <f>SUMIFS(T_DATA[prev_csect_num],T_DATA[year],G$4,T_DATA[bill_npi],$A55,T_DATA[encounter],G$5)</f>
        <v>0</v>
      </c>
      <c r="H55" s="1">
        <f>SUMIFS(T_DATA[prev_csect_den],T_DATA[year],H$4,T_DATA[bill_npi],$A55,T_DATA[encounter],H$5)</f>
        <v>0</v>
      </c>
      <c r="I55" s="11" t="str">
        <f t="shared" si="1"/>
        <v/>
      </c>
      <c r="J55" s="1">
        <f>SUMIFS(T_DATA[prev_csect_num],T_DATA[year],J$4,T_DATA[bill_npi],$A55,T_DATA[encounter],J$5)</f>
        <v>57</v>
      </c>
      <c r="K55" s="1">
        <f>SUMIFS(T_DATA[prev_csect_den],T_DATA[year],K$4,T_DATA[bill_npi],$A55,T_DATA[encounter],K$5)</f>
        <v>273</v>
      </c>
      <c r="L55" s="11">
        <f t="shared" si="2"/>
        <v>0.2087912087912088</v>
      </c>
      <c r="M55" s="1">
        <f>SUMIFS(T_DATA[prev_csect_num],T_DATA[year],M$4,T_DATA[bill_npi],$A55)</f>
        <v>57</v>
      </c>
      <c r="N55" s="1">
        <f>SUMIFS(T_DATA[prev_csect_den],T_DATA[year],N$4,T_DATA[bill_npi],$A55)</f>
        <v>273</v>
      </c>
      <c r="O55" s="11">
        <f t="shared" si="3"/>
        <v>0.2087912087912088</v>
      </c>
      <c r="P55" s="86">
        <f>SUMIFS(T_DATA[mc_tot_rpt_plan_pd_amt],T_DATA[year],P$4,T_DATA[encounter],P$5,T_DATA[bill_npi],$A55)</f>
        <v>3261666.2</v>
      </c>
      <c r="Q55" s="86">
        <f>SUMIFS(T_DATA[prev_csect_num_mc_tot_rpt_plan_pd_amt],T_DATA[year],Q$4,T_DATA[encounter],Q$5,T_DATA[bill_npi],$A55)</f>
        <v>310785.83</v>
      </c>
      <c r="R55" s="86">
        <f>SUMIFS(T_DATA[prev_csect_den_mc_tot_rpt_plan_pd_amt],T_DATA[year],R$4,T_DATA[encounter],R$5,T_DATA[bill_npi],$A55)</f>
        <v>1069635.79</v>
      </c>
      <c r="S55" s="11">
        <f>SUM($E$7:$E55)/SUM($E$7:$E$342)</f>
        <v>0.45814855189158388</v>
      </c>
      <c r="T55" s="11">
        <f t="shared" si="9"/>
        <v>5.0779186476492344E-3</v>
      </c>
      <c r="U55" s="84" t="s">
        <v>3692</v>
      </c>
      <c r="V55" s="18">
        <f t="shared" si="7"/>
        <v>220338.98305084746</v>
      </c>
      <c r="W55" s="18">
        <f t="shared" si="10"/>
        <v>132025.8848388801</v>
      </c>
      <c r="X55" s="84" t="s">
        <v>3692</v>
      </c>
      <c r="Y55" s="18">
        <f t="shared" si="8"/>
        <v>16949.152542372882</v>
      </c>
      <c r="Z55" s="18">
        <f t="shared" si="11"/>
        <v>10155.837295298468</v>
      </c>
    </row>
    <row r="56" spans="1:26" x14ac:dyDescent="0.35">
      <c r="A56">
        <v>1508815333</v>
      </c>
      <c r="B56" t="s">
        <v>164</v>
      </c>
      <c r="C56" s="1">
        <f>SUMIFS(T_DATA[discharges],T_DATA[year],C$4,T_DATA[encounter],C$5,T_DATA[bill_npi],$A56)</f>
        <v>98</v>
      </c>
      <c r="D56" s="1">
        <f>SUMIFS(T_DATA[discharges],T_DATA[year],D$4,T_DATA[encounter],D$5,T_DATA[bill_npi],$A56)</f>
        <v>662</v>
      </c>
      <c r="E56" s="1">
        <f t="shared" si="0"/>
        <v>760</v>
      </c>
      <c r="F56" s="11">
        <f>SUMIFS(T_DATA[csection_discharges],T_DATA[year],F$4,T_DATA[bill_npi],$A56)/SUMIFS(T_DATA[discharges],T_DATA[year],F$4,T_DATA[bill_npi],$A56)</f>
        <v>0.27500000000000002</v>
      </c>
      <c r="G56" s="1">
        <f>SUMIFS(T_DATA[prev_csect_num],T_DATA[year],G$4,T_DATA[bill_npi],$A56,T_DATA[encounter],G$5)</f>
        <v>14</v>
      </c>
      <c r="H56" s="1">
        <f>SUMIFS(T_DATA[prev_csect_den],T_DATA[year],H$4,T_DATA[bill_npi],$A56,T_DATA[encounter],H$5)</f>
        <v>60</v>
      </c>
      <c r="I56" s="11">
        <f t="shared" si="1"/>
        <v>0.23333333333333334</v>
      </c>
      <c r="J56" s="1">
        <f>SUMIFS(T_DATA[prev_csect_num],T_DATA[year],J$4,T_DATA[bill_npi],$A56,T_DATA[encounter],J$5)</f>
        <v>34</v>
      </c>
      <c r="K56" s="1">
        <f>SUMIFS(T_DATA[prev_csect_den],T_DATA[year],K$4,T_DATA[bill_npi],$A56,T_DATA[encounter],K$5)</f>
        <v>272</v>
      </c>
      <c r="L56" s="11">
        <f t="shared" si="2"/>
        <v>0.125</v>
      </c>
      <c r="M56" s="1">
        <f>SUMIFS(T_DATA[prev_csect_num],T_DATA[year],M$4,T_DATA[bill_npi],$A56)</f>
        <v>48</v>
      </c>
      <c r="N56" s="1">
        <f>SUMIFS(T_DATA[prev_csect_den],T_DATA[year],N$4,T_DATA[bill_npi],$A56)</f>
        <v>332</v>
      </c>
      <c r="O56" s="11">
        <f t="shared" si="3"/>
        <v>0.14457831325301204</v>
      </c>
      <c r="P56" s="86">
        <f>SUMIFS(T_DATA[mc_tot_rpt_plan_pd_amt],T_DATA[year],P$4,T_DATA[encounter],P$5,T_DATA[bill_npi],$A56)</f>
        <v>2982965.96</v>
      </c>
      <c r="Q56" s="86">
        <f>SUMIFS(T_DATA[prev_csect_num_mc_tot_rpt_plan_pd_amt],T_DATA[year],Q$4,T_DATA[encounter],Q$5,T_DATA[bill_npi],$A56)</f>
        <v>187456.84</v>
      </c>
      <c r="R56" s="86">
        <f>SUMIFS(T_DATA[prev_csect_den_mc_tot_rpt_plan_pd_amt],T_DATA[year],R$4,T_DATA[encounter],R$5,T_DATA[bill_npi],$A56)</f>
        <v>1146223.1399999999</v>
      </c>
      <c r="S56" s="11">
        <f>SUM($E$7:$E56)/SUM($E$7:$E$342)</f>
        <v>0.46285583331268737</v>
      </c>
      <c r="T56" s="11">
        <f t="shared" si="9"/>
        <v>4.3713681986265185E-3</v>
      </c>
      <c r="U56" s="84" t="s">
        <v>3692</v>
      </c>
      <c r="V56" s="18">
        <f t="shared" si="7"/>
        <v>220338.98305084746</v>
      </c>
      <c r="W56" s="18">
        <f t="shared" si="10"/>
        <v>113655.57316428948</v>
      </c>
      <c r="X56" s="84" t="s">
        <v>3692</v>
      </c>
      <c r="Y56" s="18">
        <f t="shared" si="8"/>
        <v>16949.152542372882</v>
      </c>
      <c r="Z56" s="18">
        <f t="shared" si="11"/>
        <v>8742.7363972530384</v>
      </c>
    </row>
    <row r="57" spans="1:26" x14ac:dyDescent="0.35">
      <c r="A57">
        <v>1760421713</v>
      </c>
      <c r="B57" t="s">
        <v>52</v>
      </c>
      <c r="C57" s="1">
        <f>SUMIFS(T_DATA[discharges],T_DATA[year],C$4,T_DATA[encounter],C$5,T_DATA[bill_npi],$A57)</f>
        <v>81</v>
      </c>
      <c r="D57" s="1">
        <f>SUMIFS(T_DATA[discharges],T_DATA[year],D$4,T_DATA[encounter],D$5,T_DATA[bill_npi],$A57)</f>
        <v>678</v>
      </c>
      <c r="E57" s="1">
        <f t="shared" si="0"/>
        <v>759</v>
      </c>
      <c r="F57" s="11">
        <f>SUMIFS(T_DATA[csection_discharges],T_DATA[year],F$4,T_DATA[bill_npi],$A57)/SUMIFS(T_DATA[discharges],T_DATA[year],F$4,T_DATA[bill_npi],$A57)</f>
        <v>0.30039525691699603</v>
      </c>
      <c r="G57" s="1">
        <f>SUMIFS(T_DATA[prev_csect_num],T_DATA[year],G$4,T_DATA[bill_npi],$A57,T_DATA[encounter],G$5)</f>
        <v>9</v>
      </c>
      <c r="H57" s="1">
        <f>SUMIFS(T_DATA[prev_csect_den],T_DATA[year],H$4,T_DATA[bill_npi],$A57,T_DATA[encounter],H$5)</f>
        <v>54</v>
      </c>
      <c r="I57" s="11">
        <f t="shared" si="1"/>
        <v>0.16666666666666666</v>
      </c>
      <c r="J57" s="1">
        <f>SUMIFS(T_DATA[prev_csect_num],T_DATA[year],J$4,T_DATA[bill_npi],$A57,T_DATA[encounter],J$5)</f>
        <v>62</v>
      </c>
      <c r="K57" s="1">
        <f>SUMIFS(T_DATA[prev_csect_den],T_DATA[year],K$4,T_DATA[bill_npi],$A57,T_DATA[encounter],K$5)</f>
        <v>268</v>
      </c>
      <c r="L57" s="11">
        <f t="shared" si="2"/>
        <v>0.23134328358208955</v>
      </c>
      <c r="M57" s="1">
        <f>SUMIFS(T_DATA[prev_csect_num],T_DATA[year],M$4,T_DATA[bill_npi],$A57)</f>
        <v>71</v>
      </c>
      <c r="N57" s="1">
        <f>SUMIFS(T_DATA[prev_csect_den],T_DATA[year],N$4,T_DATA[bill_npi],$A57)</f>
        <v>322</v>
      </c>
      <c r="O57" s="11">
        <f t="shared" si="3"/>
        <v>0.22049689440993789</v>
      </c>
      <c r="P57" s="86">
        <f>SUMIFS(T_DATA[mc_tot_rpt_plan_pd_amt],T_DATA[year],P$4,T_DATA[encounter],P$5,T_DATA[bill_npi],$A57)</f>
        <v>2749766.15</v>
      </c>
      <c r="Q57" s="86">
        <f>SUMIFS(T_DATA[prev_csect_num_mc_tot_rpt_plan_pd_amt],T_DATA[year],Q$4,T_DATA[encounter],Q$5,T_DATA[bill_npi],$A57)</f>
        <v>343928.37</v>
      </c>
      <c r="R57" s="86">
        <f>SUMIFS(T_DATA[prev_csect_den_mc_tot_rpt_plan_pd_amt],T_DATA[year],R$4,T_DATA[encounter],R$5,T_DATA[bill_npi],$A57)</f>
        <v>1077367.3700000001</v>
      </c>
      <c r="S57" s="11">
        <f>SUM($E$7:$E57)/SUM($E$7:$E$342)</f>
        <v>0.46755692094244727</v>
      </c>
      <c r="T57" s="11">
        <f t="shared" si="9"/>
        <v>4.4770206022187002E-3</v>
      </c>
      <c r="U57" s="84" t="s">
        <v>3692</v>
      </c>
      <c r="V57" s="18">
        <f t="shared" si="7"/>
        <v>220338.98305084746</v>
      </c>
      <c r="W57" s="18">
        <f t="shared" si="10"/>
        <v>116402.53565768621</v>
      </c>
      <c r="X57" s="84" t="s">
        <v>3692</v>
      </c>
      <c r="Y57" s="18">
        <f t="shared" si="8"/>
        <v>16949.152542372882</v>
      </c>
      <c r="Z57" s="18">
        <f t="shared" si="11"/>
        <v>8954.0412044374007</v>
      </c>
    </row>
    <row r="58" spans="1:26" x14ac:dyDescent="0.35">
      <c r="A58">
        <v>1013924372</v>
      </c>
      <c r="B58" t="s">
        <v>261</v>
      </c>
      <c r="C58" s="1">
        <f>SUMIFS(T_DATA[discharges],T_DATA[year],C$4,T_DATA[encounter],C$5,T_DATA[bill_npi],$A58)</f>
        <v>55</v>
      </c>
      <c r="D58" s="1">
        <f>SUMIFS(T_DATA[discharges],T_DATA[year],D$4,T_DATA[encounter],D$5,T_DATA[bill_npi],$A58)</f>
        <v>695</v>
      </c>
      <c r="E58" s="1">
        <f t="shared" si="0"/>
        <v>750</v>
      </c>
      <c r="F58" s="11">
        <f>SUMIFS(T_DATA[csection_discharges],T_DATA[year],F$4,T_DATA[bill_npi],$A58)/SUMIFS(T_DATA[discharges],T_DATA[year],F$4,T_DATA[bill_npi],$A58)</f>
        <v>0.28799999999999998</v>
      </c>
      <c r="G58" s="1">
        <f>SUMIFS(T_DATA[prev_csect_num],T_DATA[year],G$4,T_DATA[bill_npi],$A58,T_DATA[encounter],G$5)</f>
        <v>8</v>
      </c>
      <c r="H58" s="1">
        <f>SUMIFS(T_DATA[prev_csect_den],T_DATA[year],H$4,T_DATA[bill_npi],$A58,T_DATA[encounter],H$5)</f>
        <v>33</v>
      </c>
      <c r="I58" s="11">
        <f t="shared" si="1"/>
        <v>0.24242424242424243</v>
      </c>
      <c r="J58" s="1">
        <f>SUMIFS(T_DATA[prev_csect_num],T_DATA[year],J$4,T_DATA[bill_npi],$A58,T_DATA[encounter],J$5)</f>
        <v>70</v>
      </c>
      <c r="K58" s="1">
        <f>SUMIFS(T_DATA[prev_csect_den],T_DATA[year],K$4,T_DATA[bill_npi],$A58,T_DATA[encounter],K$5)</f>
        <v>365</v>
      </c>
      <c r="L58" s="11">
        <f t="shared" si="2"/>
        <v>0.19178082191780821</v>
      </c>
      <c r="M58" s="1">
        <f>SUMIFS(T_DATA[prev_csect_num],T_DATA[year],M$4,T_DATA[bill_npi],$A58)</f>
        <v>78</v>
      </c>
      <c r="N58" s="1">
        <f>SUMIFS(T_DATA[prev_csect_den],T_DATA[year],N$4,T_DATA[bill_npi],$A58)</f>
        <v>398</v>
      </c>
      <c r="O58" s="11">
        <f t="shared" si="3"/>
        <v>0.19597989949748743</v>
      </c>
      <c r="P58" s="86">
        <f>SUMIFS(T_DATA[mc_tot_rpt_plan_pd_amt],T_DATA[year],P$4,T_DATA[encounter],P$5,T_DATA[bill_npi],$A58)</f>
        <v>6206798.6799999997</v>
      </c>
      <c r="Q58" s="86">
        <f>SUMIFS(T_DATA[prev_csect_num_mc_tot_rpt_plan_pd_amt],T_DATA[year],Q$4,T_DATA[encounter],Q$5,T_DATA[bill_npi],$A58)</f>
        <v>946058.4</v>
      </c>
      <c r="R58" s="86">
        <f>SUMIFS(T_DATA[prev_csect_den_mc_tot_rpt_plan_pd_amt],T_DATA[year],R$4,T_DATA[encounter],R$5,T_DATA[bill_npi],$A58)</f>
        <v>3201513.78</v>
      </c>
      <c r="S58" s="11">
        <f>SUM($E$7:$E58)/SUM($E$7:$E$342)</f>
        <v>0.47220226445011521</v>
      </c>
      <c r="T58" s="11">
        <f t="shared" si="9"/>
        <v>4.5892762810353935E-3</v>
      </c>
      <c r="U58" s="84" t="s">
        <v>3692</v>
      </c>
      <c r="V58" s="18">
        <f t="shared" si="7"/>
        <v>220338.98305084746</v>
      </c>
      <c r="W58" s="18">
        <f t="shared" si="10"/>
        <v>119321.18330692023</v>
      </c>
      <c r="X58" s="84" t="s">
        <v>3692</v>
      </c>
      <c r="Y58" s="18">
        <f t="shared" si="8"/>
        <v>16949.152542372882</v>
      </c>
      <c r="Z58" s="18">
        <f t="shared" si="11"/>
        <v>9178.5525620707867</v>
      </c>
    </row>
    <row r="59" spans="1:26" x14ac:dyDescent="0.35">
      <c r="A59">
        <v>1700886322</v>
      </c>
      <c r="B59" t="s">
        <v>290</v>
      </c>
      <c r="C59" s="1">
        <f>SUMIFS(T_DATA[discharges],T_DATA[year],C$4,T_DATA[encounter],C$5,T_DATA[bill_npi],$A59)</f>
        <v>44</v>
      </c>
      <c r="D59" s="1">
        <f>SUMIFS(T_DATA[discharges],T_DATA[year],D$4,T_DATA[encounter],D$5,T_DATA[bill_npi],$A59)</f>
        <v>725</v>
      </c>
      <c r="E59" s="1">
        <f t="shared" si="0"/>
        <v>769</v>
      </c>
      <c r="F59" s="11">
        <f>SUMIFS(T_DATA[csection_discharges],T_DATA[year],F$4,T_DATA[bill_npi],$A59)/SUMIFS(T_DATA[discharges],T_DATA[year],F$4,T_DATA[bill_npi],$A59)</f>
        <v>0.37061118335500648</v>
      </c>
      <c r="G59" s="1">
        <f>SUMIFS(T_DATA[prev_csect_num],T_DATA[year],G$4,T_DATA[bill_npi],$A59,T_DATA[encounter],G$5)</f>
        <v>6</v>
      </c>
      <c r="H59" s="1">
        <f>SUMIFS(T_DATA[prev_csect_den],T_DATA[year],H$4,T_DATA[bill_npi],$A59,T_DATA[encounter],H$5)</f>
        <v>26</v>
      </c>
      <c r="I59" s="11">
        <f t="shared" si="1"/>
        <v>0.23076923076923078</v>
      </c>
      <c r="J59" s="1">
        <f>SUMIFS(T_DATA[prev_csect_num],T_DATA[year],J$4,T_DATA[bill_npi],$A59,T_DATA[encounter],J$5)</f>
        <v>85</v>
      </c>
      <c r="K59" s="1">
        <f>SUMIFS(T_DATA[prev_csect_den],T_DATA[year],K$4,T_DATA[bill_npi],$A59,T_DATA[encounter],K$5)</f>
        <v>337</v>
      </c>
      <c r="L59" s="11">
        <f t="shared" si="2"/>
        <v>0.25222551928783382</v>
      </c>
      <c r="M59" s="1">
        <f>SUMIFS(T_DATA[prev_csect_num],T_DATA[year],M$4,T_DATA[bill_npi],$A59)</f>
        <v>91</v>
      </c>
      <c r="N59" s="1">
        <f>SUMIFS(T_DATA[prev_csect_den],T_DATA[year],N$4,T_DATA[bill_npi],$A59)</f>
        <v>363</v>
      </c>
      <c r="O59" s="11">
        <f t="shared" si="3"/>
        <v>0.25068870523415976</v>
      </c>
      <c r="P59" s="86">
        <f>SUMIFS(T_DATA[mc_tot_rpt_plan_pd_amt],T_DATA[year],P$4,T_DATA[encounter],P$5,T_DATA[bill_npi],$A59)</f>
        <v>4197725.76</v>
      </c>
      <c r="Q59" s="86">
        <f>SUMIFS(T_DATA[prev_csect_num_mc_tot_rpt_plan_pd_amt],T_DATA[year],Q$4,T_DATA[encounter],Q$5,T_DATA[bill_npi],$A59)</f>
        <v>545976.05000000005</v>
      </c>
      <c r="R59" s="86">
        <f>SUMIFS(T_DATA[prev_csect_den_mc_tot_rpt_plan_pd_amt],T_DATA[year],R$4,T_DATA[encounter],R$5,T_DATA[bill_npi],$A59)</f>
        <v>1851427.78</v>
      </c>
      <c r="S59" s="11">
        <f>SUM($E$7:$E59)/SUM($E$7:$E$342)</f>
        <v>0.47696528999331073</v>
      </c>
      <c r="T59" s="11">
        <f t="shared" si="9"/>
        <v>4.7873745377707347E-3</v>
      </c>
      <c r="U59" s="84" t="s">
        <v>3692</v>
      </c>
      <c r="V59" s="18">
        <f t="shared" si="7"/>
        <v>220338.98305084746</v>
      </c>
      <c r="W59" s="18">
        <f t="shared" si="10"/>
        <v>124471.73798203909</v>
      </c>
      <c r="X59" s="84" t="s">
        <v>3692</v>
      </c>
      <c r="Y59" s="18">
        <f t="shared" si="8"/>
        <v>16949.152542372882</v>
      </c>
      <c r="Z59" s="18">
        <f t="shared" si="11"/>
        <v>9574.7490755414692</v>
      </c>
    </row>
    <row r="60" spans="1:26" x14ac:dyDescent="0.35">
      <c r="A60">
        <v>1639179328</v>
      </c>
      <c r="B60" t="s">
        <v>86</v>
      </c>
      <c r="C60" s="1">
        <f>SUMIFS(T_DATA[discharges],T_DATA[year],C$4,T_DATA[encounter],C$5,T_DATA[bill_npi],$A60)</f>
        <v>58</v>
      </c>
      <c r="D60" s="1">
        <f>SUMIFS(T_DATA[discharges],T_DATA[year],D$4,T_DATA[encounter],D$5,T_DATA[bill_npi],$A60)</f>
        <v>611</v>
      </c>
      <c r="E60" s="1">
        <f t="shared" si="0"/>
        <v>669</v>
      </c>
      <c r="F60" s="11">
        <f>SUMIFS(T_DATA[csection_discharges],T_DATA[year],F$4,T_DATA[bill_npi],$A60)/SUMIFS(T_DATA[discharges],T_DATA[year],F$4,T_DATA[bill_npi],$A60)</f>
        <v>0.36621823617339311</v>
      </c>
      <c r="G60" s="1">
        <f>SUMIFS(T_DATA[prev_csect_num],T_DATA[year],G$4,T_DATA[bill_npi],$A60,T_DATA[encounter],G$5)</f>
        <v>6</v>
      </c>
      <c r="H60" s="1">
        <f>SUMIFS(T_DATA[prev_csect_den],T_DATA[year],H$4,T_DATA[bill_npi],$A60,T_DATA[encounter],H$5)</f>
        <v>26</v>
      </c>
      <c r="I60" s="11">
        <f t="shared" si="1"/>
        <v>0.23076923076923078</v>
      </c>
      <c r="J60" s="1">
        <f>SUMIFS(T_DATA[prev_csect_num],T_DATA[year],J$4,T_DATA[bill_npi],$A60,T_DATA[encounter],J$5)</f>
        <v>58</v>
      </c>
      <c r="K60" s="1">
        <f>SUMIFS(T_DATA[prev_csect_den],T_DATA[year],K$4,T_DATA[bill_npi],$A60,T_DATA[encounter],K$5)</f>
        <v>253</v>
      </c>
      <c r="L60" s="11">
        <f t="shared" si="2"/>
        <v>0.22924901185770752</v>
      </c>
      <c r="M60" s="1">
        <f>SUMIFS(T_DATA[prev_csect_num],T_DATA[year],M$4,T_DATA[bill_npi],$A60)</f>
        <v>64</v>
      </c>
      <c r="N60" s="1">
        <f>SUMIFS(T_DATA[prev_csect_den],T_DATA[year],N$4,T_DATA[bill_npi],$A60)</f>
        <v>279</v>
      </c>
      <c r="O60" s="11">
        <f t="shared" si="3"/>
        <v>0.22939068100358423</v>
      </c>
      <c r="P60" s="86">
        <f>SUMIFS(T_DATA[mc_tot_rpt_plan_pd_amt],T_DATA[year],P$4,T_DATA[encounter],P$5,T_DATA[bill_npi],$A60)</f>
        <v>4467935.5199999996</v>
      </c>
      <c r="Q60" s="86">
        <f>SUMIFS(T_DATA[prev_csect_num_mc_tot_rpt_plan_pd_amt],T_DATA[year],Q$4,T_DATA[encounter],Q$5,T_DATA[bill_npi],$A60)</f>
        <v>585936.81999999995</v>
      </c>
      <c r="R60" s="86">
        <f>SUMIFS(T_DATA[prev_csect_den_mc_tot_rpt_plan_pd_amt],T_DATA[year],R$4,T_DATA[encounter],R$5,T_DATA[bill_npi],$A60)</f>
        <v>1649770.78</v>
      </c>
      <c r="S60" s="11">
        <f>SUM($E$7:$E60)/SUM($E$7:$E$342)</f>
        <v>0.48110893640215047</v>
      </c>
      <c r="T60" s="11">
        <f t="shared" si="9"/>
        <v>4.0346011621764395E-3</v>
      </c>
      <c r="U60" s="84" t="s">
        <v>3692</v>
      </c>
      <c r="V60" s="18">
        <f t="shared" si="7"/>
        <v>220338.98305084746</v>
      </c>
      <c r="W60" s="18">
        <f t="shared" si="10"/>
        <v>104899.63021658742</v>
      </c>
      <c r="X60" s="84" t="s">
        <v>3692</v>
      </c>
      <c r="Y60" s="18">
        <f t="shared" si="8"/>
        <v>16949.152542372882</v>
      </c>
      <c r="Z60" s="18">
        <f t="shared" si="11"/>
        <v>8069.2023243528793</v>
      </c>
    </row>
    <row r="61" spans="1:26" x14ac:dyDescent="0.35">
      <c r="A61">
        <v>1164464921</v>
      </c>
      <c r="B61" t="s">
        <v>30</v>
      </c>
      <c r="C61" s="1">
        <f>SUMIFS(T_DATA[discharges],T_DATA[year],C$4,T_DATA[encounter],C$5,T_DATA[bill_npi],$A61)</f>
        <v>48</v>
      </c>
      <c r="D61" s="1">
        <f>SUMIFS(T_DATA[discharges],T_DATA[year],D$4,T_DATA[encounter],D$5,T_DATA[bill_npi],$A61)</f>
        <v>599</v>
      </c>
      <c r="E61" s="1">
        <f t="shared" si="0"/>
        <v>647</v>
      </c>
      <c r="F61" s="11">
        <f>SUMIFS(T_DATA[csection_discharges],T_DATA[year],F$4,T_DATA[bill_npi],$A61)/SUMIFS(T_DATA[discharges],T_DATA[year],F$4,T_DATA[bill_npi],$A61)</f>
        <v>0.31839258114374036</v>
      </c>
      <c r="G61" s="1">
        <f>SUMIFS(T_DATA[prev_csect_num],T_DATA[year],G$4,T_DATA[bill_npi],$A61,T_DATA[encounter],G$5)</f>
        <v>3</v>
      </c>
      <c r="H61" s="1">
        <f>SUMIFS(T_DATA[prev_csect_den],T_DATA[year],H$4,T_DATA[bill_npi],$A61,T_DATA[encounter],H$5)</f>
        <v>23</v>
      </c>
      <c r="I61" s="11">
        <f t="shared" si="1"/>
        <v>0.13043478260869565</v>
      </c>
      <c r="J61" s="1">
        <f>SUMIFS(T_DATA[prev_csect_num],T_DATA[year],J$4,T_DATA[bill_npi],$A61,T_DATA[encounter],J$5)</f>
        <v>47</v>
      </c>
      <c r="K61" s="1">
        <f>SUMIFS(T_DATA[prev_csect_den],T_DATA[year],K$4,T_DATA[bill_npi],$A61,T_DATA[encounter],K$5)</f>
        <v>222</v>
      </c>
      <c r="L61" s="11">
        <f t="shared" si="2"/>
        <v>0.21171171171171171</v>
      </c>
      <c r="M61" s="1">
        <f>SUMIFS(T_DATA[prev_csect_num],T_DATA[year],M$4,T_DATA[bill_npi],$A61)</f>
        <v>50</v>
      </c>
      <c r="N61" s="1">
        <f>SUMIFS(T_DATA[prev_csect_den],T_DATA[year],N$4,T_DATA[bill_npi],$A61)</f>
        <v>245</v>
      </c>
      <c r="O61" s="11">
        <f t="shared" si="3"/>
        <v>0.20408163265306123</v>
      </c>
      <c r="P61" s="86">
        <f>SUMIFS(T_DATA[mc_tot_rpt_plan_pd_amt],T_DATA[year],P$4,T_DATA[encounter],P$5,T_DATA[bill_npi],$A61)</f>
        <v>2838455.41</v>
      </c>
      <c r="Q61" s="86">
        <f>SUMIFS(T_DATA[prev_csect_num_mc_tot_rpt_plan_pd_amt],T_DATA[year],Q$4,T_DATA[encounter],Q$5,T_DATA[bill_npi],$A61)</f>
        <v>270840.11</v>
      </c>
      <c r="R61" s="86">
        <f>SUMIFS(T_DATA[prev_csect_den_mc_tot_rpt_plan_pd_amt],T_DATA[year],R$4,T_DATA[encounter],R$5,T_DATA[bill_npi],$A61)</f>
        <v>999181.33</v>
      </c>
      <c r="S61" s="11">
        <f>SUM($E$7:$E61)/SUM($E$7:$E$342)</f>
        <v>0.48511631940143202</v>
      </c>
      <c r="T61" s="11">
        <f t="shared" si="9"/>
        <v>3.9553618594823032E-3</v>
      </c>
      <c r="U61" s="84" t="s">
        <v>3692</v>
      </c>
      <c r="V61" s="18">
        <f t="shared" si="7"/>
        <v>220338.98305084746</v>
      </c>
      <c r="W61" s="18">
        <f t="shared" si="10"/>
        <v>102839.40834653989</v>
      </c>
      <c r="X61" s="84" t="s">
        <v>3692</v>
      </c>
      <c r="Y61" s="18">
        <f t="shared" si="8"/>
        <v>16949.152542372882</v>
      </c>
      <c r="Z61" s="18">
        <f t="shared" si="11"/>
        <v>7910.7237189646066</v>
      </c>
    </row>
    <row r="62" spans="1:26" x14ac:dyDescent="0.35">
      <c r="A62">
        <v>1932280666</v>
      </c>
      <c r="B62" t="s">
        <v>188</v>
      </c>
      <c r="C62" s="1">
        <f>SUMIFS(T_DATA[discharges],T_DATA[year],C$4,T_DATA[encounter],C$5,T_DATA[bill_npi],$A62)</f>
        <v>56</v>
      </c>
      <c r="D62" s="1">
        <f>SUMIFS(T_DATA[discharges],T_DATA[year],D$4,T_DATA[encounter],D$5,T_DATA[bill_npi],$A62)</f>
        <v>573</v>
      </c>
      <c r="E62" s="1">
        <f t="shared" si="0"/>
        <v>629</v>
      </c>
      <c r="F62" s="11">
        <f>SUMIFS(T_DATA[csection_discharges],T_DATA[year],F$4,T_DATA[bill_npi],$A62)/SUMIFS(T_DATA[discharges],T_DATA[year],F$4,T_DATA[bill_npi],$A62)</f>
        <v>0.45151033386327505</v>
      </c>
      <c r="G62" s="1">
        <f>SUMIFS(T_DATA[prev_csect_num],T_DATA[year],G$4,T_DATA[bill_npi],$A62,T_DATA[encounter],G$5)</f>
        <v>7</v>
      </c>
      <c r="H62" s="1">
        <f>SUMIFS(T_DATA[prev_csect_den],T_DATA[year],H$4,T_DATA[bill_npi],$A62,T_DATA[encounter],H$5)</f>
        <v>22</v>
      </c>
      <c r="I62" s="11">
        <f t="shared" si="1"/>
        <v>0.31818181818181818</v>
      </c>
      <c r="J62" s="1">
        <f>SUMIFS(T_DATA[prev_csect_num],T_DATA[year],J$4,T_DATA[bill_npi],$A62,T_DATA[encounter],J$5)</f>
        <v>47</v>
      </c>
      <c r="K62" s="1">
        <f>SUMIFS(T_DATA[prev_csect_den],T_DATA[year],K$4,T_DATA[bill_npi],$A62,T_DATA[encounter],K$5)</f>
        <v>204</v>
      </c>
      <c r="L62" s="11">
        <f t="shared" si="2"/>
        <v>0.23039215686274508</v>
      </c>
      <c r="M62" s="1">
        <f>SUMIFS(T_DATA[prev_csect_num],T_DATA[year],M$4,T_DATA[bill_npi],$A62)</f>
        <v>54</v>
      </c>
      <c r="N62" s="1">
        <f>SUMIFS(T_DATA[prev_csect_den],T_DATA[year],N$4,T_DATA[bill_npi],$A62)</f>
        <v>226</v>
      </c>
      <c r="O62" s="11">
        <f t="shared" si="3"/>
        <v>0.23893805309734514</v>
      </c>
      <c r="P62" s="86">
        <f>SUMIFS(T_DATA[mc_tot_rpt_plan_pd_amt],T_DATA[year],P$4,T_DATA[encounter],P$5,T_DATA[bill_npi],$A62)</f>
        <v>5291348.5</v>
      </c>
      <c r="Q62" s="86">
        <f>SUMIFS(T_DATA[prev_csect_num_mc_tot_rpt_plan_pd_amt],T_DATA[year],Q$4,T_DATA[encounter],Q$5,T_DATA[bill_npi],$A62)</f>
        <v>452603.64</v>
      </c>
      <c r="R62" s="86">
        <f>SUMIFS(T_DATA[prev_csect_den_mc_tot_rpt_plan_pd_amt],T_DATA[year],R$4,T_DATA[encounter],R$5,T_DATA[bill_npi],$A62)</f>
        <v>1525648.69</v>
      </c>
      <c r="S62" s="11">
        <f>SUM($E$7:$E62)/SUM($E$7:$E$342)</f>
        <v>0.48901221415652951</v>
      </c>
      <c r="T62" s="11">
        <f t="shared" si="9"/>
        <v>3.7836767036450079E-3</v>
      </c>
      <c r="U62" s="84" t="s">
        <v>3692</v>
      </c>
      <c r="V62" s="18">
        <f t="shared" si="7"/>
        <v>220338.98305084746</v>
      </c>
      <c r="W62" s="18">
        <f t="shared" si="10"/>
        <v>98375.594294770199</v>
      </c>
      <c r="X62" s="84" t="s">
        <v>3692</v>
      </c>
      <c r="Y62" s="18">
        <f t="shared" si="8"/>
        <v>16949.152542372882</v>
      </c>
      <c r="Z62" s="18">
        <f t="shared" si="11"/>
        <v>7567.3534072900156</v>
      </c>
    </row>
    <row r="63" spans="1:26" x14ac:dyDescent="0.35">
      <c r="A63">
        <v>1477616571</v>
      </c>
      <c r="B63" t="s">
        <v>96</v>
      </c>
      <c r="C63" s="1">
        <f>SUMIFS(T_DATA[discharges],T_DATA[year],C$4,T_DATA[encounter],C$5,T_DATA[bill_npi],$A63)</f>
        <v>37</v>
      </c>
      <c r="D63" s="1">
        <f>SUMIFS(T_DATA[discharges],T_DATA[year],D$4,T_DATA[encounter],D$5,T_DATA[bill_npi],$A63)</f>
        <v>583</v>
      </c>
      <c r="E63" s="1">
        <f t="shared" si="0"/>
        <v>620</v>
      </c>
      <c r="F63" s="11">
        <f>SUMIFS(T_DATA[csection_discharges],T_DATA[year],F$4,T_DATA[bill_npi],$A63)/SUMIFS(T_DATA[discharges],T_DATA[year],F$4,T_DATA[bill_npi],$A63)</f>
        <v>0.32903225806451614</v>
      </c>
      <c r="G63" s="1">
        <f>SUMIFS(T_DATA[prev_csect_num],T_DATA[year],G$4,T_DATA[bill_npi],$A63,T_DATA[encounter],G$5)</f>
        <v>7</v>
      </c>
      <c r="H63" s="1">
        <f>SUMIFS(T_DATA[prev_csect_den],T_DATA[year],H$4,T_DATA[bill_npi],$A63,T_DATA[encounter],H$5)</f>
        <v>21</v>
      </c>
      <c r="I63" s="11">
        <f t="shared" si="1"/>
        <v>0.33333333333333331</v>
      </c>
      <c r="J63" s="1">
        <f>SUMIFS(T_DATA[prev_csect_num],T_DATA[year],J$4,T_DATA[bill_npi],$A63,T_DATA[encounter],J$5)</f>
        <v>72</v>
      </c>
      <c r="K63" s="1">
        <f>SUMIFS(T_DATA[prev_csect_den],T_DATA[year],K$4,T_DATA[bill_npi],$A63,T_DATA[encounter],K$5)</f>
        <v>297</v>
      </c>
      <c r="L63" s="11">
        <f t="shared" si="2"/>
        <v>0.24242424242424243</v>
      </c>
      <c r="M63" s="1">
        <f>SUMIFS(T_DATA[prev_csect_num],T_DATA[year],M$4,T_DATA[bill_npi],$A63)</f>
        <v>79</v>
      </c>
      <c r="N63" s="1">
        <f>SUMIFS(T_DATA[prev_csect_den],T_DATA[year],N$4,T_DATA[bill_npi],$A63)</f>
        <v>318</v>
      </c>
      <c r="O63" s="11">
        <f t="shared" si="3"/>
        <v>0.24842767295597484</v>
      </c>
      <c r="P63" s="86">
        <f>SUMIFS(T_DATA[mc_tot_rpt_plan_pd_amt],T_DATA[year],P$4,T_DATA[encounter],P$5,T_DATA[bill_npi],$A63)</f>
        <v>4190331.22</v>
      </c>
      <c r="Q63" s="86">
        <f>SUMIFS(T_DATA[prev_csect_num_mc_tot_rpt_plan_pd_amt],T_DATA[year],Q$4,T_DATA[encounter],Q$5,T_DATA[bill_npi],$A63)</f>
        <v>604813.31999999995</v>
      </c>
      <c r="R63" s="86">
        <f>SUMIFS(T_DATA[prev_csect_den_mc_tot_rpt_plan_pd_amt],T_DATA[year],R$4,T_DATA[encounter],R$5,T_DATA[bill_npi],$A63)</f>
        <v>1937223.54</v>
      </c>
      <c r="S63" s="11">
        <f>SUM($E$7:$E63)/SUM($E$7:$E$342)</f>
        <v>0.49285236478953498</v>
      </c>
      <c r="T63" s="11">
        <f t="shared" si="9"/>
        <v>3.8497094558901214E-3</v>
      </c>
      <c r="U63" s="84" t="s">
        <v>3692</v>
      </c>
      <c r="V63" s="18">
        <f t="shared" si="7"/>
        <v>220338.98305084746</v>
      </c>
      <c r="W63" s="18">
        <f t="shared" si="10"/>
        <v>100092.44585314316</v>
      </c>
      <c r="X63" s="84" t="s">
        <v>3692</v>
      </c>
      <c r="Y63" s="18">
        <f t="shared" si="8"/>
        <v>16949.152542372882</v>
      </c>
      <c r="Z63" s="18">
        <f t="shared" si="11"/>
        <v>7699.4189117802434</v>
      </c>
    </row>
    <row r="64" spans="1:26" x14ac:dyDescent="0.35">
      <c r="A64">
        <v>1003923434</v>
      </c>
      <c r="B64" t="s">
        <v>174</v>
      </c>
      <c r="C64" s="1">
        <f>SUMIFS(T_DATA[discharges],T_DATA[year],C$4,T_DATA[encounter],C$5,T_DATA[bill_npi],$A64)</f>
        <v>37</v>
      </c>
      <c r="D64" s="1">
        <f>SUMIFS(T_DATA[discharges],T_DATA[year],D$4,T_DATA[encounter],D$5,T_DATA[bill_npi],$A64)</f>
        <v>568</v>
      </c>
      <c r="E64" s="1">
        <f t="shared" si="0"/>
        <v>605</v>
      </c>
      <c r="F64" s="11">
        <f>SUMIFS(T_DATA[csection_discharges],T_DATA[year],F$4,T_DATA[bill_npi],$A64)/SUMIFS(T_DATA[discharges],T_DATA[year],F$4,T_DATA[bill_npi],$A64)</f>
        <v>0.39008264462809916</v>
      </c>
      <c r="G64" s="1">
        <f>SUMIFS(T_DATA[prev_csect_num],T_DATA[year],G$4,T_DATA[bill_npi],$A64,T_DATA[encounter],G$5)</f>
        <v>4</v>
      </c>
      <c r="H64" s="1">
        <f>SUMIFS(T_DATA[prev_csect_den],T_DATA[year],H$4,T_DATA[bill_npi],$A64,T_DATA[encounter],H$5)</f>
        <v>18</v>
      </c>
      <c r="I64" s="11">
        <f t="shared" si="1"/>
        <v>0.22222222222222221</v>
      </c>
      <c r="J64" s="1">
        <f>SUMIFS(T_DATA[prev_csect_num],T_DATA[year],J$4,T_DATA[bill_npi],$A64,T_DATA[encounter],J$5)</f>
        <v>62</v>
      </c>
      <c r="K64" s="1">
        <f>SUMIFS(T_DATA[prev_csect_den],T_DATA[year],K$4,T_DATA[bill_npi],$A64,T_DATA[encounter],K$5)</f>
        <v>251</v>
      </c>
      <c r="L64" s="11">
        <f t="shared" si="2"/>
        <v>0.24701195219123506</v>
      </c>
      <c r="M64" s="1">
        <f>SUMIFS(T_DATA[prev_csect_num],T_DATA[year],M$4,T_DATA[bill_npi],$A64)</f>
        <v>66</v>
      </c>
      <c r="N64" s="1">
        <f>SUMIFS(T_DATA[prev_csect_den],T_DATA[year],N$4,T_DATA[bill_npi],$A64)</f>
        <v>269</v>
      </c>
      <c r="O64" s="11">
        <f t="shared" si="3"/>
        <v>0.24535315985130113</v>
      </c>
      <c r="P64" s="86">
        <f>SUMIFS(T_DATA[mc_tot_rpt_plan_pd_amt],T_DATA[year],P$4,T_DATA[encounter],P$5,T_DATA[bill_npi],$A64)</f>
        <v>2918883.19</v>
      </c>
      <c r="Q64" s="86">
        <f>SUMIFS(T_DATA[prev_csect_num_mc_tot_rpt_plan_pd_amt],T_DATA[year],Q$4,T_DATA[encounter],Q$5,T_DATA[bill_npi],$A64)</f>
        <v>401076.2</v>
      </c>
      <c r="R64" s="86">
        <f>SUMIFS(T_DATA[prev_csect_den_mc_tot_rpt_plan_pd_amt],T_DATA[year],R$4,T_DATA[encounter],R$5,T_DATA[bill_npi],$A64)</f>
        <v>1207216.42</v>
      </c>
      <c r="S64" s="11">
        <f>SUM($E$7:$E64)/SUM($E$7:$E$342)</f>
        <v>0.49659960855238711</v>
      </c>
      <c r="T64" s="11">
        <f t="shared" si="9"/>
        <v>3.7506603275224513E-3</v>
      </c>
      <c r="U64" s="84" t="s">
        <v>3692</v>
      </c>
      <c r="V64" s="18">
        <f t="shared" si="7"/>
        <v>220338.98305084746</v>
      </c>
      <c r="W64" s="18">
        <f t="shared" si="10"/>
        <v>97517.168515583733</v>
      </c>
      <c r="X64" s="84" t="s">
        <v>3692</v>
      </c>
      <c r="Y64" s="18">
        <f t="shared" si="8"/>
        <v>16949.152542372882</v>
      </c>
      <c r="Z64" s="18">
        <f t="shared" si="11"/>
        <v>7501.3206550449022</v>
      </c>
    </row>
    <row r="65" spans="1:26" x14ac:dyDescent="0.35">
      <c r="A65" s="73">
        <v>1780600577</v>
      </c>
      <c r="B65" s="73" t="s">
        <v>50</v>
      </c>
      <c r="C65" s="80">
        <f>SUMIFS(T_DATA[discharges],T_DATA[year],C$4,T_DATA[encounter],C$5,T_DATA[bill_npi],$A65)</f>
        <v>47</v>
      </c>
      <c r="D65" s="80">
        <f>SUMIFS(T_DATA[discharges],T_DATA[year],D$4,T_DATA[encounter],D$5,T_DATA[bill_npi],$A65)</f>
        <v>502</v>
      </c>
      <c r="E65" s="80">
        <f t="shared" si="0"/>
        <v>549</v>
      </c>
      <c r="F65" s="81">
        <f>SUMIFS(T_DATA[csection_discharges],T_DATA[year],F$4,T_DATA[bill_npi],$A65)/SUMIFS(T_DATA[discharges],T_DATA[year],F$4,T_DATA[bill_npi],$A65)</f>
        <v>0.24590163934426229</v>
      </c>
      <c r="G65" s="80">
        <f>SUMIFS(T_DATA[prev_csect_num],T_DATA[year],G$4,T_DATA[bill_npi],$A65,T_DATA[encounter],G$5)</f>
        <v>4</v>
      </c>
      <c r="H65" s="80">
        <f>SUMIFS(T_DATA[prev_csect_den],T_DATA[year],H$4,T_DATA[bill_npi],$A65,T_DATA[encounter],H$5)</f>
        <v>25</v>
      </c>
      <c r="I65" s="81">
        <f t="shared" si="1"/>
        <v>0.16</v>
      </c>
      <c r="J65" s="80">
        <f>SUMIFS(T_DATA[prev_csect_num],T_DATA[year],J$4,T_DATA[bill_npi],$A65,T_DATA[encounter],J$5)</f>
        <v>29</v>
      </c>
      <c r="K65" s="80">
        <f>SUMIFS(T_DATA[prev_csect_den],T_DATA[year],K$4,T_DATA[bill_npi],$A65,T_DATA[encounter],K$5)</f>
        <v>217</v>
      </c>
      <c r="L65" s="81">
        <f t="shared" si="2"/>
        <v>0.13364055299539171</v>
      </c>
      <c r="M65" s="80">
        <f>SUMIFS(T_DATA[prev_csect_num],T_DATA[year],M$4,T_DATA[bill_npi],$A65)</f>
        <v>33</v>
      </c>
      <c r="N65" s="80">
        <f>SUMIFS(T_DATA[prev_csect_den],T_DATA[year],N$4,T_DATA[bill_npi],$A65)</f>
        <v>242</v>
      </c>
      <c r="O65" s="81">
        <f t="shared" si="3"/>
        <v>0.13636363636363635</v>
      </c>
      <c r="P65" s="85">
        <f>SUMIFS(T_DATA[mc_tot_rpt_plan_pd_amt],T_DATA[year],P$4,T_DATA[encounter],P$5,T_DATA[bill_npi],$A65)</f>
        <v>2155020.04</v>
      </c>
      <c r="Q65" s="85">
        <f>SUMIFS(T_DATA[prev_csect_num_mc_tot_rpt_plan_pd_amt],T_DATA[year],Q$4,T_DATA[encounter],Q$5,T_DATA[bill_npi],$A65)</f>
        <v>159061.42000000001</v>
      </c>
      <c r="R65" s="85">
        <f>SUMIFS(T_DATA[prev_csect_den_mc_tot_rpt_plan_pd_amt],T_DATA[year],R$4,T_DATA[encounter],R$5,T_DATA[bill_npi],$A65)</f>
        <v>884196.12</v>
      </c>
      <c r="S65" s="81">
        <f>SUM($E$7:$E65)/SUM($E$7:$E$342)</f>
        <v>0.5</v>
      </c>
      <c r="T65" s="11">
        <f t="shared" si="9"/>
        <v>3.3148441627047017E-3</v>
      </c>
      <c r="U65" s="84" t="s">
        <v>3692</v>
      </c>
      <c r="V65" s="18">
        <f t="shared" si="7"/>
        <v>220338.98305084746</v>
      </c>
      <c r="W65" s="18">
        <f t="shared" si="10"/>
        <v>86185.948230322247</v>
      </c>
      <c r="X65" s="84" t="s">
        <v>3692</v>
      </c>
      <c r="Y65" s="18">
        <f t="shared" si="8"/>
        <v>16949.152542372882</v>
      </c>
      <c r="Z65" s="18">
        <f t="shared" si="11"/>
        <v>6629.6883254094028</v>
      </c>
    </row>
    <row r="66" spans="1:26" x14ac:dyDescent="0.35">
      <c r="C66" s="1">
        <f t="shared" ref="C66:E66" si="12">SUM(C7:C65)</f>
        <v>5006</v>
      </c>
      <c r="D66" s="1">
        <f t="shared" si="12"/>
        <v>75720</v>
      </c>
      <c r="E66" s="1">
        <f t="shared" si="12"/>
        <v>80726</v>
      </c>
      <c r="F66" s="11"/>
      <c r="G66" s="1">
        <f t="shared" ref="G66:H66" si="13">SUM(G7:G65)</f>
        <v>509</v>
      </c>
      <c r="H66" s="1">
        <f t="shared" si="13"/>
        <v>2553</v>
      </c>
      <c r="I66" s="11"/>
      <c r="J66" s="1">
        <f t="shared" ref="J66:K66" si="14">SUM(J7:J65)</f>
        <v>6674</v>
      </c>
      <c r="K66" s="1">
        <f t="shared" si="14"/>
        <v>31663</v>
      </c>
      <c r="L66" s="11"/>
      <c r="M66" s="1">
        <f t="shared" ref="M66:N66" si="15">SUM(M7:M65)</f>
        <v>7183</v>
      </c>
      <c r="N66" s="1">
        <f t="shared" si="15"/>
        <v>34216</v>
      </c>
      <c r="O66" s="11"/>
      <c r="P66" s="90">
        <f t="shared" ref="P66:R66" si="16">SUM(P7:P65)</f>
        <v>498663812.97000003</v>
      </c>
      <c r="Q66" s="90">
        <f t="shared" si="16"/>
        <v>55819645.149999984</v>
      </c>
      <c r="R66" s="90">
        <f t="shared" si="16"/>
        <v>198063443.77999997</v>
      </c>
      <c r="S66" s="11"/>
      <c r="T66" s="11"/>
      <c r="U66" s="11"/>
      <c r="V66" s="82">
        <f>SUM(V7:V65)</f>
        <v>13000000</v>
      </c>
      <c r="W66" s="82">
        <f>SUM(W7:W65)</f>
        <v>13000000.000000002</v>
      </c>
      <c r="X66" s="11"/>
      <c r="Y66" s="82">
        <f>SUM(Y7:Y65)</f>
        <v>1000000.0000000013</v>
      </c>
      <c r="Z66" s="82">
        <f>SUM(Z7:Z65)</f>
        <v>1000000.0000000001</v>
      </c>
    </row>
  </sheetData>
  <mergeCells count="8">
    <mergeCell ref="Z2:Z3"/>
    <mergeCell ref="S2:S3"/>
    <mergeCell ref="T2:T3"/>
    <mergeCell ref="V2:V3"/>
    <mergeCell ref="W2:W3"/>
    <mergeCell ref="Y2:Y3"/>
    <mergeCell ref="U2:U3"/>
    <mergeCell ref="X2:X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AFACC-0531-443E-8D6B-45E5D3D42B1F}">
  <dimension ref="A1:S1749"/>
  <sheetViews>
    <sheetView zoomScaleNormal="100" workbookViewId="0"/>
  </sheetViews>
  <sheetFormatPr defaultRowHeight="14.5" outlineLevelCol="1" x14ac:dyDescent="0.35"/>
  <cols>
    <col min="1" max="1" width="11" bestFit="1" customWidth="1"/>
    <col min="3" max="3" width="32.7265625" customWidth="1"/>
    <col min="4" max="4" width="9" hidden="1" customWidth="1" outlineLevel="1"/>
    <col min="5" max="5" width="9.1796875" hidden="1" customWidth="1" outlineLevel="1"/>
    <col min="6" max="6" width="9.1796875" bestFit="1" customWidth="1" collapsed="1"/>
    <col min="7" max="7" width="9" hidden="1" customWidth="1" outlineLevel="1"/>
    <col min="8" max="8" width="9.1796875" hidden="1" customWidth="1" outlineLevel="1"/>
    <col min="9" max="9" width="9.1796875" bestFit="1" customWidth="1" collapsed="1"/>
    <col min="10" max="10" width="9" customWidth="1" outlineLevel="1"/>
    <col min="11" max="11" width="9.1796875" customWidth="1" outlineLevel="1"/>
    <col min="12" max="12" width="9.1796875" bestFit="1" customWidth="1"/>
    <col min="13" max="14" width="11" customWidth="1" outlineLevel="1"/>
    <col min="15" max="15" width="11" customWidth="1"/>
    <col min="16" max="17" width="9" hidden="1" customWidth="1" outlineLevel="1"/>
    <col min="18" max="18" width="9" bestFit="1" customWidth="1" collapsed="1"/>
    <col min="19" max="19" width="18.7265625" customWidth="1"/>
  </cols>
  <sheetData>
    <row r="1" spans="1:19" ht="18.5" x14ac:dyDescent="0.45">
      <c r="A1" s="9" t="s">
        <v>3609</v>
      </c>
    </row>
    <row r="2" spans="1:19" ht="14.5" customHeight="1" x14ac:dyDescent="0.35">
      <c r="A2" s="10" t="s">
        <v>3613</v>
      </c>
      <c r="D2" s="5">
        <v>2019</v>
      </c>
      <c r="E2" s="5">
        <v>2019</v>
      </c>
      <c r="F2" s="6">
        <v>2019</v>
      </c>
      <c r="G2" s="5">
        <v>2020</v>
      </c>
      <c r="H2" s="5">
        <v>2020</v>
      </c>
      <c r="I2" s="6">
        <v>2020</v>
      </c>
      <c r="J2" s="5">
        <v>2021</v>
      </c>
      <c r="K2" s="5">
        <v>2021</v>
      </c>
      <c r="L2" s="6">
        <v>2021</v>
      </c>
      <c r="M2" s="16">
        <v>2021</v>
      </c>
      <c r="N2" s="16">
        <v>2021</v>
      </c>
      <c r="O2" s="6">
        <v>2021</v>
      </c>
      <c r="P2" s="4" t="s">
        <v>346</v>
      </c>
      <c r="Q2" s="4"/>
      <c r="R2" s="4" t="s">
        <v>3561</v>
      </c>
      <c r="S2" s="92" t="s">
        <v>347</v>
      </c>
    </row>
    <row r="3" spans="1:19" ht="29" x14ac:dyDescent="0.35">
      <c r="D3" s="5" t="s">
        <v>343</v>
      </c>
      <c r="E3" s="5" t="s">
        <v>344</v>
      </c>
      <c r="F3" s="6" t="s">
        <v>345</v>
      </c>
      <c r="G3" s="5" t="s">
        <v>343</v>
      </c>
      <c r="H3" s="5" t="s">
        <v>344</v>
      </c>
      <c r="I3" s="6" t="s">
        <v>345</v>
      </c>
      <c r="J3" s="5" t="s">
        <v>343</v>
      </c>
      <c r="K3" s="5" t="s">
        <v>344</v>
      </c>
      <c r="L3" s="17" t="s">
        <v>3616</v>
      </c>
      <c r="M3" s="16" t="s">
        <v>3614</v>
      </c>
      <c r="N3" s="16" t="s">
        <v>3615</v>
      </c>
      <c r="O3" s="17" t="s">
        <v>3617</v>
      </c>
      <c r="P3" s="5" t="s">
        <v>343</v>
      </c>
      <c r="Q3" s="5" t="s">
        <v>344</v>
      </c>
      <c r="R3" s="6" t="s">
        <v>345</v>
      </c>
      <c r="S3" s="92"/>
    </row>
    <row r="4" spans="1:19" hidden="1" x14ac:dyDescent="0.35">
      <c r="D4">
        <v>0</v>
      </c>
      <c r="E4">
        <v>1</v>
      </c>
      <c r="G4">
        <v>0</v>
      </c>
      <c r="H4">
        <v>1</v>
      </c>
      <c r="J4">
        <v>0</v>
      </c>
      <c r="K4">
        <v>1</v>
      </c>
      <c r="M4">
        <v>0</v>
      </c>
      <c r="N4">
        <v>1</v>
      </c>
    </row>
    <row r="5" spans="1:19" x14ac:dyDescent="0.35">
      <c r="A5" s="3"/>
      <c r="B5" s="3"/>
      <c r="C5" s="3"/>
      <c r="D5" s="3"/>
      <c r="E5" s="3"/>
      <c r="F5" s="3"/>
      <c r="G5" s="3"/>
      <c r="H5" s="3"/>
      <c r="I5" s="3"/>
      <c r="J5" s="3"/>
      <c r="K5" s="3"/>
      <c r="L5" s="3"/>
      <c r="M5" s="3"/>
      <c r="N5" s="3"/>
      <c r="O5" s="3"/>
      <c r="P5" s="3"/>
      <c r="Q5" s="3"/>
      <c r="R5" s="3"/>
      <c r="S5" s="3"/>
    </row>
    <row r="6" spans="1:19" x14ac:dyDescent="0.35">
      <c r="A6">
        <v>1467586792</v>
      </c>
      <c r="B6" t="s">
        <v>351</v>
      </c>
      <c r="C6" t="s">
        <v>777</v>
      </c>
      <c r="D6" s="1">
        <f>SUMIFS(T_PROF[claims],T_PROF[year],D$2,T_PROF[encounter],D$4,T_PROF[bill_npi],$A6)</f>
        <v>0</v>
      </c>
      <c r="E6" s="1">
        <f>SUMIFS(T_PROF[claims],T_PROF[year],E$2,T_PROF[encounter],E$4,T_PROF[bill_npi],$A6)</f>
        <v>1266</v>
      </c>
      <c r="F6" s="1">
        <f t="shared" ref="F6:F69" si="0">SUM(D6,E6)</f>
        <v>1266</v>
      </c>
      <c r="G6" s="1">
        <f>SUMIFS(T_PROF[claims],T_PROF[year],G$2,T_PROF[encounter],G$4,T_PROF[bill_npi],$A6)</f>
        <v>0</v>
      </c>
      <c r="H6" s="1">
        <f>SUMIFS(T_PROF[claims],T_PROF[year],H$2,T_PROF[encounter],H$4,T_PROF[bill_npi],$A6)</f>
        <v>2346</v>
      </c>
      <c r="I6" s="1">
        <f t="shared" ref="I6:I69" si="1">SUM(G6,H6)</f>
        <v>2346</v>
      </c>
      <c r="J6" s="1">
        <f>SUMIFS(T_PROF[claims],T_PROF[year],J$2,T_PROF[encounter],J$4,T_PROF[bill_npi],$A6)</f>
        <v>0</v>
      </c>
      <c r="K6" s="1">
        <f>SUMIFS(T_PROF[claims],T_PROF[year],K$2,T_PROF[encounter],K$4,T_PROF[bill_npi],$A6)</f>
        <v>2411</v>
      </c>
      <c r="L6" s="1">
        <f t="shared" ref="L6:L69" si="2">SUM(J6,K6)</f>
        <v>2411</v>
      </c>
      <c r="M6" s="18">
        <f>SUMIFS(T_PROF[paid_amt],T_PROF[bill_npi],$A6,T_PROF[year],M$2,T_PROF[encounter],M$4)</f>
        <v>0</v>
      </c>
      <c r="N6" s="18">
        <f>SUMIFS(T_PROF[paid_amt],T_PROF[bill_npi],$A6,T_PROF[year],N$2,T_PROF[encounter],N$4)</f>
        <v>3422947.51</v>
      </c>
      <c r="O6" s="18">
        <f>SUM(M6:N6)</f>
        <v>3422947.51</v>
      </c>
      <c r="P6" s="1">
        <f>AVERAGE(J6,G6,D6)</f>
        <v>0</v>
      </c>
      <c r="Q6" s="1">
        <f>AVERAGE(K6,H6,E6)</f>
        <v>2007.6666666666667</v>
      </c>
      <c r="R6" s="1">
        <f>AVERAGE(L6,I6,F6)</f>
        <v>2007.6666666666667</v>
      </c>
      <c r="S6" s="2">
        <f>SUM($R$6:$R6)/SUM($R$6:$R$1749)</f>
        <v>6.2328604100048819E-2</v>
      </c>
    </row>
    <row r="7" spans="1:19" x14ac:dyDescent="0.35">
      <c r="A7">
        <v>1669470019</v>
      </c>
      <c r="B7" t="s">
        <v>363</v>
      </c>
      <c r="C7" t="s">
        <v>2967</v>
      </c>
      <c r="D7" s="1">
        <f>SUMIFS(T_PROF[claims],T_PROF[year],D$2,T_PROF[encounter],D$4,T_PROF[bill_npi],$A7)</f>
        <v>0</v>
      </c>
      <c r="E7" s="1">
        <f>SUMIFS(T_PROF[claims],T_PROF[year],E$2,T_PROF[encounter],E$4,T_PROF[bill_npi],$A7)</f>
        <v>1160</v>
      </c>
      <c r="F7" s="1">
        <f t="shared" si="0"/>
        <v>1160</v>
      </c>
      <c r="G7" s="1">
        <f>SUMIFS(T_PROF[claims],T_PROF[year],G$2,T_PROF[encounter],G$4,T_PROF[bill_npi],$A7)</f>
        <v>0</v>
      </c>
      <c r="H7" s="1">
        <f>SUMIFS(T_PROF[claims],T_PROF[year],H$2,T_PROF[encounter],H$4,T_PROF[bill_npi],$A7)</f>
        <v>1252</v>
      </c>
      <c r="I7" s="1">
        <f t="shared" si="1"/>
        <v>1252</v>
      </c>
      <c r="J7" s="1">
        <f>SUMIFS(T_PROF[claims],T_PROF[year],J$2,T_PROF[encounter],J$4,T_PROF[bill_npi],$A7)</f>
        <v>0</v>
      </c>
      <c r="K7" s="1">
        <f>SUMIFS(T_PROF[claims],T_PROF[year],K$2,T_PROF[encounter],K$4,T_PROF[bill_npi],$A7)</f>
        <v>1397</v>
      </c>
      <c r="L7" s="1">
        <f t="shared" si="2"/>
        <v>1397</v>
      </c>
      <c r="M7" s="18">
        <f>SUMIFS(T_PROF[paid_amt],T_PROF[bill_npi],$A7,T_PROF[year],M$2,T_PROF[encounter],M$4)</f>
        <v>0</v>
      </c>
      <c r="N7" s="18">
        <f>SUMIFS(T_PROF[paid_amt],T_PROF[bill_npi],$A7,T_PROF[year],N$2,T_PROF[encounter],N$4)</f>
        <v>6259826.3799999999</v>
      </c>
      <c r="O7" s="18">
        <f t="shared" ref="O7:O70" si="3">SUM(M7:N7)</f>
        <v>6259826.3799999999</v>
      </c>
      <c r="P7" s="1">
        <f t="shared" ref="P7:P70" si="4">AVERAGE(J7,G7,D7)</f>
        <v>0</v>
      </c>
      <c r="Q7" s="1">
        <f t="shared" ref="Q7:Q70" si="5">AVERAGE(K7,H7,E7)</f>
        <v>1269.6666666666667</v>
      </c>
      <c r="R7" s="1">
        <f t="shared" ref="R7:R70" si="6">AVERAGE(L7,I7,F7)</f>
        <v>1269.6666666666667</v>
      </c>
      <c r="S7" s="2">
        <f>SUM($R$6:$R7)/SUM($R$6:$R$1749)</f>
        <v>0.10174578042697659</v>
      </c>
    </row>
    <row r="8" spans="1:19" x14ac:dyDescent="0.35">
      <c r="A8">
        <v>1053688572</v>
      </c>
      <c r="B8" t="s">
        <v>366</v>
      </c>
      <c r="C8" t="s">
        <v>600</v>
      </c>
      <c r="D8" s="1">
        <f>SUMIFS(T_PROF[claims],T_PROF[year],D$2,T_PROF[encounter],D$4,T_PROF[bill_npi],$A8)</f>
        <v>0</v>
      </c>
      <c r="E8" s="1">
        <f>SUMIFS(T_PROF[claims],T_PROF[year],E$2,T_PROF[encounter],E$4,T_PROF[bill_npi],$A8)</f>
        <v>1779</v>
      </c>
      <c r="F8" s="1">
        <f t="shared" si="0"/>
        <v>1779</v>
      </c>
      <c r="G8" s="1">
        <f>SUMIFS(T_PROF[claims],T_PROF[year],G$2,T_PROF[encounter],G$4,T_PROF[bill_npi],$A8)</f>
        <v>0</v>
      </c>
      <c r="H8" s="1">
        <f>SUMIFS(T_PROF[claims],T_PROF[year],H$2,T_PROF[encounter],H$4,T_PROF[bill_npi],$A8)</f>
        <v>897</v>
      </c>
      <c r="I8" s="1">
        <f t="shared" si="1"/>
        <v>897</v>
      </c>
      <c r="J8" s="1">
        <f>SUMIFS(T_PROF[claims],T_PROF[year],J$2,T_PROF[encounter],J$4,T_PROF[bill_npi],$A8)</f>
        <v>0</v>
      </c>
      <c r="K8" s="1">
        <f>SUMIFS(T_PROF[claims],T_PROF[year],K$2,T_PROF[encounter],K$4,T_PROF[bill_npi],$A8)</f>
        <v>2163</v>
      </c>
      <c r="L8" s="1">
        <f t="shared" si="2"/>
        <v>2163</v>
      </c>
      <c r="M8" s="18">
        <f>SUMIFS(T_PROF[paid_amt],T_PROF[bill_npi],$A8,T_PROF[year],M$2,T_PROF[encounter],M$4)</f>
        <v>0</v>
      </c>
      <c r="N8" s="18">
        <f>SUMIFS(T_PROF[paid_amt],T_PROF[bill_npi],$A8,T_PROF[year],N$2,T_PROF[encounter],N$4)</f>
        <v>2808464.77</v>
      </c>
      <c r="O8" s="18">
        <f t="shared" si="3"/>
        <v>2808464.77</v>
      </c>
      <c r="P8" s="1">
        <f t="shared" si="4"/>
        <v>0</v>
      </c>
      <c r="Q8" s="1">
        <f t="shared" si="5"/>
        <v>1613</v>
      </c>
      <c r="R8" s="1">
        <f t="shared" si="6"/>
        <v>1613</v>
      </c>
      <c r="S8" s="2">
        <f>SUM($R$6:$R8)/SUM($R$6:$R$1749)</f>
        <v>0.15182184139993629</v>
      </c>
    </row>
    <row r="9" spans="1:19" x14ac:dyDescent="0.35">
      <c r="A9">
        <v>1063480218</v>
      </c>
      <c r="B9" t="s">
        <v>363</v>
      </c>
      <c r="C9" t="s">
        <v>2967</v>
      </c>
      <c r="D9" s="1">
        <f>SUMIFS(T_PROF[claims],T_PROF[year],D$2,T_PROF[encounter],D$4,T_PROF[bill_npi],$A9)</f>
        <v>0</v>
      </c>
      <c r="E9" s="1">
        <f>SUMIFS(T_PROF[claims],T_PROF[year],E$2,T_PROF[encounter],E$4,T_PROF[bill_npi],$A9)</f>
        <v>652</v>
      </c>
      <c r="F9" s="1">
        <f t="shared" si="0"/>
        <v>652</v>
      </c>
      <c r="G9" s="1">
        <f>SUMIFS(T_PROF[claims],T_PROF[year],G$2,T_PROF[encounter],G$4,T_PROF[bill_npi],$A9)</f>
        <v>0</v>
      </c>
      <c r="H9" s="1">
        <f>SUMIFS(T_PROF[claims],T_PROF[year],H$2,T_PROF[encounter],H$4,T_PROF[bill_npi],$A9)</f>
        <v>680</v>
      </c>
      <c r="I9" s="1">
        <f t="shared" si="1"/>
        <v>680</v>
      </c>
      <c r="J9" s="1">
        <f>SUMIFS(T_PROF[claims],T_PROF[year],J$2,T_PROF[encounter],J$4,T_PROF[bill_npi],$A9)</f>
        <v>0</v>
      </c>
      <c r="K9" s="1">
        <f>SUMIFS(T_PROF[claims],T_PROF[year],K$2,T_PROF[encounter],K$4,T_PROF[bill_npi],$A9)</f>
        <v>1618</v>
      </c>
      <c r="L9" s="1">
        <f t="shared" si="2"/>
        <v>1618</v>
      </c>
      <c r="M9" s="18">
        <f>SUMIFS(T_PROF[paid_amt],T_PROF[bill_npi],$A9,T_PROF[year],M$2,T_PROF[encounter],M$4)</f>
        <v>0</v>
      </c>
      <c r="N9" s="18">
        <f>SUMIFS(T_PROF[paid_amt],T_PROF[bill_npi],$A9,T_PROF[year],N$2,T_PROF[encounter],N$4)</f>
        <v>2807735.86</v>
      </c>
      <c r="O9" s="18">
        <f t="shared" si="3"/>
        <v>2807735.86</v>
      </c>
      <c r="P9" s="1">
        <f t="shared" si="4"/>
        <v>0</v>
      </c>
      <c r="Q9" s="1">
        <f t="shared" si="5"/>
        <v>983.33333333333337</v>
      </c>
      <c r="R9" s="1">
        <f t="shared" si="6"/>
        <v>983.33333333333337</v>
      </c>
      <c r="S9" s="2">
        <f>SUM($R$6:$R9)/SUM($R$6:$R$1749)</f>
        <v>0.18234971490070731</v>
      </c>
    </row>
    <row r="10" spans="1:19" x14ac:dyDescent="0.35">
      <c r="A10">
        <v>1285826438</v>
      </c>
      <c r="B10" t="s">
        <v>366</v>
      </c>
      <c r="C10" t="s">
        <v>600</v>
      </c>
      <c r="D10" s="1">
        <f>SUMIFS(T_PROF[claims],T_PROF[year],D$2,T_PROF[encounter],D$4,T_PROF[bill_npi],$A10)</f>
        <v>0</v>
      </c>
      <c r="E10" s="1">
        <f>SUMIFS(T_PROF[claims],T_PROF[year],E$2,T_PROF[encounter],E$4,T_PROF[bill_npi],$A10)</f>
        <v>929</v>
      </c>
      <c r="F10" s="1">
        <f t="shared" si="0"/>
        <v>929</v>
      </c>
      <c r="G10" s="1">
        <f>SUMIFS(T_PROF[claims],T_PROF[year],G$2,T_PROF[encounter],G$4,T_PROF[bill_npi],$A10)</f>
        <v>0</v>
      </c>
      <c r="H10" s="1">
        <f>SUMIFS(T_PROF[claims],T_PROF[year],H$2,T_PROF[encounter],H$4,T_PROF[bill_npi],$A10)</f>
        <v>1776</v>
      </c>
      <c r="I10" s="1">
        <f t="shared" si="1"/>
        <v>1776</v>
      </c>
      <c r="J10" s="1">
        <f>SUMIFS(T_PROF[claims],T_PROF[year],J$2,T_PROF[encounter],J$4,T_PROF[bill_npi],$A10)</f>
        <v>0</v>
      </c>
      <c r="K10" s="1">
        <f>SUMIFS(T_PROF[claims],T_PROF[year],K$2,T_PROF[encounter],K$4,T_PROF[bill_npi],$A10)</f>
        <v>1149</v>
      </c>
      <c r="L10" s="1">
        <f t="shared" si="2"/>
        <v>1149</v>
      </c>
      <c r="M10" s="18">
        <f>SUMIFS(T_PROF[paid_amt],T_PROF[bill_npi],$A10,T_PROF[year],M$2,T_PROF[encounter],M$4)</f>
        <v>0</v>
      </c>
      <c r="N10" s="18">
        <f>SUMIFS(T_PROF[paid_amt],T_PROF[bill_npi],$A10,T_PROF[year],N$2,T_PROF[encounter],N$4)</f>
        <v>3332931.13</v>
      </c>
      <c r="O10" s="18">
        <f t="shared" si="3"/>
        <v>3332931.13</v>
      </c>
      <c r="P10" s="1">
        <f t="shared" si="4"/>
        <v>0</v>
      </c>
      <c r="Q10" s="1">
        <f t="shared" si="5"/>
        <v>1284.6666666666667</v>
      </c>
      <c r="R10" s="1">
        <f t="shared" si="6"/>
        <v>1284.6666666666667</v>
      </c>
      <c r="S10" s="2">
        <f>SUM($R$6:$R10)/SUM($R$6:$R$1749)</f>
        <v>0.22223257065391805</v>
      </c>
    </row>
    <row r="11" spans="1:19" x14ac:dyDescent="0.35">
      <c r="A11">
        <v>1639160401</v>
      </c>
      <c r="B11" t="s">
        <v>352</v>
      </c>
      <c r="C11" t="s">
        <v>2130</v>
      </c>
      <c r="D11" s="1">
        <f>SUMIFS(T_PROF[claims],T_PROF[year],D$2,T_PROF[encounter],D$4,T_PROF[bill_npi],$A11)</f>
        <v>0</v>
      </c>
      <c r="E11" s="1">
        <f>SUMIFS(T_PROF[claims],T_PROF[year],E$2,T_PROF[encounter],E$4,T_PROF[bill_npi],$A11)</f>
        <v>1104</v>
      </c>
      <c r="F11" s="1">
        <f t="shared" si="0"/>
        <v>1104</v>
      </c>
      <c r="G11" s="1">
        <f>SUMIFS(T_PROF[claims],T_PROF[year],G$2,T_PROF[encounter],G$4,T_PROF[bill_npi],$A11)</f>
        <v>0</v>
      </c>
      <c r="H11" s="1">
        <f>SUMIFS(T_PROF[claims],T_PROF[year],H$2,T_PROF[encounter],H$4,T_PROF[bill_npi],$A11)</f>
        <v>606</v>
      </c>
      <c r="I11" s="1">
        <f t="shared" si="1"/>
        <v>606</v>
      </c>
      <c r="J11" s="1">
        <f>SUMIFS(T_PROF[claims],T_PROF[year],J$2,T_PROF[encounter],J$4,T_PROF[bill_npi],$A11)</f>
        <v>0</v>
      </c>
      <c r="K11" s="1">
        <f>SUMIFS(T_PROF[claims],T_PROF[year],K$2,T_PROF[encounter],K$4,T_PROF[bill_npi],$A11)</f>
        <v>1180</v>
      </c>
      <c r="L11" s="1">
        <f t="shared" si="2"/>
        <v>1180</v>
      </c>
      <c r="M11" s="18">
        <f>SUMIFS(T_PROF[paid_amt],T_PROF[bill_npi],$A11,T_PROF[year],M$2,T_PROF[encounter],M$4)</f>
        <v>0</v>
      </c>
      <c r="N11" s="18">
        <f>SUMIFS(T_PROF[paid_amt],T_PROF[bill_npi],$A11,T_PROF[year],N$2,T_PROF[encounter],N$4)</f>
        <v>1628002.27</v>
      </c>
      <c r="O11" s="18">
        <f t="shared" si="3"/>
        <v>1628002.27</v>
      </c>
      <c r="P11" s="1">
        <f t="shared" si="4"/>
        <v>0</v>
      </c>
      <c r="Q11" s="1">
        <f t="shared" si="5"/>
        <v>963.33333333333337</v>
      </c>
      <c r="R11" s="1">
        <f t="shared" si="6"/>
        <v>963.33333333333337</v>
      </c>
      <c r="S11" s="2">
        <f>SUM($R$6:$R11)/SUM($R$6:$R$1749)</f>
        <v>0.25213953825297847</v>
      </c>
    </row>
    <row r="12" spans="1:19" x14ac:dyDescent="0.35">
      <c r="A12">
        <v>1912131392</v>
      </c>
      <c r="B12" t="s">
        <v>376</v>
      </c>
      <c r="C12" t="s">
        <v>1337</v>
      </c>
      <c r="D12" s="1">
        <f>SUMIFS(T_PROF[claims],T_PROF[year],D$2,T_PROF[encounter],D$4,T_PROF[bill_npi],$A12)</f>
        <v>0</v>
      </c>
      <c r="E12" s="1">
        <f>SUMIFS(T_PROF[claims],T_PROF[year],E$2,T_PROF[encounter],E$4,T_PROF[bill_npi],$A12)</f>
        <v>1294</v>
      </c>
      <c r="F12" s="1">
        <f t="shared" si="0"/>
        <v>1294</v>
      </c>
      <c r="G12" s="1">
        <f>SUMIFS(T_PROF[claims],T_PROF[year],G$2,T_PROF[encounter],G$4,T_PROF[bill_npi],$A12)</f>
        <v>0</v>
      </c>
      <c r="H12" s="1">
        <f>SUMIFS(T_PROF[claims],T_PROF[year],H$2,T_PROF[encounter],H$4,T_PROF[bill_npi],$A12)</f>
        <v>583</v>
      </c>
      <c r="I12" s="1">
        <f t="shared" si="1"/>
        <v>583</v>
      </c>
      <c r="J12" s="1">
        <f>SUMIFS(T_PROF[claims],T_PROF[year],J$2,T_PROF[encounter],J$4,T_PROF[bill_npi],$A12)</f>
        <v>0</v>
      </c>
      <c r="K12" s="1">
        <f>SUMIFS(T_PROF[claims],T_PROF[year],K$2,T_PROF[encounter],K$4,T_PROF[bill_npi],$A12)</f>
        <v>598</v>
      </c>
      <c r="L12" s="1">
        <f t="shared" si="2"/>
        <v>598</v>
      </c>
      <c r="M12" s="18">
        <f>SUMIFS(T_PROF[paid_amt],T_PROF[bill_npi],$A12,T_PROF[year],M$2,T_PROF[encounter],M$4)</f>
        <v>0</v>
      </c>
      <c r="N12" s="18">
        <f>SUMIFS(T_PROF[paid_amt],T_PROF[bill_npi],$A12,T_PROF[year],N$2,T_PROF[encounter],N$4)</f>
        <v>1592144.06</v>
      </c>
      <c r="O12" s="18">
        <f t="shared" si="3"/>
        <v>1592144.06</v>
      </c>
      <c r="P12" s="1">
        <f t="shared" si="4"/>
        <v>0</v>
      </c>
      <c r="Q12" s="1">
        <f t="shared" si="5"/>
        <v>825</v>
      </c>
      <c r="R12" s="1">
        <f t="shared" si="6"/>
        <v>825</v>
      </c>
      <c r="S12" s="2">
        <f>SUM($R$6:$R12)/SUM($R$6:$R$1749)</f>
        <v>0.27775190669854066</v>
      </c>
    </row>
    <row r="13" spans="1:19" x14ac:dyDescent="0.35">
      <c r="A13">
        <v>1083045090</v>
      </c>
      <c r="B13" t="s">
        <v>392</v>
      </c>
      <c r="C13" t="s">
        <v>1288</v>
      </c>
      <c r="D13" s="1">
        <f>SUMIFS(T_PROF[claims],T_PROF[year],D$2,T_PROF[encounter],D$4,T_PROF[bill_npi],$A13)</f>
        <v>0</v>
      </c>
      <c r="E13" s="1">
        <f>SUMIFS(T_PROF[claims],T_PROF[year],E$2,T_PROF[encounter],E$4,T_PROF[bill_npi],$A13)</f>
        <v>573</v>
      </c>
      <c r="F13" s="1">
        <f t="shared" si="0"/>
        <v>573</v>
      </c>
      <c r="G13" s="1">
        <f>SUMIFS(T_PROF[claims],T_PROF[year],G$2,T_PROF[encounter],G$4,T_PROF[bill_npi],$A13)</f>
        <v>0</v>
      </c>
      <c r="H13" s="1">
        <f>SUMIFS(T_PROF[claims],T_PROF[year],H$2,T_PROF[encounter],H$4,T_PROF[bill_npi],$A13)</f>
        <v>755</v>
      </c>
      <c r="I13" s="1">
        <f t="shared" si="1"/>
        <v>755</v>
      </c>
      <c r="J13" s="1">
        <f>SUMIFS(T_PROF[claims],T_PROF[year],J$2,T_PROF[encounter],J$4,T_PROF[bill_npi],$A13)</f>
        <v>0</v>
      </c>
      <c r="K13" s="1">
        <f>SUMIFS(T_PROF[claims],T_PROF[year],K$2,T_PROF[encounter],K$4,T_PROF[bill_npi],$A13)</f>
        <v>798</v>
      </c>
      <c r="L13" s="1">
        <f t="shared" si="2"/>
        <v>798</v>
      </c>
      <c r="M13" s="18">
        <f>SUMIFS(T_PROF[paid_amt],T_PROF[bill_npi],$A13,T_PROF[year],M$2,T_PROF[encounter],M$4)</f>
        <v>0</v>
      </c>
      <c r="N13" s="18">
        <f>SUMIFS(T_PROF[paid_amt],T_PROF[bill_npi],$A13,T_PROF[year],N$2,T_PROF[encounter],N$4)</f>
        <v>2542672.87</v>
      </c>
      <c r="O13" s="18">
        <f t="shared" si="3"/>
        <v>2542672.87</v>
      </c>
      <c r="P13" s="1">
        <f t="shared" si="4"/>
        <v>0</v>
      </c>
      <c r="Q13" s="1">
        <f t="shared" si="5"/>
        <v>708.66666666666663</v>
      </c>
      <c r="R13" s="1">
        <f t="shared" si="6"/>
        <v>708.66666666666663</v>
      </c>
      <c r="S13" s="2">
        <f>SUM($R$6:$R13)/SUM($R$6:$R$1749)</f>
        <v>0.29975267248248616</v>
      </c>
    </row>
    <row r="14" spans="1:19" x14ac:dyDescent="0.35">
      <c r="A14">
        <v>1538114723</v>
      </c>
      <c r="B14" t="s">
        <v>351</v>
      </c>
      <c r="C14" t="s">
        <v>777</v>
      </c>
      <c r="D14" s="1">
        <f>SUMIFS(T_PROF[claims],T_PROF[year],D$2,T_PROF[encounter],D$4,T_PROF[bill_npi],$A14)</f>
        <v>0</v>
      </c>
      <c r="E14" s="1">
        <f>SUMIFS(T_PROF[claims],T_PROF[year],E$2,T_PROF[encounter],E$4,T_PROF[bill_npi],$A14)</f>
        <v>349</v>
      </c>
      <c r="F14" s="1">
        <f t="shared" si="0"/>
        <v>349</v>
      </c>
      <c r="G14" s="1">
        <f>SUMIFS(T_PROF[claims],T_PROF[year],G$2,T_PROF[encounter],G$4,T_PROF[bill_npi],$A14)</f>
        <v>0</v>
      </c>
      <c r="H14" s="1">
        <f>SUMIFS(T_PROF[claims],T_PROF[year],H$2,T_PROF[encounter],H$4,T_PROF[bill_npi],$A14)</f>
        <v>635</v>
      </c>
      <c r="I14" s="1">
        <f t="shared" si="1"/>
        <v>635</v>
      </c>
      <c r="J14" s="1">
        <f>SUMIFS(T_PROF[claims],T_PROF[year],J$2,T_PROF[encounter],J$4,T_PROF[bill_npi],$A14)</f>
        <v>0</v>
      </c>
      <c r="K14" s="1">
        <f>SUMIFS(T_PROF[claims],T_PROF[year],K$2,T_PROF[encounter],K$4,T_PROF[bill_npi],$A14)</f>
        <v>349</v>
      </c>
      <c r="L14" s="1">
        <f t="shared" si="2"/>
        <v>349</v>
      </c>
      <c r="M14" s="18">
        <f>SUMIFS(T_PROF[paid_amt],T_PROF[bill_npi],$A14,T_PROF[year],M$2,T_PROF[encounter],M$4)</f>
        <v>0</v>
      </c>
      <c r="N14" s="18">
        <f>SUMIFS(T_PROF[paid_amt],T_PROF[bill_npi],$A14,T_PROF[year],N$2,T_PROF[encounter],N$4)</f>
        <v>1236601.49</v>
      </c>
      <c r="O14" s="18">
        <f t="shared" si="3"/>
        <v>1236601.49</v>
      </c>
      <c r="P14" s="1">
        <f t="shared" si="4"/>
        <v>0</v>
      </c>
      <c r="Q14" s="1">
        <f t="shared" si="5"/>
        <v>444.33333333333331</v>
      </c>
      <c r="R14" s="1">
        <f t="shared" si="6"/>
        <v>444.33333333333331</v>
      </c>
      <c r="S14" s="2">
        <f>SUM($R$6:$R14)/SUM($R$6:$R$1749)</f>
        <v>0.31354713193215661</v>
      </c>
    </row>
    <row r="15" spans="1:19" x14ac:dyDescent="0.35">
      <c r="A15">
        <v>1982643003</v>
      </c>
      <c r="B15" t="s">
        <v>391</v>
      </c>
      <c r="C15" t="s">
        <v>600</v>
      </c>
      <c r="D15" s="1">
        <f>SUMIFS(T_PROF[claims],T_PROF[year],D$2,T_PROF[encounter],D$4,T_PROF[bill_npi],$A15)</f>
        <v>0</v>
      </c>
      <c r="E15" s="1">
        <f>SUMIFS(T_PROF[claims],T_PROF[year],E$2,T_PROF[encounter],E$4,T_PROF[bill_npi],$A15)</f>
        <v>285</v>
      </c>
      <c r="F15" s="1">
        <f t="shared" si="0"/>
        <v>285</v>
      </c>
      <c r="G15" s="1">
        <f>SUMIFS(T_PROF[claims],T_PROF[year],G$2,T_PROF[encounter],G$4,T_PROF[bill_npi],$A15)</f>
        <v>0</v>
      </c>
      <c r="H15" s="1">
        <f>SUMIFS(T_PROF[claims],T_PROF[year],H$2,T_PROF[encounter],H$4,T_PROF[bill_npi],$A15)</f>
        <v>279</v>
      </c>
      <c r="I15" s="1">
        <f t="shared" si="1"/>
        <v>279</v>
      </c>
      <c r="J15" s="1">
        <f>SUMIFS(T_PROF[claims],T_PROF[year],J$2,T_PROF[encounter],J$4,T_PROF[bill_npi],$A15)</f>
        <v>0</v>
      </c>
      <c r="K15" s="1">
        <f>SUMIFS(T_PROF[claims],T_PROF[year],K$2,T_PROF[encounter],K$4,T_PROF[bill_npi],$A15)</f>
        <v>311</v>
      </c>
      <c r="L15" s="1">
        <f t="shared" si="2"/>
        <v>311</v>
      </c>
      <c r="M15" s="18">
        <f>SUMIFS(T_PROF[paid_amt],T_PROF[bill_npi],$A15,T_PROF[year],M$2,T_PROF[encounter],M$4)</f>
        <v>0</v>
      </c>
      <c r="N15" s="18">
        <f>SUMIFS(T_PROF[paid_amt],T_PROF[bill_npi],$A15,T_PROF[year],N$2,T_PROF[encounter],N$4)</f>
        <v>1037638.69</v>
      </c>
      <c r="O15" s="18">
        <f t="shared" si="3"/>
        <v>1037638.69</v>
      </c>
      <c r="P15" s="1">
        <f t="shared" si="4"/>
        <v>0</v>
      </c>
      <c r="Q15" s="1">
        <f t="shared" si="5"/>
        <v>291.66666666666669</v>
      </c>
      <c r="R15" s="1">
        <f t="shared" si="6"/>
        <v>291.66666666666669</v>
      </c>
      <c r="S15" s="2">
        <f>SUM($R$6:$R15)/SUM($R$6:$R$1749)</f>
        <v>0.32260200966543612</v>
      </c>
    </row>
    <row r="16" spans="1:19" x14ac:dyDescent="0.35">
      <c r="A16">
        <v>1952376410</v>
      </c>
      <c r="B16" t="s">
        <v>362</v>
      </c>
      <c r="C16" t="s">
        <v>584</v>
      </c>
      <c r="D16" s="1">
        <f>SUMIFS(T_PROF[claims],T_PROF[year],D$2,T_PROF[encounter],D$4,T_PROF[bill_npi],$A16)</f>
        <v>0</v>
      </c>
      <c r="E16" s="1">
        <f>SUMIFS(T_PROF[claims],T_PROF[year],E$2,T_PROF[encounter],E$4,T_PROF[bill_npi],$A16)</f>
        <v>216</v>
      </c>
      <c r="F16" s="1">
        <f t="shared" si="0"/>
        <v>216</v>
      </c>
      <c r="G16" s="1">
        <f>SUMIFS(T_PROF[claims],T_PROF[year],G$2,T_PROF[encounter],G$4,T_PROF[bill_npi],$A16)</f>
        <v>0</v>
      </c>
      <c r="H16" s="1">
        <f>SUMIFS(T_PROF[claims],T_PROF[year],H$2,T_PROF[encounter],H$4,T_PROF[bill_npi],$A16)</f>
        <v>186</v>
      </c>
      <c r="I16" s="1">
        <f t="shared" si="1"/>
        <v>186</v>
      </c>
      <c r="J16" s="1">
        <f>SUMIFS(T_PROF[claims],T_PROF[year],J$2,T_PROF[encounter],J$4,T_PROF[bill_npi],$A16)</f>
        <v>0</v>
      </c>
      <c r="K16" s="1">
        <f>SUMIFS(T_PROF[claims],T_PROF[year],K$2,T_PROF[encounter],K$4,T_PROF[bill_npi],$A16)</f>
        <v>160</v>
      </c>
      <c r="L16" s="1">
        <f t="shared" si="2"/>
        <v>160</v>
      </c>
      <c r="M16" s="18">
        <f>SUMIFS(T_PROF[paid_amt],T_PROF[bill_npi],$A16,T_PROF[year],M$2,T_PROF[encounter],M$4)</f>
        <v>0</v>
      </c>
      <c r="N16" s="18">
        <f>SUMIFS(T_PROF[paid_amt],T_PROF[bill_npi],$A16,T_PROF[year],N$2,T_PROF[encounter],N$4)</f>
        <v>239983</v>
      </c>
      <c r="O16" s="18">
        <f t="shared" si="3"/>
        <v>239983</v>
      </c>
      <c r="P16" s="1">
        <f t="shared" si="4"/>
        <v>0</v>
      </c>
      <c r="Q16" s="1">
        <f t="shared" si="5"/>
        <v>187.33333333333334</v>
      </c>
      <c r="R16" s="1">
        <f t="shared" si="6"/>
        <v>187.33333333333334</v>
      </c>
      <c r="S16" s="2">
        <f>SUM($R$6:$R16)/SUM($R$6:$R$1749)</f>
        <v>0.32841782827812543</v>
      </c>
    </row>
    <row r="17" spans="1:19" x14ac:dyDescent="0.35">
      <c r="A17">
        <v>1639239221</v>
      </c>
      <c r="B17" t="s">
        <v>357</v>
      </c>
      <c r="C17" t="s">
        <v>2208</v>
      </c>
      <c r="D17" s="1">
        <f>SUMIFS(T_PROF[claims],T_PROF[year],D$2,T_PROF[encounter],D$4,T_PROF[bill_npi],$A17)</f>
        <v>0</v>
      </c>
      <c r="E17" s="1">
        <f>SUMIFS(T_PROF[claims],T_PROF[year],E$2,T_PROF[encounter],E$4,T_PROF[bill_npi],$A17)</f>
        <v>239</v>
      </c>
      <c r="F17" s="1">
        <f t="shared" si="0"/>
        <v>239</v>
      </c>
      <c r="G17" s="1">
        <f>SUMIFS(T_PROF[claims],T_PROF[year],G$2,T_PROF[encounter],G$4,T_PROF[bill_npi],$A17)</f>
        <v>0</v>
      </c>
      <c r="H17" s="1">
        <f>SUMIFS(T_PROF[claims],T_PROF[year],H$2,T_PROF[encounter],H$4,T_PROF[bill_npi],$A17)</f>
        <v>466</v>
      </c>
      <c r="I17" s="1">
        <f t="shared" si="1"/>
        <v>466</v>
      </c>
      <c r="J17" s="1">
        <f>SUMIFS(T_PROF[claims],T_PROF[year],J$2,T_PROF[encounter],J$4,T_PROF[bill_npi],$A17)</f>
        <v>0</v>
      </c>
      <c r="K17" s="1">
        <f>SUMIFS(T_PROF[claims],T_PROF[year],K$2,T_PROF[encounter],K$4,T_PROF[bill_npi],$A17)</f>
        <v>76</v>
      </c>
      <c r="L17" s="1">
        <f t="shared" si="2"/>
        <v>76</v>
      </c>
      <c r="M17" s="18">
        <f>SUMIFS(T_PROF[paid_amt],T_PROF[bill_npi],$A17,T_PROF[year],M$2,T_PROF[encounter],M$4)</f>
        <v>0</v>
      </c>
      <c r="N17" s="18">
        <f>SUMIFS(T_PROF[paid_amt],T_PROF[bill_npi],$A17,T_PROF[year],N$2,T_PROF[encounter],N$4)</f>
        <v>63637.57</v>
      </c>
      <c r="O17" s="18">
        <f t="shared" si="3"/>
        <v>63637.57</v>
      </c>
      <c r="P17" s="1">
        <f t="shared" si="4"/>
        <v>0</v>
      </c>
      <c r="Q17" s="1">
        <f t="shared" si="5"/>
        <v>260.33333333333331</v>
      </c>
      <c r="R17" s="1">
        <f t="shared" si="6"/>
        <v>260.33333333333331</v>
      </c>
      <c r="S17" s="2">
        <f>SUM($R$6:$R17)/SUM($R$6:$R$1749)</f>
        <v>0.33649995343205835</v>
      </c>
    </row>
    <row r="18" spans="1:19" x14ac:dyDescent="0.35">
      <c r="A18">
        <v>1487604963</v>
      </c>
      <c r="B18" t="s">
        <v>351</v>
      </c>
      <c r="C18" t="s">
        <v>777</v>
      </c>
      <c r="D18" s="1">
        <f>SUMIFS(T_PROF[claims],T_PROF[year],D$2,T_PROF[encounter],D$4,T_PROF[bill_npi],$A18)</f>
        <v>0</v>
      </c>
      <c r="E18" s="1">
        <f>SUMIFS(T_PROF[claims],T_PROF[year],E$2,T_PROF[encounter],E$4,T_PROF[bill_npi],$A18)</f>
        <v>120</v>
      </c>
      <c r="F18" s="1">
        <f t="shared" si="0"/>
        <v>120</v>
      </c>
      <c r="G18" s="1">
        <f>SUMIFS(T_PROF[claims],T_PROF[year],G$2,T_PROF[encounter],G$4,T_PROF[bill_npi],$A18)</f>
        <v>0</v>
      </c>
      <c r="H18" s="1">
        <f>SUMIFS(T_PROF[claims],T_PROF[year],H$2,T_PROF[encounter],H$4,T_PROF[bill_npi],$A18)</f>
        <v>0</v>
      </c>
      <c r="I18" s="1">
        <f t="shared" si="1"/>
        <v>0</v>
      </c>
      <c r="J18" s="1">
        <f>SUMIFS(T_PROF[claims],T_PROF[year],J$2,T_PROF[encounter],J$4,T_PROF[bill_npi],$A18)</f>
        <v>0</v>
      </c>
      <c r="K18" s="1">
        <f>SUMIFS(T_PROF[claims],T_PROF[year],K$2,T_PROF[encounter],K$4,T_PROF[bill_npi],$A18)</f>
        <v>0</v>
      </c>
      <c r="L18" s="1">
        <f t="shared" si="2"/>
        <v>0</v>
      </c>
      <c r="M18" s="18">
        <f>SUMIFS(T_PROF[paid_amt],T_PROF[bill_npi],$A18,T_PROF[year],M$2,T_PROF[encounter],M$4)</f>
        <v>0</v>
      </c>
      <c r="N18" s="18">
        <f>SUMIFS(T_PROF[paid_amt],T_PROF[bill_npi],$A18,T_PROF[year],N$2,T_PROF[encounter],N$4)</f>
        <v>0</v>
      </c>
      <c r="O18" s="18">
        <f t="shared" si="3"/>
        <v>0</v>
      </c>
      <c r="P18" s="1">
        <f t="shared" si="4"/>
        <v>0</v>
      </c>
      <c r="Q18" s="1">
        <f t="shared" si="5"/>
        <v>40</v>
      </c>
      <c r="R18" s="1">
        <f t="shared" si="6"/>
        <v>40</v>
      </c>
      <c r="S18" s="2">
        <f>SUM($R$6:$R18)/SUM($R$6:$R$1749)</f>
        <v>0.33774176523547955</v>
      </c>
    </row>
    <row r="19" spans="1:19" x14ac:dyDescent="0.35">
      <c r="A19">
        <v>1972944080</v>
      </c>
      <c r="B19" t="s">
        <v>363</v>
      </c>
      <c r="C19" t="s">
        <v>2967</v>
      </c>
      <c r="D19" s="1">
        <f>SUMIFS(T_PROF[claims],T_PROF[year],D$2,T_PROF[encounter],D$4,T_PROF[bill_npi],$A19)</f>
        <v>0</v>
      </c>
      <c r="E19" s="1">
        <f>SUMIFS(T_PROF[claims],T_PROF[year],E$2,T_PROF[encounter],E$4,T_PROF[bill_npi],$A19)</f>
        <v>238</v>
      </c>
      <c r="F19" s="1">
        <f t="shared" si="0"/>
        <v>238</v>
      </c>
      <c r="G19" s="1">
        <f>SUMIFS(T_PROF[claims],T_PROF[year],G$2,T_PROF[encounter],G$4,T_PROF[bill_npi],$A19)</f>
        <v>0</v>
      </c>
      <c r="H19" s="1">
        <f>SUMIFS(T_PROF[claims],T_PROF[year],H$2,T_PROF[encounter],H$4,T_PROF[bill_npi],$A19)</f>
        <v>197</v>
      </c>
      <c r="I19" s="1">
        <f t="shared" si="1"/>
        <v>197</v>
      </c>
      <c r="J19" s="1">
        <f>SUMIFS(T_PROF[claims],T_PROF[year],J$2,T_PROF[encounter],J$4,T_PROF[bill_npi],$A19)</f>
        <v>0</v>
      </c>
      <c r="K19" s="1">
        <f>SUMIFS(T_PROF[claims],T_PROF[year],K$2,T_PROF[encounter],K$4,T_PROF[bill_npi],$A19)</f>
        <v>430</v>
      </c>
      <c r="L19" s="1">
        <f t="shared" si="2"/>
        <v>430</v>
      </c>
      <c r="M19" s="18">
        <f>SUMIFS(T_PROF[paid_amt],T_PROF[bill_npi],$A19,T_PROF[year],M$2,T_PROF[encounter],M$4)</f>
        <v>0</v>
      </c>
      <c r="N19" s="18">
        <f>SUMIFS(T_PROF[paid_amt],T_PROF[bill_npi],$A19,T_PROF[year],N$2,T_PROF[encounter],N$4)</f>
        <v>386457.69</v>
      </c>
      <c r="O19" s="18">
        <f t="shared" si="3"/>
        <v>386457.69</v>
      </c>
      <c r="P19" s="1">
        <f t="shared" si="4"/>
        <v>0</v>
      </c>
      <c r="Q19" s="1">
        <f t="shared" si="5"/>
        <v>288.33333333333331</v>
      </c>
      <c r="R19" s="1">
        <f t="shared" si="6"/>
        <v>288.33333333333331</v>
      </c>
      <c r="S19" s="2">
        <f>SUM($R$6:$R19)/SUM($R$6:$R$1749)</f>
        <v>0.34669315865180739</v>
      </c>
    </row>
    <row r="20" spans="1:19" x14ac:dyDescent="0.35">
      <c r="A20">
        <v>1962463851</v>
      </c>
      <c r="B20" t="s">
        <v>355</v>
      </c>
      <c r="C20" t="s">
        <v>2967</v>
      </c>
      <c r="D20" s="1">
        <f>SUMIFS(T_PROF[claims],T_PROF[year],D$2,T_PROF[encounter],D$4,T_PROF[bill_npi],$A20)</f>
        <v>0</v>
      </c>
      <c r="E20" s="1">
        <f>SUMIFS(T_PROF[claims],T_PROF[year],E$2,T_PROF[encounter],E$4,T_PROF[bill_npi],$A20)</f>
        <v>249</v>
      </c>
      <c r="F20" s="1">
        <f t="shared" si="0"/>
        <v>249</v>
      </c>
      <c r="G20" s="1">
        <f>SUMIFS(T_PROF[claims],T_PROF[year],G$2,T_PROF[encounter],G$4,T_PROF[bill_npi],$A20)</f>
        <v>0</v>
      </c>
      <c r="H20" s="1">
        <f>SUMIFS(T_PROF[claims],T_PROF[year],H$2,T_PROF[encounter],H$4,T_PROF[bill_npi],$A20)</f>
        <v>205</v>
      </c>
      <c r="I20" s="1">
        <f t="shared" si="1"/>
        <v>205</v>
      </c>
      <c r="J20" s="1">
        <f>SUMIFS(T_PROF[claims],T_PROF[year],J$2,T_PROF[encounter],J$4,T_PROF[bill_npi],$A20)</f>
        <v>0</v>
      </c>
      <c r="K20" s="1">
        <f>SUMIFS(T_PROF[claims],T_PROF[year],K$2,T_PROF[encounter],K$4,T_PROF[bill_npi],$A20)</f>
        <v>227</v>
      </c>
      <c r="L20" s="1">
        <f t="shared" si="2"/>
        <v>227</v>
      </c>
      <c r="M20" s="18">
        <f>SUMIFS(T_PROF[paid_amt],T_PROF[bill_npi],$A20,T_PROF[year],M$2,T_PROF[encounter],M$4)</f>
        <v>0</v>
      </c>
      <c r="N20" s="18">
        <f>SUMIFS(T_PROF[paid_amt],T_PROF[bill_npi],$A20,T_PROF[year],N$2,T_PROF[encounter],N$4)</f>
        <v>500141.49</v>
      </c>
      <c r="O20" s="18">
        <f t="shared" si="3"/>
        <v>500141.49</v>
      </c>
      <c r="P20" s="1">
        <f t="shared" si="4"/>
        <v>0</v>
      </c>
      <c r="Q20" s="1">
        <f t="shared" si="5"/>
        <v>227</v>
      </c>
      <c r="R20" s="1">
        <f t="shared" si="6"/>
        <v>227</v>
      </c>
      <c r="S20" s="2">
        <f>SUM($R$6:$R20)/SUM($R$6:$R$1749)</f>
        <v>0.35374044063622267</v>
      </c>
    </row>
    <row r="21" spans="1:19" x14ac:dyDescent="0.35">
      <c r="A21">
        <v>1477622835</v>
      </c>
      <c r="B21" t="s">
        <v>351</v>
      </c>
      <c r="C21" t="s">
        <v>777</v>
      </c>
      <c r="D21" s="1">
        <f>SUMIFS(T_PROF[claims],T_PROF[year],D$2,T_PROF[encounter],D$4,T_PROF[bill_npi],$A21)</f>
        <v>0</v>
      </c>
      <c r="E21" s="1">
        <f>SUMIFS(T_PROF[claims],T_PROF[year],E$2,T_PROF[encounter],E$4,T_PROF[bill_npi],$A21)</f>
        <v>191</v>
      </c>
      <c r="F21" s="1">
        <f t="shared" si="0"/>
        <v>191</v>
      </c>
      <c r="G21" s="1">
        <f>SUMIFS(T_PROF[claims],T_PROF[year],G$2,T_PROF[encounter],G$4,T_PROF[bill_npi],$A21)</f>
        <v>0</v>
      </c>
      <c r="H21" s="1">
        <f>SUMIFS(T_PROF[claims],T_PROF[year],H$2,T_PROF[encounter],H$4,T_PROF[bill_npi],$A21)</f>
        <v>183</v>
      </c>
      <c r="I21" s="1">
        <f t="shared" si="1"/>
        <v>183</v>
      </c>
      <c r="J21" s="1">
        <f>SUMIFS(T_PROF[claims],T_PROF[year],J$2,T_PROF[encounter],J$4,T_PROF[bill_npi],$A21)</f>
        <v>0</v>
      </c>
      <c r="K21" s="1">
        <f>SUMIFS(T_PROF[claims],T_PROF[year],K$2,T_PROF[encounter],K$4,T_PROF[bill_npi],$A21)</f>
        <v>204</v>
      </c>
      <c r="L21" s="1">
        <f t="shared" si="2"/>
        <v>204</v>
      </c>
      <c r="M21" s="18">
        <f>SUMIFS(T_PROF[paid_amt],T_PROF[bill_npi],$A21,T_PROF[year],M$2,T_PROF[encounter],M$4)</f>
        <v>0</v>
      </c>
      <c r="N21" s="18">
        <f>SUMIFS(T_PROF[paid_amt],T_PROF[bill_npi],$A21,T_PROF[year],N$2,T_PROF[encounter],N$4)</f>
        <v>513296.64000000001</v>
      </c>
      <c r="O21" s="18">
        <f t="shared" si="3"/>
        <v>513296.64000000001</v>
      </c>
      <c r="P21" s="1">
        <f t="shared" si="4"/>
        <v>0</v>
      </c>
      <c r="Q21" s="1">
        <f t="shared" si="5"/>
        <v>192.66666666666666</v>
      </c>
      <c r="R21" s="1">
        <f t="shared" si="6"/>
        <v>192.66666666666666</v>
      </c>
      <c r="S21" s="2">
        <f>SUM($R$6:$R21)/SUM($R$6:$R$1749)</f>
        <v>0.3597218341560347</v>
      </c>
    </row>
    <row r="22" spans="1:19" x14ac:dyDescent="0.35">
      <c r="A22">
        <v>1881789014</v>
      </c>
      <c r="B22" t="s">
        <v>351</v>
      </c>
      <c r="C22" t="s">
        <v>777</v>
      </c>
      <c r="D22" s="1">
        <f>SUMIFS(T_PROF[claims],T_PROF[year],D$2,T_PROF[encounter],D$4,T_PROF[bill_npi],$A22)</f>
        <v>0</v>
      </c>
      <c r="E22" s="1">
        <f>SUMIFS(T_PROF[claims],T_PROF[year],E$2,T_PROF[encounter],E$4,T_PROF[bill_npi],$A22)</f>
        <v>211</v>
      </c>
      <c r="F22" s="1">
        <f t="shared" si="0"/>
        <v>211</v>
      </c>
      <c r="G22" s="1">
        <f>SUMIFS(T_PROF[claims],T_PROF[year],G$2,T_PROF[encounter],G$4,T_PROF[bill_npi],$A22)</f>
        <v>0</v>
      </c>
      <c r="H22" s="1">
        <f>SUMIFS(T_PROF[claims],T_PROF[year],H$2,T_PROF[encounter],H$4,T_PROF[bill_npi],$A22)</f>
        <v>205</v>
      </c>
      <c r="I22" s="1">
        <f t="shared" si="1"/>
        <v>205</v>
      </c>
      <c r="J22" s="1">
        <f>SUMIFS(T_PROF[claims],T_PROF[year],J$2,T_PROF[encounter],J$4,T_PROF[bill_npi],$A22)</f>
        <v>0</v>
      </c>
      <c r="K22" s="1">
        <f>SUMIFS(T_PROF[claims],T_PROF[year],K$2,T_PROF[encounter],K$4,T_PROF[bill_npi],$A22)</f>
        <v>434</v>
      </c>
      <c r="L22" s="1">
        <f t="shared" si="2"/>
        <v>434</v>
      </c>
      <c r="M22" s="18">
        <f>SUMIFS(T_PROF[paid_amt],T_PROF[bill_npi],$A22,T_PROF[year],M$2,T_PROF[encounter],M$4)</f>
        <v>0</v>
      </c>
      <c r="N22" s="18">
        <f>SUMIFS(T_PROF[paid_amt],T_PROF[bill_npi],$A22,T_PROF[year],N$2,T_PROF[encounter],N$4)</f>
        <v>362527.71</v>
      </c>
      <c r="O22" s="18">
        <f t="shared" si="3"/>
        <v>362527.71</v>
      </c>
      <c r="P22" s="1">
        <f t="shared" si="4"/>
        <v>0</v>
      </c>
      <c r="Q22" s="1">
        <f t="shared" si="5"/>
        <v>283.33333333333331</v>
      </c>
      <c r="R22" s="1">
        <f t="shared" si="6"/>
        <v>283.33333333333331</v>
      </c>
      <c r="S22" s="2">
        <f>SUM($R$6:$R22)/SUM($R$6:$R$1749)</f>
        <v>0.36851800109693489</v>
      </c>
    </row>
    <row r="23" spans="1:19" x14ac:dyDescent="0.35">
      <c r="A23">
        <v>1457392763</v>
      </c>
      <c r="B23" t="s">
        <v>351</v>
      </c>
      <c r="C23" t="s">
        <v>777</v>
      </c>
      <c r="D23" s="1">
        <f>SUMIFS(T_PROF[claims],T_PROF[year],D$2,T_PROF[encounter],D$4,T_PROF[bill_npi],$A23)</f>
        <v>0</v>
      </c>
      <c r="E23" s="1">
        <f>SUMIFS(T_PROF[claims],T_PROF[year],E$2,T_PROF[encounter],E$4,T_PROF[bill_npi],$A23)</f>
        <v>208</v>
      </c>
      <c r="F23" s="1">
        <f t="shared" si="0"/>
        <v>208</v>
      </c>
      <c r="G23" s="1">
        <f>SUMIFS(T_PROF[claims],T_PROF[year],G$2,T_PROF[encounter],G$4,T_PROF[bill_npi],$A23)</f>
        <v>0</v>
      </c>
      <c r="H23" s="1">
        <f>SUMIFS(T_PROF[claims],T_PROF[year],H$2,T_PROF[encounter],H$4,T_PROF[bill_npi],$A23)</f>
        <v>160</v>
      </c>
      <c r="I23" s="1">
        <f t="shared" si="1"/>
        <v>160</v>
      </c>
      <c r="J23" s="1">
        <f>SUMIFS(T_PROF[claims],T_PROF[year],J$2,T_PROF[encounter],J$4,T_PROF[bill_npi],$A23)</f>
        <v>0</v>
      </c>
      <c r="K23" s="1">
        <f>SUMIFS(T_PROF[claims],T_PROF[year],K$2,T_PROF[encounter],K$4,T_PROF[bill_npi],$A23)</f>
        <v>135</v>
      </c>
      <c r="L23" s="1">
        <f t="shared" si="2"/>
        <v>135</v>
      </c>
      <c r="M23" s="18">
        <f>SUMIFS(T_PROF[paid_amt],T_PROF[bill_npi],$A23,T_PROF[year],M$2,T_PROF[encounter],M$4)</f>
        <v>0</v>
      </c>
      <c r="N23" s="18">
        <f>SUMIFS(T_PROF[paid_amt],T_PROF[bill_npi],$A23,T_PROF[year],N$2,T_PROF[encounter],N$4)</f>
        <v>294951.11</v>
      </c>
      <c r="O23" s="18">
        <f t="shared" si="3"/>
        <v>294951.11</v>
      </c>
      <c r="P23" s="1">
        <f t="shared" si="4"/>
        <v>0</v>
      </c>
      <c r="Q23" s="1">
        <f t="shared" si="5"/>
        <v>167.66666666666666</v>
      </c>
      <c r="R23" s="1">
        <f t="shared" si="6"/>
        <v>167.66666666666666</v>
      </c>
      <c r="S23" s="2">
        <f>SUM($R$6:$R23)/SUM($R$6:$R$1749)</f>
        <v>0.37372326223960872</v>
      </c>
    </row>
    <row r="24" spans="1:19" x14ac:dyDescent="0.35">
      <c r="A24">
        <v>1669708582</v>
      </c>
      <c r="B24" t="s">
        <v>365</v>
      </c>
      <c r="C24" t="s">
        <v>3266</v>
      </c>
      <c r="D24" s="1">
        <f>SUMIFS(T_PROF[claims],T_PROF[year],D$2,T_PROF[encounter],D$4,T_PROF[bill_npi],$A24)</f>
        <v>0</v>
      </c>
      <c r="E24" s="1">
        <f>SUMIFS(T_PROF[claims],T_PROF[year],E$2,T_PROF[encounter],E$4,T_PROF[bill_npi],$A24)</f>
        <v>231</v>
      </c>
      <c r="F24" s="1">
        <f t="shared" si="0"/>
        <v>231</v>
      </c>
      <c r="G24" s="1">
        <f>SUMIFS(T_PROF[claims],T_PROF[year],G$2,T_PROF[encounter],G$4,T_PROF[bill_npi],$A24)</f>
        <v>0</v>
      </c>
      <c r="H24" s="1">
        <f>SUMIFS(T_PROF[claims],T_PROF[year],H$2,T_PROF[encounter],H$4,T_PROF[bill_npi],$A24)</f>
        <v>196</v>
      </c>
      <c r="I24" s="1">
        <f t="shared" si="1"/>
        <v>196</v>
      </c>
      <c r="J24" s="1">
        <f>SUMIFS(T_PROF[claims],T_PROF[year],J$2,T_PROF[encounter],J$4,T_PROF[bill_npi],$A24)</f>
        <v>0</v>
      </c>
      <c r="K24" s="1">
        <f>SUMIFS(T_PROF[claims],T_PROF[year],K$2,T_PROF[encounter],K$4,T_PROF[bill_npi],$A24)</f>
        <v>304</v>
      </c>
      <c r="L24" s="1">
        <f t="shared" si="2"/>
        <v>304</v>
      </c>
      <c r="M24" s="18">
        <f>SUMIFS(T_PROF[paid_amt],T_PROF[bill_npi],$A24,T_PROF[year],M$2,T_PROF[encounter],M$4)</f>
        <v>0</v>
      </c>
      <c r="N24" s="18">
        <f>SUMIFS(T_PROF[paid_amt],T_PROF[bill_npi],$A24,T_PROF[year],N$2,T_PROF[encounter],N$4)</f>
        <v>625830</v>
      </c>
      <c r="O24" s="18">
        <f t="shared" si="3"/>
        <v>625830</v>
      </c>
      <c r="P24" s="1">
        <f t="shared" si="4"/>
        <v>0</v>
      </c>
      <c r="Q24" s="1">
        <f t="shared" si="5"/>
        <v>243.66666666666666</v>
      </c>
      <c r="R24" s="1">
        <f t="shared" si="6"/>
        <v>243.66666666666666</v>
      </c>
      <c r="S24" s="2">
        <f>SUM($R$6:$R24)/SUM($R$6:$R$1749)</f>
        <v>0.38128796580878277</v>
      </c>
    </row>
    <row r="25" spans="1:19" x14ac:dyDescent="0.35">
      <c r="A25">
        <v>1457395766</v>
      </c>
      <c r="B25" t="s">
        <v>353</v>
      </c>
      <c r="C25" t="s">
        <v>3196</v>
      </c>
      <c r="D25" s="1">
        <f>SUMIFS(T_PROF[claims],T_PROF[year],D$2,T_PROF[encounter],D$4,T_PROF[bill_npi],$A25)</f>
        <v>0</v>
      </c>
      <c r="E25" s="1">
        <f>SUMIFS(T_PROF[claims],T_PROF[year],E$2,T_PROF[encounter],E$4,T_PROF[bill_npi],$A25)</f>
        <v>420</v>
      </c>
      <c r="F25" s="1">
        <f t="shared" si="0"/>
        <v>420</v>
      </c>
      <c r="G25" s="1">
        <f>SUMIFS(T_PROF[claims],T_PROF[year],G$2,T_PROF[encounter],G$4,T_PROF[bill_npi],$A25)</f>
        <v>0</v>
      </c>
      <c r="H25" s="1">
        <f>SUMIFS(T_PROF[claims],T_PROF[year],H$2,T_PROF[encounter],H$4,T_PROF[bill_npi],$A25)</f>
        <v>186</v>
      </c>
      <c r="I25" s="1">
        <f t="shared" si="1"/>
        <v>186</v>
      </c>
      <c r="J25" s="1">
        <f>SUMIFS(T_PROF[claims],T_PROF[year],J$2,T_PROF[encounter],J$4,T_PROF[bill_npi],$A25)</f>
        <v>0</v>
      </c>
      <c r="K25" s="1">
        <f>SUMIFS(T_PROF[claims],T_PROF[year],K$2,T_PROF[encounter],K$4,T_PROF[bill_npi],$A25)</f>
        <v>254</v>
      </c>
      <c r="L25" s="1">
        <f t="shared" si="2"/>
        <v>254</v>
      </c>
      <c r="M25" s="18">
        <f>SUMIFS(T_PROF[paid_amt],T_PROF[bill_npi],$A25,T_PROF[year],M$2,T_PROF[encounter],M$4)</f>
        <v>0</v>
      </c>
      <c r="N25" s="18">
        <f>SUMIFS(T_PROF[paid_amt],T_PROF[bill_npi],$A25,T_PROF[year],N$2,T_PROF[encounter],N$4)</f>
        <v>436069.85</v>
      </c>
      <c r="O25" s="18">
        <f t="shared" si="3"/>
        <v>436069.85</v>
      </c>
      <c r="P25" s="1">
        <f t="shared" si="4"/>
        <v>0</v>
      </c>
      <c r="Q25" s="1">
        <f t="shared" si="5"/>
        <v>286.66666666666669</v>
      </c>
      <c r="R25" s="1">
        <f t="shared" si="6"/>
        <v>286.66666666666669</v>
      </c>
      <c r="S25" s="2">
        <f>SUM($R$6:$R25)/SUM($R$6:$R$1749)</f>
        <v>0.39018761706663468</v>
      </c>
    </row>
    <row r="26" spans="1:19" x14ac:dyDescent="0.35">
      <c r="A26">
        <v>1336369859</v>
      </c>
      <c r="B26" t="s">
        <v>351</v>
      </c>
      <c r="C26" t="s">
        <v>777</v>
      </c>
      <c r="D26" s="1">
        <f>SUMIFS(T_PROF[claims],T_PROF[year],D$2,T_PROF[encounter],D$4,T_PROF[bill_npi],$A26)</f>
        <v>0</v>
      </c>
      <c r="E26" s="1">
        <f>SUMIFS(T_PROF[claims],T_PROF[year],E$2,T_PROF[encounter],E$4,T_PROF[bill_npi],$A26)</f>
        <v>210</v>
      </c>
      <c r="F26" s="1">
        <f t="shared" si="0"/>
        <v>210</v>
      </c>
      <c r="G26" s="1">
        <f>SUMIFS(T_PROF[claims],T_PROF[year],G$2,T_PROF[encounter],G$4,T_PROF[bill_npi],$A26)</f>
        <v>0</v>
      </c>
      <c r="H26" s="1">
        <f>SUMIFS(T_PROF[claims],T_PROF[year],H$2,T_PROF[encounter],H$4,T_PROF[bill_npi],$A26)</f>
        <v>171</v>
      </c>
      <c r="I26" s="1">
        <f t="shared" si="1"/>
        <v>171</v>
      </c>
      <c r="J26" s="1">
        <f>SUMIFS(T_PROF[claims],T_PROF[year],J$2,T_PROF[encounter],J$4,T_PROF[bill_npi],$A26)</f>
        <v>0</v>
      </c>
      <c r="K26" s="1">
        <f>SUMIFS(T_PROF[claims],T_PROF[year],K$2,T_PROF[encounter],K$4,T_PROF[bill_npi],$A26)</f>
        <v>211</v>
      </c>
      <c r="L26" s="1">
        <f t="shared" si="2"/>
        <v>211</v>
      </c>
      <c r="M26" s="18">
        <f>SUMIFS(T_PROF[paid_amt],T_PROF[bill_npi],$A26,T_PROF[year],M$2,T_PROF[encounter],M$4)</f>
        <v>0</v>
      </c>
      <c r="N26" s="18">
        <f>SUMIFS(T_PROF[paid_amt],T_PROF[bill_npi],$A26,T_PROF[year],N$2,T_PROF[encounter],N$4)</f>
        <v>585640.75</v>
      </c>
      <c r="O26" s="18">
        <f t="shared" si="3"/>
        <v>585640.75</v>
      </c>
      <c r="P26" s="1">
        <f t="shared" si="4"/>
        <v>0</v>
      </c>
      <c r="Q26" s="1">
        <f t="shared" si="5"/>
        <v>197.33333333333334</v>
      </c>
      <c r="R26" s="1">
        <f t="shared" si="6"/>
        <v>197.33333333333334</v>
      </c>
      <c r="S26" s="2">
        <f>SUM($R$6:$R26)/SUM($R$6:$R$1749)</f>
        <v>0.39631388863017925</v>
      </c>
    </row>
    <row r="27" spans="1:19" x14ac:dyDescent="0.35">
      <c r="A27">
        <v>1699733071</v>
      </c>
      <c r="B27" t="s">
        <v>351</v>
      </c>
      <c r="C27" t="s">
        <v>777</v>
      </c>
      <c r="D27" s="1">
        <f>SUMIFS(T_PROF[claims],T_PROF[year],D$2,T_PROF[encounter],D$4,T_PROF[bill_npi],$A27)</f>
        <v>3</v>
      </c>
      <c r="E27" s="1">
        <f>SUMIFS(T_PROF[claims],T_PROF[year],E$2,T_PROF[encounter],E$4,T_PROF[bill_npi],$A27)</f>
        <v>179</v>
      </c>
      <c r="F27" s="1">
        <f t="shared" si="0"/>
        <v>182</v>
      </c>
      <c r="G27" s="1">
        <f>SUMIFS(T_PROF[claims],T_PROF[year],G$2,T_PROF[encounter],G$4,T_PROF[bill_npi],$A27)</f>
        <v>6</v>
      </c>
      <c r="H27" s="1">
        <f>SUMIFS(T_PROF[claims],T_PROF[year],H$2,T_PROF[encounter],H$4,T_PROF[bill_npi],$A27)</f>
        <v>145</v>
      </c>
      <c r="I27" s="1">
        <f t="shared" si="1"/>
        <v>151</v>
      </c>
      <c r="J27" s="1">
        <f>SUMIFS(T_PROF[claims],T_PROF[year],J$2,T_PROF[encounter],J$4,T_PROF[bill_npi],$A27)</f>
        <v>1</v>
      </c>
      <c r="K27" s="1">
        <f>SUMIFS(T_PROF[claims],T_PROF[year],K$2,T_PROF[encounter],K$4,T_PROF[bill_npi],$A27)</f>
        <v>278</v>
      </c>
      <c r="L27" s="1">
        <f t="shared" si="2"/>
        <v>279</v>
      </c>
      <c r="M27" s="18">
        <f>SUMIFS(T_PROF[paid_amt],T_PROF[bill_npi],$A27,T_PROF[year],M$2,T_PROF[encounter],M$4)</f>
        <v>1720.75</v>
      </c>
      <c r="N27" s="18">
        <f>SUMIFS(T_PROF[paid_amt],T_PROF[bill_npi],$A27,T_PROF[year],N$2,T_PROF[encounter],N$4)</f>
        <v>428744.17</v>
      </c>
      <c r="O27" s="18">
        <f t="shared" si="3"/>
        <v>430464.92</v>
      </c>
      <c r="P27" s="1">
        <f t="shared" si="4"/>
        <v>3.3333333333333335</v>
      </c>
      <c r="Q27" s="1">
        <f t="shared" si="5"/>
        <v>200.66666666666666</v>
      </c>
      <c r="R27" s="1">
        <f t="shared" si="6"/>
        <v>204</v>
      </c>
      <c r="S27" s="2">
        <f>SUM($R$6:$R27)/SUM($R$6:$R$1749)</f>
        <v>0.40264712882762732</v>
      </c>
    </row>
    <row r="28" spans="1:19" x14ac:dyDescent="0.35">
      <c r="A28">
        <v>1043373855</v>
      </c>
      <c r="B28" t="s">
        <v>351</v>
      </c>
      <c r="C28" t="s">
        <v>777</v>
      </c>
      <c r="D28" s="1">
        <f>SUMIFS(T_PROF[claims],T_PROF[year],D$2,T_PROF[encounter],D$4,T_PROF[bill_npi],$A28)</f>
        <v>0</v>
      </c>
      <c r="E28" s="1">
        <f>SUMIFS(T_PROF[claims],T_PROF[year],E$2,T_PROF[encounter],E$4,T_PROF[bill_npi],$A28)</f>
        <v>209</v>
      </c>
      <c r="F28" s="1">
        <f t="shared" si="0"/>
        <v>209</v>
      </c>
      <c r="G28" s="1">
        <f>SUMIFS(T_PROF[claims],T_PROF[year],G$2,T_PROF[encounter],G$4,T_PROF[bill_npi],$A28)</f>
        <v>0</v>
      </c>
      <c r="H28" s="1">
        <f>SUMIFS(T_PROF[claims],T_PROF[year],H$2,T_PROF[encounter],H$4,T_PROF[bill_npi],$A28)</f>
        <v>332</v>
      </c>
      <c r="I28" s="1">
        <f t="shared" si="1"/>
        <v>332</v>
      </c>
      <c r="J28" s="1">
        <f>SUMIFS(T_PROF[claims],T_PROF[year],J$2,T_PROF[encounter],J$4,T_PROF[bill_npi],$A28)</f>
        <v>0</v>
      </c>
      <c r="K28" s="1">
        <f>SUMIFS(T_PROF[claims],T_PROF[year],K$2,T_PROF[encounter],K$4,T_PROF[bill_npi],$A28)</f>
        <v>133</v>
      </c>
      <c r="L28" s="1">
        <f t="shared" si="2"/>
        <v>133</v>
      </c>
      <c r="M28" s="18">
        <f>SUMIFS(T_PROF[paid_amt],T_PROF[bill_npi],$A28,T_PROF[year],M$2,T_PROF[encounter],M$4)</f>
        <v>0</v>
      </c>
      <c r="N28" s="18">
        <f>SUMIFS(T_PROF[paid_amt],T_PROF[bill_npi],$A28,T_PROF[year],N$2,T_PROF[encounter],N$4)</f>
        <v>347869.22</v>
      </c>
      <c r="O28" s="18">
        <f t="shared" si="3"/>
        <v>347869.22</v>
      </c>
      <c r="P28" s="1">
        <f t="shared" si="4"/>
        <v>0</v>
      </c>
      <c r="Q28" s="1">
        <f t="shared" si="5"/>
        <v>224.66666666666666</v>
      </c>
      <c r="R28" s="1">
        <f t="shared" si="6"/>
        <v>224.66666666666666</v>
      </c>
      <c r="S28" s="2">
        <f>SUM($R$6:$R28)/SUM($R$6:$R$1749)</f>
        <v>0.4096219717901764</v>
      </c>
    </row>
    <row r="29" spans="1:19" x14ac:dyDescent="0.35">
      <c r="A29">
        <v>1861836652</v>
      </c>
      <c r="B29" t="s">
        <v>351</v>
      </c>
      <c r="C29" t="s">
        <v>777</v>
      </c>
      <c r="D29" s="1">
        <f>SUMIFS(T_PROF[claims],T_PROF[year],D$2,T_PROF[encounter],D$4,T_PROF[bill_npi],$A29)</f>
        <v>0</v>
      </c>
      <c r="E29" s="1">
        <f>SUMIFS(T_PROF[claims],T_PROF[year],E$2,T_PROF[encounter],E$4,T_PROF[bill_npi],$A29)</f>
        <v>140</v>
      </c>
      <c r="F29" s="1">
        <f t="shared" si="0"/>
        <v>140</v>
      </c>
      <c r="G29" s="1">
        <f>SUMIFS(T_PROF[claims],T_PROF[year],G$2,T_PROF[encounter],G$4,T_PROF[bill_npi],$A29)</f>
        <v>0</v>
      </c>
      <c r="H29" s="1">
        <f>SUMIFS(T_PROF[claims],T_PROF[year],H$2,T_PROF[encounter],H$4,T_PROF[bill_npi],$A29)</f>
        <v>271</v>
      </c>
      <c r="I29" s="1">
        <f t="shared" si="1"/>
        <v>271</v>
      </c>
      <c r="J29" s="1">
        <f>SUMIFS(T_PROF[claims],T_PROF[year],J$2,T_PROF[encounter],J$4,T_PROF[bill_npi],$A29)</f>
        <v>0</v>
      </c>
      <c r="K29" s="1">
        <f>SUMIFS(T_PROF[claims],T_PROF[year],K$2,T_PROF[encounter],K$4,T_PROF[bill_npi],$A29)</f>
        <v>448</v>
      </c>
      <c r="L29" s="1">
        <f t="shared" si="2"/>
        <v>448</v>
      </c>
      <c r="M29" s="18">
        <f>SUMIFS(T_PROF[paid_amt],T_PROF[bill_npi],$A29,T_PROF[year],M$2,T_PROF[encounter],M$4)</f>
        <v>0</v>
      </c>
      <c r="N29" s="18">
        <f>SUMIFS(T_PROF[paid_amt],T_PROF[bill_npi],$A29,T_PROF[year],N$2,T_PROF[encounter],N$4)</f>
        <v>412331.59</v>
      </c>
      <c r="O29" s="18">
        <f t="shared" si="3"/>
        <v>412331.59</v>
      </c>
      <c r="P29" s="1">
        <f t="shared" si="4"/>
        <v>0</v>
      </c>
      <c r="Q29" s="1">
        <f t="shared" si="5"/>
        <v>286.33333333333331</v>
      </c>
      <c r="R29" s="1">
        <f t="shared" si="6"/>
        <v>286.33333333333331</v>
      </c>
      <c r="S29" s="2">
        <f>SUM($R$6:$R29)/SUM($R$6:$R$1749)</f>
        <v>0.41851127461633314</v>
      </c>
    </row>
    <row r="30" spans="1:19" x14ac:dyDescent="0.35">
      <c r="A30">
        <v>1235170150</v>
      </c>
      <c r="B30" t="s">
        <v>358</v>
      </c>
      <c r="C30" t="s">
        <v>777</v>
      </c>
      <c r="D30" s="1">
        <f>SUMIFS(T_PROF[claims],T_PROF[year],D$2,T_PROF[encounter],D$4,T_PROF[bill_npi],$A30)</f>
        <v>0</v>
      </c>
      <c r="E30" s="1">
        <f>SUMIFS(T_PROF[claims],T_PROF[year],E$2,T_PROF[encounter],E$4,T_PROF[bill_npi],$A30)</f>
        <v>198</v>
      </c>
      <c r="F30" s="1">
        <f t="shared" si="0"/>
        <v>198</v>
      </c>
      <c r="G30" s="1">
        <f>SUMIFS(T_PROF[claims],T_PROF[year],G$2,T_PROF[encounter],G$4,T_PROF[bill_npi],$A30)</f>
        <v>0</v>
      </c>
      <c r="H30" s="1">
        <f>SUMIFS(T_PROF[claims],T_PROF[year],H$2,T_PROF[encounter],H$4,T_PROF[bill_npi],$A30)</f>
        <v>335</v>
      </c>
      <c r="I30" s="1">
        <f t="shared" si="1"/>
        <v>335</v>
      </c>
      <c r="J30" s="1">
        <f>SUMIFS(T_PROF[claims],T_PROF[year],J$2,T_PROF[encounter],J$4,T_PROF[bill_npi],$A30)</f>
        <v>0</v>
      </c>
      <c r="K30" s="1">
        <f>SUMIFS(T_PROF[claims],T_PROF[year],K$2,T_PROF[encounter],K$4,T_PROF[bill_npi],$A30)</f>
        <v>159</v>
      </c>
      <c r="L30" s="1">
        <f t="shared" si="2"/>
        <v>159</v>
      </c>
      <c r="M30" s="18">
        <f>SUMIFS(T_PROF[paid_amt],T_PROF[bill_npi],$A30,T_PROF[year],M$2,T_PROF[encounter],M$4)</f>
        <v>0</v>
      </c>
      <c r="N30" s="18">
        <f>SUMIFS(T_PROF[paid_amt],T_PROF[bill_npi],$A30,T_PROF[year],N$2,T_PROF[encounter],N$4)</f>
        <v>359490.72</v>
      </c>
      <c r="O30" s="18">
        <f t="shared" si="3"/>
        <v>359490.72</v>
      </c>
      <c r="P30" s="1">
        <f t="shared" si="4"/>
        <v>0</v>
      </c>
      <c r="Q30" s="1">
        <f t="shared" si="5"/>
        <v>230.66666666666666</v>
      </c>
      <c r="R30" s="1">
        <f t="shared" si="6"/>
        <v>230.66666666666666</v>
      </c>
      <c r="S30" s="2">
        <f>SUM($R$6:$R30)/SUM($R$6:$R$1749)</f>
        <v>0.42567238934939533</v>
      </c>
    </row>
    <row r="31" spans="1:19" x14ac:dyDescent="0.35">
      <c r="A31">
        <v>1508815333</v>
      </c>
      <c r="B31" t="s">
        <v>353</v>
      </c>
      <c r="C31" t="s">
        <v>3196</v>
      </c>
      <c r="D31" s="1">
        <f>SUMIFS(T_PROF[claims],T_PROF[year],D$2,T_PROF[encounter],D$4,T_PROF[bill_npi],$A31)</f>
        <v>0</v>
      </c>
      <c r="E31" s="1">
        <f>SUMIFS(T_PROF[claims],T_PROF[year],E$2,T_PROF[encounter],E$4,T_PROF[bill_npi],$A31)</f>
        <v>218</v>
      </c>
      <c r="F31" s="1">
        <f t="shared" si="0"/>
        <v>218</v>
      </c>
      <c r="G31" s="1">
        <f>SUMIFS(T_PROF[claims],T_PROF[year],G$2,T_PROF[encounter],G$4,T_PROF[bill_npi],$A31)</f>
        <v>0</v>
      </c>
      <c r="H31" s="1">
        <f>SUMIFS(T_PROF[claims],T_PROF[year],H$2,T_PROF[encounter],H$4,T_PROF[bill_npi],$A31)</f>
        <v>143</v>
      </c>
      <c r="I31" s="1">
        <f t="shared" si="1"/>
        <v>143</v>
      </c>
      <c r="J31" s="1">
        <f>SUMIFS(T_PROF[claims],T_PROF[year],J$2,T_PROF[encounter],J$4,T_PROF[bill_npi],$A31)</f>
        <v>0</v>
      </c>
      <c r="K31" s="1">
        <f>SUMIFS(T_PROF[claims],T_PROF[year],K$2,T_PROF[encounter],K$4,T_PROF[bill_npi],$A31)</f>
        <v>155</v>
      </c>
      <c r="L31" s="1">
        <f t="shared" si="2"/>
        <v>155</v>
      </c>
      <c r="M31" s="18">
        <f>SUMIFS(T_PROF[paid_amt],T_PROF[bill_npi],$A31,T_PROF[year],M$2,T_PROF[encounter],M$4)</f>
        <v>0</v>
      </c>
      <c r="N31" s="18">
        <f>SUMIFS(T_PROF[paid_amt],T_PROF[bill_npi],$A31,T_PROF[year],N$2,T_PROF[encounter],N$4)</f>
        <v>317814.28000000003</v>
      </c>
      <c r="O31" s="18">
        <f t="shared" si="3"/>
        <v>317814.28000000003</v>
      </c>
      <c r="P31" s="1">
        <f t="shared" si="4"/>
        <v>0</v>
      </c>
      <c r="Q31" s="1">
        <f t="shared" si="5"/>
        <v>172</v>
      </c>
      <c r="R31" s="1">
        <f t="shared" si="6"/>
        <v>172</v>
      </c>
      <c r="S31" s="2">
        <f>SUM($R$6:$R31)/SUM($R$6:$R$1749)</f>
        <v>0.43101218010410647</v>
      </c>
    </row>
    <row r="32" spans="1:19" x14ac:dyDescent="0.35">
      <c r="A32">
        <v>1790727543</v>
      </c>
      <c r="B32" t="s">
        <v>353</v>
      </c>
      <c r="C32" t="s">
        <v>3196</v>
      </c>
      <c r="D32" s="1">
        <f>SUMIFS(T_PROF[claims],T_PROF[year],D$2,T_PROF[encounter],D$4,T_PROF[bill_npi],$A32)</f>
        <v>0</v>
      </c>
      <c r="E32" s="1">
        <f>SUMIFS(T_PROF[claims],T_PROF[year],E$2,T_PROF[encounter],E$4,T_PROF[bill_npi],$A32)</f>
        <v>175</v>
      </c>
      <c r="F32" s="1">
        <f t="shared" si="0"/>
        <v>175</v>
      </c>
      <c r="G32" s="1">
        <f>SUMIFS(T_PROF[claims],T_PROF[year],G$2,T_PROF[encounter],G$4,T_PROF[bill_npi],$A32)</f>
        <v>0</v>
      </c>
      <c r="H32" s="1">
        <f>SUMIFS(T_PROF[claims],T_PROF[year],H$2,T_PROF[encounter],H$4,T_PROF[bill_npi],$A32)</f>
        <v>143</v>
      </c>
      <c r="I32" s="1">
        <f t="shared" si="1"/>
        <v>143</v>
      </c>
      <c r="J32" s="1">
        <f>SUMIFS(T_PROF[claims],T_PROF[year],J$2,T_PROF[encounter],J$4,T_PROF[bill_npi],$A32)</f>
        <v>0</v>
      </c>
      <c r="K32" s="1">
        <f>SUMIFS(T_PROF[claims],T_PROF[year],K$2,T_PROF[encounter],K$4,T_PROF[bill_npi],$A32)</f>
        <v>94</v>
      </c>
      <c r="L32" s="1">
        <f t="shared" si="2"/>
        <v>94</v>
      </c>
      <c r="M32" s="18">
        <f>SUMIFS(T_PROF[paid_amt],T_PROF[bill_npi],$A32,T_PROF[year],M$2,T_PROF[encounter],M$4)</f>
        <v>0</v>
      </c>
      <c r="N32" s="18">
        <f>SUMIFS(T_PROF[paid_amt],T_PROF[bill_npi],$A32,T_PROF[year],N$2,T_PROF[encounter],N$4)</f>
        <v>76745.490000000005</v>
      </c>
      <c r="O32" s="18">
        <f t="shared" si="3"/>
        <v>76745.490000000005</v>
      </c>
      <c r="P32" s="1">
        <f t="shared" si="4"/>
        <v>0</v>
      </c>
      <c r="Q32" s="1">
        <f t="shared" si="5"/>
        <v>137.33333333333334</v>
      </c>
      <c r="R32" s="1">
        <f t="shared" si="6"/>
        <v>137.33333333333334</v>
      </c>
      <c r="S32" s="2">
        <f>SUM($R$6:$R32)/SUM($R$6:$R$1749)</f>
        <v>0.43527573396251923</v>
      </c>
    </row>
    <row r="33" spans="1:19" x14ac:dyDescent="0.35">
      <c r="A33">
        <v>1922270925</v>
      </c>
      <c r="B33" t="s">
        <v>351</v>
      </c>
      <c r="C33" t="s">
        <v>777</v>
      </c>
      <c r="D33" s="1">
        <f>SUMIFS(T_PROF[claims],T_PROF[year],D$2,T_PROF[encounter],D$4,T_PROF[bill_npi],$A33)</f>
        <v>31</v>
      </c>
      <c r="E33" s="1">
        <f>SUMIFS(T_PROF[claims],T_PROF[year],E$2,T_PROF[encounter],E$4,T_PROF[bill_npi],$A33)</f>
        <v>113</v>
      </c>
      <c r="F33" s="1">
        <f t="shared" si="0"/>
        <v>144</v>
      </c>
      <c r="G33" s="1">
        <f>SUMIFS(T_PROF[claims],T_PROF[year],G$2,T_PROF[encounter],G$4,T_PROF[bill_npi],$A33)</f>
        <v>17</v>
      </c>
      <c r="H33" s="1">
        <f>SUMIFS(T_PROF[claims],T_PROF[year],H$2,T_PROF[encounter],H$4,T_PROF[bill_npi],$A33)</f>
        <v>150</v>
      </c>
      <c r="I33" s="1">
        <f t="shared" si="1"/>
        <v>167</v>
      </c>
      <c r="J33" s="1">
        <f>SUMIFS(T_PROF[claims],T_PROF[year],J$2,T_PROF[encounter],J$4,T_PROF[bill_npi],$A33)</f>
        <v>20</v>
      </c>
      <c r="K33" s="1">
        <f>SUMIFS(T_PROF[claims],T_PROF[year],K$2,T_PROF[encounter],K$4,T_PROF[bill_npi],$A33)</f>
        <v>140</v>
      </c>
      <c r="L33" s="1">
        <f t="shared" si="2"/>
        <v>160</v>
      </c>
      <c r="M33" s="18">
        <f>SUMIFS(T_PROF[paid_amt],T_PROF[bill_npi],$A33,T_PROF[year],M$2,T_PROF[encounter],M$4)</f>
        <v>34415</v>
      </c>
      <c r="N33" s="18">
        <f>SUMIFS(T_PROF[paid_amt],T_PROF[bill_npi],$A33,T_PROF[year],N$2,T_PROF[encounter],N$4)</f>
        <v>400392.33</v>
      </c>
      <c r="O33" s="18">
        <f t="shared" si="3"/>
        <v>434807.33</v>
      </c>
      <c r="P33" s="1">
        <f t="shared" si="4"/>
        <v>22.666666666666668</v>
      </c>
      <c r="Q33" s="1">
        <f t="shared" si="5"/>
        <v>134.33333333333334</v>
      </c>
      <c r="R33" s="1">
        <f t="shared" si="6"/>
        <v>157</v>
      </c>
      <c r="S33" s="2">
        <f>SUM($R$6:$R33)/SUM($R$6:$R$1749)</f>
        <v>0.44014984529094742</v>
      </c>
    </row>
    <row r="34" spans="1:19" x14ac:dyDescent="0.35">
      <c r="A34">
        <v>1659710796</v>
      </c>
      <c r="B34" t="s">
        <v>366</v>
      </c>
      <c r="C34" t="s">
        <v>600</v>
      </c>
      <c r="D34" s="1">
        <f>SUMIFS(T_PROF[claims],T_PROF[year],D$2,T_PROF[encounter],D$4,T_PROF[bill_npi],$A34)</f>
        <v>0</v>
      </c>
      <c r="E34" s="1">
        <f>SUMIFS(T_PROF[claims],T_PROF[year],E$2,T_PROF[encounter],E$4,T_PROF[bill_npi],$A34)</f>
        <v>412</v>
      </c>
      <c r="F34" s="1">
        <f t="shared" si="0"/>
        <v>412</v>
      </c>
      <c r="G34" s="1">
        <f>SUMIFS(T_PROF[claims],T_PROF[year],G$2,T_PROF[encounter],G$4,T_PROF[bill_npi],$A34)</f>
        <v>0</v>
      </c>
      <c r="H34" s="1">
        <f>SUMIFS(T_PROF[claims],T_PROF[year],H$2,T_PROF[encounter],H$4,T_PROF[bill_npi],$A34)</f>
        <v>138</v>
      </c>
      <c r="I34" s="1">
        <f t="shared" si="1"/>
        <v>138</v>
      </c>
      <c r="J34" s="1">
        <f>SUMIFS(T_PROF[claims],T_PROF[year],J$2,T_PROF[encounter],J$4,T_PROF[bill_npi],$A34)</f>
        <v>0</v>
      </c>
      <c r="K34" s="1">
        <f>SUMIFS(T_PROF[claims],T_PROF[year],K$2,T_PROF[encounter],K$4,T_PROF[bill_npi],$A34)</f>
        <v>170</v>
      </c>
      <c r="L34" s="1">
        <f t="shared" si="2"/>
        <v>170</v>
      </c>
      <c r="M34" s="18">
        <f>SUMIFS(T_PROF[paid_amt],T_PROF[bill_npi],$A34,T_PROF[year],M$2,T_PROF[encounter],M$4)</f>
        <v>0</v>
      </c>
      <c r="N34" s="18">
        <f>SUMIFS(T_PROF[paid_amt],T_PROF[bill_npi],$A34,T_PROF[year],N$2,T_PROF[encounter],N$4)</f>
        <v>449285.59</v>
      </c>
      <c r="O34" s="18">
        <f t="shared" si="3"/>
        <v>449285.59</v>
      </c>
      <c r="P34" s="1">
        <f t="shared" si="4"/>
        <v>0</v>
      </c>
      <c r="Q34" s="1">
        <f t="shared" si="5"/>
        <v>240</v>
      </c>
      <c r="R34" s="1">
        <f t="shared" si="6"/>
        <v>240</v>
      </c>
      <c r="S34" s="2">
        <f>SUM($R$6:$R34)/SUM($R$6:$R$1749)</f>
        <v>0.44760071611147462</v>
      </c>
    </row>
    <row r="35" spans="1:19" x14ac:dyDescent="0.35">
      <c r="A35">
        <v>1245365196</v>
      </c>
      <c r="B35" t="s">
        <v>353</v>
      </c>
      <c r="C35" t="s">
        <v>3196</v>
      </c>
      <c r="D35" s="1">
        <f>SUMIFS(T_PROF[claims],T_PROF[year],D$2,T_PROF[encounter],D$4,T_PROF[bill_npi],$A35)</f>
        <v>0</v>
      </c>
      <c r="E35" s="1">
        <f>SUMIFS(T_PROF[claims],T_PROF[year],E$2,T_PROF[encounter],E$4,T_PROF[bill_npi],$A35)</f>
        <v>158</v>
      </c>
      <c r="F35" s="1">
        <f t="shared" si="0"/>
        <v>158</v>
      </c>
      <c r="G35" s="1">
        <f>SUMIFS(T_PROF[claims],T_PROF[year],G$2,T_PROF[encounter],G$4,T_PROF[bill_npi],$A35)</f>
        <v>0</v>
      </c>
      <c r="H35" s="1">
        <f>SUMIFS(T_PROF[claims],T_PROF[year],H$2,T_PROF[encounter],H$4,T_PROF[bill_npi],$A35)</f>
        <v>132</v>
      </c>
      <c r="I35" s="1">
        <f t="shared" si="1"/>
        <v>132</v>
      </c>
      <c r="J35" s="1">
        <f>SUMIFS(T_PROF[claims],T_PROF[year],J$2,T_PROF[encounter],J$4,T_PROF[bill_npi],$A35)</f>
        <v>0</v>
      </c>
      <c r="K35" s="1">
        <f>SUMIFS(T_PROF[claims],T_PROF[year],K$2,T_PROF[encounter],K$4,T_PROF[bill_npi],$A35)</f>
        <v>142</v>
      </c>
      <c r="L35" s="1">
        <f t="shared" si="2"/>
        <v>142</v>
      </c>
      <c r="M35" s="18">
        <f>SUMIFS(T_PROF[paid_amt],T_PROF[bill_npi],$A35,T_PROF[year],M$2,T_PROF[encounter],M$4)</f>
        <v>0</v>
      </c>
      <c r="N35" s="18">
        <f>SUMIFS(T_PROF[paid_amt],T_PROF[bill_npi],$A35,T_PROF[year],N$2,T_PROF[encounter],N$4)</f>
        <v>237269.06</v>
      </c>
      <c r="O35" s="18">
        <f t="shared" si="3"/>
        <v>237269.06</v>
      </c>
      <c r="P35" s="1">
        <f t="shared" si="4"/>
        <v>0</v>
      </c>
      <c r="Q35" s="1">
        <f t="shared" si="5"/>
        <v>144</v>
      </c>
      <c r="R35" s="1">
        <f t="shared" si="6"/>
        <v>144</v>
      </c>
      <c r="S35" s="2">
        <f>SUM($R$6:$R35)/SUM($R$6:$R$1749)</f>
        <v>0.45207123860379089</v>
      </c>
    </row>
    <row r="36" spans="1:19" x14ac:dyDescent="0.35">
      <c r="A36">
        <v>1700037975</v>
      </c>
      <c r="B36" t="s">
        <v>366</v>
      </c>
      <c r="C36" t="s">
        <v>600</v>
      </c>
      <c r="D36" s="1">
        <f>SUMIFS(T_PROF[claims],T_PROF[year],D$2,T_PROF[encounter],D$4,T_PROF[bill_npi],$A36)</f>
        <v>0</v>
      </c>
      <c r="E36" s="1">
        <f>SUMIFS(T_PROF[claims],T_PROF[year],E$2,T_PROF[encounter],E$4,T_PROF[bill_npi],$A36)</f>
        <v>319</v>
      </c>
      <c r="F36" s="1">
        <f t="shared" si="0"/>
        <v>319</v>
      </c>
      <c r="G36" s="1">
        <f>SUMIFS(T_PROF[claims],T_PROF[year],G$2,T_PROF[encounter],G$4,T_PROF[bill_npi],$A36)</f>
        <v>0</v>
      </c>
      <c r="H36" s="1">
        <f>SUMIFS(T_PROF[claims],T_PROF[year],H$2,T_PROF[encounter],H$4,T_PROF[bill_npi],$A36)</f>
        <v>151</v>
      </c>
      <c r="I36" s="1">
        <f t="shared" si="1"/>
        <v>151</v>
      </c>
      <c r="J36" s="1">
        <f>SUMIFS(T_PROF[claims],T_PROF[year],J$2,T_PROF[encounter],J$4,T_PROF[bill_npi],$A36)</f>
        <v>0</v>
      </c>
      <c r="K36" s="1">
        <f>SUMIFS(T_PROF[claims],T_PROF[year],K$2,T_PROF[encounter],K$4,T_PROF[bill_npi],$A36)</f>
        <v>154</v>
      </c>
      <c r="L36" s="1">
        <f t="shared" si="2"/>
        <v>154</v>
      </c>
      <c r="M36" s="18">
        <f>SUMIFS(T_PROF[paid_amt],T_PROF[bill_npi],$A36,T_PROF[year],M$2,T_PROF[encounter],M$4)</f>
        <v>0</v>
      </c>
      <c r="N36" s="18">
        <f>SUMIFS(T_PROF[paid_amt],T_PROF[bill_npi],$A36,T_PROF[year],N$2,T_PROF[encounter],N$4)</f>
        <v>360673.57</v>
      </c>
      <c r="O36" s="18">
        <f t="shared" si="3"/>
        <v>360673.57</v>
      </c>
      <c r="P36" s="1">
        <f t="shared" si="4"/>
        <v>0</v>
      </c>
      <c r="Q36" s="1">
        <f t="shared" si="5"/>
        <v>208</v>
      </c>
      <c r="R36" s="1">
        <f t="shared" si="6"/>
        <v>208</v>
      </c>
      <c r="S36" s="2">
        <f>SUM($R$6:$R36)/SUM($R$6:$R$1749)</f>
        <v>0.4585286599815811</v>
      </c>
    </row>
    <row r="37" spans="1:19" x14ac:dyDescent="0.35">
      <c r="A37">
        <v>1851448880</v>
      </c>
      <c r="B37" t="s">
        <v>352</v>
      </c>
      <c r="C37" t="s">
        <v>2130</v>
      </c>
      <c r="D37" s="1">
        <f>SUMIFS(T_PROF[claims],T_PROF[year],D$2,T_PROF[encounter],D$4,T_PROF[bill_npi],$A37)</f>
        <v>0</v>
      </c>
      <c r="E37" s="1">
        <f>SUMIFS(T_PROF[claims],T_PROF[year],E$2,T_PROF[encounter],E$4,T_PROF[bill_npi],$A37)</f>
        <v>155</v>
      </c>
      <c r="F37" s="1">
        <f t="shared" si="0"/>
        <v>155</v>
      </c>
      <c r="G37" s="1">
        <f>SUMIFS(T_PROF[claims],T_PROF[year],G$2,T_PROF[encounter],G$4,T_PROF[bill_npi],$A37)</f>
        <v>0</v>
      </c>
      <c r="H37" s="1">
        <f>SUMIFS(T_PROF[claims],T_PROF[year],H$2,T_PROF[encounter],H$4,T_PROF[bill_npi],$A37)</f>
        <v>158</v>
      </c>
      <c r="I37" s="1">
        <f t="shared" si="1"/>
        <v>158</v>
      </c>
      <c r="J37" s="1">
        <f>SUMIFS(T_PROF[claims],T_PROF[year],J$2,T_PROF[encounter],J$4,T_PROF[bill_npi],$A37)</f>
        <v>0</v>
      </c>
      <c r="K37" s="1">
        <f>SUMIFS(T_PROF[claims],T_PROF[year],K$2,T_PROF[encounter],K$4,T_PROF[bill_npi],$A37)</f>
        <v>186</v>
      </c>
      <c r="L37" s="1">
        <f t="shared" si="2"/>
        <v>186</v>
      </c>
      <c r="M37" s="18">
        <f>SUMIFS(T_PROF[paid_amt],T_PROF[bill_npi],$A37,T_PROF[year],M$2,T_PROF[encounter],M$4)</f>
        <v>0</v>
      </c>
      <c r="N37" s="18">
        <f>SUMIFS(T_PROF[paid_amt],T_PROF[bill_npi],$A37,T_PROF[year],N$2,T_PROF[encounter],N$4)</f>
        <v>474499.65</v>
      </c>
      <c r="O37" s="18">
        <f t="shared" si="3"/>
        <v>474499.65</v>
      </c>
      <c r="P37" s="1">
        <f t="shared" si="4"/>
        <v>0</v>
      </c>
      <c r="Q37" s="1">
        <f t="shared" si="5"/>
        <v>166.33333333333334</v>
      </c>
      <c r="R37" s="1">
        <f t="shared" si="6"/>
        <v>166.33333333333334</v>
      </c>
      <c r="S37" s="2">
        <f>SUM($R$6:$R37)/SUM($R$6:$R$1749)</f>
        <v>0.4636925273974743</v>
      </c>
    </row>
    <row r="38" spans="1:19" x14ac:dyDescent="0.35">
      <c r="A38">
        <v>1245246644</v>
      </c>
      <c r="B38" t="s">
        <v>362</v>
      </c>
      <c r="C38" t="s">
        <v>584</v>
      </c>
      <c r="D38" s="1">
        <f>SUMIFS(T_PROF[claims],T_PROF[year],D$2,T_PROF[encounter],D$4,T_PROF[bill_npi],$A38)</f>
        <v>0</v>
      </c>
      <c r="E38" s="1">
        <f>SUMIFS(T_PROF[claims],T_PROF[year],E$2,T_PROF[encounter],E$4,T_PROF[bill_npi],$A38)</f>
        <v>140</v>
      </c>
      <c r="F38" s="1">
        <f t="shared" si="0"/>
        <v>140</v>
      </c>
      <c r="G38" s="1">
        <f>SUMIFS(T_PROF[claims],T_PROF[year],G$2,T_PROF[encounter],G$4,T_PROF[bill_npi],$A38)</f>
        <v>0</v>
      </c>
      <c r="H38" s="1">
        <f>SUMIFS(T_PROF[claims],T_PROF[year],H$2,T_PROF[encounter],H$4,T_PROF[bill_npi],$A38)</f>
        <v>159</v>
      </c>
      <c r="I38" s="1">
        <f t="shared" si="1"/>
        <v>159</v>
      </c>
      <c r="J38" s="1">
        <f>SUMIFS(T_PROF[claims],T_PROF[year],J$2,T_PROF[encounter],J$4,T_PROF[bill_npi],$A38)</f>
        <v>0</v>
      </c>
      <c r="K38" s="1">
        <f>SUMIFS(T_PROF[claims],T_PROF[year],K$2,T_PROF[encounter],K$4,T_PROF[bill_npi],$A38)</f>
        <v>136</v>
      </c>
      <c r="L38" s="1">
        <f t="shared" si="2"/>
        <v>136</v>
      </c>
      <c r="M38" s="18">
        <f>SUMIFS(T_PROF[paid_amt],T_PROF[bill_npi],$A38,T_PROF[year],M$2,T_PROF[encounter],M$4)</f>
        <v>0</v>
      </c>
      <c r="N38" s="18">
        <f>SUMIFS(T_PROF[paid_amt],T_PROF[bill_npi],$A38,T_PROF[year],N$2,T_PROF[encounter],N$4)</f>
        <v>311429.08</v>
      </c>
      <c r="O38" s="18">
        <f t="shared" si="3"/>
        <v>311429.08</v>
      </c>
      <c r="P38" s="1">
        <f t="shared" si="4"/>
        <v>0</v>
      </c>
      <c r="Q38" s="1">
        <f t="shared" si="5"/>
        <v>145</v>
      </c>
      <c r="R38" s="1">
        <f t="shared" si="6"/>
        <v>145</v>
      </c>
      <c r="S38" s="2">
        <f>SUM($R$6:$R38)/SUM($R$6:$R$1749)</f>
        <v>0.46819409518487609</v>
      </c>
    </row>
    <row r="39" spans="1:19" x14ac:dyDescent="0.35">
      <c r="A39">
        <v>1275596280</v>
      </c>
      <c r="B39" t="s">
        <v>366</v>
      </c>
      <c r="C39" t="s">
        <v>600</v>
      </c>
      <c r="D39" s="1">
        <f>SUMIFS(T_PROF[claims],T_PROF[year],D$2,T_PROF[encounter],D$4,T_PROF[bill_npi],$A39)</f>
        <v>0</v>
      </c>
      <c r="E39" s="1">
        <f>SUMIFS(T_PROF[claims],T_PROF[year],E$2,T_PROF[encounter],E$4,T_PROF[bill_npi],$A39)</f>
        <v>163</v>
      </c>
      <c r="F39" s="1">
        <f t="shared" si="0"/>
        <v>163</v>
      </c>
      <c r="G39" s="1">
        <f>SUMIFS(T_PROF[claims],T_PROF[year],G$2,T_PROF[encounter],G$4,T_PROF[bill_npi],$A39)</f>
        <v>0</v>
      </c>
      <c r="H39" s="1">
        <f>SUMIFS(T_PROF[claims],T_PROF[year],H$2,T_PROF[encounter],H$4,T_PROF[bill_npi],$A39)</f>
        <v>248</v>
      </c>
      <c r="I39" s="1">
        <f t="shared" si="1"/>
        <v>248</v>
      </c>
      <c r="J39" s="1">
        <f>SUMIFS(T_PROF[claims],T_PROF[year],J$2,T_PROF[encounter],J$4,T_PROF[bill_npi],$A39)</f>
        <v>0</v>
      </c>
      <c r="K39" s="1">
        <f>SUMIFS(T_PROF[claims],T_PROF[year],K$2,T_PROF[encounter],K$4,T_PROF[bill_npi],$A39)</f>
        <v>85</v>
      </c>
      <c r="L39" s="1">
        <f t="shared" si="2"/>
        <v>85</v>
      </c>
      <c r="M39" s="18">
        <f>SUMIFS(T_PROF[paid_amt],T_PROF[bill_npi],$A39,T_PROF[year],M$2,T_PROF[encounter],M$4)</f>
        <v>0</v>
      </c>
      <c r="N39" s="18">
        <f>SUMIFS(T_PROF[paid_amt],T_PROF[bill_npi],$A39,T_PROF[year],N$2,T_PROF[encounter],N$4)</f>
        <v>204214.72</v>
      </c>
      <c r="O39" s="18">
        <f t="shared" si="3"/>
        <v>204214.72</v>
      </c>
      <c r="P39" s="1">
        <f t="shared" si="4"/>
        <v>0</v>
      </c>
      <c r="Q39" s="1">
        <f t="shared" si="5"/>
        <v>165.33333333333334</v>
      </c>
      <c r="R39" s="1">
        <f t="shared" si="6"/>
        <v>165.33333333333334</v>
      </c>
      <c r="S39" s="2">
        <f>SUM($R$6:$R39)/SUM($R$6:$R$1749)</f>
        <v>0.47332691730568371</v>
      </c>
    </row>
    <row r="40" spans="1:19" x14ac:dyDescent="0.35">
      <c r="A40">
        <v>1447554605</v>
      </c>
      <c r="B40" t="s">
        <v>351</v>
      </c>
      <c r="C40" t="s">
        <v>777</v>
      </c>
      <c r="D40" s="1">
        <f>SUMIFS(T_PROF[claims],T_PROF[year],D$2,T_PROF[encounter],D$4,T_PROF[bill_npi],$A40)</f>
        <v>0</v>
      </c>
      <c r="E40" s="1">
        <f>SUMIFS(T_PROF[claims],T_PROF[year],E$2,T_PROF[encounter],E$4,T_PROF[bill_npi],$A40)</f>
        <v>322</v>
      </c>
      <c r="F40" s="1">
        <f t="shared" si="0"/>
        <v>322</v>
      </c>
      <c r="G40" s="1">
        <f>SUMIFS(T_PROF[claims],T_PROF[year],G$2,T_PROF[encounter],G$4,T_PROF[bill_npi],$A40)</f>
        <v>0</v>
      </c>
      <c r="H40" s="1">
        <f>SUMIFS(T_PROF[claims],T_PROF[year],H$2,T_PROF[encounter],H$4,T_PROF[bill_npi],$A40)</f>
        <v>110</v>
      </c>
      <c r="I40" s="1">
        <f t="shared" si="1"/>
        <v>110</v>
      </c>
      <c r="J40" s="1">
        <f>SUMIFS(T_PROF[claims],T_PROF[year],J$2,T_PROF[encounter],J$4,T_PROF[bill_npi],$A40)</f>
        <v>0</v>
      </c>
      <c r="K40" s="1">
        <f>SUMIFS(T_PROF[claims],T_PROF[year],K$2,T_PROF[encounter],K$4,T_PROF[bill_npi],$A40)</f>
        <v>17</v>
      </c>
      <c r="L40" s="1">
        <f t="shared" si="2"/>
        <v>17</v>
      </c>
      <c r="M40" s="18">
        <f>SUMIFS(T_PROF[paid_amt],T_PROF[bill_npi],$A40,T_PROF[year],M$2,T_PROF[encounter],M$4)</f>
        <v>0</v>
      </c>
      <c r="N40" s="18">
        <f>SUMIFS(T_PROF[paid_amt],T_PROF[bill_npi],$A40,T_PROF[year],N$2,T_PROF[encounter],N$4)</f>
        <v>40963.83</v>
      </c>
      <c r="O40" s="18">
        <f t="shared" si="3"/>
        <v>40963.83</v>
      </c>
      <c r="P40" s="1">
        <f t="shared" si="4"/>
        <v>0</v>
      </c>
      <c r="Q40" s="1">
        <f t="shared" si="5"/>
        <v>149.66666666666666</v>
      </c>
      <c r="R40" s="1">
        <f t="shared" si="6"/>
        <v>149.66666666666666</v>
      </c>
      <c r="S40" s="2">
        <f>SUM($R$6:$R40)/SUM($R$6:$R$1749)</f>
        <v>0.47797336313681804</v>
      </c>
    </row>
    <row r="41" spans="1:19" x14ac:dyDescent="0.35">
      <c r="A41">
        <v>1689620163</v>
      </c>
      <c r="B41" t="s">
        <v>371</v>
      </c>
      <c r="C41" t="s">
        <v>586</v>
      </c>
      <c r="D41" s="1">
        <f>SUMIFS(T_PROF[claims],T_PROF[year],D$2,T_PROF[encounter],D$4,T_PROF[bill_npi],$A41)</f>
        <v>0</v>
      </c>
      <c r="E41" s="1">
        <f>SUMIFS(T_PROF[claims],T_PROF[year],E$2,T_PROF[encounter],E$4,T_PROF[bill_npi],$A41)</f>
        <v>142</v>
      </c>
      <c r="F41" s="1">
        <f t="shared" si="0"/>
        <v>142</v>
      </c>
      <c r="G41" s="1">
        <f>SUMIFS(T_PROF[claims],T_PROF[year],G$2,T_PROF[encounter],G$4,T_PROF[bill_npi],$A41)</f>
        <v>0</v>
      </c>
      <c r="H41" s="1">
        <f>SUMIFS(T_PROF[claims],T_PROF[year],H$2,T_PROF[encounter],H$4,T_PROF[bill_npi],$A41)</f>
        <v>160</v>
      </c>
      <c r="I41" s="1">
        <f t="shared" si="1"/>
        <v>160</v>
      </c>
      <c r="J41" s="1">
        <f>SUMIFS(T_PROF[claims],T_PROF[year],J$2,T_PROF[encounter],J$4,T_PROF[bill_npi],$A41)</f>
        <v>0</v>
      </c>
      <c r="K41" s="1">
        <f>SUMIFS(T_PROF[claims],T_PROF[year],K$2,T_PROF[encounter],K$4,T_PROF[bill_npi],$A41)</f>
        <v>137</v>
      </c>
      <c r="L41" s="1">
        <f t="shared" si="2"/>
        <v>137</v>
      </c>
      <c r="M41" s="18">
        <f>SUMIFS(T_PROF[paid_amt],T_PROF[bill_npi],$A41,T_PROF[year],M$2,T_PROF[encounter],M$4)</f>
        <v>0</v>
      </c>
      <c r="N41" s="18">
        <f>SUMIFS(T_PROF[paid_amt],T_PROF[bill_npi],$A41,T_PROF[year],N$2,T_PROF[encounter],N$4)</f>
        <v>291075.03000000003</v>
      </c>
      <c r="O41" s="18">
        <f t="shared" si="3"/>
        <v>291075.03000000003</v>
      </c>
      <c r="P41" s="1">
        <f t="shared" si="4"/>
        <v>0</v>
      </c>
      <c r="Q41" s="1">
        <f t="shared" si="5"/>
        <v>146.33333333333334</v>
      </c>
      <c r="R41" s="1">
        <f t="shared" si="6"/>
        <v>146.33333333333334</v>
      </c>
      <c r="S41" s="2">
        <f>SUM($R$6:$R41)/SUM($R$6:$R$1749)</f>
        <v>0.48251632465100058</v>
      </c>
    </row>
    <row r="42" spans="1:19" x14ac:dyDescent="0.35">
      <c r="A42">
        <v>1396774295</v>
      </c>
      <c r="B42" t="s">
        <v>351</v>
      </c>
      <c r="C42" t="s">
        <v>777</v>
      </c>
      <c r="D42" s="1">
        <f>SUMIFS(T_PROF[claims],T_PROF[year],D$2,T_PROF[encounter],D$4,T_PROF[bill_npi],$A42)</f>
        <v>0</v>
      </c>
      <c r="E42" s="1">
        <f>SUMIFS(T_PROF[claims],T_PROF[year],E$2,T_PROF[encounter],E$4,T_PROF[bill_npi],$A42)</f>
        <v>131</v>
      </c>
      <c r="F42" s="1">
        <f t="shared" si="0"/>
        <v>131</v>
      </c>
      <c r="G42" s="1">
        <f>SUMIFS(T_PROF[claims],T_PROF[year],G$2,T_PROF[encounter],G$4,T_PROF[bill_npi],$A42)</f>
        <v>0</v>
      </c>
      <c r="H42" s="1">
        <f>SUMIFS(T_PROF[claims],T_PROF[year],H$2,T_PROF[encounter],H$4,T_PROF[bill_npi],$A42)</f>
        <v>272</v>
      </c>
      <c r="I42" s="1">
        <f t="shared" si="1"/>
        <v>272</v>
      </c>
      <c r="J42" s="1">
        <f>SUMIFS(T_PROF[claims],T_PROF[year],J$2,T_PROF[encounter],J$4,T_PROF[bill_npi],$A42)</f>
        <v>0</v>
      </c>
      <c r="K42" s="1">
        <f>SUMIFS(T_PROF[claims],T_PROF[year],K$2,T_PROF[encounter],K$4,T_PROF[bill_npi],$A42)</f>
        <v>142</v>
      </c>
      <c r="L42" s="1">
        <f t="shared" si="2"/>
        <v>142</v>
      </c>
      <c r="M42" s="18">
        <f>SUMIFS(T_PROF[paid_amt],T_PROF[bill_npi],$A42,T_PROF[year],M$2,T_PROF[encounter],M$4)</f>
        <v>0</v>
      </c>
      <c r="N42" s="18">
        <f>SUMIFS(T_PROF[paid_amt],T_PROF[bill_npi],$A42,T_PROF[year],N$2,T_PROF[encounter],N$4)</f>
        <v>269502.24</v>
      </c>
      <c r="O42" s="18">
        <f t="shared" si="3"/>
        <v>269502.24</v>
      </c>
      <c r="P42" s="1">
        <f t="shared" si="4"/>
        <v>0</v>
      </c>
      <c r="Q42" s="1">
        <f t="shared" si="5"/>
        <v>181.66666666666666</v>
      </c>
      <c r="R42" s="1">
        <f t="shared" si="6"/>
        <v>181.66666666666666</v>
      </c>
      <c r="S42" s="2">
        <f>SUM($R$6:$R42)/SUM($R$6:$R$1749)</f>
        <v>0.48815621992487185</v>
      </c>
    </row>
    <row r="43" spans="1:19" x14ac:dyDescent="0.35">
      <c r="A43">
        <v>1083664221</v>
      </c>
      <c r="B43" t="s">
        <v>355</v>
      </c>
      <c r="C43" t="s">
        <v>2967</v>
      </c>
      <c r="D43" s="1">
        <f>SUMIFS(T_PROF[claims],T_PROF[year],D$2,T_PROF[encounter],D$4,T_PROF[bill_npi],$A43)</f>
        <v>0</v>
      </c>
      <c r="E43" s="1">
        <f>SUMIFS(T_PROF[claims],T_PROF[year],E$2,T_PROF[encounter],E$4,T_PROF[bill_npi],$A43)</f>
        <v>124</v>
      </c>
      <c r="F43" s="1">
        <f t="shared" si="0"/>
        <v>124</v>
      </c>
      <c r="G43" s="1">
        <f>SUMIFS(T_PROF[claims],T_PROF[year],G$2,T_PROF[encounter],G$4,T_PROF[bill_npi],$A43)</f>
        <v>0</v>
      </c>
      <c r="H43" s="1">
        <f>SUMIFS(T_PROF[claims],T_PROF[year],H$2,T_PROF[encounter],H$4,T_PROF[bill_npi],$A43)</f>
        <v>139</v>
      </c>
      <c r="I43" s="1">
        <f t="shared" si="1"/>
        <v>139</v>
      </c>
      <c r="J43" s="1">
        <f>SUMIFS(T_PROF[claims],T_PROF[year],J$2,T_PROF[encounter],J$4,T_PROF[bill_npi],$A43)</f>
        <v>0</v>
      </c>
      <c r="K43" s="1">
        <f>SUMIFS(T_PROF[claims],T_PROF[year],K$2,T_PROF[encounter],K$4,T_PROF[bill_npi],$A43)</f>
        <v>185</v>
      </c>
      <c r="L43" s="1">
        <f t="shared" si="2"/>
        <v>185</v>
      </c>
      <c r="M43" s="18">
        <f>SUMIFS(T_PROF[paid_amt],T_PROF[bill_npi],$A43,T_PROF[year],M$2,T_PROF[encounter],M$4)</f>
        <v>0</v>
      </c>
      <c r="N43" s="18">
        <f>SUMIFS(T_PROF[paid_amt],T_PROF[bill_npi],$A43,T_PROF[year],N$2,T_PROF[encounter],N$4)</f>
        <v>319560.95</v>
      </c>
      <c r="O43" s="18">
        <f t="shared" si="3"/>
        <v>319560.95</v>
      </c>
      <c r="P43" s="1">
        <f t="shared" si="4"/>
        <v>0</v>
      </c>
      <c r="Q43" s="1">
        <f t="shared" si="5"/>
        <v>149.33333333333334</v>
      </c>
      <c r="R43" s="1">
        <f t="shared" si="6"/>
        <v>149.33333333333334</v>
      </c>
      <c r="S43" s="2">
        <f>SUM($R$6:$R43)/SUM($R$6:$R$1749)</f>
        <v>0.49279231732431095</v>
      </c>
    </row>
    <row r="44" spans="1:19" x14ac:dyDescent="0.35">
      <c r="A44">
        <v>1336578772</v>
      </c>
      <c r="B44" t="s">
        <v>362</v>
      </c>
      <c r="C44" t="s">
        <v>584</v>
      </c>
      <c r="D44" s="1">
        <f>SUMIFS(T_PROF[claims],T_PROF[year],D$2,T_PROF[encounter],D$4,T_PROF[bill_npi],$A44)</f>
        <v>0</v>
      </c>
      <c r="E44" s="1">
        <f>SUMIFS(T_PROF[claims],T_PROF[year],E$2,T_PROF[encounter],E$4,T_PROF[bill_npi],$A44)</f>
        <v>137</v>
      </c>
      <c r="F44" s="1">
        <f t="shared" si="0"/>
        <v>137</v>
      </c>
      <c r="G44" s="1">
        <f>SUMIFS(T_PROF[claims],T_PROF[year],G$2,T_PROF[encounter],G$4,T_PROF[bill_npi],$A44)</f>
        <v>0</v>
      </c>
      <c r="H44" s="1">
        <f>SUMIFS(T_PROF[claims],T_PROF[year],H$2,T_PROF[encounter],H$4,T_PROF[bill_npi],$A44)</f>
        <v>104</v>
      </c>
      <c r="I44" s="1">
        <f t="shared" si="1"/>
        <v>104</v>
      </c>
      <c r="J44" s="1">
        <f>SUMIFS(T_PROF[claims],T_PROF[year],J$2,T_PROF[encounter],J$4,T_PROF[bill_npi],$A44)</f>
        <v>0</v>
      </c>
      <c r="K44" s="1">
        <f>SUMIFS(T_PROF[claims],T_PROF[year],K$2,T_PROF[encounter],K$4,T_PROF[bill_npi],$A44)</f>
        <v>65</v>
      </c>
      <c r="L44" s="1">
        <f t="shared" si="2"/>
        <v>65</v>
      </c>
      <c r="M44" s="18">
        <f>SUMIFS(T_PROF[paid_amt],T_PROF[bill_npi],$A44,T_PROF[year],M$2,T_PROF[encounter],M$4)</f>
        <v>0</v>
      </c>
      <c r="N44" s="18">
        <f>SUMIFS(T_PROF[paid_amt],T_PROF[bill_npi],$A44,T_PROF[year],N$2,T_PROF[encounter],N$4)</f>
        <v>163724.75</v>
      </c>
      <c r="O44" s="18">
        <f t="shared" si="3"/>
        <v>163724.75</v>
      </c>
      <c r="P44" s="1">
        <f t="shared" si="4"/>
        <v>0</v>
      </c>
      <c r="Q44" s="1">
        <f t="shared" si="5"/>
        <v>102</v>
      </c>
      <c r="R44" s="1">
        <f t="shared" si="6"/>
        <v>102</v>
      </c>
      <c r="S44" s="2">
        <f>SUM($R$6:$R44)/SUM($R$6:$R$1749)</f>
        <v>0.49595893742303504</v>
      </c>
    </row>
    <row r="45" spans="1:19" x14ac:dyDescent="0.35">
      <c r="A45">
        <v>1659315869</v>
      </c>
      <c r="B45" t="s">
        <v>356</v>
      </c>
      <c r="C45" t="s">
        <v>777</v>
      </c>
      <c r="D45" s="1">
        <f>SUMIFS(T_PROF[claims],T_PROF[year],D$2,T_PROF[encounter],D$4,T_PROF[bill_npi],$A45)</f>
        <v>0</v>
      </c>
      <c r="E45" s="1">
        <f>SUMIFS(T_PROF[claims],T_PROF[year],E$2,T_PROF[encounter],E$4,T_PROF[bill_npi],$A45)</f>
        <v>248</v>
      </c>
      <c r="F45" s="1">
        <f t="shared" si="0"/>
        <v>248</v>
      </c>
      <c r="G45" s="1">
        <f>SUMIFS(T_PROF[claims],T_PROF[year],G$2,T_PROF[encounter],G$4,T_PROF[bill_npi],$A45)</f>
        <v>0</v>
      </c>
      <c r="H45" s="1">
        <f>SUMIFS(T_PROF[claims],T_PROF[year],H$2,T_PROF[encounter],H$4,T_PROF[bill_npi],$A45)</f>
        <v>168</v>
      </c>
      <c r="I45" s="1">
        <f t="shared" si="1"/>
        <v>168</v>
      </c>
      <c r="J45" s="1">
        <f>SUMIFS(T_PROF[claims],T_PROF[year],J$2,T_PROF[encounter],J$4,T_PROF[bill_npi],$A45)</f>
        <v>0</v>
      </c>
      <c r="K45" s="1">
        <f>SUMIFS(T_PROF[claims],T_PROF[year],K$2,T_PROF[encounter],K$4,T_PROF[bill_npi],$A45)</f>
        <v>135</v>
      </c>
      <c r="L45" s="1">
        <f t="shared" si="2"/>
        <v>135</v>
      </c>
      <c r="M45" s="18">
        <f>SUMIFS(T_PROF[paid_amt],T_PROF[bill_npi],$A45,T_PROF[year],M$2,T_PROF[encounter],M$4)</f>
        <v>0</v>
      </c>
      <c r="N45" s="18">
        <f>SUMIFS(T_PROF[paid_amt],T_PROF[bill_npi],$A45,T_PROF[year],N$2,T_PROF[encounter],N$4)</f>
        <v>253967.81</v>
      </c>
      <c r="O45" s="18">
        <f t="shared" si="3"/>
        <v>253967.81</v>
      </c>
      <c r="P45" s="1">
        <f t="shared" si="4"/>
        <v>0</v>
      </c>
      <c r="Q45" s="1">
        <f t="shared" si="5"/>
        <v>183.66666666666666</v>
      </c>
      <c r="R45" s="1">
        <f t="shared" si="6"/>
        <v>183.66666666666666</v>
      </c>
      <c r="S45" s="2">
        <f>SUM($R$6:$R45)/SUM($R$6:$R$1749)</f>
        <v>0.50166092328707734</v>
      </c>
    </row>
    <row r="46" spans="1:19" x14ac:dyDescent="0.35">
      <c r="A46">
        <v>1922048370</v>
      </c>
      <c r="B46" t="s">
        <v>366</v>
      </c>
      <c r="C46" t="s">
        <v>600</v>
      </c>
      <c r="D46" s="1">
        <f>SUMIFS(T_PROF[claims],T_PROF[year],D$2,T_PROF[encounter],D$4,T_PROF[bill_npi],$A46)</f>
        <v>0</v>
      </c>
      <c r="E46" s="1">
        <f>SUMIFS(T_PROF[claims],T_PROF[year],E$2,T_PROF[encounter],E$4,T_PROF[bill_npi],$A46)</f>
        <v>142</v>
      </c>
      <c r="F46" s="1">
        <f t="shared" si="0"/>
        <v>142</v>
      </c>
      <c r="G46" s="1">
        <f>SUMIFS(T_PROF[claims],T_PROF[year],G$2,T_PROF[encounter],G$4,T_PROF[bill_npi],$A46)</f>
        <v>0</v>
      </c>
      <c r="H46" s="1">
        <f>SUMIFS(T_PROF[claims],T_PROF[year],H$2,T_PROF[encounter],H$4,T_PROF[bill_npi],$A46)</f>
        <v>212</v>
      </c>
      <c r="I46" s="1">
        <f t="shared" si="1"/>
        <v>212</v>
      </c>
      <c r="J46" s="1">
        <f>SUMIFS(T_PROF[claims],T_PROF[year],J$2,T_PROF[encounter],J$4,T_PROF[bill_npi],$A46)</f>
        <v>0</v>
      </c>
      <c r="K46" s="1">
        <f>SUMIFS(T_PROF[claims],T_PROF[year],K$2,T_PROF[encounter],K$4,T_PROF[bill_npi],$A46)</f>
        <v>224</v>
      </c>
      <c r="L46" s="1">
        <f t="shared" si="2"/>
        <v>224</v>
      </c>
      <c r="M46" s="18">
        <f>SUMIFS(T_PROF[paid_amt],T_PROF[bill_npi],$A46,T_PROF[year],M$2,T_PROF[encounter],M$4)</f>
        <v>0</v>
      </c>
      <c r="N46" s="18">
        <f>SUMIFS(T_PROF[paid_amt],T_PROF[bill_npi],$A46,T_PROF[year],N$2,T_PROF[encounter],N$4)</f>
        <v>233588.05</v>
      </c>
      <c r="O46" s="18">
        <f t="shared" si="3"/>
        <v>233588.05</v>
      </c>
      <c r="P46" s="1">
        <f t="shared" si="4"/>
        <v>0</v>
      </c>
      <c r="Q46" s="1">
        <f t="shared" si="5"/>
        <v>192.66666666666666</v>
      </c>
      <c r="R46" s="1">
        <f t="shared" si="6"/>
        <v>192.66666666666666</v>
      </c>
      <c r="S46" s="2">
        <f>SUM($R$6:$R46)/SUM($R$6:$R$1749)</f>
        <v>0.50764231680688943</v>
      </c>
    </row>
    <row r="47" spans="1:19" x14ac:dyDescent="0.35">
      <c r="A47">
        <v>1124202619</v>
      </c>
      <c r="B47" t="s">
        <v>376</v>
      </c>
      <c r="C47" t="s">
        <v>1337</v>
      </c>
      <c r="D47" s="1">
        <f>SUMIFS(T_PROF[claims],T_PROF[year],D$2,T_PROF[encounter],D$4,T_PROF[bill_npi],$A47)</f>
        <v>0</v>
      </c>
      <c r="E47" s="1">
        <f>SUMIFS(T_PROF[claims],T_PROF[year],E$2,T_PROF[encounter],E$4,T_PROF[bill_npi],$A47)</f>
        <v>390</v>
      </c>
      <c r="F47" s="1">
        <f t="shared" si="0"/>
        <v>390</v>
      </c>
      <c r="G47" s="1">
        <f>SUMIFS(T_PROF[claims],T_PROF[year],G$2,T_PROF[encounter],G$4,T_PROF[bill_npi],$A47)</f>
        <v>0</v>
      </c>
      <c r="H47" s="1">
        <f>SUMIFS(T_PROF[claims],T_PROF[year],H$2,T_PROF[encounter],H$4,T_PROF[bill_npi],$A47)</f>
        <v>0</v>
      </c>
      <c r="I47" s="1">
        <f t="shared" si="1"/>
        <v>0</v>
      </c>
      <c r="J47" s="1">
        <f>SUMIFS(T_PROF[claims],T_PROF[year],J$2,T_PROF[encounter],J$4,T_PROF[bill_npi],$A47)</f>
        <v>0</v>
      </c>
      <c r="K47" s="1">
        <f>SUMIFS(T_PROF[claims],T_PROF[year],K$2,T_PROF[encounter],K$4,T_PROF[bill_npi],$A47)</f>
        <v>0</v>
      </c>
      <c r="L47" s="1">
        <f t="shared" si="2"/>
        <v>0</v>
      </c>
      <c r="M47" s="18">
        <f>SUMIFS(T_PROF[paid_amt],T_PROF[bill_npi],$A47,T_PROF[year],M$2,T_PROF[encounter],M$4)</f>
        <v>0</v>
      </c>
      <c r="N47" s="18">
        <f>SUMIFS(T_PROF[paid_amt],T_PROF[bill_npi],$A47,T_PROF[year],N$2,T_PROF[encounter],N$4)</f>
        <v>0</v>
      </c>
      <c r="O47" s="18">
        <f t="shared" si="3"/>
        <v>0</v>
      </c>
      <c r="P47" s="1">
        <f t="shared" si="4"/>
        <v>0</v>
      </c>
      <c r="Q47" s="1">
        <f t="shared" si="5"/>
        <v>130</v>
      </c>
      <c r="R47" s="1">
        <f t="shared" si="6"/>
        <v>130</v>
      </c>
      <c r="S47" s="2">
        <f>SUM($R$6:$R47)/SUM($R$6:$R$1749)</f>
        <v>0.51167820516800822</v>
      </c>
    </row>
    <row r="48" spans="1:19" x14ac:dyDescent="0.35">
      <c r="A48">
        <v>1205074739</v>
      </c>
      <c r="B48" t="s">
        <v>351</v>
      </c>
      <c r="C48" t="s">
        <v>777</v>
      </c>
      <c r="D48" s="1">
        <f>SUMIFS(T_PROF[claims],T_PROF[year],D$2,T_PROF[encounter],D$4,T_PROF[bill_npi],$A48)</f>
        <v>0</v>
      </c>
      <c r="E48" s="1">
        <f>SUMIFS(T_PROF[claims],T_PROF[year],E$2,T_PROF[encounter],E$4,T_PROF[bill_npi],$A48)</f>
        <v>274</v>
      </c>
      <c r="F48" s="1">
        <f t="shared" si="0"/>
        <v>274</v>
      </c>
      <c r="G48" s="1">
        <f>SUMIFS(T_PROF[claims],T_PROF[year],G$2,T_PROF[encounter],G$4,T_PROF[bill_npi],$A48)</f>
        <v>0</v>
      </c>
      <c r="H48" s="1">
        <f>SUMIFS(T_PROF[claims],T_PROF[year],H$2,T_PROF[encounter],H$4,T_PROF[bill_npi],$A48)</f>
        <v>116</v>
      </c>
      <c r="I48" s="1">
        <f t="shared" si="1"/>
        <v>116</v>
      </c>
      <c r="J48" s="1">
        <f>SUMIFS(T_PROF[claims],T_PROF[year],J$2,T_PROF[encounter],J$4,T_PROF[bill_npi],$A48)</f>
        <v>0</v>
      </c>
      <c r="K48" s="1">
        <f>SUMIFS(T_PROF[claims],T_PROF[year],K$2,T_PROF[encounter],K$4,T_PROF[bill_npi],$A48)</f>
        <v>242</v>
      </c>
      <c r="L48" s="1">
        <f t="shared" si="2"/>
        <v>242</v>
      </c>
      <c r="M48" s="18">
        <f>SUMIFS(T_PROF[paid_amt],T_PROF[bill_npi],$A48,T_PROF[year],M$2,T_PROF[encounter],M$4)</f>
        <v>0</v>
      </c>
      <c r="N48" s="18">
        <f>SUMIFS(T_PROF[paid_amt],T_PROF[bill_npi],$A48,T_PROF[year],N$2,T_PROF[encounter],N$4)</f>
        <v>241765.46</v>
      </c>
      <c r="O48" s="18">
        <f t="shared" si="3"/>
        <v>241765.46</v>
      </c>
      <c r="P48" s="1">
        <f t="shared" si="4"/>
        <v>0</v>
      </c>
      <c r="Q48" s="1">
        <f t="shared" si="5"/>
        <v>210.66666666666666</v>
      </c>
      <c r="R48" s="1">
        <f t="shared" si="6"/>
        <v>210.66666666666666</v>
      </c>
      <c r="S48" s="2">
        <f>SUM($R$6:$R48)/SUM($R$6:$R$1749)</f>
        <v>0.51821841399935997</v>
      </c>
    </row>
    <row r="49" spans="1:19" x14ac:dyDescent="0.35">
      <c r="A49">
        <v>1184670465</v>
      </c>
      <c r="B49" t="s">
        <v>366</v>
      </c>
      <c r="C49" t="s">
        <v>600</v>
      </c>
      <c r="D49" s="1">
        <f>SUMIFS(T_PROF[claims],T_PROF[year],D$2,T_PROF[encounter],D$4,T_PROF[bill_npi],$A49)</f>
        <v>0</v>
      </c>
      <c r="E49" s="1">
        <f>SUMIFS(T_PROF[claims],T_PROF[year],E$2,T_PROF[encounter],E$4,T_PROF[bill_npi],$A49)</f>
        <v>97</v>
      </c>
      <c r="F49" s="1">
        <f t="shared" si="0"/>
        <v>97</v>
      </c>
      <c r="G49" s="1">
        <f>SUMIFS(T_PROF[claims],T_PROF[year],G$2,T_PROF[encounter],G$4,T_PROF[bill_npi],$A49)</f>
        <v>0</v>
      </c>
      <c r="H49" s="1">
        <f>SUMIFS(T_PROF[claims],T_PROF[year],H$2,T_PROF[encounter],H$4,T_PROF[bill_npi],$A49)</f>
        <v>54</v>
      </c>
      <c r="I49" s="1">
        <f t="shared" si="1"/>
        <v>54</v>
      </c>
      <c r="J49" s="1">
        <f>SUMIFS(T_PROF[claims],T_PROF[year],J$2,T_PROF[encounter],J$4,T_PROF[bill_npi],$A49)</f>
        <v>0</v>
      </c>
      <c r="K49" s="1">
        <f>SUMIFS(T_PROF[claims],T_PROF[year],K$2,T_PROF[encounter],K$4,T_PROF[bill_npi],$A49)</f>
        <v>63</v>
      </c>
      <c r="L49" s="1">
        <f t="shared" si="2"/>
        <v>63</v>
      </c>
      <c r="M49" s="18">
        <f>SUMIFS(T_PROF[paid_amt],T_PROF[bill_npi],$A49,T_PROF[year],M$2,T_PROF[encounter],M$4)</f>
        <v>0</v>
      </c>
      <c r="N49" s="18">
        <f>SUMIFS(T_PROF[paid_amt],T_PROF[bill_npi],$A49,T_PROF[year],N$2,T_PROF[encounter],N$4)</f>
        <v>178218.77</v>
      </c>
      <c r="O49" s="18">
        <f t="shared" si="3"/>
        <v>178218.77</v>
      </c>
      <c r="P49" s="1">
        <f t="shared" si="4"/>
        <v>0</v>
      </c>
      <c r="Q49" s="1">
        <f t="shared" si="5"/>
        <v>71.333333333333329</v>
      </c>
      <c r="R49" s="1">
        <f t="shared" si="6"/>
        <v>71.333333333333329</v>
      </c>
      <c r="S49" s="2">
        <f>SUM($R$6:$R49)/SUM($R$6:$R$1749)</f>
        <v>0.52043297838212765</v>
      </c>
    </row>
    <row r="50" spans="1:19" x14ac:dyDescent="0.35">
      <c r="A50">
        <v>1437229945</v>
      </c>
      <c r="B50" t="s">
        <v>351</v>
      </c>
      <c r="C50" t="s">
        <v>777</v>
      </c>
      <c r="D50" s="1">
        <f>SUMIFS(T_PROF[claims],T_PROF[year],D$2,T_PROF[encounter],D$4,T_PROF[bill_npi],$A50)</f>
        <v>0</v>
      </c>
      <c r="E50" s="1">
        <f>SUMIFS(T_PROF[claims],T_PROF[year],E$2,T_PROF[encounter],E$4,T_PROF[bill_npi],$A50)</f>
        <v>141</v>
      </c>
      <c r="F50" s="1">
        <f t="shared" si="0"/>
        <v>141</v>
      </c>
      <c r="G50" s="1">
        <f>SUMIFS(T_PROF[claims],T_PROF[year],G$2,T_PROF[encounter],G$4,T_PROF[bill_npi],$A50)</f>
        <v>0</v>
      </c>
      <c r="H50" s="1">
        <f>SUMIFS(T_PROF[claims],T_PROF[year],H$2,T_PROF[encounter],H$4,T_PROF[bill_npi],$A50)</f>
        <v>270</v>
      </c>
      <c r="I50" s="1">
        <f t="shared" si="1"/>
        <v>270</v>
      </c>
      <c r="J50" s="1">
        <f>SUMIFS(T_PROF[claims],T_PROF[year],J$2,T_PROF[encounter],J$4,T_PROF[bill_npi],$A50)</f>
        <v>0</v>
      </c>
      <c r="K50" s="1">
        <f>SUMIFS(T_PROF[claims],T_PROF[year],K$2,T_PROF[encounter],K$4,T_PROF[bill_npi],$A50)</f>
        <v>330</v>
      </c>
      <c r="L50" s="1">
        <f t="shared" si="2"/>
        <v>330</v>
      </c>
      <c r="M50" s="18">
        <f>SUMIFS(T_PROF[paid_amt],T_PROF[bill_npi],$A50,T_PROF[year],M$2,T_PROF[encounter],M$4)</f>
        <v>0</v>
      </c>
      <c r="N50" s="18">
        <f>SUMIFS(T_PROF[paid_amt],T_PROF[bill_npi],$A50,T_PROF[year],N$2,T_PROF[encounter],N$4)</f>
        <v>290110.58</v>
      </c>
      <c r="O50" s="18">
        <f t="shared" si="3"/>
        <v>290110.58</v>
      </c>
      <c r="P50" s="1">
        <f t="shared" si="4"/>
        <v>0</v>
      </c>
      <c r="Q50" s="1">
        <f t="shared" si="5"/>
        <v>247</v>
      </c>
      <c r="R50" s="1">
        <f t="shared" si="6"/>
        <v>247</v>
      </c>
      <c r="S50" s="2">
        <f>SUM($R$6:$R50)/SUM($R$6:$R$1749)</f>
        <v>0.52810116626825354</v>
      </c>
    </row>
    <row r="51" spans="1:19" x14ac:dyDescent="0.35">
      <c r="A51">
        <v>1285625996</v>
      </c>
      <c r="B51" t="s">
        <v>359</v>
      </c>
      <c r="C51" t="s">
        <v>2967</v>
      </c>
      <c r="D51" s="1">
        <f>SUMIFS(T_PROF[claims],T_PROF[year],D$2,T_PROF[encounter],D$4,T_PROF[bill_npi],$A51)</f>
        <v>0</v>
      </c>
      <c r="E51" s="1">
        <f>SUMIFS(T_PROF[claims],T_PROF[year],E$2,T_PROF[encounter],E$4,T_PROF[bill_npi],$A51)</f>
        <v>124</v>
      </c>
      <c r="F51" s="1">
        <f t="shared" si="0"/>
        <v>124</v>
      </c>
      <c r="G51" s="1">
        <f>SUMIFS(T_PROF[claims],T_PROF[year],G$2,T_PROF[encounter],G$4,T_PROF[bill_npi],$A51)</f>
        <v>0</v>
      </c>
      <c r="H51" s="1">
        <f>SUMIFS(T_PROF[claims],T_PROF[year],H$2,T_PROF[encounter],H$4,T_PROF[bill_npi],$A51)</f>
        <v>145</v>
      </c>
      <c r="I51" s="1">
        <f t="shared" si="1"/>
        <v>145</v>
      </c>
      <c r="J51" s="1">
        <f>SUMIFS(T_PROF[claims],T_PROF[year],J$2,T_PROF[encounter],J$4,T_PROF[bill_npi],$A51)</f>
        <v>0</v>
      </c>
      <c r="K51" s="1">
        <f>SUMIFS(T_PROF[claims],T_PROF[year],K$2,T_PROF[encounter],K$4,T_PROF[bill_npi],$A51)</f>
        <v>113</v>
      </c>
      <c r="L51" s="1">
        <f t="shared" si="2"/>
        <v>113</v>
      </c>
      <c r="M51" s="18">
        <f>SUMIFS(T_PROF[paid_amt],T_PROF[bill_npi],$A51,T_PROF[year],M$2,T_PROF[encounter],M$4)</f>
        <v>0</v>
      </c>
      <c r="N51" s="18">
        <f>SUMIFS(T_PROF[paid_amt],T_PROF[bill_npi],$A51,T_PROF[year],N$2,T_PROF[encounter],N$4)</f>
        <v>254985</v>
      </c>
      <c r="O51" s="18">
        <f t="shared" si="3"/>
        <v>254985</v>
      </c>
      <c r="P51" s="1">
        <f t="shared" si="4"/>
        <v>0</v>
      </c>
      <c r="Q51" s="1">
        <f t="shared" si="5"/>
        <v>127.33333333333333</v>
      </c>
      <c r="R51" s="1">
        <f t="shared" si="6"/>
        <v>127.33333333333333</v>
      </c>
      <c r="S51" s="2">
        <f>SUM($R$6:$R51)/SUM($R$6:$R$1749)</f>
        <v>0.53205426717581106</v>
      </c>
    </row>
    <row r="52" spans="1:19" x14ac:dyDescent="0.35">
      <c r="A52">
        <v>1992784573</v>
      </c>
      <c r="B52" t="s">
        <v>351</v>
      </c>
      <c r="C52" t="s">
        <v>777</v>
      </c>
      <c r="D52" s="1">
        <f>SUMIFS(T_PROF[claims],T_PROF[year],D$2,T_PROF[encounter],D$4,T_PROF[bill_npi],$A52)</f>
        <v>0</v>
      </c>
      <c r="E52" s="1">
        <f>SUMIFS(T_PROF[claims],T_PROF[year],E$2,T_PROF[encounter],E$4,T_PROF[bill_npi],$A52)</f>
        <v>129</v>
      </c>
      <c r="F52" s="1">
        <f t="shared" si="0"/>
        <v>129</v>
      </c>
      <c r="G52" s="1">
        <f>SUMIFS(T_PROF[claims],T_PROF[year],G$2,T_PROF[encounter],G$4,T_PROF[bill_npi],$A52)</f>
        <v>0</v>
      </c>
      <c r="H52" s="1">
        <f>SUMIFS(T_PROF[claims],T_PROF[year],H$2,T_PROF[encounter],H$4,T_PROF[bill_npi],$A52)</f>
        <v>103</v>
      </c>
      <c r="I52" s="1">
        <f t="shared" si="1"/>
        <v>103</v>
      </c>
      <c r="J52" s="1">
        <f>SUMIFS(T_PROF[claims],T_PROF[year],J$2,T_PROF[encounter],J$4,T_PROF[bill_npi],$A52)</f>
        <v>0</v>
      </c>
      <c r="K52" s="1">
        <f>SUMIFS(T_PROF[claims],T_PROF[year],K$2,T_PROF[encounter],K$4,T_PROF[bill_npi],$A52)</f>
        <v>272</v>
      </c>
      <c r="L52" s="1">
        <f t="shared" si="2"/>
        <v>272</v>
      </c>
      <c r="M52" s="18">
        <f>SUMIFS(T_PROF[paid_amt],T_PROF[bill_npi],$A52,T_PROF[year],M$2,T_PROF[encounter],M$4)</f>
        <v>0</v>
      </c>
      <c r="N52" s="18">
        <f>SUMIFS(T_PROF[paid_amt],T_PROF[bill_npi],$A52,T_PROF[year],N$2,T_PROF[encounter],N$4)</f>
        <v>276347.94</v>
      </c>
      <c r="O52" s="18">
        <f t="shared" si="3"/>
        <v>276347.94</v>
      </c>
      <c r="P52" s="1">
        <f t="shared" si="4"/>
        <v>0</v>
      </c>
      <c r="Q52" s="1">
        <f t="shared" si="5"/>
        <v>168</v>
      </c>
      <c r="R52" s="1">
        <f t="shared" si="6"/>
        <v>168</v>
      </c>
      <c r="S52" s="2">
        <f>SUM($R$6:$R52)/SUM($R$6:$R$1749)</f>
        <v>0.53726987675018001</v>
      </c>
    </row>
    <row r="53" spans="1:19" x14ac:dyDescent="0.35">
      <c r="A53">
        <v>1093959322</v>
      </c>
      <c r="B53" t="s">
        <v>362</v>
      </c>
      <c r="C53" t="s">
        <v>584</v>
      </c>
      <c r="D53" s="1">
        <f>SUMIFS(T_PROF[claims],T_PROF[year],D$2,T_PROF[encounter],D$4,T_PROF[bill_npi],$A53)</f>
        <v>0</v>
      </c>
      <c r="E53" s="1">
        <f>SUMIFS(T_PROF[claims],T_PROF[year],E$2,T_PROF[encounter],E$4,T_PROF[bill_npi],$A53)</f>
        <v>94</v>
      </c>
      <c r="F53" s="1">
        <f t="shared" si="0"/>
        <v>94</v>
      </c>
      <c r="G53" s="1">
        <f>SUMIFS(T_PROF[claims],T_PROF[year],G$2,T_PROF[encounter],G$4,T_PROF[bill_npi],$A53)</f>
        <v>0</v>
      </c>
      <c r="H53" s="1">
        <f>SUMIFS(T_PROF[claims],T_PROF[year],H$2,T_PROF[encounter],H$4,T_PROF[bill_npi],$A53)</f>
        <v>391</v>
      </c>
      <c r="I53" s="1">
        <f t="shared" si="1"/>
        <v>391</v>
      </c>
      <c r="J53" s="1">
        <f>SUMIFS(T_PROF[claims],T_PROF[year],J$2,T_PROF[encounter],J$4,T_PROF[bill_npi],$A53)</f>
        <v>0</v>
      </c>
      <c r="K53" s="1">
        <f>SUMIFS(T_PROF[claims],T_PROF[year],K$2,T_PROF[encounter],K$4,T_PROF[bill_npi],$A53)</f>
        <v>467</v>
      </c>
      <c r="L53" s="1">
        <f t="shared" si="2"/>
        <v>467</v>
      </c>
      <c r="M53" s="18">
        <f>SUMIFS(T_PROF[paid_amt],T_PROF[bill_npi],$A53,T_PROF[year],M$2,T_PROF[encounter],M$4)</f>
        <v>0</v>
      </c>
      <c r="N53" s="18">
        <f>SUMIFS(T_PROF[paid_amt],T_PROF[bill_npi],$A53,T_PROF[year],N$2,T_PROF[encounter],N$4)</f>
        <v>782466.08</v>
      </c>
      <c r="O53" s="18">
        <f t="shared" si="3"/>
        <v>782466.08</v>
      </c>
      <c r="P53" s="1">
        <f t="shared" si="4"/>
        <v>0</v>
      </c>
      <c r="Q53" s="1">
        <f t="shared" si="5"/>
        <v>317.33333333333331</v>
      </c>
      <c r="R53" s="1">
        <f t="shared" si="6"/>
        <v>317.33333333333331</v>
      </c>
      <c r="S53" s="2">
        <f>SUM($R$6:$R53)/SUM($R$6:$R$1749)</f>
        <v>0.54712158372398811</v>
      </c>
    </row>
    <row r="54" spans="1:19" x14ac:dyDescent="0.35">
      <c r="A54">
        <v>1194913749</v>
      </c>
      <c r="B54" t="s">
        <v>375</v>
      </c>
      <c r="C54" t="s">
        <v>854</v>
      </c>
      <c r="D54" s="1">
        <f>SUMIFS(T_PROF[claims],T_PROF[year],D$2,T_PROF[encounter],D$4,T_PROF[bill_npi],$A54)</f>
        <v>0</v>
      </c>
      <c r="E54" s="1">
        <f>SUMIFS(T_PROF[claims],T_PROF[year],E$2,T_PROF[encounter],E$4,T_PROF[bill_npi],$A54)</f>
        <v>136</v>
      </c>
      <c r="F54" s="1">
        <f t="shared" si="0"/>
        <v>136</v>
      </c>
      <c r="G54" s="1">
        <f>SUMIFS(T_PROF[claims],T_PROF[year],G$2,T_PROF[encounter],G$4,T_PROF[bill_npi],$A54)</f>
        <v>0</v>
      </c>
      <c r="H54" s="1">
        <f>SUMIFS(T_PROF[claims],T_PROF[year],H$2,T_PROF[encounter],H$4,T_PROF[bill_npi],$A54)</f>
        <v>135</v>
      </c>
      <c r="I54" s="1">
        <f t="shared" si="1"/>
        <v>135</v>
      </c>
      <c r="J54" s="1">
        <f>SUMIFS(T_PROF[claims],T_PROF[year],J$2,T_PROF[encounter],J$4,T_PROF[bill_npi],$A54)</f>
        <v>0</v>
      </c>
      <c r="K54" s="1">
        <f>SUMIFS(T_PROF[claims],T_PROF[year],K$2,T_PROF[encounter],K$4,T_PROF[bill_npi],$A54)</f>
        <v>110</v>
      </c>
      <c r="L54" s="1">
        <f t="shared" si="2"/>
        <v>110</v>
      </c>
      <c r="M54" s="18">
        <f>SUMIFS(T_PROF[paid_amt],T_PROF[bill_npi],$A54,T_PROF[year],M$2,T_PROF[encounter],M$4)</f>
        <v>0</v>
      </c>
      <c r="N54" s="18">
        <f>SUMIFS(T_PROF[paid_amt],T_PROF[bill_npi],$A54,T_PROF[year],N$2,T_PROF[encounter],N$4)</f>
        <v>348985.2</v>
      </c>
      <c r="O54" s="18">
        <f t="shared" si="3"/>
        <v>348985.2</v>
      </c>
      <c r="P54" s="1">
        <f t="shared" si="4"/>
        <v>0</v>
      </c>
      <c r="Q54" s="1">
        <f t="shared" si="5"/>
        <v>127</v>
      </c>
      <c r="R54" s="1">
        <f t="shared" si="6"/>
        <v>127</v>
      </c>
      <c r="S54" s="2">
        <f>SUM($R$6:$R54)/SUM($R$6:$R$1749)</f>
        <v>0.5510643361998504</v>
      </c>
    </row>
    <row r="55" spans="1:19" x14ac:dyDescent="0.35">
      <c r="A55">
        <v>1184668311</v>
      </c>
      <c r="B55" t="s">
        <v>351</v>
      </c>
      <c r="C55" t="s">
        <v>777</v>
      </c>
      <c r="D55" s="1">
        <f>SUMIFS(T_PROF[claims],T_PROF[year],D$2,T_PROF[encounter],D$4,T_PROF[bill_npi],$A55)</f>
        <v>0</v>
      </c>
      <c r="E55" s="1">
        <f>SUMIFS(T_PROF[claims],T_PROF[year],E$2,T_PROF[encounter],E$4,T_PROF[bill_npi],$A55)</f>
        <v>258</v>
      </c>
      <c r="F55" s="1">
        <f t="shared" si="0"/>
        <v>258</v>
      </c>
      <c r="G55" s="1">
        <f>SUMIFS(T_PROF[claims],T_PROF[year],G$2,T_PROF[encounter],G$4,T_PROF[bill_npi],$A55)</f>
        <v>0</v>
      </c>
      <c r="H55" s="1">
        <f>SUMIFS(T_PROF[claims],T_PROF[year],H$2,T_PROF[encounter],H$4,T_PROF[bill_npi],$A55)</f>
        <v>145</v>
      </c>
      <c r="I55" s="1">
        <f t="shared" si="1"/>
        <v>145</v>
      </c>
      <c r="J55" s="1">
        <f>SUMIFS(T_PROF[claims],T_PROF[year],J$2,T_PROF[encounter],J$4,T_PROF[bill_npi],$A55)</f>
        <v>0</v>
      </c>
      <c r="K55" s="1">
        <f>SUMIFS(T_PROF[claims],T_PROF[year],K$2,T_PROF[encounter],K$4,T_PROF[bill_npi],$A55)</f>
        <v>514</v>
      </c>
      <c r="L55" s="1">
        <f t="shared" si="2"/>
        <v>514</v>
      </c>
      <c r="M55" s="18">
        <f>SUMIFS(T_PROF[paid_amt],T_PROF[bill_npi],$A55,T_PROF[year],M$2,T_PROF[encounter],M$4)</f>
        <v>0</v>
      </c>
      <c r="N55" s="18">
        <f>SUMIFS(T_PROF[paid_amt],T_PROF[bill_npi],$A55,T_PROF[year],N$2,T_PROF[encounter],N$4)</f>
        <v>525076.06000000006</v>
      </c>
      <c r="O55" s="18">
        <f t="shared" si="3"/>
        <v>525076.06000000006</v>
      </c>
      <c r="P55" s="1">
        <f t="shared" si="4"/>
        <v>0</v>
      </c>
      <c r="Q55" s="1">
        <f t="shared" si="5"/>
        <v>305.66666666666669</v>
      </c>
      <c r="R55" s="1">
        <f t="shared" si="6"/>
        <v>305.66666666666669</v>
      </c>
      <c r="S55" s="2">
        <f>SUM($R$6:$R55)/SUM($R$6:$R$1749)</f>
        <v>0.5605538480643274</v>
      </c>
    </row>
    <row r="56" spans="1:19" x14ac:dyDescent="0.35">
      <c r="A56">
        <v>1437358033</v>
      </c>
      <c r="B56" t="s">
        <v>366</v>
      </c>
      <c r="C56" t="s">
        <v>600</v>
      </c>
      <c r="D56" s="1">
        <f>SUMIFS(T_PROF[claims],T_PROF[year],D$2,T_PROF[encounter],D$4,T_PROF[bill_npi],$A56)</f>
        <v>0</v>
      </c>
      <c r="E56" s="1">
        <f>SUMIFS(T_PROF[claims],T_PROF[year],E$2,T_PROF[encounter],E$4,T_PROF[bill_npi],$A56)</f>
        <v>119</v>
      </c>
      <c r="F56" s="1">
        <f t="shared" si="0"/>
        <v>119</v>
      </c>
      <c r="G56" s="1">
        <f>SUMIFS(T_PROF[claims],T_PROF[year],G$2,T_PROF[encounter],G$4,T_PROF[bill_npi],$A56)</f>
        <v>0</v>
      </c>
      <c r="H56" s="1">
        <f>SUMIFS(T_PROF[claims],T_PROF[year],H$2,T_PROF[encounter],H$4,T_PROF[bill_npi],$A56)</f>
        <v>75</v>
      </c>
      <c r="I56" s="1">
        <f t="shared" si="1"/>
        <v>75</v>
      </c>
      <c r="J56" s="1">
        <f>SUMIFS(T_PROF[claims],T_PROF[year],J$2,T_PROF[encounter],J$4,T_PROF[bill_npi],$A56)</f>
        <v>0</v>
      </c>
      <c r="K56" s="1">
        <f>SUMIFS(T_PROF[claims],T_PROF[year],K$2,T_PROF[encounter],K$4,T_PROF[bill_npi],$A56)</f>
        <v>244</v>
      </c>
      <c r="L56" s="1">
        <f t="shared" si="2"/>
        <v>244</v>
      </c>
      <c r="M56" s="18">
        <f>SUMIFS(T_PROF[paid_amt],T_PROF[bill_npi],$A56,T_PROF[year],M$2,T_PROF[encounter],M$4)</f>
        <v>0</v>
      </c>
      <c r="N56" s="18">
        <f>SUMIFS(T_PROF[paid_amt],T_PROF[bill_npi],$A56,T_PROF[year],N$2,T_PROF[encounter],N$4)</f>
        <v>318363.05</v>
      </c>
      <c r="O56" s="18">
        <f t="shared" si="3"/>
        <v>318363.05</v>
      </c>
      <c r="P56" s="1">
        <f t="shared" si="4"/>
        <v>0</v>
      </c>
      <c r="Q56" s="1">
        <f t="shared" si="5"/>
        <v>146</v>
      </c>
      <c r="R56" s="1">
        <f t="shared" si="6"/>
        <v>146</v>
      </c>
      <c r="S56" s="2">
        <f>SUM($R$6:$R56)/SUM($R$6:$R$1749)</f>
        <v>0.56508646114681482</v>
      </c>
    </row>
    <row r="57" spans="1:19" x14ac:dyDescent="0.35">
      <c r="A57">
        <v>1013928159</v>
      </c>
      <c r="B57" t="s">
        <v>383</v>
      </c>
      <c r="C57" t="s">
        <v>2967</v>
      </c>
      <c r="D57" s="1">
        <f>SUMIFS(T_PROF[claims],T_PROF[year],D$2,T_PROF[encounter],D$4,T_PROF[bill_npi],$A57)</f>
        <v>0</v>
      </c>
      <c r="E57" s="1">
        <f>SUMIFS(T_PROF[claims],T_PROF[year],E$2,T_PROF[encounter],E$4,T_PROF[bill_npi],$A57)</f>
        <v>212</v>
      </c>
      <c r="F57" s="1">
        <f t="shared" si="0"/>
        <v>212</v>
      </c>
      <c r="G57" s="1">
        <f>SUMIFS(T_PROF[claims],T_PROF[year],G$2,T_PROF[encounter],G$4,T_PROF[bill_npi],$A57)</f>
        <v>0</v>
      </c>
      <c r="H57" s="1">
        <f>SUMIFS(T_PROF[claims],T_PROF[year],H$2,T_PROF[encounter],H$4,T_PROF[bill_npi],$A57)</f>
        <v>118</v>
      </c>
      <c r="I57" s="1">
        <f t="shared" si="1"/>
        <v>118</v>
      </c>
      <c r="J57" s="1">
        <f>SUMIFS(T_PROF[claims],T_PROF[year],J$2,T_PROF[encounter],J$4,T_PROF[bill_npi],$A57)</f>
        <v>0</v>
      </c>
      <c r="K57" s="1">
        <f>SUMIFS(T_PROF[claims],T_PROF[year],K$2,T_PROF[encounter],K$4,T_PROF[bill_npi],$A57)</f>
        <v>258</v>
      </c>
      <c r="L57" s="1">
        <f t="shared" si="2"/>
        <v>258</v>
      </c>
      <c r="M57" s="18">
        <f>SUMIFS(T_PROF[paid_amt],T_PROF[bill_npi],$A57,T_PROF[year],M$2,T_PROF[encounter],M$4)</f>
        <v>0</v>
      </c>
      <c r="N57" s="18">
        <f>SUMIFS(T_PROF[paid_amt],T_PROF[bill_npi],$A57,T_PROF[year],N$2,T_PROF[encounter],N$4)</f>
        <v>295643.53999999998</v>
      </c>
      <c r="O57" s="18">
        <f t="shared" si="3"/>
        <v>295643.53999999998</v>
      </c>
      <c r="P57" s="1">
        <f t="shared" si="4"/>
        <v>0</v>
      </c>
      <c r="Q57" s="1">
        <f t="shared" si="5"/>
        <v>196</v>
      </c>
      <c r="R57" s="1">
        <f t="shared" si="6"/>
        <v>196</v>
      </c>
      <c r="S57" s="2">
        <f>SUM($R$6:$R57)/SUM($R$6:$R$1749)</f>
        <v>0.57117133898357864</v>
      </c>
    </row>
    <row r="58" spans="1:19" x14ac:dyDescent="0.35">
      <c r="A58">
        <v>1467497305</v>
      </c>
      <c r="B58" t="s">
        <v>352</v>
      </c>
      <c r="C58" t="s">
        <v>2130</v>
      </c>
      <c r="D58" s="1">
        <f>SUMIFS(T_PROF[claims],T_PROF[year],D$2,T_PROF[encounter],D$4,T_PROF[bill_npi],$A58)</f>
        <v>0</v>
      </c>
      <c r="E58" s="1">
        <f>SUMIFS(T_PROF[claims],T_PROF[year],E$2,T_PROF[encounter],E$4,T_PROF[bill_npi],$A58)</f>
        <v>121</v>
      </c>
      <c r="F58" s="1">
        <f t="shared" si="0"/>
        <v>121</v>
      </c>
      <c r="G58" s="1">
        <f>SUMIFS(T_PROF[claims],T_PROF[year],G$2,T_PROF[encounter],G$4,T_PROF[bill_npi],$A58)</f>
        <v>0</v>
      </c>
      <c r="H58" s="1">
        <f>SUMIFS(T_PROF[claims],T_PROF[year],H$2,T_PROF[encounter],H$4,T_PROF[bill_npi],$A58)</f>
        <v>202</v>
      </c>
      <c r="I58" s="1">
        <f t="shared" si="1"/>
        <v>202</v>
      </c>
      <c r="J58" s="1">
        <f>SUMIFS(T_PROF[claims],T_PROF[year],J$2,T_PROF[encounter],J$4,T_PROF[bill_npi],$A58)</f>
        <v>0</v>
      </c>
      <c r="K58" s="1">
        <f>SUMIFS(T_PROF[claims],T_PROF[year],K$2,T_PROF[encounter],K$4,T_PROF[bill_npi],$A58)</f>
        <v>31</v>
      </c>
      <c r="L58" s="1">
        <f t="shared" si="2"/>
        <v>31</v>
      </c>
      <c r="M58" s="18">
        <f>SUMIFS(T_PROF[paid_amt],T_PROF[bill_npi],$A58,T_PROF[year],M$2,T_PROF[encounter],M$4)</f>
        <v>0</v>
      </c>
      <c r="N58" s="18">
        <f>SUMIFS(T_PROF[paid_amt],T_PROF[bill_npi],$A58,T_PROF[year],N$2,T_PROF[encounter],N$4)</f>
        <v>71809.27</v>
      </c>
      <c r="O58" s="18">
        <f t="shared" si="3"/>
        <v>71809.27</v>
      </c>
      <c r="P58" s="1">
        <f t="shared" si="4"/>
        <v>0</v>
      </c>
      <c r="Q58" s="1">
        <f t="shared" si="5"/>
        <v>118</v>
      </c>
      <c r="R58" s="1">
        <f t="shared" si="6"/>
        <v>118</v>
      </c>
      <c r="S58" s="2">
        <f>SUM($R$6:$R58)/SUM($R$6:$R$1749)</f>
        <v>0.5748346838036712</v>
      </c>
    </row>
    <row r="59" spans="1:19" x14ac:dyDescent="0.35">
      <c r="A59">
        <v>1821093402</v>
      </c>
      <c r="B59" t="s">
        <v>353</v>
      </c>
      <c r="C59" t="s">
        <v>3196</v>
      </c>
      <c r="D59" s="1">
        <f>SUMIFS(T_PROF[claims],T_PROF[year],D$2,T_PROF[encounter],D$4,T_PROF[bill_npi],$A59)</f>
        <v>0</v>
      </c>
      <c r="E59" s="1">
        <f>SUMIFS(T_PROF[claims],T_PROF[year],E$2,T_PROF[encounter],E$4,T_PROF[bill_npi],$A59)</f>
        <v>95</v>
      </c>
      <c r="F59" s="1">
        <f t="shared" si="0"/>
        <v>95</v>
      </c>
      <c r="G59" s="1">
        <f>SUMIFS(T_PROF[claims],T_PROF[year],G$2,T_PROF[encounter],G$4,T_PROF[bill_npi],$A59)</f>
        <v>0</v>
      </c>
      <c r="H59" s="1">
        <f>SUMIFS(T_PROF[claims],T_PROF[year],H$2,T_PROF[encounter],H$4,T_PROF[bill_npi],$A59)</f>
        <v>105</v>
      </c>
      <c r="I59" s="1">
        <f t="shared" si="1"/>
        <v>105</v>
      </c>
      <c r="J59" s="1">
        <f>SUMIFS(T_PROF[claims],T_PROF[year],J$2,T_PROF[encounter],J$4,T_PROF[bill_npi],$A59)</f>
        <v>0</v>
      </c>
      <c r="K59" s="1">
        <f>SUMIFS(T_PROF[claims],T_PROF[year],K$2,T_PROF[encounter],K$4,T_PROF[bill_npi],$A59)</f>
        <v>78</v>
      </c>
      <c r="L59" s="1">
        <f t="shared" si="2"/>
        <v>78</v>
      </c>
      <c r="M59" s="18">
        <f>SUMIFS(T_PROF[paid_amt],T_PROF[bill_npi],$A59,T_PROF[year],M$2,T_PROF[encounter],M$4)</f>
        <v>0</v>
      </c>
      <c r="N59" s="18">
        <f>SUMIFS(T_PROF[paid_amt],T_PROF[bill_npi],$A59,T_PROF[year],N$2,T_PROF[encounter],N$4)</f>
        <v>164092.44</v>
      </c>
      <c r="O59" s="18">
        <f t="shared" si="3"/>
        <v>164092.44</v>
      </c>
      <c r="P59" s="1">
        <f t="shared" si="4"/>
        <v>0</v>
      </c>
      <c r="Q59" s="1">
        <f t="shared" si="5"/>
        <v>92.666666666666671</v>
      </c>
      <c r="R59" s="1">
        <f t="shared" si="6"/>
        <v>92.666666666666671</v>
      </c>
      <c r="S59" s="2">
        <f>SUM($R$6:$R59)/SUM($R$6:$R$1749)</f>
        <v>0.57771154781493028</v>
      </c>
    </row>
    <row r="60" spans="1:19" x14ac:dyDescent="0.35">
      <c r="A60">
        <v>1417183963</v>
      </c>
      <c r="B60" t="s">
        <v>376</v>
      </c>
      <c r="C60" t="s">
        <v>1337</v>
      </c>
      <c r="D60" s="1">
        <f>SUMIFS(T_PROF[claims],T_PROF[year],D$2,T_PROF[encounter],D$4,T_PROF[bill_npi],$A60)</f>
        <v>0</v>
      </c>
      <c r="E60" s="1">
        <f>SUMIFS(T_PROF[claims],T_PROF[year],E$2,T_PROF[encounter],E$4,T_PROF[bill_npi],$A60)</f>
        <v>105</v>
      </c>
      <c r="F60" s="1">
        <f t="shared" si="0"/>
        <v>105</v>
      </c>
      <c r="G60" s="1">
        <f>SUMIFS(T_PROF[claims],T_PROF[year],G$2,T_PROF[encounter],G$4,T_PROF[bill_npi],$A60)</f>
        <v>0</v>
      </c>
      <c r="H60" s="1">
        <f>SUMIFS(T_PROF[claims],T_PROF[year],H$2,T_PROF[encounter],H$4,T_PROF[bill_npi],$A60)</f>
        <v>134</v>
      </c>
      <c r="I60" s="1">
        <f t="shared" si="1"/>
        <v>134</v>
      </c>
      <c r="J60" s="1">
        <f>SUMIFS(T_PROF[claims],T_PROF[year],J$2,T_PROF[encounter],J$4,T_PROF[bill_npi],$A60)</f>
        <v>0</v>
      </c>
      <c r="K60" s="1">
        <f>SUMIFS(T_PROF[claims],T_PROF[year],K$2,T_PROF[encounter],K$4,T_PROF[bill_npi],$A60)</f>
        <v>46</v>
      </c>
      <c r="L60" s="1">
        <f t="shared" si="2"/>
        <v>46</v>
      </c>
      <c r="M60" s="18">
        <f>SUMIFS(T_PROF[paid_amt],T_PROF[bill_npi],$A60,T_PROF[year],M$2,T_PROF[encounter],M$4)</f>
        <v>0</v>
      </c>
      <c r="N60" s="18">
        <f>SUMIFS(T_PROF[paid_amt],T_PROF[bill_npi],$A60,T_PROF[year],N$2,T_PROF[encounter],N$4)</f>
        <v>57014.85</v>
      </c>
      <c r="O60" s="18">
        <f t="shared" si="3"/>
        <v>57014.85</v>
      </c>
      <c r="P60" s="1">
        <f t="shared" si="4"/>
        <v>0</v>
      </c>
      <c r="Q60" s="1">
        <f t="shared" si="5"/>
        <v>95</v>
      </c>
      <c r="R60" s="1">
        <f t="shared" si="6"/>
        <v>95</v>
      </c>
      <c r="S60" s="2">
        <f>SUM($R$6:$R60)/SUM($R$6:$R$1749)</f>
        <v>0.58066085084805563</v>
      </c>
    </row>
    <row r="61" spans="1:19" x14ac:dyDescent="0.35">
      <c r="A61">
        <v>1902197130</v>
      </c>
      <c r="B61" t="s">
        <v>351</v>
      </c>
      <c r="C61" t="s">
        <v>777</v>
      </c>
      <c r="D61" s="1">
        <f>SUMIFS(T_PROF[claims],T_PROF[year],D$2,T_PROF[encounter],D$4,T_PROF[bill_npi],$A61)</f>
        <v>0</v>
      </c>
      <c r="E61" s="1">
        <f>SUMIFS(T_PROF[claims],T_PROF[year],E$2,T_PROF[encounter],E$4,T_PROF[bill_npi],$A61)</f>
        <v>93</v>
      </c>
      <c r="F61" s="1">
        <f t="shared" si="0"/>
        <v>93</v>
      </c>
      <c r="G61" s="1">
        <f>SUMIFS(T_PROF[claims],T_PROF[year],G$2,T_PROF[encounter],G$4,T_PROF[bill_npi],$A61)</f>
        <v>0</v>
      </c>
      <c r="H61" s="1">
        <f>SUMIFS(T_PROF[claims],T_PROF[year],H$2,T_PROF[encounter],H$4,T_PROF[bill_npi],$A61)</f>
        <v>86</v>
      </c>
      <c r="I61" s="1">
        <f t="shared" si="1"/>
        <v>86</v>
      </c>
      <c r="J61" s="1">
        <f>SUMIFS(T_PROF[claims],T_PROF[year],J$2,T_PROF[encounter],J$4,T_PROF[bill_npi],$A61)</f>
        <v>0</v>
      </c>
      <c r="K61" s="1">
        <f>SUMIFS(T_PROF[claims],T_PROF[year],K$2,T_PROF[encounter],K$4,T_PROF[bill_npi],$A61)</f>
        <v>128</v>
      </c>
      <c r="L61" s="1">
        <f t="shared" si="2"/>
        <v>128</v>
      </c>
      <c r="M61" s="18">
        <f>SUMIFS(T_PROF[paid_amt],T_PROF[bill_npi],$A61,T_PROF[year],M$2,T_PROF[encounter],M$4)</f>
        <v>0</v>
      </c>
      <c r="N61" s="18">
        <f>SUMIFS(T_PROF[paid_amt],T_PROF[bill_npi],$A61,T_PROF[year],N$2,T_PROF[encounter],N$4)</f>
        <v>212600</v>
      </c>
      <c r="O61" s="18">
        <f t="shared" si="3"/>
        <v>212600</v>
      </c>
      <c r="P61" s="1">
        <f t="shared" si="4"/>
        <v>0</v>
      </c>
      <c r="Q61" s="1">
        <f t="shared" si="5"/>
        <v>102.33333333333333</v>
      </c>
      <c r="R61" s="1">
        <f t="shared" si="6"/>
        <v>102.33333333333333</v>
      </c>
      <c r="S61" s="2">
        <f>SUM($R$6:$R61)/SUM($R$6:$R$1749)</f>
        <v>0.58383781937847479</v>
      </c>
    </row>
    <row r="62" spans="1:19" x14ac:dyDescent="0.35">
      <c r="A62">
        <v>1962455279</v>
      </c>
      <c r="B62" t="s">
        <v>351</v>
      </c>
      <c r="C62" t="s">
        <v>777</v>
      </c>
      <c r="D62" s="1">
        <f>SUMIFS(T_PROF[claims],T_PROF[year],D$2,T_PROF[encounter],D$4,T_PROF[bill_npi],$A62)</f>
        <v>0</v>
      </c>
      <c r="E62" s="1">
        <f>SUMIFS(T_PROF[claims],T_PROF[year],E$2,T_PROF[encounter],E$4,T_PROF[bill_npi],$A62)</f>
        <v>108</v>
      </c>
      <c r="F62" s="1">
        <f t="shared" si="0"/>
        <v>108</v>
      </c>
      <c r="G62" s="1">
        <f>SUMIFS(T_PROF[claims],T_PROF[year],G$2,T_PROF[encounter],G$4,T_PROF[bill_npi],$A62)</f>
        <v>0</v>
      </c>
      <c r="H62" s="1">
        <f>SUMIFS(T_PROF[claims],T_PROF[year],H$2,T_PROF[encounter],H$4,T_PROF[bill_npi],$A62)</f>
        <v>111</v>
      </c>
      <c r="I62" s="1">
        <f t="shared" si="1"/>
        <v>111</v>
      </c>
      <c r="J62" s="1">
        <f>SUMIFS(T_PROF[claims],T_PROF[year],J$2,T_PROF[encounter],J$4,T_PROF[bill_npi],$A62)</f>
        <v>0</v>
      </c>
      <c r="K62" s="1">
        <f>SUMIFS(T_PROF[claims],T_PROF[year],K$2,T_PROF[encounter],K$4,T_PROF[bill_npi],$A62)</f>
        <v>97</v>
      </c>
      <c r="L62" s="1">
        <f t="shared" si="2"/>
        <v>97</v>
      </c>
      <c r="M62" s="18">
        <f>SUMIFS(T_PROF[paid_amt],T_PROF[bill_npi],$A62,T_PROF[year],M$2,T_PROF[encounter],M$4)</f>
        <v>0</v>
      </c>
      <c r="N62" s="18">
        <f>SUMIFS(T_PROF[paid_amt],T_PROF[bill_npi],$A62,T_PROF[year],N$2,T_PROF[encounter],N$4)</f>
        <v>215837.48</v>
      </c>
      <c r="O62" s="18">
        <f t="shared" si="3"/>
        <v>215837.48</v>
      </c>
      <c r="P62" s="1">
        <f t="shared" si="4"/>
        <v>0</v>
      </c>
      <c r="Q62" s="1">
        <f t="shared" si="5"/>
        <v>105.33333333333333</v>
      </c>
      <c r="R62" s="1">
        <f t="shared" si="6"/>
        <v>105.33333333333333</v>
      </c>
      <c r="S62" s="2">
        <f>SUM($R$6:$R62)/SUM($R$6:$R$1749)</f>
        <v>0.58710792379415067</v>
      </c>
    </row>
    <row r="63" spans="1:19" x14ac:dyDescent="0.35">
      <c r="A63">
        <v>1003114851</v>
      </c>
      <c r="B63" t="s">
        <v>375</v>
      </c>
      <c r="C63" t="s">
        <v>854</v>
      </c>
      <c r="D63" s="1">
        <f>SUMIFS(T_PROF[claims],T_PROF[year],D$2,T_PROF[encounter],D$4,T_PROF[bill_npi],$A63)</f>
        <v>0</v>
      </c>
      <c r="E63" s="1">
        <f>SUMIFS(T_PROF[claims],T_PROF[year],E$2,T_PROF[encounter],E$4,T_PROF[bill_npi],$A63)</f>
        <v>103</v>
      </c>
      <c r="F63" s="1">
        <f t="shared" si="0"/>
        <v>103</v>
      </c>
      <c r="G63" s="1">
        <f>SUMIFS(T_PROF[claims],T_PROF[year],G$2,T_PROF[encounter],G$4,T_PROF[bill_npi],$A63)</f>
        <v>0</v>
      </c>
      <c r="H63" s="1">
        <f>SUMIFS(T_PROF[claims],T_PROF[year],H$2,T_PROF[encounter],H$4,T_PROF[bill_npi],$A63)</f>
        <v>63</v>
      </c>
      <c r="I63" s="1">
        <f t="shared" si="1"/>
        <v>63</v>
      </c>
      <c r="J63" s="1">
        <f>SUMIFS(T_PROF[claims],T_PROF[year],J$2,T_PROF[encounter],J$4,T_PROF[bill_npi],$A63)</f>
        <v>0</v>
      </c>
      <c r="K63" s="1">
        <f>SUMIFS(T_PROF[claims],T_PROF[year],K$2,T_PROF[encounter],K$4,T_PROF[bill_npi],$A63)</f>
        <v>68</v>
      </c>
      <c r="L63" s="1">
        <f t="shared" si="2"/>
        <v>68</v>
      </c>
      <c r="M63" s="18">
        <f>SUMIFS(T_PROF[paid_amt],T_PROF[bill_npi],$A63,T_PROF[year],M$2,T_PROF[encounter],M$4)</f>
        <v>0</v>
      </c>
      <c r="N63" s="18">
        <f>SUMIFS(T_PROF[paid_amt],T_PROF[bill_npi],$A63,T_PROF[year],N$2,T_PROF[encounter],N$4)</f>
        <v>205898.09</v>
      </c>
      <c r="O63" s="18">
        <f t="shared" si="3"/>
        <v>205898.09</v>
      </c>
      <c r="P63" s="1">
        <f t="shared" si="4"/>
        <v>0</v>
      </c>
      <c r="Q63" s="1">
        <f t="shared" si="5"/>
        <v>78</v>
      </c>
      <c r="R63" s="1">
        <f t="shared" si="6"/>
        <v>78</v>
      </c>
      <c r="S63" s="2">
        <f>SUM($R$6:$R63)/SUM($R$6:$R$1749)</f>
        <v>0.58952945681082192</v>
      </c>
    </row>
    <row r="64" spans="1:19" x14ac:dyDescent="0.35">
      <c r="A64">
        <v>1558490201</v>
      </c>
      <c r="B64" t="s">
        <v>355</v>
      </c>
      <c r="C64" t="s">
        <v>2967</v>
      </c>
      <c r="D64" s="1">
        <f>SUMIFS(T_PROF[claims],T_PROF[year],D$2,T_PROF[encounter],D$4,T_PROF[bill_npi],$A64)</f>
        <v>0</v>
      </c>
      <c r="E64" s="1">
        <f>SUMIFS(T_PROF[claims],T_PROF[year],E$2,T_PROF[encounter],E$4,T_PROF[bill_npi],$A64)</f>
        <v>149</v>
      </c>
      <c r="F64" s="1">
        <f t="shared" si="0"/>
        <v>149</v>
      </c>
      <c r="G64" s="1">
        <f>SUMIFS(T_PROF[claims],T_PROF[year],G$2,T_PROF[encounter],G$4,T_PROF[bill_npi],$A64)</f>
        <v>0</v>
      </c>
      <c r="H64" s="1">
        <f>SUMIFS(T_PROF[claims],T_PROF[year],H$2,T_PROF[encounter],H$4,T_PROF[bill_npi],$A64)</f>
        <v>116</v>
      </c>
      <c r="I64" s="1">
        <f t="shared" si="1"/>
        <v>116</v>
      </c>
      <c r="J64" s="1">
        <f>SUMIFS(T_PROF[claims],T_PROF[year],J$2,T_PROF[encounter],J$4,T_PROF[bill_npi],$A64)</f>
        <v>0</v>
      </c>
      <c r="K64" s="1">
        <f>SUMIFS(T_PROF[claims],T_PROF[year],K$2,T_PROF[encounter],K$4,T_PROF[bill_npi],$A64)</f>
        <v>141</v>
      </c>
      <c r="L64" s="1">
        <f t="shared" si="2"/>
        <v>141</v>
      </c>
      <c r="M64" s="18">
        <f>SUMIFS(T_PROF[paid_amt],T_PROF[bill_npi],$A64,T_PROF[year],M$2,T_PROF[encounter],M$4)</f>
        <v>0</v>
      </c>
      <c r="N64" s="18">
        <f>SUMIFS(T_PROF[paid_amt],T_PROF[bill_npi],$A64,T_PROF[year],N$2,T_PROF[encounter],N$4)</f>
        <v>261837.88</v>
      </c>
      <c r="O64" s="18">
        <f t="shared" si="3"/>
        <v>261837.88</v>
      </c>
      <c r="P64" s="1">
        <f t="shared" si="4"/>
        <v>0</v>
      </c>
      <c r="Q64" s="1">
        <f t="shared" si="5"/>
        <v>135.33333333333334</v>
      </c>
      <c r="R64" s="1">
        <f t="shared" si="6"/>
        <v>135.33333333333334</v>
      </c>
      <c r="S64" s="2">
        <f>SUM($R$6:$R64)/SUM($R$6:$R$1749)</f>
        <v>0.59373092007906358</v>
      </c>
    </row>
    <row r="65" spans="1:19" x14ac:dyDescent="0.35">
      <c r="A65">
        <v>1437406931</v>
      </c>
      <c r="B65" t="s">
        <v>368</v>
      </c>
      <c r="C65" t="s">
        <v>445</v>
      </c>
      <c r="D65" s="1">
        <f>SUMIFS(T_PROF[claims],T_PROF[year],D$2,T_PROF[encounter],D$4,T_PROF[bill_npi],$A65)</f>
        <v>0</v>
      </c>
      <c r="E65" s="1">
        <f>SUMIFS(T_PROF[claims],T_PROF[year],E$2,T_PROF[encounter],E$4,T_PROF[bill_npi],$A65)</f>
        <v>110</v>
      </c>
      <c r="F65" s="1">
        <f t="shared" si="0"/>
        <v>110</v>
      </c>
      <c r="G65" s="1">
        <f>SUMIFS(T_PROF[claims],T_PROF[year],G$2,T_PROF[encounter],G$4,T_PROF[bill_npi],$A65)</f>
        <v>0</v>
      </c>
      <c r="H65" s="1">
        <f>SUMIFS(T_PROF[claims],T_PROF[year],H$2,T_PROF[encounter],H$4,T_PROF[bill_npi],$A65)</f>
        <v>90</v>
      </c>
      <c r="I65" s="1">
        <f t="shared" si="1"/>
        <v>90</v>
      </c>
      <c r="J65" s="1">
        <f>SUMIFS(T_PROF[claims],T_PROF[year],J$2,T_PROF[encounter],J$4,T_PROF[bill_npi],$A65)</f>
        <v>0</v>
      </c>
      <c r="K65" s="1">
        <f>SUMIFS(T_PROF[claims],T_PROF[year],K$2,T_PROF[encounter],K$4,T_PROF[bill_npi],$A65)</f>
        <v>72</v>
      </c>
      <c r="L65" s="1">
        <f t="shared" si="2"/>
        <v>72</v>
      </c>
      <c r="M65" s="18">
        <f>SUMIFS(T_PROF[paid_amt],T_PROF[bill_npi],$A65,T_PROF[year],M$2,T_PROF[encounter],M$4)</f>
        <v>0</v>
      </c>
      <c r="N65" s="18">
        <f>SUMIFS(T_PROF[paid_amt],T_PROF[bill_npi],$A65,T_PROF[year],N$2,T_PROF[encounter],N$4)</f>
        <v>124656.06</v>
      </c>
      <c r="O65" s="18">
        <f t="shared" si="3"/>
        <v>124656.06</v>
      </c>
      <c r="P65" s="1">
        <f t="shared" si="4"/>
        <v>0</v>
      </c>
      <c r="Q65" s="1">
        <f t="shared" si="5"/>
        <v>90.666666666666671</v>
      </c>
      <c r="R65" s="1">
        <f t="shared" si="6"/>
        <v>90.666666666666671</v>
      </c>
      <c r="S65" s="2">
        <f>SUM($R$6:$R65)/SUM($R$6:$R$1749)</f>
        <v>0.59654569350015174</v>
      </c>
    </row>
    <row r="66" spans="1:19" x14ac:dyDescent="0.35">
      <c r="A66">
        <v>1497701106</v>
      </c>
      <c r="B66" t="s">
        <v>353</v>
      </c>
      <c r="C66" t="s">
        <v>3196</v>
      </c>
      <c r="D66" s="1">
        <f>SUMIFS(T_PROF[claims],T_PROF[year],D$2,T_PROF[encounter],D$4,T_PROF[bill_npi],$A66)</f>
        <v>0</v>
      </c>
      <c r="E66" s="1">
        <f>SUMIFS(T_PROF[claims],T_PROF[year],E$2,T_PROF[encounter],E$4,T_PROF[bill_npi],$A66)</f>
        <v>115</v>
      </c>
      <c r="F66" s="1">
        <f t="shared" si="0"/>
        <v>115</v>
      </c>
      <c r="G66" s="1">
        <f>SUMIFS(T_PROF[claims],T_PROF[year],G$2,T_PROF[encounter],G$4,T_PROF[bill_npi],$A66)</f>
        <v>0</v>
      </c>
      <c r="H66" s="1">
        <f>SUMIFS(T_PROF[claims],T_PROF[year],H$2,T_PROF[encounter],H$4,T_PROF[bill_npi],$A66)</f>
        <v>67</v>
      </c>
      <c r="I66" s="1">
        <f t="shared" si="1"/>
        <v>67</v>
      </c>
      <c r="J66" s="1">
        <f>SUMIFS(T_PROF[claims],T_PROF[year],J$2,T_PROF[encounter],J$4,T_PROF[bill_npi],$A66)</f>
        <v>0</v>
      </c>
      <c r="K66" s="1">
        <f>SUMIFS(T_PROF[claims],T_PROF[year],K$2,T_PROF[encounter],K$4,T_PROF[bill_npi],$A66)</f>
        <v>120</v>
      </c>
      <c r="L66" s="1">
        <f t="shared" si="2"/>
        <v>120</v>
      </c>
      <c r="M66" s="18">
        <f>SUMIFS(T_PROF[paid_amt],T_PROF[bill_npi],$A66,T_PROF[year],M$2,T_PROF[encounter],M$4)</f>
        <v>0</v>
      </c>
      <c r="N66" s="18">
        <f>SUMIFS(T_PROF[paid_amt],T_PROF[bill_npi],$A66,T_PROF[year],N$2,T_PROF[encounter],N$4)</f>
        <v>129450.51</v>
      </c>
      <c r="O66" s="18">
        <f t="shared" si="3"/>
        <v>129450.51</v>
      </c>
      <c r="P66" s="1">
        <f t="shared" si="4"/>
        <v>0</v>
      </c>
      <c r="Q66" s="1">
        <f t="shared" si="5"/>
        <v>100.66666666666667</v>
      </c>
      <c r="R66" s="1">
        <f t="shared" si="6"/>
        <v>100.66666666666667</v>
      </c>
      <c r="S66" s="2">
        <f>SUM($R$6:$R66)/SUM($R$6:$R$1749)</f>
        <v>0.59967091987209509</v>
      </c>
    </row>
    <row r="67" spans="1:19" x14ac:dyDescent="0.35">
      <c r="A67">
        <v>1184847410</v>
      </c>
      <c r="B67" t="s">
        <v>368</v>
      </c>
      <c r="C67" t="s">
        <v>445</v>
      </c>
      <c r="D67" s="1">
        <f>SUMIFS(T_PROF[claims],T_PROF[year],D$2,T_PROF[encounter],D$4,T_PROF[bill_npi],$A67)</f>
        <v>0</v>
      </c>
      <c r="E67" s="1">
        <f>SUMIFS(T_PROF[claims],T_PROF[year],E$2,T_PROF[encounter],E$4,T_PROF[bill_npi],$A67)</f>
        <v>105</v>
      </c>
      <c r="F67" s="1">
        <f t="shared" si="0"/>
        <v>105</v>
      </c>
      <c r="G67" s="1">
        <f>SUMIFS(T_PROF[claims],T_PROF[year],G$2,T_PROF[encounter],G$4,T_PROF[bill_npi],$A67)</f>
        <v>0</v>
      </c>
      <c r="H67" s="1">
        <f>SUMIFS(T_PROF[claims],T_PROF[year],H$2,T_PROF[encounter],H$4,T_PROF[bill_npi],$A67)</f>
        <v>116</v>
      </c>
      <c r="I67" s="1">
        <f t="shared" si="1"/>
        <v>116</v>
      </c>
      <c r="J67" s="1">
        <f>SUMIFS(T_PROF[claims],T_PROF[year],J$2,T_PROF[encounter],J$4,T_PROF[bill_npi],$A67)</f>
        <v>0</v>
      </c>
      <c r="K67" s="1">
        <f>SUMIFS(T_PROF[claims],T_PROF[year],K$2,T_PROF[encounter],K$4,T_PROF[bill_npi],$A67)</f>
        <v>123</v>
      </c>
      <c r="L67" s="1">
        <f t="shared" si="2"/>
        <v>123</v>
      </c>
      <c r="M67" s="18">
        <f>SUMIFS(T_PROF[paid_amt],T_PROF[bill_npi],$A67,T_PROF[year],M$2,T_PROF[encounter],M$4)</f>
        <v>0</v>
      </c>
      <c r="N67" s="18">
        <f>SUMIFS(T_PROF[paid_amt],T_PROF[bill_npi],$A67,T_PROF[year],N$2,T_PROF[encounter],N$4)</f>
        <v>316888.33</v>
      </c>
      <c r="O67" s="18">
        <f t="shared" si="3"/>
        <v>316888.33</v>
      </c>
      <c r="P67" s="1">
        <f t="shared" si="4"/>
        <v>0</v>
      </c>
      <c r="Q67" s="1">
        <f t="shared" si="5"/>
        <v>114.66666666666667</v>
      </c>
      <c r="R67" s="1">
        <f t="shared" si="6"/>
        <v>114.66666666666667</v>
      </c>
      <c r="S67" s="2">
        <f>SUM($R$6:$R67)/SUM($R$6:$R$1749)</f>
        <v>0.60323078037523592</v>
      </c>
    </row>
    <row r="68" spans="1:19" x14ac:dyDescent="0.35">
      <c r="A68">
        <v>1275665457</v>
      </c>
      <c r="B68" t="s">
        <v>387</v>
      </c>
      <c r="C68" t="s">
        <v>3255</v>
      </c>
      <c r="D68" s="1">
        <f>SUMIFS(T_PROF[claims],T_PROF[year],D$2,T_PROF[encounter],D$4,T_PROF[bill_npi],$A68)</f>
        <v>0</v>
      </c>
      <c r="E68" s="1">
        <f>SUMIFS(T_PROF[claims],T_PROF[year],E$2,T_PROF[encounter],E$4,T_PROF[bill_npi],$A68)</f>
        <v>93</v>
      </c>
      <c r="F68" s="1">
        <f t="shared" si="0"/>
        <v>93</v>
      </c>
      <c r="G68" s="1">
        <f>SUMIFS(T_PROF[claims],T_PROF[year],G$2,T_PROF[encounter],G$4,T_PROF[bill_npi],$A68)</f>
        <v>0</v>
      </c>
      <c r="H68" s="1">
        <f>SUMIFS(T_PROF[claims],T_PROF[year],H$2,T_PROF[encounter],H$4,T_PROF[bill_npi],$A68)</f>
        <v>89</v>
      </c>
      <c r="I68" s="1">
        <f t="shared" si="1"/>
        <v>89</v>
      </c>
      <c r="J68" s="1">
        <f>SUMIFS(T_PROF[claims],T_PROF[year],J$2,T_PROF[encounter],J$4,T_PROF[bill_npi],$A68)</f>
        <v>0</v>
      </c>
      <c r="K68" s="1">
        <f>SUMIFS(T_PROF[claims],T_PROF[year],K$2,T_PROF[encounter],K$4,T_PROF[bill_npi],$A68)</f>
        <v>101</v>
      </c>
      <c r="L68" s="1">
        <f t="shared" si="2"/>
        <v>101</v>
      </c>
      <c r="M68" s="18">
        <f>SUMIFS(T_PROF[paid_amt],T_PROF[bill_npi],$A68,T_PROF[year],M$2,T_PROF[encounter],M$4)</f>
        <v>0</v>
      </c>
      <c r="N68" s="18">
        <f>SUMIFS(T_PROF[paid_amt],T_PROF[bill_npi],$A68,T_PROF[year],N$2,T_PROF[encounter],N$4)</f>
        <v>253822.57</v>
      </c>
      <c r="O68" s="18">
        <f t="shared" si="3"/>
        <v>253822.57</v>
      </c>
      <c r="P68" s="1">
        <f t="shared" si="4"/>
        <v>0</v>
      </c>
      <c r="Q68" s="1">
        <f t="shared" si="5"/>
        <v>94.333333333333329</v>
      </c>
      <c r="R68" s="1">
        <f t="shared" si="6"/>
        <v>94.333333333333329</v>
      </c>
      <c r="S68" s="2">
        <f>SUM($R$6:$R68)/SUM($R$6:$R$1749)</f>
        <v>0.60615938654497081</v>
      </c>
    </row>
    <row r="69" spans="1:19" x14ac:dyDescent="0.35">
      <c r="A69">
        <v>1770671448</v>
      </c>
      <c r="B69" t="s">
        <v>359</v>
      </c>
      <c r="C69" t="s">
        <v>2967</v>
      </c>
      <c r="D69" s="1">
        <f>SUMIFS(T_PROF[claims],T_PROF[year],D$2,T_PROF[encounter],D$4,T_PROF[bill_npi],$A69)</f>
        <v>0</v>
      </c>
      <c r="E69" s="1">
        <f>SUMIFS(T_PROF[claims],T_PROF[year],E$2,T_PROF[encounter],E$4,T_PROF[bill_npi],$A69)</f>
        <v>220</v>
      </c>
      <c r="F69" s="1">
        <f t="shared" si="0"/>
        <v>220</v>
      </c>
      <c r="G69" s="1">
        <f>SUMIFS(T_PROF[claims],T_PROF[year],G$2,T_PROF[encounter],G$4,T_PROF[bill_npi],$A69)</f>
        <v>0</v>
      </c>
      <c r="H69" s="1">
        <f>SUMIFS(T_PROF[claims],T_PROF[year],H$2,T_PROF[encounter],H$4,T_PROF[bill_npi],$A69)</f>
        <v>85</v>
      </c>
      <c r="I69" s="1">
        <f t="shared" si="1"/>
        <v>85</v>
      </c>
      <c r="J69" s="1">
        <f>SUMIFS(T_PROF[claims],T_PROF[year],J$2,T_PROF[encounter],J$4,T_PROF[bill_npi],$A69)</f>
        <v>0</v>
      </c>
      <c r="K69" s="1">
        <f>SUMIFS(T_PROF[claims],T_PROF[year],K$2,T_PROF[encounter],K$4,T_PROF[bill_npi],$A69)</f>
        <v>131</v>
      </c>
      <c r="L69" s="1">
        <f t="shared" si="2"/>
        <v>131</v>
      </c>
      <c r="M69" s="18">
        <f>SUMIFS(T_PROF[paid_amt],T_PROF[bill_npi],$A69,T_PROF[year],M$2,T_PROF[encounter],M$4)</f>
        <v>0</v>
      </c>
      <c r="N69" s="18">
        <f>SUMIFS(T_PROF[paid_amt],T_PROF[bill_npi],$A69,T_PROF[year],N$2,T_PROF[encounter],N$4)</f>
        <v>305807.06</v>
      </c>
      <c r="O69" s="18">
        <f t="shared" si="3"/>
        <v>305807.06</v>
      </c>
      <c r="P69" s="1">
        <f t="shared" si="4"/>
        <v>0</v>
      </c>
      <c r="Q69" s="1">
        <f t="shared" si="5"/>
        <v>145.33333333333334</v>
      </c>
      <c r="R69" s="1">
        <f t="shared" si="6"/>
        <v>145.33333333333334</v>
      </c>
      <c r="S69" s="2">
        <f>SUM($R$6:$R69)/SUM($R$6:$R$1749)</f>
        <v>0.61067130276406778</v>
      </c>
    </row>
    <row r="70" spans="1:19" x14ac:dyDescent="0.35">
      <c r="A70">
        <v>1487644993</v>
      </c>
      <c r="B70" t="s">
        <v>353</v>
      </c>
      <c r="C70" t="s">
        <v>3196</v>
      </c>
      <c r="D70" s="1">
        <f>SUMIFS(T_PROF[claims],T_PROF[year],D$2,T_PROF[encounter],D$4,T_PROF[bill_npi],$A70)</f>
        <v>0</v>
      </c>
      <c r="E70" s="1">
        <f>SUMIFS(T_PROF[claims],T_PROF[year],E$2,T_PROF[encounter],E$4,T_PROF[bill_npi],$A70)</f>
        <v>208</v>
      </c>
      <c r="F70" s="1">
        <f t="shared" ref="F70:F133" si="7">SUM(D70,E70)</f>
        <v>208</v>
      </c>
      <c r="G70" s="1">
        <f>SUMIFS(T_PROF[claims],T_PROF[year],G$2,T_PROF[encounter],G$4,T_PROF[bill_npi],$A70)</f>
        <v>0</v>
      </c>
      <c r="H70" s="1">
        <f>SUMIFS(T_PROF[claims],T_PROF[year],H$2,T_PROF[encounter],H$4,T_PROF[bill_npi],$A70)</f>
        <v>82</v>
      </c>
      <c r="I70" s="1">
        <f t="shared" ref="I70:I133" si="8">SUM(G70,H70)</f>
        <v>82</v>
      </c>
      <c r="J70" s="1">
        <f>SUMIFS(T_PROF[claims],T_PROF[year],J$2,T_PROF[encounter],J$4,T_PROF[bill_npi],$A70)</f>
        <v>0</v>
      </c>
      <c r="K70" s="1">
        <f>SUMIFS(T_PROF[claims],T_PROF[year],K$2,T_PROF[encounter],K$4,T_PROF[bill_npi],$A70)</f>
        <v>90</v>
      </c>
      <c r="L70" s="1">
        <f t="shared" ref="L70:L133" si="9">SUM(J70,K70)</f>
        <v>90</v>
      </c>
      <c r="M70" s="18">
        <f>SUMIFS(T_PROF[paid_amt],T_PROF[bill_npi],$A70,T_PROF[year],M$2,T_PROF[encounter],M$4)</f>
        <v>0</v>
      </c>
      <c r="N70" s="18">
        <f>SUMIFS(T_PROF[paid_amt],T_PROF[bill_npi],$A70,T_PROF[year],N$2,T_PROF[encounter],N$4)</f>
        <v>158632.20000000001</v>
      </c>
      <c r="O70" s="18">
        <f t="shared" si="3"/>
        <v>158632.20000000001</v>
      </c>
      <c r="P70" s="1">
        <f t="shared" si="4"/>
        <v>0</v>
      </c>
      <c r="Q70" s="1">
        <f t="shared" si="5"/>
        <v>126.66666666666667</v>
      </c>
      <c r="R70" s="1">
        <f t="shared" si="6"/>
        <v>126.66666666666667</v>
      </c>
      <c r="S70" s="2">
        <f>SUM($R$6:$R70)/SUM($R$6:$R$1749)</f>
        <v>0.61460370680823495</v>
      </c>
    </row>
    <row r="71" spans="1:19" x14ac:dyDescent="0.35">
      <c r="A71">
        <v>1891708095</v>
      </c>
      <c r="B71" t="s">
        <v>351</v>
      </c>
      <c r="C71" t="s">
        <v>777</v>
      </c>
      <c r="D71" s="1">
        <f>SUMIFS(T_PROF[claims],T_PROF[year],D$2,T_PROF[encounter],D$4,T_PROF[bill_npi],$A71)</f>
        <v>0</v>
      </c>
      <c r="E71" s="1">
        <f>SUMIFS(T_PROF[claims],T_PROF[year],E$2,T_PROF[encounter],E$4,T_PROF[bill_npi],$A71)</f>
        <v>204</v>
      </c>
      <c r="F71" s="1">
        <f t="shared" si="7"/>
        <v>204</v>
      </c>
      <c r="G71" s="1">
        <f>SUMIFS(T_PROF[claims],T_PROF[year],G$2,T_PROF[encounter],G$4,T_PROF[bill_npi],$A71)</f>
        <v>0</v>
      </c>
      <c r="H71" s="1">
        <f>SUMIFS(T_PROF[claims],T_PROF[year],H$2,T_PROF[encounter],H$4,T_PROF[bill_npi],$A71)</f>
        <v>93</v>
      </c>
      <c r="I71" s="1">
        <f t="shared" si="8"/>
        <v>93</v>
      </c>
      <c r="J71" s="1">
        <f>SUMIFS(T_PROF[claims],T_PROF[year],J$2,T_PROF[encounter],J$4,T_PROF[bill_npi],$A71)</f>
        <v>0</v>
      </c>
      <c r="K71" s="1">
        <f>SUMIFS(T_PROF[claims],T_PROF[year],K$2,T_PROF[encounter],K$4,T_PROF[bill_npi],$A71)</f>
        <v>162</v>
      </c>
      <c r="L71" s="1">
        <f t="shared" si="9"/>
        <v>162</v>
      </c>
      <c r="M71" s="18">
        <f>SUMIFS(T_PROF[paid_amt],T_PROF[bill_npi],$A71,T_PROF[year],M$2,T_PROF[encounter],M$4)</f>
        <v>0</v>
      </c>
      <c r="N71" s="18">
        <f>SUMIFS(T_PROF[paid_amt],T_PROF[bill_npi],$A71,T_PROF[year],N$2,T_PROF[encounter],N$4)</f>
        <v>210940.73</v>
      </c>
      <c r="O71" s="18">
        <f t="shared" ref="O71:O134" si="10">SUM(M71:N71)</f>
        <v>210940.73</v>
      </c>
      <c r="P71" s="1">
        <f t="shared" ref="P71:P134" si="11">AVERAGE(J71,G71,D71)</f>
        <v>0</v>
      </c>
      <c r="Q71" s="1">
        <f t="shared" ref="Q71:Q134" si="12">AVERAGE(K71,H71,E71)</f>
        <v>153</v>
      </c>
      <c r="R71" s="1">
        <f t="shared" ref="R71:R134" si="13">AVERAGE(L71,I71,F71)</f>
        <v>153</v>
      </c>
      <c r="S71" s="2">
        <f>SUM($R$6:$R71)/SUM($R$6:$R$1749)</f>
        <v>0.61935363695632106</v>
      </c>
    </row>
    <row r="72" spans="1:19" x14ac:dyDescent="0.35">
      <c r="A72">
        <v>1568548782</v>
      </c>
      <c r="B72" t="s">
        <v>353</v>
      </c>
      <c r="C72" t="s">
        <v>3196</v>
      </c>
      <c r="D72" s="1">
        <f>SUMIFS(T_PROF[claims],T_PROF[year],D$2,T_PROF[encounter],D$4,T_PROF[bill_npi],$A72)</f>
        <v>0</v>
      </c>
      <c r="E72" s="1">
        <f>SUMIFS(T_PROF[claims],T_PROF[year],E$2,T_PROF[encounter],E$4,T_PROF[bill_npi],$A72)</f>
        <v>89</v>
      </c>
      <c r="F72" s="1">
        <f t="shared" si="7"/>
        <v>89</v>
      </c>
      <c r="G72" s="1">
        <f>SUMIFS(T_PROF[claims],T_PROF[year],G$2,T_PROF[encounter],G$4,T_PROF[bill_npi],$A72)</f>
        <v>0</v>
      </c>
      <c r="H72" s="1">
        <f>SUMIFS(T_PROF[claims],T_PROF[year],H$2,T_PROF[encounter],H$4,T_PROF[bill_npi],$A72)</f>
        <v>97</v>
      </c>
      <c r="I72" s="1">
        <f t="shared" si="8"/>
        <v>97</v>
      </c>
      <c r="J72" s="1">
        <f>SUMIFS(T_PROF[claims],T_PROF[year],J$2,T_PROF[encounter],J$4,T_PROF[bill_npi],$A72)</f>
        <v>0</v>
      </c>
      <c r="K72" s="1">
        <f>SUMIFS(T_PROF[claims],T_PROF[year],K$2,T_PROF[encounter],K$4,T_PROF[bill_npi],$A72)</f>
        <v>118</v>
      </c>
      <c r="L72" s="1">
        <f t="shared" si="9"/>
        <v>118</v>
      </c>
      <c r="M72" s="18">
        <f>SUMIFS(T_PROF[paid_amt],T_PROF[bill_npi],$A72,T_PROF[year],M$2,T_PROF[encounter],M$4)</f>
        <v>0</v>
      </c>
      <c r="N72" s="18">
        <f>SUMIFS(T_PROF[paid_amt],T_PROF[bill_npi],$A72,T_PROF[year],N$2,T_PROF[encounter],N$4)</f>
        <v>270071.59999999998</v>
      </c>
      <c r="O72" s="18">
        <f t="shared" si="10"/>
        <v>270071.59999999998</v>
      </c>
      <c r="P72" s="1">
        <f t="shared" si="11"/>
        <v>0</v>
      </c>
      <c r="Q72" s="1">
        <f t="shared" si="12"/>
        <v>101.33333333333333</v>
      </c>
      <c r="R72" s="1">
        <f t="shared" si="13"/>
        <v>101.33333333333333</v>
      </c>
      <c r="S72" s="2">
        <f>SUM($R$6:$R72)/SUM($R$6:$R$1749)</f>
        <v>0.62249956019165464</v>
      </c>
    </row>
    <row r="73" spans="1:19" x14ac:dyDescent="0.35">
      <c r="A73">
        <v>1609860071</v>
      </c>
      <c r="B73" t="s">
        <v>351</v>
      </c>
      <c r="C73" t="s">
        <v>777</v>
      </c>
      <c r="D73" s="1">
        <f>SUMIFS(T_PROF[claims],T_PROF[year],D$2,T_PROF[encounter],D$4,T_PROF[bill_npi],$A73)</f>
        <v>0</v>
      </c>
      <c r="E73" s="1">
        <f>SUMIFS(T_PROF[claims],T_PROF[year],E$2,T_PROF[encounter],E$4,T_PROF[bill_npi],$A73)</f>
        <v>200</v>
      </c>
      <c r="F73" s="1">
        <f t="shared" si="7"/>
        <v>200</v>
      </c>
      <c r="G73" s="1">
        <f>SUMIFS(T_PROF[claims],T_PROF[year],G$2,T_PROF[encounter],G$4,T_PROF[bill_npi],$A73)</f>
        <v>0</v>
      </c>
      <c r="H73" s="1">
        <f>SUMIFS(T_PROF[claims],T_PROF[year],H$2,T_PROF[encounter],H$4,T_PROF[bill_npi],$A73)</f>
        <v>85</v>
      </c>
      <c r="I73" s="1">
        <f t="shared" si="8"/>
        <v>85</v>
      </c>
      <c r="J73" s="1">
        <f>SUMIFS(T_PROF[claims],T_PROF[year],J$2,T_PROF[encounter],J$4,T_PROF[bill_npi],$A73)</f>
        <v>0</v>
      </c>
      <c r="K73" s="1">
        <f>SUMIFS(T_PROF[claims],T_PROF[year],K$2,T_PROF[encounter],K$4,T_PROF[bill_npi],$A73)</f>
        <v>178</v>
      </c>
      <c r="L73" s="1">
        <f t="shared" si="9"/>
        <v>178</v>
      </c>
      <c r="M73" s="18">
        <f>SUMIFS(T_PROF[paid_amt],T_PROF[bill_npi],$A73,T_PROF[year],M$2,T_PROF[encounter],M$4)</f>
        <v>0</v>
      </c>
      <c r="N73" s="18">
        <f>SUMIFS(T_PROF[paid_amt],T_PROF[bill_npi],$A73,T_PROF[year],N$2,T_PROF[encounter],N$4)</f>
        <v>166283.39000000001</v>
      </c>
      <c r="O73" s="18">
        <f t="shared" si="10"/>
        <v>166283.39000000001</v>
      </c>
      <c r="P73" s="1">
        <f t="shared" si="11"/>
        <v>0</v>
      </c>
      <c r="Q73" s="1">
        <f t="shared" si="12"/>
        <v>154.33333333333334</v>
      </c>
      <c r="R73" s="1">
        <f t="shared" si="13"/>
        <v>154.33333333333334</v>
      </c>
      <c r="S73" s="2">
        <f>SUM($R$6:$R73)/SUM($R$6:$R$1749)</f>
        <v>0.62729088406652145</v>
      </c>
    </row>
    <row r="74" spans="1:19" x14ac:dyDescent="0.35">
      <c r="A74">
        <v>1205877172</v>
      </c>
      <c r="B74" t="s">
        <v>353</v>
      </c>
      <c r="C74" t="s">
        <v>3196</v>
      </c>
      <c r="D74" s="1">
        <f>SUMIFS(T_PROF[claims],T_PROF[year],D$2,T_PROF[encounter],D$4,T_PROF[bill_npi],$A74)</f>
        <v>0</v>
      </c>
      <c r="E74" s="1">
        <f>SUMIFS(T_PROF[claims],T_PROF[year],E$2,T_PROF[encounter],E$4,T_PROF[bill_npi],$A74)</f>
        <v>86</v>
      </c>
      <c r="F74" s="1">
        <f t="shared" si="7"/>
        <v>86</v>
      </c>
      <c r="G74" s="1">
        <f>SUMIFS(T_PROF[claims],T_PROF[year],G$2,T_PROF[encounter],G$4,T_PROF[bill_npi],$A74)</f>
        <v>0</v>
      </c>
      <c r="H74" s="1">
        <f>SUMIFS(T_PROF[claims],T_PROF[year],H$2,T_PROF[encounter],H$4,T_PROF[bill_npi],$A74)</f>
        <v>158</v>
      </c>
      <c r="I74" s="1">
        <f t="shared" si="8"/>
        <v>158</v>
      </c>
      <c r="J74" s="1">
        <f>SUMIFS(T_PROF[claims],T_PROF[year],J$2,T_PROF[encounter],J$4,T_PROF[bill_npi],$A74)</f>
        <v>0</v>
      </c>
      <c r="K74" s="1">
        <f>SUMIFS(T_PROF[claims],T_PROF[year],K$2,T_PROF[encounter],K$4,T_PROF[bill_npi],$A74)</f>
        <v>168</v>
      </c>
      <c r="L74" s="1">
        <f t="shared" si="9"/>
        <v>168</v>
      </c>
      <c r="M74" s="18">
        <f>SUMIFS(T_PROF[paid_amt],T_PROF[bill_npi],$A74,T_PROF[year],M$2,T_PROF[encounter],M$4)</f>
        <v>0</v>
      </c>
      <c r="N74" s="18">
        <f>SUMIFS(T_PROF[paid_amt],T_PROF[bill_npi],$A74,T_PROF[year],N$2,T_PROF[encounter],N$4)</f>
        <v>475605.88</v>
      </c>
      <c r="O74" s="18">
        <f t="shared" si="10"/>
        <v>475605.88</v>
      </c>
      <c r="P74" s="1">
        <f t="shared" si="11"/>
        <v>0</v>
      </c>
      <c r="Q74" s="1">
        <f t="shared" si="12"/>
        <v>137.33333333333334</v>
      </c>
      <c r="R74" s="1">
        <f t="shared" si="13"/>
        <v>137.33333333333334</v>
      </c>
      <c r="S74" s="2">
        <f>SUM($R$6:$R74)/SUM($R$6:$R$1749)</f>
        <v>0.63155443792493415</v>
      </c>
    </row>
    <row r="75" spans="1:19" x14ac:dyDescent="0.35">
      <c r="A75">
        <v>1548326903</v>
      </c>
      <c r="B75" t="s">
        <v>351</v>
      </c>
      <c r="C75" t="s">
        <v>777</v>
      </c>
      <c r="D75" s="1">
        <f>SUMIFS(T_PROF[claims],T_PROF[year],D$2,T_PROF[encounter],D$4,T_PROF[bill_npi],$A75)</f>
        <v>0</v>
      </c>
      <c r="E75" s="1">
        <f>SUMIFS(T_PROF[claims],T_PROF[year],E$2,T_PROF[encounter],E$4,T_PROF[bill_npi],$A75)</f>
        <v>107</v>
      </c>
      <c r="F75" s="1">
        <f t="shared" si="7"/>
        <v>107</v>
      </c>
      <c r="G75" s="1">
        <f>SUMIFS(T_PROF[claims],T_PROF[year],G$2,T_PROF[encounter],G$4,T_PROF[bill_npi],$A75)</f>
        <v>0</v>
      </c>
      <c r="H75" s="1">
        <f>SUMIFS(T_PROF[claims],T_PROF[year],H$2,T_PROF[encounter],H$4,T_PROF[bill_npi],$A75)</f>
        <v>76</v>
      </c>
      <c r="I75" s="1">
        <f t="shared" si="8"/>
        <v>76</v>
      </c>
      <c r="J75" s="1">
        <f>SUMIFS(T_PROF[claims],T_PROF[year],J$2,T_PROF[encounter],J$4,T_PROF[bill_npi],$A75)</f>
        <v>0</v>
      </c>
      <c r="K75" s="1">
        <f>SUMIFS(T_PROF[claims],T_PROF[year],K$2,T_PROF[encounter],K$4,T_PROF[bill_npi],$A75)</f>
        <v>49</v>
      </c>
      <c r="L75" s="1">
        <f t="shared" si="9"/>
        <v>49</v>
      </c>
      <c r="M75" s="18">
        <f>SUMIFS(T_PROF[paid_amt],T_PROF[bill_npi],$A75,T_PROF[year],M$2,T_PROF[encounter],M$4)</f>
        <v>0</v>
      </c>
      <c r="N75" s="18">
        <f>SUMIFS(T_PROF[paid_amt],T_PROF[bill_npi],$A75,T_PROF[year],N$2,T_PROF[encounter],N$4)</f>
        <v>151623.79999999999</v>
      </c>
      <c r="O75" s="18">
        <f t="shared" si="10"/>
        <v>151623.79999999999</v>
      </c>
      <c r="P75" s="1">
        <f t="shared" si="11"/>
        <v>0</v>
      </c>
      <c r="Q75" s="1">
        <f t="shared" si="12"/>
        <v>77.333333333333329</v>
      </c>
      <c r="R75" s="1">
        <f t="shared" si="13"/>
        <v>77.333333333333329</v>
      </c>
      <c r="S75" s="2">
        <f>SUM($R$6:$R75)/SUM($R$6:$R$1749)</f>
        <v>0.63395527407821506</v>
      </c>
    </row>
    <row r="76" spans="1:19" x14ac:dyDescent="0.35">
      <c r="A76">
        <v>1023257441</v>
      </c>
      <c r="B76" t="s">
        <v>366</v>
      </c>
      <c r="C76" t="s">
        <v>600</v>
      </c>
      <c r="D76" s="1">
        <f>SUMIFS(T_PROF[claims],T_PROF[year],D$2,T_PROF[encounter],D$4,T_PROF[bill_npi],$A76)</f>
        <v>0</v>
      </c>
      <c r="E76" s="1">
        <f>SUMIFS(T_PROF[claims],T_PROF[year],E$2,T_PROF[encounter],E$4,T_PROF[bill_npi],$A76)</f>
        <v>94</v>
      </c>
      <c r="F76" s="1">
        <f t="shared" si="7"/>
        <v>94</v>
      </c>
      <c r="G76" s="1">
        <f>SUMIFS(T_PROF[claims],T_PROF[year],G$2,T_PROF[encounter],G$4,T_PROF[bill_npi],$A76)</f>
        <v>0</v>
      </c>
      <c r="H76" s="1">
        <f>SUMIFS(T_PROF[claims],T_PROF[year],H$2,T_PROF[encounter],H$4,T_PROF[bill_npi],$A76)</f>
        <v>96</v>
      </c>
      <c r="I76" s="1">
        <f t="shared" si="8"/>
        <v>96</v>
      </c>
      <c r="J76" s="1">
        <f>SUMIFS(T_PROF[claims],T_PROF[year],J$2,T_PROF[encounter],J$4,T_PROF[bill_npi],$A76)</f>
        <v>0</v>
      </c>
      <c r="K76" s="1">
        <f>SUMIFS(T_PROF[claims],T_PROF[year],K$2,T_PROF[encounter],K$4,T_PROF[bill_npi],$A76)</f>
        <v>105</v>
      </c>
      <c r="L76" s="1">
        <f t="shared" si="9"/>
        <v>105</v>
      </c>
      <c r="M76" s="18">
        <f>SUMIFS(T_PROF[paid_amt],T_PROF[bill_npi],$A76,T_PROF[year],M$2,T_PROF[encounter],M$4)</f>
        <v>0</v>
      </c>
      <c r="N76" s="18">
        <f>SUMIFS(T_PROF[paid_amt],T_PROF[bill_npi],$A76,T_PROF[year],N$2,T_PROF[encounter],N$4)</f>
        <v>252682.17</v>
      </c>
      <c r="O76" s="18">
        <f t="shared" si="10"/>
        <v>252682.17</v>
      </c>
      <c r="P76" s="1">
        <f t="shared" si="11"/>
        <v>0</v>
      </c>
      <c r="Q76" s="1">
        <f t="shared" si="12"/>
        <v>98.333333333333329</v>
      </c>
      <c r="R76" s="1">
        <f t="shared" si="13"/>
        <v>98.333333333333329</v>
      </c>
      <c r="S76" s="2">
        <f>SUM($R$6:$R76)/SUM($R$6:$R$1749)</f>
        <v>0.63700806142829214</v>
      </c>
    </row>
    <row r="77" spans="1:19" x14ac:dyDescent="0.35">
      <c r="A77">
        <v>1497796353</v>
      </c>
      <c r="B77" t="s">
        <v>363</v>
      </c>
      <c r="C77" t="s">
        <v>2967</v>
      </c>
      <c r="D77" s="1">
        <f>SUMIFS(T_PROF[claims],T_PROF[year],D$2,T_PROF[encounter],D$4,T_PROF[bill_npi],$A77)</f>
        <v>0</v>
      </c>
      <c r="E77" s="1">
        <f>SUMIFS(T_PROF[claims],T_PROF[year],E$2,T_PROF[encounter],E$4,T_PROF[bill_npi],$A77)</f>
        <v>0</v>
      </c>
      <c r="F77" s="1">
        <f t="shared" si="7"/>
        <v>0</v>
      </c>
      <c r="G77" s="1">
        <f>SUMIFS(T_PROF[claims],T_PROF[year],G$2,T_PROF[encounter],G$4,T_PROF[bill_npi],$A77)</f>
        <v>0</v>
      </c>
      <c r="H77" s="1">
        <f>SUMIFS(T_PROF[claims],T_PROF[year],H$2,T_PROF[encounter],H$4,T_PROF[bill_npi],$A77)</f>
        <v>0</v>
      </c>
      <c r="I77" s="1">
        <f t="shared" si="8"/>
        <v>0</v>
      </c>
      <c r="J77" s="1">
        <f>SUMIFS(T_PROF[claims],T_PROF[year],J$2,T_PROF[encounter],J$4,T_PROF[bill_npi],$A77)</f>
        <v>0</v>
      </c>
      <c r="K77" s="1">
        <f>SUMIFS(T_PROF[claims],T_PROF[year],K$2,T_PROF[encounter],K$4,T_PROF[bill_npi],$A77)</f>
        <v>0</v>
      </c>
      <c r="L77" s="1">
        <f t="shared" si="9"/>
        <v>0</v>
      </c>
      <c r="M77" s="18">
        <f>SUMIFS(T_PROF[paid_amt],T_PROF[bill_npi],$A77,T_PROF[year],M$2,T_PROF[encounter],M$4)</f>
        <v>0</v>
      </c>
      <c r="N77" s="18">
        <f>SUMIFS(T_PROF[paid_amt],T_PROF[bill_npi],$A77,T_PROF[year],N$2,T_PROF[encounter],N$4)</f>
        <v>0</v>
      </c>
      <c r="O77" s="18">
        <f t="shared" si="10"/>
        <v>0</v>
      </c>
      <c r="P77" s="1">
        <f t="shared" si="11"/>
        <v>0</v>
      </c>
      <c r="Q77" s="1">
        <f t="shared" si="12"/>
        <v>0</v>
      </c>
      <c r="R77" s="1">
        <f t="shared" si="13"/>
        <v>0</v>
      </c>
      <c r="S77" s="2">
        <f>SUM($R$6:$R77)/SUM($R$6:$R$1749)</f>
        <v>0.63700806142829214</v>
      </c>
    </row>
    <row r="78" spans="1:19" x14ac:dyDescent="0.35">
      <c r="A78">
        <v>1861568594</v>
      </c>
      <c r="B78" t="s">
        <v>355</v>
      </c>
      <c r="C78" t="s">
        <v>2967</v>
      </c>
      <c r="D78" s="1">
        <f>SUMIFS(T_PROF[claims],T_PROF[year],D$2,T_PROF[encounter],D$4,T_PROF[bill_npi],$A78)</f>
        <v>0</v>
      </c>
      <c r="E78" s="1">
        <f>SUMIFS(T_PROF[claims],T_PROF[year],E$2,T_PROF[encounter],E$4,T_PROF[bill_npi],$A78)</f>
        <v>83</v>
      </c>
      <c r="F78" s="1">
        <f t="shared" si="7"/>
        <v>83</v>
      </c>
      <c r="G78" s="1">
        <f>SUMIFS(T_PROF[claims],T_PROF[year],G$2,T_PROF[encounter],G$4,T_PROF[bill_npi],$A78)</f>
        <v>0</v>
      </c>
      <c r="H78" s="1">
        <f>SUMIFS(T_PROF[claims],T_PROF[year],H$2,T_PROF[encounter],H$4,T_PROF[bill_npi],$A78)</f>
        <v>93</v>
      </c>
      <c r="I78" s="1">
        <f t="shared" si="8"/>
        <v>93</v>
      </c>
      <c r="J78" s="1">
        <f>SUMIFS(T_PROF[claims],T_PROF[year],J$2,T_PROF[encounter],J$4,T_PROF[bill_npi],$A78)</f>
        <v>0</v>
      </c>
      <c r="K78" s="1">
        <f>SUMIFS(T_PROF[claims],T_PROF[year],K$2,T_PROF[encounter],K$4,T_PROF[bill_npi],$A78)</f>
        <v>108</v>
      </c>
      <c r="L78" s="1">
        <f t="shared" si="9"/>
        <v>108</v>
      </c>
      <c r="M78" s="18">
        <f>SUMIFS(T_PROF[paid_amt],T_PROF[bill_npi],$A78,T_PROF[year],M$2,T_PROF[encounter],M$4)</f>
        <v>0</v>
      </c>
      <c r="N78" s="18">
        <f>SUMIFS(T_PROF[paid_amt],T_PROF[bill_npi],$A78,T_PROF[year],N$2,T_PROF[encounter],N$4)</f>
        <v>184865.03</v>
      </c>
      <c r="O78" s="18">
        <f t="shared" si="10"/>
        <v>184865.03</v>
      </c>
      <c r="P78" s="1">
        <f t="shared" si="11"/>
        <v>0</v>
      </c>
      <c r="Q78" s="1">
        <f t="shared" si="12"/>
        <v>94.666666666666671</v>
      </c>
      <c r="R78" s="1">
        <f t="shared" si="13"/>
        <v>94.666666666666671</v>
      </c>
      <c r="S78" s="2">
        <f>SUM($R$6:$R78)/SUM($R$6:$R$1749)</f>
        <v>0.63994701602972237</v>
      </c>
    </row>
    <row r="79" spans="1:19" x14ac:dyDescent="0.35">
      <c r="A79">
        <v>1184654477</v>
      </c>
      <c r="B79" t="s">
        <v>363</v>
      </c>
      <c r="C79" t="s">
        <v>2967</v>
      </c>
      <c r="D79" s="1">
        <f>SUMIFS(T_PROF[claims],T_PROF[year],D$2,T_PROF[encounter],D$4,T_PROF[bill_npi],$A79)</f>
        <v>0</v>
      </c>
      <c r="E79" s="1">
        <f>SUMIFS(T_PROF[claims],T_PROF[year],E$2,T_PROF[encounter],E$4,T_PROF[bill_npi],$A79)</f>
        <v>178</v>
      </c>
      <c r="F79" s="1">
        <f t="shared" si="7"/>
        <v>178</v>
      </c>
      <c r="G79" s="1">
        <f>SUMIFS(T_PROF[claims],T_PROF[year],G$2,T_PROF[encounter],G$4,T_PROF[bill_npi],$A79)</f>
        <v>0</v>
      </c>
      <c r="H79" s="1">
        <f>SUMIFS(T_PROF[claims],T_PROF[year],H$2,T_PROF[encounter],H$4,T_PROF[bill_npi],$A79)</f>
        <v>75</v>
      </c>
      <c r="I79" s="1">
        <f t="shared" si="8"/>
        <v>75</v>
      </c>
      <c r="J79" s="1">
        <f>SUMIFS(T_PROF[claims],T_PROF[year],J$2,T_PROF[encounter],J$4,T_PROF[bill_npi],$A79)</f>
        <v>0</v>
      </c>
      <c r="K79" s="1">
        <f>SUMIFS(T_PROF[claims],T_PROF[year],K$2,T_PROF[encounter],K$4,T_PROF[bill_npi],$A79)</f>
        <v>76</v>
      </c>
      <c r="L79" s="1">
        <f t="shared" si="9"/>
        <v>76</v>
      </c>
      <c r="M79" s="18">
        <f>SUMIFS(T_PROF[paid_amt],T_PROF[bill_npi],$A79,T_PROF[year],M$2,T_PROF[encounter],M$4)</f>
        <v>0</v>
      </c>
      <c r="N79" s="18">
        <f>SUMIFS(T_PROF[paid_amt],T_PROF[bill_npi],$A79,T_PROF[year],N$2,T_PROF[encounter],N$4)</f>
        <v>123872.32000000001</v>
      </c>
      <c r="O79" s="18">
        <f t="shared" si="10"/>
        <v>123872.32000000001</v>
      </c>
      <c r="P79" s="1">
        <f t="shared" si="11"/>
        <v>0</v>
      </c>
      <c r="Q79" s="1">
        <f t="shared" si="12"/>
        <v>109.66666666666667</v>
      </c>
      <c r="R79" s="1">
        <f t="shared" si="13"/>
        <v>109.66666666666667</v>
      </c>
      <c r="S79" s="2">
        <f>SUM($R$6:$R79)/SUM($R$6:$R$1749)</f>
        <v>0.64335165005743555</v>
      </c>
    </row>
    <row r="80" spans="1:19" x14ac:dyDescent="0.35">
      <c r="A80">
        <v>1033568332</v>
      </c>
      <c r="B80" t="s">
        <v>352</v>
      </c>
      <c r="C80" t="s">
        <v>2130</v>
      </c>
      <c r="D80" s="1">
        <f>SUMIFS(T_PROF[claims],T_PROF[year],D$2,T_PROF[encounter],D$4,T_PROF[bill_npi],$A80)</f>
        <v>0</v>
      </c>
      <c r="E80" s="1">
        <f>SUMIFS(T_PROF[claims],T_PROF[year],E$2,T_PROF[encounter],E$4,T_PROF[bill_npi],$A80)</f>
        <v>88</v>
      </c>
      <c r="F80" s="1">
        <f t="shared" si="7"/>
        <v>88</v>
      </c>
      <c r="G80" s="1">
        <f>SUMIFS(T_PROF[claims],T_PROF[year],G$2,T_PROF[encounter],G$4,T_PROF[bill_npi],$A80)</f>
        <v>0</v>
      </c>
      <c r="H80" s="1">
        <f>SUMIFS(T_PROF[claims],T_PROF[year],H$2,T_PROF[encounter],H$4,T_PROF[bill_npi],$A80)</f>
        <v>64</v>
      </c>
      <c r="I80" s="1">
        <f t="shared" si="8"/>
        <v>64</v>
      </c>
      <c r="J80" s="1">
        <f>SUMIFS(T_PROF[claims],T_PROF[year],J$2,T_PROF[encounter],J$4,T_PROF[bill_npi],$A80)</f>
        <v>0</v>
      </c>
      <c r="K80" s="1">
        <f>SUMIFS(T_PROF[claims],T_PROF[year],K$2,T_PROF[encounter],K$4,T_PROF[bill_npi],$A80)</f>
        <v>103</v>
      </c>
      <c r="L80" s="1">
        <f t="shared" si="9"/>
        <v>103</v>
      </c>
      <c r="M80" s="18">
        <f>SUMIFS(T_PROF[paid_amt],T_PROF[bill_npi],$A80,T_PROF[year],M$2,T_PROF[encounter],M$4)</f>
        <v>0</v>
      </c>
      <c r="N80" s="18">
        <f>SUMIFS(T_PROF[paid_amt],T_PROF[bill_npi],$A80,T_PROF[year],N$2,T_PROF[encounter],N$4)</f>
        <v>227910.55</v>
      </c>
      <c r="O80" s="18">
        <f t="shared" si="10"/>
        <v>227910.55</v>
      </c>
      <c r="P80" s="1">
        <f t="shared" si="11"/>
        <v>0</v>
      </c>
      <c r="Q80" s="1">
        <f t="shared" si="12"/>
        <v>85</v>
      </c>
      <c r="R80" s="1">
        <f t="shared" si="13"/>
        <v>85</v>
      </c>
      <c r="S80" s="2">
        <f>SUM($R$6:$R80)/SUM($R$6:$R$1749)</f>
        <v>0.64599050013970549</v>
      </c>
    </row>
    <row r="81" spans="1:19" x14ac:dyDescent="0.35">
      <c r="A81">
        <v>1427326768</v>
      </c>
      <c r="B81" t="s">
        <v>366</v>
      </c>
      <c r="C81" t="s">
        <v>600</v>
      </c>
      <c r="D81" s="1">
        <f>SUMIFS(T_PROF[claims],T_PROF[year],D$2,T_PROF[encounter],D$4,T_PROF[bill_npi],$A81)</f>
        <v>0</v>
      </c>
      <c r="E81" s="1">
        <f>SUMIFS(T_PROF[claims],T_PROF[year],E$2,T_PROF[encounter],E$4,T_PROF[bill_npi],$A81)</f>
        <v>87</v>
      </c>
      <c r="F81" s="1">
        <f t="shared" si="7"/>
        <v>87</v>
      </c>
      <c r="G81" s="1">
        <f>SUMIFS(T_PROF[claims],T_PROF[year],G$2,T_PROF[encounter],G$4,T_PROF[bill_npi],$A81)</f>
        <v>0</v>
      </c>
      <c r="H81" s="1">
        <f>SUMIFS(T_PROF[claims],T_PROF[year],H$2,T_PROF[encounter],H$4,T_PROF[bill_npi],$A81)</f>
        <v>85</v>
      </c>
      <c r="I81" s="1">
        <f t="shared" si="8"/>
        <v>85</v>
      </c>
      <c r="J81" s="1">
        <f>SUMIFS(T_PROF[claims],T_PROF[year],J$2,T_PROF[encounter],J$4,T_PROF[bill_npi],$A81)</f>
        <v>0</v>
      </c>
      <c r="K81" s="1">
        <f>SUMIFS(T_PROF[claims],T_PROF[year],K$2,T_PROF[encounter],K$4,T_PROF[bill_npi],$A81)</f>
        <v>97</v>
      </c>
      <c r="L81" s="1">
        <f t="shared" si="9"/>
        <v>97</v>
      </c>
      <c r="M81" s="18">
        <f>SUMIFS(T_PROF[paid_amt],T_PROF[bill_npi],$A81,T_PROF[year],M$2,T_PROF[encounter],M$4)</f>
        <v>0</v>
      </c>
      <c r="N81" s="18">
        <f>SUMIFS(T_PROF[paid_amt],T_PROF[bill_npi],$A81,T_PROF[year],N$2,T_PROF[encounter],N$4)</f>
        <v>224010.9</v>
      </c>
      <c r="O81" s="18">
        <f t="shared" si="10"/>
        <v>224010.9</v>
      </c>
      <c r="P81" s="1">
        <f t="shared" si="11"/>
        <v>0</v>
      </c>
      <c r="Q81" s="1">
        <f t="shared" si="12"/>
        <v>89.666666666666671</v>
      </c>
      <c r="R81" s="1">
        <f t="shared" si="13"/>
        <v>89.666666666666671</v>
      </c>
      <c r="S81" s="2">
        <f>SUM($R$6:$R81)/SUM($R$6:$R$1749)</f>
        <v>0.64877422826570808</v>
      </c>
    </row>
    <row r="82" spans="1:19" x14ac:dyDescent="0.35">
      <c r="A82">
        <v>1003829490</v>
      </c>
      <c r="B82" t="s">
        <v>351</v>
      </c>
      <c r="C82" t="s">
        <v>777</v>
      </c>
      <c r="D82" s="1">
        <f>SUMIFS(T_PROF[claims],T_PROF[year],D$2,T_PROF[encounter],D$4,T_PROF[bill_npi],$A82)</f>
        <v>0</v>
      </c>
      <c r="E82" s="1">
        <f>SUMIFS(T_PROF[claims],T_PROF[year],E$2,T_PROF[encounter],E$4,T_PROF[bill_npi],$A82)</f>
        <v>164</v>
      </c>
      <c r="F82" s="1">
        <f t="shared" si="7"/>
        <v>164</v>
      </c>
      <c r="G82" s="1">
        <f>SUMIFS(T_PROF[claims],T_PROF[year],G$2,T_PROF[encounter],G$4,T_PROF[bill_npi],$A82)</f>
        <v>1</v>
      </c>
      <c r="H82" s="1">
        <f>SUMIFS(T_PROF[claims],T_PROF[year],H$2,T_PROF[encounter],H$4,T_PROF[bill_npi],$A82)</f>
        <v>74</v>
      </c>
      <c r="I82" s="1">
        <f t="shared" si="8"/>
        <v>75</v>
      </c>
      <c r="J82" s="1">
        <f>SUMIFS(T_PROF[claims],T_PROF[year],J$2,T_PROF[encounter],J$4,T_PROF[bill_npi],$A82)</f>
        <v>1</v>
      </c>
      <c r="K82" s="1">
        <f>SUMIFS(T_PROF[claims],T_PROF[year],K$2,T_PROF[encounter],K$4,T_PROF[bill_npi],$A82)</f>
        <v>126</v>
      </c>
      <c r="L82" s="1">
        <f t="shared" si="9"/>
        <v>127</v>
      </c>
      <c r="M82" s="18">
        <f>SUMIFS(T_PROF[paid_amt],T_PROF[bill_npi],$A82,T_PROF[year],M$2,T_PROF[encounter],M$4)</f>
        <v>1720.75</v>
      </c>
      <c r="N82" s="18">
        <f>SUMIFS(T_PROF[paid_amt],T_PROF[bill_npi],$A82,T_PROF[year],N$2,T_PROF[encounter],N$4)</f>
        <v>189400</v>
      </c>
      <c r="O82" s="18">
        <f t="shared" si="10"/>
        <v>191120.75</v>
      </c>
      <c r="P82" s="1">
        <f t="shared" si="11"/>
        <v>0.66666666666666663</v>
      </c>
      <c r="Q82" s="1">
        <f t="shared" si="12"/>
        <v>121.33333333333333</v>
      </c>
      <c r="R82" s="1">
        <f t="shared" si="13"/>
        <v>122</v>
      </c>
      <c r="S82" s="2">
        <f>SUM($R$6:$R82)/SUM($R$6:$R$1749)</f>
        <v>0.65256175426614271</v>
      </c>
    </row>
    <row r="83" spans="1:19" x14ac:dyDescent="0.35">
      <c r="A83">
        <v>1932167061</v>
      </c>
      <c r="B83" t="s">
        <v>356</v>
      </c>
      <c r="C83" t="s">
        <v>777</v>
      </c>
      <c r="D83" s="1">
        <f>SUMIFS(T_PROF[claims],T_PROF[year],D$2,T_PROF[encounter],D$4,T_PROF[bill_npi],$A83)</f>
        <v>0</v>
      </c>
      <c r="E83" s="1">
        <f>SUMIFS(T_PROF[claims],T_PROF[year],E$2,T_PROF[encounter],E$4,T_PROF[bill_npi],$A83)</f>
        <v>85</v>
      </c>
      <c r="F83" s="1">
        <f t="shared" si="7"/>
        <v>85</v>
      </c>
      <c r="G83" s="1">
        <f>SUMIFS(T_PROF[claims],T_PROF[year],G$2,T_PROF[encounter],G$4,T_PROF[bill_npi],$A83)</f>
        <v>1</v>
      </c>
      <c r="H83" s="1">
        <f>SUMIFS(T_PROF[claims],T_PROF[year],H$2,T_PROF[encounter],H$4,T_PROF[bill_npi],$A83)</f>
        <v>2</v>
      </c>
      <c r="I83" s="1">
        <f t="shared" si="8"/>
        <v>3</v>
      </c>
      <c r="J83" s="1">
        <f>SUMIFS(T_PROF[claims],T_PROF[year],J$2,T_PROF[encounter],J$4,T_PROF[bill_npi],$A83)</f>
        <v>1</v>
      </c>
      <c r="K83" s="1">
        <f>SUMIFS(T_PROF[claims],T_PROF[year],K$2,T_PROF[encounter],K$4,T_PROF[bill_npi],$A83)</f>
        <v>0</v>
      </c>
      <c r="L83" s="1">
        <f t="shared" si="9"/>
        <v>1</v>
      </c>
      <c r="M83" s="18">
        <f>SUMIFS(T_PROF[paid_amt],T_PROF[bill_npi],$A83,T_PROF[year],M$2,T_PROF[encounter],M$4)</f>
        <v>1720.75</v>
      </c>
      <c r="N83" s="18">
        <f>SUMIFS(T_PROF[paid_amt],T_PROF[bill_npi],$A83,T_PROF[year],N$2,T_PROF[encounter],N$4)</f>
        <v>0</v>
      </c>
      <c r="O83" s="18">
        <f t="shared" si="10"/>
        <v>1720.75</v>
      </c>
      <c r="P83" s="1">
        <f t="shared" si="11"/>
        <v>0.66666666666666663</v>
      </c>
      <c r="Q83" s="1">
        <f t="shared" si="12"/>
        <v>29</v>
      </c>
      <c r="R83" s="1">
        <f t="shared" si="13"/>
        <v>29.666666666666668</v>
      </c>
      <c r="S83" s="2">
        <f>SUM($R$6:$R83)/SUM($R$6:$R$1749)</f>
        <v>0.6534827646870135</v>
      </c>
    </row>
    <row r="84" spans="1:19" x14ac:dyDescent="0.35">
      <c r="A84">
        <v>1164464921</v>
      </c>
      <c r="B84" t="s">
        <v>353</v>
      </c>
      <c r="C84" t="s">
        <v>3196</v>
      </c>
      <c r="D84" s="1">
        <f>SUMIFS(T_PROF[claims],T_PROF[year],D$2,T_PROF[encounter],D$4,T_PROF[bill_npi],$A84)</f>
        <v>0</v>
      </c>
      <c r="E84" s="1">
        <f>SUMIFS(T_PROF[claims],T_PROF[year],E$2,T_PROF[encounter],E$4,T_PROF[bill_npi],$A84)</f>
        <v>88</v>
      </c>
      <c r="F84" s="1">
        <f t="shared" si="7"/>
        <v>88</v>
      </c>
      <c r="G84" s="1">
        <f>SUMIFS(T_PROF[claims],T_PROF[year],G$2,T_PROF[encounter],G$4,T_PROF[bill_npi],$A84)</f>
        <v>0</v>
      </c>
      <c r="H84" s="1">
        <f>SUMIFS(T_PROF[claims],T_PROF[year],H$2,T_PROF[encounter],H$4,T_PROF[bill_npi],$A84)</f>
        <v>51</v>
      </c>
      <c r="I84" s="1">
        <f t="shared" si="8"/>
        <v>51</v>
      </c>
      <c r="J84" s="1">
        <f>SUMIFS(T_PROF[claims],T_PROF[year],J$2,T_PROF[encounter],J$4,T_PROF[bill_npi],$A84)</f>
        <v>0</v>
      </c>
      <c r="K84" s="1">
        <f>SUMIFS(T_PROF[claims],T_PROF[year],K$2,T_PROF[encounter],K$4,T_PROF[bill_npi],$A84)</f>
        <v>12</v>
      </c>
      <c r="L84" s="1">
        <f t="shared" si="9"/>
        <v>12</v>
      </c>
      <c r="M84" s="18">
        <f>SUMIFS(T_PROF[paid_amt],T_PROF[bill_npi],$A84,T_PROF[year],M$2,T_PROF[encounter],M$4)</f>
        <v>0</v>
      </c>
      <c r="N84" s="18">
        <f>SUMIFS(T_PROF[paid_amt],T_PROF[bill_npi],$A84,T_PROF[year],N$2,T_PROF[encounter],N$4)</f>
        <v>17121.48</v>
      </c>
      <c r="O84" s="18">
        <f t="shared" si="10"/>
        <v>17121.48</v>
      </c>
      <c r="P84" s="1">
        <f t="shared" si="11"/>
        <v>0</v>
      </c>
      <c r="Q84" s="1">
        <f t="shared" si="12"/>
        <v>50.333333333333336</v>
      </c>
      <c r="R84" s="1">
        <f t="shared" si="13"/>
        <v>50.333333333333336</v>
      </c>
      <c r="S84" s="2">
        <f>SUM($R$6:$R84)/SUM($R$6:$R$1749)</f>
        <v>0.65504537787298511</v>
      </c>
    </row>
    <row r="85" spans="1:19" x14ac:dyDescent="0.35">
      <c r="A85">
        <v>1306843388</v>
      </c>
      <c r="B85" t="s">
        <v>352</v>
      </c>
      <c r="C85" t="s">
        <v>2130</v>
      </c>
      <c r="D85" s="1">
        <f>SUMIFS(T_PROF[claims],T_PROF[year],D$2,T_PROF[encounter],D$4,T_PROF[bill_npi],$A85)</f>
        <v>0</v>
      </c>
      <c r="E85" s="1">
        <f>SUMIFS(T_PROF[claims],T_PROF[year],E$2,T_PROF[encounter],E$4,T_PROF[bill_npi],$A85)</f>
        <v>174</v>
      </c>
      <c r="F85" s="1">
        <f t="shared" si="7"/>
        <v>174</v>
      </c>
      <c r="G85" s="1">
        <f>SUMIFS(T_PROF[claims],T_PROF[year],G$2,T_PROF[encounter],G$4,T_PROF[bill_npi],$A85)</f>
        <v>0</v>
      </c>
      <c r="H85" s="1">
        <f>SUMIFS(T_PROF[claims],T_PROF[year],H$2,T_PROF[encounter],H$4,T_PROF[bill_npi],$A85)</f>
        <v>86</v>
      </c>
      <c r="I85" s="1">
        <f t="shared" si="8"/>
        <v>86</v>
      </c>
      <c r="J85" s="1">
        <f>SUMIFS(T_PROF[claims],T_PROF[year],J$2,T_PROF[encounter],J$4,T_PROF[bill_npi],$A85)</f>
        <v>0</v>
      </c>
      <c r="K85" s="1">
        <f>SUMIFS(T_PROF[claims],T_PROF[year],K$2,T_PROF[encounter],K$4,T_PROF[bill_npi],$A85)</f>
        <v>76</v>
      </c>
      <c r="L85" s="1">
        <f t="shared" si="9"/>
        <v>76</v>
      </c>
      <c r="M85" s="18">
        <f>SUMIFS(T_PROF[paid_amt],T_PROF[bill_npi],$A85,T_PROF[year],M$2,T_PROF[encounter],M$4)</f>
        <v>0</v>
      </c>
      <c r="N85" s="18">
        <f>SUMIFS(T_PROF[paid_amt],T_PROF[bill_npi],$A85,T_PROF[year],N$2,T_PROF[encounter],N$4)</f>
        <v>268975.15999999997</v>
      </c>
      <c r="O85" s="18">
        <f t="shared" si="10"/>
        <v>268975.15999999997</v>
      </c>
      <c r="P85" s="1">
        <f t="shared" si="11"/>
        <v>0</v>
      </c>
      <c r="Q85" s="1">
        <f t="shared" si="12"/>
        <v>112</v>
      </c>
      <c r="R85" s="1">
        <f t="shared" si="13"/>
        <v>112</v>
      </c>
      <c r="S85" s="2">
        <f>SUM($R$6:$R85)/SUM($R$6:$R$1749)</f>
        <v>0.65852245092256445</v>
      </c>
    </row>
    <row r="86" spans="1:19" x14ac:dyDescent="0.35">
      <c r="A86">
        <v>1073633574</v>
      </c>
      <c r="B86" t="s">
        <v>352</v>
      </c>
      <c r="C86" t="s">
        <v>2130</v>
      </c>
      <c r="D86" s="1">
        <f>SUMIFS(T_PROF[claims],T_PROF[year],D$2,T_PROF[encounter],D$4,T_PROF[bill_npi],$A86)</f>
        <v>0</v>
      </c>
      <c r="E86" s="1">
        <f>SUMIFS(T_PROF[claims],T_PROF[year],E$2,T_PROF[encounter],E$4,T_PROF[bill_npi],$A86)</f>
        <v>76</v>
      </c>
      <c r="F86" s="1">
        <f t="shared" si="7"/>
        <v>76</v>
      </c>
      <c r="G86" s="1">
        <f>SUMIFS(T_PROF[claims],T_PROF[year],G$2,T_PROF[encounter],G$4,T_PROF[bill_npi],$A86)</f>
        <v>0</v>
      </c>
      <c r="H86" s="1">
        <f>SUMIFS(T_PROF[claims],T_PROF[year],H$2,T_PROF[encounter],H$4,T_PROF[bill_npi],$A86)</f>
        <v>76</v>
      </c>
      <c r="I86" s="1">
        <f t="shared" si="8"/>
        <v>76</v>
      </c>
      <c r="J86" s="1">
        <f>SUMIFS(T_PROF[claims],T_PROF[year],J$2,T_PROF[encounter],J$4,T_PROF[bill_npi],$A86)</f>
        <v>0</v>
      </c>
      <c r="K86" s="1">
        <f>SUMIFS(T_PROF[claims],T_PROF[year],K$2,T_PROF[encounter],K$4,T_PROF[bill_npi],$A86)</f>
        <v>116</v>
      </c>
      <c r="L86" s="1">
        <f t="shared" si="9"/>
        <v>116</v>
      </c>
      <c r="M86" s="18">
        <f>SUMIFS(T_PROF[paid_amt],T_PROF[bill_npi],$A86,T_PROF[year],M$2,T_PROF[encounter],M$4)</f>
        <v>0</v>
      </c>
      <c r="N86" s="18">
        <f>SUMIFS(T_PROF[paid_amt],T_PROF[bill_npi],$A86,T_PROF[year],N$2,T_PROF[encounter],N$4)</f>
        <v>178058.49</v>
      </c>
      <c r="O86" s="18">
        <f t="shared" si="10"/>
        <v>178058.49</v>
      </c>
      <c r="P86" s="1">
        <f t="shared" si="11"/>
        <v>0</v>
      </c>
      <c r="Q86" s="1">
        <f t="shared" si="12"/>
        <v>89.333333333333329</v>
      </c>
      <c r="R86" s="1">
        <f t="shared" si="13"/>
        <v>89.333333333333329</v>
      </c>
      <c r="S86" s="2">
        <f>SUM($R$6:$R86)/SUM($R$6:$R$1749)</f>
        <v>0.6612958306168718</v>
      </c>
    </row>
    <row r="87" spans="1:19" x14ac:dyDescent="0.35">
      <c r="A87">
        <v>1881659506</v>
      </c>
      <c r="B87" t="s">
        <v>361</v>
      </c>
      <c r="C87" t="s">
        <v>546</v>
      </c>
      <c r="D87" s="1">
        <f>SUMIFS(T_PROF[claims],T_PROF[year],D$2,T_PROF[encounter],D$4,T_PROF[bill_npi],$A87)</f>
        <v>0</v>
      </c>
      <c r="E87" s="1">
        <f>SUMIFS(T_PROF[claims],T_PROF[year],E$2,T_PROF[encounter],E$4,T_PROF[bill_npi],$A87)</f>
        <v>86</v>
      </c>
      <c r="F87" s="1">
        <f t="shared" si="7"/>
        <v>86</v>
      </c>
      <c r="G87" s="1">
        <f>SUMIFS(T_PROF[claims],T_PROF[year],G$2,T_PROF[encounter],G$4,T_PROF[bill_npi],$A87)</f>
        <v>0</v>
      </c>
      <c r="H87" s="1">
        <f>SUMIFS(T_PROF[claims],T_PROF[year],H$2,T_PROF[encounter],H$4,T_PROF[bill_npi],$A87)</f>
        <v>73</v>
      </c>
      <c r="I87" s="1">
        <f t="shared" si="8"/>
        <v>73</v>
      </c>
      <c r="J87" s="1">
        <f>SUMIFS(T_PROF[claims],T_PROF[year],J$2,T_PROF[encounter],J$4,T_PROF[bill_npi],$A87)</f>
        <v>0</v>
      </c>
      <c r="K87" s="1">
        <f>SUMIFS(T_PROF[claims],T_PROF[year],K$2,T_PROF[encounter],K$4,T_PROF[bill_npi],$A87)</f>
        <v>157</v>
      </c>
      <c r="L87" s="1">
        <f t="shared" si="9"/>
        <v>157</v>
      </c>
      <c r="M87" s="18">
        <f>SUMIFS(T_PROF[paid_amt],T_PROF[bill_npi],$A87,T_PROF[year],M$2,T_PROF[encounter],M$4)</f>
        <v>0</v>
      </c>
      <c r="N87" s="18">
        <f>SUMIFS(T_PROF[paid_amt],T_PROF[bill_npi],$A87,T_PROF[year],N$2,T_PROF[encounter],N$4)</f>
        <v>140518.47</v>
      </c>
      <c r="O87" s="18">
        <f t="shared" si="10"/>
        <v>140518.47</v>
      </c>
      <c r="P87" s="1">
        <f t="shared" si="11"/>
        <v>0</v>
      </c>
      <c r="Q87" s="1">
        <f t="shared" si="12"/>
        <v>105.33333333333333</v>
      </c>
      <c r="R87" s="1">
        <f t="shared" si="13"/>
        <v>105.33333333333333</v>
      </c>
      <c r="S87" s="2">
        <f>SUM($R$6:$R87)/SUM($R$6:$R$1749)</f>
        <v>0.66456593503254757</v>
      </c>
    </row>
    <row r="88" spans="1:19" x14ac:dyDescent="0.35">
      <c r="A88">
        <v>1295163244</v>
      </c>
      <c r="B88" t="s">
        <v>353</v>
      </c>
      <c r="C88" t="s">
        <v>3196</v>
      </c>
      <c r="D88" s="1">
        <f>SUMIFS(T_PROF[claims],T_PROF[year],D$2,T_PROF[encounter],D$4,T_PROF[bill_npi],$A88)</f>
        <v>0</v>
      </c>
      <c r="E88" s="1">
        <f>SUMIFS(T_PROF[claims],T_PROF[year],E$2,T_PROF[encounter],E$4,T_PROF[bill_npi],$A88)</f>
        <v>77</v>
      </c>
      <c r="F88" s="1">
        <f t="shared" si="7"/>
        <v>77</v>
      </c>
      <c r="G88" s="1">
        <f>SUMIFS(T_PROF[claims],T_PROF[year],G$2,T_PROF[encounter],G$4,T_PROF[bill_npi],$A88)</f>
        <v>0</v>
      </c>
      <c r="H88" s="1">
        <f>SUMIFS(T_PROF[claims],T_PROF[year],H$2,T_PROF[encounter],H$4,T_PROF[bill_npi],$A88)</f>
        <v>36</v>
      </c>
      <c r="I88" s="1">
        <f t="shared" si="8"/>
        <v>36</v>
      </c>
      <c r="J88" s="1">
        <f>SUMIFS(T_PROF[claims],T_PROF[year],J$2,T_PROF[encounter],J$4,T_PROF[bill_npi],$A88)</f>
        <v>0</v>
      </c>
      <c r="K88" s="1">
        <f>SUMIFS(T_PROF[claims],T_PROF[year],K$2,T_PROF[encounter],K$4,T_PROF[bill_npi],$A88)</f>
        <v>44</v>
      </c>
      <c r="L88" s="1">
        <f t="shared" si="9"/>
        <v>44</v>
      </c>
      <c r="M88" s="18">
        <f>SUMIFS(T_PROF[paid_amt],T_PROF[bill_npi],$A88,T_PROF[year],M$2,T_PROF[encounter],M$4)</f>
        <v>0</v>
      </c>
      <c r="N88" s="18">
        <f>SUMIFS(T_PROF[paid_amt],T_PROF[bill_npi],$A88,T_PROF[year],N$2,T_PROF[encounter],N$4)</f>
        <v>106021.98</v>
      </c>
      <c r="O88" s="18">
        <f t="shared" si="10"/>
        <v>106021.98</v>
      </c>
      <c r="P88" s="1">
        <f t="shared" si="11"/>
        <v>0</v>
      </c>
      <c r="Q88" s="1">
        <f t="shared" si="12"/>
        <v>52.333333333333336</v>
      </c>
      <c r="R88" s="1">
        <f t="shared" si="13"/>
        <v>52.333333333333336</v>
      </c>
      <c r="S88" s="2">
        <f>SUM($R$6:$R88)/SUM($R$6:$R$1749)</f>
        <v>0.66619063880869023</v>
      </c>
    </row>
    <row r="89" spans="1:19" x14ac:dyDescent="0.35">
      <c r="A89">
        <v>1255305538</v>
      </c>
      <c r="B89" t="s">
        <v>352</v>
      </c>
      <c r="C89" t="s">
        <v>2130</v>
      </c>
      <c r="D89" s="1">
        <f>SUMIFS(T_PROF[claims],T_PROF[year],D$2,T_PROF[encounter],D$4,T_PROF[bill_npi],$A89)</f>
        <v>0</v>
      </c>
      <c r="E89" s="1">
        <f>SUMIFS(T_PROF[claims],T_PROF[year],E$2,T_PROF[encounter],E$4,T_PROF[bill_npi],$A89)</f>
        <v>109</v>
      </c>
      <c r="F89" s="1">
        <f t="shared" si="7"/>
        <v>109</v>
      </c>
      <c r="G89" s="1">
        <f>SUMIFS(T_PROF[claims],T_PROF[year],G$2,T_PROF[encounter],G$4,T_PROF[bill_npi],$A89)</f>
        <v>0</v>
      </c>
      <c r="H89" s="1">
        <f>SUMIFS(T_PROF[claims],T_PROF[year],H$2,T_PROF[encounter],H$4,T_PROF[bill_npi],$A89)</f>
        <v>0</v>
      </c>
      <c r="I89" s="1">
        <f t="shared" si="8"/>
        <v>0</v>
      </c>
      <c r="J89" s="1">
        <f>SUMIFS(T_PROF[claims],T_PROF[year],J$2,T_PROF[encounter],J$4,T_PROF[bill_npi],$A89)</f>
        <v>0</v>
      </c>
      <c r="K89" s="1">
        <f>SUMIFS(T_PROF[claims],T_PROF[year],K$2,T_PROF[encounter],K$4,T_PROF[bill_npi],$A89)</f>
        <v>0</v>
      </c>
      <c r="L89" s="1">
        <f t="shared" si="9"/>
        <v>0</v>
      </c>
      <c r="M89" s="18">
        <f>SUMIFS(T_PROF[paid_amt],T_PROF[bill_npi],$A89,T_PROF[year],M$2,T_PROF[encounter],M$4)</f>
        <v>0</v>
      </c>
      <c r="N89" s="18">
        <f>SUMIFS(T_PROF[paid_amt],T_PROF[bill_npi],$A89,T_PROF[year],N$2,T_PROF[encounter],N$4)</f>
        <v>0</v>
      </c>
      <c r="O89" s="18">
        <f t="shared" si="10"/>
        <v>0</v>
      </c>
      <c r="P89" s="1">
        <f t="shared" si="11"/>
        <v>0</v>
      </c>
      <c r="Q89" s="1">
        <f t="shared" si="12"/>
        <v>36.333333333333336</v>
      </c>
      <c r="R89" s="1">
        <f t="shared" si="13"/>
        <v>36.333333333333336</v>
      </c>
      <c r="S89" s="2">
        <f>SUM($R$6:$R89)/SUM($R$6:$R$1749)</f>
        <v>0.66731861786346447</v>
      </c>
    </row>
    <row r="90" spans="1:19" x14ac:dyDescent="0.35">
      <c r="A90">
        <v>1669747085</v>
      </c>
      <c r="B90" t="s">
        <v>361</v>
      </c>
      <c r="C90" t="s">
        <v>546</v>
      </c>
      <c r="D90" s="1">
        <f>SUMIFS(T_PROF[claims],T_PROF[year],D$2,T_PROF[encounter],D$4,T_PROF[bill_npi],$A90)</f>
        <v>0</v>
      </c>
      <c r="E90" s="1">
        <f>SUMIFS(T_PROF[claims],T_PROF[year],E$2,T_PROF[encounter],E$4,T_PROF[bill_npi],$A90)</f>
        <v>78</v>
      </c>
      <c r="F90" s="1">
        <f t="shared" si="7"/>
        <v>78</v>
      </c>
      <c r="G90" s="1">
        <f>SUMIFS(T_PROF[claims],T_PROF[year],G$2,T_PROF[encounter],G$4,T_PROF[bill_npi],$A90)</f>
        <v>0</v>
      </c>
      <c r="H90" s="1">
        <f>SUMIFS(T_PROF[claims],T_PROF[year],H$2,T_PROF[encounter],H$4,T_PROF[bill_npi],$A90)</f>
        <v>130</v>
      </c>
      <c r="I90" s="1">
        <f t="shared" si="8"/>
        <v>130</v>
      </c>
      <c r="J90" s="1">
        <f>SUMIFS(T_PROF[claims],T_PROF[year],J$2,T_PROF[encounter],J$4,T_PROF[bill_npi],$A90)</f>
        <v>0</v>
      </c>
      <c r="K90" s="1">
        <f>SUMIFS(T_PROF[claims],T_PROF[year],K$2,T_PROF[encounter],K$4,T_PROF[bill_npi],$A90)</f>
        <v>55</v>
      </c>
      <c r="L90" s="1">
        <f t="shared" si="9"/>
        <v>55</v>
      </c>
      <c r="M90" s="18">
        <f>SUMIFS(T_PROF[paid_amt],T_PROF[bill_npi],$A90,T_PROF[year],M$2,T_PROF[encounter],M$4)</f>
        <v>0</v>
      </c>
      <c r="N90" s="18">
        <f>SUMIFS(T_PROF[paid_amt],T_PROF[bill_npi],$A90,T_PROF[year],N$2,T_PROF[encounter],N$4)</f>
        <v>112502.39999999999</v>
      </c>
      <c r="O90" s="18">
        <f t="shared" si="10"/>
        <v>112502.39999999999</v>
      </c>
      <c r="P90" s="1">
        <f t="shared" si="11"/>
        <v>0</v>
      </c>
      <c r="Q90" s="1">
        <f t="shared" si="12"/>
        <v>87.666666666666671</v>
      </c>
      <c r="R90" s="1">
        <f t="shared" si="13"/>
        <v>87.666666666666671</v>
      </c>
      <c r="S90" s="2">
        <f>SUM($R$6:$R90)/SUM($R$6:$R$1749)</f>
        <v>0.6700402553992959</v>
      </c>
    </row>
    <row r="91" spans="1:19" x14ac:dyDescent="0.35">
      <c r="A91">
        <v>1922004050</v>
      </c>
      <c r="B91" t="s">
        <v>367</v>
      </c>
      <c r="C91" t="s">
        <v>2086</v>
      </c>
      <c r="D91" s="1">
        <f>SUMIFS(T_PROF[claims],T_PROF[year],D$2,T_PROF[encounter],D$4,T_PROF[bill_npi],$A91)</f>
        <v>0</v>
      </c>
      <c r="E91" s="1">
        <f>SUMIFS(T_PROF[claims],T_PROF[year],E$2,T_PROF[encounter],E$4,T_PROF[bill_npi],$A91)</f>
        <v>146</v>
      </c>
      <c r="F91" s="1">
        <f t="shared" si="7"/>
        <v>146</v>
      </c>
      <c r="G91" s="1">
        <f>SUMIFS(T_PROF[claims],T_PROF[year],G$2,T_PROF[encounter],G$4,T_PROF[bill_npi],$A91)</f>
        <v>0</v>
      </c>
      <c r="H91" s="1">
        <f>SUMIFS(T_PROF[claims],T_PROF[year],H$2,T_PROF[encounter],H$4,T_PROF[bill_npi],$A91)</f>
        <v>67</v>
      </c>
      <c r="I91" s="1">
        <f t="shared" si="8"/>
        <v>67</v>
      </c>
      <c r="J91" s="1">
        <f>SUMIFS(T_PROF[claims],T_PROF[year],J$2,T_PROF[encounter],J$4,T_PROF[bill_npi],$A91)</f>
        <v>0</v>
      </c>
      <c r="K91" s="1">
        <f>SUMIFS(T_PROF[claims],T_PROF[year],K$2,T_PROF[encounter],K$4,T_PROF[bill_npi],$A91)</f>
        <v>69</v>
      </c>
      <c r="L91" s="1">
        <f t="shared" si="9"/>
        <v>69</v>
      </c>
      <c r="M91" s="18">
        <f>SUMIFS(T_PROF[paid_amt],T_PROF[bill_npi],$A91,T_PROF[year],M$2,T_PROF[encounter],M$4)</f>
        <v>0</v>
      </c>
      <c r="N91" s="18">
        <f>SUMIFS(T_PROF[paid_amt],T_PROF[bill_npi],$A91,T_PROF[year],N$2,T_PROF[encounter],N$4)</f>
        <v>129796.79</v>
      </c>
      <c r="O91" s="18">
        <f t="shared" si="10"/>
        <v>129796.79</v>
      </c>
      <c r="P91" s="1">
        <f t="shared" si="11"/>
        <v>0</v>
      </c>
      <c r="Q91" s="1">
        <f t="shared" si="12"/>
        <v>94</v>
      </c>
      <c r="R91" s="1">
        <f t="shared" si="13"/>
        <v>94</v>
      </c>
      <c r="S91" s="2">
        <f>SUM($R$6:$R91)/SUM($R$6:$R$1749)</f>
        <v>0.67295851313733579</v>
      </c>
    </row>
    <row r="92" spans="1:19" x14ac:dyDescent="0.35">
      <c r="A92">
        <v>1538606181</v>
      </c>
      <c r="B92" t="s">
        <v>353</v>
      </c>
      <c r="C92" t="s">
        <v>3196</v>
      </c>
      <c r="D92" s="1">
        <f>SUMIFS(T_PROF[claims],T_PROF[year],D$2,T_PROF[encounter],D$4,T_PROF[bill_npi],$A92)</f>
        <v>0</v>
      </c>
      <c r="E92" s="1">
        <f>SUMIFS(T_PROF[claims],T_PROF[year],E$2,T_PROF[encounter],E$4,T_PROF[bill_npi],$A92)</f>
        <v>103</v>
      </c>
      <c r="F92" s="1">
        <f t="shared" si="7"/>
        <v>103</v>
      </c>
      <c r="G92" s="1">
        <f>SUMIFS(T_PROF[claims],T_PROF[year],G$2,T_PROF[encounter],G$4,T_PROF[bill_npi],$A92)</f>
        <v>0</v>
      </c>
      <c r="H92" s="1">
        <f>SUMIFS(T_PROF[claims],T_PROF[year],H$2,T_PROF[encounter],H$4,T_PROF[bill_npi],$A92)</f>
        <v>332</v>
      </c>
      <c r="I92" s="1">
        <f t="shared" si="8"/>
        <v>332</v>
      </c>
      <c r="J92" s="1">
        <f>SUMIFS(T_PROF[claims],T_PROF[year],J$2,T_PROF[encounter],J$4,T_PROF[bill_npi],$A92)</f>
        <v>0</v>
      </c>
      <c r="K92" s="1">
        <f>SUMIFS(T_PROF[claims],T_PROF[year],K$2,T_PROF[encounter],K$4,T_PROF[bill_npi],$A92)</f>
        <v>119</v>
      </c>
      <c r="L92" s="1">
        <f t="shared" si="9"/>
        <v>119</v>
      </c>
      <c r="M92" s="18">
        <f>SUMIFS(T_PROF[paid_amt],T_PROF[bill_npi],$A92,T_PROF[year],M$2,T_PROF[encounter],M$4)</f>
        <v>0</v>
      </c>
      <c r="N92" s="18">
        <f>SUMIFS(T_PROF[paid_amt],T_PROF[bill_npi],$A92,T_PROF[year],N$2,T_PROF[encounter],N$4)</f>
        <v>244519.3</v>
      </c>
      <c r="O92" s="18">
        <f t="shared" si="10"/>
        <v>244519.3</v>
      </c>
      <c r="P92" s="1">
        <f t="shared" si="11"/>
        <v>0</v>
      </c>
      <c r="Q92" s="1">
        <f t="shared" si="12"/>
        <v>184.66666666666666</v>
      </c>
      <c r="R92" s="1">
        <f t="shared" si="13"/>
        <v>184.66666666666666</v>
      </c>
      <c r="S92" s="2">
        <f>SUM($R$6:$R92)/SUM($R$6:$R$1749)</f>
        <v>0.67869154429646361</v>
      </c>
    </row>
    <row r="93" spans="1:19" x14ac:dyDescent="0.35">
      <c r="A93">
        <v>1467526889</v>
      </c>
      <c r="B93" t="s">
        <v>361</v>
      </c>
      <c r="C93" t="s">
        <v>546</v>
      </c>
      <c r="D93" s="1">
        <f>SUMIFS(T_PROF[claims],T_PROF[year],D$2,T_PROF[encounter],D$4,T_PROF[bill_npi],$A93)</f>
        <v>0</v>
      </c>
      <c r="E93" s="1">
        <f>SUMIFS(T_PROF[claims],T_PROF[year],E$2,T_PROF[encounter],E$4,T_PROF[bill_npi],$A93)</f>
        <v>65</v>
      </c>
      <c r="F93" s="1">
        <f t="shared" si="7"/>
        <v>65</v>
      </c>
      <c r="G93" s="1">
        <f>SUMIFS(T_PROF[claims],T_PROF[year],G$2,T_PROF[encounter],G$4,T_PROF[bill_npi],$A93)</f>
        <v>0</v>
      </c>
      <c r="H93" s="1">
        <f>SUMIFS(T_PROF[claims],T_PROF[year],H$2,T_PROF[encounter],H$4,T_PROF[bill_npi],$A93)</f>
        <v>83</v>
      </c>
      <c r="I93" s="1">
        <f t="shared" si="8"/>
        <v>83</v>
      </c>
      <c r="J93" s="1">
        <f>SUMIFS(T_PROF[claims],T_PROF[year],J$2,T_PROF[encounter],J$4,T_PROF[bill_npi],$A93)</f>
        <v>0</v>
      </c>
      <c r="K93" s="1">
        <f>SUMIFS(T_PROF[claims],T_PROF[year],K$2,T_PROF[encounter],K$4,T_PROF[bill_npi],$A93)</f>
        <v>83</v>
      </c>
      <c r="L93" s="1">
        <f t="shared" si="9"/>
        <v>83</v>
      </c>
      <c r="M93" s="18">
        <f>SUMIFS(T_PROF[paid_amt],T_PROF[bill_npi],$A93,T_PROF[year],M$2,T_PROF[encounter],M$4)</f>
        <v>0</v>
      </c>
      <c r="N93" s="18">
        <f>SUMIFS(T_PROF[paid_amt],T_PROF[bill_npi],$A93,T_PROF[year],N$2,T_PROF[encounter],N$4)</f>
        <v>223703.17</v>
      </c>
      <c r="O93" s="18">
        <f t="shared" si="10"/>
        <v>223703.17</v>
      </c>
      <c r="P93" s="1">
        <f t="shared" si="11"/>
        <v>0</v>
      </c>
      <c r="Q93" s="1">
        <f t="shared" si="12"/>
        <v>77</v>
      </c>
      <c r="R93" s="1">
        <f t="shared" si="13"/>
        <v>77</v>
      </c>
      <c r="S93" s="2">
        <f>SUM($R$6:$R93)/SUM($R$6:$R$1749)</f>
        <v>0.6810820320180494</v>
      </c>
    </row>
    <row r="94" spans="1:19" x14ac:dyDescent="0.35">
      <c r="A94">
        <v>1386883213</v>
      </c>
      <c r="B94" t="s">
        <v>358</v>
      </c>
      <c r="C94" t="s">
        <v>777</v>
      </c>
      <c r="D94" s="1">
        <f>SUMIFS(T_PROF[claims],T_PROF[year],D$2,T_PROF[encounter],D$4,T_PROF[bill_npi],$A94)</f>
        <v>0</v>
      </c>
      <c r="E94" s="1">
        <f>SUMIFS(T_PROF[claims],T_PROF[year],E$2,T_PROF[encounter],E$4,T_PROF[bill_npi],$A94)</f>
        <v>69</v>
      </c>
      <c r="F94" s="1">
        <f t="shared" si="7"/>
        <v>69</v>
      </c>
      <c r="G94" s="1">
        <f>SUMIFS(T_PROF[claims],T_PROF[year],G$2,T_PROF[encounter],G$4,T_PROF[bill_npi],$A94)</f>
        <v>0</v>
      </c>
      <c r="H94" s="1">
        <f>SUMIFS(T_PROF[claims],T_PROF[year],H$2,T_PROF[encounter],H$4,T_PROF[bill_npi],$A94)</f>
        <v>81</v>
      </c>
      <c r="I94" s="1">
        <f t="shared" si="8"/>
        <v>81</v>
      </c>
      <c r="J94" s="1">
        <f>SUMIFS(T_PROF[claims],T_PROF[year],J$2,T_PROF[encounter],J$4,T_PROF[bill_npi],$A94)</f>
        <v>0</v>
      </c>
      <c r="K94" s="1">
        <f>SUMIFS(T_PROF[claims],T_PROF[year],K$2,T_PROF[encounter],K$4,T_PROF[bill_npi],$A94)</f>
        <v>69</v>
      </c>
      <c r="L94" s="1">
        <f t="shared" si="9"/>
        <v>69</v>
      </c>
      <c r="M94" s="18">
        <f>SUMIFS(T_PROF[paid_amt],T_PROF[bill_npi],$A94,T_PROF[year],M$2,T_PROF[encounter],M$4)</f>
        <v>0</v>
      </c>
      <c r="N94" s="18">
        <f>SUMIFS(T_PROF[paid_amt],T_PROF[bill_npi],$A94,T_PROF[year],N$2,T_PROF[encounter],N$4)</f>
        <v>132625.64000000001</v>
      </c>
      <c r="O94" s="18">
        <f t="shared" si="10"/>
        <v>132625.64000000001</v>
      </c>
      <c r="P94" s="1">
        <f t="shared" si="11"/>
        <v>0</v>
      </c>
      <c r="Q94" s="1">
        <f t="shared" si="12"/>
        <v>73</v>
      </c>
      <c r="R94" s="1">
        <f t="shared" si="13"/>
        <v>73</v>
      </c>
      <c r="S94" s="2">
        <f>SUM($R$6:$R94)/SUM($R$6:$R$1749)</f>
        <v>0.68334833855929311</v>
      </c>
    </row>
    <row r="95" spans="1:19" x14ac:dyDescent="0.35">
      <c r="A95">
        <v>1447217450</v>
      </c>
      <c r="B95" t="s">
        <v>351</v>
      </c>
      <c r="C95" t="s">
        <v>777</v>
      </c>
      <c r="D95" s="1">
        <f>SUMIFS(T_PROF[claims],T_PROF[year],D$2,T_PROF[encounter],D$4,T_PROF[bill_npi],$A95)</f>
        <v>0</v>
      </c>
      <c r="E95" s="1">
        <f>SUMIFS(T_PROF[claims],T_PROF[year],E$2,T_PROF[encounter],E$4,T_PROF[bill_npi],$A95)</f>
        <v>73</v>
      </c>
      <c r="F95" s="1">
        <f t="shared" si="7"/>
        <v>73</v>
      </c>
      <c r="G95" s="1">
        <f>SUMIFS(T_PROF[claims],T_PROF[year],G$2,T_PROF[encounter],G$4,T_PROF[bill_npi],$A95)</f>
        <v>0</v>
      </c>
      <c r="H95" s="1">
        <f>SUMIFS(T_PROF[claims],T_PROF[year],H$2,T_PROF[encounter],H$4,T_PROF[bill_npi],$A95)</f>
        <v>60</v>
      </c>
      <c r="I95" s="1">
        <f t="shared" si="8"/>
        <v>60</v>
      </c>
      <c r="J95" s="1">
        <f>SUMIFS(T_PROF[claims],T_PROF[year],J$2,T_PROF[encounter],J$4,T_PROF[bill_npi],$A95)</f>
        <v>0</v>
      </c>
      <c r="K95" s="1">
        <f>SUMIFS(T_PROF[claims],T_PROF[year],K$2,T_PROF[encounter],K$4,T_PROF[bill_npi],$A95)</f>
        <v>57</v>
      </c>
      <c r="L95" s="1">
        <f t="shared" si="9"/>
        <v>57</v>
      </c>
      <c r="M95" s="18">
        <f>SUMIFS(T_PROF[paid_amt],T_PROF[bill_npi],$A95,T_PROF[year],M$2,T_PROF[encounter],M$4)</f>
        <v>0</v>
      </c>
      <c r="N95" s="18">
        <f>SUMIFS(T_PROF[paid_amt],T_PROF[bill_npi],$A95,T_PROF[year],N$2,T_PROF[encounter],N$4)</f>
        <v>107522.85</v>
      </c>
      <c r="O95" s="18">
        <f t="shared" si="10"/>
        <v>107522.85</v>
      </c>
      <c r="P95" s="1">
        <f t="shared" si="11"/>
        <v>0</v>
      </c>
      <c r="Q95" s="1">
        <f t="shared" si="12"/>
        <v>63.333333333333336</v>
      </c>
      <c r="R95" s="1">
        <f t="shared" si="13"/>
        <v>63.333333333333336</v>
      </c>
      <c r="S95" s="2">
        <f>SUM($R$6:$R95)/SUM($R$6:$R$1749)</f>
        <v>0.68531454058137664</v>
      </c>
    </row>
    <row r="96" spans="1:19" x14ac:dyDescent="0.35">
      <c r="A96">
        <v>1396959110</v>
      </c>
      <c r="B96" t="s">
        <v>351</v>
      </c>
      <c r="C96" t="s">
        <v>777</v>
      </c>
      <c r="D96" s="1">
        <f>SUMIFS(T_PROF[claims],T_PROF[year],D$2,T_PROF[encounter],D$4,T_PROF[bill_npi],$A96)</f>
        <v>0</v>
      </c>
      <c r="E96" s="1">
        <f>SUMIFS(T_PROF[claims],T_PROF[year],E$2,T_PROF[encounter],E$4,T_PROF[bill_npi],$A96)</f>
        <v>65</v>
      </c>
      <c r="F96" s="1">
        <f t="shared" si="7"/>
        <v>65</v>
      </c>
      <c r="G96" s="1">
        <f>SUMIFS(T_PROF[claims],T_PROF[year],G$2,T_PROF[encounter],G$4,T_PROF[bill_npi],$A96)</f>
        <v>0</v>
      </c>
      <c r="H96" s="1">
        <f>SUMIFS(T_PROF[claims],T_PROF[year],H$2,T_PROF[encounter],H$4,T_PROF[bill_npi],$A96)</f>
        <v>126</v>
      </c>
      <c r="I96" s="1">
        <f t="shared" si="8"/>
        <v>126</v>
      </c>
      <c r="J96" s="1">
        <f>SUMIFS(T_PROF[claims],T_PROF[year],J$2,T_PROF[encounter],J$4,T_PROF[bill_npi],$A96)</f>
        <v>0</v>
      </c>
      <c r="K96" s="1">
        <f>SUMIFS(T_PROF[claims],T_PROF[year],K$2,T_PROF[encounter],K$4,T_PROF[bill_npi],$A96)</f>
        <v>55</v>
      </c>
      <c r="L96" s="1">
        <f t="shared" si="9"/>
        <v>55</v>
      </c>
      <c r="M96" s="18">
        <f>SUMIFS(T_PROF[paid_amt],T_PROF[bill_npi],$A96,T_PROF[year],M$2,T_PROF[encounter],M$4)</f>
        <v>0</v>
      </c>
      <c r="N96" s="18">
        <f>SUMIFS(T_PROF[paid_amt],T_PROF[bill_npi],$A96,T_PROF[year],N$2,T_PROF[encounter],N$4)</f>
        <v>113939.23</v>
      </c>
      <c r="O96" s="18">
        <f t="shared" si="10"/>
        <v>113939.23</v>
      </c>
      <c r="P96" s="1">
        <f t="shared" si="11"/>
        <v>0</v>
      </c>
      <c r="Q96" s="1">
        <f t="shared" si="12"/>
        <v>82</v>
      </c>
      <c r="R96" s="1">
        <f t="shared" si="13"/>
        <v>82</v>
      </c>
      <c r="S96" s="2">
        <f>SUM($R$6:$R96)/SUM($R$6:$R$1749)</f>
        <v>0.68786025477839008</v>
      </c>
    </row>
    <row r="97" spans="1:19" x14ac:dyDescent="0.35">
      <c r="A97">
        <v>1699832436</v>
      </c>
      <c r="B97" t="s">
        <v>366</v>
      </c>
      <c r="C97" t="s">
        <v>600</v>
      </c>
      <c r="D97" s="1">
        <f>SUMIFS(T_PROF[claims],T_PROF[year],D$2,T_PROF[encounter],D$4,T_PROF[bill_npi],$A97)</f>
        <v>0</v>
      </c>
      <c r="E97" s="1">
        <f>SUMIFS(T_PROF[claims],T_PROF[year],E$2,T_PROF[encounter],E$4,T_PROF[bill_npi],$A97)</f>
        <v>63</v>
      </c>
      <c r="F97" s="1">
        <f t="shared" si="7"/>
        <v>63</v>
      </c>
      <c r="G97" s="1">
        <f>SUMIFS(T_PROF[claims],T_PROF[year],G$2,T_PROF[encounter],G$4,T_PROF[bill_npi],$A97)</f>
        <v>0</v>
      </c>
      <c r="H97" s="1">
        <f>SUMIFS(T_PROF[claims],T_PROF[year],H$2,T_PROF[encounter],H$4,T_PROF[bill_npi],$A97)</f>
        <v>43</v>
      </c>
      <c r="I97" s="1">
        <f t="shared" si="8"/>
        <v>43</v>
      </c>
      <c r="J97" s="1">
        <f>SUMIFS(T_PROF[claims],T_PROF[year],J$2,T_PROF[encounter],J$4,T_PROF[bill_npi],$A97)</f>
        <v>0</v>
      </c>
      <c r="K97" s="1">
        <f>SUMIFS(T_PROF[claims],T_PROF[year],K$2,T_PROF[encounter],K$4,T_PROF[bill_npi],$A97)</f>
        <v>84</v>
      </c>
      <c r="L97" s="1">
        <f t="shared" si="9"/>
        <v>84</v>
      </c>
      <c r="M97" s="18">
        <f>SUMIFS(T_PROF[paid_amt],T_PROF[bill_npi],$A97,T_PROF[year],M$2,T_PROF[encounter],M$4)</f>
        <v>0</v>
      </c>
      <c r="N97" s="18">
        <f>SUMIFS(T_PROF[paid_amt],T_PROF[bill_npi],$A97,T_PROF[year],N$2,T_PROF[encounter],N$4)</f>
        <v>160908.64000000001</v>
      </c>
      <c r="O97" s="18">
        <f t="shared" si="10"/>
        <v>160908.64000000001</v>
      </c>
      <c r="P97" s="1">
        <f t="shared" si="11"/>
        <v>0</v>
      </c>
      <c r="Q97" s="1">
        <f t="shared" si="12"/>
        <v>63.333333333333336</v>
      </c>
      <c r="R97" s="1">
        <f t="shared" si="13"/>
        <v>63.333333333333336</v>
      </c>
      <c r="S97" s="2">
        <f>SUM($R$6:$R97)/SUM($R$6:$R$1749)</f>
        <v>0.68982645680047361</v>
      </c>
    </row>
    <row r="98" spans="1:19" x14ac:dyDescent="0.35">
      <c r="A98">
        <v>1265760235</v>
      </c>
      <c r="B98" t="s">
        <v>351</v>
      </c>
      <c r="C98" t="s">
        <v>777</v>
      </c>
      <c r="D98" s="1">
        <f>SUMIFS(T_PROF[claims],T_PROF[year],D$2,T_PROF[encounter],D$4,T_PROF[bill_npi],$A98)</f>
        <v>0</v>
      </c>
      <c r="E98" s="1">
        <f>SUMIFS(T_PROF[claims],T_PROF[year],E$2,T_PROF[encounter],E$4,T_PROF[bill_npi],$A98)</f>
        <v>130</v>
      </c>
      <c r="F98" s="1">
        <f t="shared" si="7"/>
        <v>130</v>
      </c>
      <c r="G98" s="1">
        <f>SUMIFS(T_PROF[claims],T_PROF[year],G$2,T_PROF[encounter],G$4,T_PROF[bill_npi],$A98)</f>
        <v>0</v>
      </c>
      <c r="H98" s="1">
        <f>SUMIFS(T_PROF[claims],T_PROF[year],H$2,T_PROF[encounter],H$4,T_PROF[bill_npi],$A98)</f>
        <v>136</v>
      </c>
      <c r="I98" s="1">
        <f t="shared" si="8"/>
        <v>136</v>
      </c>
      <c r="J98" s="1">
        <f>SUMIFS(T_PROF[claims],T_PROF[year],J$2,T_PROF[encounter],J$4,T_PROF[bill_npi],$A98)</f>
        <v>0</v>
      </c>
      <c r="K98" s="1">
        <f>SUMIFS(T_PROF[claims],T_PROF[year],K$2,T_PROF[encounter],K$4,T_PROF[bill_npi],$A98)</f>
        <v>70</v>
      </c>
      <c r="L98" s="1">
        <f t="shared" si="9"/>
        <v>70</v>
      </c>
      <c r="M98" s="18">
        <f>SUMIFS(T_PROF[paid_amt],T_PROF[bill_npi],$A98,T_PROF[year],M$2,T_PROF[encounter],M$4)</f>
        <v>0</v>
      </c>
      <c r="N98" s="18">
        <f>SUMIFS(T_PROF[paid_amt],T_PROF[bill_npi],$A98,T_PROF[year],N$2,T_PROF[encounter],N$4)</f>
        <v>132412.54999999999</v>
      </c>
      <c r="O98" s="18">
        <f t="shared" si="10"/>
        <v>132412.54999999999</v>
      </c>
      <c r="P98" s="1">
        <f t="shared" si="11"/>
        <v>0</v>
      </c>
      <c r="Q98" s="1">
        <f t="shared" si="12"/>
        <v>112</v>
      </c>
      <c r="R98" s="1">
        <f t="shared" si="13"/>
        <v>112</v>
      </c>
      <c r="S98" s="2">
        <f>SUM($R$6:$R98)/SUM($R$6:$R$1749)</f>
        <v>0.69330352985005295</v>
      </c>
    </row>
    <row r="99" spans="1:19" x14ac:dyDescent="0.35">
      <c r="A99">
        <v>1164456067</v>
      </c>
      <c r="B99" t="s">
        <v>351</v>
      </c>
      <c r="C99" t="s">
        <v>777</v>
      </c>
      <c r="D99" s="1">
        <f>SUMIFS(T_PROF[claims],T_PROF[year],D$2,T_PROF[encounter],D$4,T_PROF[bill_npi],$A99)</f>
        <v>0</v>
      </c>
      <c r="E99" s="1">
        <f>SUMIFS(T_PROF[claims],T_PROF[year],E$2,T_PROF[encounter],E$4,T_PROF[bill_npi],$A99)</f>
        <v>67</v>
      </c>
      <c r="F99" s="1">
        <f t="shared" si="7"/>
        <v>67</v>
      </c>
      <c r="G99" s="1">
        <f>SUMIFS(T_PROF[claims],T_PROF[year],G$2,T_PROF[encounter],G$4,T_PROF[bill_npi],$A99)</f>
        <v>0</v>
      </c>
      <c r="H99" s="1">
        <f>SUMIFS(T_PROF[claims],T_PROF[year],H$2,T_PROF[encounter],H$4,T_PROF[bill_npi],$A99)</f>
        <v>66</v>
      </c>
      <c r="I99" s="1">
        <f t="shared" si="8"/>
        <v>66</v>
      </c>
      <c r="J99" s="1">
        <f>SUMIFS(T_PROF[claims],T_PROF[year],J$2,T_PROF[encounter],J$4,T_PROF[bill_npi],$A99)</f>
        <v>0</v>
      </c>
      <c r="K99" s="1">
        <f>SUMIFS(T_PROF[claims],T_PROF[year],K$2,T_PROF[encounter],K$4,T_PROF[bill_npi],$A99)</f>
        <v>158</v>
      </c>
      <c r="L99" s="1">
        <f t="shared" si="9"/>
        <v>158</v>
      </c>
      <c r="M99" s="18">
        <f>SUMIFS(T_PROF[paid_amt],T_PROF[bill_npi],$A99,T_PROF[year],M$2,T_PROF[encounter],M$4)</f>
        <v>0</v>
      </c>
      <c r="N99" s="18">
        <f>SUMIFS(T_PROF[paid_amt],T_PROF[bill_npi],$A99,T_PROF[year],N$2,T_PROF[encounter],N$4)</f>
        <v>136652.20000000001</v>
      </c>
      <c r="O99" s="18">
        <f t="shared" si="10"/>
        <v>136652.20000000001</v>
      </c>
      <c r="P99" s="1">
        <f t="shared" si="11"/>
        <v>0</v>
      </c>
      <c r="Q99" s="1">
        <f t="shared" si="12"/>
        <v>97</v>
      </c>
      <c r="R99" s="1">
        <f t="shared" si="13"/>
        <v>97</v>
      </c>
      <c r="S99" s="2">
        <f>SUM($R$6:$R99)/SUM($R$6:$R$1749)</f>
        <v>0.69631492347334933</v>
      </c>
    </row>
    <row r="100" spans="1:19" x14ac:dyDescent="0.35">
      <c r="A100">
        <v>1942258702</v>
      </c>
      <c r="B100" t="s">
        <v>351</v>
      </c>
      <c r="C100" t="s">
        <v>777</v>
      </c>
      <c r="D100" s="1">
        <f>SUMIFS(T_PROF[claims],T_PROF[year],D$2,T_PROF[encounter],D$4,T_PROF[bill_npi],$A100)</f>
        <v>0</v>
      </c>
      <c r="E100" s="1">
        <f>SUMIFS(T_PROF[claims],T_PROF[year],E$2,T_PROF[encounter],E$4,T_PROF[bill_npi],$A100)</f>
        <v>83</v>
      </c>
      <c r="F100" s="1">
        <f t="shared" si="7"/>
        <v>83</v>
      </c>
      <c r="G100" s="1">
        <f>SUMIFS(T_PROF[claims],T_PROF[year],G$2,T_PROF[encounter],G$4,T_PROF[bill_npi],$A100)</f>
        <v>0</v>
      </c>
      <c r="H100" s="1">
        <f>SUMIFS(T_PROF[claims],T_PROF[year],H$2,T_PROF[encounter],H$4,T_PROF[bill_npi],$A100)</f>
        <v>144</v>
      </c>
      <c r="I100" s="1">
        <f t="shared" si="8"/>
        <v>144</v>
      </c>
      <c r="J100" s="1">
        <f>SUMIFS(T_PROF[claims],T_PROF[year],J$2,T_PROF[encounter],J$4,T_PROF[bill_npi],$A100)</f>
        <v>0</v>
      </c>
      <c r="K100" s="1">
        <f>SUMIFS(T_PROF[claims],T_PROF[year],K$2,T_PROF[encounter],K$4,T_PROF[bill_npi],$A100)</f>
        <v>57</v>
      </c>
      <c r="L100" s="1">
        <f t="shared" si="9"/>
        <v>57</v>
      </c>
      <c r="M100" s="18">
        <f>SUMIFS(T_PROF[paid_amt],T_PROF[bill_npi],$A100,T_PROF[year],M$2,T_PROF[encounter],M$4)</f>
        <v>0</v>
      </c>
      <c r="N100" s="18">
        <f>SUMIFS(T_PROF[paid_amt],T_PROF[bill_npi],$A100,T_PROF[year],N$2,T_PROF[encounter],N$4)</f>
        <v>110618.98</v>
      </c>
      <c r="O100" s="18">
        <f t="shared" si="10"/>
        <v>110618.98</v>
      </c>
      <c r="P100" s="1">
        <f t="shared" si="11"/>
        <v>0</v>
      </c>
      <c r="Q100" s="1">
        <f t="shared" si="12"/>
        <v>94.666666666666671</v>
      </c>
      <c r="R100" s="1">
        <f t="shared" si="13"/>
        <v>94.666666666666671</v>
      </c>
      <c r="S100" s="2">
        <f>SUM($R$6:$R100)/SUM($R$6:$R$1749)</f>
        <v>0.69925387807477957</v>
      </c>
    </row>
    <row r="101" spans="1:19" x14ac:dyDescent="0.35">
      <c r="A101">
        <v>1104809235</v>
      </c>
      <c r="B101" t="s">
        <v>351</v>
      </c>
      <c r="C101" t="s">
        <v>777</v>
      </c>
      <c r="D101" s="1">
        <f>SUMIFS(T_PROF[claims],T_PROF[year],D$2,T_PROF[encounter],D$4,T_PROF[bill_npi],$A101)</f>
        <v>3</v>
      </c>
      <c r="E101" s="1">
        <f>SUMIFS(T_PROF[claims],T_PROF[year],E$2,T_PROF[encounter],E$4,T_PROF[bill_npi],$A101)</f>
        <v>62</v>
      </c>
      <c r="F101" s="1">
        <f t="shared" si="7"/>
        <v>65</v>
      </c>
      <c r="G101" s="1">
        <f>SUMIFS(T_PROF[claims],T_PROF[year],G$2,T_PROF[encounter],G$4,T_PROF[bill_npi],$A101)</f>
        <v>1</v>
      </c>
      <c r="H101" s="1">
        <f>SUMIFS(T_PROF[claims],T_PROF[year],H$2,T_PROF[encounter],H$4,T_PROF[bill_npi],$A101)</f>
        <v>116</v>
      </c>
      <c r="I101" s="1">
        <f t="shared" si="8"/>
        <v>117</v>
      </c>
      <c r="J101" s="1">
        <f>SUMIFS(T_PROF[claims],T_PROF[year],J$2,T_PROF[encounter],J$4,T_PROF[bill_npi],$A101)</f>
        <v>0</v>
      </c>
      <c r="K101" s="1">
        <f>SUMIFS(T_PROF[claims],T_PROF[year],K$2,T_PROF[encounter],K$4,T_PROF[bill_npi],$A101)</f>
        <v>53</v>
      </c>
      <c r="L101" s="1">
        <f t="shared" si="9"/>
        <v>53</v>
      </c>
      <c r="M101" s="18">
        <f>SUMIFS(T_PROF[paid_amt],T_PROF[bill_npi],$A101,T_PROF[year],M$2,T_PROF[encounter],M$4)</f>
        <v>0</v>
      </c>
      <c r="N101" s="18">
        <f>SUMIFS(T_PROF[paid_amt],T_PROF[bill_npi],$A101,T_PROF[year],N$2,T_PROF[encounter],N$4)</f>
        <v>136097.91</v>
      </c>
      <c r="O101" s="18">
        <f t="shared" si="10"/>
        <v>136097.91</v>
      </c>
      <c r="P101" s="1">
        <f t="shared" si="11"/>
        <v>1.3333333333333333</v>
      </c>
      <c r="Q101" s="1">
        <f t="shared" si="12"/>
        <v>77</v>
      </c>
      <c r="R101" s="1">
        <f t="shared" si="13"/>
        <v>78.333333333333329</v>
      </c>
      <c r="S101" s="2">
        <f>SUM($R$6:$R101)/SUM($R$6:$R$1749)</f>
        <v>0.70168575952314605</v>
      </c>
    </row>
    <row r="102" spans="1:19" x14ac:dyDescent="0.35">
      <c r="A102">
        <v>1083999015</v>
      </c>
      <c r="B102" t="s">
        <v>351</v>
      </c>
      <c r="C102" t="s">
        <v>777</v>
      </c>
      <c r="D102" s="1">
        <f>SUMIFS(T_PROF[claims],T_PROF[year],D$2,T_PROF[encounter],D$4,T_PROF[bill_npi],$A102)</f>
        <v>0</v>
      </c>
      <c r="E102" s="1">
        <f>SUMIFS(T_PROF[claims],T_PROF[year],E$2,T_PROF[encounter],E$4,T_PROF[bill_npi],$A102)</f>
        <v>122</v>
      </c>
      <c r="F102" s="1">
        <f t="shared" si="7"/>
        <v>122</v>
      </c>
      <c r="G102" s="1">
        <f>SUMIFS(T_PROF[claims],T_PROF[year],G$2,T_PROF[encounter],G$4,T_PROF[bill_npi],$A102)</f>
        <v>0</v>
      </c>
      <c r="H102" s="1">
        <f>SUMIFS(T_PROF[claims],T_PROF[year],H$2,T_PROF[encounter],H$4,T_PROF[bill_npi],$A102)</f>
        <v>97</v>
      </c>
      <c r="I102" s="1">
        <f t="shared" si="8"/>
        <v>97</v>
      </c>
      <c r="J102" s="1">
        <f>SUMIFS(T_PROF[claims],T_PROF[year],J$2,T_PROF[encounter],J$4,T_PROF[bill_npi],$A102)</f>
        <v>0</v>
      </c>
      <c r="K102" s="1">
        <f>SUMIFS(T_PROF[claims],T_PROF[year],K$2,T_PROF[encounter],K$4,T_PROF[bill_npi],$A102)</f>
        <v>76</v>
      </c>
      <c r="L102" s="1">
        <f t="shared" si="9"/>
        <v>76</v>
      </c>
      <c r="M102" s="18">
        <f>SUMIFS(T_PROF[paid_amt],T_PROF[bill_npi],$A102,T_PROF[year],M$2,T_PROF[encounter],M$4)</f>
        <v>0</v>
      </c>
      <c r="N102" s="18">
        <f>SUMIFS(T_PROF[paid_amt],T_PROF[bill_npi],$A102,T_PROF[year],N$2,T_PROF[encounter],N$4)</f>
        <v>88040.639999999999</v>
      </c>
      <c r="O102" s="18">
        <f t="shared" si="10"/>
        <v>88040.639999999999</v>
      </c>
      <c r="P102" s="1">
        <f t="shared" si="11"/>
        <v>0</v>
      </c>
      <c r="Q102" s="1">
        <f t="shared" si="12"/>
        <v>98.333333333333329</v>
      </c>
      <c r="R102" s="1">
        <f t="shared" si="13"/>
        <v>98.333333333333329</v>
      </c>
      <c r="S102" s="2">
        <f>SUM($R$6:$R102)/SUM($R$6:$R$1749)</f>
        <v>0.70473854687322313</v>
      </c>
    </row>
    <row r="103" spans="1:19" x14ac:dyDescent="0.35">
      <c r="A103">
        <v>1043394745</v>
      </c>
      <c r="B103" t="s">
        <v>353</v>
      </c>
      <c r="C103" t="s">
        <v>3196</v>
      </c>
      <c r="D103" s="1">
        <f>SUMIFS(T_PROF[claims],T_PROF[year],D$2,T_PROF[encounter],D$4,T_PROF[bill_npi],$A103)</f>
        <v>0</v>
      </c>
      <c r="E103" s="1">
        <f>SUMIFS(T_PROF[claims],T_PROF[year],E$2,T_PROF[encounter],E$4,T_PROF[bill_npi],$A103)</f>
        <v>64</v>
      </c>
      <c r="F103" s="1">
        <f t="shared" si="7"/>
        <v>64</v>
      </c>
      <c r="G103" s="1">
        <f>SUMIFS(T_PROF[claims],T_PROF[year],G$2,T_PROF[encounter],G$4,T_PROF[bill_npi],$A103)</f>
        <v>0</v>
      </c>
      <c r="H103" s="1">
        <f>SUMIFS(T_PROF[claims],T_PROF[year],H$2,T_PROF[encounter],H$4,T_PROF[bill_npi],$A103)</f>
        <v>70</v>
      </c>
      <c r="I103" s="1">
        <f t="shared" si="8"/>
        <v>70</v>
      </c>
      <c r="J103" s="1">
        <f>SUMIFS(T_PROF[claims],T_PROF[year],J$2,T_PROF[encounter],J$4,T_PROF[bill_npi],$A103)</f>
        <v>0</v>
      </c>
      <c r="K103" s="1">
        <f>SUMIFS(T_PROF[claims],T_PROF[year],K$2,T_PROF[encounter],K$4,T_PROF[bill_npi],$A103)</f>
        <v>5</v>
      </c>
      <c r="L103" s="1">
        <f t="shared" si="9"/>
        <v>5</v>
      </c>
      <c r="M103" s="18">
        <f>SUMIFS(T_PROF[paid_amt],T_PROF[bill_npi],$A103,T_PROF[year],M$2,T_PROF[encounter],M$4)</f>
        <v>0</v>
      </c>
      <c r="N103" s="18">
        <f>SUMIFS(T_PROF[paid_amt],T_PROF[bill_npi],$A103,T_PROF[year],N$2,T_PROF[encounter],N$4)</f>
        <v>8603.75</v>
      </c>
      <c r="O103" s="18">
        <f t="shared" si="10"/>
        <v>8603.75</v>
      </c>
      <c r="P103" s="1">
        <f t="shared" si="11"/>
        <v>0</v>
      </c>
      <c r="Q103" s="1">
        <f t="shared" si="12"/>
        <v>46.333333333333336</v>
      </c>
      <c r="R103" s="1">
        <f t="shared" si="13"/>
        <v>46.333333333333336</v>
      </c>
      <c r="S103" s="2">
        <f>SUM($R$6:$R103)/SUM($R$6:$R$1749)</f>
        <v>0.70617697887885256</v>
      </c>
    </row>
    <row r="104" spans="1:19" x14ac:dyDescent="0.35">
      <c r="A104">
        <v>1083079198</v>
      </c>
      <c r="B104" t="s">
        <v>351</v>
      </c>
      <c r="C104" t="s">
        <v>777</v>
      </c>
      <c r="D104" s="1">
        <f>SUMIFS(T_PROF[claims],T_PROF[year],D$2,T_PROF[encounter],D$4,T_PROF[bill_npi],$A104)</f>
        <v>0</v>
      </c>
      <c r="E104" s="1">
        <f>SUMIFS(T_PROF[claims],T_PROF[year],E$2,T_PROF[encounter],E$4,T_PROF[bill_npi],$A104)</f>
        <v>65</v>
      </c>
      <c r="F104" s="1">
        <f t="shared" si="7"/>
        <v>65</v>
      </c>
      <c r="G104" s="1">
        <f>SUMIFS(T_PROF[claims],T_PROF[year],G$2,T_PROF[encounter],G$4,T_PROF[bill_npi],$A104)</f>
        <v>0</v>
      </c>
      <c r="H104" s="1">
        <f>SUMIFS(T_PROF[claims],T_PROF[year],H$2,T_PROF[encounter],H$4,T_PROF[bill_npi],$A104)</f>
        <v>63</v>
      </c>
      <c r="I104" s="1">
        <f t="shared" si="8"/>
        <v>63</v>
      </c>
      <c r="J104" s="1">
        <f>SUMIFS(T_PROF[claims],T_PROF[year],J$2,T_PROF[encounter],J$4,T_PROF[bill_npi],$A104)</f>
        <v>0</v>
      </c>
      <c r="K104" s="1">
        <f>SUMIFS(T_PROF[claims],T_PROF[year],K$2,T_PROF[encounter],K$4,T_PROF[bill_npi],$A104)</f>
        <v>92</v>
      </c>
      <c r="L104" s="1">
        <f t="shared" si="9"/>
        <v>92</v>
      </c>
      <c r="M104" s="18">
        <f>SUMIFS(T_PROF[paid_amt],T_PROF[bill_npi],$A104,T_PROF[year],M$2,T_PROF[encounter],M$4)</f>
        <v>0</v>
      </c>
      <c r="N104" s="18">
        <f>SUMIFS(T_PROF[paid_amt],T_PROF[bill_npi],$A104,T_PROF[year],N$2,T_PROF[encounter],N$4)</f>
        <v>72872.97</v>
      </c>
      <c r="O104" s="18">
        <f t="shared" si="10"/>
        <v>72872.97</v>
      </c>
      <c r="P104" s="1">
        <f t="shared" si="11"/>
        <v>0</v>
      </c>
      <c r="Q104" s="1">
        <f t="shared" si="12"/>
        <v>73.333333333333329</v>
      </c>
      <c r="R104" s="1">
        <f t="shared" si="13"/>
        <v>73.333333333333329</v>
      </c>
      <c r="S104" s="2">
        <f>SUM($R$6:$R104)/SUM($R$6:$R$1749)</f>
        <v>0.70845363385179139</v>
      </c>
    </row>
    <row r="105" spans="1:19" x14ac:dyDescent="0.35">
      <c r="A105">
        <v>1487662227</v>
      </c>
      <c r="B105" t="s">
        <v>351</v>
      </c>
      <c r="C105" t="s">
        <v>777</v>
      </c>
      <c r="D105" s="1">
        <f>SUMIFS(T_PROF[claims],T_PROF[year],D$2,T_PROF[encounter],D$4,T_PROF[bill_npi],$A105)</f>
        <v>0</v>
      </c>
      <c r="E105" s="1">
        <f>SUMIFS(T_PROF[claims],T_PROF[year],E$2,T_PROF[encounter],E$4,T_PROF[bill_npi],$A105)</f>
        <v>66</v>
      </c>
      <c r="F105" s="1">
        <f t="shared" si="7"/>
        <v>66</v>
      </c>
      <c r="G105" s="1">
        <f>SUMIFS(T_PROF[claims],T_PROF[year],G$2,T_PROF[encounter],G$4,T_PROF[bill_npi],$A105)</f>
        <v>0</v>
      </c>
      <c r="H105" s="1">
        <f>SUMIFS(T_PROF[claims],T_PROF[year],H$2,T_PROF[encounter],H$4,T_PROF[bill_npi],$A105)</f>
        <v>56</v>
      </c>
      <c r="I105" s="1">
        <f t="shared" si="8"/>
        <v>56</v>
      </c>
      <c r="J105" s="1">
        <f>SUMIFS(T_PROF[claims],T_PROF[year],J$2,T_PROF[encounter],J$4,T_PROF[bill_npi],$A105)</f>
        <v>0</v>
      </c>
      <c r="K105" s="1">
        <f>SUMIFS(T_PROF[claims],T_PROF[year],K$2,T_PROF[encounter],K$4,T_PROF[bill_npi],$A105)</f>
        <v>104</v>
      </c>
      <c r="L105" s="1">
        <f t="shared" si="9"/>
        <v>104</v>
      </c>
      <c r="M105" s="18">
        <f>SUMIFS(T_PROF[paid_amt],T_PROF[bill_npi],$A105,T_PROF[year],M$2,T_PROF[encounter],M$4)</f>
        <v>0</v>
      </c>
      <c r="N105" s="18">
        <f>SUMIFS(T_PROF[paid_amt],T_PROF[bill_npi],$A105,T_PROF[year],N$2,T_PROF[encounter],N$4)</f>
        <v>103783.88</v>
      </c>
      <c r="O105" s="18">
        <f t="shared" si="10"/>
        <v>103783.88</v>
      </c>
      <c r="P105" s="1">
        <f t="shared" si="11"/>
        <v>0</v>
      </c>
      <c r="Q105" s="1">
        <f t="shared" si="12"/>
        <v>75.333333333333329</v>
      </c>
      <c r="R105" s="1">
        <f t="shared" si="13"/>
        <v>75.333333333333329</v>
      </c>
      <c r="S105" s="2">
        <f>SUM($R$6:$R105)/SUM($R$6:$R$1749)</f>
        <v>0.71079237941490125</v>
      </c>
    </row>
    <row r="106" spans="1:19" x14ac:dyDescent="0.35">
      <c r="A106">
        <v>1982141537</v>
      </c>
      <c r="B106" t="s">
        <v>371</v>
      </c>
      <c r="C106" t="s">
        <v>586</v>
      </c>
      <c r="D106" s="1">
        <f>SUMIFS(T_PROF[claims],T_PROF[year],D$2,T_PROF[encounter],D$4,T_PROF[bill_npi],$A106)</f>
        <v>0</v>
      </c>
      <c r="E106" s="1">
        <f>SUMIFS(T_PROF[claims],T_PROF[year],E$2,T_PROF[encounter],E$4,T_PROF[bill_npi],$A106)</f>
        <v>132</v>
      </c>
      <c r="F106" s="1">
        <f t="shared" si="7"/>
        <v>132</v>
      </c>
      <c r="G106" s="1">
        <f>SUMIFS(T_PROF[claims],T_PROF[year],G$2,T_PROF[encounter],G$4,T_PROF[bill_npi],$A106)</f>
        <v>0</v>
      </c>
      <c r="H106" s="1">
        <f>SUMIFS(T_PROF[claims],T_PROF[year],H$2,T_PROF[encounter],H$4,T_PROF[bill_npi],$A106)</f>
        <v>132</v>
      </c>
      <c r="I106" s="1">
        <f t="shared" si="8"/>
        <v>132</v>
      </c>
      <c r="J106" s="1">
        <f>SUMIFS(T_PROF[claims],T_PROF[year],J$2,T_PROF[encounter],J$4,T_PROF[bill_npi],$A106)</f>
        <v>0</v>
      </c>
      <c r="K106" s="1">
        <f>SUMIFS(T_PROF[claims],T_PROF[year],K$2,T_PROF[encounter],K$4,T_PROF[bill_npi],$A106)</f>
        <v>68</v>
      </c>
      <c r="L106" s="1">
        <f t="shared" si="9"/>
        <v>68</v>
      </c>
      <c r="M106" s="18">
        <f>SUMIFS(T_PROF[paid_amt],T_PROF[bill_npi],$A106,T_PROF[year],M$2,T_PROF[encounter],M$4)</f>
        <v>0</v>
      </c>
      <c r="N106" s="18">
        <f>SUMIFS(T_PROF[paid_amt],T_PROF[bill_npi],$A106,T_PROF[year],N$2,T_PROF[encounter],N$4)</f>
        <v>143340.82</v>
      </c>
      <c r="O106" s="18">
        <f t="shared" si="10"/>
        <v>143340.82</v>
      </c>
      <c r="P106" s="1">
        <f t="shared" si="11"/>
        <v>0</v>
      </c>
      <c r="Q106" s="1">
        <f t="shared" si="12"/>
        <v>110.66666666666667</v>
      </c>
      <c r="R106" s="1">
        <f t="shared" si="13"/>
        <v>110.66666666666667</v>
      </c>
      <c r="S106" s="2">
        <f>SUM($R$6:$R106)/SUM($R$6:$R$1749)</f>
        <v>0.71422805873770001</v>
      </c>
    </row>
    <row r="107" spans="1:19" x14ac:dyDescent="0.35">
      <c r="A107">
        <v>1194785527</v>
      </c>
      <c r="B107" t="s">
        <v>351</v>
      </c>
      <c r="C107" t="s">
        <v>777</v>
      </c>
      <c r="D107" s="1">
        <f>SUMIFS(T_PROF[claims],T_PROF[year],D$2,T_PROF[encounter],D$4,T_PROF[bill_npi],$A107)</f>
        <v>0</v>
      </c>
      <c r="E107" s="1">
        <f>SUMIFS(T_PROF[claims],T_PROF[year],E$2,T_PROF[encounter],E$4,T_PROF[bill_npi],$A107)</f>
        <v>66</v>
      </c>
      <c r="F107" s="1">
        <f t="shared" si="7"/>
        <v>66</v>
      </c>
      <c r="G107" s="1">
        <f>SUMIFS(T_PROF[claims],T_PROF[year],G$2,T_PROF[encounter],G$4,T_PROF[bill_npi],$A107)</f>
        <v>0</v>
      </c>
      <c r="H107" s="1">
        <f>SUMIFS(T_PROF[claims],T_PROF[year],H$2,T_PROF[encounter],H$4,T_PROF[bill_npi],$A107)</f>
        <v>34</v>
      </c>
      <c r="I107" s="1">
        <f t="shared" si="8"/>
        <v>34</v>
      </c>
      <c r="J107" s="1">
        <f>SUMIFS(T_PROF[claims],T_PROF[year],J$2,T_PROF[encounter],J$4,T_PROF[bill_npi],$A107)</f>
        <v>0</v>
      </c>
      <c r="K107" s="1">
        <f>SUMIFS(T_PROF[claims],T_PROF[year],K$2,T_PROF[encounter],K$4,T_PROF[bill_npi],$A107)</f>
        <v>52</v>
      </c>
      <c r="L107" s="1">
        <f t="shared" si="9"/>
        <v>52</v>
      </c>
      <c r="M107" s="18">
        <f>SUMIFS(T_PROF[paid_amt],T_PROF[bill_npi],$A107,T_PROF[year],M$2,T_PROF[encounter],M$4)</f>
        <v>0</v>
      </c>
      <c r="N107" s="18">
        <f>SUMIFS(T_PROF[paid_amt],T_PROF[bill_npi],$A107,T_PROF[year],N$2,T_PROF[encounter],N$4)</f>
        <v>105015.5</v>
      </c>
      <c r="O107" s="18">
        <f t="shared" si="10"/>
        <v>105015.5</v>
      </c>
      <c r="P107" s="1">
        <f t="shared" si="11"/>
        <v>0</v>
      </c>
      <c r="Q107" s="1">
        <f t="shared" si="12"/>
        <v>50.666666666666664</v>
      </c>
      <c r="R107" s="1">
        <f t="shared" si="13"/>
        <v>50.666666666666664</v>
      </c>
      <c r="S107" s="2">
        <f>SUM($R$6:$R107)/SUM($R$6:$R$1749)</f>
        <v>0.71580102035536686</v>
      </c>
    </row>
    <row r="108" spans="1:19" x14ac:dyDescent="0.35">
      <c r="A108">
        <v>1801983788</v>
      </c>
      <c r="B108" t="s">
        <v>351</v>
      </c>
      <c r="C108" t="s">
        <v>777</v>
      </c>
      <c r="D108" s="1">
        <f>SUMIFS(T_PROF[claims],T_PROF[year],D$2,T_PROF[encounter],D$4,T_PROF[bill_npi],$A108)</f>
        <v>0</v>
      </c>
      <c r="E108" s="1">
        <f>SUMIFS(T_PROF[claims],T_PROF[year],E$2,T_PROF[encounter],E$4,T_PROF[bill_npi],$A108)</f>
        <v>59</v>
      </c>
      <c r="F108" s="1">
        <f t="shared" si="7"/>
        <v>59</v>
      </c>
      <c r="G108" s="1">
        <f>SUMIFS(T_PROF[claims],T_PROF[year],G$2,T_PROF[encounter],G$4,T_PROF[bill_npi],$A108)</f>
        <v>0</v>
      </c>
      <c r="H108" s="1">
        <f>SUMIFS(T_PROF[claims],T_PROF[year],H$2,T_PROF[encounter],H$4,T_PROF[bill_npi],$A108)</f>
        <v>61</v>
      </c>
      <c r="I108" s="1">
        <f t="shared" si="8"/>
        <v>61</v>
      </c>
      <c r="J108" s="1">
        <f>SUMIFS(T_PROF[claims],T_PROF[year],J$2,T_PROF[encounter],J$4,T_PROF[bill_npi],$A108)</f>
        <v>0</v>
      </c>
      <c r="K108" s="1">
        <f>SUMIFS(T_PROF[claims],T_PROF[year],K$2,T_PROF[encounter],K$4,T_PROF[bill_npi],$A108)</f>
        <v>51</v>
      </c>
      <c r="L108" s="1">
        <f t="shared" si="9"/>
        <v>51</v>
      </c>
      <c r="M108" s="18">
        <f>SUMIFS(T_PROF[paid_amt],T_PROF[bill_npi],$A108,T_PROF[year],M$2,T_PROF[encounter],M$4)</f>
        <v>0</v>
      </c>
      <c r="N108" s="18">
        <f>SUMIFS(T_PROF[paid_amt],T_PROF[bill_npi],$A108,T_PROF[year],N$2,T_PROF[encounter],N$4)</f>
        <v>93179.839999999997</v>
      </c>
      <c r="O108" s="18">
        <f t="shared" si="10"/>
        <v>93179.839999999997</v>
      </c>
      <c r="P108" s="1">
        <f t="shared" si="11"/>
        <v>0</v>
      </c>
      <c r="Q108" s="1">
        <f t="shared" si="12"/>
        <v>57</v>
      </c>
      <c r="R108" s="1">
        <f t="shared" si="13"/>
        <v>57</v>
      </c>
      <c r="S108" s="2">
        <f>SUM($R$6:$R108)/SUM($R$6:$R$1749)</f>
        <v>0.71757060217524204</v>
      </c>
    </row>
    <row r="109" spans="1:19" x14ac:dyDescent="0.35">
      <c r="A109">
        <v>1649219015</v>
      </c>
      <c r="B109" t="s">
        <v>351</v>
      </c>
      <c r="C109" t="s">
        <v>777</v>
      </c>
      <c r="D109" s="1">
        <f>SUMIFS(T_PROF[claims],T_PROF[year],D$2,T_PROF[encounter],D$4,T_PROF[bill_npi],$A109)</f>
        <v>0</v>
      </c>
      <c r="E109" s="1">
        <f>SUMIFS(T_PROF[claims],T_PROF[year],E$2,T_PROF[encounter],E$4,T_PROF[bill_npi],$A109)</f>
        <v>65</v>
      </c>
      <c r="F109" s="1">
        <f t="shared" si="7"/>
        <v>65</v>
      </c>
      <c r="G109" s="1">
        <f>SUMIFS(T_PROF[claims],T_PROF[year],G$2,T_PROF[encounter],G$4,T_PROF[bill_npi],$A109)</f>
        <v>0</v>
      </c>
      <c r="H109" s="1">
        <f>SUMIFS(T_PROF[claims],T_PROF[year],H$2,T_PROF[encounter],H$4,T_PROF[bill_npi],$A109)</f>
        <v>48</v>
      </c>
      <c r="I109" s="1">
        <f t="shared" si="8"/>
        <v>48</v>
      </c>
      <c r="J109" s="1">
        <f>SUMIFS(T_PROF[claims],T_PROF[year],J$2,T_PROF[encounter],J$4,T_PROF[bill_npi],$A109)</f>
        <v>0</v>
      </c>
      <c r="K109" s="1">
        <f>SUMIFS(T_PROF[claims],T_PROF[year],K$2,T_PROF[encounter],K$4,T_PROF[bill_npi],$A109)</f>
        <v>90</v>
      </c>
      <c r="L109" s="1">
        <f t="shared" si="9"/>
        <v>90</v>
      </c>
      <c r="M109" s="18">
        <f>SUMIFS(T_PROF[paid_amt],T_PROF[bill_npi],$A109,T_PROF[year],M$2,T_PROF[encounter],M$4)</f>
        <v>0</v>
      </c>
      <c r="N109" s="18">
        <f>SUMIFS(T_PROF[paid_amt],T_PROF[bill_npi],$A109,T_PROF[year],N$2,T_PROF[encounter],N$4)</f>
        <v>233764.67</v>
      </c>
      <c r="O109" s="18">
        <f t="shared" si="10"/>
        <v>233764.67</v>
      </c>
      <c r="P109" s="1">
        <f t="shared" si="11"/>
        <v>0</v>
      </c>
      <c r="Q109" s="1">
        <f t="shared" si="12"/>
        <v>67.666666666666671</v>
      </c>
      <c r="R109" s="1">
        <f t="shared" si="13"/>
        <v>67.666666666666671</v>
      </c>
      <c r="S109" s="2">
        <f>SUM($R$6:$R109)/SUM($R$6:$R$1749)</f>
        <v>0.71967133380936299</v>
      </c>
    </row>
    <row r="110" spans="1:19" x14ac:dyDescent="0.35">
      <c r="A110">
        <v>1033436365</v>
      </c>
      <c r="B110" t="s">
        <v>359</v>
      </c>
      <c r="C110" t="s">
        <v>2967</v>
      </c>
      <c r="D110" s="1">
        <f>SUMIFS(T_PROF[claims],T_PROF[year],D$2,T_PROF[encounter],D$4,T_PROF[bill_npi],$A110)</f>
        <v>0</v>
      </c>
      <c r="E110" s="1">
        <f>SUMIFS(T_PROF[claims],T_PROF[year],E$2,T_PROF[encounter],E$4,T_PROF[bill_npi],$A110)</f>
        <v>182</v>
      </c>
      <c r="F110" s="1">
        <f t="shared" si="7"/>
        <v>182</v>
      </c>
      <c r="G110" s="1">
        <f>SUMIFS(T_PROF[claims],T_PROF[year],G$2,T_PROF[encounter],G$4,T_PROF[bill_npi],$A110)</f>
        <v>0</v>
      </c>
      <c r="H110" s="1">
        <f>SUMIFS(T_PROF[claims],T_PROF[year],H$2,T_PROF[encounter],H$4,T_PROF[bill_npi],$A110)</f>
        <v>4</v>
      </c>
      <c r="I110" s="1">
        <f t="shared" si="8"/>
        <v>4</v>
      </c>
      <c r="J110" s="1">
        <f>SUMIFS(T_PROF[claims],T_PROF[year],J$2,T_PROF[encounter],J$4,T_PROF[bill_npi],$A110)</f>
        <v>0</v>
      </c>
      <c r="K110" s="1">
        <f>SUMIFS(T_PROF[claims],T_PROF[year],K$2,T_PROF[encounter],K$4,T_PROF[bill_npi],$A110)</f>
        <v>0</v>
      </c>
      <c r="L110" s="1">
        <f t="shared" si="9"/>
        <v>0</v>
      </c>
      <c r="M110" s="18">
        <f>SUMIFS(T_PROF[paid_amt],T_PROF[bill_npi],$A110,T_PROF[year],M$2,T_PROF[encounter],M$4)</f>
        <v>0</v>
      </c>
      <c r="N110" s="18">
        <f>SUMIFS(T_PROF[paid_amt],T_PROF[bill_npi],$A110,T_PROF[year],N$2,T_PROF[encounter],N$4)</f>
        <v>0</v>
      </c>
      <c r="O110" s="18">
        <f t="shared" si="10"/>
        <v>0</v>
      </c>
      <c r="P110" s="1">
        <f t="shared" si="11"/>
        <v>0</v>
      </c>
      <c r="Q110" s="1">
        <f t="shared" si="12"/>
        <v>62</v>
      </c>
      <c r="R110" s="1">
        <f t="shared" si="13"/>
        <v>62</v>
      </c>
      <c r="S110" s="2">
        <f>SUM($R$6:$R110)/SUM($R$6:$R$1749)</f>
        <v>0.72159614210466583</v>
      </c>
    </row>
    <row r="111" spans="1:19" x14ac:dyDescent="0.35">
      <c r="A111">
        <v>1386188647</v>
      </c>
      <c r="B111" t="s">
        <v>390</v>
      </c>
      <c r="C111" t="s">
        <v>434</v>
      </c>
      <c r="D111" s="1">
        <f>SUMIFS(T_PROF[claims],T_PROF[year],D$2,T_PROF[encounter],D$4,T_PROF[bill_npi],$A111)</f>
        <v>0</v>
      </c>
      <c r="E111" s="1">
        <f>SUMIFS(T_PROF[claims],T_PROF[year],E$2,T_PROF[encounter],E$4,T_PROF[bill_npi],$A111)</f>
        <v>45</v>
      </c>
      <c r="F111" s="1">
        <f t="shared" si="7"/>
        <v>45</v>
      </c>
      <c r="G111" s="1">
        <f>SUMIFS(T_PROF[claims],T_PROF[year],G$2,T_PROF[encounter],G$4,T_PROF[bill_npi],$A111)</f>
        <v>0</v>
      </c>
      <c r="H111" s="1">
        <f>SUMIFS(T_PROF[claims],T_PROF[year],H$2,T_PROF[encounter],H$4,T_PROF[bill_npi],$A111)</f>
        <v>40</v>
      </c>
      <c r="I111" s="1">
        <f t="shared" si="8"/>
        <v>40</v>
      </c>
      <c r="J111" s="1">
        <f>SUMIFS(T_PROF[claims],T_PROF[year],J$2,T_PROF[encounter],J$4,T_PROF[bill_npi],$A111)</f>
        <v>0</v>
      </c>
      <c r="K111" s="1">
        <f>SUMIFS(T_PROF[claims],T_PROF[year],K$2,T_PROF[encounter],K$4,T_PROF[bill_npi],$A111)</f>
        <v>40</v>
      </c>
      <c r="L111" s="1">
        <f t="shared" si="9"/>
        <v>40</v>
      </c>
      <c r="M111" s="18">
        <f>SUMIFS(T_PROF[paid_amt],T_PROF[bill_npi],$A111,T_PROF[year],M$2,T_PROF[encounter],M$4)</f>
        <v>0</v>
      </c>
      <c r="N111" s="18">
        <f>SUMIFS(T_PROF[paid_amt],T_PROF[bill_npi],$A111,T_PROF[year],N$2,T_PROF[encounter],N$4)</f>
        <v>123189.14</v>
      </c>
      <c r="O111" s="18">
        <f t="shared" si="10"/>
        <v>123189.14</v>
      </c>
      <c r="P111" s="1">
        <f t="shared" si="11"/>
        <v>0</v>
      </c>
      <c r="Q111" s="1">
        <f t="shared" si="12"/>
        <v>41.666666666666664</v>
      </c>
      <c r="R111" s="1">
        <f t="shared" si="13"/>
        <v>41.666666666666664</v>
      </c>
      <c r="S111" s="2">
        <f>SUM($R$6:$R111)/SUM($R$6:$R$1749)</f>
        <v>0.72288969606656295</v>
      </c>
    </row>
    <row r="112" spans="1:19" x14ac:dyDescent="0.35">
      <c r="A112">
        <v>1972556603</v>
      </c>
      <c r="B112" t="s">
        <v>351</v>
      </c>
      <c r="C112" t="s">
        <v>777</v>
      </c>
      <c r="D112" s="1">
        <f>SUMIFS(T_PROF[claims],T_PROF[year],D$2,T_PROF[encounter],D$4,T_PROF[bill_npi],$A112)</f>
        <v>0</v>
      </c>
      <c r="E112" s="1">
        <f>SUMIFS(T_PROF[claims],T_PROF[year],E$2,T_PROF[encounter],E$4,T_PROF[bill_npi],$A112)</f>
        <v>62</v>
      </c>
      <c r="F112" s="1">
        <f t="shared" si="7"/>
        <v>62</v>
      </c>
      <c r="G112" s="1">
        <f>SUMIFS(T_PROF[claims],T_PROF[year],G$2,T_PROF[encounter],G$4,T_PROF[bill_npi],$A112)</f>
        <v>0</v>
      </c>
      <c r="H112" s="1">
        <f>SUMIFS(T_PROF[claims],T_PROF[year],H$2,T_PROF[encounter],H$4,T_PROF[bill_npi],$A112)</f>
        <v>52</v>
      </c>
      <c r="I112" s="1">
        <f t="shared" si="8"/>
        <v>52</v>
      </c>
      <c r="J112" s="1">
        <f>SUMIFS(T_PROF[claims],T_PROF[year],J$2,T_PROF[encounter],J$4,T_PROF[bill_npi],$A112)</f>
        <v>0</v>
      </c>
      <c r="K112" s="1">
        <f>SUMIFS(T_PROF[claims],T_PROF[year],K$2,T_PROF[encounter],K$4,T_PROF[bill_npi],$A112)</f>
        <v>102</v>
      </c>
      <c r="L112" s="1">
        <f t="shared" si="9"/>
        <v>102</v>
      </c>
      <c r="M112" s="18">
        <f>SUMIFS(T_PROF[paid_amt],T_PROF[bill_npi],$A112,T_PROF[year],M$2,T_PROF[encounter],M$4)</f>
        <v>0</v>
      </c>
      <c r="N112" s="18">
        <f>SUMIFS(T_PROF[paid_amt],T_PROF[bill_npi],$A112,T_PROF[year],N$2,T_PROF[encounter],N$4)</f>
        <v>140058.17000000001</v>
      </c>
      <c r="O112" s="18">
        <f t="shared" si="10"/>
        <v>140058.17000000001</v>
      </c>
      <c r="P112" s="1">
        <f t="shared" si="11"/>
        <v>0</v>
      </c>
      <c r="Q112" s="1">
        <f t="shared" si="12"/>
        <v>72</v>
      </c>
      <c r="R112" s="1">
        <f t="shared" si="13"/>
        <v>72</v>
      </c>
      <c r="S112" s="2">
        <f>SUM($R$6:$R112)/SUM($R$6:$R$1749)</f>
        <v>0.72512495731272109</v>
      </c>
    </row>
    <row r="113" spans="1:19" x14ac:dyDescent="0.35">
      <c r="A113">
        <v>1568570562</v>
      </c>
      <c r="B113" t="s">
        <v>351</v>
      </c>
      <c r="C113" t="s">
        <v>777</v>
      </c>
      <c r="D113" s="1">
        <f>SUMIFS(T_PROF[claims],T_PROF[year],D$2,T_PROF[encounter],D$4,T_PROF[bill_npi],$A113)</f>
        <v>6</v>
      </c>
      <c r="E113" s="1">
        <f>SUMIFS(T_PROF[claims],T_PROF[year],E$2,T_PROF[encounter],E$4,T_PROF[bill_npi],$A113)</f>
        <v>51</v>
      </c>
      <c r="F113" s="1">
        <f t="shared" si="7"/>
        <v>57</v>
      </c>
      <c r="G113" s="1">
        <f>SUMIFS(T_PROF[claims],T_PROF[year],G$2,T_PROF[encounter],G$4,T_PROF[bill_npi],$A113)</f>
        <v>6</v>
      </c>
      <c r="H113" s="1">
        <f>SUMIFS(T_PROF[claims],T_PROF[year],H$2,T_PROF[encounter],H$4,T_PROF[bill_npi],$A113)</f>
        <v>53</v>
      </c>
      <c r="I113" s="1">
        <f t="shared" si="8"/>
        <v>59</v>
      </c>
      <c r="J113" s="1">
        <f>SUMIFS(T_PROF[claims],T_PROF[year],J$2,T_PROF[encounter],J$4,T_PROF[bill_npi],$A113)</f>
        <v>0</v>
      </c>
      <c r="K113" s="1">
        <f>SUMIFS(T_PROF[claims],T_PROF[year],K$2,T_PROF[encounter],K$4,T_PROF[bill_npi],$A113)</f>
        <v>30</v>
      </c>
      <c r="L113" s="1">
        <f t="shared" si="9"/>
        <v>30</v>
      </c>
      <c r="M113" s="18">
        <f>SUMIFS(T_PROF[paid_amt],T_PROF[bill_npi],$A113,T_PROF[year],M$2,T_PROF[encounter],M$4)</f>
        <v>0</v>
      </c>
      <c r="N113" s="18">
        <f>SUMIFS(T_PROF[paid_amt],T_PROF[bill_npi],$A113,T_PROF[year],N$2,T_PROF[encounter],N$4)</f>
        <v>32091.7</v>
      </c>
      <c r="O113" s="18">
        <f t="shared" si="10"/>
        <v>32091.7</v>
      </c>
      <c r="P113" s="1">
        <f t="shared" si="11"/>
        <v>4</v>
      </c>
      <c r="Q113" s="1">
        <f t="shared" si="12"/>
        <v>44.666666666666664</v>
      </c>
      <c r="R113" s="1">
        <f t="shared" si="13"/>
        <v>48.666666666666664</v>
      </c>
      <c r="S113" s="2">
        <f>SUM($R$6:$R113)/SUM($R$6:$R$1749)</f>
        <v>0.72663582834021689</v>
      </c>
    </row>
    <row r="114" spans="1:19" x14ac:dyDescent="0.35">
      <c r="A114">
        <v>1073543856</v>
      </c>
      <c r="B114" t="s">
        <v>351</v>
      </c>
      <c r="C114" t="s">
        <v>777</v>
      </c>
      <c r="D114" s="1">
        <f>SUMIFS(T_PROF[claims],T_PROF[year],D$2,T_PROF[encounter],D$4,T_PROF[bill_npi],$A114)</f>
        <v>0</v>
      </c>
      <c r="E114" s="1">
        <f>SUMIFS(T_PROF[claims],T_PROF[year],E$2,T_PROF[encounter],E$4,T_PROF[bill_npi],$A114)</f>
        <v>80</v>
      </c>
      <c r="F114" s="1">
        <f t="shared" si="7"/>
        <v>80</v>
      </c>
      <c r="G114" s="1">
        <f>SUMIFS(T_PROF[claims],T_PROF[year],G$2,T_PROF[encounter],G$4,T_PROF[bill_npi],$A114)</f>
        <v>0</v>
      </c>
      <c r="H114" s="1">
        <f>SUMIFS(T_PROF[claims],T_PROF[year],H$2,T_PROF[encounter],H$4,T_PROF[bill_npi],$A114)</f>
        <v>59</v>
      </c>
      <c r="I114" s="1">
        <f t="shared" si="8"/>
        <v>59</v>
      </c>
      <c r="J114" s="1">
        <f>SUMIFS(T_PROF[claims],T_PROF[year],J$2,T_PROF[encounter],J$4,T_PROF[bill_npi],$A114)</f>
        <v>0</v>
      </c>
      <c r="K114" s="1">
        <f>SUMIFS(T_PROF[claims],T_PROF[year],K$2,T_PROF[encounter],K$4,T_PROF[bill_npi],$A114)</f>
        <v>116</v>
      </c>
      <c r="L114" s="1">
        <f t="shared" si="9"/>
        <v>116</v>
      </c>
      <c r="M114" s="18">
        <f>SUMIFS(T_PROF[paid_amt],T_PROF[bill_npi],$A114,T_PROF[year],M$2,T_PROF[encounter],M$4)</f>
        <v>0</v>
      </c>
      <c r="N114" s="18">
        <f>SUMIFS(T_PROF[paid_amt],T_PROF[bill_npi],$A114,T_PROF[year],N$2,T_PROF[encounter],N$4)</f>
        <v>191864</v>
      </c>
      <c r="O114" s="18">
        <f t="shared" si="10"/>
        <v>191864</v>
      </c>
      <c r="P114" s="1">
        <f t="shared" si="11"/>
        <v>0</v>
      </c>
      <c r="Q114" s="1">
        <f t="shared" si="12"/>
        <v>85</v>
      </c>
      <c r="R114" s="1">
        <f t="shared" si="13"/>
        <v>85</v>
      </c>
      <c r="S114" s="2">
        <f>SUM($R$6:$R114)/SUM($R$6:$R$1749)</f>
        <v>0.72927467842248694</v>
      </c>
    </row>
    <row r="115" spans="1:19" x14ac:dyDescent="0.35">
      <c r="A115">
        <v>1982094827</v>
      </c>
      <c r="B115" t="s">
        <v>351</v>
      </c>
      <c r="C115" t="s">
        <v>777</v>
      </c>
      <c r="D115" s="1">
        <f>SUMIFS(T_PROF[claims],T_PROF[year],D$2,T_PROF[encounter],D$4,T_PROF[bill_npi],$A115)</f>
        <v>0</v>
      </c>
      <c r="E115" s="1">
        <f>SUMIFS(T_PROF[claims],T_PROF[year],E$2,T_PROF[encounter],E$4,T_PROF[bill_npi],$A115)</f>
        <v>18</v>
      </c>
      <c r="F115" s="1">
        <f t="shared" si="7"/>
        <v>18</v>
      </c>
      <c r="G115" s="1">
        <f>SUMIFS(T_PROF[claims],T_PROF[year],G$2,T_PROF[encounter],G$4,T_PROF[bill_npi],$A115)</f>
        <v>0</v>
      </c>
      <c r="H115" s="1">
        <f>SUMIFS(T_PROF[claims],T_PROF[year],H$2,T_PROF[encounter],H$4,T_PROF[bill_npi],$A115)</f>
        <v>155</v>
      </c>
      <c r="I115" s="1">
        <f t="shared" si="8"/>
        <v>155</v>
      </c>
      <c r="J115" s="1">
        <f>SUMIFS(T_PROF[claims],T_PROF[year],J$2,T_PROF[encounter],J$4,T_PROF[bill_npi],$A115)</f>
        <v>0</v>
      </c>
      <c r="K115" s="1">
        <f>SUMIFS(T_PROF[claims],T_PROF[year],K$2,T_PROF[encounter],K$4,T_PROF[bill_npi],$A115)</f>
        <v>101</v>
      </c>
      <c r="L115" s="1">
        <f t="shared" si="9"/>
        <v>101</v>
      </c>
      <c r="M115" s="18">
        <f>SUMIFS(T_PROF[paid_amt],T_PROF[bill_npi],$A115,T_PROF[year],M$2,T_PROF[encounter],M$4)</f>
        <v>0</v>
      </c>
      <c r="N115" s="18">
        <f>SUMIFS(T_PROF[paid_amt],T_PROF[bill_npi],$A115,T_PROF[year],N$2,T_PROF[encounter],N$4)</f>
        <v>198376.16</v>
      </c>
      <c r="O115" s="18">
        <f t="shared" si="10"/>
        <v>198376.16</v>
      </c>
      <c r="P115" s="1">
        <f t="shared" si="11"/>
        <v>0</v>
      </c>
      <c r="Q115" s="1">
        <f t="shared" si="12"/>
        <v>91.333333333333329</v>
      </c>
      <c r="R115" s="1">
        <f t="shared" si="13"/>
        <v>91.333333333333329</v>
      </c>
      <c r="S115" s="2">
        <f>SUM($R$6:$R115)/SUM($R$6:$R$1749)</f>
        <v>0.73211014870696534</v>
      </c>
    </row>
    <row r="116" spans="1:19" x14ac:dyDescent="0.35">
      <c r="A116">
        <v>1811977796</v>
      </c>
      <c r="B116" t="s">
        <v>353</v>
      </c>
      <c r="C116" t="s">
        <v>3196</v>
      </c>
      <c r="D116" s="1">
        <f>SUMIFS(T_PROF[claims],T_PROF[year],D$2,T_PROF[encounter],D$4,T_PROF[bill_npi],$A116)</f>
        <v>0</v>
      </c>
      <c r="E116" s="1">
        <f>SUMIFS(T_PROF[claims],T_PROF[year],E$2,T_PROF[encounter],E$4,T_PROF[bill_npi],$A116)</f>
        <v>65</v>
      </c>
      <c r="F116" s="1">
        <f t="shared" si="7"/>
        <v>65</v>
      </c>
      <c r="G116" s="1">
        <f>SUMIFS(T_PROF[claims],T_PROF[year],G$2,T_PROF[encounter],G$4,T_PROF[bill_npi],$A116)</f>
        <v>0</v>
      </c>
      <c r="H116" s="1">
        <f>SUMIFS(T_PROF[claims],T_PROF[year],H$2,T_PROF[encounter],H$4,T_PROF[bill_npi],$A116)</f>
        <v>48</v>
      </c>
      <c r="I116" s="1">
        <f t="shared" si="8"/>
        <v>48</v>
      </c>
      <c r="J116" s="1">
        <f>SUMIFS(T_PROF[claims],T_PROF[year],J$2,T_PROF[encounter],J$4,T_PROF[bill_npi],$A116)</f>
        <v>0</v>
      </c>
      <c r="K116" s="1">
        <f>SUMIFS(T_PROF[claims],T_PROF[year],K$2,T_PROF[encounter],K$4,T_PROF[bill_npi],$A116)</f>
        <v>50</v>
      </c>
      <c r="L116" s="1">
        <f t="shared" si="9"/>
        <v>50</v>
      </c>
      <c r="M116" s="18">
        <f>SUMIFS(T_PROF[paid_amt],T_PROF[bill_npi],$A116,T_PROF[year],M$2,T_PROF[encounter],M$4)</f>
        <v>0</v>
      </c>
      <c r="N116" s="18">
        <f>SUMIFS(T_PROF[paid_amt],T_PROF[bill_npi],$A116,T_PROF[year],N$2,T_PROF[encounter],N$4)</f>
        <v>102589.39</v>
      </c>
      <c r="O116" s="18">
        <f t="shared" si="10"/>
        <v>102589.39</v>
      </c>
      <c r="P116" s="1">
        <f t="shared" si="11"/>
        <v>0</v>
      </c>
      <c r="Q116" s="1">
        <f t="shared" si="12"/>
        <v>54.333333333333336</v>
      </c>
      <c r="R116" s="1">
        <f t="shared" si="13"/>
        <v>54.333333333333336</v>
      </c>
      <c r="S116" s="2">
        <f>SUM($R$6:$R116)/SUM($R$6:$R$1749)</f>
        <v>0.73379694307327903</v>
      </c>
    </row>
    <row r="117" spans="1:19" x14ac:dyDescent="0.35">
      <c r="A117">
        <v>1245323815</v>
      </c>
      <c r="B117" t="s">
        <v>351</v>
      </c>
      <c r="C117" t="s">
        <v>777</v>
      </c>
      <c r="D117" s="1">
        <f>SUMIFS(T_PROF[claims],T_PROF[year],D$2,T_PROF[encounter],D$4,T_PROF[bill_npi],$A117)</f>
        <v>0</v>
      </c>
      <c r="E117" s="1">
        <f>SUMIFS(T_PROF[claims],T_PROF[year],E$2,T_PROF[encounter],E$4,T_PROF[bill_npi],$A117)</f>
        <v>110</v>
      </c>
      <c r="F117" s="1">
        <f t="shared" si="7"/>
        <v>110</v>
      </c>
      <c r="G117" s="1">
        <f>SUMIFS(T_PROF[claims],T_PROF[year],G$2,T_PROF[encounter],G$4,T_PROF[bill_npi],$A117)</f>
        <v>0</v>
      </c>
      <c r="H117" s="1">
        <f>SUMIFS(T_PROF[claims],T_PROF[year],H$2,T_PROF[encounter],H$4,T_PROF[bill_npi],$A117)</f>
        <v>110</v>
      </c>
      <c r="I117" s="1">
        <f t="shared" si="8"/>
        <v>110</v>
      </c>
      <c r="J117" s="1">
        <f>SUMIFS(T_PROF[claims],T_PROF[year],J$2,T_PROF[encounter],J$4,T_PROF[bill_npi],$A117)</f>
        <v>0</v>
      </c>
      <c r="K117" s="1">
        <f>SUMIFS(T_PROF[claims],T_PROF[year],K$2,T_PROF[encounter],K$4,T_PROF[bill_npi],$A117)</f>
        <v>64</v>
      </c>
      <c r="L117" s="1">
        <f t="shared" si="9"/>
        <v>64</v>
      </c>
      <c r="M117" s="18">
        <f>SUMIFS(T_PROF[paid_amt],T_PROF[bill_npi],$A117,T_PROF[year],M$2,T_PROF[encounter],M$4)</f>
        <v>0</v>
      </c>
      <c r="N117" s="18">
        <f>SUMIFS(T_PROF[paid_amt],T_PROF[bill_npi],$A117,T_PROF[year],N$2,T_PROF[encounter],N$4)</f>
        <v>151940.54</v>
      </c>
      <c r="O117" s="18">
        <f t="shared" si="10"/>
        <v>151940.54</v>
      </c>
      <c r="P117" s="1">
        <f t="shared" si="11"/>
        <v>0</v>
      </c>
      <c r="Q117" s="1">
        <f t="shared" si="12"/>
        <v>94.666666666666671</v>
      </c>
      <c r="R117" s="1">
        <f t="shared" si="13"/>
        <v>94.666666666666671</v>
      </c>
      <c r="S117" s="2">
        <f>SUM($R$6:$R117)/SUM($R$6:$R$1749)</f>
        <v>0.73673589767470926</v>
      </c>
    </row>
    <row r="118" spans="1:19" x14ac:dyDescent="0.35">
      <c r="A118">
        <v>1063710390</v>
      </c>
      <c r="B118" t="s">
        <v>356</v>
      </c>
      <c r="C118" t="s">
        <v>777</v>
      </c>
      <c r="D118" s="1">
        <f>SUMIFS(T_PROF[claims],T_PROF[year],D$2,T_PROF[encounter],D$4,T_PROF[bill_npi],$A118)</f>
        <v>0</v>
      </c>
      <c r="E118" s="1">
        <f>SUMIFS(T_PROF[claims],T_PROF[year],E$2,T_PROF[encounter],E$4,T_PROF[bill_npi],$A118)</f>
        <v>46</v>
      </c>
      <c r="F118" s="1">
        <f t="shared" si="7"/>
        <v>46</v>
      </c>
      <c r="G118" s="1">
        <f>SUMIFS(T_PROF[claims],T_PROF[year],G$2,T_PROF[encounter],G$4,T_PROF[bill_npi],$A118)</f>
        <v>0</v>
      </c>
      <c r="H118" s="1">
        <f>SUMIFS(T_PROF[claims],T_PROF[year],H$2,T_PROF[encounter],H$4,T_PROF[bill_npi],$A118)</f>
        <v>126</v>
      </c>
      <c r="I118" s="1">
        <f t="shared" si="8"/>
        <v>126</v>
      </c>
      <c r="J118" s="1">
        <f>SUMIFS(T_PROF[claims],T_PROF[year],J$2,T_PROF[encounter],J$4,T_PROF[bill_npi],$A118)</f>
        <v>0</v>
      </c>
      <c r="K118" s="1">
        <f>SUMIFS(T_PROF[claims],T_PROF[year],K$2,T_PROF[encounter],K$4,T_PROF[bill_npi],$A118)</f>
        <v>0</v>
      </c>
      <c r="L118" s="1">
        <f t="shared" si="9"/>
        <v>0</v>
      </c>
      <c r="M118" s="18">
        <f>SUMIFS(T_PROF[paid_amt],T_PROF[bill_npi],$A118,T_PROF[year],M$2,T_PROF[encounter],M$4)</f>
        <v>0</v>
      </c>
      <c r="N118" s="18">
        <f>SUMIFS(T_PROF[paid_amt],T_PROF[bill_npi],$A118,T_PROF[year],N$2,T_PROF[encounter],N$4)</f>
        <v>0</v>
      </c>
      <c r="O118" s="18">
        <f t="shared" si="10"/>
        <v>0</v>
      </c>
      <c r="P118" s="1">
        <f t="shared" si="11"/>
        <v>0</v>
      </c>
      <c r="Q118" s="1">
        <f t="shared" si="12"/>
        <v>57.333333333333336</v>
      </c>
      <c r="R118" s="1">
        <f t="shared" si="13"/>
        <v>57.333333333333336</v>
      </c>
      <c r="S118" s="2">
        <f>SUM($R$6:$R118)/SUM($R$6:$R$1749)</f>
        <v>0.73851582792627957</v>
      </c>
    </row>
    <row r="119" spans="1:19" x14ac:dyDescent="0.35">
      <c r="A119">
        <v>1740220698</v>
      </c>
      <c r="B119" t="s">
        <v>361</v>
      </c>
      <c r="C119" t="s">
        <v>546</v>
      </c>
      <c r="D119" s="1">
        <f>SUMIFS(T_PROF[claims],T_PROF[year],D$2,T_PROF[encounter],D$4,T_PROF[bill_npi],$A119)</f>
        <v>0</v>
      </c>
      <c r="E119" s="1">
        <f>SUMIFS(T_PROF[claims],T_PROF[year],E$2,T_PROF[encounter],E$4,T_PROF[bill_npi],$A119)</f>
        <v>126</v>
      </c>
      <c r="F119" s="1">
        <f t="shared" si="7"/>
        <v>126</v>
      </c>
      <c r="G119" s="1">
        <f>SUMIFS(T_PROF[claims],T_PROF[year],G$2,T_PROF[encounter],G$4,T_PROF[bill_npi],$A119)</f>
        <v>0</v>
      </c>
      <c r="H119" s="1">
        <f>SUMIFS(T_PROF[claims],T_PROF[year],H$2,T_PROF[encounter],H$4,T_PROF[bill_npi],$A119)</f>
        <v>45</v>
      </c>
      <c r="I119" s="1">
        <f t="shared" si="8"/>
        <v>45</v>
      </c>
      <c r="J119" s="1">
        <f>SUMIFS(T_PROF[claims],T_PROF[year],J$2,T_PROF[encounter],J$4,T_PROF[bill_npi],$A119)</f>
        <v>0</v>
      </c>
      <c r="K119" s="1">
        <f>SUMIFS(T_PROF[claims],T_PROF[year],K$2,T_PROF[encounter],K$4,T_PROF[bill_npi],$A119)</f>
        <v>51</v>
      </c>
      <c r="L119" s="1">
        <f t="shared" si="9"/>
        <v>51</v>
      </c>
      <c r="M119" s="18">
        <f>SUMIFS(T_PROF[paid_amt],T_PROF[bill_npi],$A119,T_PROF[year],M$2,T_PROF[encounter],M$4)</f>
        <v>0</v>
      </c>
      <c r="N119" s="18">
        <f>SUMIFS(T_PROF[paid_amt],T_PROF[bill_npi],$A119,T_PROF[year],N$2,T_PROF[encounter],N$4)</f>
        <v>93986.27</v>
      </c>
      <c r="O119" s="18">
        <f t="shared" si="10"/>
        <v>93986.27</v>
      </c>
      <c r="P119" s="1">
        <f t="shared" si="11"/>
        <v>0</v>
      </c>
      <c r="Q119" s="1">
        <f t="shared" si="12"/>
        <v>74</v>
      </c>
      <c r="R119" s="1">
        <f t="shared" si="13"/>
        <v>74</v>
      </c>
      <c r="S119" s="2">
        <f>SUM($R$6:$R119)/SUM($R$6:$R$1749)</f>
        <v>0.74081317976260885</v>
      </c>
    </row>
    <row r="120" spans="1:19" x14ac:dyDescent="0.35">
      <c r="A120">
        <v>1457540056</v>
      </c>
      <c r="B120" t="s">
        <v>351</v>
      </c>
      <c r="C120" t="s">
        <v>777</v>
      </c>
      <c r="D120" s="1">
        <f>SUMIFS(T_PROF[claims],T_PROF[year],D$2,T_PROF[encounter],D$4,T_PROF[bill_npi],$A120)</f>
        <v>0</v>
      </c>
      <c r="E120" s="1">
        <f>SUMIFS(T_PROF[claims],T_PROF[year],E$2,T_PROF[encounter],E$4,T_PROF[bill_npi],$A120)</f>
        <v>29</v>
      </c>
      <c r="F120" s="1">
        <f t="shared" si="7"/>
        <v>29</v>
      </c>
      <c r="G120" s="1">
        <f>SUMIFS(T_PROF[claims],T_PROF[year],G$2,T_PROF[encounter],G$4,T_PROF[bill_npi],$A120)</f>
        <v>0</v>
      </c>
      <c r="H120" s="1">
        <f>SUMIFS(T_PROF[claims],T_PROF[year],H$2,T_PROF[encounter],H$4,T_PROF[bill_npi],$A120)</f>
        <v>79</v>
      </c>
      <c r="I120" s="1">
        <f t="shared" si="8"/>
        <v>79</v>
      </c>
      <c r="J120" s="1">
        <f>SUMIFS(T_PROF[claims],T_PROF[year],J$2,T_PROF[encounter],J$4,T_PROF[bill_npi],$A120)</f>
        <v>0</v>
      </c>
      <c r="K120" s="1">
        <f>SUMIFS(T_PROF[claims],T_PROF[year],K$2,T_PROF[encounter],K$4,T_PROF[bill_npi],$A120)</f>
        <v>158</v>
      </c>
      <c r="L120" s="1">
        <f t="shared" si="9"/>
        <v>158</v>
      </c>
      <c r="M120" s="18">
        <f>SUMIFS(T_PROF[paid_amt],T_PROF[bill_npi],$A120,T_PROF[year],M$2,T_PROF[encounter],M$4)</f>
        <v>0</v>
      </c>
      <c r="N120" s="18">
        <f>SUMIFS(T_PROF[paid_amt],T_PROF[bill_npi],$A120,T_PROF[year],N$2,T_PROF[encounter],N$4)</f>
        <v>260980.25</v>
      </c>
      <c r="O120" s="18">
        <f t="shared" si="10"/>
        <v>260980.25</v>
      </c>
      <c r="P120" s="1">
        <f t="shared" si="11"/>
        <v>0</v>
      </c>
      <c r="Q120" s="1">
        <f t="shared" si="12"/>
        <v>88.666666666666671</v>
      </c>
      <c r="R120" s="1">
        <f t="shared" si="13"/>
        <v>88.666666666666671</v>
      </c>
      <c r="S120" s="2">
        <f>SUM($R$6:$R120)/SUM($R$6:$R$1749)</f>
        <v>0.74356586259352586</v>
      </c>
    </row>
    <row r="121" spans="1:19" x14ac:dyDescent="0.35">
      <c r="A121">
        <v>1154407013</v>
      </c>
      <c r="B121" t="s">
        <v>351</v>
      </c>
      <c r="C121" t="s">
        <v>777</v>
      </c>
      <c r="D121" s="1">
        <f>SUMIFS(T_PROF[claims],T_PROF[year],D$2,T_PROF[encounter],D$4,T_PROF[bill_npi],$A121)</f>
        <v>0</v>
      </c>
      <c r="E121" s="1">
        <f>SUMIFS(T_PROF[claims],T_PROF[year],E$2,T_PROF[encounter],E$4,T_PROF[bill_npi],$A121)</f>
        <v>118</v>
      </c>
      <c r="F121" s="1">
        <f t="shared" si="7"/>
        <v>118</v>
      </c>
      <c r="G121" s="1">
        <f>SUMIFS(T_PROF[claims],T_PROF[year],G$2,T_PROF[encounter],G$4,T_PROF[bill_npi],$A121)</f>
        <v>0</v>
      </c>
      <c r="H121" s="1">
        <f>SUMIFS(T_PROF[claims],T_PROF[year],H$2,T_PROF[encounter],H$4,T_PROF[bill_npi],$A121)</f>
        <v>53</v>
      </c>
      <c r="I121" s="1">
        <f t="shared" si="8"/>
        <v>53</v>
      </c>
      <c r="J121" s="1">
        <f>SUMIFS(T_PROF[claims],T_PROF[year],J$2,T_PROF[encounter],J$4,T_PROF[bill_npi],$A121)</f>
        <v>0</v>
      </c>
      <c r="K121" s="1">
        <f>SUMIFS(T_PROF[claims],T_PROF[year],K$2,T_PROF[encounter],K$4,T_PROF[bill_npi],$A121)</f>
        <v>62</v>
      </c>
      <c r="L121" s="1">
        <f t="shared" si="9"/>
        <v>62</v>
      </c>
      <c r="M121" s="18">
        <f>SUMIFS(T_PROF[paid_amt],T_PROF[bill_npi],$A121,T_PROF[year],M$2,T_PROF[encounter],M$4)</f>
        <v>0</v>
      </c>
      <c r="N121" s="18">
        <f>SUMIFS(T_PROF[paid_amt],T_PROF[bill_npi],$A121,T_PROF[year],N$2,T_PROF[encounter],N$4)</f>
        <v>148723.19</v>
      </c>
      <c r="O121" s="18">
        <f t="shared" si="10"/>
        <v>148723.19</v>
      </c>
      <c r="P121" s="1">
        <f t="shared" si="11"/>
        <v>0</v>
      </c>
      <c r="Q121" s="1">
        <f t="shared" si="12"/>
        <v>77.666666666666671</v>
      </c>
      <c r="R121" s="1">
        <f t="shared" si="13"/>
        <v>77.666666666666671</v>
      </c>
      <c r="S121" s="2">
        <f>SUM($R$6:$R121)/SUM($R$6:$R$1749)</f>
        <v>0.745977047178502</v>
      </c>
    </row>
    <row r="122" spans="1:19" x14ac:dyDescent="0.35">
      <c r="A122">
        <v>1619130358</v>
      </c>
      <c r="B122" t="s">
        <v>351</v>
      </c>
      <c r="C122" t="s">
        <v>777</v>
      </c>
      <c r="D122" s="1">
        <f>SUMIFS(T_PROF[claims],T_PROF[year],D$2,T_PROF[encounter],D$4,T_PROF[bill_npi],$A122)</f>
        <v>0</v>
      </c>
      <c r="E122" s="1">
        <f>SUMIFS(T_PROF[claims],T_PROF[year],E$2,T_PROF[encounter],E$4,T_PROF[bill_npi],$A122)</f>
        <v>94</v>
      </c>
      <c r="F122" s="1">
        <f t="shared" si="7"/>
        <v>94</v>
      </c>
      <c r="G122" s="1">
        <f>SUMIFS(T_PROF[claims],T_PROF[year],G$2,T_PROF[encounter],G$4,T_PROF[bill_npi],$A122)</f>
        <v>0</v>
      </c>
      <c r="H122" s="1">
        <f>SUMIFS(T_PROF[claims],T_PROF[year],H$2,T_PROF[encounter],H$4,T_PROF[bill_npi],$A122)</f>
        <v>56</v>
      </c>
      <c r="I122" s="1">
        <f t="shared" si="8"/>
        <v>56</v>
      </c>
      <c r="J122" s="1">
        <f>SUMIFS(T_PROF[claims],T_PROF[year],J$2,T_PROF[encounter],J$4,T_PROF[bill_npi],$A122)</f>
        <v>0</v>
      </c>
      <c r="K122" s="1">
        <f>SUMIFS(T_PROF[claims],T_PROF[year],K$2,T_PROF[encounter],K$4,T_PROF[bill_npi],$A122)</f>
        <v>48</v>
      </c>
      <c r="L122" s="1">
        <f t="shared" si="9"/>
        <v>48</v>
      </c>
      <c r="M122" s="18">
        <f>SUMIFS(T_PROF[paid_amt],T_PROF[bill_npi],$A122,T_PROF[year],M$2,T_PROF[encounter],M$4)</f>
        <v>0</v>
      </c>
      <c r="N122" s="18">
        <f>SUMIFS(T_PROF[paid_amt],T_PROF[bill_npi],$A122,T_PROF[year],N$2,T_PROF[encounter],N$4)</f>
        <v>120395.79</v>
      </c>
      <c r="O122" s="18">
        <f t="shared" si="10"/>
        <v>120395.79</v>
      </c>
      <c r="P122" s="1">
        <f t="shared" si="11"/>
        <v>0</v>
      </c>
      <c r="Q122" s="1">
        <f t="shared" si="12"/>
        <v>66</v>
      </c>
      <c r="R122" s="1">
        <f t="shared" si="13"/>
        <v>66</v>
      </c>
      <c r="S122" s="2">
        <f>SUM($R$6:$R122)/SUM($R$6:$R$1749)</f>
        <v>0.74802603665414702</v>
      </c>
    </row>
    <row r="123" spans="1:19" x14ac:dyDescent="0.35">
      <c r="A123">
        <v>1174860761</v>
      </c>
      <c r="B123" t="s">
        <v>351</v>
      </c>
      <c r="C123" t="s">
        <v>777</v>
      </c>
      <c r="D123" s="1">
        <f>SUMIFS(T_PROF[claims],T_PROF[year],D$2,T_PROF[encounter],D$4,T_PROF[bill_npi],$A123)</f>
        <v>0</v>
      </c>
      <c r="E123" s="1">
        <f>SUMIFS(T_PROF[claims],T_PROF[year],E$2,T_PROF[encounter],E$4,T_PROF[bill_npi],$A123)</f>
        <v>55</v>
      </c>
      <c r="F123" s="1">
        <f t="shared" si="7"/>
        <v>55</v>
      </c>
      <c r="G123" s="1">
        <f>SUMIFS(T_PROF[claims],T_PROF[year],G$2,T_PROF[encounter],G$4,T_PROF[bill_npi],$A123)</f>
        <v>0</v>
      </c>
      <c r="H123" s="1">
        <f>SUMIFS(T_PROF[claims],T_PROF[year],H$2,T_PROF[encounter],H$4,T_PROF[bill_npi],$A123)</f>
        <v>100</v>
      </c>
      <c r="I123" s="1">
        <f t="shared" si="8"/>
        <v>100</v>
      </c>
      <c r="J123" s="1">
        <f>SUMIFS(T_PROF[claims],T_PROF[year],J$2,T_PROF[encounter],J$4,T_PROF[bill_npi],$A123)</f>
        <v>0</v>
      </c>
      <c r="K123" s="1">
        <f>SUMIFS(T_PROF[claims],T_PROF[year],K$2,T_PROF[encounter],K$4,T_PROF[bill_npi],$A123)</f>
        <v>72</v>
      </c>
      <c r="L123" s="1">
        <f t="shared" si="9"/>
        <v>72</v>
      </c>
      <c r="M123" s="18">
        <f>SUMIFS(T_PROF[paid_amt],T_PROF[bill_npi],$A123,T_PROF[year],M$2,T_PROF[encounter],M$4)</f>
        <v>0</v>
      </c>
      <c r="N123" s="18">
        <f>SUMIFS(T_PROF[paid_amt],T_PROF[bill_npi],$A123,T_PROF[year],N$2,T_PROF[encounter],N$4)</f>
        <v>67574.7</v>
      </c>
      <c r="O123" s="18">
        <f t="shared" si="10"/>
        <v>67574.7</v>
      </c>
      <c r="P123" s="1">
        <f t="shared" si="11"/>
        <v>0</v>
      </c>
      <c r="Q123" s="1">
        <f t="shared" si="12"/>
        <v>75.666666666666671</v>
      </c>
      <c r="R123" s="1">
        <f t="shared" si="13"/>
        <v>75.666666666666671</v>
      </c>
      <c r="S123" s="2">
        <f>SUM($R$6:$R123)/SUM($R$6:$R$1749)</f>
        <v>0.75037513064895212</v>
      </c>
    </row>
    <row r="124" spans="1:19" x14ac:dyDescent="0.35">
      <c r="A124">
        <v>1669615605</v>
      </c>
      <c r="B124" t="s">
        <v>351</v>
      </c>
      <c r="C124" t="s">
        <v>777</v>
      </c>
      <c r="D124" s="1">
        <f>SUMIFS(T_PROF[claims],T_PROF[year],D$2,T_PROF[encounter],D$4,T_PROF[bill_npi],$A124)</f>
        <v>0</v>
      </c>
      <c r="E124" s="1">
        <f>SUMIFS(T_PROF[claims],T_PROF[year],E$2,T_PROF[encounter],E$4,T_PROF[bill_npi],$A124)</f>
        <v>106</v>
      </c>
      <c r="F124" s="1">
        <f t="shared" si="7"/>
        <v>106</v>
      </c>
      <c r="G124" s="1">
        <f>SUMIFS(T_PROF[claims],T_PROF[year],G$2,T_PROF[encounter],G$4,T_PROF[bill_npi],$A124)</f>
        <v>0</v>
      </c>
      <c r="H124" s="1">
        <f>SUMIFS(T_PROF[claims],T_PROF[year],H$2,T_PROF[encounter],H$4,T_PROF[bill_npi],$A124)</f>
        <v>51</v>
      </c>
      <c r="I124" s="1">
        <f t="shared" si="8"/>
        <v>51</v>
      </c>
      <c r="J124" s="1">
        <f>SUMIFS(T_PROF[claims],T_PROF[year],J$2,T_PROF[encounter],J$4,T_PROF[bill_npi],$A124)</f>
        <v>0</v>
      </c>
      <c r="K124" s="1">
        <f>SUMIFS(T_PROF[claims],T_PROF[year],K$2,T_PROF[encounter],K$4,T_PROF[bill_npi],$A124)</f>
        <v>110</v>
      </c>
      <c r="L124" s="1">
        <f t="shared" si="9"/>
        <v>110</v>
      </c>
      <c r="M124" s="18">
        <f>SUMIFS(T_PROF[paid_amt],T_PROF[bill_npi],$A124,T_PROF[year],M$2,T_PROF[encounter],M$4)</f>
        <v>0</v>
      </c>
      <c r="N124" s="18">
        <f>SUMIFS(T_PROF[paid_amt],T_PROF[bill_npi],$A124,T_PROF[year],N$2,T_PROF[encounter],N$4)</f>
        <v>98570.32</v>
      </c>
      <c r="O124" s="18">
        <f t="shared" si="10"/>
        <v>98570.32</v>
      </c>
      <c r="P124" s="1">
        <f t="shared" si="11"/>
        <v>0</v>
      </c>
      <c r="Q124" s="1">
        <f t="shared" si="12"/>
        <v>89</v>
      </c>
      <c r="R124" s="1">
        <f t="shared" si="13"/>
        <v>89</v>
      </c>
      <c r="S124" s="2">
        <f>SUM($R$6:$R124)/SUM($R$6:$R$1749)</f>
        <v>0.75313816191156424</v>
      </c>
    </row>
    <row r="125" spans="1:19" x14ac:dyDescent="0.35">
      <c r="A125">
        <v>1518998699</v>
      </c>
      <c r="B125" t="s">
        <v>353</v>
      </c>
      <c r="C125" t="s">
        <v>3196</v>
      </c>
      <c r="D125" s="1">
        <f>SUMIFS(T_PROF[claims],T_PROF[year],D$2,T_PROF[encounter],D$4,T_PROF[bill_npi],$A125)</f>
        <v>0</v>
      </c>
      <c r="E125" s="1">
        <f>SUMIFS(T_PROF[claims],T_PROF[year],E$2,T_PROF[encounter],E$4,T_PROF[bill_npi],$A125)</f>
        <v>54</v>
      </c>
      <c r="F125" s="1">
        <f t="shared" si="7"/>
        <v>54</v>
      </c>
      <c r="G125" s="1">
        <f>SUMIFS(T_PROF[claims],T_PROF[year],G$2,T_PROF[encounter],G$4,T_PROF[bill_npi],$A125)</f>
        <v>0</v>
      </c>
      <c r="H125" s="1">
        <f>SUMIFS(T_PROF[claims],T_PROF[year],H$2,T_PROF[encounter],H$4,T_PROF[bill_npi],$A125)</f>
        <v>10</v>
      </c>
      <c r="I125" s="1">
        <f t="shared" si="8"/>
        <v>10</v>
      </c>
      <c r="J125" s="1">
        <f>SUMIFS(T_PROF[claims],T_PROF[year],J$2,T_PROF[encounter],J$4,T_PROF[bill_npi],$A125)</f>
        <v>0</v>
      </c>
      <c r="K125" s="1">
        <f>SUMIFS(T_PROF[claims],T_PROF[year],K$2,T_PROF[encounter],K$4,T_PROF[bill_npi],$A125)</f>
        <v>0</v>
      </c>
      <c r="L125" s="1">
        <f t="shared" si="9"/>
        <v>0</v>
      </c>
      <c r="M125" s="18">
        <f>SUMIFS(T_PROF[paid_amt],T_PROF[bill_npi],$A125,T_PROF[year],M$2,T_PROF[encounter],M$4)</f>
        <v>0</v>
      </c>
      <c r="N125" s="18">
        <f>SUMIFS(T_PROF[paid_amt],T_PROF[bill_npi],$A125,T_PROF[year],N$2,T_PROF[encounter],N$4)</f>
        <v>0</v>
      </c>
      <c r="O125" s="18">
        <f t="shared" si="10"/>
        <v>0</v>
      </c>
      <c r="P125" s="1">
        <f t="shared" si="11"/>
        <v>0</v>
      </c>
      <c r="Q125" s="1">
        <f t="shared" si="12"/>
        <v>21.333333333333332</v>
      </c>
      <c r="R125" s="1">
        <f t="shared" si="13"/>
        <v>21.333333333333332</v>
      </c>
      <c r="S125" s="2">
        <f>SUM($R$6:$R125)/SUM($R$6:$R$1749)</f>
        <v>0.75380046154005553</v>
      </c>
    </row>
    <row r="126" spans="1:19" x14ac:dyDescent="0.35">
      <c r="A126">
        <v>1619131182</v>
      </c>
      <c r="B126" t="s">
        <v>351</v>
      </c>
      <c r="C126" t="s">
        <v>777</v>
      </c>
      <c r="D126" s="1">
        <f>SUMIFS(T_PROF[claims],T_PROF[year],D$2,T_PROF[encounter],D$4,T_PROF[bill_npi],$A126)</f>
        <v>0</v>
      </c>
      <c r="E126" s="1">
        <f>SUMIFS(T_PROF[claims],T_PROF[year],E$2,T_PROF[encounter],E$4,T_PROF[bill_npi],$A126)</f>
        <v>49</v>
      </c>
      <c r="F126" s="1">
        <f t="shared" si="7"/>
        <v>49</v>
      </c>
      <c r="G126" s="1">
        <f>SUMIFS(T_PROF[claims],T_PROF[year],G$2,T_PROF[encounter],G$4,T_PROF[bill_npi],$A126)</f>
        <v>0</v>
      </c>
      <c r="H126" s="1">
        <f>SUMIFS(T_PROF[claims],T_PROF[year],H$2,T_PROF[encounter],H$4,T_PROF[bill_npi],$A126)</f>
        <v>56</v>
      </c>
      <c r="I126" s="1">
        <f t="shared" si="8"/>
        <v>56</v>
      </c>
      <c r="J126" s="1">
        <f>SUMIFS(T_PROF[claims],T_PROF[year],J$2,T_PROF[encounter],J$4,T_PROF[bill_npi],$A126)</f>
        <v>0</v>
      </c>
      <c r="K126" s="1">
        <f>SUMIFS(T_PROF[claims],T_PROF[year],K$2,T_PROF[encounter],K$4,T_PROF[bill_npi],$A126)</f>
        <v>37</v>
      </c>
      <c r="L126" s="1">
        <f t="shared" si="9"/>
        <v>37</v>
      </c>
      <c r="M126" s="18">
        <f>SUMIFS(T_PROF[paid_amt],T_PROF[bill_npi],$A126,T_PROF[year],M$2,T_PROF[encounter],M$4)</f>
        <v>0</v>
      </c>
      <c r="N126" s="18">
        <f>SUMIFS(T_PROF[paid_amt],T_PROF[bill_npi],$A126,T_PROF[year],N$2,T_PROF[encounter],N$4)</f>
        <v>98578.7</v>
      </c>
      <c r="O126" s="18">
        <f t="shared" si="10"/>
        <v>98578.7</v>
      </c>
      <c r="P126" s="1">
        <f t="shared" si="11"/>
        <v>0</v>
      </c>
      <c r="Q126" s="1">
        <f t="shared" si="12"/>
        <v>47.333333333333336</v>
      </c>
      <c r="R126" s="1">
        <f t="shared" si="13"/>
        <v>47.333333333333336</v>
      </c>
      <c r="S126" s="2">
        <f>SUM($R$6:$R126)/SUM($R$6:$R$1749)</f>
        <v>0.75526993884077054</v>
      </c>
    </row>
    <row r="127" spans="1:19" x14ac:dyDescent="0.35">
      <c r="A127">
        <v>1124458369</v>
      </c>
      <c r="B127" t="s">
        <v>353</v>
      </c>
      <c r="C127" t="s">
        <v>3196</v>
      </c>
      <c r="D127" s="1">
        <f>SUMIFS(T_PROF[claims],T_PROF[year],D$2,T_PROF[encounter],D$4,T_PROF[bill_npi],$A127)</f>
        <v>0</v>
      </c>
      <c r="E127" s="1">
        <f>SUMIFS(T_PROF[claims],T_PROF[year],E$2,T_PROF[encounter],E$4,T_PROF[bill_npi],$A127)</f>
        <v>0</v>
      </c>
      <c r="F127" s="1">
        <f t="shared" si="7"/>
        <v>0</v>
      </c>
      <c r="G127" s="1">
        <f>SUMIFS(T_PROF[claims],T_PROF[year],G$2,T_PROF[encounter],G$4,T_PROF[bill_npi],$A127)</f>
        <v>0</v>
      </c>
      <c r="H127" s="1">
        <f>SUMIFS(T_PROF[claims],T_PROF[year],H$2,T_PROF[encounter],H$4,T_PROF[bill_npi],$A127)</f>
        <v>0</v>
      </c>
      <c r="I127" s="1">
        <f t="shared" si="8"/>
        <v>0</v>
      </c>
      <c r="J127" s="1">
        <f>SUMIFS(T_PROF[claims],T_PROF[year],J$2,T_PROF[encounter],J$4,T_PROF[bill_npi],$A127)</f>
        <v>0</v>
      </c>
      <c r="K127" s="1">
        <f>SUMIFS(T_PROF[claims],T_PROF[year],K$2,T_PROF[encounter],K$4,T_PROF[bill_npi],$A127)</f>
        <v>0</v>
      </c>
      <c r="L127" s="1">
        <f t="shared" si="9"/>
        <v>0</v>
      </c>
      <c r="M127" s="18">
        <f>SUMIFS(T_PROF[paid_amt],T_PROF[bill_npi],$A127,T_PROF[year],M$2,T_PROF[encounter],M$4)</f>
        <v>0</v>
      </c>
      <c r="N127" s="18">
        <f>SUMIFS(T_PROF[paid_amt],T_PROF[bill_npi],$A127,T_PROF[year],N$2,T_PROF[encounter],N$4)</f>
        <v>0</v>
      </c>
      <c r="O127" s="18">
        <f t="shared" si="10"/>
        <v>0</v>
      </c>
      <c r="P127" s="1">
        <f t="shared" si="11"/>
        <v>0</v>
      </c>
      <c r="Q127" s="1">
        <f t="shared" si="12"/>
        <v>0</v>
      </c>
      <c r="R127" s="1">
        <f t="shared" si="13"/>
        <v>0</v>
      </c>
      <c r="S127" s="2">
        <f>SUM($R$6:$R127)/SUM($R$6:$R$1749)</f>
        <v>0.75526993884077054</v>
      </c>
    </row>
    <row r="128" spans="1:19" x14ac:dyDescent="0.35">
      <c r="A128">
        <v>1932143153</v>
      </c>
      <c r="B128" t="s">
        <v>367</v>
      </c>
      <c r="C128" t="s">
        <v>2086</v>
      </c>
      <c r="D128" s="1">
        <f>SUMIFS(T_PROF[claims],T_PROF[year],D$2,T_PROF[encounter],D$4,T_PROF[bill_npi],$A128)</f>
        <v>0</v>
      </c>
      <c r="E128" s="1">
        <f>SUMIFS(T_PROF[claims],T_PROF[year],E$2,T_PROF[encounter],E$4,T_PROF[bill_npi],$A128)</f>
        <v>98</v>
      </c>
      <c r="F128" s="1">
        <f t="shared" si="7"/>
        <v>98</v>
      </c>
      <c r="G128" s="1">
        <f>SUMIFS(T_PROF[claims],T_PROF[year],G$2,T_PROF[encounter],G$4,T_PROF[bill_npi],$A128)</f>
        <v>0</v>
      </c>
      <c r="H128" s="1">
        <f>SUMIFS(T_PROF[claims],T_PROF[year],H$2,T_PROF[encounter],H$4,T_PROF[bill_npi],$A128)</f>
        <v>64</v>
      </c>
      <c r="I128" s="1">
        <f t="shared" si="8"/>
        <v>64</v>
      </c>
      <c r="J128" s="1">
        <f>SUMIFS(T_PROF[claims],T_PROF[year],J$2,T_PROF[encounter],J$4,T_PROF[bill_npi],$A128)</f>
        <v>0</v>
      </c>
      <c r="K128" s="1">
        <f>SUMIFS(T_PROF[claims],T_PROF[year],K$2,T_PROF[encounter],K$4,T_PROF[bill_npi],$A128)</f>
        <v>82</v>
      </c>
      <c r="L128" s="1">
        <f t="shared" si="9"/>
        <v>82</v>
      </c>
      <c r="M128" s="18">
        <f>SUMIFS(T_PROF[paid_amt],T_PROF[bill_npi],$A128,T_PROF[year],M$2,T_PROF[encounter],M$4)</f>
        <v>0</v>
      </c>
      <c r="N128" s="18">
        <f>SUMIFS(T_PROF[paid_amt],T_PROF[bill_npi],$A128,T_PROF[year],N$2,T_PROF[encounter],N$4)</f>
        <v>154175.20000000001</v>
      </c>
      <c r="O128" s="18">
        <f t="shared" si="10"/>
        <v>154175.20000000001</v>
      </c>
      <c r="P128" s="1">
        <f t="shared" si="11"/>
        <v>0</v>
      </c>
      <c r="Q128" s="1">
        <f t="shared" si="12"/>
        <v>81.333333333333329</v>
      </c>
      <c r="R128" s="1">
        <f t="shared" si="13"/>
        <v>81.333333333333329</v>
      </c>
      <c r="S128" s="2">
        <f>SUM($R$6:$R128)/SUM($R$6:$R$1749)</f>
        <v>0.75779495617439363</v>
      </c>
    </row>
    <row r="129" spans="1:19" x14ac:dyDescent="0.35">
      <c r="A129">
        <v>1326041286</v>
      </c>
      <c r="B129" t="s">
        <v>351</v>
      </c>
      <c r="C129" t="s">
        <v>777</v>
      </c>
      <c r="D129" s="1">
        <f>SUMIFS(T_PROF[claims],T_PROF[year],D$2,T_PROF[encounter],D$4,T_PROF[bill_npi],$A129)</f>
        <v>0</v>
      </c>
      <c r="E129" s="1">
        <f>SUMIFS(T_PROF[claims],T_PROF[year],E$2,T_PROF[encounter],E$4,T_PROF[bill_npi],$A129)</f>
        <v>56</v>
      </c>
      <c r="F129" s="1">
        <f t="shared" si="7"/>
        <v>56</v>
      </c>
      <c r="G129" s="1">
        <f>SUMIFS(T_PROF[claims],T_PROF[year],G$2,T_PROF[encounter],G$4,T_PROF[bill_npi],$A129)</f>
        <v>0</v>
      </c>
      <c r="H129" s="1">
        <f>SUMIFS(T_PROF[claims],T_PROF[year],H$2,T_PROF[encounter],H$4,T_PROF[bill_npi],$A129)</f>
        <v>45</v>
      </c>
      <c r="I129" s="1">
        <f t="shared" si="8"/>
        <v>45</v>
      </c>
      <c r="J129" s="1">
        <f>SUMIFS(T_PROF[claims],T_PROF[year],J$2,T_PROF[encounter],J$4,T_PROF[bill_npi],$A129)</f>
        <v>0</v>
      </c>
      <c r="K129" s="1">
        <f>SUMIFS(T_PROF[claims],T_PROF[year],K$2,T_PROF[encounter],K$4,T_PROF[bill_npi],$A129)</f>
        <v>45</v>
      </c>
      <c r="L129" s="1">
        <f t="shared" si="9"/>
        <v>45</v>
      </c>
      <c r="M129" s="18">
        <f>SUMIFS(T_PROF[paid_amt],T_PROF[bill_npi],$A129,T_PROF[year],M$2,T_PROF[encounter],M$4)</f>
        <v>0</v>
      </c>
      <c r="N129" s="18">
        <f>SUMIFS(T_PROF[paid_amt],T_PROF[bill_npi],$A129,T_PROF[year],N$2,T_PROF[encounter],N$4)</f>
        <v>98952.79</v>
      </c>
      <c r="O129" s="18">
        <f t="shared" si="10"/>
        <v>98952.79</v>
      </c>
      <c r="P129" s="1">
        <f t="shared" si="11"/>
        <v>0</v>
      </c>
      <c r="Q129" s="1">
        <f t="shared" si="12"/>
        <v>48.666666666666664</v>
      </c>
      <c r="R129" s="1">
        <f t="shared" si="13"/>
        <v>48.666666666666664</v>
      </c>
      <c r="S129" s="2">
        <f>SUM($R$6:$R129)/SUM($R$6:$R$1749)</f>
        <v>0.75930582720188944</v>
      </c>
    </row>
    <row r="130" spans="1:19" x14ac:dyDescent="0.35">
      <c r="A130">
        <v>1396143004</v>
      </c>
      <c r="B130" t="s">
        <v>351</v>
      </c>
      <c r="C130" t="s">
        <v>777</v>
      </c>
      <c r="D130" s="1">
        <f>SUMIFS(T_PROF[claims],T_PROF[year],D$2,T_PROF[encounter],D$4,T_PROF[bill_npi],$A130)</f>
        <v>0</v>
      </c>
      <c r="E130" s="1">
        <f>SUMIFS(T_PROF[claims],T_PROF[year],E$2,T_PROF[encounter],E$4,T_PROF[bill_npi],$A130)</f>
        <v>102</v>
      </c>
      <c r="F130" s="1">
        <f t="shared" si="7"/>
        <v>102</v>
      </c>
      <c r="G130" s="1">
        <f>SUMIFS(T_PROF[claims],T_PROF[year],G$2,T_PROF[encounter],G$4,T_PROF[bill_npi],$A130)</f>
        <v>0</v>
      </c>
      <c r="H130" s="1">
        <f>SUMIFS(T_PROF[claims],T_PROF[year],H$2,T_PROF[encounter],H$4,T_PROF[bill_npi],$A130)</f>
        <v>86</v>
      </c>
      <c r="I130" s="1">
        <f t="shared" si="8"/>
        <v>86</v>
      </c>
      <c r="J130" s="1">
        <f>SUMIFS(T_PROF[claims],T_PROF[year],J$2,T_PROF[encounter],J$4,T_PROF[bill_npi],$A130)</f>
        <v>0</v>
      </c>
      <c r="K130" s="1">
        <f>SUMIFS(T_PROF[claims],T_PROF[year],K$2,T_PROF[encounter],K$4,T_PROF[bill_npi],$A130)</f>
        <v>98</v>
      </c>
      <c r="L130" s="1">
        <f t="shared" si="9"/>
        <v>98</v>
      </c>
      <c r="M130" s="18">
        <f>SUMIFS(T_PROF[paid_amt],T_PROF[bill_npi],$A130,T_PROF[year],M$2,T_PROF[encounter],M$4)</f>
        <v>0</v>
      </c>
      <c r="N130" s="18">
        <f>SUMIFS(T_PROF[paid_amt],T_PROF[bill_npi],$A130,T_PROF[year],N$2,T_PROF[encounter],N$4)</f>
        <v>97378.93</v>
      </c>
      <c r="O130" s="18">
        <f t="shared" si="10"/>
        <v>97378.93</v>
      </c>
      <c r="P130" s="1">
        <f t="shared" si="11"/>
        <v>0</v>
      </c>
      <c r="Q130" s="1">
        <f t="shared" si="12"/>
        <v>95.333333333333329</v>
      </c>
      <c r="R130" s="1">
        <f t="shared" si="13"/>
        <v>95.333333333333329</v>
      </c>
      <c r="S130" s="2">
        <f>SUM($R$6:$R130)/SUM($R$6:$R$1749)</f>
        <v>0.76226547866670991</v>
      </c>
    </row>
    <row r="131" spans="1:19" x14ac:dyDescent="0.35">
      <c r="A131">
        <v>1770625600</v>
      </c>
      <c r="B131" t="s">
        <v>351</v>
      </c>
      <c r="C131" t="s">
        <v>777</v>
      </c>
      <c r="D131" s="1">
        <f>SUMIFS(T_PROF[claims],T_PROF[year],D$2,T_PROF[encounter],D$4,T_PROF[bill_npi],$A131)</f>
        <v>0</v>
      </c>
      <c r="E131" s="1">
        <f>SUMIFS(T_PROF[claims],T_PROF[year],E$2,T_PROF[encounter],E$4,T_PROF[bill_npi],$A131)</f>
        <v>106</v>
      </c>
      <c r="F131" s="1">
        <f t="shared" si="7"/>
        <v>106</v>
      </c>
      <c r="G131" s="1">
        <f>SUMIFS(T_PROF[claims],T_PROF[year],G$2,T_PROF[encounter],G$4,T_PROF[bill_npi],$A131)</f>
        <v>0</v>
      </c>
      <c r="H131" s="1">
        <f>SUMIFS(T_PROF[claims],T_PROF[year],H$2,T_PROF[encounter],H$4,T_PROF[bill_npi],$A131)</f>
        <v>56</v>
      </c>
      <c r="I131" s="1">
        <f t="shared" si="8"/>
        <v>56</v>
      </c>
      <c r="J131" s="1">
        <f>SUMIFS(T_PROF[claims],T_PROF[year],J$2,T_PROF[encounter],J$4,T_PROF[bill_npi],$A131)</f>
        <v>0</v>
      </c>
      <c r="K131" s="1">
        <f>SUMIFS(T_PROF[claims],T_PROF[year],K$2,T_PROF[encounter],K$4,T_PROF[bill_npi],$A131)</f>
        <v>62</v>
      </c>
      <c r="L131" s="1">
        <f t="shared" si="9"/>
        <v>62</v>
      </c>
      <c r="M131" s="18">
        <f>SUMIFS(T_PROF[paid_amt],T_PROF[bill_npi],$A131,T_PROF[year],M$2,T_PROF[encounter],M$4)</f>
        <v>0</v>
      </c>
      <c r="N131" s="18">
        <f>SUMIFS(T_PROF[paid_amt],T_PROF[bill_npi],$A131,T_PROF[year],N$2,T_PROF[encounter],N$4)</f>
        <v>105760.15</v>
      </c>
      <c r="O131" s="18">
        <f t="shared" si="10"/>
        <v>105760.15</v>
      </c>
      <c r="P131" s="1">
        <f t="shared" si="11"/>
        <v>0</v>
      </c>
      <c r="Q131" s="1">
        <f t="shared" si="12"/>
        <v>74.666666666666671</v>
      </c>
      <c r="R131" s="1">
        <f t="shared" si="13"/>
        <v>74.666666666666671</v>
      </c>
      <c r="S131" s="2">
        <f>SUM($R$6:$R131)/SUM($R$6:$R$1749)</f>
        <v>0.76458352736642954</v>
      </c>
    </row>
    <row r="132" spans="1:19" x14ac:dyDescent="0.35">
      <c r="A132">
        <v>1205084969</v>
      </c>
      <c r="B132" t="s">
        <v>351</v>
      </c>
      <c r="C132" t="s">
        <v>777</v>
      </c>
      <c r="D132" s="1">
        <f>SUMIFS(T_PROF[claims],T_PROF[year],D$2,T_PROF[encounter],D$4,T_PROF[bill_npi],$A132)</f>
        <v>0</v>
      </c>
      <c r="E132" s="1">
        <f>SUMIFS(T_PROF[claims],T_PROF[year],E$2,T_PROF[encounter],E$4,T_PROF[bill_npi],$A132)</f>
        <v>40</v>
      </c>
      <c r="F132" s="1">
        <f t="shared" si="7"/>
        <v>40</v>
      </c>
      <c r="G132" s="1">
        <f>SUMIFS(T_PROF[claims],T_PROF[year],G$2,T_PROF[encounter],G$4,T_PROF[bill_npi],$A132)</f>
        <v>0</v>
      </c>
      <c r="H132" s="1">
        <f>SUMIFS(T_PROF[claims],T_PROF[year],H$2,T_PROF[encounter],H$4,T_PROF[bill_npi],$A132)</f>
        <v>45</v>
      </c>
      <c r="I132" s="1">
        <f t="shared" si="8"/>
        <v>45</v>
      </c>
      <c r="J132" s="1">
        <f>SUMIFS(T_PROF[claims],T_PROF[year],J$2,T_PROF[encounter],J$4,T_PROF[bill_npi],$A132)</f>
        <v>0</v>
      </c>
      <c r="K132" s="1">
        <f>SUMIFS(T_PROF[claims],T_PROF[year],K$2,T_PROF[encounter],K$4,T_PROF[bill_npi],$A132)</f>
        <v>49</v>
      </c>
      <c r="L132" s="1">
        <f t="shared" si="9"/>
        <v>49</v>
      </c>
      <c r="M132" s="18">
        <f>SUMIFS(T_PROF[paid_amt],T_PROF[bill_npi],$A132,T_PROF[year],M$2,T_PROF[encounter],M$4)</f>
        <v>0</v>
      </c>
      <c r="N132" s="18">
        <f>SUMIFS(T_PROF[paid_amt],T_PROF[bill_npi],$A132,T_PROF[year],N$2,T_PROF[encounter],N$4)</f>
        <v>91673.64</v>
      </c>
      <c r="O132" s="18">
        <f t="shared" si="10"/>
        <v>91673.64</v>
      </c>
      <c r="P132" s="1">
        <f t="shared" si="11"/>
        <v>0</v>
      </c>
      <c r="Q132" s="1">
        <f t="shared" si="12"/>
        <v>44.666666666666664</v>
      </c>
      <c r="R132" s="1">
        <f t="shared" si="13"/>
        <v>44.666666666666664</v>
      </c>
      <c r="S132" s="2">
        <f>SUM($R$6:$R132)/SUM($R$6:$R$1749)</f>
        <v>0.76597021721358327</v>
      </c>
    </row>
    <row r="133" spans="1:19" x14ac:dyDescent="0.35">
      <c r="A133">
        <v>1467463851</v>
      </c>
      <c r="B133" t="s">
        <v>351</v>
      </c>
      <c r="C133" t="s">
        <v>777</v>
      </c>
      <c r="D133" s="1">
        <f>SUMIFS(T_PROF[claims],T_PROF[year],D$2,T_PROF[encounter],D$4,T_PROF[bill_npi],$A133)</f>
        <v>0</v>
      </c>
      <c r="E133" s="1">
        <f>SUMIFS(T_PROF[claims],T_PROF[year],E$2,T_PROF[encounter],E$4,T_PROF[bill_npi],$A133)</f>
        <v>88</v>
      </c>
      <c r="F133" s="1">
        <f t="shared" si="7"/>
        <v>88</v>
      </c>
      <c r="G133" s="1">
        <f>SUMIFS(T_PROF[claims],T_PROF[year],G$2,T_PROF[encounter],G$4,T_PROF[bill_npi],$A133)</f>
        <v>0</v>
      </c>
      <c r="H133" s="1">
        <f>SUMIFS(T_PROF[claims],T_PROF[year],H$2,T_PROF[encounter],H$4,T_PROF[bill_npi],$A133)</f>
        <v>46</v>
      </c>
      <c r="I133" s="1">
        <f t="shared" si="8"/>
        <v>46</v>
      </c>
      <c r="J133" s="1">
        <f>SUMIFS(T_PROF[claims],T_PROF[year],J$2,T_PROF[encounter],J$4,T_PROF[bill_npi],$A133)</f>
        <v>0</v>
      </c>
      <c r="K133" s="1">
        <f>SUMIFS(T_PROF[claims],T_PROF[year],K$2,T_PROF[encounter],K$4,T_PROF[bill_npi],$A133)</f>
        <v>41</v>
      </c>
      <c r="L133" s="1">
        <f t="shared" si="9"/>
        <v>41</v>
      </c>
      <c r="M133" s="18">
        <f>SUMIFS(T_PROF[paid_amt],T_PROF[bill_npi],$A133,T_PROF[year],M$2,T_PROF[encounter],M$4)</f>
        <v>0</v>
      </c>
      <c r="N133" s="18">
        <f>SUMIFS(T_PROF[paid_amt],T_PROF[bill_npi],$A133,T_PROF[year],N$2,T_PROF[encounter],N$4)</f>
        <v>107222.69</v>
      </c>
      <c r="O133" s="18">
        <f t="shared" si="10"/>
        <v>107222.69</v>
      </c>
      <c r="P133" s="1">
        <f t="shared" si="11"/>
        <v>0</v>
      </c>
      <c r="Q133" s="1">
        <f t="shared" si="12"/>
        <v>58.333333333333336</v>
      </c>
      <c r="R133" s="1">
        <f t="shared" si="13"/>
        <v>58.333333333333336</v>
      </c>
      <c r="S133" s="2">
        <f>SUM($R$6:$R133)/SUM($R$6:$R$1749)</f>
        <v>0.76778119276023915</v>
      </c>
    </row>
    <row r="134" spans="1:19" x14ac:dyDescent="0.35">
      <c r="A134">
        <v>1588651756</v>
      </c>
      <c r="B134" t="s">
        <v>351</v>
      </c>
      <c r="C134" t="s">
        <v>777</v>
      </c>
      <c r="D134" s="1">
        <f>SUMIFS(T_PROF[claims],T_PROF[year],D$2,T_PROF[encounter],D$4,T_PROF[bill_npi],$A134)</f>
        <v>0</v>
      </c>
      <c r="E134" s="1">
        <f>SUMIFS(T_PROF[claims],T_PROF[year],E$2,T_PROF[encounter],E$4,T_PROF[bill_npi],$A134)</f>
        <v>47</v>
      </c>
      <c r="F134" s="1">
        <f t="shared" ref="F134:F197" si="14">SUM(D134,E134)</f>
        <v>47</v>
      </c>
      <c r="G134" s="1">
        <f>SUMIFS(T_PROF[claims],T_PROF[year],G$2,T_PROF[encounter],G$4,T_PROF[bill_npi],$A134)</f>
        <v>1</v>
      </c>
      <c r="H134" s="1">
        <f>SUMIFS(T_PROF[claims],T_PROF[year],H$2,T_PROF[encounter],H$4,T_PROF[bill_npi],$A134)</f>
        <v>0</v>
      </c>
      <c r="I134" s="1">
        <f t="shared" ref="I134:I197" si="15">SUM(G134,H134)</f>
        <v>1</v>
      </c>
      <c r="J134" s="1">
        <f>SUMIFS(T_PROF[claims],T_PROF[year],J$2,T_PROF[encounter],J$4,T_PROF[bill_npi],$A134)</f>
        <v>0</v>
      </c>
      <c r="K134" s="1">
        <f>SUMIFS(T_PROF[claims],T_PROF[year],K$2,T_PROF[encounter],K$4,T_PROF[bill_npi],$A134)</f>
        <v>0</v>
      </c>
      <c r="L134" s="1">
        <f t="shared" ref="L134:L197" si="16">SUM(J134,K134)</f>
        <v>0</v>
      </c>
      <c r="M134" s="18">
        <f>SUMIFS(T_PROF[paid_amt],T_PROF[bill_npi],$A134,T_PROF[year],M$2,T_PROF[encounter],M$4)</f>
        <v>0</v>
      </c>
      <c r="N134" s="18">
        <f>SUMIFS(T_PROF[paid_amt],T_PROF[bill_npi],$A134,T_PROF[year],N$2,T_PROF[encounter],N$4)</f>
        <v>0</v>
      </c>
      <c r="O134" s="18">
        <f t="shared" si="10"/>
        <v>0</v>
      </c>
      <c r="P134" s="1">
        <f t="shared" si="11"/>
        <v>0.33333333333333331</v>
      </c>
      <c r="Q134" s="1">
        <f t="shared" si="12"/>
        <v>15.666666666666666</v>
      </c>
      <c r="R134" s="1">
        <f t="shared" si="13"/>
        <v>16</v>
      </c>
      <c r="S134" s="2">
        <f>SUM($R$6:$R134)/SUM($R$6:$R$1749)</f>
        <v>0.76827791748160756</v>
      </c>
    </row>
    <row r="135" spans="1:19" x14ac:dyDescent="0.35">
      <c r="A135">
        <v>1063511970</v>
      </c>
      <c r="B135" t="s">
        <v>351</v>
      </c>
      <c r="C135" t="s">
        <v>777</v>
      </c>
      <c r="D135" s="1">
        <f>SUMIFS(T_PROF[claims],T_PROF[year],D$2,T_PROF[encounter],D$4,T_PROF[bill_npi],$A135)</f>
        <v>0</v>
      </c>
      <c r="E135" s="1">
        <f>SUMIFS(T_PROF[claims],T_PROF[year],E$2,T_PROF[encounter],E$4,T_PROF[bill_npi],$A135)</f>
        <v>45</v>
      </c>
      <c r="F135" s="1">
        <f t="shared" si="14"/>
        <v>45</v>
      </c>
      <c r="G135" s="1">
        <f>SUMIFS(T_PROF[claims],T_PROF[year],G$2,T_PROF[encounter],G$4,T_PROF[bill_npi],$A135)</f>
        <v>0</v>
      </c>
      <c r="H135" s="1">
        <f>SUMIFS(T_PROF[claims],T_PROF[year],H$2,T_PROF[encounter],H$4,T_PROF[bill_npi],$A135)</f>
        <v>40</v>
      </c>
      <c r="I135" s="1">
        <f t="shared" si="15"/>
        <v>40</v>
      </c>
      <c r="J135" s="1">
        <f>SUMIFS(T_PROF[claims],T_PROF[year],J$2,T_PROF[encounter],J$4,T_PROF[bill_npi],$A135)</f>
        <v>0</v>
      </c>
      <c r="K135" s="1">
        <f>SUMIFS(T_PROF[claims],T_PROF[year],K$2,T_PROF[encounter],K$4,T_PROF[bill_npi],$A135)</f>
        <v>22</v>
      </c>
      <c r="L135" s="1">
        <f t="shared" si="16"/>
        <v>22</v>
      </c>
      <c r="M135" s="18">
        <f>SUMIFS(T_PROF[paid_amt],T_PROF[bill_npi],$A135,T_PROF[year],M$2,T_PROF[encounter],M$4)</f>
        <v>0</v>
      </c>
      <c r="N135" s="18">
        <f>SUMIFS(T_PROF[paid_amt],T_PROF[bill_npi],$A135,T_PROF[year],N$2,T_PROF[encounter],N$4)</f>
        <v>56129.69</v>
      </c>
      <c r="O135" s="18">
        <f t="shared" ref="O135:O198" si="17">SUM(M135:N135)</f>
        <v>56129.69</v>
      </c>
      <c r="P135" s="1">
        <f t="shared" ref="P135:P198" si="18">AVERAGE(J135,G135,D135)</f>
        <v>0</v>
      </c>
      <c r="Q135" s="1">
        <f t="shared" ref="Q135:Q198" si="19">AVERAGE(K135,H135,E135)</f>
        <v>35.666666666666664</v>
      </c>
      <c r="R135" s="1">
        <f t="shared" ref="R135:R198" si="20">AVERAGE(L135,I135,F135)</f>
        <v>35.666666666666664</v>
      </c>
      <c r="S135" s="2">
        <f>SUM($R$6:$R135)/SUM($R$6:$R$1749)</f>
        <v>0.76938519967299157</v>
      </c>
    </row>
    <row r="136" spans="1:19" x14ac:dyDescent="0.35">
      <c r="A136">
        <v>1881653509</v>
      </c>
      <c r="B136" t="s">
        <v>352</v>
      </c>
      <c r="C136" t="s">
        <v>2130</v>
      </c>
      <c r="D136" s="1">
        <f>SUMIFS(T_PROF[claims],T_PROF[year],D$2,T_PROF[encounter],D$4,T_PROF[bill_npi],$A136)</f>
        <v>0</v>
      </c>
      <c r="E136" s="1">
        <f>SUMIFS(T_PROF[claims],T_PROF[year],E$2,T_PROF[encounter],E$4,T_PROF[bill_npi],$A136)</f>
        <v>100</v>
      </c>
      <c r="F136" s="1">
        <f t="shared" si="14"/>
        <v>100</v>
      </c>
      <c r="G136" s="1">
        <f>SUMIFS(T_PROF[claims],T_PROF[year],G$2,T_PROF[encounter],G$4,T_PROF[bill_npi],$A136)</f>
        <v>0</v>
      </c>
      <c r="H136" s="1">
        <f>SUMIFS(T_PROF[claims],T_PROF[year],H$2,T_PROF[encounter],H$4,T_PROF[bill_npi],$A136)</f>
        <v>31</v>
      </c>
      <c r="I136" s="1">
        <f t="shared" si="15"/>
        <v>31</v>
      </c>
      <c r="J136" s="1">
        <f>SUMIFS(T_PROF[claims],T_PROF[year],J$2,T_PROF[encounter],J$4,T_PROF[bill_npi],$A136)</f>
        <v>0</v>
      </c>
      <c r="K136" s="1">
        <f>SUMIFS(T_PROF[claims],T_PROF[year],K$2,T_PROF[encounter],K$4,T_PROF[bill_npi],$A136)</f>
        <v>58</v>
      </c>
      <c r="L136" s="1">
        <f t="shared" si="16"/>
        <v>58</v>
      </c>
      <c r="M136" s="18">
        <f>SUMIFS(T_PROF[paid_amt],T_PROF[bill_npi],$A136,T_PROF[year],M$2,T_PROF[encounter],M$4)</f>
        <v>0</v>
      </c>
      <c r="N136" s="18">
        <f>SUMIFS(T_PROF[paid_amt],T_PROF[bill_npi],$A136,T_PROF[year],N$2,T_PROF[encounter],N$4)</f>
        <v>96952</v>
      </c>
      <c r="O136" s="18">
        <f t="shared" si="17"/>
        <v>96952</v>
      </c>
      <c r="P136" s="1">
        <f t="shared" si="18"/>
        <v>0</v>
      </c>
      <c r="Q136" s="1">
        <f t="shared" si="19"/>
        <v>63</v>
      </c>
      <c r="R136" s="1">
        <f t="shared" si="20"/>
        <v>63</v>
      </c>
      <c r="S136" s="2">
        <f>SUM($R$6:$R136)/SUM($R$6:$R$1749)</f>
        <v>0.77134105326337987</v>
      </c>
    </row>
    <row r="137" spans="1:19" x14ac:dyDescent="0.35">
      <c r="A137">
        <v>1053497388</v>
      </c>
      <c r="B137" t="s">
        <v>388</v>
      </c>
      <c r="C137" t="s">
        <v>3196</v>
      </c>
      <c r="D137" s="1">
        <f>SUMIFS(T_PROF[claims],T_PROF[year],D$2,T_PROF[encounter],D$4,T_PROF[bill_npi],$A137)</f>
        <v>0</v>
      </c>
      <c r="E137" s="1">
        <f>SUMIFS(T_PROF[claims],T_PROF[year],E$2,T_PROF[encounter],E$4,T_PROF[bill_npi],$A137)</f>
        <v>63</v>
      </c>
      <c r="F137" s="1">
        <f t="shared" si="14"/>
        <v>63</v>
      </c>
      <c r="G137" s="1">
        <f>SUMIFS(T_PROF[claims],T_PROF[year],G$2,T_PROF[encounter],G$4,T_PROF[bill_npi],$A137)</f>
        <v>0</v>
      </c>
      <c r="H137" s="1">
        <f>SUMIFS(T_PROF[claims],T_PROF[year],H$2,T_PROF[encounter],H$4,T_PROF[bill_npi],$A137)</f>
        <v>38</v>
      </c>
      <c r="I137" s="1">
        <f t="shared" si="15"/>
        <v>38</v>
      </c>
      <c r="J137" s="1">
        <f>SUMIFS(T_PROF[claims],T_PROF[year],J$2,T_PROF[encounter],J$4,T_PROF[bill_npi],$A137)</f>
        <v>0</v>
      </c>
      <c r="K137" s="1">
        <f>SUMIFS(T_PROF[claims],T_PROF[year],K$2,T_PROF[encounter],K$4,T_PROF[bill_npi],$A137)</f>
        <v>36</v>
      </c>
      <c r="L137" s="1">
        <f t="shared" si="16"/>
        <v>36</v>
      </c>
      <c r="M137" s="18">
        <f>SUMIFS(T_PROF[paid_amt],T_PROF[bill_npi],$A137,T_PROF[year],M$2,T_PROF[encounter],M$4)</f>
        <v>0</v>
      </c>
      <c r="N137" s="18">
        <f>SUMIFS(T_PROF[paid_amt],T_PROF[bill_npi],$A137,T_PROF[year],N$2,T_PROF[encounter],N$4)</f>
        <v>38090.26</v>
      </c>
      <c r="O137" s="18">
        <f t="shared" si="17"/>
        <v>38090.26</v>
      </c>
      <c r="P137" s="1">
        <f t="shared" si="18"/>
        <v>0</v>
      </c>
      <c r="Q137" s="1">
        <f t="shared" si="19"/>
        <v>45.666666666666664</v>
      </c>
      <c r="R137" s="1">
        <f t="shared" si="20"/>
        <v>45.666666666666664</v>
      </c>
      <c r="S137" s="2">
        <f>SUM($R$6:$R137)/SUM($R$6:$R$1749)</f>
        <v>0.77275878840561918</v>
      </c>
    </row>
    <row r="138" spans="1:19" x14ac:dyDescent="0.35">
      <c r="A138">
        <v>1699837732</v>
      </c>
      <c r="B138" t="s">
        <v>351</v>
      </c>
      <c r="C138" t="s">
        <v>777</v>
      </c>
      <c r="D138" s="1">
        <f>SUMIFS(T_PROF[claims],T_PROF[year],D$2,T_PROF[encounter],D$4,T_PROF[bill_npi],$A138)</f>
        <v>0</v>
      </c>
      <c r="E138" s="1">
        <f>SUMIFS(T_PROF[claims],T_PROF[year],E$2,T_PROF[encounter],E$4,T_PROF[bill_npi],$A138)</f>
        <v>90</v>
      </c>
      <c r="F138" s="1">
        <f t="shared" si="14"/>
        <v>90</v>
      </c>
      <c r="G138" s="1">
        <f>SUMIFS(T_PROF[claims],T_PROF[year],G$2,T_PROF[encounter],G$4,T_PROF[bill_npi],$A138)</f>
        <v>0</v>
      </c>
      <c r="H138" s="1">
        <f>SUMIFS(T_PROF[claims],T_PROF[year],H$2,T_PROF[encounter],H$4,T_PROF[bill_npi],$A138)</f>
        <v>21</v>
      </c>
      <c r="I138" s="1">
        <f t="shared" si="15"/>
        <v>21</v>
      </c>
      <c r="J138" s="1">
        <f>SUMIFS(T_PROF[claims],T_PROF[year],J$2,T_PROF[encounter],J$4,T_PROF[bill_npi],$A138)</f>
        <v>0</v>
      </c>
      <c r="K138" s="1">
        <f>SUMIFS(T_PROF[claims],T_PROF[year],K$2,T_PROF[encounter],K$4,T_PROF[bill_npi],$A138)</f>
        <v>0</v>
      </c>
      <c r="L138" s="1">
        <f t="shared" si="16"/>
        <v>0</v>
      </c>
      <c r="M138" s="18">
        <f>SUMIFS(T_PROF[paid_amt],T_PROF[bill_npi],$A138,T_PROF[year],M$2,T_PROF[encounter],M$4)</f>
        <v>0</v>
      </c>
      <c r="N138" s="18">
        <f>SUMIFS(T_PROF[paid_amt],T_PROF[bill_npi],$A138,T_PROF[year],N$2,T_PROF[encounter],N$4)</f>
        <v>0</v>
      </c>
      <c r="O138" s="18">
        <f t="shared" si="17"/>
        <v>0</v>
      </c>
      <c r="P138" s="1">
        <f t="shared" si="18"/>
        <v>0</v>
      </c>
      <c r="Q138" s="1">
        <f t="shared" si="19"/>
        <v>37</v>
      </c>
      <c r="R138" s="1">
        <f t="shared" si="20"/>
        <v>37</v>
      </c>
      <c r="S138" s="2">
        <f>SUM($R$6:$R138)/SUM($R$6:$R$1749)</f>
        <v>0.77390746432378377</v>
      </c>
    </row>
    <row r="139" spans="1:19" x14ac:dyDescent="0.35">
      <c r="A139">
        <v>1114980299</v>
      </c>
      <c r="B139" t="s">
        <v>351</v>
      </c>
      <c r="C139" t="s">
        <v>777</v>
      </c>
      <c r="D139" s="1">
        <f>SUMIFS(T_PROF[claims],T_PROF[year],D$2,T_PROF[encounter],D$4,T_PROF[bill_npi],$A139)</f>
        <v>0</v>
      </c>
      <c r="E139" s="1">
        <f>SUMIFS(T_PROF[claims],T_PROF[year],E$2,T_PROF[encounter],E$4,T_PROF[bill_npi],$A139)</f>
        <v>36</v>
      </c>
      <c r="F139" s="1">
        <f t="shared" si="14"/>
        <v>36</v>
      </c>
      <c r="G139" s="1">
        <f>SUMIFS(T_PROF[claims],T_PROF[year],G$2,T_PROF[encounter],G$4,T_PROF[bill_npi],$A139)</f>
        <v>0</v>
      </c>
      <c r="H139" s="1">
        <f>SUMIFS(T_PROF[claims],T_PROF[year],H$2,T_PROF[encounter],H$4,T_PROF[bill_npi],$A139)</f>
        <v>44</v>
      </c>
      <c r="I139" s="1">
        <f t="shared" si="15"/>
        <v>44</v>
      </c>
      <c r="J139" s="1">
        <f>SUMIFS(T_PROF[claims],T_PROF[year],J$2,T_PROF[encounter],J$4,T_PROF[bill_npi],$A139)</f>
        <v>0</v>
      </c>
      <c r="K139" s="1">
        <f>SUMIFS(T_PROF[claims],T_PROF[year],K$2,T_PROF[encounter],K$4,T_PROF[bill_npi],$A139)</f>
        <v>72</v>
      </c>
      <c r="L139" s="1">
        <f t="shared" si="16"/>
        <v>72</v>
      </c>
      <c r="M139" s="18">
        <f>SUMIFS(T_PROF[paid_amt],T_PROF[bill_npi],$A139,T_PROF[year],M$2,T_PROF[encounter],M$4)</f>
        <v>0</v>
      </c>
      <c r="N139" s="18">
        <f>SUMIFS(T_PROF[paid_amt],T_PROF[bill_npi],$A139,T_PROF[year],N$2,T_PROF[encounter],N$4)</f>
        <v>61951.39</v>
      </c>
      <c r="O139" s="18">
        <f t="shared" si="17"/>
        <v>61951.39</v>
      </c>
      <c r="P139" s="1">
        <f t="shared" si="18"/>
        <v>0</v>
      </c>
      <c r="Q139" s="1">
        <f t="shared" si="19"/>
        <v>50.666666666666664</v>
      </c>
      <c r="R139" s="1">
        <f t="shared" si="20"/>
        <v>50.666666666666664</v>
      </c>
      <c r="S139" s="2">
        <f>SUM($R$6:$R139)/SUM($R$6:$R$1749)</f>
        <v>0.77548042594145061</v>
      </c>
    </row>
    <row r="140" spans="1:19" x14ac:dyDescent="0.35">
      <c r="A140">
        <v>1942475793</v>
      </c>
      <c r="B140" t="s">
        <v>352</v>
      </c>
      <c r="C140" t="s">
        <v>2130</v>
      </c>
      <c r="D140" s="1">
        <f>SUMIFS(T_PROF[claims],T_PROF[year],D$2,T_PROF[encounter],D$4,T_PROF[bill_npi],$A140)</f>
        <v>0</v>
      </c>
      <c r="E140" s="1">
        <f>SUMIFS(T_PROF[claims],T_PROF[year],E$2,T_PROF[encounter],E$4,T_PROF[bill_npi],$A140)</f>
        <v>81</v>
      </c>
      <c r="F140" s="1">
        <f t="shared" si="14"/>
        <v>81</v>
      </c>
      <c r="G140" s="1">
        <f>SUMIFS(T_PROF[claims],T_PROF[year],G$2,T_PROF[encounter],G$4,T_PROF[bill_npi],$A140)</f>
        <v>0</v>
      </c>
      <c r="H140" s="1">
        <f>SUMIFS(T_PROF[claims],T_PROF[year],H$2,T_PROF[encounter],H$4,T_PROF[bill_npi],$A140)</f>
        <v>108</v>
      </c>
      <c r="I140" s="1">
        <f t="shared" si="15"/>
        <v>108</v>
      </c>
      <c r="J140" s="1">
        <f>SUMIFS(T_PROF[claims],T_PROF[year],J$2,T_PROF[encounter],J$4,T_PROF[bill_npi],$A140)</f>
        <v>0</v>
      </c>
      <c r="K140" s="1">
        <f>SUMIFS(T_PROF[claims],T_PROF[year],K$2,T_PROF[encounter],K$4,T_PROF[bill_npi],$A140)</f>
        <v>67</v>
      </c>
      <c r="L140" s="1">
        <f t="shared" si="16"/>
        <v>67</v>
      </c>
      <c r="M140" s="18">
        <f>SUMIFS(T_PROF[paid_amt],T_PROF[bill_npi],$A140,T_PROF[year],M$2,T_PROF[encounter],M$4)</f>
        <v>0</v>
      </c>
      <c r="N140" s="18">
        <f>SUMIFS(T_PROF[paid_amt],T_PROF[bill_npi],$A140,T_PROF[year],N$2,T_PROF[encounter],N$4)</f>
        <v>158605.41</v>
      </c>
      <c r="O140" s="18">
        <f t="shared" si="17"/>
        <v>158605.41</v>
      </c>
      <c r="P140" s="1">
        <f t="shared" si="18"/>
        <v>0</v>
      </c>
      <c r="Q140" s="1">
        <f t="shared" si="19"/>
        <v>85.333333333333329</v>
      </c>
      <c r="R140" s="1">
        <f t="shared" si="20"/>
        <v>85.333333333333329</v>
      </c>
      <c r="S140" s="2">
        <f>SUM($R$6:$R140)/SUM($R$6:$R$1749)</f>
        <v>0.77812962445541578</v>
      </c>
    </row>
    <row r="141" spans="1:19" x14ac:dyDescent="0.35">
      <c r="A141">
        <v>1689669541</v>
      </c>
      <c r="B141" t="s">
        <v>355</v>
      </c>
      <c r="C141" t="s">
        <v>2967</v>
      </c>
      <c r="D141" s="1">
        <f>SUMIFS(T_PROF[claims],T_PROF[year],D$2,T_PROF[encounter],D$4,T_PROF[bill_npi],$A141)</f>
        <v>0</v>
      </c>
      <c r="E141" s="1">
        <f>SUMIFS(T_PROF[claims],T_PROF[year],E$2,T_PROF[encounter],E$4,T_PROF[bill_npi],$A141)</f>
        <v>48</v>
      </c>
      <c r="F141" s="1">
        <f t="shared" si="14"/>
        <v>48</v>
      </c>
      <c r="G141" s="1">
        <f>SUMIFS(T_PROF[claims],T_PROF[year],G$2,T_PROF[encounter],G$4,T_PROF[bill_npi],$A141)</f>
        <v>0</v>
      </c>
      <c r="H141" s="1">
        <f>SUMIFS(T_PROF[claims],T_PROF[year],H$2,T_PROF[encounter],H$4,T_PROF[bill_npi],$A141)</f>
        <v>46</v>
      </c>
      <c r="I141" s="1">
        <f t="shared" si="15"/>
        <v>46</v>
      </c>
      <c r="J141" s="1">
        <f>SUMIFS(T_PROF[claims],T_PROF[year],J$2,T_PROF[encounter],J$4,T_PROF[bill_npi],$A141)</f>
        <v>0</v>
      </c>
      <c r="K141" s="1">
        <f>SUMIFS(T_PROF[claims],T_PROF[year],K$2,T_PROF[encounter],K$4,T_PROF[bill_npi],$A141)</f>
        <v>126</v>
      </c>
      <c r="L141" s="1">
        <f t="shared" si="16"/>
        <v>126</v>
      </c>
      <c r="M141" s="18">
        <f>SUMIFS(T_PROF[paid_amt],T_PROF[bill_npi],$A141,T_PROF[year],M$2,T_PROF[encounter],M$4)</f>
        <v>0</v>
      </c>
      <c r="N141" s="18">
        <f>SUMIFS(T_PROF[paid_amt],T_PROF[bill_npi],$A141,T_PROF[year],N$2,T_PROF[encounter],N$4)</f>
        <v>130663.88</v>
      </c>
      <c r="O141" s="18">
        <f t="shared" si="17"/>
        <v>130663.88</v>
      </c>
      <c r="P141" s="1">
        <f t="shared" si="18"/>
        <v>0</v>
      </c>
      <c r="Q141" s="1">
        <f t="shared" si="19"/>
        <v>73.333333333333329</v>
      </c>
      <c r="R141" s="1">
        <f t="shared" si="20"/>
        <v>73.333333333333329</v>
      </c>
      <c r="S141" s="2">
        <f>SUM($R$6:$R141)/SUM($R$6:$R$1749)</f>
        <v>0.78040627942835461</v>
      </c>
    </row>
    <row r="142" spans="1:19" x14ac:dyDescent="0.35">
      <c r="A142">
        <v>1629160585</v>
      </c>
      <c r="B142" t="s">
        <v>351</v>
      </c>
      <c r="C142" t="s">
        <v>777</v>
      </c>
      <c r="D142" s="1">
        <f>SUMIFS(T_PROF[claims],T_PROF[year],D$2,T_PROF[encounter],D$4,T_PROF[bill_npi],$A142)</f>
        <v>0</v>
      </c>
      <c r="E142" s="1">
        <f>SUMIFS(T_PROF[claims],T_PROF[year],E$2,T_PROF[encounter],E$4,T_PROF[bill_npi],$A142)</f>
        <v>57</v>
      </c>
      <c r="F142" s="1">
        <f t="shared" si="14"/>
        <v>57</v>
      </c>
      <c r="G142" s="1">
        <f>SUMIFS(T_PROF[claims],T_PROF[year],G$2,T_PROF[encounter],G$4,T_PROF[bill_npi],$A142)</f>
        <v>0</v>
      </c>
      <c r="H142" s="1">
        <f>SUMIFS(T_PROF[claims],T_PROF[year],H$2,T_PROF[encounter],H$4,T_PROF[bill_npi],$A142)</f>
        <v>31</v>
      </c>
      <c r="I142" s="1">
        <f t="shared" si="15"/>
        <v>31</v>
      </c>
      <c r="J142" s="1">
        <f>SUMIFS(T_PROF[claims],T_PROF[year],J$2,T_PROF[encounter],J$4,T_PROF[bill_npi],$A142)</f>
        <v>0</v>
      </c>
      <c r="K142" s="1">
        <f>SUMIFS(T_PROF[claims],T_PROF[year],K$2,T_PROF[encounter],K$4,T_PROF[bill_npi],$A142)</f>
        <v>40</v>
      </c>
      <c r="L142" s="1">
        <f t="shared" si="16"/>
        <v>40</v>
      </c>
      <c r="M142" s="18">
        <f>SUMIFS(T_PROF[paid_amt],T_PROF[bill_npi],$A142,T_PROF[year],M$2,T_PROF[encounter],M$4)</f>
        <v>0</v>
      </c>
      <c r="N142" s="18">
        <f>SUMIFS(T_PROF[paid_amt],T_PROF[bill_npi],$A142,T_PROF[year],N$2,T_PROF[encounter],N$4)</f>
        <v>83494.58</v>
      </c>
      <c r="O142" s="18">
        <f t="shared" si="17"/>
        <v>83494.58</v>
      </c>
      <c r="P142" s="1">
        <f t="shared" si="18"/>
        <v>0</v>
      </c>
      <c r="Q142" s="1">
        <f t="shared" si="19"/>
        <v>42.666666666666664</v>
      </c>
      <c r="R142" s="1">
        <f t="shared" si="20"/>
        <v>42.666666666666664</v>
      </c>
      <c r="S142" s="2">
        <f>SUM($R$6:$R142)/SUM($R$6:$R$1749)</f>
        <v>0.7817308786853373</v>
      </c>
    </row>
    <row r="143" spans="1:19" x14ac:dyDescent="0.35">
      <c r="A143">
        <v>1053550426</v>
      </c>
      <c r="B143" t="s">
        <v>352</v>
      </c>
      <c r="C143" t="s">
        <v>2130</v>
      </c>
      <c r="D143" s="1">
        <f>SUMIFS(T_PROF[claims],T_PROF[year],D$2,T_PROF[encounter],D$4,T_PROF[bill_npi],$A143)</f>
        <v>0</v>
      </c>
      <c r="E143" s="1">
        <f>SUMIFS(T_PROF[claims],T_PROF[year],E$2,T_PROF[encounter],E$4,T_PROF[bill_npi],$A143)</f>
        <v>0</v>
      </c>
      <c r="F143" s="1">
        <f t="shared" si="14"/>
        <v>0</v>
      </c>
      <c r="G143" s="1">
        <f>SUMIFS(T_PROF[claims],T_PROF[year],G$2,T_PROF[encounter],G$4,T_PROF[bill_npi],$A143)</f>
        <v>0</v>
      </c>
      <c r="H143" s="1">
        <f>SUMIFS(T_PROF[claims],T_PROF[year],H$2,T_PROF[encounter],H$4,T_PROF[bill_npi],$A143)</f>
        <v>0</v>
      </c>
      <c r="I143" s="1">
        <f t="shared" si="15"/>
        <v>0</v>
      </c>
      <c r="J143" s="1">
        <f>SUMIFS(T_PROF[claims],T_PROF[year],J$2,T_PROF[encounter],J$4,T_PROF[bill_npi],$A143)</f>
        <v>0</v>
      </c>
      <c r="K143" s="1">
        <f>SUMIFS(T_PROF[claims],T_PROF[year],K$2,T_PROF[encounter],K$4,T_PROF[bill_npi],$A143)</f>
        <v>0</v>
      </c>
      <c r="L143" s="1">
        <f t="shared" si="16"/>
        <v>0</v>
      </c>
      <c r="M143" s="18">
        <f>SUMIFS(T_PROF[paid_amt],T_PROF[bill_npi],$A143,T_PROF[year],M$2,T_PROF[encounter],M$4)</f>
        <v>0</v>
      </c>
      <c r="N143" s="18">
        <f>SUMIFS(T_PROF[paid_amt],T_PROF[bill_npi],$A143,T_PROF[year],N$2,T_PROF[encounter],N$4)</f>
        <v>0</v>
      </c>
      <c r="O143" s="18">
        <f t="shared" si="17"/>
        <v>0</v>
      </c>
      <c r="P143" s="1">
        <f t="shared" si="18"/>
        <v>0</v>
      </c>
      <c r="Q143" s="1">
        <f t="shared" si="19"/>
        <v>0</v>
      </c>
      <c r="R143" s="1">
        <f t="shared" si="20"/>
        <v>0</v>
      </c>
      <c r="S143" s="2">
        <f>SUM($R$6:$R143)/SUM($R$6:$R$1749)</f>
        <v>0.7817308786853373</v>
      </c>
    </row>
    <row r="144" spans="1:19" x14ac:dyDescent="0.35">
      <c r="A144">
        <v>1861563116</v>
      </c>
      <c r="B144" t="s">
        <v>351</v>
      </c>
      <c r="C144" t="s">
        <v>777</v>
      </c>
      <c r="D144" s="1">
        <f>SUMIFS(T_PROF[claims],T_PROF[year],D$2,T_PROF[encounter],D$4,T_PROF[bill_npi],$A144)</f>
        <v>0</v>
      </c>
      <c r="E144" s="1">
        <f>SUMIFS(T_PROF[claims],T_PROF[year],E$2,T_PROF[encounter],E$4,T_PROF[bill_npi],$A144)</f>
        <v>43</v>
      </c>
      <c r="F144" s="1">
        <f t="shared" si="14"/>
        <v>43</v>
      </c>
      <c r="G144" s="1">
        <f>SUMIFS(T_PROF[claims],T_PROF[year],G$2,T_PROF[encounter],G$4,T_PROF[bill_npi],$A144)</f>
        <v>0</v>
      </c>
      <c r="H144" s="1">
        <f>SUMIFS(T_PROF[claims],T_PROF[year],H$2,T_PROF[encounter],H$4,T_PROF[bill_npi],$A144)</f>
        <v>46</v>
      </c>
      <c r="I144" s="1">
        <f t="shared" si="15"/>
        <v>46</v>
      </c>
      <c r="J144" s="1">
        <f>SUMIFS(T_PROF[claims],T_PROF[year],J$2,T_PROF[encounter],J$4,T_PROF[bill_npi],$A144)</f>
        <v>0</v>
      </c>
      <c r="K144" s="1">
        <f>SUMIFS(T_PROF[claims],T_PROF[year],K$2,T_PROF[encounter],K$4,T_PROF[bill_npi],$A144)</f>
        <v>19</v>
      </c>
      <c r="L144" s="1">
        <f t="shared" si="16"/>
        <v>19</v>
      </c>
      <c r="M144" s="18">
        <f>SUMIFS(T_PROF[paid_amt],T_PROF[bill_npi],$A144,T_PROF[year],M$2,T_PROF[encounter],M$4)</f>
        <v>0</v>
      </c>
      <c r="N144" s="18">
        <f>SUMIFS(T_PROF[paid_amt],T_PROF[bill_npi],$A144,T_PROF[year],N$2,T_PROF[encounter],N$4)</f>
        <v>32466.86</v>
      </c>
      <c r="O144" s="18">
        <f t="shared" si="17"/>
        <v>32466.86</v>
      </c>
      <c r="P144" s="1">
        <f t="shared" si="18"/>
        <v>0</v>
      </c>
      <c r="Q144" s="1">
        <f t="shared" si="19"/>
        <v>36</v>
      </c>
      <c r="R144" s="1">
        <f t="shared" si="20"/>
        <v>36</v>
      </c>
      <c r="S144" s="2">
        <f>SUM($R$6:$R144)/SUM($R$6:$R$1749)</f>
        <v>0.78284850930841632</v>
      </c>
    </row>
    <row r="145" spans="1:19" x14ac:dyDescent="0.35">
      <c r="A145">
        <v>1821097080</v>
      </c>
      <c r="B145" t="s">
        <v>351</v>
      </c>
      <c r="C145" t="s">
        <v>777</v>
      </c>
      <c r="D145" s="1">
        <f>SUMIFS(T_PROF[claims],T_PROF[year],D$2,T_PROF[encounter],D$4,T_PROF[bill_npi],$A145)</f>
        <v>2</v>
      </c>
      <c r="E145" s="1">
        <f>SUMIFS(T_PROF[claims],T_PROF[year],E$2,T_PROF[encounter],E$4,T_PROF[bill_npi],$A145)</f>
        <v>45</v>
      </c>
      <c r="F145" s="1">
        <f t="shared" si="14"/>
        <v>47</v>
      </c>
      <c r="G145" s="1">
        <f>SUMIFS(T_PROF[claims],T_PROF[year],G$2,T_PROF[encounter],G$4,T_PROF[bill_npi],$A145)</f>
        <v>0</v>
      </c>
      <c r="H145" s="1">
        <f>SUMIFS(T_PROF[claims],T_PROF[year],H$2,T_PROF[encounter],H$4,T_PROF[bill_npi],$A145)</f>
        <v>36</v>
      </c>
      <c r="I145" s="1">
        <f t="shared" si="15"/>
        <v>36</v>
      </c>
      <c r="J145" s="1">
        <f>SUMIFS(T_PROF[claims],T_PROF[year],J$2,T_PROF[encounter],J$4,T_PROF[bill_npi],$A145)</f>
        <v>0</v>
      </c>
      <c r="K145" s="1">
        <f>SUMIFS(T_PROF[claims],T_PROF[year],K$2,T_PROF[encounter],K$4,T_PROF[bill_npi],$A145)</f>
        <v>25</v>
      </c>
      <c r="L145" s="1">
        <f t="shared" si="16"/>
        <v>25</v>
      </c>
      <c r="M145" s="18">
        <f>SUMIFS(T_PROF[paid_amt],T_PROF[bill_npi],$A145,T_PROF[year],M$2,T_PROF[encounter],M$4)</f>
        <v>0</v>
      </c>
      <c r="N145" s="18">
        <f>SUMIFS(T_PROF[paid_amt],T_PROF[bill_npi],$A145,T_PROF[year],N$2,T_PROF[encounter],N$4)</f>
        <v>73472.539999999994</v>
      </c>
      <c r="O145" s="18">
        <f t="shared" si="17"/>
        <v>73472.539999999994</v>
      </c>
      <c r="P145" s="1">
        <f t="shared" si="18"/>
        <v>0.66666666666666663</v>
      </c>
      <c r="Q145" s="1">
        <f t="shared" si="19"/>
        <v>35.333333333333336</v>
      </c>
      <c r="R145" s="1">
        <f t="shared" si="20"/>
        <v>36</v>
      </c>
      <c r="S145" s="2">
        <f>SUM($R$6:$R145)/SUM($R$6:$R$1749)</f>
        <v>0.78396613993149544</v>
      </c>
    </row>
    <row r="146" spans="1:19" x14ac:dyDescent="0.35">
      <c r="A146">
        <v>1972577435</v>
      </c>
      <c r="B146" t="s">
        <v>352</v>
      </c>
      <c r="C146" t="s">
        <v>2130</v>
      </c>
      <c r="D146" s="1">
        <f>SUMIFS(T_PROF[claims],T_PROF[year],D$2,T_PROF[encounter],D$4,T_PROF[bill_npi],$A146)</f>
        <v>0</v>
      </c>
      <c r="E146" s="1">
        <f>SUMIFS(T_PROF[claims],T_PROF[year],E$2,T_PROF[encounter],E$4,T_PROF[bill_npi],$A146)</f>
        <v>75</v>
      </c>
      <c r="F146" s="1">
        <f t="shared" si="14"/>
        <v>75</v>
      </c>
      <c r="G146" s="1">
        <f>SUMIFS(T_PROF[claims],T_PROF[year],G$2,T_PROF[encounter],G$4,T_PROF[bill_npi],$A146)</f>
        <v>0</v>
      </c>
      <c r="H146" s="1">
        <f>SUMIFS(T_PROF[claims],T_PROF[year],H$2,T_PROF[encounter],H$4,T_PROF[bill_npi],$A146)</f>
        <v>0</v>
      </c>
      <c r="I146" s="1">
        <f t="shared" si="15"/>
        <v>0</v>
      </c>
      <c r="J146" s="1">
        <f>SUMIFS(T_PROF[claims],T_PROF[year],J$2,T_PROF[encounter],J$4,T_PROF[bill_npi],$A146)</f>
        <v>0</v>
      </c>
      <c r="K146" s="1">
        <f>SUMIFS(T_PROF[claims],T_PROF[year],K$2,T_PROF[encounter],K$4,T_PROF[bill_npi],$A146)</f>
        <v>0</v>
      </c>
      <c r="L146" s="1">
        <f t="shared" si="16"/>
        <v>0</v>
      </c>
      <c r="M146" s="18">
        <f>SUMIFS(T_PROF[paid_amt],T_PROF[bill_npi],$A146,T_PROF[year],M$2,T_PROF[encounter],M$4)</f>
        <v>0</v>
      </c>
      <c r="N146" s="18">
        <f>SUMIFS(T_PROF[paid_amt],T_PROF[bill_npi],$A146,T_PROF[year],N$2,T_PROF[encounter],N$4)</f>
        <v>0</v>
      </c>
      <c r="O146" s="18">
        <f t="shared" si="17"/>
        <v>0</v>
      </c>
      <c r="P146" s="1">
        <f t="shared" si="18"/>
        <v>0</v>
      </c>
      <c r="Q146" s="1">
        <f t="shared" si="19"/>
        <v>25</v>
      </c>
      <c r="R146" s="1">
        <f t="shared" si="20"/>
        <v>25</v>
      </c>
      <c r="S146" s="2">
        <f>SUM($R$6:$R146)/SUM($R$6:$R$1749)</f>
        <v>0.78474227230863369</v>
      </c>
    </row>
    <row r="147" spans="1:19" x14ac:dyDescent="0.35">
      <c r="A147">
        <v>1407878119</v>
      </c>
      <c r="B147" t="s">
        <v>351</v>
      </c>
      <c r="C147" t="s">
        <v>777</v>
      </c>
      <c r="D147" s="1">
        <f>SUMIFS(T_PROF[claims],T_PROF[year],D$2,T_PROF[encounter],D$4,T_PROF[bill_npi],$A147)</f>
        <v>0</v>
      </c>
      <c r="E147" s="1">
        <f>SUMIFS(T_PROF[claims],T_PROF[year],E$2,T_PROF[encounter],E$4,T_PROF[bill_npi],$A147)</f>
        <v>34</v>
      </c>
      <c r="F147" s="1">
        <f t="shared" si="14"/>
        <v>34</v>
      </c>
      <c r="G147" s="1">
        <f>SUMIFS(T_PROF[claims],T_PROF[year],G$2,T_PROF[encounter],G$4,T_PROF[bill_npi],$A147)</f>
        <v>0</v>
      </c>
      <c r="H147" s="1">
        <f>SUMIFS(T_PROF[claims],T_PROF[year],H$2,T_PROF[encounter],H$4,T_PROF[bill_npi],$A147)</f>
        <v>36</v>
      </c>
      <c r="I147" s="1">
        <f t="shared" si="15"/>
        <v>36</v>
      </c>
      <c r="J147" s="1">
        <f>SUMIFS(T_PROF[claims],T_PROF[year],J$2,T_PROF[encounter],J$4,T_PROF[bill_npi],$A147)</f>
        <v>0</v>
      </c>
      <c r="K147" s="1">
        <f>SUMIFS(T_PROF[claims],T_PROF[year],K$2,T_PROF[encounter],K$4,T_PROF[bill_npi],$A147)</f>
        <v>15</v>
      </c>
      <c r="L147" s="1">
        <f t="shared" si="16"/>
        <v>15</v>
      </c>
      <c r="M147" s="18">
        <f>SUMIFS(T_PROF[paid_amt],T_PROF[bill_npi],$A147,T_PROF[year],M$2,T_PROF[encounter],M$4)</f>
        <v>0</v>
      </c>
      <c r="N147" s="18">
        <f>SUMIFS(T_PROF[paid_amt],T_PROF[bill_npi],$A147,T_PROF[year],N$2,T_PROF[encounter],N$4)</f>
        <v>34244.47</v>
      </c>
      <c r="O147" s="18">
        <f t="shared" si="17"/>
        <v>34244.47</v>
      </c>
      <c r="P147" s="1">
        <f t="shared" si="18"/>
        <v>0</v>
      </c>
      <c r="Q147" s="1">
        <f t="shared" si="19"/>
        <v>28.333333333333332</v>
      </c>
      <c r="R147" s="1">
        <f t="shared" si="20"/>
        <v>28.333333333333332</v>
      </c>
      <c r="S147" s="2">
        <f>SUM($R$6:$R147)/SUM($R$6:$R$1749)</f>
        <v>0.78562188900272367</v>
      </c>
    </row>
    <row r="148" spans="1:19" x14ac:dyDescent="0.35">
      <c r="A148">
        <v>1518926401</v>
      </c>
      <c r="B148" t="s">
        <v>353</v>
      </c>
      <c r="C148" t="s">
        <v>3196</v>
      </c>
      <c r="D148" s="1">
        <f>SUMIFS(T_PROF[claims],T_PROF[year],D$2,T_PROF[encounter],D$4,T_PROF[bill_npi],$A148)</f>
        <v>0</v>
      </c>
      <c r="E148" s="1">
        <f>SUMIFS(T_PROF[claims],T_PROF[year],E$2,T_PROF[encounter],E$4,T_PROF[bill_npi],$A148)</f>
        <v>96</v>
      </c>
      <c r="F148" s="1">
        <f t="shared" si="14"/>
        <v>96</v>
      </c>
      <c r="G148" s="1">
        <f>SUMIFS(T_PROF[claims],T_PROF[year],G$2,T_PROF[encounter],G$4,T_PROF[bill_npi],$A148)</f>
        <v>0</v>
      </c>
      <c r="H148" s="1">
        <f>SUMIFS(T_PROF[claims],T_PROF[year],H$2,T_PROF[encounter],H$4,T_PROF[bill_npi],$A148)</f>
        <v>51</v>
      </c>
      <c r="I148" s="1">
        <f t="shared" si="15"/>
        <v>51</v>
      </c>
      <c r="J148" s="1">
        <f>SUMIFS(T_PROF[claims],T_PROF[year],J$2,T_PROF[encounter],J$4,T_PROF[bill_npi],$A148)</f>
        <v>0</v>
      </c>
      <c r="K148" s="1">
        <f>SUMIFS(T_PROF[claims],T_PROF[year],K$2,T_PROF[encounter],K$4,T_PROF[bill_npi],$A148)</f>
        <v>66</v>
      </c>
      <c r="L148" s="1">
        <f t="shared" si="16"/>
        <v>66</v>
      </c>
      <c r="M148" s="18">
        <f>SUMIFS(T_PROF[paid_amt],T_PROF[bill_npi],$A148,T_PROF[year],M$2,T_PROF[encounter],M$4)</f>
        <v>0</v>
      </c>
      <c r="N148" s="18">
        <f>SUMIFS(T_PROF[paid_amt],T_PROF[bill_npi],$A148,T_PROF[year],N$2,T_PROF[encounter],N$4)</f>
        <v>127033.78</v>
      </c>
      <c r="O148" s="18">
        <f t="shared" si="17"/>
        <v>127033.78</v>
      </c>
      <c r="P148" s="1">
        <f t="shared" si="18"/>
        <v>0</v>
      </c>
      <c r="Q148" s="1">
        <f t="shared" si="19"/>
        <v>71</v>
      </c>
      <c r="R148" s="1">
        <f t="shared" si="20"/>
        <v>71</v>
      </c>
      <c r="S148" s="2">
        <f>SUM($R$6:$R148)/SUM($R$6:$R$1749)</f>
        <v>0.78782610495379624</v>
      </c>
    </row>
    <row r="149" spans="1:19" x14ac:dyDescent="0.35">
      <c r="A149">
        <v>1992897409</v>
      </c>
      <c r="B149" t="s">
        <v>351</v>
      </c>
      <c r="C149" t="s">
        <v>777</v>
      </c>
      <c r="D149" s="1">
        <f>SUMIFS(T_PROF[claims],T_PROF[year],D$2,T_PROF[encounter],D$4,T_PROF[bill_npi],$A149)</f>
        <v>0</v>
      </c>
      <c r="E149" s="1">
        <f>SUMIFS(T_PROF[claims],T_PROF[year],E$2,T_PROF[encounter],E$4,T_PROF[bill_npi],$A149)</f>
        <v>41</v>
      </c>
      <c r="F149" s="1">
        <f t="shared" si="14"/>
        <v>41</v>
      </c>
      <c r="G149" s="1">
        <f>SUMIFS(T_PROF[claims],T_PROF[year],G$2,T_PROF[encounter],G$4,T_PROF[bill_npi],$A149)</f>
        <v>0</v>
      </c>
      <c r="H149" s="1">
        <f>SUMIFS(T_PROF[claims],T_PROF[year],H$2,T_PROF[encounter],H$4,T_PROF[bill_npi],$A149)</f>
        <v>31</v>
      </c>
      <c r="I149" s="1">
        <f t="shared" si="15"/>
        <v>31</v>
      </c>
      <c r="J149" s="1">
        <f>SUMIFS(T_PROF[claims],T_PROF[year],J$2,T_PROF[encounter],J$4,T_PROF[bill_npi],$A149)</f>
        <v>0</v>
      </c>
      <c r="K149" s="1">
        <f>SUMIFS(T_PROF[claims],T_PROF[year],K$2,T_PROF[encounter],K$4,T_PROF[bill_npi],$A149)</f>
        <v>35</v>
      </c>
      <c r="L149" s="1">
        <f t="shared" si="16"/>
        <v>35</v>
      </c>
      <c r="M149" s="18">
        <f>SUMIFS(T_PROF[paid_amt],T_PROF[bill_npi],$A149,T_PROF[year],M$2,T_PROF[encounter],M$4)</f>
        <v>0</v>
      </c>
      <c r="N149" s="18">
        <f>SUMIFS(T_PROF[paid_amt],T_PROF[bill_npi],$A149,T_PROF[year],N$2,T_PROF[encounter],N$4)</f>
        <v>61476.51</v>
      </c>
      <c r="O149" s="18">
        <f t="shared" si="17"/>
        <v>61476.51</v>
      </c>
      <c r="P149" s="1">
        <f t="shared" si="18"/>
        <v>0</v>
      </c>
      <c r="Q149" s="1">
        <f t="shared" si="19"/>
        <v>35.666666666666664</v>
      </c>
      <c r="R149" s="1">
        <f t="shared" si="20"/>
        <v>35.666666666666664</v>
      </c>
      <c r="S149" s="2">
        <f>SUM($R$6:$R149)/SUM($R$6:$R$1749)</f>
        <v>0.78893338714518024</v>
      </c>
    </row>
    <row r="150" spans="1:19" x14ac:dyDescent="0.35">
      <c r="A150">
        <v>1356412712</v>
      </c>
      <c r="B150" t="s">
        <v>361</v>
      </c>
      <c r="C150" t="s">
        <v>546</v>
      </c>
      <c r="D150" s="1">
        <f>SUMIFS(T_PROF[claims],T_PROF[year],D$2,T_PROF[encounter],D$4,T_PROF[bill_npi],$A150)</f>
        <v>0</v>
      </c>
      <c r="E150" s="1">
        <f>SUMIFS(T_PROF[claims],T_PROF[year],E$2,T_PROF[encounter],E$4,T_PROF[bill_npi],$A150)</f>
        <v>44</v>
      </c>
      <c r="F150" s="1">
        <f t="shared" si="14"/>
        <v>44</v>
      </c>
      <c r="G150" s="1">
        <f>SUMIFS(T_PROF[claims],T_PROF[year],G$2,T_PROF[encounter],G$4,T_PROF[bill_npi],$A150)</f>
        <v>0</v>
      </c>
      <c r="H150" s="1">
        <f>SUMIFS(T_PROF[claims],T_PROF[year],H$2,T_PROF[encounter],H$4,T_PROF[bill_npi],$A150)</f>
        <v>24</v>
      </c>
      <c r="I150" s="1">
        <f t="shared" si="15"/>
        <v>24</v>
      </c>
      <c r="J150" s="1">
        <f>SUMIFS(T_PROF[claims],T_PROF[year],J$2,T_PROF[encounter],J$4,T_PROF[bill_npi],$A150)</f>
        <v>0</v>
      </c>
      <c r="K150" s="1">
        <f>SUMIFS(T_PROF[claims],T_PROF[year],K$2,T_PROF[encounter],K$4,T_PROF[bill_npi],$A150)</f>
        <v>20</v>
      </c>
      <c r="L150" s="1">
        <f t="shared" si="16"/>
        <v>20</v>
      </c>
      <c r="M150" s="18">
        <f>SUMIFS(T_PROF[paid_amt],T_PROF[bill_npi],$A150,T_PROF[year],M$2,T_PROF[encounter],M$4)</f>
        <v>0</v>
      </c>
      <c r="N150" s="18">
        <f>SUMIFS(T_PROF[paid_amt],T_PROF[bill_npi],$A150,T_PROF[year],N$2,T_PROF[encounter],N$4)</f>
        <v>37977.879999999997</v>
      </c>
      <c r="O150" s="18">
        <f t="shared" si="17"/>
        <v>37977.879999999997</v>
      </c>
      <c r="P150" s="1">
        <f t="shared" si="18"/>
        <v>0</v>
      </c>
      <c r="Q150" s="1">
        <f t="shared" si="19"/>
        <v>29.333333333333332</v>
      </c>
      <c r="R150" s="1">
        <f t="shared" si="20"/>
        <v>29.333333333333332</v>
      </c>
      <c r="S150" s="2">
        <f>SUM($R$6:$R150)/SUM($R$6:$R$1749)</f>
        <v>0.78984404913435569</v>
      </c>
    </row>
    <row r="151" spans="1:19" x14ac:dyDescent="0.35">
      <c r="A151">
        <v>1578580650</v>
      </c>
      <c r="B151" t="s">
        <v>351</v>
      </c>
      <c r="C151" t="s">
        <v>777</v>
      </c>
      <c r="D151" s="1">
        <f>SUMIFS(T_PROF[claims],T_PROF[year],D$2,T_PROF[encounter],D$4,T_PROF[bill_npi],$A151)</f>
        <v>0</v>
      </c>
      <c r="E151" s="1">
        <f>SUMIFS(T_PROF[claims],T_PROF[year],E$2,T_PROF[encounter],E$4,T_PROF[bill_npi],$A151)</f>
        <v>49</v>
      </c>
      <c r="F151" s="1">
        <f t="shared" si="14"/>
        <v>49</v>
      </c>
      <c r="G151" s="1">
        <f>SUMIFS(T_PROF[claims],T_PROF[year],G$2,T_PROF[encounter],G$4,T_PROF[bill_npi],$A151)</f>
        <v>0</v>
      </c>
      <c r="H151" s="1">
        <f>SUMIFS(T_PROF[claims],T_PROF[year],H$2,T_PROF[encounter],H$4,T_PROF[bill_npi],$A151)</f>
        <v>25</v>
      </c>
      <c r="I151" s="1">
        <f t="shared" si="15"/>
        <v>25</v>
      </c>
      <c r="J151" s="1">
        <f>SUMIFS(T_PROF[claims],T_PROF[year],J$2,T_PROF[encounter],J$4,T_PROF[bill_npi],$A151)</f>
        <v>0</v>
      </c>
      <c r="K151" s="1">
        <f>SUMIFS(T_PROF[claims],T_PROF[year],K$2,T_PROF[encounter],K$4,T_PROF[bill_npi],$A151)</f>
        <v>74</v>
      </c>
      <c r="L151" s="1">
        <f t="shared" si="16"/>
        <v>74</v>
      </c>
      <c r="M151" s="18">
        <f>SUMIFS(T_PROF[paid_amt],T_PROF[bill_npi],$A151,T_PROF[year],M$2,T_PROF[encounter],M$4)</f>
        <v>0</v>
      </c>
      <c r="N151" s="18">
        <f>SUMIFS(T_PROF[paid_amt],T_PROF[bill_npi],$A151,T_PROF[year],N$2,T_PROF[encounter],N$4)</f>
        <v>121552</v>
      </c>
      <c r="O151" s="18">
        <f t="shared" si="17"/>
        <v>121552</v>
      </c>
      <c r="P151" s="1">
        <f t="shared" si="18"/>
        <v>0</v>
      </c>
      <c r="Q151" s="1">
        <f t="shared" si="19"/>
        <v>49.333333333333336</v>
      </c>
      <c r="R151" s="1">
        <f t="shared" si="20"/>
        <v>49.333333333333336</v>
      </c>
      <c r="S151" s="2">
        <f>SUM($R$6:$R151)/SUM($R$6:$R$1749)</f>
        <v>0.79137561702524184</v>
      </c>
    </row>
    <row r="152" spans="1:19" x14ac:dyDescent="0.35">
      <c r="A152">
        <v>1174712921</v>
      </c>
      <c r="B152" t="s">
        <v>357</v>
      </c>
      <c r="C152" t="s">
        <v>2208</v>
      </c>
      <c r="D152" s="1">
        <f>SUMIFS(T_PROF[claims],T_PROF[year],D$2,T_PROF[encounter],D$4,T_PROF[bill_npi],$A152)</f>
        <v>0</v>
      </c>
      <c r="E152" s="1">
        <f>SUMIFS(T_PROF[claims],T_PROF[year],E$2,T_PROF[encounter],E$4,T_PROF[bill_npi],$A152)</f>
        <v>31</v>
      </c>
      <c r="F152" s="1">
        <f t="shared" si="14"/>
        <v>31</v>
      </c>
      <c r="G152" s="1">
        <f>SUMIFS(T_PROF[claims],T_PROF[year],G$2,T_PROF[encounter],G$4,T_PROF[bill_npi],$A152)</f>
        <v>0</v>
      </c>
      <c r="H152" s="1">
        <f>SUMIFS(T_PROF[claims],T_PROF[year],H$2,T_PROF[encounter],H$4,T_PROF[bill_npi],$A152)</f>
        <v>97</v>
      </c>
      <c r="I152" s="1">
        <f t="shared" si="15"/>
        <v>97</v>
      </c>
      <c r="J152" s="1">
        <f>SUMIFS(T_PROF[claims],T_PROF[year],J$2,T_PROF[encounter],J$4,T_PROF[bill_npi],$A152)</f>
        <v>0</v>
      </c>
      <c r="K152" s="1">
        <f>SUMIFS(T_PROF[claims],T_PROF[year],K$2,T_PROF[encounter],K$4,T_PROF[bill_npi],$A152)</f>
        <v>46</v>
      </c>
      <c r="L152" s="1">
        <f t="shared" si="16"/>
        <v>46</v>
      </c>
      <c r="M152" s="18">
        <f>SUMIFS(T_PROF[paid_amt],T_PROF[bill_npi],$A152,T_PROF[year],M$2,T_PROF[encounter],M$4)</f>
        <v>0</v>
      </c>
      <c r="N152" s="18">
        <f>SUMIFS(T_PROF[paid_amt],T_PROF[bill_npi],$A152,T_PROF[year],N$2,T_PROF[encounter],N$4)</f>
        <v>94926.81</v>
      </c>
      <c r="O152" s="18">
        <f t="shared" si="17"/>
        <v>94926.81</v>
      </c>
      <c r="P152" s="1">
        <f t="shared" si="18"/>
        <v>0</v>
      </c>
      <c r="Q152" s="1">
        <f t="shared" si="19"/>
        <v>58</v>
      </c>
      <c r="R152" s="1">
        <f t="shared" si="20"/>
        <v>58</v>
      </c>
      <c r="S152" s="2">
        <f>SUM($R$6:$R152)/SUM($R$6:$R$1749)</f>
        <v>0.7931762441402026</v>
      </c>
    </row>
    <row r="153" spans="1:19" x14ac:dyDescent="0.35">
      <c r="A153">
        <v>1801897574</v>
      </c>
      <c r="B153" t="s">
        <v>351</v>
      </c>
      <c r="C153" t="s">
        <v>777</v>
      </c>
      <c r="D153" s="1">
        <f>SUMIFS(T_PROF[claims],T_PROF[year],D$2,T_PROF[encounter],D$4,T_PROF[bill_npi],$A153)</f>
        <v>0</v>
      </c>
      <c r="E153" s="1">
        <f>SUMIFS(T_PROF[claims],T_PROF[year],E$2,T_PROF[encounter],E$4,T_PROF[bill_npi],$A153)</f>
        <v>82</v>
      </c>
      <c r="F153" s="1">
        <f t="shared" si="14"/>
        <v>82</v>
      </c>
      <c r="G153" s="1">
        <f>SUMIFS(T_PROF[claims],T_PROF[year],G$2,T_PROF[encounter],G$4,T_PROF[bill_npi],$A153)</f>
        <v>0</v>
      </c>
      <c r="H153" s="1">
        <f>SUMIFS(T_PROF[claims],T_PROF[year],H$2,T_PROF[encounter],H$4,T_PROF[bill_npi],$A153)</f>
        <v>70</v>
      </c>
      <c r="I153" s="1">
        <f t="shared" si="15"/>
        <v>70</v>
      </c>
      <c r="J153" s="1">
        <f>SUMIFS(T_PROF[claims],T_PROF[year],J$2,T_PROF[encounter],J$4,T_PROF[bill_npi],$A153)</f>
        <v>0</v>
      </c>
      <c r="K153" s="1">
        <f>SUMIFS(T_PROF[claims],T_PROF[year],K$2,T_PROF[encounter],K$4,T_PROF[bill_npi],$A153)</f>
        <v>21</v>
      </c>
      <c r="L153" s="1">
        <f t="shared" si="16"/>
        <v>21</v>
      </c>
      <c r="M153" s="18">
        <f>SUMIFS(T_PROF[paid_amt],T_PROF[bill_npi],$A153,T_PROF[year],M$2,T_PROF[encounter],M$4)</f>
        <v>0</v>
      </c>
      <c r="N153" s="18">
        <f>SUMIFS(T_PROF[paid_amt],T_PROF[bill_npi],$A153,T_PROF[year],N$2,T_PROF[encounter],N$4)</f>
        <v>46887.96</v>
      </c>
      <c r="O153" s="18">
        <f t="shared" si="17"/>
        <v>46887.96</v>
      </c>
      <c r="P153" s="1">
        <f t="shared" si="18"/>
        <v>0</v>
      </c>
      <c r="Q153" s="1">
        <f t="shared" si="19"/>
        <v>57.666666666666664</v>
      </c>
      <c r="R153" s="1">
        <f t="shared" si="20"/>
        <v>57.666666666666664</v>
      </c>
      <c r="S153" s="2">
        <f>SUM($R$6:$R153)/SUM($R$6:$R$1749)</f>
        <v>0.79496652282346814</v>
      </c>
    </row>
    <row r="154" spans="1:19" x14ac:dyDescent="0.35">
      <c r="A154">
        <v>1184716888</v>
      </c>
      <c r="B154" t="s">
        <v>374</v>
      </c>
      <c r="C154" t="s">
        <v>714</v>
      </c>
      <c r="D154" s="1">
        <f>SUMIFS(T_PROF[claims],T_PROF[year],D$2,T_PROF[encounter],D$4,T_PROF[bill_npi],$A154)</f>
        <v>0</v>
      </c>
      <c r="E154" s="1">
        <f>SUMIFS(T_PROF[claims],T_PROF[year],E$2,T_PROF[encounter],E$4,T_PROF[bill_npi],$A154)</f>
        <v>36</v>
      </c>
      <c r="F154" s="1">
        <f t="shared" si="14"/>
        <v>36</v>
      </c>
      <c r="G154" s="1">
        <f>SUMIFS(T_PROF[claims],T_PROF[year],G$2,T_PROF[encounter],G$4,T_PROF[bill_npi],$A154)</f>
        <v>0</v>
      </c>
      <c r="H154" s="1">
        <f>SUMIFS(T_PROF[claims],T_PROF[year],H$2,T_PROF[encounter],H$4,T_PROF[bill_npi],$A154)</f>
        <v>41</v>
      </c>
      <c r="I154" s="1">
        <f t="shared" si="15"/>
        <v>41</v>
      </c>
      <c r="J154" s="1">
        <f>SUMIFS(T_PROF[claims],T_PROF[year],J$2,T_PROF[encounter],J$4,T_PROF[bill_npi],$A154)</f>
        <v>0</v>
      </c>
      <c r="K154" s="1">
        <f>SUMIFS(T_PROF[claims],T_PROF[year],K$2,T_PROF[encounter],K$4,T_PROF[bill_npi],$A154)</f>
        <v>36</v>
      </c>
      <c r="L154" s="1">
        <f t="shared" si="16"/>
        <v>36</v>
      </c>
      <c r="M154" s="18">
        <f>SUMIFS(T_PROF[paid_amt],T_PROF[bill_npi],$A154,T_PROF[year],M$2,T_PROF[encounter],M$4)</f>
        <v>0</v>
      </c>
      <c r="N154" s="18">
        <f>SUMIFS(T_PROF[paid_amt],T_PROF[bill_npi],$A154,T_PROF[year],N$2,T_PROF[encounter],N$4)</f>
        <v>81637.460000000006</v>
      </c>
      <c r="O154" s="18">
        <f t="shared" si="17"/>
        <v>81637.460000000006</v>
      </c>
      <c r="P154" s="1">
        <f t="shared" si="18"/>
        <v>0</v>
      </c>
      <c r="Q154" s="1">
        <f t="shared" si="19"/>
        <v>37.666666666666664</v>
      </c>
      <c r="R154" s="1">
        <f t="shared" si="20"/>
        <v>37.666666666666664</v>
      </c>
      <c r="S154" s="2">
        <f>SUM($R$6:$R154)/SUM($R$6:$R$1749)</f>
        <v>0.79613589560502318</v>
      </c>
    </row>
    <row r="155" spans="1:19" x14ac:dyDescent="0.35">
      <c r="A155">
        <v>1528024718</v>
      </c>
      <c r="B155" t="s">
        <v>353</v>
      </c>
      <c r="C155" t="s">
        <v>3196</v>
      </c>
      <c r="D155" s="1">
        <f>SUMIFS(T_PROF[claims],T_PROF[year],D$2,T_PROF[encounter],D$4,T_PROF[bill_npi],$A155)</f>
        <v>0</v>
      </c>
      <c r="E155" s="1">
        <f>SUMIFS(T_PROF[claims],T_PROF[year],E$2,T_PROF[encounter],E$4,T_PROF[bill_npi],$A155)</f>
        <v>47</v>
      </c>
      <c r="F155" s="1">
        <f t="shared" si="14"/>
        <v>47</v>
      </c>
      <c r="G155" s="1">
        <f>SUMIFS(T_PROF[claims],T_PROF[year],G$2,T_PROF[encounter],G$4,T_PROF[bill_npi],$A155)</f>
        <v>0</v>
      </c>
      <c r="H155" s="1">
        <f>SUMIFS(T_PROF[claims],T_PROF[year],H$2,T_PROF[encounter],H$4,T_PROF[bill_npi],$A155)</f>
        <v>0</v>
      </c>
      <c r="I155" s="1">
        <f t="shared" si="15"/>
        <v>0</v>
      </c>
      <c r="J155" s="1">
        <f>SUMIFS(T_PROF[claims],T_PROF[year],J$2,T_PROF[encounter],J$4,T_PROF[bill_npi],$A155)</f>
        <v>0</v>
      </c>
      <c r="K155" s="1">
        <f>SUMIFS(T_PROF[claims],T_PROF[year],K$2,T_PROF[encounter],K$4,T_PROF[bill_npi],$A155)</f>
        <v>0</v>
      </c>
      <c r="L155" s="1">
        <f t="shared" si="16"/>
        <v>0</v>
      </c>
      <c r="M155" s="18">
        <f>SUMIFS(T_PROF[paid_amt],T_PROF[bill_npi],$A155,T_PROF[year],M$2,T_PROF[encounter],M$4)</f>
        <v>0</v>
      </c>
      <c r="N155" s="18">
        <f>SUMIFS(T_PROF[paid_amt],T_PROF[bill_npi],$A155,T_PROF[year],N$2,T_PROF[encounter],N$4)</f>
        <v>0</v>
      </c>
      <c r="O155" s="18">
        <f t="shared" si="17"/>
        <v>0</v>
      </c>
      <c r="P155" s="1">
        <f t="shared" si="18"/>
        <v>0</v>
      </c>
      <c r="Q155" s="1">
        <f t="shared" si="19"/>
        <v>15.666666666666666</v>
      </c>
      <c r="R155" s="1">
        <f t="shared" si="20"/>
        <v>15.666666666666666</v>
      </c>
      <c r="S155" s="2">
        <f>SUM($R$6:$R155)/SUM($R$6:$R$1749)</f>
        <v>0.79662227189469648</v>
      </c>
    </row>
    <row r="156" spans="1:19" x14ac:dyDescent="0.35">
      <c r="A156">
        <v>1164428983</v>
      </c>
      <c r="B156" t="s">
        <v>351</v>
      </c>
      <c r="C156" t="s">
        <v>777</v>
      </c>
      <c r="D156" s="1">
        <f>SUMIFS(T_PROF[claims],T_PROF[year],D$2,T_PROF[encounter],D$4,T_PROF[bill_npi],$A156)</f>
        <v>0</v>
      </c>
      <c r="E156" s="1">
        <f>SUMIFS(T_PROF[claims],T_PROF[year],E$2,T_PROF[encounter],E$4,T_PROF[bill_npi],$A156)</f>
        <v>47</v>
      </c>
      <c r="F156" s="1">
        <f t="shared" si="14"/>
        <v>47</v>
      </c>
      <c r="G156" s="1">
        <f>SUMIFS(T_PROF[claims],T_PROF[year],G$2,T_PROF[encounter],G$4,T_PROF[bill_npi],$A156)</f>
        <v>0</v>
      </c>
      <c r="H156" s="1">
        <f>SUMIFS(T_PROF[claims],T_PROF[year],H$2,T_PROF[encounter],H$4,T_PROF[bill_npi],$A156)</f>
        <v>0</v>
      </c>
      <c r="I156" s="1">
        <f t="shared" si="15"/>
        <v>0</v>
      </c>
      <c r="J156" s="1">
        <f>SUMIFS(T_PROF[claims],T_PROF[year],J$2,T_PROF[encounter],J$4,T_PROF[bill_npi],$A156)</f>
        <v>0</v>
      </c>
      <c r="K156" s="1">
        <f>SUMIFS(T_PROF[claims],T_PROF[year],K$2,T_PROF[encounter],K$4,T_PROF[bill_npi],$A156)</f>
        <v>0</v>
      </c>
      <c r="L156" s="1">
        <f t="shared" si="16"/>
        <v>0</v>
      </c>
      <c r="M156" s="18">
        <f>SUMIFS(T_PROF[paid_amt],T_PROF[bill_npi],$A156,T_PROF[year],M$2,T_PROF[encounter],M$4)</f>
        <v>0</v>
      </c>
      <c r="N156" s="18">
        <f>SUMIFS(T_PROF[paid_amt],T_PROF[bill_npi],$A156,T_PROF[year],N$2,T_PROF[encounter],N$4)</f>
        <v>0</v>
      </c>
      <c r="O156" s="18">
        <f t="shared" si="17"/>
        <v>0</v>
      </c>
      <c r="P156" s="1">
        <f t="shared" si="18"/>
        <v>0</v>
      </c>
      <c r="Q156" s="1">
        <f t="shared" si="19"/>
        <v>15.666666666666666</v>
      </c>
      <c r="R156" s="1">
        <f t="shared" si="20"/>
        <v>15.666666666666666</v>
      </c>
      <c r="S156" s="2">
        <f>SUM($R$6:$R156)/SUM($R$6:$R$1749)</f>
        <v>0.79710864818436988</v>
      </c>
    </row>
    <row r="157" spans="1:19" x14ac:dyDescent="0.35">
      <c r="A157">
        <v>1972929362</v>
      </c>
      <c r="B157" t="s">
        <v>351</v>
      </c>
      <c r="C157" t="s">
        <v>777</v>
      </c>
      <c r="D157" s="1">
        <f>SUMIFS(T_PROF[claims],T_PROF[year],D$2,T_PROF[encounter],D$4,T_PROF[bill_npi],$A157)</f>
        <v>0</v>
      </c>
      <c r="E157" s="1">
        <f>SUMIFS(T_PROF[claims],T_PROF[year],E$2,T_PROF[encounter],E$4,T_PROF[bill_npi],$A157)</f>
        <v>33</v>
      </c>
      <c r="F157" s="1">
        <f t="shared" si="14"/>
        <v>33</v>
      </c>
      <c r="G157" s="1">
        <f>SUMIFS(T_PROF[claims],T_PROF[year],G$2,T_PROF[encounter],G$4,T_PROF[bill_npi],$A157)</f>
        <v>0</v>
      </c>
      <c r="H157" s="1">
        <f>SUMIFS(T_PROF[claims],T_PROF[year],H$2,T_PROF[encounter],H$4,T_PROF[bill_npi],$A157)</f>
        <v>25</v>
      </c>
      <c r="I157" s="1">
        <f t="shared" si="15"/>
        <v>25</v>
      </c>
      <c r="J157" s="1">
        <f>SUMIFS(T_PROF[claims],T_PROF[year],J$2,T_PROF[encounter],J$4,T_PROF[bill_npi],$A157)</f>
        <v>0</v>
      </c>
      <c r="K157" s="1">
        <f>SUMIFS(T_PROF[claims],T_PROF[year],K$2,T_PROF[encounter],K$4,T_PROF[bill_npi],$A157)</f>
        <v>21</v>
      </c>
      <c r="L157" s="1">
        <f t="shared" si="16"/>
        <v>21</v>
      </c>
      <c r="M157" s="18">
        <f>SUMIFS(T_PROF[paid_amt],T_PROF[bill_npi],$A157,T_PROF[year],M$2,T_PROF[encounter],M$4)</f>
        <v>0</v>
      </c>
      <c r="N157" s="18">
        <f>SUMIFS(T_PROF[paid_amt],T_PROF[bill_npi],$A157,T_PROF[year],N$2,T_PROF[encounter],N$4)</f>
        <v>43355.75</v>
      </c>
      <c r="O157" s="18">
        <f t="shared" si="17"/>
        <v>43355.75</v>
      </c>
      <c r="P157" s="1">
        <f t="shared" si="18"/>
        <v>0</v>
      </c>
      <c r="Q157" s="1">
        <f t="shared" si="19"/>
        <v>26.333333333333332</v>
      </c>
      <c r="R157" s="1">
        <f t="shared" si="20"/>
        <v>26.333333333333332</v>
      </c>
      <c r="S157" s="2">
        <f>SUM($R$6:$R157)/SUM($R$6:$R$1749)</f>
        <v>0.79792617428828871</v>
      </c>
    </row>
    <row r="158" spans="1:19" x14ac:dyDescent="0.35">
      <c r="A158">
        <v>1568735660</v>
      </c>
      <c r="B158" t="s">
        <v>362</v>
      </c>
      <c r="C158" t="s">
        <v>584</v>
      </c>
      <c r="D158" s="1">
        <f>SUMIFS(T_PROF[claims],T_PROF[year],D$2,T_PROF[encounter],D$4,T_PROF[bill_npi],$A158)</f>
        <v>0</v>
      </c>
      <c r="E158" s="1">
        <f>SUMIFS(T_PROF[claims],T_PROF[year],E$2,T_PROF[encounter],E$4,T_PROF[bill_npi],$A158)</f>
        <v>27</v>
      </c>
      <c r="F158" s="1">
        <f t="shared" si="14"/>
        <v>27</v>
      </c>
      <c r="G158" s="1">
        <f>SUMIFS(T_PROF[claims],T_PROF[year],G$2,T_PROF[encounter],G$4,T_PROF[bill_npi],$A158)</f>
        <v>0</v>
      </c>
      <c r="H158" s="1">
        <f>SUMIFS(T_PROF[claims],T_PROF[year],H$2,T_PROF[encounter],H$4,T_PROF[bill_npi],$A158)</f>
        <v>23</v>
      </c>
      <c r="I158" s="1">
        <f t="shared" si="15"/>
        <v>23</v>
      </c>
      <c r="J158" s="1">
        <f>SUMIFS(T_PROF[claims],T_PROF[year],J$2,T_PROF[encounter],J$4,T_PROF[bill_npi],$A158)</f>
        <v>0</v>
      </c>
      <c r="K158" s="1">
        <f>SUMIFS(T_PROF[claims],T_PROF[year],K$2,T_PROF[encounter],K$4,T_PROF[bill_npi],$A158)</f>
        <v>24</v>
      </c>
      <c r="L158" s="1">
        <f t="shared" si="16"/>
        <v>24</v>
      </c>
      <c r="M158" s="18">
        <f>SUMIFS(T_PROF[paid_amt],T_PROF[bill_npi],$A158,T_PROF[year],M$2,T_PROF[encounter],M$4)</f>
        <v>0</v>
      </c>
      <c r="N158" s="18">
        <f>SUMIFS(T_PROF[paid_amt],T_PROF[bill_npi],$A158,T_PROF[year],N$2,T_PROF[encounter],N$4)</f>
        <v>27743.16</v>
      </c>
      <c r="O158" s="18">
        <f t="shared" si="17"/>
        <v>27743.16</v>
      </c>
      <c r="P158" s="1">
        <f t="shared" si="18"/>
        <v>0</v>
      </c>
      <c r="Q158" s="1">
        <f t="shared" si="19"/>
        <v>24.666666666666668</v>
      </c>
      <c r="R158" s="1">
        <f t="shared" si="20"/>
        <v>24.666666666666668</v>
      </c>
      <c r="S158" s="2">
        <f>SUM($R$6:$R158)/SUM($R$6:$R$1749)</f>
        <v>0.79869195823373185</v>
      </c>
    </row>
    <row r="159" spans="1:19" x14ac:dyDescent="0.35">
      <c r="A159">
        <v>1326078916</v>
      </c>
      <c r="B159" t="s">
        <v>351</v>
      </c>
      <c r="C159" t="s">
        <v>777</v>
      </c>
      <c r="D159" s="1">
        <f>SUMIFS(T_PROF[claims],T_PROF[year],D$2,T_PROF[encounter],D$4,T_PROF[bill_npi],$A159)</f>
        <v>0</v>
      </c>
      <c r="E159" s="1">
        <f>SUMIFS(T_PROF[claims],T_PROF[year],E$2,T_PROF[encounter],E$4,T_PROF[bill_npi],$A159)</f>
        <v>41</v>
      </c>
      <c r="F159" s="1">
        <f t="shared" si="14"/>
        <v>41</v>
      </c>
      <c r="G159" s="1">
        <f>SUMIFS(T_PROF[claims],T_PROF[year],G$2,T_PROF[encounter],G$4,T_PROF[bill_npi],$A159)</f>
        <v>0</v>
      </c>
      <c r="H159" s="1">
        <f>SUMIFS(T_PROF[claims],T_PROF[year],H$2,T_PROF[encounter],H$4,T_PROF[bill_npi],$A159)</f>
        <v>44</v>
      </c>
      <c r="I159" s="1">
        <f t="shared" si="15"/>
        <v>44</v>
      </c>
      <c r="J159" s="1">
        <f>SUMIFS(T_PROF[claims],T_PROF[year],J$2,T_PROF[encounter],J$4,T_PROF[bill_npi],$A159)</f>
        <v>0</v>
      </c>
      <c r="K159" s="1">
        <f>SUMIFS(T_PROF[claims],T_PROF[year],K$2,T_PROF[encounter],K$4,T_PROF[bill_npi],$A159)</f>
        <v>19</v>
      </c>
      <c r="L159" s="1">
        <f t="shared" si="16"/>
        <v>19</v>
      </c>
      <c r="M159" s="18">
        <f>SUMIFS(T_PROF[paid_amt],T_PROF[bill_npi],$A159,T_PROF[year],M$2,T_PROF[encounter],M$4)</f>
        <v>0</v>
      </c>
      <c r="N159" s="18">
        <f>SUMIFS(T_PROF[paid_amt],T_PROF[bill_npi],$A159,T_PROF[year],N$2,T_PROF[encounter],N$4)</f>
        <v>38184.68</v>
      </c>
      <c r="O159" s="18">
        <f t="shared" si="17"/>
        <v>38184.68</v>
      </c>
      <c r="P159" s="1">
        <f t="shared" si="18"/>
        <v>0</v>
      </c>
      <c r="Q159" s="1">
        <f t="shared" si="19"/>
        <v>34.666666666666664</v>
      </c>
      <c r="R159" s="1">
        <f t="shared" si="20"/>
        <v>34.666666666666664</v>
      </c>
      <c r="S159" s="2">
        <f>SUM($R$6:$R159)/SUM($R$6:$R$1749)</f>
        <v>0.79976819513003028</v>
      </c>
    </row>
    <row r="160" spans="1:19" x14ac:dyDescent="0.35">
      <c r="A160">
        <v>1811987456</v>
      </c>
      <c r="B160" t="s">
        <v>384</v>
      </c>
      <c r="C160" t="s">
        <v>934</v>
      </c>
      <c r="D160" s="1">
        <f>SUMIFS(T_PROF[claims],T_PROF[year],D$2,T_PROF[encounter],D$4,T_PROF[bill_npi],$A160)</f>
        <v>0</v>
      </c>
      <c r="E160" s="1">
        <f>SUMIFS(T_PROF[claims],T_PROF[year],E$2,T_PROF[encounter],E$4,T_PROF[bill_npi],$A160)</f>
        <v>22</v>
      </c>
      <c r="F160" s="1">
        <f t="shared" si="14"/>
        <v>22</v>
      </c>
      <c r="G160" s="1">
        <f>SUMIFS(T_PROF[claims],T_PROF[year],G$2,T_PROF[encounter],G$4,T_PROF[bill_npi],$A160)</f>
        <v>0</v>
      </c>
      <c r="H160" s="1">
        <f>SUMIFS(T_PROF[claims],T_PROF[year],H$2,T_PROF[encounter],H$4,T_PROF[bill_npi],$A160)</f>
        <v>54</v>
      </c>
      <c r="I160" s="1">
        <f t="shared" si="15"/>
        <v>54</v>
      </c>
      <c r="J160" s="1">
        <f>SUMIFS(T_PROF[claims],T_PROF[year],J$2,T_PROF[encounter],J$4,T_PROF[bill_npi],$A160)</f>
        <v>0</v>
      </c>
      <c r="K160" s="1">
        <f>SUMIFS(T_PROF[claims],T_PROF[year],K$2,T_PROF[encounter],K$4,T_PROF[bill_npi],$A160)</f>
        <v>17</v>
      </c>
      <c r="L160" s="1">
        <f t="shared" si="16"/>
        <v>17</v>
      </c>
      <c r="M160" s="18">
        <f>SUMIFS(T_PROF[paid_amt],T_PROF[bill_npi],$A160,T_PROF[year],M$2,T_PROF[encounter],M$4)</f>
        <v>0</v>
      </c>
      <c r="N160" s="18">
        <f>SUMIFS(T_PROF[paid_amt],T_PROF[bill_npi],$A160,T_PROF[year],N$2,T_PROF[encounter],N$4)</f>
        <v>52334.47</v>
      </c>
      <c r="O160" s="18">
        <f t="shared" si="17"/>
        <v>52334.47</v>
      </c>
      <c r="P160" s="1">
        <f t="shared" si="18"/>
        <v>0</v>
      </c>
      <c r="Q160" s="1">
        <f t="shared" si="19"/>
        <v>31</v>
      </c>
      <c r="R160" s="1">
        <f t="shared" si="20"/>
        <v>31</v>
      </c>
      <c r="S160" s="2">
        <f>SUM($R$6:$R160)/SUM($R$6:$R$1749)</f>
        <v>0.80073059927768164</v>
      </c>
    </row>
    <row r="161" spans="1:19" x14ac:dyDescent="0.35">
      <c r="A161">
        <v>1083639587</v>
      </c>
      <c r="B161" t="s">
        <v>355</v>
      </c>
      <c r="C161" t="s">
        <v>2967</v>
      </c>
      <c r="D161" s="1">
        <f>SUMIFS(T_PROF[claims],T_PROF[year],D$2,T_PROF[encounter],D$4,T_PROF[bill_npi],$A161)</f>
        <v>0</v>
      </c>
      <c r="E161" s="1">
        <f>SUMIFS(T_PROF[claims],T_PROF[year],E$2,T_PROF[encounter],E$4,T_PROF[bill_npi],$A161)</f>
        <v>45</v>
      </c>
      <c r="F161" s="1">
        <f t="shared" si="14"/>
        <v>45</v>
      </c>
      <c r="G161" s="1">
        <f>SUMIFS(T_PROF[claims],T_PROF[year],G$2,T_PROF[encounter],G$4,T_PROF[bill_npi],$A161)</f>
        <v>0</v>
      </c>
      <c r="H161" s="1">
        <f>SUMIFS(T_PROF[claims],T_PROF[year],H$2,T_PROF[encounter],H$4,T_PROF[bill_npi],$A161)</f>
        <v>0</v>
      </c>
      <c r="I161" s="1">
        <f t="shared" si="15"/>
        <v>0</v>
      </c>
      <c r="J161" s="1">
        <f>SUMIFS(T_PROF[claims],T_PROF[year],J$2,T_PROF[encounter],J$4,T_PROF[bill_npi],$A161)</f>
        <v>0</v>
      </c>
      <c r="K161" s="1">
        <f>SUMIFS(T_PROF[claims],T_PROF[year],K$2,T_PROF[encounter],K$4,T_PROF[bill_npi],$A161)</f>
        <v>0</v>
      </c>
      <c r="L161" s="1">
        <f t="shared" si="16"/>
        <v>0</v>
      </c>
      <c r="M161" s="18">
        <f>SUMIFS(T_PROF[paid_amt],T_PROF[bill_npi],$A161,T_PROF[year],M$2,T_PROF[encounter],M$4)</f>
        <v>0</v>
      </c>
      <c r="N161" s="18">
        <f>SUMIFS(T_PROF[paid_amt],T_PROF[bill_npi],$A161,T_PROF[year],N$2,T_PROF[encounter],N$4)</f>
        <v>0</v>
      </c>
      <c r="O161" s="18">
        <f t="shared" si="17"/>
        <v>0</v>
      </c>
      <c r="P161" s="1">
        <f t="shared" si="18"/>
        <v>0</v>
      </c>
      <c r="Q161" s="1">
        <f t="shared" si="19"/>
        <v>15</v>
      </c>
      <c r="R161" s="1">
        <f t="shared" si="20"/>
        <v>15</v>
      </c>
      <c r="S161" s="2">
        <f>SUM($R$6:$R161)/SUM($R$6:$R$1749)</f>
        <v>0.80119627870396459</v>
      </c>
    </row>
    <row r="162" spans="1:19" x14ac:dyDescent="0.35">
      <c r="A162">
        <v>1043267727</v>
      </c>
      <c r="B162" t="s">
        <v>353</v>
      </c>
      <c r="C162" t="s">
        <v>3196</v>
      </c>
      <c r="D162" s="1">
        <f>SUMIFS(T_PROF[claims],T_PROF[year],D$2,T_PROF[encounter],D$4,T_PROF[bill_npi],$A162)</f>
        <v>0</v>
      </c>
      <c r="E162" s="1">
        <f>SUMIFS(T_PROF[claims],T_PROF[year],E$2,T_PROF[encounter],E$4,T_PROF[bill_npi],$A162)</f>
        <v>114</v>
      </c>
      <c r="F162" s="1">
        <f t="shared" si="14"/>
        <v>114</v>
      </c>
      <c r="G162" s="1">
        <f>SUMIFS(T_PROF[claims],T_PROF[year],G$2,T_PROF[encounter],G$4,T_PROF[bill_npi],$A162)</f>
        <v>0</v>
      </c>
      <c r="H162" s="1">
        <f>SUMIFS(T_PROF[claims],T_PROF[year],H$2,T_PROF[encounter],H$4,T_PROF[bill_npi],$A162)</f>
        <v>86</v>
      </c>
      <c r="I162" s="1">
        <f t="shared" si="15"/>
        <v>86</v>
      </c>
      <c r="J162" s="1">
        <f>SUMIFS(T_PROF[claims],T_PROF[year],J$2,T_PROF[encounter],J$4,T_PROF[bill_npi],$A162)</f>
        <v>0</v>
      </c>
      <c r="K162" s="1">
        <f>SUMIFS(T_PROF[claims],T_PROF[year],K$2,T_PROF[encounter],K$4,T_PROF[bill_npi],$A162)</f>
        <v>34</v>
      </c>
      <c r="L162" s="1">
        <f t="shared" si="16"/>
        <v>34</v>
      </c>
      <c r="M162" s="18">
        <f>SUMIFS(T_PROF[paid_amt],T_PROF[bill_npi],$A162,T_PROF[year],M$2,T_PROF[encounter],M$4)</f>
        <v>0</v>
      </c>
      <c r="N162" s="18">
        <f>SUMIFS(T_PROF[paid_amt],T_PROF[bill_npi],$A162,T_PROF[year],N$2,T_PROF[encounter],N$4)</f>
        <v>78551.09</v>
      </c>
      <c r="O162" s="18">
        <f t="shared" si="17"/>
        <v>78551.09</v>
      </c>
      <c r="P162" s="1">
        <f t="shared" si="18"/>
        <v>0</v>
      </c>
      <c r="Q162" s="1">
        <f t="shared" si="19"/>
        <v>78</v>
      </c>
      <c r="R162" s="1">
        <f t="shared" si="20"/>
        <v>78</v>
      </c>
      <c r="S162" s="2">
        <f>SUM($R$6:$R162)/SUM($R$6:$R$1749)</f>
        <v>0.80361781172063596</v>
      </c>
    </row>
    <row r="163" spans="1:19" x14ac:dyDescent="0.35">
      <c r="A163">
        <v>1881653822</v>
      </c>
      <c r="B163" t="s">
        <v>366</v>
      </c>
      <c r="C163" t="s">
        <v>600</v>
      </c>
      <c r="D163" s="1">
        <f>SUMIFS(T_PROF[claims],T_PROF[year],D$2,T_PROF[encounter],D$4,T_PROF[bill_npi],$A163)</f>
        <v>0</v>
      </c>
      <c r="E163" s="1">
        <f>SUMIFS(T_PROF[claims],T_PROF[year],E$2,T_PROF[encounter],E$4,T_PROF[bill_npi],$A163)</f>
        <v>54</v>
      </c>
      <c r="F163" s="1">
        <f t="shared" si="14"/>
        <v>54</v>
      </c>
      <c r="G163" s="1">
        <f>SUMIFS(T_PROF[claims],T_PROF[year],G$2,T_PROF[encounter],G$4,T_PROF[bill_npi],$A163)</f>
        <v>0</v>
      </c>
      <c r="H163" s="1">
        <f>SUMIFS(T_PROF[claims],T_PROF[year],H$2,T_PROF[encounter],H$4,T_PROF[bill_npi],$A163)</f>
        <v>26</v>
      </c>
      <c r="I163" s="1">
        <f t="shared" si="15"/>
        <v>26</v>
      </c>
      <c r="J163" s="1">
        <f>SUMIFS(T_PROF[claims],T_PROF[year],J$2,T_PROF[encounter],J$4,T_PROF[bill_npi],$A163)</f>
        <v>0</v>
      </c>
      <c r="K163" s="1">
        <f>SUMIFS(T_PROF[claims],T_PROF[year],K$2,T_PROF[encounter],K$4,T_PROF[bill_npi],$A163)</f>
        <v>53</v>
      </c>
      <c r="L163" s="1">
        <f t="shared" si="16"/>
        <v>53</v>
      </c>
      <c r="M163" s="18">
        <f>SUMIFS(T_PROF[paid_amt],T_PROF[bill_npi],$A163,T_PROF[year],M$2,T_PROF[encounter],M$4)</f>
        <v>0</v>
      </c>
      <c r="N163" s="18">
        <f>SUMIFS(T_PROF[paid_amt],T_PROF[bill_npi],$A163,T_PROF[year],N$2,T_PROF[encounter],N$4)</f>
        <v>170652.85</v>
      </c>
      <c r="O163" s="18">
        <f t="shared" si="17"/>
        <v>170652.85</v>
      </c>
      <c r="P163" s="1">
        <f t="shared" si="18"/>
        <v>0</v>
      </c>
      <c r="Q163" s="1">
        <f t="shared" si="19"/>
        <v>44.333333333333336</v>
      </c>
      <c r="R163" s="1">
        <f t="shared" si="20"/>
        <v>44.333333333333336</v>
      </c>
      <c r="S163" s="2">
        <f>SUM($R$6:$R163)/SUM($R$6:$R$1749)</f>
        <v>0.80499415313609446</v>
      </c>
    </row>
    <row r="164" spans="1:19" x14ac:dyDescent="0.35">
      <c r="A164">
        <v>1912244351</v>
      </c>
      <c r="B164" t="s">
        <v>367</v>
      </c>
      <c r="C164" t="s">
        <v>2086</v>
      </c>
      <c r="D164" s="1">
        <f>SUMIFS(T_PROF[claims],T_PROF[year],D$2,T_PROF[encounter],D$4,T_PROF[bill_npi],$A164)</f>
        <v>0</v>
      </c>
      <c r="E164" s="1">
        <f>SUMIFS(T_PROF[claims],T_PROF[year],E$2,T_PROF[encounter],E$4,T_PROF[bill_npi],$A164)</f>
        <v>62</v>
      </c>
      <c r="F164" s="1">
        <f t="shared" si="14"/>
        <v>62</v>
      </c>
      <c r="G164" s="1">
        <f>SUMIFS(T_PROF[claims],T_PROF[year],G$2,T_PROF[encounter],G$4,T_PROF[bill_npi],$A164)</f>
        <v>0</v>
      </c>
      <c r="H164" s="1">
        <f>SUMIFS(T_PROF[claims],T_PROF[year],H$2,T_PROF[encounter],H$4,T_PROF[bill_npi],$A164)</f>
        <v>26</v>
      </c>
      <c r="I164" s="1">
        <f t="shared" si="15"/>
        <v>26</v>
      </c>
      <c r="J164" s="1">
        <f>SUMIFS(T_PROF[claims],T_PROF[year],J$2,T_PROF[encounter],J$4,T_PROF[bill_npi],$A164)</f>
        <v>0</v>
      </c>
      <c r="K164" s="1">
        <f>SUMIFS(T_PROF[claims],T_PROF[year],K$2,T_PROF[encounter],K$4,T_PROF[bill_npi],$A164)</f>
        <v>15</v>
      </c>
      <c r="L164" s="1">
        <f t="shared" si="16"/>
        <v>15</v>
      </c>
      <c r="M164" s="18">
        <f>SUMIFS(T_PROF[paid_amt],T_PROF[bill_npi],$A164,T_PROF[year],M$2,T_PROF[encounter],M$4)</f>
        <v>0</v>
      </c>
      <c r="N164" s="18">
        <f>SUMIFS(T_PROF[paid_amt],T_PROF[bill_npi],$A164,T_PROF[year],N$2,T_PROF[encounter],N$4)</f>
        <v>34414.67</v>
      </c>
      <c r="O164" s="18">
        <f t="shared" si="17"/>
        <v>34414.67</v>
      </c>
      <c r="P164" s="1">
        <f t="shared" si="18"/>
        <v>0</v>
      </c>
      <c r="Q164" s="1">
        <f t="shared" si="19"/>
        <v>34.333333333333336</v>
      </c>
      <c r="R164" s="1">
        <f t="shared" si="20"/>
        <v>34.333333333333336</v>
      </c>
      <c r="S164" s="2">
        <f>SUM($R$6:$R164)/SUM($R$6:$R$1749)</f>
        <v>0.80606004160069755</v>
      </c>
    </row>
    <row r="165" spans="1:19" x14ac:dyDescent="0.35">
      <c r="A165">
        <v>1821163718</v>
      </c>
      <c r="B165" t="s">
        <v>366</v>
      </c>
      <c r="C165" t="s">
        <v>600</v>
      </c>
      <c r="D165" s="1">
        <f>SUMIFS(T_PROF[claims],T_PROF[year],D$2,T_PROF[encounter],D$4,T_PROF[bill_npi],$A165)</f>
        <v>0</v>
      </c>
      <c r="E165" s="1">
        <f>SUMIFS(T_PROF[claims],T_PROF[year],E$2,T_PROF[encounter],E$4,T_PROF[bill_npi],$A165)</f>
        <v>37</v>
      </c>
      <c r="F165" s="1">
        <f t="shared" si="14"/>
        <v>37</v>
      </c>
      <c r="G165" s="1">
        <f>SUMIFS(T_PROF[claims],T_PROF[year],G$2,T_PROF[encounter],G$4,T_PROF[bill_npi],$A165)</f>
        <v>0</v>
      </c>
      <c r="H165" s="1">
        <f>SUMIFS(T_PROF[claims],T_PROF[year],H$2,T_PROF[encounter],H$4,T_PROF[bill_npi],$A165)</f>
        <v>34</v>
      </c>
      <c r="I165" s="1">
        <f t="shared" si="15"/>
        <v>34</v>
      </c>
      <c r="J165" s="1">
        <f>SUMIFS(T_PROF[claims],T_PROF[year],J$2,T_PROF[encounter],J$4,T_PROF[bill_npi],$A165)</f>
        <v>0</v>
      </c>
      <c r="K165" s="1">
        <f>SUMIFS(T_PROF[claims],T_PROF[year],K$2,T_PROF[encounter],K$4,T_PROF[bill_npi],$A165)</f>
        <v>93</v>
      </c>
      <c r="L165" s="1">
        <f t="shared" si="16"/>
        <v>93</v>
      </c>
      <c r="M165" s="18">
        <f>SUMIFS(T_PROF[paid_amt],T_PROF[bill_npi],$A165,T_PROF[year],M$2,T_PROF[encounter],M$4)</f>
        <v>0</v>
      </c>
      <c r="N165" s="18">
        <f>SUMIFS(T_PROF[paid_amt],T_PROF[bill_npi],$A165,T_PROF[year],N$2,T_PROF[encounter],N$4)</f>
        <v>85323.93</v>
      </c>
      <c r="O165" s="18">
        <f t="shared" si="17"/>
        <v>85323.93</v>
      </c>
      <c r="P165" s="1">
        <f t="shared" si="18"/>
        <v>0</v>
      </c>
      <c r="Q165" s="1">
        <f t="shared" si="19"/>
        <v>54.666666666666664</v>
      </c>
      <c r="R165" s="1">
        <f t="shared" si="20"/>
        <v>54.666666666666664</v>
      </c>
      <c r="S165" s="2">
        <f>SUM($R$6:$R165)/SUM($R$6:$R$1749)</f>
        <v>0.80775718439870658</v>
      </c>
    </row>
    <row r="166" spans="1:19" x14ac:dyDescent="0.35">
      <c r="A166">
        <v>1245446533</v>
      </c>
      <c r="B166" t="s">
        <v>362</v>
      </c>
      <c r="C166" t="s">
        <v>584</v>
      </c>
      <c r="D166" s="1">
        <f>SUMIFS(T_PROF[claims],T_PROF[year],D$2,T_PROF[encounter],D$4,T_PROF[bill_npi],$A166)</f>
        <v>0</v>
      </c>
      <c r="E166" s="1">
        <f>SUMIFS(T_PROF[claims],T_PROF[year],E$2,T_PROF[encounter],E$4,T_PROF[bill_npi],$A166)</f>
        <v>62</v>
      </c>
      <c r="F166" s="1">
        <f t="shared" si="14"/>
        <v>62</v>
      </c>
      <c r="G166" s="1">
        <f>SUMIFS(T_PROF[claims],T_PROF[year],G$2,T_PROF[encounter],G$4,T_PROF[bill_npi],$A166)</f>
        <v>0</v>
      </c>
      <c r="H166" s="1">
        <f>SUMIFS(T_PROF[claims],T_PROF[year],H$2,T_PROF[encounter],H$4,T_PROF[bill_npi],$A166)</f>
        <v>74</v>
      </c>
      <c r="I166" s="1">
        <f t="shared" si="15"/>
        <v>74</v>
      </c>
      <c r="J166" s="1">
        <f>SUMIFS(T_PROF[claims],T_PROF[year],J$2,T_PROF[encounter],J$4,T_PROF[bill_npi],$A166)</f>
        <v>0</v>
      </c>
      <c r="K166" s="1">
        <f>SUMIFS(T_PROF[claims],T_PROF[year],K$2,T_PROF[encounter],K$4,T_PROF[bill_npi],$A166)</f>
        <v>21</v>
      </c>
      <c r="L166" s="1">
        <f t="shared" si="16"/>
        <v>21</v>
      </c>
      <c r="M166" s="18">
        <f>SUMIFS(T_PROF[paid_amt],T_PROF[bill_npi],$A166,T_PROF[year],M$2,T_PROF[encounter],M$4)</f>
        <v>0</v>
      </c>
      <c r="N166" s="18">
        <f>SUMIFS(T_PROF[paid_amt],T_PROF[bill_npi],$A166,T_PROF[year],N$2,T_PROF[encounter],N$4)</f>
        <v>48380.15</v>
      </c>
      <c r="O166" s="18">
        <f t="shared" si="17"/>
        <v>48380.15</v>
      </c>
      <c r="P166" s="1">
        <f t="shared" si="18"/>
        <v>0</v>
      </c>
      <c r="Q166" s="1">
        <f t="shared" si="19"/>
        <v>52.333333333333336</v>
      </c>
      <c r="R166" s="1">
        <f t="shared" si="20"/>
        <v>52.333333333333336</v>
      </c>
      <c r="S166" s="2">
        <f>SUM($R$6:$R166)/SUM($R$6:$R$1749)</f>
        <v>0.80938188817484924</v>
      </c>
    </row>
    <row r="167" spans="1:19" x14ac:dyDescent="0.35">
      <c r="A167">
        <v>1184764524</v>
      </c>
      <c r="B167" t="s">
        <v>351</v>
      </c>
      <c r="C167" t="s">
        <v>777</v>
      </c>
      <c r="D167" s="1">
        <f>SUMIFS(T_PROF[claims],T_PROF[year],D$2,T_PROF[encounter],D$4,T_PROF[bill_npi],$A167)</f>
        <v>0</v>
      </c>
      <c r="E167" s="1">
        <f>SUMIFS(T_PROF[claims],T_PROF[year],E$2,T_PROF[encounter],E$4,T_PROF[bill_npi],$A167)</f>
        <v>58</v>
      </c>
      <c r="F167" s="1">
        <f t="shared" si="14"/>
        <v>58</v>
      </c>
      <c r="G167" s="1">
        <f>SUMIFS(T_PROF[claims],T_PROF[year],G$2,T_PROF[encounter],G$4,T_PROF[bill_npi],$A167)</f>
        <v>0</v>
      </c>
      <c r="H167" s="1">
        <f>SUMIFS(T_PROF[claims],T_PROF[year],H$2,T_PROF[encounter],H$4,T_PROF[bill_npi],$A167)</f>
        <v>43</v>
      </c>
      <c r="I167" s="1">
        <f t="shared" si="15"/>
        <v>43</v>
      </c>
      <c r="J167" s="1">
        <f>SUMIFS(T_PROF[claims],T_PROF[year],J$2,T_PROF[encounter],J$4,T_PROF[bill_npi],$A167)</f>
        <v>0</v>
      </c>
      <c r="K167" s="1">
        <f>SUMIFS(T_PROF[claims],T_PROF[year],K$2,T_PROF[encounter],K$4,T_PROF[bill_npi],$A167)</f>
        <v>43</v>
      </c>
      <c r="L167" s="1">
        <f t="shared" si="16"/>
        <v>43</v>
      </c>
      <c r="M167" s="18">
        <f>SUMIFS(T_PROF[paid_amt],T_PROF[bill_npi],$A167,T_PROF[year],M$2,T_PROF[encounter],M$4)</f>
        <v>0</v>
      </c>
      <c r="N167" s="18">
        <f>SUMIFS(T_PROF[paid_amt],T_PROF[bill_npi],$A167,T_PROF[year],N$2,T_PROF[encounter],N$4)</f>
        <v>73120.350000000006</v>
      </c>
      <c r="O167" s="18">
        <f t="shared" si="17"/>
        <v>73120.350000000006</v>
      </c>
      <c r="P167" s="1">
        <f t="shared" si="18"/>
        <v>0</v>
      </c>
      <c r="Q167" s="1">
        <f t="shared" si="19"/>
        <v>48</v>
      </c>
      <c r="R167" s="1">
        <f t="shared" si="20"/>
        <v>48</v>
      </c>
      <c r="S167" s="2">
        <f>SUM($R$6:$R167)/SUM($R$6:$R$1749)</f>
        <v>0.8108720623389547</v>
      </c>
    </row>
    <row r="168" spans="1:19" x14ac:dyDescent="0.35">
      <c r="A168">
        <v>1114164944</v>
      </c>
      <c r="B168" t="s">
        <v>375</v>
      </c>
      <c r="C168" t="s">
        <v>854</v>
      </c>
      <c r="D168" s="1">
        <f>SUMIFS(T_PROF[claims],T_PROF[year],D$2,T_PROF[encounter],D$4,T_PROF[bill_npi],$A168)</f>
        <v>0</v>
      </c>
      <c r="E168" s="1">
        <f>SUMIFS(T_PROF[claims],T_PROF[year],E$2,T_PROF[encounter],E$4,T_PROF[bill_npi],$A168)</f>
        <v>35</v>
      </c>
      <c r="F168" s="1">
        <f t="shared" si="14"/>
        <v>35</v>
      </c>
      <c r="G168" s="1">
        <f>SUMIFS(T_PROF[claims],T_PROF[year],G$2,T_PROF[encounter],G$4,T_PROF[bill_npi],$A168)</f>
        <v>0</v>
      </c>
      <c r="H168" s="1">
        <f>SUMIFS(T_PROF[claims],T_PROF[year],H$2,T_PROF[encounter],H$4,T_PROF[bill_npi],$A168)</f>
        <v>58</v>
      </c>
      <c r="I168" s="1">
        <f t="shared" si="15"/>
        <v>58</v>
      </c>
      <c r="J168" s="1">
        <f>SUMIFS(T_PROF[claims],T_PROF[year],J$2,T_PROF[encounter],J$4,T_PROF[bill_npi],$A168)</f>
        <v>0</v>
      </c>
      <c r="K168" s="1">
        <f>SUMIFS(T_PROF[claims],T_PROF[year],K$2,T_PROF[encounter],K$4,T_PROF[bill_npi],$A168)</f>
        <v>52</v>
      </c>
      <c r="L168" s="1">
        <f t="shared" si="16"/>
        <v>52</v>
      </c>
      <c r="M168" s="18">
        <f>SUMIFS(T_PROF[paid_amt],T_PROF[bill_npi],$A168,T_PROF[year],M$2,T_PROF[encounter],M$4)</f>
        <v>0</v>
      </c>
      <c r="N168" s="18">
        <f>SUMIFS(T_PROF[paid_amt],T_PROF[bill_npi],$A168,T_PROF[year],N$2,T_PROF[encounter],N$4)</f>
        <v>58039.360000000001</v>
      </c>
      <c r="O168" s="18">
        <f t="shared" si="17"/>
        <v>58039.360000000001</v>
      </c>
      <c r="P168" s="1">
        <f t="shared" si="18"/>
        <v>0</v>
      </c>
      <c r="Q168" s="1">
        <f t="shared" si="19"/>
        <v>48.333333333333336</v>
      </c>
      <c r="R168" s="1">
        <f t="shared" si="20"/>
        <v>48.333333333333336</v>
      </c>
      <c r="S168" s="2">
        <f>SUM($R$6:$R168)/SUM($R$6:$R$1749)</f>
        <v>0.81237258493475528</v>
      </c>
    </row>
    <row r="169" spans="1:19" x14ac:dyDescent="0.35">
      <c r="A169">
        <v>1831549559</v>
      </c>
      <c r="B169" t="s">
        <v>355</v>
      </c>
      <c r="C169" t="s">
        <v>2967</v>
      </c>
      <c r="D169" s="1">
        <f>SUMIFS(T_PROF[claims],T_PROF[year],D$2,T_PROF[encounter],D$4,T_PROF[bill_npi],$A169)</f>
        <v>0</v>
      </c>
      <c r="E169" s="1">
        <f>SUMIFS(T_PROF[claims],T_PROF[year],E$2,T_PROF[encounter],E$4,T_PROF[bill_npi],$A169)</f>
        <v>35</v>
      </c>
      <c r="F169" s="1">
        <f t="shared" si="14"/>
        <v>35</v>
      </c>
      <c r="G169" s="1">
        <f>SUMIFS(T_PROF[claims],T_PROF[year],G$2,T_PROF[encounter],G$4,T_PROF[bill_npi],$A169)</f>
        <v>0</v>
      </c>
      <c r="H169" s="1">
        <f>SUMIFS(T_PROF[claims],T_PROF[year],H$2,T_PROF[encounter],H$4,T_PROF[bill_npi],$A169)</f>
        <v>14</v>
      </c>
      <c r="I169" s="1">
        <f t="shared" si="15"/>
        <v>14</v>
      </c>
      <c r="J169" s="1">
        <f>SUMIFS(T_PROF[claims],T_PROF[year],J$2,T_PROF[encounter],J$4,T_PROF[bill_npi],$A169)</f>
        <v>0</v>
      </c>
      <c r="K169" s="1">
        <f>SUMIFS(T_PROF[claims],T_PROF[year],K$2,T_PROF[encounter],K$4,T_PROF[bill_npi],$A169)</f>
        <v>28</v>
      </c>
      <c r="L169" s="1">
        <f t="shared" si="16"/>
        <v>28</v>
      </c>
      <c r="M169" s="18">
        <f>SUMIFS(T_PROF[paid_amt],T_PROF[bill_npi],$A169,T_PROF[year],M$2,T_PROF[encounter],M$4)</f>
        <v>0</v>
      </c>
      <c r="N169" s="18">
        <f>SUMIFS(T_PROF[paid_amt],T_PROF[bill_npi],$A169,T_PROF[year],N$2,T_PROF[encounter],N$4)</f>
        <v>37243.379999999997</v>
      </c>
      <c r="O169" s="18">
        <f t="shared" si="17"/>
        <v>37243.379999999997</v>
      </c>
      <c r="P169" s="1">
        <f t="shared" si="18"/>
        <v>0</v>
      </c>
      <c r="Q169" s="1">
        <f t="shared" si="19"/>
        <v>25.666666666666668</v>
      </c>
      <c r="R169" s="1">
        <f t="shared" si="20"/>
        <v>25.666666666666668</v>
      </c>
      <c r="S169" s="2">
        <f>SUM($R$6:$R169)/SUM($R$6:$R$1749)</f>
        <v>0.81316941417528388</v>
      </c>
    </row>
    <row r="170" spans="1:19" x14ac:dyDescent="0.35">
      <c r="A170">
        <v>1790782233</v>
      </c>
      <c r="B170" t="s">
        <v>352</v>
      </c>
      <c r="C170" t="s">
        <v>2130</v>
      </c>
      <c r="D170" s="1">
        <f>SUMIFS(T_PROF[claims],T_PROF[year],D$2,T_PROF[encounter],D$4,T_PROF[bill_npi],$A170)</f>
        <v>0</v>
      </c>
      <c r="E170" s="1">
        <f>SUMIFS(T_PROF[claims],T_PROF[year],E$2,T_PROF[encounter],E$4,T_PROF[bill_npi],$A170)</f>
        <v>44</v>
      </c>
      <c r="F170" s="1">
        <f t="shared" si="14"/>
        <v>44</v>
      </c>
      <c r="G170" s="1">
        <f>SUMIFS(T_PROF[claims],T_PROF[year],G$2,T_PROF[encounter],G$4,T_PROF[bill_npi],$A170)</f>
        <v>8</v>
      </c>
      <c r="H170" s="1">
        <f>SUMIFS(T_PROF[claims],T_PROF[year],H$2,T_PROF[encounter],H$4,T_PROF[bill_npi],$A170)</f>
        <v>56</v>
      </c>
      <c r="I170" s="1">
        <f t="shared" si="15"/>
        <v>64</v>
      </c>
      <c r="J170" s="1">
        <f>SUMIFS(T_PROF[claims],T_PROF[year],J$2,T_PROF[encounter],J$4,T_PROF[bill_npi],$A170)</f>
        <v>1</v>
      </c>
      <c r="K170" s="1">
        <f>SUMIFS(T_PROF[claims],T_PROF[year],K$2,T_PROF[encounter],K$4,T_PROF[bill_npi],$A170)</f>
        <v>10</v>
      </c>
      <c r="L170" s="1">
        <f t="shared" si="16"/>
        <v>11</v>
      </c>
      <c r="M170" s="18">
        <f>SUMIFS(T_PROF[paid_amt],T_PROF[bill_npi],$A170,T_PROF[year],M$2,T_PROF[encounter],M$4)</f>
        <v>1720.75</v>
      </c>
      <c r="N170" s="18">
        <f>SUMIFS(T_PROF[paid_amt],T_PROF[bill_npi],$A170,T_PROF[year],N$2,T_PROF[encounter],N$4)</f>
        <v>29320.75</v>
      </c>
      <c r="O170" s="18">
        <f t="shared" si="17"/>
        <v>31041.5</v>
      </c>
      <c r="P170" s="1">
        <f t="shared" si="18"/>
        <v>3</v>
      </c>
      <c r="Q170" s="1">
        <f t="shared" si="19"/>
        <v>36.666666666666664</v>
      </c>
      <c r="R170" s="1">
        <f t="shared" si="20"/>
        <v>39.666666666666664</v>
      </c>
      <c r="S170" s="2">
        <f>SUM($R$6:$R170)/SUM($R$6:$R$1749)</f>
        <v>0.81440087754700996</v>
      </c>
    </row>
    <row r="171" spans="1:19" x14ac:dyDescent="0.35">
      <c r="A171">
        <v>1972604460</v>
      </c>
      <c r="B171" t="s">
        <v>353</v>
      </c>
      <c r="C171" t="s">
        <v>3196</v>
      </c>
      <c r="D171" s="1">
        <f>SUMIFS(T_PROF[claims],T_PROF[year],D$2,T_PROF[encounter],D$4,T_PROF[bill_npi],$A171)</f>
        <v>0</v>
      </c>
      <c r="E171" s="1">
        <f>SUMIFS(T_PROF[claims],T_PROF[year],E$2,T_PROF[encounter],E$4,T_PROF[bill_npi],$A171)</f>
        <v>96</v>
      </c>
      <c r="F171" s="1">
        <f t="shared" si="14"/>
        <v>96</v>
      </c>
      <c r="G171" s="1">
        <f>SUMIFS(T_PROF[claims],T_PROF[year],G$2,T_PROF[encounter],G$4,T_PROF[bill_npi],$A171)</f>
        <v>0</v>
      </c>
      <c r="H171" s="1">
        <f>SUMIFS(T_PROF[claims],T_PROF[year],H$2,T_PROF[encounter],H$4,T_PROF[bill_npi],$A171)</f>
        <v>36</v>
      </c>
      <c r="I171" s="1">
        <f t="shared" si="15"/>
        <v>36</v>
      </c>
      <c r="J171" s="1">
        <f>SUMIFS(T_PROF[claims],T_PROF[year],J$2,T_PROF[encounter],J$4,T_PROF[bill_npi],$A171)</f>
        <v>0</v>
      </c>
      <c r="K171" s="1">
        <f>SUMIFS(T_PROF[claims],T_PROF[year],K$2,T_PROF[encounter],K$4,T_PROF[bill_npi],$A171)</f>
        <v>0</v>
      </c>
      <c r="L171" s="1">
        <f t="shared" si="16"/>
        <v>0</v>
      </c>
      <c r="M171" s="18">
        <f>SUMIFS(T_PROF[paid_amt],T_PROF[bill_npi],$A171,T_PROF[year],M$2,T_PROF[encounter],M$4)</f>
        <v>0</v>
      </c>
      <c r="N171" s="18">
        <f>SUMIFS(T_PROF[paid_amt],T_PROF[bill_npi],$A171,T_PROF[year],N$2,T_PROF[encounter],N$4)</f>
        <v>0</v>
      </c>
      <c r="O171" s="18">
        <f t="shared" si="17"/>
        <v>0</v>
      </c>
      <c r="P171" s="1">
        <f t="shared" si="18"/>
        <v>0</v>
      </c>
      <c r="Q171" s="1">
        <f t="shared" si="19"/>
        <v>44</v>
      </c>
      <c r="R171" s="1">
        <f t="shared" si="20"/>
        <v>44</v>
      </c>
      <c r="S171" s="2">
        <f>SUM($R$6:$R171)/SUM($R$6:$R$1749)</f>
        <v>0.81576687053077324</v>
      </c>
    </row>
    <row r="172" spans="1:19" x14ac:dyDescent="0.35">
      <c r="A172">
        <v>1881179646</v>
      </c>
      <c r="B172" t="s">
        <v>367</v>
      </c>
      <c r="C172" t="s">
        <v>2086</v>
      </c>
      <c r="D172" s="1">
        <f>SUMIFS(T_PROF[claims],T_PROF[year],D$2,T_PROF[encounter],D$4,T_PROF[bill_npi],$A172)</f>
        <v>0</v>
      </c>
      <c r="E172" s="1">
        <f>SUMIFS(T_PROF[claims],T_PROF[year],E$2,T_PROF[encounter],E$4,T_PROF[bill_npi],$A172)</f>
        <v>72</v>
      </c>
      <c r="F172" s="1">
        <f t="shared" si="14"/>
        <v>72</v>
      </c>
      <c r="G172" s="1">
        <f>SUMIFS(T_PROF[claims],T_PROF[year],G$2,T_PROF[encounter],G$4,T_PROF[bill_npi],$A172)</f>
        <v>0</v>
      </c>
      <c r="H172" s="1">
        <f>SUMIFS(T_PROF[claims],T_PROF[year],H$2,T_PROF[encounter],H$4,T_PROF[bill_npi],$A172)</f>
        <v>120</v>
      </c>
      <c r="I172" s="1">
        <f t="shared" si="15"/>
        <v>120</v>
      </c>
      <c r="J172" s="1">
        <f>SUMIFS(T_PROF[claims],T_PROF[year],J$2,T_PROF[encounter],J$4,T_PROF[bill_npi],$A172)</f>
        <v>0</v>
      </c>
      <c r="K172" s="1">
        <f>SUMIFS(T_PROF[claims],T_PROF[year],K$2,T_PROF[encounter],K$4,T_PROF[bill_npi],$A172)</f>
        <v>23</v>
      </c>
      <c r="L172" s="1">
        <f t="shared" si="16"/>
        <v>23</v>
      </c>
      <c r="M172" s="18">
        <f>SUMIFS(T_PROF[paid_amt],T_PROF[bill_npi],$A172,T_PROF[year],M$2,T_PROF[encounter],M$4)</f>
        <v>0</v>
      </c>
      <c r="N172" s="18">
        <f>SUMIFS(T_PROF[paid_amt],T_PROF[bill_npi],$A172,T_PROF[year],N$2,T_PROF[encounter],N$4)</f>
        <v>46573.89</v>
      </c>
      <c r="O172" s="18">
        <f t="shared" si="17"/>
        <v>46573.89</v>
      </c>
      <c r="P172" s="1">
        <f t="shared" si="18"/>
        <v>0</v>
      </c>
      <c r="Q172" s="1">
        <f t="shared" si="19"/>
        <v>71.666666666666671</v>
      </c>
      <c r="R172" s="1">
        <f t="shared" si="20"/>
        <v>71.666666666666671</v>
      </c>
      <c r="S172" s="2">
        <f>SUM($R$6:$R172)/SUM($R$6:$R$1749)</f>
        <v>0.81799178334523626</v>
      </c>
    </row>
    <row r="173" spans="1:19" x14ac:dyDescent="0.35">
      <c r="A173">
        <v>1174994149</v>
      </c>
      <c r="B173" t="s">
        <v>361</v>
      </c>
      <c r="C173" t="s">
        <v>546</v>
      </c>
      <c r="D173" s="1">
        <f>SUMIFS(T_PROF[claims],T_PROF[year],D$2,T_PROF[encounter],D$4,T_PROF[bill_npi],$A173)</f>
        <v>0</v>
      </c>
      <c r="E173" s="1">
        <f>SUMIFS(T_PROF[claims],T_PROF[year],E$2,T_PROF[encounter],E$4,T_PROF[bill_npi],$A173)</f>
        <v>35</v>
      </c>
      <c r="F173" s="1">
        <f t="shared" si="14"/>
        <v>35</v>
      </c>
      <c r="G173" s="1">
        <f>SUMIFS(T_PROF[claims],T_PROF[year],G$2,T_PROF[encounter],G$4,T_PROF[bill_npi],$A173)</f>
        <v>0</v>
      </c>
      <c r="H173" s="1">
        <f>SUMIFS(T_PROF[claims],T_PROF[year],H$2,T_PROF[encounter],H$4,T_PROF[bill_npi],$A173)</f>
        <v>42</v>
      </c>
      <c r="I173" s="1">
        <f t="shared" si="15"/>
        <v>42</v>
      </c>
      <c r="J173" s="1">
        <f>SUMIFS(T_PROF[claims],T_PROF[year],J$2,T_PROF[encounter],J$4,T_PROF[bill_npi],$A173)</f>
        <v>0</v>
      </c>
      <c r="K173" s="1">
        <f>SUMIFS(T_PROF[claims],T_PROF[year],K$2,T_PROF[encounter],K$4,T_PROF[bill_npi],$A173)</f>
        <v>0</v>
      </c>
      <c r="L173" s="1">
        <f t="shared" si="16"/>
        <v>0</v>
      </c>
      <c r="M173" s="18">
        <f>SUMIFS(T_PROF[paid_amt],T_PROF[bill_npi],$A173,T_PROF[year],M$2,T_PROF[encounter],M$4)</f>
        <v>0</v>
      </c>
      <c r="N173" s="18">
        <f>SUMIFS(T_PROF[paid_amt],T_PROF[bill_npi],$A173,T_PROF[year],N$2,T_PROF[encounter],N$4)</f>
        <v>0</v>
      </c>
      <c r="O173" s="18">
        <f t="shared" si="17"/>
        <v>0</v>
      </c>
      <c r="P173" s="1">
        <f t="shared" si="18"/>
        <v>0</v>
      </c>
      <c r="Q173" s="1">
        <f t="shared" si="19"/>
        <v>25.666666666666668</v>
      </c>
      <c r="R173" s="1">
        <f t="shared" si="20"/>
        <v>25.666666666666668</v>
      </c>
      <c r="S173" s="2">
        <f>SUM($R$6:$R173)/SUM($R$6:$R$1749)</f>
        <v>0.81878861258576496</v>
      </c>
    </row>
    <row r="174" spans="1:19" x14ac:dyDescent="0.35">
      <c r="A174">
        <v>1265483671</v>
      </c>
      <c r="B174" t="s">
        <v>351</v>
      </c>
      <c r="C174" t="s">
        <v>777</v>
      </c>
      <c r="D174" s="1">
        <f>SUMIFS(T_PROF[claims],T_PROF[year],D$2,T_PROF[encounter],D$4,T_PROF[bill_npi],$A174)</f>
        <v>0</v>
      </c>
      <c r="E174" s="1">
        <f>SUMIFS(T_PROF[claims],T_PROF[year],E$2,T_PROF[encounter],E$4,T_PROF[bill_npi],$A174)</f>
        <v>96</v>
      </c>
      <c r="F174" s="1">
        <f t="shared" si="14"/>
        <v>96</v>
      </c>
      <c r="G174" s="1">
        <f>SUMIFS(T_PROF[claims],T_PROF[year],G$2,T_PROF[encounter],G$4,T_PROF[bill_npi],$A174)</f>
        <v>0</v>
      </c>
      <c r="H174" s="1">
        <f>SUMIFS(T_PROF[claims],T_PROF[year],H$2,T_PROF[encounter],H$4,T_PROF[bill_npi],$A174)</f>
        <v>7</v>
      </c>
      <c r="I174" s="1">
        <f t="shared" si="15"/>
        <v>7</v>
      </c>
      <c r="J174" s="1">
        <f>SUMIFS(T_PROF[claims],T_PROF[year],J$2,T_PROF[encounter],J$4,T_PROF[bill_npi],$A174)</f>
        <v>0</v>
      </c>
      <c r="K174" s="1">
        <f>SUMIFS(T_PROF[claims],T_PROF[year],K$2,T_PROF[encounter],K$4,T_PROF[bill_npi],$A174)</f>
        <v>3</v>
      </c>
      <c r="L174" s="1">
        <f t="shared" si="16"/>
        <v>3</v>
      </c>
      <c r="M174" s="18">
        <f>SUMIFS(T_PROF[paid_amt],T_PROF[bill_npi],$A174,T_PROF[year],M$2,T_PROF[encounter],M$4)</f>
        <v>0</v>
      </c>
      <c r="N174" s="18">
        <f>SUMIFS(T_PROF[paid_amt],T_PROF[bill_npi],$A174,T_PROF[year],N$2,T_PROF[encounter],N$4)</f>
        <v>5080.41</v>
      </c>
      <c r="O174" s="18">
        <f t="shared" si="17"/>
        <v>5080.41</v>
      </c>
      <c r="P174" s="1">
        <f t="shared" si="18"/>
        <v>0</v>
      </c>
      <c r="Q174" s="1">
        <f t="shared" si="19"/>
        <v>35.333333333333336</v>
      </c>
      <c r="R174" s="1">
        <f t="shared" si="20"/>
        <v>35.333333333333336</v>
      </c>
      <c r="S174" s="2">
        <f>SUM($R$6:$R174)/SUM($R$6:$R$1749)</f>
        <v>0.81988554634545363</v>
      </c>
    </row>
    <row r="175" spans="1:19" x14ac:dyDescent="0.35">
      <c r="A175">
        <v>1326060369</v>
      </c>
      <c r="B175" t="s">
        <v>351</v>
      </c>
      <c r="C175" t="s">
        <v>777</v>
      </c>
      <c r="D175" s="1">
        <f>SUMIFS(T_PROF[claims],T_PROF[year],D$2,T_PROF[encounter],D$4,T_PROF[bill_npi],$A175)</f>
        <v>0</v>
      </c>
      <c r="E175" s="1">
        <f>SUMIFS(T_PROF[claims],T_PROF[year],E$2,T_PROF[encounter],E$4,T_PROF[bill_npi],$A175)</f>
        <v>29</v>
      </c>
      <c r="F175" s="1">
        <f t="shared" si="14"/>
        <v>29</v>
      </c>
      <c r="G175" s="1">
        <f>SUMIFS(T_PROF[claims],T_PROF[year],G$2,T_PROF[encounter],G$4,T_PROF[bill_npi],$A175)</f>
        <v>0</v>
      </c>
      <c r="H175" s="1">
        <f>SUMIFS(T_PROF[claims],T_PROF[year],H$2,T_PROF[encounter],H$4,T_PROF[bill_npi],$A175)</f>
        <v>70</v>
      </c>
      <c r="I175" s="1">
        <f t="shared" si="15"/>
        <v>70</v>
      </c>
      <c r="J175" s="1">
        <f>SUMIFS(T_PROF[claims],T_PROF[year],J$2,T_PROF[encounter],J$4,T_PROF[bill_npi],$A175)</f>
        <v>0</v>
      </c>
      <c r="K175" s="1">
        <f>SUMIFS(T_PROF[claims],T_PROF[year],K$2,T_PROF[encounter],K$4,T_PROF[bill_npi],$A175)</f>
        <v>17</v>
      </c>
      <c r="L175" s="1">
        <f t="shared" si="16"/>
        <v>17</v>
      </c>
      <c r="M175" s="18">
        <f>SUMIFS(T_PROF[paid_amt],T_PROF[bill_npi],$A175,T_PROF[year],M$2,T_PROF[encounter],M$4)</f>
        <v>0</v>
      </c>
      <c r="N175" s="18">
        <f>SUMIFS(T_PROF[paid_amt],T_PROF[bill_npi],$A175,T_PROF[year],N$2,T_PROF[encounter],N$4)</f>
        <v>29252.75</v>
      </c>
      <c r="O175" s="18">
        <f t="shared" si="17"/>
        <v>29252.75</v>
      </c>
      <c r="P175" s="1">
        <f t="shared" si="18"/>
        <v>0</v>
      </c>
      <c r="Q175" s="1">
        <f t="shared" si="19"/>
        <v>38.666666666666664</v>
      </c>
      <c r="R175" s="1">
        <f t="shared" si="20"/>
        <v>38.666666666666664</v>
      </c>
      <c r="S175" s="2">
        <f>SUM($R$6:$R175)/SUM($R$6:$R$1749)</f>
        <v>0.82108596442209414</v>
      </c>
    </row>
    <row r="176" spans="1:19" x14ac:dyDescent="0.35">
      <c r="A176">
        <v>1245526987</v>
      </c>
      <c r="B176" t="s">
        <v>351</v>
      </c>
      <c r="C176" t="s">
        <v>777</v>
      </c>
      <c r="D176" s="1">
        <f>SUMIFS(T_PROF[claims],T_PROF[year],D$2,T_PROF[encounter],D$4,T_PROF[bill_npi],$A176)</f>
        <v>0</v>
      </c>
      <c r="E176" s="1">
        <f>SUMIFS(T_PROF[claims],T_PROF[year],E$2,T_PROF[encounter],E$4,T_PROF[bill_npi],$A176)</f>
        <v>67</v>
      </c>
      <c r="F176" s="1">
        <f t="shared" si="14"/>
        <v>67</v>
      </c>
      <c r="G176" s="1">
        <f>SUMIFS(T_PROF[claims],T_PROF[year],G$2,T_PROF[encounter],G$4,T_PROF[bill_npi],$A176)</f>
        <v>0</v>
      </c>
      <c r="H176" s="1">
        <f>SUMIFS(T_PROF[claims],T_PROF[year],H$2,T_PROF[encounter],H$4,T_PROF[bill_npi],$A176)</f>
        <v>58</v>
      </c>
      <c r="I176" s="1">
        <f t="shared" si="15"/>
        <v>58</v>
      </c>
      <c r="J176" s="1">
        <f>SUMIFS(T_PROF[claims],T_PROF[year],J$2,T_PROF[encounter],J$4,T_PROF[bill_npi],$A176)</f>
        <v>0</v>
      </c>
      <c r="K176" s="1">
        <f>SUMIFS(T_PROF[claims],T_PROF[year],K$2,T_PROF[encounter],K$4,T_PROF[bill_npi],$A176)</f>
        <v>13</v>
      </c>
      <c r="L176" s="1">
        <f t="shared" si="16"/>
        <v>13</v>
      </c>
      <c r="M176" s="18">
        <f>SUMIFS(T_PROF[paid_amt],T_PROF[bill_npi],$A176,T_PROF[year],M$2,T_PROF[encounter],M$4)</f>
        <v>0</v>
      </c>
      <c r="N176" s="18">
        <f>SUMIFS(T_PROF[paid_amt],T_PROF[bill_npi],$A176,T_PROF[year],N$2,T_PROF[encounter],N$4)</f>
        <v>32009.72</v>
      </c>
      <c r="O176" s="18">
        <f t="shared" si="17"/>
        <v>32009.72</v>
      </c>
      <c r="P176" s="1">
        <f t="shared" si="18"/>
        <v>0</v>
      </c>
      <c r="Q176" s="1">
        <f t="shared" si="19"/>
        <v>46</v>
      </c>
      <c r="R176" s="1">
        <f t="shared" si="20"/>
        <v>46</v>
      </c>
      <c r="S176" s="2">
        <f>SUM($R$6:$R176)/SUM($R$6:$R$1749)</f>
        <v>0.82251404799602856</v>
      </c>
    </row>
    <row r="177" spans="1:19" x14ac:dyDescent="0.35">
      <c r="A177">
        <v>1316128127</v>
      </c>
      <c r="B177" t="s">
        <v>351</v>
      </c>
      <c r="C177" t="s">
        <v>777</v>
      </c>
      <c r="D177" s="1">
        <f>SUMIFS(T_PROF[claims],T_PROF[year],D$2,T_PROF[encounter],D$4,T_PROF[bill_npi],$A177)</f>
        <v>0</v>
      </c>
      <c r="E177" s="1">
        <f>SUMIFS(T_PROF[claims],T_PROF[year],E$2,T_PROF[encounter],E$4,T_PROF[bill_npi],$A177)</f>
        <v>38</v>
      </c>
      <c r="F177" s="1">
        <f t="shared" si="14"/>
        <v>38</v>
      </c>
      <c r="G177" s="1">
        <f>SUMIFS(T_PROF[claims],T_PROF[year],G$2,T_PROF[encounter],G$4,T_PROF[bill_npi],$A177)</f>
        <v>0</v>
      </c>
      <c r="H177" s="1">
        <f>SUMIFS(T_PROF[claims],T_PROF[year],H$2,T_PROF[encounter],H$4,T_PROF[bill_npi],$A177)</f>
        <v>0</v>
      </c>
      <c r="I177" s="1">
        <f t="shared" si="15"/>
        <v>0</v>
      </c>
      <c r="J177" s="1">
        <f>SUMIFS(T_PROF[claims],T_PROF[year],J$2,T_PROF[encounter],J$4,T_PROF[bill_npi],$A177)</f>
        <v>0</v>
      </c>
      <c r="K177" s="1">
        <f>SUMIFS(T_PROF[claims],T_PROF[year],K$2,T_PROF[encounter],K$4,T_PROF[bill_npi],$A177)</f>
        <v>0</v>
      </c>
      <c r="L177" s="1">
        <f t="shared" si="16"/>
        <v>0</v>
      </c>
      <c r="M177" s="18">
        <f>SUMIFS(T_PROF[paid_amt],T_PROF[bill_npi],$A177,T_PROF[year],M$2,T_PROF[encounter],M$4)</f>
        <v>0</v>
      </c>
      <c r="N177" s="18">
        <f>SUMIFS(T_PROF[paid_amt],T_PROF[bill_npi],$A177,T_PROF[year],N$2,T_PROF[encounter],N$4)</f>
        <v>0</v>
      </c>
      <c r="O177" s="18">
        <f t="shared" si="17"/>
        <v>0</v>
      </c>
      <c r="P177" s="1">
        <f t="shared" si="18"/>
        <v>0</v>
      </c>
      <c r="Q177" s="1">
        <f t="shared" si="19"/>
        <v>12.666666666666666</v>
      </c>
      <c r="R177" s="1">
        <f t="shared" si="20"/>
        <v>12.666666666666666</v>
      </c>
      <c r="S177" s="2">
        <f>SUM($R$6:$R177)/SUM($R$6:$R$1749)</f>
        <v>0.82290728840044525</v>
      </c>
    </row>
    <row r="178" spans="1:19" x14ac:dyDescent="0.35">
      <c r="A178">
        <v>1245339332</v>
      </c>
      <c r="B178" t="s">
        <v>351</v>
      </c>
      <c r="C178" t="s">
        <v>777</v>
      </c>
      <c r="D178" s="1">
        <f>SUMIFS(T_PROF[claims],T_PROF[year],D$2,T_PROF[encounter],D$4,T_PROF[bill_npi],$A178)</f>
        <v>0</v>
      </c>
      <c r="E178" s="1">
        <f>SUMIFS(T_PROF[claims],T_PROF[year],E$2,T_PROF[encounter],E$4,T_PROF[bill_npi],$A178)</f>
        <v>33</v>
      </c>
      <c r="F178" s="1">
        <f t="shared" si="14"/>
        <v>33</v>
      </c>
      <c r="G178" s="1">
        <f>SUMIFS(T_PROF[claims],T_PROF[year],G$2,T_PROF[encounter],G$4,T_PROF[bill_npi],$A178)</f>
        <v>0</v>
      </c>
      <c r="H178" s="1">
        <f>SUMIFS(T_PROF[claims],T_PROF[year],H$2,T_PROF[encounter],H$4,T_PROF[bill_npi],$A178)</f>
        <v>19</v>
      </c>
      <c r="I178" s="1">
        <f t="shared" si="15"/>
        <v>19</v>
      </c>
      <c r="J178" s="1">
        <f>SUMIFS(T_PROF[claims],T_PROF[year],J$2,T_PROF[encounter],J$4,T_PROF[bill_npi],$A178)</f>
        <v>0</v>
      </c>
      <c r="K178" s="1">
        <f>SUMIFS(T_PROF[claims],T_PROF[year],K$2,T_PROF[encounter],K$4,T_PROF[bill_npi],$A178)</f>
        <v>42</v>
      </c>
      <c r="L178" s="1">
        <f t="shared" si="16"/>
        <v>42</v>
      </c>
      <c r="M178" s="18">
        <f>SUMIFS(T_PROF[paid_amt],T_PROF[bill_npi],$A178,T_PROF[year],M$2,T_PROF[encounter],M$4)</f>
        <v>0</v>
      </c>
      <c r="N178" s="18">
        <f>SUMIFS(T_PROF[paid_amt],T_PROF[bill_npi],$A178,T_PROF[year],N$2,T_PROF[encounter],N$4)</f>
        <v>99310.38</v>
      </c>
      <c r="O178" s="18">
        <f t="shared" si="17"/>
        <v>99310.38</v>
      </c>
      <c r="P178" s="1">
        <f t="shared" si="18"/>
        <v>0</v>
      </c>
      <c r="Q178" s="1">
        <f t="shared" si="19"/>
        <v>31.333333333333332</v>
      </c>
      <c r="R178" s="1">
        <f t="shared" si="20"/>
        <v>31.333333333333332</v>
      </c>
      <c r="S178" s="2">
        <f>SUM($R$6:$R178)/SUM($R$6:$R$1749)</f>
        <v>0.82388004097979184</v>
      </c>
    </row>
    <row r="179" spans="1:19" x14ac:dyDescent="0.35">
      <c r="A179">
        <v>1780093153</v>
      </c>
      <c r="B179" t="s">
        <v>351</v>
      </c>
      <c r="C179" t="s">
        <v>777</v>
      </c>
      <c r="D179" s="1">
        <f>SUMIFS(T_PROF[claims],T_PROF[year],D$2,T_PROF[encounter],D$4,T_PROF[bill_npi],$A179)</f>
        <v>0</v>
      </c>
      <c r="E179" s="1">
        <f>SUMIFS(T_PROF[claims],T_PROF[year],E$2,T_PROF[encounter],E$4,T_PROF[bill_npi],$A179)</f>
        <v>38</v>
      </c>
      <c r="F179" s="1">
        <f t="shared" si="14"/>
        <v>38</v>
      </c>
      <c r="G179" s="1">
        <f>SUMIFS(T_PROF[claims],T_PROF[year],G$2,T_PROF[encounter],G$4,T_PROF[bill_npi],$A179)</f>
        <v>0</v>
      </c>
      <c r="H179" s="1">
        <f>SUMIFS(T_PROF[claims],T_PROF[year],H$2,T_PROF[encounter],H$4,T_PROF[bill_npi],$A179)</f>
        <v>38</v>
      </c>
      <c r="I179" s="1">
        <f t="shared" si="15"/>
        <v>38</v>
      </c>
      <c r="J179" s="1">
        <f>SUMIFS(T_PROF[claims],T_PROF[year],J$2,T_PROF[encounter],J$4,T_PROF[bill_npi],$A179)</f>
        <v>0</v>
      </c>
      <c r="K179" s="1">
        <f>SUMIFS(T_PROF[claims],T_PROF[year],K$2,T_PROF[encounter],K$4,T_PROF[bill_npi],$A179)</f>
        <v>36</v>
      </c>
      <c r="L179" s="1">
        <f t="shared" si="16"/>
        <v>36</v>
      </c>
      <c r="M179" s="18">
        <f>SUMIFS(T_PROF[paid_amt],T_PROF[bill_npi],$A179,T_PROF[year],M$2,T_PROF[encounter],M$4)</f>
        <v>0</v>
      </c>
      <c r="N179" s="18">
        <f>SUMIFS(T_PROF[paid_amt],T_PROF[bill_npi],$A179,T_PROF[year],N$2,T_PROF[encounter],N$4)</f>
        <v>40161.53</v>
      </c>
      <c r="O179" s="18">
        <f t="shared" si="17"/>
        <v>40161.53</v>
      </c>
      <c r="P179" s="1">
        <f t="shared" si="18"/>
        <v>0</v>
      </c>
      <c r="Q179" s="1">
        <f t="shared" si="19"/>
        <v>37.333333333333336</v>
      </c>
      <c r="R179" s="1">
        <f t="shared" si="20"/>
        <v>37.333333333333336</v>
      </c>
      <c r="S179" s="2">
        <f>SUM($R$6:$R179)/SUM($R$6:$R$1749)</f>
        <v>0.82503906532965154</v>
      </c>
    </row>
    <row r="180" spans="1:19" x14ac:dyDescent="0.35">
      <c r="A180">
        <v>1992020408</v>
      </c>
      <c r="B180" t="s">
        <v>351</v>
      </c>
      <c r="C180" t="s">
        <v>777</v>
      </c>
      <c r="D180" s="1">
        <f>SUMIFS(T_PROF[claims],T_PROF[year],D$2,T_PROF[encounter],D$4,T_PROF[bill_npi],$A180)</f>
        <v>0</v>
      </c>
      <c r="E180" s="1">
        <f>SUMIFS(T_PROF[claims],T_PROF[year],E$2,T_PROF[encounter],E$4,T_PROF[bill_npi],$A180)</f>
        <v>27</v>
      </c>
      <c r="F180" s="1">
        <f t="shared" si="14"/>
        <v>27</v>
      </c>
      <c r="G180" s="1">
        <f>SUMIFS(T_PROF[claims],T_PROF[year],G$2,T_PROF[encounter],G$4,T_PROF[bill_npi],$A180)</f>
        <v>0</v>
      </c>
      <c r="H180" s="1">
        <f>SUMIFS(T_PROF[claims],T_PROF[year],H$2,T_PROF[encounter],H$4,T_PROF[bill_npi],$A180)</f>
        <v>26</v>
      </c>
      <c r="I180" s="1">
        <f t="shared" si="15"/>
        <v>26</v>
      </c>
      <c r="J180" s="1">
        <f>SUMIFS(T_PROF[claims],T_PROF[year],J$2,T_PROF[encounter],J$4,T_PROF[bill_npi],$A180)</f>
        <v>0</v>
      </c>
      <c r="K180" s="1">
        <f>SUMIFS(T_PROF[claims],T_PROF[year],K$2,T_PROF[encounter],K$4,T_PROF[bill_npi],$A180)</f>
        <v>29</v>
      </c>
      <c r="L180" s="1">
        <f t="shared" si="16"/>
        <v>29</v>
      </c>
      <c r="M180" s="18">
        <f>SUMIFS(T_PROF[paid_amt],T_PROF[bill_npi],$A180,T_PROF[year],M$2,T_PROF[encounter],M$4)</f>
        <v>0</v>
      </c>
      <c r="N180" s="18">
        <f>SUMIFS(T_PROF[paid_amt],T_PROF[bill_npi],$A180,T_PROF[year],N$2,T_PROF[encounter],N$4)</f>
        <v>49042.53</v>
      </c>
      <c r="O180" s="18">
        <f t="shared" si="17"/>
        <v>49042.53</v>
      </c>
      <c r="P180" s="1">
        <f t="shared" si="18"/>
        <v>0</v>
      </c>
      <c r="Q180" s="1">
        <f t="shared" si="19"/>
        <v>27.333333333333332</v>
      </c>
      <c r="R180" s="1">
        <f t="shared" si="20"/>
        <v>27.333333333333332</v>
      </c>
      <c r="S180" s="2">
        <f>SUM($R$6:$R180)/SUM($R$6:$R$1749)</f>
        <v>0.82588763672865606</v>
      </c>
    </row>
    <row r="181" spans="1:19" x14ac:dyDescent="0.35">
      <c r="A181">
        <v>1114092335</v>
      </c>
      <c r="B181" t="s">
        <v>358</v>
      </c>
      <c r="C181" t="s">
        <v>777</v>
      </c>
      <c r="D181" s="1">
        <f>SUMIFS(T_PROF[claims],T_PROF[year],D$2,T_PROF[encounter],D$4,T_PROF[bill_npi],$A181)</f>
        <v>0</v>
      </c>
      <c r="E181" s="1">
        <f>SUMIFS(T_PROF[claims],T_PROF[year],E$2,T_PROF[encounter],E$4,T_PROF[bill_npi],$A181)</f>
        <v>18</v>
      </c>
      <c r="F181" s="1">
        <f t="shared" si="14"/>
        <v>18</v>
      </c>
      <c r="G181" s="1">
        <f>SUMIFS(T_PROF[claims],T_PROF[year],G$2,T_PROF[encounter],G$4,T_PROF[bill_npi],$A181)</f>
        <v>0</v>
      </c>
      <c r="H181" s="1">
        <f>SUMIFS(T_PROF[claims],T_PROF[year],H$2,T_PROF[encounter],H$4,T_PROF[bill_npi],$A181)</f>
        <v>51</v>
      </c>
      <c r="I181" s="1">
        <f t="shared" si="15"/>
        <v>51</v>
      </c>
      <c r="J181" s="1">
        <f>SUMIFS(T_PROF[claims],T_PROF[year],J$2,T_PROF[encounter],J$4,T_PROF[bill_npi],$A181)</f>
        <v>0</v>
      </c>
      <c r="K181" s="1">
        <f>SUMIFS(T_PROF[claims],T_PROF[year],K$2,T_PROF[encounter],K$4,T_PROF[bill_npi],$A181)</f>
        <v>31</v>
      </c>
      <c r="L181" s="1">
        <f t="shared" si="16"/>
        <v>31</v>
      </c>
      <c r="M181" s="18">
        <f>SUMIFS(T_PROF[paid_amt],T_PROF[bill_npi],$A181,T_PROF[year],M$2,T_PROF[encounter],M$4)</f>
        <v>0</v>
      </c>
      <c r="N181" s="18">
        <f>SUMIFS(T_PROF[paid_amt],T_PROF[bill_npi],$A181,T_PROF[year],N$2,T_PROF[encounter],N$4)</f>
        <v>65426.04</v>
      </c>
      <c r="O181" s="18">
        <f t="shared" si="17"/>
        <v>65426.04</v>
      </c>
      <c r="P181" s="1">
        <f t="shared" si="18"/>
        <v>0</v>
      </c>
      <c r="Q181" s="1">
        <f t="shared" si="19"/>
        <v>33.333333333333336</v>
      </c>
      <c r="R181" s="1">
        <f t="shared" si="20"/>
        <v>33.333333333333336</v>
      </c>
      <c r="S181" s="2">
        <f>SUM($R$6:$R181)/SUM($R$6:$R$1749)</f>
        <v>0.82692247989817369</v>
      </c>
    </row>
    <row r="182" spans="1:19" x14ac:dyDescent="0.35">
      <c r="A182">
        <v>1679768220</v>
      </c>
      <c r="B182" t="s">
        <v>351</v>
      </c>
      <c r="C182" t="s">
        <v>777</v>
      </c>
      <c r="D182" s="1">
        <f>SUMIFS(T_PROF[claims],T_PROF[year],D$2,T_PROF[encounter],D$4,T_PROF[bill_npi],$A182)</f>
        <v>0</v>
      </c>
      <c r="E182" s="1">
        <f>SUMIFS(T_PROF[claims],T_PROF[year],E$2,T_PROF[encounter],E$4,T_PROF[bill_npi],$A182)</f>
        <v>56</v>
      </c>
      <c r="F182" s="1">
        <f t="shared" si="14"/>
        <v>56</v>
      </c>
      <c r="G182" s="1">
        <f>SUMIFS(T_PROF[claims],T_PROF[year],G$2,T_PROF[encounter],G$4,T_PROF[bill_npi],$A182)</f>
        <v>0</v>
      </c>
      <c r="H182" s="1">
        <f>SUMIFS(T_PROF[claims],T_PROF[year],H$2,T_PROF[encounter],H$4,T_PROF[bill_npi],$A182)</f>
        <v>32</v>
      </c>
      <c r="I182" s="1">
        <f t="shared" si="15"/>
        <v>32</v>
      </c>
      <c r="J182" s="1">
        <f>SUMIFS(T_PROF[claims],T_PROF[year],J$2,T_PROF[encounter],J$4,T_PROF[bill_npi],$A182)</f>
        <v>0</v>
      </c>
      <c r="K182" s="1">
        <f>SUMIFS(T_PROF[claims],T_PROF[year],K$2,T_PROF[encounter],K$4,T_PROF[bill_npi],$A182)</f>
        <v>41</v>
      </c>
      <c r="L182" s="1">
        <f t="shared" si="16"/>
        <v>41</v>
      </c>
      <c r="M182" s="18">
        <f>SUMIFS(T_PROF[paid_amt],T_PROF[bill_npi],$A182,T_PROF[year],M$2,T_PROF[encounter],M$4)</f>
        <v>0</v>
      </c>
      <c r="N182" s="18">
        <f>SUMIFS(T_PROF[paid_amt],T_PROF[bill_npi],$A182,T_PROF[year],N$2,T_PROF[encounter],N$4)</f>
        <v>89851.78</v>
      </c>
      <c r="O182" s="18">
        <f t="shared" si="17"/>
        <v>89851.78</v>
      </c>
      <c r="P182" s="1">
        <f t="shared" si="18"/>
        <v>0</v>
      </c>
      <c r="Q182" s="1">
        <f t="shared" si="19"/>
        <v>43</v>
      </c>
      <c r="R182" s="1">
        <f t="shared" si="20"/>
        <v>43</v>
      </c>
      <c r="S182" s="2">
        <f>SUM($R$6:$R182)/SUM($R$6:$R$1749)</f>
        <v>0.82825742758685139</v>
      </c>
    </row>
    <row r="183" spans="1:19" x14ac:dyDescent="0.35">
      <c r="A183">
        <v>1780081687</v>
      </c>
      <c r="B183" t="s">
        <v>351</v>
      </c>
      <c r="C183" t="s">
        <v>777</v>
      </c>
      <c r="D183" s="1">
        <f>SUMIFS(T_PROF[claims],T_PROF[year],D$2,T_PROF[encounter],D$4,T_PROF[bill_npi],$A183)</f>
        <v>0</v>
      </c>
      <c r="E183" s="1">
        <f>SUMIFS(T_PROF[claims],T_PROF[year],E$2,T_PROF[encounter],E$4,T_PROF[bill_npi],$A183)</f>
        <v>34</v>
      </c>
      <c r="F183" s="1">
        <f t="shared" si="14"/>
        <v>34</v>
      </c>
      <c r="G183" s="1">
        <f>SUMIFS(T_PROF[claims],T_PROF[year],G$2,T_PROF[encounter],G$4,T_PROF[bill_npi],$A183)</f>
        <v>0</v>
      </c>
      <c r="H183" s="1">
        <f>SUMIFS(T_PROF[claims],T_PROF[year],H$2,T_PROF[encounter],H$4,T_PROF[bill_npi],$A183)</f>
        <v>0</v>
      </c>
      <c r="I183" s="1">
        <f t="shared" si="15"/>
        <v>0</v>
      </c>
      <c r="J183" s="1">
        <f>SUMIFS(T_PROF[claims],T_PROF[year],J$2,T_PROF[encounter],J$4,T_PROF[bill_npi],$A183)</f>
        <v>0</v>
      </c>
      <c r="K183" s="1">
        <f>SUMIFS(T_PROF[claims],T_PROF[year],K$2,T_PROF[encounter],K$4,T_PROF[bill_npi],$A183)</f>
        <v>0</v>
      </c>
      <c r="L183" s="1">
        <f t="shared" si="16"/>
        <v>0</v>
      </c>
      <c r="M183" s="18">
        <f>SUMIFS(T_PROF[paid_amt],T_PROF[bill_npi],$A183,T_PROF[year],M$2,T_PROF[encounter],M$4)</f>
        <v>0</v>
      </c>
      <c r="N183" s="18">
        <f>SUMIFS(T_PROF[paid_amt],T_PROF[bill_npi],$A183,T_PROF[year],N$2,T_PROF[encounter],N$4)</f>
        <v>0</v>
      </c>
      <c r="O183" s="18">
        <f t="shared" si="17"/>
        <v>0</v>
      </c>
      <c r="P183" s="1">
        <f t="shared" si="18"/>
        <v>0</v>
      </c>
      <c r="Q183" s="1">
        <f t="shared" si="19"/>
        <v>11.333333333333334</v>
      </c>
      <c r="R183" s="1">
        <f t="shared" si="20"/>
        <v>11.333333333333334</v>
      </c>
      <c r="S183" s="2">
        <f>SUM($R$6:$R183)/SUM($R$6:$R$1749)</f>
        <v>0.82860927426448738</v>
      </c>
    </row>
    <row r="184" spans="1:19" x14ac:dyDescent="0.35">
      <c r="A184">
        <v>1972877017</v>
      </c>
      <c r="B184" t="s">
        <v>361</v>
      </c>
      <c r="C184" t="s">
        <v>546</v>
      </c>
      <c r="D184" s="1">
        <f>SUMIFS(T_PROF[claims],T_PROF[year],D$2,T_PROF[encounter],D$4,T_PROF[bill_npi],$A184)</f>
        <v>0</v>
      </c>
      <c r="E184" s="1">
        <f>SUMIFS(T_PROF[claims],T_PROF[year],E$2,T_PROF[encounter],E$4,T_PROF[bill_npi],$A184)</f>
        <v>24</v>
      </c>
      <c r="F184" s="1">
        <f t="shared" si="14"/>
        <v>24</v>
      </c>
      <c r="G184" s="1">
        <f>SUMIFS(T_PROF[claims],T_PROF[year],G$2,T_PROF[encounter],G$4,T_PROF[bill_npi],$A184)</f>
        <v>0</v>
      </c>
      <c r="H184" s="1">
        <f>SUMIFS(T_PROF[claims],T_PROF[year],H$2,T_PROF[encounter],H$4,T_PROF[bill_npi],$A184)</f>
        <v>31</v>
      </c>
      <c r="I184" s="1">
        <f t="shared" si="15"/>
        <v>31</v>
      </c>
      <c r="J184" s="1">
        <f>SUMIFS(T_PROF[claims],T_PROF[year],J$2,T_PROF[encounter],J$4,T_PROF[bill_npi],$A184)</f>
        <v>0</v>
      </c>
      <c r="K184" s="1">
        <f>SUMIFS(T_PROF[claims],T_PROF[year],K$2,T_PROF[encounter],K$4,T_PROF[bill_npi],$A184)</f>
        <v>41</v>
      </c>
      <c r="L184" s="1">
        <f t="shared" si="16"/>
        <v>41</v>
      </c>
      <c r="M184" s="18">
        <f>SUMIFS(T_PROF[paid_amt],T_PROF[bill_npi],$A184,T_PROF[year],M$2,T_PROF[encounter],M$4)</f>
        <v>0</v>
      </c>
      <c r="N184" s="18">
        <f>SUMIFS(T_PROF[paid_amt],T_PROF[bill_npi],$A184,T_PROF[year],N$2,T_PROF[encounter],N$4)</f>
        <v>136092.09</v>
      </c>
      <c r="O184" s="18">
        <f t="shared" si="17"/>
        <v>136092.09</v>
      </c>
      <c r="P184" s="1">
        <f t="shared" si="18"/>
        <v>0</v>
      </c>
      <c r="Q184" s="1">
        <f t="shared" si="19"/>
        <v>32</v>
      </c>
      <c r="R184" s="1">
        <f t="shared" si="20"/>
        <v>32</v>
      </c>
      <c r="S184" s="2">
        <f>SUM($R$6:$R184)/SUM($R$6:$R$1749)</f>
        <v>0.82960272370722432</v>
      </c>
    </row>
    <row r="185" spans="1:19" x14ac:dyDescent="0.35">
      <c r="A185">
        <v>1003153479</v>
      </c>
      <c r="B185" t="s">
        <v>357</v>
      </c>
      <c r="C185" t="s">
        <v>2208</v>
      </c>
      <c r="D185" s="1">
        <f>SUMIFS(T_PROF[claims],T_PROF[year],D$2,T_PROF[encounter],D$4,T_PROF[bill_npi],$A185)</f>
        <v>0</v>
      </c>
      <c r="E185" s="1">
        <f>SUMIFS(T_PROF[claims],T_PROF[year],E$2,T_PROF[encounter],E$4,T_PROF[bill_npi],$A185)</f>
        <v>30</v>
      </c>
      <c r="F185" s="1">
        <f t="shared" si="14"/>
        <v>30</v>
      </c>
      <c r="G185" s="1">
        <f>SUMIFS(T_PROF[claims],T_PROF[year],G$2,T_PROF[encounter],G$4,T_PROF[bill_npi],$A185)</f>
        <v>0</v>
      </c>
      <c r="H185" s="1">
        <f>SUMIFS(T_PROF[claims],T_PROF[year],H$2,T_PROF[encounter],H$4,T_PROF[bill_npi],$A185)</f>
        <v>39</v>
      </c>
      <c r="I185" s="1">
        <f t="shared" si="15"/>
        <v>39</v>
      </c>
      <c r="J185" s="1">
        <f>SUMIFS(T_PROF[claims],T_PROF[year],J$2,T_PROF[encounter],J$4,T_PROF[bill_npi],$A185)</f>
        <v>0</v>
      </c>
      <c r="K185" s="1">
        <f>SUMIFS(T_PROF[claims],T_PROF[year],K$2,T_PROF[encounter],K$4,T_PROF[bill_npi],$A185)</f>
        <v>4</v>
      </c>
      <c r="L185" s="1">
        <f t="shared" si="16"/>
        <v>4</v>
      </c>
      <c r="M185" s="18">
        <f>SUMIFS(T_PROF[paid_amt],T_PROF[bill_npi],$A185,T_PROF[year],M$2,T_PROF[encounter],M$4)</f>
        <v>0</v>
      </c>
      <c r="N185" s="18">
        <f>SUMIFS(T_PROF[paid_amt],T_PROF[bill_npi],$A185,T_PROF[year],N$2,T_PROF[encounter],N$4)</f>
        <v>9750</v>
      </c>
      <c r="O185" s="18">
        <f t="shared" si="17"/>
        <v>9750</v>
      </c>
      <c r="P185" s="1">
        <f t="shared" si="18"/>
        <v>0</v>
      </c>
      <c r="Q185" s="1">
        <f t="shared" si="19"/>
        <v>24.333333333333332</v>
      </c>
      <c r="R185" s="1">
        <f t="shared" si="20"/>
        <v>24.333333333333332</v>
      </c>
      <c r="S185" s="2">
        <f>SUM($R$6:$R185)/SUM($R$6:$R$1749)</f>
        <v>0.83035815922097223</v>
      </c>
    </row>
    <row r="186" spans="1:19" x14ac:dyDescent="0.35">
      <c r="A186">
        <v>1275891723</v>
      </c>
      <c r="B186" t="s">
        <v>351</v>
      </c>
      <c r="C186" t="s">
        <v>777</v>
      </c>
      <c r="D186" s="1">
        <f>SUMIFS(T_PROF[claims],T_PROF[year],D$2,T_PROF[encounter],D$4,T_PROF[bill_npi],$A186)</f>
        <v>0</v>
      </c>
      <c r="E186" s="1">
        <f>SUMIFS(T_PROF[claims],T_PROF[year],E$2,T_PROF[encounter],E$4,T_PROF[bill_npi],$A186)</f>
        <v>72</v>
      </c>
      <c r="F186" s="1">
        <f t="shared" si="14"/>
        <v>72</v>
      </c>
      <c r="G186" s="1">
        <f>SUMIFS(T_PROF[claims],T_PROF[year],G$2,T_PROF[encounter],G$4,T_PROF[bill_npi],$A186)</f>
        <v>0</v>
      </c>
      <c r="H186" s="1">
        <f>SUMIFS(T_PROF[claims],T_PROF[year],H$2,T_PROF[encounter],H$4,T_PROF[bill_npi],$A186)</f>
        <v>9</v>
      </c>
      <c r="I186" s="1">
        <f t="shared" si="15"/>
        <v>9</v>
      </c>
      <c r="J186" s="1">
        <f>SUMIFS(T_PROF[claims],T_PROF[year],J$2,T_PROF[encounter],J$4,T_PROF[bill_npi],$A186)</f>
        <v>0</v>
      </c>
      <c r="K186" s="1">
        <f>SUMIFS(T_PROF[claims],T_PROF[year],K$2,T_PROF[encounter],K$4,T_PROF[bill_npi],$A186)</f>
        <v>38</v>
      </c>
      <c r="L186" s="1">
        <f t="shared" si="16"/>
        <v>38</v>
      </c>
      <c r="M186" s="18">
        <f>SUMIFS(T_PROF[paid_amt],T_PROF[bill_npi],$A186,T_PROF[year],M$2,T_PROF[encounter],M$4)</f>
        <v>0</v>
      </c>
      <c r="N186" s="18">
        <f>SUMIFS(T_PROF[paid_amt],T_PROF[bill_npi],$A186,T_PROF[year],N$2,T_PROF[encounter],N$4)</f>
        <v>46330.74</v>
      </c>
      <c r="O186" s="18">
        <f t="shared" si="17"/>
        <v>46330.74</v>
      </c>
      <c r="P186" s="1">
        <f t="shared" si="18"/>
        <v>0</v>
      </c>
      <c r="Q186" s="1">
        <f t="shared" si="19"/>
        <v>39.666666666666664</v>
      </c>
      <c r="R186" s="1">
        <f t="shared" si="20"/>
        <v>39.666666666666664</v>
      </c>
      <c r="S186" s="2">
        <f>SUM($R$6:$R186)/SUM($R$6:$R$1749)</f>
        <v>0.83158962259269831</v>
      </c>
    </row>
    <row r="187" spans="1:19" x14ac:dyDescent="0.35">
      <c r="A187">
        <v>1184634297</v>
      </c>
      <c r="B187" t="s">
        <v>351</v>
      </c>
      <c r="C187" t="s">
        <v>777</v>
      </c>
      <c r="D187" s="1">
        <f>SUMIFS(T_PROF[claims],T_PROF[year],D$2,T_PROF[encounter],D$4,T_PROF[bill_npi],$A187)</f>
        <v>0</v>
      </c>
      <c r="E187" s="1">
        <f>SUMIFS(T_PROF[claims],T_PROF[year],E$2,T_PROF[encounter],E$4,T_PROF[bill_npi],$A187)</f>
        <v>60</v>
      </c>
      <c r="F187" s="1">
        <f t="shared" si="14"/>
        <v>60</v>
      </c>
      <c r="G187" s="1">
        <f>SUMIFS(T_PROF[claims],T_PROF[year],G$2,T_PROF[encounter],G$4,T_PROF[bill_npi],$A187)</f>
        <v>0</v>
      </c>
      <c r="H187" s="1">
        <f>SUMIFS(T_PROF[claims],T_PROF[year],H$2,T_PROF[encounter],H$4,T_PROF[bill_npi],$A187)</f>
        <v>48</v>
      </c>
      <c r="I187" s="1">
        <f t="shared" si="15"/>
        <v>48</v>
      </c>
      <c r="J187" s="1">
        <f>SUMIFS(T_PROF[claims],T_PROF[year],J$2,T_PROF[encounter],J$4,T_PROF[bill_npi],$A187)</f>
        <v>0</v>
      </c>
      <c r="K187" s="1">
        <f>SUMIFS(T_PROF[claims],T_PROF[year],K$2,T_PROF[encounter],K$4,T_PROF[bill_npi],$A187)</f>
        <v>60</v>
      </c>
      <c r="L187" s="1">
        <f t="shared" si="16"/>
        <v>60</v>
      </c>
      <c r="M187" s="18">
        <f>SUMIFS(T_PROF[paid_amt],T_PROF[bill_npi],$A187,T_PROF[year],M$2,T_PROF[encounter],M$4)</f>
        <v>0</v>
      </c>
      <c r="N187" s="18">
        <f>SUMIFS(T_PROF[paid_amt],T_PROF[bill_npi],$A187,T_PROF[year],N$2,T_PROF[encounter],N$4)</f>
        <v>131546.38</v>
      </c>
      <c r="O187" s="18">
        <f t="shared" si="17"/>
        <v>131546.38</v>
      </c>
      <c r="P187" s="1">
        <f t="shared" si="18"/>
        <v>0</v>
      </c>
      <c r="Q187" s="1">
        <f t="shared" si="19"/>
        <v>56</v>
      </c>
      <c r="R187" s="1">
        <f t="shared" si="20"/>
        <v>56</v>
      </c>
      <c r="S187" s="2">
        <f>SUM($R$6:$R187)/SUM($R$6:$R$1749)</f>
        <v>0.83332815911748792</v>
      </c>
    </row>
    <row r="188" spans="1:19" x14ac:dyDescent="0.35">
      <c r="A188">
        <v>1124119706</v>
      </c>
      <c r="B188" t="s">
        <v>352</v>
      </c>
      <c r="C188" t="s">
        <v>2130</v>
      </c>
      <c r="D188" s="1">
        <f>SUMIFS(T_PROF[claims],T_PROF[year],D$2,T_PROF[encounter],D$4,T_PROF[bill_npi],$A188)</f>
        <v>2</v>
      </c>
      <c r="E188" s="1">
        <f>SUMIFS(T_PROF[claims],T_PROF[year],E$2,T_PROF[encounter],E$4,T_PROF[bill_npi],$A188)</f>
        <v>38</v>
      </c>
      <c r="F188" s="1">
        <f t="shared" si="14"/>
        <v>40</v>
      </c>
      <c r="G188" s="1">
        <f>SUMIFS(T_PROF[claims],T_PROF[year],G$2,T_PROF[encounter],G$4,T_PROF[bill_npi],$A188)</f>
        <v>2</v>
      </c>
      <c r="H188" s="1">
        <f>SUMIFS(T_PROF[claims],T_PROF[year],H$2,T_PROF[encounter],H$4,T_PROF[bill_npi],$A188)</f>
        <v>11</v>
      </c>
      <c r="I188" s="1">
        <f t="shared" si="15"/>
        <v>13</v>
      </c>
      <c r="J188" s="1">
        <f>SUMIFS(T_PROF[claims],T_PROF[year],J$2,T_PROF[encounter],J$4,T_PROF[bill_npi],$A188)</f>
        <v>0</v>
      </c>
      <c r="K188" s="1">
        <f>SUMIFS(T_PROF[claims],T_PROF[year],K$2,T_PROF[encounter],K$4,T_PROF[bill_npi],$A188)</f>
        <v>12</v>
      </c>
      <c r="L188" s="1">
        <f t="shared" si="16"/>
        <v>12</v>
      </c>
      <c r="M188" s="18">
        <f>SUMIFS(T_PROF[paid_amt],T_PROF[bill_npi],$A188,T_PROF[year],M$2,T_PROF[encounter],M$4)</f>
        <v>0</v>
      </c>
      <c r="N188" s="18">
        <f>SUMIFS(T_PROF[paid_amt],T_PROF[bill_npi],$A188,T_PROF[year],N$2,T_PROF[encounter],N$4)</f>
        <v>10822.1</v>
      </c>
      <c r="O188" s="18">
        <f t="shared" si="17"/>
        <v>10822.1</v>
      </c>
      <c r="P188" s="1">
        <f t="shared" si="18"/>
        <v>1.3333333333333333</v>
      </c>
      <c r="Q188" s="1">
        <f t="shared" si="19"/>
        <v>20.333333333333332</v>
      </c>
      <c r="R188" s="1">
        <f t="shared" si="20"/>
        <v>21.666666666666668</v>
      </c>
      <c r="S188" s="2">
        <f>SUM($R$6:$R188)/SUM($R$6:$R$1749)</f>
        <v>0.83400080717767444</v>
      </c>
    </row>
    <row r="189" spans="1:19" x14ac:dyDescent="0.35">
      <c r="A189">
        <v>1588726145</v>
      </c>
      <c r="B189" t="s">
        <v>351</v>
      </c>
      <c r="C189" t="s">
        <v>777</v>
      </c>
      <c r="D189" s="1">
        <f>SUMIFS(T_PROF[claims],T_PROF[year],D$2,T_PROF[encounter],D$4,T_PROF[bill_npi],$A189)</f>
        <v>0</v>
      </c>
      <c r="E189" s="1">
        <f>SUMIFS(T_PROF[claims],T_PROF[year],E$2,T_PROF[encounter],E$4,T_PROF[bill_npi],$A189)</f>
        <v>50</v>
      </c>
      <c r="F189" s="1">
        <f t="shared" si="14"/>
        <v>50</v>
      </c>
      <c r="G189" s="1">
        <f>SUMIFS(T_PROF[claims],T_PROF[year],G$2,T_PROF[encounter],G$4,T_PROF[bill_npi],$A189)</f>
        <v>0</v>
      </c>
      <c r="H189" s="1">
        <f>SUMIFS(T_PROF[claims],T_PROF[year],H$2,T_PROF[encounter],H$4,T_PROF[bill_npi],$A189)</f>
        <v>33</v>
      </c>
      <c r="I189" s="1">
        <f t="shared" si="15"/>
        <v>33</v>
      </c>
      <c r="J189" s="1">
        <f>SUMIFS(T_PROF[claims],T_PROF[year],J$2,T_PROF[encounter],J$4,T_PROF[bill_npi],$A189)</f>
        <v>0</v>
      </c>
      <c r="K189" s="1">
        <f>SUMIFS(T_PROF[claims],T_PROF[year],K$2,T_PROF[encounter],K$4,T_PROF[bill_npi],$A189)</f>
        <v>26</v>
      </c>
      <c r="L189" s="1">
        <f t="shared" si="16"/>
        <v>26</v>
      </c>
      <c r="M189" s="18">
        <f>SUMIFS(T_PROF[paid_amt],T_PROF[bill_npi],$A189,T_PROF[year],M$2,T_PROF[encounter],M$4)</f>
        <v>0</v>
      </c>
      <c r="N189" s="18">
        <f>SUMIFS(T_PROF[paid_amt],T_PROF[bill_npi],$A189,T_PROF[year],N$2,T_PROF[encounter],N$4)</f>
        <v>56673.94</v>
      </c>
      <c r="O189" s="18">
        <f t="shared" si="17"/>
        <v>56673.94</v>
      </c>
      <c r="P189" s="1">
        <f t="shared" si="18"/>
        <v>0</v>
      </c>
      <c r="Q189" s="1">
        <f t="shared" si="19"/>
        <v>36.333333333333336</v>
      </c>
      <c r="R189" s="1">
        <f t="shared" si="20"/>
        <v>36.333333333333336</v>
      </c>
      <c r="S189" s="2">
        <f>SUM($R$6:$R189)/SUM($R$6:$R$1749)</f>
        <v>0.83512878623244868</v>
      </c>
    </row>
    <row r="190" spans="1:19" x14ac:dyDescent="0.35">
      <c r="A190">
        <v>1073631644</v>
      </c>
      <c r="B190" t="s">
        <v>393</v>
      </c>
      <c r="C190" t="s">
        <v>747</v>
      </c>
      <c r="D190" s="1">
        <f>SUMIFS(T_PROF[claims],T_PROF[year],D$2,T_PROF[encounter],D$4,T_PROF[bill_npi],$A190)</f>
        <v>0</v>
      </c>
      <c r="E190" s="1">
        <f>SUMIFS(T_PROF[claims],T_PROF[year],E$2,T_PROF[encounter],E$4,T_PROF[bill_npi],$A190)</f>
        <v>25</v>
      </c>
      <c r="F190" s="1">
        <f t="shared" si="14"/>
        <v>25</v>
      </c>
      <c r="G190" s="1">
        <f>SUMIFS(T_PROF[claims],T_PROF[year],G$2,T_PROF[encounter],G$4,T_PROF[bill_npi],$A190)</f>
        <v>0</v>
      </c>
      <c r="H190" s="1">
        <f>SUMIFS(T_PROF[claims],T_PROF[year],H$2,T_PROF[encounter],H$4,T_PROF[bill_npi],$A190)</f>
        <v>61</v>
      </c>
      <c r="I190" s="1">
        <f t="shared" si="15"/>
        <v>61</v>
      </c>
      <c r="J190" s="1">
        <f>SUMIFS(T_PROF[claims],T_PROF[year],J$2,T_PROF[encounter],J$4,T_PROF[bill_npi],$A190)</f>
        <v>0</v>
      </c>
      <c r="K190" s="1">
        <f>SUMIFS(T_PROF[claims],T_PROF[year],K$2,T_PROF[encounter],K$4,T_PROF[bill_npi],$A190)</f>
        <v>17</v>
      </c>
      <c r="L190" s="1">
        <f t="shared" si="16"/>
        <v>17</v>
      </c>
      <c r="M190" s="18">
        <f>SUMIFS(T_PROF[paid_amt],T_PROF[bill_npi],$A190,T_PROF[year],M$2,T_PROF[encounter],M$4)</f>
        <v>0</v>
      </c>
      <c r="N190" s="18">
        <f>SUMIFS(T_PROF[paid_amt],T_PROF[bill_npi],$A190,T_PROF[year],N$2,T_PROF[encounter],N$4)</f>
        <v>29607.55</v>
      </c>
      <c r="O190" s="18">
        <f t="shared" si="17"/>
        <v>29607.55</v>
      </c>
      <c r="P190" s="1">
        <f t="shared" si="18"/>
        <v>0</v>
      </c>
      <c r="Q190" s="1">
        <f t="shared" si="19"/>
        <v>34.333333333333336</v>
      </c>
      <c r="R190" s="1">
        <f t="shared" si="20"/>
        <v>34.333333333333336</v>
      </c>
      <c r="S190" s="2">
        <f>SUM($R$6:$R190)/SUM($R$6:$R$1749)</f>
        <v>0.83619467469705189</v>
      </c>
    </row>
    <row r="191" spans="1:19" x14ac:dyDescent="0.35">
      <c r="A191">
        <v>1023121704</v>
      </c>
      <c r="B191" t="s">
        <v>351</v>
      </c>
      <c r="C191" t="s">
        <v>777</v>
      </c>
      <c r="D191" s="1">
        <f>SUMIFS(T_PROF[claims],T_PROF[year],D$2,T_PROF[encounter],D$4,T_PROF[bill_npi],$A191)</f>
        <v>0</v>
      </c>
      <c r="E191" s="1">
        <f>SUMIFS(T_PROF[claims],T_PROF[year],E$2,T_PROF[encounter],E$4,T_PROF[bill_npi],$A191)</f>
        <v>29</v>
      </c>
      <c r="F191" s="1">
        <f t="shared" si="14"/>
        <v>29</v>
      </c>
      <c r="G191" s="1">
        <f>SUMIFS(T_PROF[claims],T_PROF[year],G$2,T_PROF[encounter],G$4,T_PROF[bill_npi],$A191)</f>
        <v>0</v>
      </c>
      <c r="H191" s="1">
        <f>SUMIFS(T_PROF[claims],T_PROF[year],H$2,T_PROF[encounter],H$4,T_PROF[bill_npi],$A191)</f>
        <v>33</v>
      </c>
      <c r="I191" s="1">
        <f t="shared" si="15"/>
        <v>33</v>
      </c>
      <c r="J191" s="1">
        <f>SUMIFS(T_PROF[claims],T_PROF[year],J$2,T_PROF[encounter],J$4,T_PROF[bill_npi],$A191)</f>
        <v>0</v>
      </c>
      <c r="K191" s="1">
        <f>SUMIFS(T_PROF[claims],T_PROF[year],K$2,T_PROF[encounter],K$4,T_PROF[bill_npi],$A191)</f>
        <v>28</v>
      </c>
      <c r="L191" s="1">
        <f t="shared" si="16"/>
        <v>28</v>
      </c>
      <c r="M191" s="18">
        <f>SUMIFS(T_PROF[paid_amt],T_PROF[bill_npi],$A191,T_PROF[year],M$2,T_PROF[encounter],M$4)</f>
        <v>0</v>
      </c>
      <c r="N191" s="18">
        <f>SUMIFS(T_PROF[paid_amt],T_PROF[bill_npi],$A191,T_PROF[year],N$2,T_PROF[encounter],N$4)</f>
        <v>65199.44</v>
      </c>
      <c r="O191" s="18">
        <f t="shared" si="17"/>
        <v>65199.44</v>
      </c>
      <c r="P191" s="1">
        <f t="shared" si="18"/>
        <v>0</v>
      </c>
      <c r="Q191" s="1">
        <f t="shared" si="19"/>
        <v>30</v>
      </c>
      <c r="R191" s="1">
        <f t="shared" si="20"/>
        <v>30</v>
      </c>
      <c r="S191" s="2">
        <f>SUM($R$6:$R191)/SUM($R$6:$R$1749)</f>
        <v>0.83712603354961768</v>
      </c>
    </row>
    <row r="192" spans="1:19" x14ac:dyDescent="0.35">
      <c r="A192">
        <v>1962803585</v>
      </c>
      <c r="B192" t="s">
        <v>367</v>
      </c>
      <c r="C192" t="s">
        <v>2086</v>
      </c>
      <c r="D192" s="1">
        <f>SUMIFS(T_PROF[claims],T_PROF[year],D$2,T_PROF[encounter],D$4,T_PROF[bill_npi],$A192)</f>
        <v>0</v>
      </c>
      <c r="E192" s="1">
        <f>SUMIFS(T_PROF[claims],T_PROF[year],E$2,T_PROF[encounter],E$4,T_PROF[bill_npi],$A192)</f>
        <v>14</v>
      </c>
      <c r="F192" s="1">
        <f t="shared" si="14"/>
        <v>14</v>
      </c>
      <c r="G192" s="1">
        <f>SUMIFS(T_PROF[claims],T_PROF[year],G$2,T_PROF[encounter],G$4,T_PROF[bill_npi],$A192)</f>
        <v>0</v>
      </c>
      <c r="H192" s="1">
        <f>SUMIFS(T_PROF[claims],T_PROF[year],H$2,T_PROF[encounter],H$4,T_PROF[bill_npi],$A192)</f>
        <v>9</v>
      </c>
      <c r="I192" s="1">
        <f t="shared" si="15"/>
        <v>9</v>
      </c>
      <c r="J192" s="1">
        <f>SUMIFS(T_PROF[claims],T_PROF[year],J$2,T_PROF[encounter],J$4,T_PROF[bill_npi],$A192)</f>
        <v>0</v>
      </c>
      <c r="K192" s="1">
        <f>SUMIFS(T_PROF[claims],T_PROF[year],K$2,T_PROF[encounter],K$4,T_PROF[bill_npi],$A192)</f>
        <v>5</v>
      </c>
      <c r="L192" s="1">
        <f t="shared" si="16"/>
        <v>5</v>
      </c>
      <c r="M192" s="18">
        <f>SUMIFS(T_PROF[paid_amt],T_PROF[bill_npi],$A192,T_PROF[year],M$2,T_PROF[encounter],M$4)</f>
        <v>0</v>
      </c>
      <c r="N192" s="18">
        <f>SUMIFS(T_PROF[paid_amt],T_PROF[bill_npi],$A192,T_PROF[year],N$2,T_PROF[encounter],N$4)</f>
        <v>27353.84</v>
      </c>
      <c r="O192" s="18">
        <f t="shared" si="17"/>
        <v>27353.84</v>
      </c>
      <c r="P192" s="1">
        <f t="shared" si="18"/>
        <v>0</v>
      </c>
      <c r="Q192" s="1">
        <f t="shared" si="19"/>
        <v>9.3333333333333339</v>
      </c>
      <c r="R192" s="1">
        <f t="shared" si="20"/>
        <v>9.3333333333333339</v>
      </c>
      <c r="S192" s="2">
        <f>SUM($R$6:$R192)/SUM($R$6:$R$1749)</f>
        <v>0.83741578963708263</v>
      </c>
    </row>
    <row r="193" spans="1:19" x14ac:dyDescent="0.35">
      <c r="A193">
        <v>1063697704</v>
      </c>
      <c r="B193" t="s">
        <v>351</v>
      </c>
      <c r="C193" t="s">
        <v>777</v>
      </c>
      <c r="D193" s="1">
        <f>SUMIFS(T_PROF[claims],T_PROF[year],D$2,T_PROF[encounter],D$4,T_PROF[bill_npi],$A193)</f>
        <v>0</v>
      </c>
      <c r="E193" s="1">
        <f>SUMIFS(T_PROF[claims],T_PROF[year],E$2,T_PROF[encounter],E$4,T_PROF[bill_npi],$A193)</f>
        <v>32</v>
      </c>
      <c r="F193" s="1">
        <f t="shared" si="14"/>
        <v>32</v>
      </c>
      <c r="G193" s="1">
        <f>SUMIFS(T_PROF[claims],T_PROF[year],G$2,T_PROF[encounter],G$4,T_PROF[bill_npi],$A193)</f>
        <v>0</v>
      </c>
      <c r="H193" s="1">
        <f>SUMIFS(T_PROF[claims],T_PROF[year],H$2,T_PROF[encounter],H$4,T_PROF[bill_npi],$A193)</f>
        <v>20</v>
      </c>
      <c r="I193" s="1">
        <f t="shared" si="15"/>
        <v>20</v>
      </c>
      <c r="J193" s="1">
        <f>SUMIFS(T_PROF[claims],T_PROF[year],J$2,T_PROF[encounter],J$4,T_PROF[bill_npi],$A193)</f>
        <v>0</v>
      </c>
      <c r="K193" s="1">
        <f>SUMIFS(T_PROF[claims],T_PROF[year],K$2,T_PROF[encounter],K$4,T_PROF[bill_npi],$A193)</f>
        <v>6</v>
      </c>
      <c r="L193" s="1">
        <f t="shared" si="16"/>
        <v>6</v>
      </c>
      <c r="M193" s="18">
        <f>SUMIFS(T_PROF[paid_amt],T_PROF[bill_npi],$A193,T_PROF[year],M$2,T_PROF[encounter],M$4)</f>
        <v>0</v>
      </c>
      <c r="N193" s="18">
        <f>SUMIFS(T_PROF[paid_amt],T_PROF[bill_npi],$A193,T_PROF[year],N$2,T_PROF[encounter],N$4)</f>
        <v>14678.84</v>
      </c>
      <c r="O193" s="18">
        <f t="shared" si="17"/>
        <v>14678.84</v>
      </c>
      <c r="P193" s="1">
        <f t="shared" si="18"/>
        <v>0</v>
      </c>
      <c r="Q193" s="1">
        <f t="shared" si="19"/>
        <v>19.333333333333332</v>
      </c>
      <c r="R193" s="1">
        <f t="shared" si="20"/>
        <v>19.333333333333332</v>
      </c>
      <c r="S193" s="2">
        <f>SUM($R$6:$R193)/SUM($R$6:$R$1749)</f>
        <v>0.83801599867540288</v>
      </c>
    </row>
    <row r="194" spans="1:19" x14ac:dyDescent="0.35">
      <c r="A194">
        <v>1871788687</v>
      </c>
      <c r="B194" t="s">
        <v>352</v>
      </c>
      <c r="C194" t="s">
        <v>2130</v>
      </c>
      <c r="D194" s="1">
        <f>SUMIFS(T_PROF[claims],T_PROF[year],D$2,T_PROF[encounter],D$4,T_PROF[bill_npi],$A194)</f>
        <v>0</v>
      </c>
      <c r="E194" s="1">
        <f>SUMIFS(T_PROF[claims],T_PROF[year],E$2,T_PROF[encounter],E$4,T_PROF[bill_npi],$A194)</f>
        <v>26</v>
      </c>
      <c r="F194" s="1">
        <f t="shared" si="14"/>
        <v>26</v>
      </c>
      <c r="G194" s="1">
        <f>SUMIFS(T_PROF[claims],T_PROF[year],G$2,T_PROF[encounter],G$4,T_PROF[bill_npi],$A194)</f>
        <v>0</v>
      </c>
      <c r="H194" s="1">
        <f>SUMIFS(T_PROF[claims],T_PROF[year],H$2,T_PROF[encounter],H$4,T_PROF[bill_npi],$A194)</f>
        <v>24</v>
      </c>
      <c r="I194" s="1">
        <f t="shared" si="15"/>
        <v>24</v>
      </c>
      <c r="J194" s="1">
        <f>SUMIFS(T_PROF[claims],T_PROF[year],J$2,T_PROF[encounter],J$4,T_PROF[bill_npi],$A194)</f>
        <v>0</v>
      </c>
      <c r="K194" s="1">
        <f>SUMIFS(T_PROF[claims],T_PROF[year],K$2,T_PROF[encounter],K$4,T_PROF[bill_npi],$A194)</f>
        <v>24</v>
      </c>
      <c r="L194" s="1">
        <f t="shared" si="16"/>
        <v>24</v>
      </c>
      <c r="M194" s="18">
        <f>SUMIFS(T_PROF[paid_amt],T_PROF[bill_npi],$A194,T_PROF[year],M$2,T_PROF[encounter],M$4)</f>
        <v>0</v>
      </c>
      <c r="N194" s="18">
        <f>SUMIFS(T_PROF[paid_amt],T_PROF[bill_npi],$A194,T_PROF[year],N$2,T_PROF[encounter],N$4)</f>
        <v>79600</v>
      </c>
      <c r="O194" s="18">
        <f t="shared" si="17"/>
        <v>79600</v>
      </c>
      <c r="P194" s="1">
        <f t="shared" si="18"/>
        <v>0</v>
      </c>
      <c r="Q194" s="1">
        <f t="shared" si="19"/>
        <v>24.666666666666668</v>
      </c>
      <c r="R194" s="1">
        <f t="shared" si="20"/>
        <v>24.666666666666668</v>
      </c>
      <c r="S194" s="2">
        <f>SUM($R$6:$R194)/SUM($R$6:$R$1749)</f>
        <v>0.83878178262084591</v>
      </c>
    </row>
    <row r="195" spans="1:19" x14ac:dyDescent="0.35">
      <c r="A195">
        <v>1962474502</v>
      </c>
      <c r="B195" t="s">
        <v>351</v>
      </c>
      <c r="C195" t="s">
        <v>777</v>
      </c>
      <c r="D195" s="1">
        <f>SUMIFS(T_PROF[claims],T_PROF[year],D$2,T_PROF[encounter],D$4,T_PROF[bill_npi],$A195)</f>
        <v>0</v>
      </c>
      <c r="E195" s="1">
        <f>SUMIFS(T_PROF[claims],T_PROF[year],E$2,T_PROF[encounter],E$4,T_PROF[bill_npi],$A195)</f>
        <v>26</v>
      </c>
      <c r="F195" s="1">
        <f t="shared" si="14"/>
        <v>26</v>
      </c>
      <c r="G195" s="1">
        <f>SUMIFS(T_PROF[claims],T_PROF[year],G$2,T_PROF[encounter],G$4,T_PROF[bill_npi],$A195)</f>
        <v>0</v>
      </c>
      <c r="H195" s="1">
        <f>SUMIFS(T_PROF[claims],T_PROF[year],H$2,T_PROF[encounter],H$4,T_PROF[bill_npi],$A195)</f>
        <v>44</v>
      </c>
      <c r="I195" s="1">
        <f t="shared" si="15"/>
        <v>44</v>
      </c>
      <c r="J195" s="1">
        <f>SUMIFS(T_PROF[claims],T_PROF[year],J$2,T_PROF[encounter],J$4,T_PROF[bill_npi],$A195)</f>
        <v>0</v>
      </c>
      <c r="K195" s="1">
        <f>SUMIFS(T_PROF[claims],T_PROF[year],K$2,T_PROF[encounter],K$4,T_PROF[bill_npi],$A195)</f>
        <v>20</v>
      </c>
      <c r="L195" s="1">
        <f t="shared" si="16"/>
        <v>20</v>
      </c>
      <c r="M195" s="18">
        <f>SUMIFS(T_PROF[paid_amt],T_PROF[bill_npi],$A195,T_PROF[year],M$2,T_PROF[encounter],M$4)</f>
        <v>0</v>
      </c>
      <c r="N195" s="18">
        <f>SUMIFS(T_PROF[paid_amt],T_PROF[bill_npi],$A195,T_PROF[year],N$2,T_PROF[encounter],N$4)</f>
        <v>44804.14</v>
      </c>
      <c r="O195" s="18">
        <f t="shared" si="17"/>
        <v>44804.14</v>
      </c>
      <c r="P195" s="1">
        <f t="shared" si="18"/>
        <v>0</v>
      </c>
      <c r="Q195" s="1">
        <f t="shared" si="19"/>
        <v>30</v>
      </c>
      <c r="R195" s="1">
        <f t="shared" si="20"/>
        <v>30</v>
      </c>
      <c r="S195" s="2">
        <f>SUM($R$6:$R195)/SUM($R$6:$R$1749)</f>
        <v>0.83971314147341181</v>
      </c>
    </row>
    <row r="196" spans="1:19" x14ac:dyDescent="0.35">
      <c r="A196">
        <v>1669506572</v>
      </c>
      <c r="B196" t="s">
        <v>351</v>
      </c>
      <c r="C196" t="s">
        <v>777</v>
      </c>
      <c r="D196" s="1">
        <f>SUMIFS(T_PROF[claims],T_PROF[year],D$2,T_PROF[encounter],D$4,T_PROF[bill_npi],$A196)</f>
        <v>0</v>
      </c>
      <c r="E196" s="1">
        <f>SUMIFS(T_PROF[claims],T_PROF[year],E$2,T_PROF[encounter],E$4,T_PROF[bill_npi],$A196)</f>
        <v>21</v>
      </c>
      <c r="F196" s="1">
        <f t="shared" si="14"/>
        <v>21</v>
      </c>
      <c r="G196" s="1">
        <f>SUMIFS(T_PROF[claims],T_PROF[year],G$2,T_PROF[encounter],G$4,T_PROF[bill_npi],$A196)</f>
        <v>0</v>
      </c>
      <c r="H196" s="1">
        <f>SUMIFS(T_PROF[claims],T_PROF[year],H$2,T_PROF[encounter],H$4,T_PROF[bill_npi],$A196)</f>
        <v>23</v>
      </c>
      <c r="I196" s="1">
        <f t="shared" si="15"/>
        <v>23</v>
      </c>
      <c r="J196" s="1">
        <f>SUMIFS(T_PROF[claims],T_PROF[year],J$2,T_PROF[encounter],J$4,T_PROF[bill_npi],$A196)</f>
        <v>0</v>
      </c>
      <c r="K196" s="1">
        <f>SUMIFS(T_PROF[claims],T_PROF[year],K$2,T_PROF[encounter],K$4,T_PROF[bill_npi],$A196)</f>
        <v>9</v>
      </c>
      <c r="L196" s="1">
        <f t="shared" si="16"/>
        <v>9</v>
      </c>
      <c r="M196" s="18">
        <f>SUMIFS(T_PROF[paid_amt],T_PROF[bill_npi],$A196,T_PROF[year],M$2,T_PROF[encounter],M$4)</f>
        <v>0</v>
      </c>
      <c r="N196" s="18">
        <f>SUMIFS(T_PROF[paid_amt],T_PROF[bill_npi],$A196,T_PROF[year],N$2,T_PROF[encounter],N$4)</f>
        <v>13950.13</v>
      </c>
      <c r="O196" s="18">
        <f t="shared" si="17"/>
        <v>13950.13</v>
      </c>
      <c r="P196" s="1">
        <f t="shared" si="18"/>
        <v>0</v>
      </c>
      <c r="Q196" s="1">
        <f t="shared" si="19"/>
        <v>17.666666666666668</v>
      </c>
      <c r="R196" s="1">
        <f t="shared" si="20"/>
        <v>17.666666666666668</v>
      </c>
      <c r="S196" s="2">
        <f>SUM($R$6:$R196)/SUM($R$6:$R$1749)</f>
        <v>0.84026160835325625</v>
      </c>
    </row>
    <row r="197" spans="1:19" x14ac:dyDescent="0.35">
      <c r="A197">
        <v>1326446485</v>
      </c>
      <c r="B197" t="s">
        <v>362</v>
      </c>
      <c r="C197" t="s">
        <v>584</v>
      </c>
      <c r="D197" s="1">
        <f>SUMIFS(T_PROF[claims],T_PROF[year],D$2,T_PROF[encounter],D$4,T_PROF[bill_npi],$A197)</f>
        <v>0</v>
      </c>
      <c r="E197" s="1">
        <f>SUMIFS(T_PROF[claims],T_PROF[year],E$2,T_PROF[encounter],E$4,T_PROF[bill_npi],$A197)</f>
        <v>34</v>
      </c>
      <c r="F197" s="1">
        <f t="shared" si="14"/>
        <v>34</v>
      </c>
      <c r="G197" s="1">
        <f>SUMIFS(T_PROF[claims],T_PROF[year],G$2,T_PROF[encounter],G$4,T_PROF[bill_npi],$A197)</f>
        <v>0</v>
      </c>
      <c r="H197" s="1">
        <f>SUMIFS(T_PROF[claims],T_PROF[year],H$2,T_PROF[encounter],H$4,T_PROF[bill_npi],$A197)</f>
        <v>16</v>
      </c>
      <c r="I197" s="1">
        <f t="shared" si="15"/>
        <v>16</v>
      </c>
      <c r="J197" s="1">
        <f>SUMIFS(T_PROF[claims],T_PROF[year],J$2,T_PROF[encounter],J$4,T_PROF[bill_npi],$A197)</f>
        <v>0</v>
      </c>
      <c r="K197" s="1">
        <f>SUMIFS(T_PROF[claims],T_PROF[year],K$2,T_PROF[encounter],K$4,T_PROF[bill_npi],$A197)</f>
        <v>8</v>
      </c>
      <c r="L197" s="1">
        <f t="shared" si="16"/>
        <v>8</v>
      </c>
      <c r="M197" s="18">
        <f>SUMIFS(T_PROF[paid_amt],T_PROF[bill_npi],$A197,T_PROF[year],M$2,T_PROF[encounter],M$4)</f>
        <v>0</v>
      </c>
      <c r="N197" s="18">
        <f>SUMIFS(T_PROF[paid_amt],T_PROF[bill_npi],$A197,T_PROF[year],N$2,T_PROF[encounter],N$4)</f>
        <v>14235.34</v>
      </c>
      <c r="O197" s="18">
        <f t="shared" si="17"/>
        <v>14235.34</v>
      </c>
      <c r="P197" s="1">
        <f t="shared" si="18"/>
        <v>0</v>
      </c>
      <c r="Q197" s="1">
        <f t="shared" si="19"/>
        <v>19.333333333333332</v>
      </c>
      <c r="R197" s="1">
        <f t="shared" si="20"/>
        <v>19.333333333333332</v>
      </c>
      <c r="S197" s="2">
        <f>SUM($R$6:$R197)/SUM($R$6:$R$1749)</f>
        <v>0.8408618173915765</v>
      </c>
    </row>
    <row r="198" spans="1:19" x14ac:dyDescent="0.35">
      <c r="A198">
        <v>1629355250</v>
      </c>
      <c r="B198" t="s">
        <v>367</v>
      </c>
      <c r="C198" t="s">
        <v>2086</v>
      </c>
      <c r="D198" s="1">
        <f>SUMIFS(T_PROF[claims],T_PROF[year],D$2,T_PROF[encounter],D$4,T_PROF[bill_npi],$A198)</f>
        <v>0</v>
      </c>
      <c r="E198" s="1">
        <f>SUMIFS(T_PROF[claims],T_PROF[year],E$2,T_PROF[encounter],E$4,T_PROF[bill_npi],$A198)</f>
        <v>0</v>
      </c>
      <c r="F198" s="1">
        <f t="shared" ref="F198:F261" si="21">SUM(D198,E198)</f>
        <v>0</v>
      </c>
      <c r="G198" s="1">
        <f>SUMIFS(T_PROF[claims],T_PROF[year],G$2,T_PROF[encounter],G$4,T_PROF[bill_npi],$A198)</f>
        <v>0</v>
      </c>
      <c r="H198" s="1">
        <f>SUMIFS(T_PROF[claims],T_PROF[year],H$2,T_PROF[encounter],H$4,T_PROF[bill_npi],$A198)</f>
        <v>0</v>
      </c>
      <c r="I198" s="1">
        <f t="shared" ref="I198:I261" si="22">SUM(G198,H198)</f>
        <v>0</v>
      </c>
      <c r="J198" s="1">
        <f>SUMIFS(T_PROF[claims],T_PROF[year],J$2,T_PROF[encounter],J$4,T_PROF[bill_npi],$A198)</f>
        <v>0</v>
      </c>
      <c r="K198" s="1">
        <f>SUMIFS(T_PROF[claims],T_PROF[year],K$2,T_PROF[encounter],K$4,T_PROF[bill_npi],$A198)</f>
        <v>0</v>
      </c>
      <c r="L198" s="1">
        <f t="shared" ref="L198:L261" si="23">SUM(J198,K198)</f>
        <v>0</v>
      </c>
      <c r="M198" s="18">
        <f>SUMIFS(T_PROF[paid_amt],T_PROF[bill_npi],$A198,T_PROF[year],M$2,T_PROF[encounter],M$4)</f>
        <v>0</v>
      </c>
      <c r="N198" s="18">
        <f>SUMIFS(T_PROF[paid_amt],T_PROF[bill_npi],$A198,T_PROF[year],N$2,T_PROF[encounter],N$4)</f>
        <v>0</v>
      </c>
      <c r="O198" s="18">
        <f t="shared" si="17"/>
        <v>0</v>
      </c>
      <c r="P198" s="1">
        <f t="shared" si="18"/>
        <v>0</v>
      </c>
      <c r="Q198" s="1">
        <f t="shared" si="19"/>
        <v>0</v>
      </c>
      <c r="R198" s="1">
        <f t="shared" si="20"/>
        <v>0</v>
      </c>
      <c r="S198" s="2">
        <f>SUM($R$6:$R198)/SUM($R$6:$R$1749)</f>
        <v>0.8408618173915765</v>
      </c>
    </row>
    <row r="199" spans="1:19" x14ac:dyDescent="0.35">
      <c r="A199">
        <v>1255567418</v>
      </c>
      <c r="B199" t="s">
        <v>367</v>
      </c>
      <c r="C199" t="s">
        <v>2086</v>
      </c>
      <c r="D199" s="1">
        <f>SUMIFS(T_PROF[claims],T_PROF[year],D$2,T_PROF[encounter],D$4,T_PROF[bill_npi],$A199)</f>
        <v>0</v>
      </c>
      <c r="E199" s="1">
        <f>SUMIFS(T_PROF[claims],T_PROF[year],E$2,T_PROF[encounter],E$4,T_PROF[bill_npi],$A199)</f>
        <v>14</v>
      </c>
      <c r="F199" s="1">
        <f t="shared" si="21"/>
        <v>14</v>
      </c>
      <c r="G199" s="1">
        <f>SUMIFS(T_PROF[claims],T_PROF[year],G$2,T_PROF[encounter],G$4,T_PROF[bill_npi],$A199)</f>
        <v>0</v>
      </c>
      <c r="H199" s="1">
        <f>SUMIFS(T_PROF[claims],T_PROF[year],H$2,T_PROF[encounter],H$4,T_PROF[bill_npi],$A199)</f>
        <v>66</v>
      </c>
      <c r="I199" s="1">
        <f t="shared" si="22"/>
        <v>66</v>
      </c>
      <c r="J199" s="1">
        <f>SUMIFS(T_PROF[claims],T_PROF[year],J$2,T_PROF[encounter],J$4,T_PROF[bill_npi],$A199)</f>
        <v>0</v>
      </c>
      <c r="K199" s="1">
        <f>SUMIFS(T_PROF[claims],T_PROF[year],K$2,T_PROF[encounter],K$4,T_PROF[bill_npi],$A199)</f>
        <v>19</v>
      </c>
      <c r="L199" s="1">
        <f t="shared" si="23"/>
        <v>19</v>
      </c>
      <c r="M199" s="18">
        <f>SUMIFS(T_PROF[paid_amt],T_PROF[bill_npi],$A199,T_PROF[year],M$2,T_PROF[encounter],M$4)</f>
        <v>0</v>
      </c>
      <c r="N199" s="18">
        <f>SUMIFS(T_PROF[paid_amt],T_PROF[bill_npi],$A199,T_PROF[year],N$2,T_PROF[encounter],N$4)</f>
        <v>87881.89</v>
      </c>
      <c r="O199" s="18">
        <f t="shared" ref="O199:O262" si="24">SUM(M199:N199)</f>
        <v>87881.89</v>
      </c>
      <c r="P199" s="1">
        <f t="shared" ref="P199:P262" si="25">AVERAGE(J199,G199,D199)</f>
        <v>0</v>
      </c>
      <c r="Q199" s="1">
        <f t="shared" ref="Q199:Q262" si="26">AVERAGE(K199,H199,E199)</f>
        <v>33</v>
      </c>
      <c r="R199" s="1">
        <f t="shared" ref="R199:R262" si="27">AVERAGE(L199,I199,F199)</f>
        <v>33</v>
      </c>
      <c r="S199" s="2">
        <f>SUM($R$6:$R199)/SUM($R$6:$R$1749)</f>
        <v>0.84188631212939891</v>
      </c>
    </row>
    <row r="200" spans="1:19" x14ac:dyDescent="0.35">
      <c r="A200">
        <v>1255360517</v>
      </c>
      <c r="B200" t="s">
        <v>353</v>
      </c>
      <c r="C200" t="s">
        <v>3196</v>
      </c>
      <c r="D200" s="1">
        <f>SUMIFS(T_PROF[claims],T_PROF[year],D$2,T_PROF[encounter],D$4,T_PROF[bill_npi],$A200)</f>
        <v>0</v>
      </c>
      <c r="E200" s="1">
        <f>SUMIFS(T_PROF[claims],T_PROF[year],E$2,T_PROF[encounter],E$4,T_PROF[bill_npi],$A200)</f>
        <v>24</v>
      </c>
      <c r="F200" s="1">
        <f t="shared" si="21"/>
        <v>24</v>
      </c>
      <c r="G200" s="1">
        <f>SUMIFS(T_PROF[claims],T_PROF[year],G$2,T_PROF[encounter],G$4,T_PROF[bill_npi],$A200)</f>
        <v>0</v>
      </c>
      <c r="H200" s="1">
        <f>SUMIFS(T_PROF[claims],T_PROF[year],H$2,T_PROF[encounter],H$4,T_PROF[bill_npi],$A200)</f>
        <v>26</v>
      </c>
      <c r="I200" s="1">
        <f t="shared" si="22"/>
        <v>26</v>
      </c>
      <c r="J200" s="1">
        <f>SUMIFS(T_PROF[claims],T_PROF[year],J$2,T_PROF[encounter],J$4,T_PROF[bill_npi],$A200)</f>
        <v>0</v>
      </c>
      <c r="K200" s="1">
        <f>SUMIFS(T_PROF[claims],T_PROF[year],K$2,T_PROF[encounter],K$4,T_PROF[bill_npi],$A200)</f>
        <v>50</v>
      </c>
      <c r="L200" s="1">
        <f t="shared" si="23"/>
        <v>50</v>
      </c>
      <c r="M200" s="18">
        <f>SUMIFS(T_PROF[paid_amt],T_PROF[bill_npi],$A200,T_PROF[year],M$2,T_PROF[encounter],M$4)</f>
        <v>0</v>
      </c>
      <c r="N200" s="18">
        <f>SUMIFS(T_PROF[paid_amt],T_PROF[bill_npi],$A200,T_PROF[year],N$2,T_PROF[encounter],N$4)</f>
        <v>47191.78</v>
      </c>
      <c r="O200" s="18">
        <f t="shared" si="24"/>
        <v>47191.78</v>
      </c>
      <c r="P200" s="1">
        <f t="shared" si="25"/>
        <v>0</v>
      </c>
      <c r="Q200" s="1">
        <f t="shared" si="26"/>
        <v>33.333333333333336</v>
      </c>
      <c r="R200" s="1">
        <f t="shared" si="27"/>
        <v>33.333333333333336</v>
      </c>
      <c r="S200" s="2">
        <f>SUM($R$6:$R200)/SUM($R$6:$R$1749)</f>
        <v>0.84292115529891654</v>
      </c>
    </row>
    <row r="201" spans="1:19" x14ac:dyDescent="0.35">
      <c r="A201">
        <v>1154687572</v>
      </c>
      <c r="B201" t="s">
        <v>372</v>
      </c>
      <c r="C201" t="s">
        <v>2697</v>
      </c>
      <c r="D201" s="1">
        <f>SUMIFS(T_PROF[claims],T_PROF[year],D$2,T_PROF[encounter],D$4,T_PROF[bill_npi],$A201)</f>
        <v>0</v>
      </c>
      <c r="E201" s="1">
        <f>SUMIFS(T_PROF[claims],T_PROF[year],E$2,T_PROF[encounter],E$4,T_PROF[bill_npi],$A201)</f>
        <v>24</v>
      </c>
      <c r="F201" s="1">
        <f t="shared" si="21"/>
        <v>24</v>
      </c>
      <c r="G201" s="1">
        <f>SUMIFS(T_PROF[claims],T_PROF[year],G$2,T_PROF[encounter],G$4,T_PROF[bill_npi],$A201)</f>
        <v>0</v>
      </c>
      <c r="H201" s="1">
        <f>SUMIFS(T_PROF[claims],T_PROF[year],H$2,T_PROF[encounter],H$4,T_PROF[bill_npi],$A201)</f>
        <v>43</v>
      </c>
      <c r="I201" s="1">
        <f t="shared" si="22"/>
        <v>43</v>
      </c>
      <c r="J201" s="1">
        <f>SUMIFS(T_PROF[claims],T_PROF[year],J$2,T_PROF[encounter],J$4,T_PROF[bill_npi],$A201)</f>
        <v>0</v>
      </c>
      <c r="K201" s="1">
        <f>SUMIFS(T_PROF[claims],T_PROF[year],K$2,T_PROF[encounter],K$4,T_PROF[bill_npi],$A201)</f>
        <v>4</v>
      </c>
      <c r="L201" s="1">
        <f t="shared" si="23"/>
        <v>4</v>
      </c>
      <c r="M201" s="18">
        <f>SUMIFS(T_PROF[paid_amt],T_PROF[bill_npi],$A201,T_PROF[year],M$2,T_PROF[encounter],M$4)</f>
        <v>0</v>
      </c>
      <c r="N201" s="18">
        <f>SUMIFS(T_PROF[paid_amt],T_PROF[bill_npi],$A201,T_PROF[year],N$2,T_PROF[encounter],N$4)</f>
        <v>7309.66</v>
      </c>
      <c r="O201" s="18">
        <f t="shared" si="24"/>
        <v>7309.66</v>
      </c>
      <c r="P201" s="1">
        <f t="shared" si="25"/>
        <v>0</v>
      </c>
      <c r="Q201" s="1">
        <f t="shared" si="26"/>
        <v>23.666666666666668</v>
      </c>
      <c r="R201" s="1">
        <f t="shared" si="27"/>
        <v>23.666666666666668</v>
      </c>
      <c r="S201" s="2">
        <f>SUM($R$6:$R201)/SUM($R$6:$R$1749)</f>
        <v>0.84365589394927409</v>
      </c>
    </row>
    <row r="202" spans="1:19" x14ac:dyDescent="0.35">
      <c r="A202">
        <v>1558437434</v>
      </c>
      <c r="B202" t="s">
        <v>351</v>
      </c>
      <c r="C202" t="s">
        <v>777</v>
      </c>
      <c r="D202" s="1">
        <f>SUMIFS(T_PROF[claims],T_PROF[year],D$2,T_PROF[encounter],D$4,T_PROF[bill_npi],$A202)</f>
        <v>0</v>
      </c>
      <c r="E202" s="1">
        <f>SUMIFS(T_PROF[claims],T_PROF[year],E$2,T_PROF[encounter],E$4,T_PROF[bill_npi],$A202)</f>
        <v>15</v>
      </c>
      <c r="F202" s="1">
        <f t="shared" si="21"/>
        <v>15</v>
      </c>
      <c r="G202" s="1">
        <f>SUMIFS(T_PROF[claims],T_PROF[year],G$2,T_PROF[encounter],G$4,T_PROF[bill_npi],$A202)</f>
        <v>0</v>
      </c>
      <c r="H202" s="1">
        <f>SUMIFS(T_PROF[claims],T_PROF[year],H$2,T_PROF[encounter],H$4,T_PROF[bill_npi],$A202)</f>
        <v>46</v>
      </c>
      <c r="I202" s="1">
        <f t="shared" si="22"/>
        <v>46</v>
      </c>
      <c r="J202" s="1">
        <f>SUMIFS(T_PROF[claims],T_PROF[year],J$2,T_PROF[encounter],J$4,T_PROF[bill_npi],$A202)</f>
        <v>0</v>
      </c>
      <c r="K202" s="1">
        <f>SUMIFS(T_PROF[claims],T_PROF[year],K$2,T_PROF[encounter],K$4,T_PROF[bill_npi],$A202)</f>
        <v>73</v>
      </c>
      <c r="L202" s="1">
        <f t="shared" si="23"/>
        <v>73</v>
      </c>
      <c r="M202" s="18">
        <f>SUMIFS(T_PROF[paid_amt],T_PROF[bill_npi],$A202,T_PROF[year],M$2,T_PROF[encounter],M$4)</f>
        <v>0</v>
      </c>
      <c r="N202" s="18">
        <f>SUMIFS(T_PROF[paid_amt],T_PROF[bill_npi],$A202,T_PROF[year],N$2,T_PROF[encounter],N$4)</f>
        <v>98097.2</v>
      </c>
      <c r="O202" s="18">
        <f t="shared" si="24"/>
        <v>98097.2</v>
      </c>
      <c r="P202" s="1">
        <f t="shared" si="25"/>
        <v>0</v>
      </c>
      <c r="Q202" s="1">
        <f t="shared" si="26"/>
        <v>44.666666666666664</v>
      </c>
      <c r="R202" s="1">
        <f t="shared" si="27"/>
        <v>44.666666666666664</v>
      </c>
      <c r="S202" s="2">
        <f>SUM($R$6:$R202)/SUM($R$6:$R$1749)</f>
        <v>0.84504258379642783</v>
      </c>
    </row>
    <row r="203" spans="1:19" x14ac:dyDescent="0.35">
      <c r="A203">
        <v>1619199361</v>
      </c>
      <c r="B203" t="s">
        <v>357</v>
      </c>
      <c r="C203" t="s">
        <v>2208</v>
      </c>
      <c r="D203" s="1">
        <f>SUMIFS(T_PROF[claims],T_PROF[year],D$2,T_PROF[encounter],D$4,T_PROF[bill_npi],$A203)</f>
        <v>0</v>
      </c>
      <c r="E203" s="1">
        <f>SUMIFS(T_PROF[claims],T_PROF[year],E$2,T_PROF[encounter],E$4,T_PROF[bill_npi],$A203)</f>
        <v>0</v>
      </c>
      <c r="F203" s="1">
        <f t="shared" si="21"/>
        <v>0</v>
      </c>
      <c r="G203" s="1">
        <f>SUMIFS(T_PROF[claims],T_PROF[year],G$2,T_PROF[encounter],G$4,T_PROF[bill_npi],$A203)</f>
        <v>0</v>
      </c>
      <c r="H203" s="1">
        <f>SUMIFS(T_PROF[claims],T_PROF[year],H$2,T_PROF[encounter],H$4,T_PROF[bill_npi],$A203)</f>
        <v>0</v>
      </c>
      <c r="I203" s="1">
        <f t="shared" si="22"/>
        <v>0</v>
      </c>
      <c r="J203" s="1">
        <f>SUMIFS(T_PROF[claims],T_PROF[year],J$2,T_PROF[encounter],J$4,T_PROF[bill_npi],$A203)</f>
        <v>0</v>
      </c>
      <c r="K203" s="1">
        <f>SUMIFS(T_PROF[claims],T_PROF[year],K$2,T_PROF[encounter],K$4,T_PROF[bill_npi],$A203)</f>
        <v>0</v>
      </c>
      <c r="L203" s="1">
        <f t="shared" si="23"/>
        <v>0</v>
      </c>
      <c r="M203" s="18">
        <f>SUMIFS(T_PROF[paid_amt],T_PROF[bill_npi],$A203,T_PROF[year],M$2,T_PROF[encounter],M$4)</f>
        <v>0</v>
      </c>
      <c r="N203" s="18">
        <f>SUMIFS(T_PROF[paid_amt],T_PROF[bill_npi],$A203,T_PROF[year],N$2,T_PROF[encounter],N$4)</f>
        <v>0</v>
      </c>
      <c r="O203" s="18">
        <f t="shared" si="24"/>
        <v>0</v>
      </c>
      <c r="P203" s="1">
        <f t="shared" si="25"/>
        <v>0</v>
      </c>
      <c r="Q203" s="1">
        <f t="shared" si="26"/>
        <v>0</v>
      </c>
      <c r="R203" s="1">
        <f t="shared" si="27"/>
        <v>0</v>
      </c>
      <c r="S203" s="2">
        <f>SUM($R$6:$R203)/SUM($R$6:$R$1749)</f>
        <v>0.84504258379642783</v>
      </c>
    </row>
    <row r="204" spans="1:19" x14ac:dyDescent="0.35">
      <c r="A204">
        <v>1598713745</v>
      </c>
      <c r="B204" t="s">
        <v>353</v>
      </c>
      <c r="C204" t="s">
        <v>3196</v>
      </c>
      <c r="D204" s="1">
        <f>SUMIFS(T_PROF[claims],T_PROF[year],D$2,T_PROF[encounter],D$4,T_PROF[bill_npi],$A204)</f>
        <v>0</v>
      </c>
      <c r="E204" s="1">
        <f>SUMIFS(T_PROF[claims],T_PROF[year],E$2,T_PROF[encounter],E$4,T_PROF[bill_npi],$A204)</f>
        <v>0</v>
      </c>
      <c r="F204" s="1">
        <f t="shared" si="21"/>
        <v>0</v>
      </c>
      <c r="G204" s="1">
        <f>SUMIFS(T_PROF[claims],T_PROF[year],G$2,T_PROF[encounter],G$4,T_PROF[bill_npi],$A204)</f>
        <v>0</v>
      </c>
      <c r="H204" s="1">
        <f>SUMIFS(T_PROF[claims],T_PROF[year],H$2,T_PROF[encounter],H$4,T_PROF[bill_npi],$A204)</f>
        <v>134</v>
      </c>
      <c r="I204" s="1">
        <f t="shared" si="22"/>
        <v>134</v>
      </c>
      <c r="J204" s="1">
        <f>SUMIFS(T_PROF[claims],T_PROF[year],J$2,T_PROF[encounter],J$4,T_PROF[bill_npi],$A204)</f>
        <v>0</v>
      </c>
      <c r="K204" s="1">
        <f>SUMIFS(T_PROF[claims],T_PROF[year],K$2,T_PROF[encounter],K$4,T_PROF[bill_npi],$A204)</f>
        <v>304</v>
      </c>
      <c r="L204" s="1">
        <f t="shared" si="23"/>
        <v>304</v>
      </c>
      <c r="M204" s="18">
        <f>SUMIFS(T_PROF[paid_amt],T_PROF[bill_npi],$A204,T_PROF[year],M$2,T_PROF[encounter],M$4)</f>
        <v>0</v>
      </c>
      <c r="N204" s="18">
        <f>SUMIFS(T_PROF[paid_amt],T_PROF[bill_npi],$A204,T_PROF[year],N$2,T_PROF[encounter],N$4)</f>
        <v>296788.96000000002</v>
      </c>
      <c r="O204" s="18">
        <f t="shared" si="24"/>
        <v>296788.96000000002</v>
      </c>
      <c r="P204" s="1">
        <f t="shared" si="25"/>
        <v>0</v>
      </c>
      <c r="Q204" s="1">
        <f t="shared" si="26"/>
        <v>146</v>
      </c>
      <c r="R204" s="1">
        <f t="shared" si="27"/>
        <v>146</v>
      </c>
      <c r="S204" s="2">
        <f>SUM($R$6:$R204)/SUM($R$6:$R$1749)</f>
        <v>0.84957519687891525</v>
      </c>
    </row>
    <row r="205" spans="1:19" x14ac:dyDescent="0.35">
      <c r="A205">
        <v>1467600247</v>
      </c>
      <c r="B205" t="s">
        <v>351</v>
      </c>
      <c r="C205" t="s">
        <v>777</v>
      </c>
      <c r="D205" s="1">
        <f>SUMIFS(T_PROF[claims],T_PROF[year],D$2,T_PROF[encounter],D$4,T_PROF[bill_npi],$A205)</f>
        <v>0</v>
      </c>
      <c r="E205" s="1">
        <f>SUMIFS(T_PROF[claims],T_PROF[year],E$2,T_PROF[encounter],E$4,T_PROF[bill_npi],$A205)</f>
        <v>14</v>
      </c>
      <c r="F205" s="1">
        <f t="shared" si="21"/>
        <v>14</v>
      </c>
      <c r="G205" s="1">
        <f>SUMIFS(T_PROF[claims],T_PROF[year],G$2,T_PROF[encounter],G$4,T_PROF[bill_npi],$A205)</f>
        <v>0</v>
      </c>
      <c r="H205" s="1">
        <f>SUMIFS(T_PROF[claims],T_PROF[year],H$2,T_PROF[encounter],H$4,T_PROF[bill_npi],$A205)</f>
        <v>6</v>
      </c>
      <c r="I205" s="1">
        <f t="shared" si="22"/>
        <v>6</v>
      </c>
      <c r="J205" s="1">
        <f>SUMIFS(T_PROF[claims],T_PROF[year],J$2,T_PROF[encounter],J$4,T_PROF[bill_npi],$A205)</f>
        <v>0</v>
      </c>
      <c r="K205" s="1">
        <f>SUMIFS(T_PROF[claims],T_PROF[year],K$2,T_PROF[encounter],K$4,T_PROF[bill_npi],$A205)</f>
        <v>8</v>
      </c>
      <c r="L205" s="1">
        <f t="shared" si="23"/>
        <v>8</v>
      </c>
      <c r="M205" s="18">
        <f>SUMIFS(T_PROF[paid_amt],T_PROF[bill_npi],$A205,T_PROF[year],M$2,T_PROF[encounter],M$4)</f>
        <v>0</v>
      </c>
      <c r="N205" s="18">
        <f>SUMIFS(T_PROF[paid_amt],T_PROF[bill_npi],$A205,T_PROF[year],N$2,T_PROF[encounter],N$4)</f>
        <v>25264</v>
      </c>
      <c r="O205" s="18">
        <f t="shared" si="24"/>
        <v>25264</v>
      </c>
      <c r="P205" s="1">
        <f t="shared" si="25"/>
        <v>0</v>
      </c>
      <c r="Q205" s="1">
        <f t="shared" si="26"/>
        <v>9.3333333333333339</v>
      </c>
      <c r="R205" s="1">
        <f t="shared" si="27"/>
        <v>9.3333333333333339</v>
      </c>
      <c r="S205" s="2">
        <f>SUM($R$6:$R205)/SUM($R$6:$R$1749)</f>
        <v>0.84986495296638009</v>
      </c>
    </row>
    <row r="206" spans="1:19" x14ac:dyDescent="0.35">
      <c r="A206">
        <v>1699982793</v>
      </c>
      <c r="B206" t="s">
        <v>352</v>
      </c>
      <c r="C206" t="s">
        <v>2130</v>
      </c>
      <c r="D206" s="1">
        <f>SUMIFS(T_PROF[claims],T_PROF[year],D$2,T_PROF[encounter],D$4,T_PROF[bill_npi],$A206)</f>
        <v>0</v>
      </c>
      <c r="E206" s="1">
        <f>SUMIFS(T_PROF[claims],T_PROF[year],E$2,T_PROF[encounter],E$4,T_PROF[bill_npi],$A206)</f>
        <v>27</v>
      </c>
      <c r="F206" s="1">
        <f t="shared" si="21"/>
        <v>27</v>
      </c>
      <c r="G206" s="1">
        <f>SUMIFS(T_PROF[claims],T_PROF[year],G$2,T_PROF[encounter],G$4,T_PROF[bill_npi],$A206)</f>
        <v>0</v>
      </c>
      <c r="H206" s="1">
        <f>SUMIFS(T_PROF[claims],T_PROF[year],H$2,T_PROF[encounter],H$4,T_PROF[bill_npi],$A206)</f>
        <v>20</v>
      </c>
      <c r="I206" s="1">
        <f t="shared" si="22"/>
        <v>20</v>
      </c>
      <c r="J206" s="1">
        <f>SUMIFS(T_PROF[claims],T_PROF[year],J$2,T_PROF[encounter],J$4,T_PROF[bill_npi],$A206)</f>
        <v>0</v>
      </c>
      <c r="K206" s="1">
        <f>SUMIFS(T_PROF[claims],T_PROF[year],K$2,T_PROF[encounter],K$4,T_PROF[bill_npi],$A206)</f>
        <v>30</v>
      </c>
      <c r="L206" s="1">
        <f t="shared" si="23"/>
        <v>30</v>
      </c>
      <c r="M206" s="18">
        <f>SUMIFS(T_PROF[paid_amt],T_PROF[bill_npi],$A206,T_PROF[year],M$2,T_PROF[encounter],M$4)</f>
        <v>0</v>
      </c>
      <c r="N206" s="18">
        <f>SUMIFS(T_PROF[paid_amt],T_PROF[bill_npi],$A206,T_PROF[year],N$2,T_PROF[encounter],N$4)</f>
        <v>34860.94</v>
      </c>
      <c r="O206" s="18">
        <f t="shared" si="24"/>
        <v>34860.94</v>
      </c>
      <c r="P206" s="1">
        <f t="shared" si="25"/>
        <v>0</v>
      </c>
      <c r="Q206" s="1">
        <f t="shared" si="26"/>
        <v>25.666666666666668</v>
      </c>
      <c r="R206" s="1">
        <f t="shared" si="27"/>
        <v>25.666666666666668</v>
      </c>
      <c r="S206" s="2">
        <f>SUM($R$6:$R206)/SUM($R$6:$R$1749)</f>
        <v>0.8506617822069088</v>
      </c>
    </row>
    <row r="207" spans="1:19" x14ac:dyDescent="0.35">
      <c r="A207">
        <v>1063580835</v>
      </c>
      <c r="B207" t="s">
        <v>351</v>
      </c>
      <c r="C207" t="s">
        <v>777</v>
      </c>
      <c r="D207" s="1">
        <f>SUMIFS(T_PROF[claims],T_PROF[year],D$2,T_PROF[encounter],D$4,T_PROF[bill_npi],$A207)</f>
        <v>2</v>
      </c>
      <c r="E207" s="1">
        <f>SUMIFS(T_PROF[claims],T_PROF[year],E$2,T_PROF[encounter],E$4,T_PROF[bill_npi],$A207)</f>
        <v>21</v>
      </c>
      <c r="F207" s="1">
        <f t="shared" si="21"/>
        <v>23</v>
      </c>
      <c r="G207" s="1">
        <f>SUMIFS(T_PROF[claims],T_PROF[year],G$2,T_PROF[encounter],G$4,T_PROF[bill_npi],$A207)</f>
        <v>1</v>
      </c>
      <c r="H207" s="1">
        <f>SUMIFS(T_PROF[claims],T_PROF[year],H$2,T_PROF[encounter],H$4,T_PROF[bill_npi],$A207)</f>
        <v>1</v>
      </c>
      <c r="I207" s="1">
        <f t="shared" si="22"/>
        <v>2</v>
      </c>
      <c r="J207" s="1">
        <f>SUMIFS(T_PROF[claims],T_PROF[year],J$2,T_PROF[encounter],J$4,T_PROF[bill_npi],$A207)</f>
        <v>0</v>
      </c>
      <c r="K207" s="1">
        <f>SUMIFS(T_PROF[claims],T_PROF[year],K$2,T_PROF[encounter],K$4,T_PROF[bill_npi],$A207)</f>
        <v>6</v>
      </c>
      <c r="L207" s="1">
        <f t="shared" si="23"/>
        <v>6</v>
      </c>
      <c r="M207" s="18">
        <f>SUMIFS(T_PROF[paid_amt],T_PROF[bill_npi],$A207,T_PROF[year],M$2,T_PROF[encounter],M$4)</f>
        <v>0</v>
      </c>
      <c r="N207" s="18">
        <f>SUMIFS(T_PROF[paid_amt],T_PROF[bill_npi],$A207,T_PROF[year],N$2,T_PROF[encounter],N$4)</f>
        <v>9000</v>
      </c>
      <c r="O207" s="18">
        <f t="shared" si="24"/>
        <v>9000</v>
      </c>
      <c r="P207" s="1">
        <f t="shared" si="25"/>
        <v>1</v>
      </c>
      <c r="Q207" s="1">
        <f t="shared" si="26"/>
        <v>9.3333333333333339</v>
      </c>
      <c r="R207" s="1">
        <f t="shared" si="27"/>
        <v>10.333333333333334</v>
      </c>
      <c r="S207" s="2">
        <f>SUM($R$6:$R207)/SUM($R$6:$R$1749)</f>
        <v>0.85098258358945922</v>
      </c>
    </row>
    <row r="208" spans="1:19" x14ac:dyDescent="0.35">
      <c r="A208">
        <v>1942501747</v>
      </c>
      <c r="B208" t="s">
        <v>361</v>
      </c>
      <c r="C208" t="s">
        <v>546</v>
      </c>
      <c r="D208" s="1">
        <f>SUMIFS(T_PROF[claims],T_PROF[year],D$2,T_PROF[encounter],D$4,T_PROF[bill_npi],$A208)</f>
        <v>0</v>
      </c>
      <c r="E208" s="1">
        <f>SUMIFS(T_PROF[claims],T_PROF[year],E$2,T_PROF[encounter],E$4,T_PROF[bill_npi],$A208)</f>
        <v>40</v>
      </c>
      <c r="F208" s="1">
        <f t="shared" si="21"/>
        <v>40</v>
      </c>
      <c r="G208" s="1">
        <f>SUMIFS(T_PROF[claims],T_PROF[year],G$2,T_PROF[encounter],G$4,T_PROF[bill_npi],$A208)</f>
        <v>0</v>
      </c>
      <c r="H208" s="1">
        <f>SUMIFS(T_PROF[claims],T_PROF[year],H$2,T_PROF[encounter],H$4,T_PROF[bill_npi],$A208)</f>
        <v>25</v>
      </c>
      <c r="I208" s="1">
        <f t="shared" si="22"/>
        <v>25</v>
      </c>
      <c r="J208" s="1">
        <f>SUMIFS(T_PROF[claims],T_PROF[year],J$2,T_PROF[encounter],J$4,T_PROF[bill_npi],$A208)</f>
        <v>0</v>
      </c>
      <c r="K208" s="1">
        <f>SUMIFS(T_PROF[claims],T_PROF[year],K$2,T_PROF[encounter],K$4,T_PROF[bill_npi],$A208)</f>
        <v>29</v>
      </c>
      <c r="L208" s="1">
        <f t="shared" si="23"/>
        <v>29</v>
      </c>
      <c r="M208" s="18">
        <f>SUMIFS(T_PROF[paid_amt],T_PROF[bill_npi],$A208,T_PROF[year],M$2,T_PROF[encounter],M$4)</f>
        <v>0</v>
      </c>
      <c r="N208" s="18">
        <f>SUMIFS(T_PROF[paid_amt],T_PROF[bill_npi],$A208,T_PROF[year],N$2,T_PROF[encounter],N$4)</f>
        <v>63242.39</v>
      </c>
      <c r="O208" s="18">
        <f t="shared" si="24"/>
        <v>63242.39</v>
      </c>
      <c r="P208" s="1">
        <f t="shared" si="25"/>
        <v>0</v>
      </c>
      <c r="Q208" s="1">
        <f t="shared" si="26"/>
        <v>31.333333333333332</v>
      </c>
      <c r="R208" s="1">
        <f t="shared" si="27"/>
        <v>31.333333333333332</v>
      </c>
      <c r="S208" s="2">
        <f>SUM($R$6:$R208)/SUM($R$6:$R$1749)</f>
        <v>0.85195533616880581</v>
      </c>
    </row>
    <row r="209" spans="1:19" x14ac:dyDescent="0.35">
      <c r="A209">
        <v>1720030703</v>
      </c>
      <c r="B209" t="s">
        <v>353</v>
      </c>
      <c r="C209" t="s">
        <v>3196</v>
      </c>
      <c r="D209" s="1">
        <f>SUMIFS(T_PROF[claims],T_PROF[year],D$2,T_PROF[encounter],D$4,T_PROF[bill_npi],$A209)</f>
        <v>0</v>
      </c>
      <c r="E209" s="1">
        <f>SUMIFS(T_PROF[claims],T_PROF[year],E$2,T_PROF[encounter],E$4,T_PROF[bill_npi],$A209)</f>
        <v>26</v>
      </c>
      <c r="F209" s="1">
        <f t="shared" si="21"/>
        <v>26</v>
      </c>
      <c r="G209" s="1">
        <f>SUMIFS(T_PROF[claims],T_PROF[year],G$2,T_PROF[encounter],G$4,T_PROF[bill_npi],$A209)</f>
        <v>0</v>
      </c>
      <c r="H209" s="1">
        <f>SUMIFS(T_PROF[claims],T_PROF[year],H$2,T_PROF[encounter],H$4,T_PROF[bill_npi],$A209)</f>
        <v>32</v>
      </c>
      <c r="I209" s="1">
        <f t="shared" si="22"/>
        <v>32</v>
      </c>
      <c r="J209" s="1">
        <f>SUMIFS(T_PROF[claims],T_PROF[year],J$2,T_PROF[encounter],J$4,T_PROF[bill_npi],$A209)</f>
        <v>0</v>
      </c>
      <c r="K209" s="1">
        <f>SUMIFS(T_PROF[claims],T_PROF[year],K$2,T_PROF[encounter],K$4,T_PROF[bill_npi],$A209)</f>
        <v>7</v>
      </c>
      <c r="L209" s="1">
        <f t="shared" si="23"/>
        <v>7</v>
      </c>
      <c r="M209" s="18">
        <f>SUMIFS(T_PROF[paid_amt],T_PROF[bill_npi],$A209,T_PROF[year],M$2,T_PROF[encounter],M$4)</f>
        <v>0</v>
      </c>
      <c r="N209" s="18">
        <f>SUMIFS(T_PROF[paid_amt],T_PROF[bill_npi],$A209,T_PROF[year],N$2,T_PROF[encounter],N$4)</f>
        <v>12712.65</v>
      </c>
      <c r="O209" s="18">
        <f t="shared" si="24"/>
        <v>12712.65</v>
      </c>
      <c r="P209" s="1">
        <f t="shared" si="25"/>
        <v>0</v>
      </c>
      <c r="Q209" s="1">
        <f t="shared" si="26"/>
        <v>21.666666666666668</v>
      </c>
      <c r="R209" s="1">
        <f t="shared" si="27"/>
        <v>21.666666666666668</v>
      </c>
      <c r="S209" s="2">
        <f>SUM($R$6:$R209)/SUM($R$6:$R$1749)</f>
        <v>0.85262798422899233</v>
      </c>
    </row>
    <row r="210" spans="1:19" x14ac:dyDescent="0.35">
      <c r="A210">
        <v>1316924913</v>
      </c>
      <c r="B210" t="s">
        <v>380</v>
      </c>
      <c r="C210" t="s">
        <v>3196</v>
      </c>
      <c r="D210" s="1">
        <f>SUMIFS(T_PROF[claims],T_PROF[year],D$2,T_PROF[encounter],D$4,T_PROF[bill_npi],$A210)</f>
        <v>0</v>
      </c>
      <c r="E210" s="1">
        <f>SUMIFS(T_PROF[claims],T_PROF[year],E$2,T_PROF[encounter],E$4,T_PROF[bill_npi],$A210)</f>
        <v>29</v>
      </c>
      <c r="F210" s="1">
        <f t="shared" si="21"/>
        <v>29</v>
      </c>
      <c r="G210" s="1">
        <f>SUMIFS(T_PROF[claims],T_PROF[year],G$2,T_PROF[encounter],G$4,T_PROF[bill_npi],$A210)</f>
        <v>0</v>
      </c>
      <c r="H210" s="1">
        <f>SUMIFS(T_PROF[claims],T_PROF[year],H$2,T_PROF[encounter],H$4,T_PROF[bill_npi],$A210)</f>
        <v>17</v>
      </c>
      <c r="I210" s="1">
        <f t="shared" si="22"/>
        <v>17</v>
      </c>
      <c r="J210" s="1">
        <f>SUMIFS(T_PROF[claims],T_PROF[year],J$2,T_PROF[encounter],J$4,T_PROF[bill_npi],$A210)</f>
        <v>0</v>
      </c>
      <c r="K210" s="1">
        <f>SUMIFS(T_PROF[claims],T_PROF[year],K$2,T_PROF[encounter],K$4,T_PROF[bill_npi],$A210)</f>
        <v>23</v>
      </c>
      <c r="L210" s="1">
        <f t="shared" si="23"/>
        <v>23</v>
      </c>
      <c r="M210" s="18">
        <f>SUMIFS(T_PROF[paid_amt],T_PROF[bill_npi],$A210,T_PROF[year],M$2,T_PROF[encounter],M$4)</f>
        <v>0</v>
      </c>
      <c r="N210" s="18">
        <f>SUMIFS(T_PROF[paid_amt],T_PROF[bill_npi],$A210,T_PROF[year],N$2,T_PROF[encounter],N$4)</f>
        <v>51750.15</v>
      </c>
      <c r="O210" s="18">
        <f t="shared" si="24"/>
        <v>51750.15</v>
      </c>
      <c r="P210" s="1">
        <f t="shared" si="25"/>
        <v>0</v>
      </c>
      <c r="Q210" s="1">
        <f t="shared" si="26"/>
        <v>23</v>
      </c>
      <c r="R210" s="1">
        <f t="shared" si="27"/>
        <v>23</v>
      </c>
      <c r="S210" s="2">
        <f>SUM($R$6:$R210)/SUM($R$6:$R$1749)</f>
        <v>0.85334202601595943</v>
      </c>
    </row>
    <row r="211" spans="1:19" x14ac:dyDescent="0.35">
      <c r="A211">
        <v>1053425231</v>
      </c>
      <c r="B211" t="s">
        <v>351</v>
      </c>
      <c r="C211" t="s">
        <v>777</v>
      </c>
      <c r="D211" s="1">
        <f>SUMIFS(T_PROF[claims],T_PROF[year],D$2,T_PROF[encounter],D$4,T_PROF[bill_npi],$A211)</f>
        <v>0</v>
      </c>
      <c r="E211" s="1">
        <f>SUMIFS(T_PROF[claims],T_PROF[year],E$2,T_PROF[encounter],E$4,T_PROF[bill_npi],$A211)</f>
        <v>28</v>
      </c>
      <c r="F211" s="1">
        <f t="shared" si="21"/>
        <v>28</v>
      </c>
      <c r="G211" s="1">
        <f>SUMIFS(T_PROF[claims],T_PROF[year],G$2,T_PROF[encounter],G$4,T_PROF[bill_npi],$A211)</f>
        <v>0</v>
      </c>
      <c r="H211" s="1">
        <f>SUMIFS(T_PROF[claims],T_PROF[year],H$2,T_PROF[encounter],H$4,T_PROF[bill_npi],$A211)</f>
        <v>14</v>
      </c>
      <c r="I211" s="1">
        <f t="shared" si="22"/>
        <v>14</v>
      </c>
      <c r="J211" s="1">
        <f>SUMIFS(T_PROF[claims],T_PROF[year],J$2,T_PROF[encounter],J$4,T_PROF[bill_npi],$A211)</f>
        <v>0</v>
      </c>
      <c r="K211" s="1">
        <f>SUMIFS(T_PROF[claims],T_PROF[year],K$2,T_PROF[encounter],K$4,T_PROF[bill_npi],$A211)</f>
        <v>13</v>
      </c>
      <c r="L211" s="1">
        <f t="shared" si="23"/>
        <v>13</v>
      </c>
      <c r="M211" s="18">
        <f>SUMIFS(T_PROF[paid_amt],T_PROF[bill_npi],$A211,T_PROF[year],M$2,T_PROF[encounter],M$4)</f>
        <v>0</v>
      </c>
      <c r="N211" s="18">
        <f>SUMIFS(T_PROF[paid_amt],T_PROF[bill_npi],$A211,T_PROF[year],N$2,T_PROF[encounter],N$4)</f>
        <v>25461.81</v>
      </c>
      <c r="O211" s="18">
        <f t="shared" si="24"/>
        <v>25461.81</v>
      </c>
      <c r="P211" s="1">
        <f t="shared" si="25"/>
        <v>0</v>
      </c>
      <c r="Q211" s="1">
        <f t="shared" si="26"/>
        <v>18.333333333333332</v>
      </c>
      <c r="R211" s="1">
        <f t="shared" si="27"/>
        <v>18.333333333333332</v>
      </c>
      <c r="S211" s="2">
        <f>SUM($R$6:$R211)/SUM($R$6:$R$1749)</f>
        <v>0.85391118975919411</v>
      </c>
    </row>
    <row r="212" spans="1:19" x14ac:dyDescent="0.35">
      <c r="A212">
        <v>1225462021</v>
      </c>
      <c r="B212" t="s">
        <v>383</v>
      </c>
      <c r="C212" t="s">
        <v>2967</v>
      </c>
      <c r="D212" s="1">
        <f>SUMIFS(T_PROF[claims],T_PROF[year],D$2,T_PROF[encounter],D$4,T_PROF[bill_npi],$A212)</f>
        <v>0</v>
      </c>
      <c r="E212" s="1">
        <f>SUMIFS(T_PROF[claims],T_PROF[year],E$2,T_PROF[encounter],E$4,T_PROF[bill_npi],$A212)</f>
        <v>18</v>
      </c>
      <c r="F212" s="1">
        <f t="shared" si="21"/>
        <v>18</v>
      </c>
      <c r="G212" s="1">
        <f>SUMIFS(T_PROF[claims],T_PROF[year],G$2,T_PROF[encounter],G$4,T_PROF[bill_npi],$A212)</f>
        <v>0</v>
      </c>
      <c r="H212" s="1">
        <f>SUMIFS(T_PROF[claims],T_PROF[year],H$2,T_PROF[encounter],H$4,T_PROF[bill_npi],$A212)</f>
        <v>23</v>
      </c>
      <c r="I212" s="1">
        <f t="shared" si="22"/>
        <v>23</v>
      </c>
      <c r="J212" s="1">
        <f>SUMIFS(T_PROF[claims],T_PROF[year],J$2,T_PROF[encounter],J$4,T_PROF[bill_npi],$A212)</f>
        <v>0</v>
      </c>
      <c r="K212" s="1">
        <f>SUMIFS(T_PROF[claims],T_PROF[year],K$2,T_PROF[encounter],K$4,T_PROF[bill_npi],$A212)</f>
        <v>24</v>
      </c>
      <c r="L212" s="1">
        <f t="shared" si="23"/>
        <v>24</v>
      </c>
      <c r="M212" s="18">
        <f>SUMIFS(T_PROF[paid_amt],T_PROF[bill_npi],$A212,T_PROF[year],M$2,T_PROF[encounter],M$4)</f>
        <v>0</v>
      </c>
      <c r="N212" s="18">
        <f>SUMIFS(T_PROF[paid_amt],T_PROF[bill_npi],$A212,T_PROF[year],N$2,T_PROF[encounter],N$4)</f>
        <v>78200</v>
      </c>
      <c r="O212" s="18">
        <f t="shared" si="24"/>
        <v>78200</v>
      </c>
      <c r="P212" s="1">
        <f t="shared" si="25"/>
        <v>0</v>
      </c>
      <c r="Q212" s="1">
        <f t="shared" si="26"/>
        <v>21.666666666666668</v>
      </c>
      <c r="R212" s="1">
        <f t="shared" si="27"/>
        <v>21.666666666666668</v>
      </c>
      <c r="S212" s="2">
        <f>SUM($R$6:$R212)/SUM($R$6:$R$1749)</f>
        <v>0.85458383781938063</v>
      </c>
    </row>
    <row r="213" spans="1:19" x14ac:dyDescent="0.35">
      <c r="A213">
        <v>1689669079</v>
      </c>
      <c r="B213" t="s">
        <v>363</v>
      </c>
      <c r="C213" t="s">
        <v>2967</v>
      </c>
      <c r="D213" s="1">
        <f>SUMIFS(T_PROF[claims],T_PROF[year],D$2,T_PROF[encounter],D$4,T_PROF[bill_npi],$A213)</f>
        <v>0</v>
      </c>
      <c r="E213" s="1">
        <f>SUMIFS(T_PROF[claims],T_PROF[year],E$2,T_PROF[encounter],E$4,T_PROF[bill_npi],$A213)</f>
        <v>15</v>
      </c>
      <c r="F213" s="1">
        <f t="shared" si="21"/>
        <v>15</v>
      </c>
      <c r="G213" s="1">
        <f>SUMIFS(T_PROF[claims],T_PROF[year],G$2,T_PROF[encounter],G$4,T_PROF[bill_npi],$A213)</f>
        <v>0</v>
      </c>
      <c r="H213" s="1">
        <f>SUMIFS(T_PROF[claims],T_PROF[year],H$2,T_PROF[encounter],H$4,T_PROF[bill_npi],$A213)</f>
        <v>44</v>
      </c>
      <c r="I213" s="1">
        <f t="shared" si="22"/>
        <v>44</v>
      </c>
      <c r="J213" s="1">
        <f>SUMIFS(T_PROF[claims],T_PROF[year],J$2,T_PROF[encounter],J$4,T_PROF[bill_npi],$A213)</f>
        <v>0</v>
      </c>
      <c r="K213" s="1">
        <f>SUMIFS(T_PROF[claims],T_PROF[year],K$2,T_PROF[encounter],K$4,T_PROF[bill_npi],$A213)</f>
        <v>10</v>
      </c>
      <c r="L213" s="1">
        <f t="shared" si="23"/>
        <v>10</v>
      </c>
      <c r="M213" s="18">
        <f>SUMIFS(T_PROF[paid_amt],T_PROF[bill_npi],$A213,T_PROF[year],M$2,T_PROF[encounter],M$4)</f>
        <v>0</v>
      </c>
      <c r="N213" s="18">
        <f>SUMIFS(T_PROF[paid_amt],T_PROF[bill_npi],$A213,T_PROF[year],N$2,T_PROF[encounter],N$4)</f>
        <v>25000</v>
      </c>
      <c r="O213" s="18">
        <f t="shared" si="24"/>
        <v>25000</v>
      </c>
      <c r="P213" s="1">
        <f t="shared" si="25"/>
        <v>0</v>
      </c>
      <c r="Q213" s="1">
        <f t="shared" si="26"/>
        <v>23</v>
      </c>
      <c r="R213" s="1">
        <f t="shared" si="27"/>
        <v>23</v>
      </c>
      <c r="S213" s="2">
        <f>SUM($R$6:$R213)/SUM($R$6:$R$1749)</f>
        <v>0.85529787960634784</v>
      </c>
    </row>
    <row r="214" spans="1:19" x14ac:dyDescent="0.35">
      <c r="A214">
        <v>1649564865</v>
      </c>
      <c r="B214" t="s">
        <v>387</v>
      </c>
      <c r="C214" t="s">
        <v>3255</v>
      </c>
      <c r="D214" s="1">
        <f>SUMIFS(T_PROF[claims],T_PROF[year],D$2,T_PROF[encounter],D$4,T_PROF[bill_npi],$A214)</f>
        <v>0</v>
      </c>
      <c r="E214" s="1">
        <f>SUMIFS(T_PROF[claims],T_PROF[year],E$2,T_PROF[encounter],E$4,T_PROF[bill_npi],$A214)</f>
        <v>66</v>
      </c>
      <c r="F214" s="1">
        <f t="shared" si="21"/>
        <v>66</v>
      </c>
      <c r="G214" s="1">
        <f>SUMIFS(T_PROF[claims],T_PROF[year],G$2,T_PROF[encounter],G$4,T_PROF[bill_npi],$A214)</f>
        <v>0</v>
      </c>
      <c r="H214" s="1">
        <f>SUMIFS(T_PROF[claims],T_PROF[year],H$2,T_PROF[encounter],H$4,T_PROF[bill_npi],$A214)</f>
        <v>3</v>
      </c>
      <c r="I214" s="1">
        <f t="shared" si="22"/>
        <v>3</v>
      </c>
      <c r="J214" s="1">
        <f>SUMIFS(T_PROF[claims],T_PROF[year],J$2,T_PROF[encounter],J$4,T_PROF[bill_npi],$A214)</f>
        <v>0</v>
      </c>
      <c r="K214" s="1">
        <f>SUMIFS(T_PROF[claims],T_PROF[year],K$2,T_PROF[encounter],K$4,T_PROF[bill_npi],$A214)</f>
        <v>0</v>
      </c>
      <c r="L214" s="1">
        <f t="shared" si="23"/>
        <v>0</v>
      </c>
      <c r="M214" s="18">
        <f>SUMIFS(T_PROF[paid_amt],T_PROF[bill_npi],$A214,T_PROF[year],M$2,T_PROF[encounter],M$4)</f>
        <v>0</v>
      </c>
      <c r="N214" s="18">
        <f>SUMIFS(T_PROF[paid_amt],T_PROF[bill_npi],$A214,T_PROF[year],N$2,T_PROF[encounter],N$4)</f>
        <v>0</v>
      </c>
      <c r="O214" s="18">
        <f t="shared" si="24"/>
        <v>0</v>
      </c>
      <c r="P214" s="1">
        <f t="shared" si="25"/>
        <v>0</v>
      </c>
      <c r="Q214" s="1">
        <f t="shared" si="26"/>
        <v>23</v>
      </c>
      <c r="R214" s="1">
        <f t="shared" si="27"/>
        <v>23</v>
      </c>
      <c r="S214" s="2">
        <f>SUM($R$6:$R214)/SUM($R$6:$R$1749)</f>
        <v>0.85601192139331506</v>
      </c>
    </row>
    <row r="215" spans="1:19" x14ac:dyDescent="0.35">
      <c r="A215">
        <v>1154354140</v>
      </c>
      <c r="B215" t="s">
        <v>351</v>
      </c>
      <c r="C215" t="s">
        <v>777</v>
      </c>
      <c r="D215" s="1">
        <f>SUMIFS(T_PROF[claims],T_PROF[year],D$2,T_PROF[encounter],D$4,T_PROF[bill_npi],$A215)</f>
        <v>0</v>
      </c>
      <c r="E215" s="1">
        <f>SUMIFS(T_PROF[claims],T_PROF[year],E$2,T_PROF[encounter],E$4,T_PROF[bill_npi],$A215)</f>
        <v>15</v>
      </c>
      <c r="F215" s="1">
        <f t="shared" si="21"/>
        <v>15</v>
      </c>
      <c r="G215" s="1">
        <f>SUMIFS(T_PROF[claims],T_PROF[year],G$2,T_PROF[encounter],G$4,T_PROF[bill_npi],$A215)</f>
        <v>0</v>
      </c>
      <c r="H215" s="1">
        <f>SUMIFS(T_PROF[claims],T_PROF[year],H$2,T_PROF[encounter],H$4,T_PROF[bill_npi],$A215)</f>
        <v>56</v>
      </c>
      <c r="I215" s="1">
        <f t="shared" si="22"/>
        <v>56</v>
      </c>
      <c r="J215" s="1">
        <f>SUMIFS(T_PROF[claims],T_PROF[year],J$2,T_PROF[encounter],J$4,T_PROF[bill_npi],$A215)</f>
        <v>0</v>
      </c>
      <c r="K215" s="1">
        <f>SUMIFS(T_PROF[claims],T_PROF[year],K$2,T_PROF[encounter],K$4,T_PROF[bill_npi],$A215)</f>
        <v>24</v>
      </c>
      <c r="L215" s="1">
        <f t="shared" si="23"/>
        <v>24</v>
      </c>
      <c r="M215" s="18">
        <f>SUMIFS(T_PROF[paid_amt],T_PROF[bill_npi],$A215,T_PROF[year],M$2,T_PROF[encounter],M$4)</f>
        <v>0</v>
      </c>
      <c r="N215" s="18">
        <f>SUMIFS(T_PROF[paid_amt],T_PROF[bill_npi],$A215,T_PROF[year],N$2,T_PROF[encounter],N$4)</f>
        <v>42354.77</v>
      </c>
      <c r="O215" s="18">
        <f t="shared" si="24"/>
        <v>42354.77</v>
      </c>
      <c r="P215" s="1">
        <f t="shared" si="25"/>
        <v>0</v>
      </c>
      <c r="Q215" s="1">
        <f t="shared" si="26"/>
        <v>31.666666666666668</v>
      </c>
      <c r="R215" s="1">
        <f t="shared" si="27"/>
        <v>31.666666666666668</v>
      </c>
      <c r="S215" s="2">
        <f>SUM($R$6:$R215)/SUM($R$6:$R$1749)</f>
        <v>0.85699502240435688</v>
      </c>
    </row>
    <row r="216" spans="1:19" x14ac:dyDescent="0.35">
      <c r="A216">
        <v>1962652685</v>
      </c>
      <c r="B216" t="s">
        <v>376</v>
      </c>
      <c r="C216" t="s">
        <v>1337</v>
      </c>
      <c r="D216" s="1">
        <f>SUMIFS(T_PROF[claims],T_PROF[year],D$2,T_PROF[encounter],D$4,T_PROF[bill_npi],$A216)</f>
        <v>0</v>
      </c>
      <c r="E216" s="1">
        <f>SUMIFS(T_PROF[claims],T_PROF[year],E$2,T_PROF[encounter],E$4,T_PROF[bill_npi],$A216)</f>
        <v>23</v>
      </c>
      <c r="F216" s="1">
        <f t="shared" si="21"/>
        <v>23</v>
      </c>
      <c r="G216" s="1">
        <f>SUMIFS(T_PROF[claims],T_PROF[year],G$2,T_PROF[encounter],G$4,T_PROF[bill_npi],$A216)</f>
        <v>0</v>
      </c>
      <c r="H216" s="1">
        <f>SUMIFS(T_PROF[claims],T_PROF[year],H$2,T_PROF[encounter],H$4,T_PROF[bill_npi],$A216)</f>
        <v>79</v>
      </c>
      <c r="I216" s="1">
        <f t="shared" si="22"/>
        <v>79</v>
      </c>
      <c r="J216" s="1">
        <f>SUMIFS(T_PROF[claims],T_PROF[year],J$2,T_PROF[encounter],J$4,T_PROF[bill_npi],$A216)</f>
        <v>0</v>
      </c>
      <c r="K216" s="1">
        <f>SUMIFS(T_PROF[claims],T_PROF[year],K$2,T_PROF[encounter],K$4,T_PROF[bill_npi],$A216)</f>
        <v>4</v>
      </c>
      <c r="L216" s="1">
        <f t="shared" si="23"/>
        <v>4</v>
      </c>
      <c r="M216" s="18">
        <f>SUMIFS(T_PROF[paid_amt],T_PROF[bill_npi],$A216,T_PROF[year],M$2,T_PROF[encounter],M$4)</f>
        <v>0</v>
      </c>
      <c r="N216" s="18">
        <f>SUMIFS(T_PROF[paid_amt],T_PROF[bill_npi],$A216,T_PROF[year],N$2,T_PROF[encounter],N$4)</f>
        <v>7600.71</v>
      </c>
      <c r="O216" s="18">
        <f t="shared" si="24"/>
        <v>7600.71</v>
      </c>
      <c r="P216" s="1">
        <f t="shared" si="25"/>
        <v>0</v>
      </c>
      <c r="Q216" s="1">
        <f t="shared" si="26"/>
        <v>35.333333333333336</v>
      </c>
      <c r="R216" s="1">
        <f t="shared" si="27"/>
        <v>35.333333333333336</v>
      </c>
      <c r="S216" s="2">
        <f>SUM($R$6:$R216)/SUM($R$6:$R$1749)</f>
        <v>0.85809195616404554</v>
      </c>
    </row>
    <row r="217" spans="1:19" x14ac:dyDescent="0.35">
      <c r="A217">
        <v>1376617480</v>
      </c>
      <c r="B217" t="s">
        <v>351</v>
      </c>
      <c r="C217" t="s">
        <v>777</v>
      </c>
      <c r="D217" s="1">
        <f>SUMIFS(T_PROF[claims],T_PROF[year],D$2,T_PROF[encounter],D$4,T_PROF[bill_npi],$A217)</f>
        <v>0</v>
      </c>
      <c r="E217" s="1">
        <f>SUMIFS(T_PROF[claims],T_PROF[year],E$2,T_PROF[encounter],E$4,T_PROF[bill_npi],$A217)</f>
        <v>17</v>
      </c>
      <c r="F217" s="1">
        <f t="shared" si="21"/>
        <v>17</v>
      </c>
      <c r="G217" s="1">
        <f>SUMIFS(T_PROF[claims],T_PROF[year],G$2,T_PROF[encounter],G$4,T_PROF[bill_npi],$A217)</f>
        <v>0</v>
      </c>
      <c r="H217" s="1">
        <f>SUMIFS(T_PROF[claims],T_PROF[year],H$2,T_PROF[encounter],H$4,T_PROF[bill_npi],$A217)</f>
        <v>30</v>
      </c>
      <c r="I217" s="1">
        <f t="shared" si="22"/>
        <v>30</v>
      </c>
      <c r="J217" s="1">
        <f>SUMIFS(T_PROF[claims],T_PROF[year],J$2,T_PROF[encounter],J$4,T_PROF[bill_npi],$A217)</f>
        <v>0</v>
      </c>
      <c r="K217" s="1">
        <f>SUMIFS(T_PROF[claims],T_PROF[year],K$2,T_PROF[encounter],K$4,T_PROF[bill_npi],$A217)</f>
        <v>36</v>
      </c>
      <c r="L217" s="1">
        <f t="shared" si="23"/>
        <v>36</v>
      </c>
      <c r="M217" s="18">
        <f>SUMIFS(T_PROF[paid_amt],T_PROF[bill_npi],$A217,T_PROF[year],M$2,T_PROF[encounter],M$4)</f>
        <v>0</v>
      </c>
      <c r="N217" s="18">
        <f>SUMIFS(T_PROF[paid_amt],T_PROF[bill_npi],$A217,T_PROF[year],N$2,T_PROF[encounter],N$4)</f>
        <v>77577.48</v>
      </c>
      <c r="O217" s="18">
        <f t="shared" si="24"/>
        <v>77577.48</v>
      </c>
      <c r="P217" s="1">
        <f t="shared" si="25"/>
        <v>0</v>
      </c>
      <c r="Q217" s="1">
        <f t="shared" si="26"/>
        <v>27.666666666666668</v>
      </c>
      <c r="R217" s="1">
        <f t="shared" si="27"/>
        <v>27.666666666666668</v>
      </c>
      <c r="S217" s="2">
        <f>SUM($R$6:$R217)/SUM($R$6:$R$1749)</f>
        <v>0.85895087599474529</v>
      </c>
    </row>
    <row r="218" spans="1:19" x14ac:dyDescent="0.35">
      <c r="A218">
        <v>1902891781</v>
      </c>
      <c r="B218" t="s">
        <v>361</v>
      </c>
      <c r="C218" t="s">
        <v>546</v>
      </c>
      <c r="D218" s="1">
        <f>SUMIFS(T_PROF[claims],T_PROF[year],D$2,T_PROF[encounter],D$4,T_PROF[bill_npi],$A218)</f>
        <v>0</v>
      </c>
      <c r="E218" s="1">
        <f>SUMIFS(T_PROF[claims],T_PROF[year],E$2,T_PROF[encounter],E$4,T_PROF[bill_npi],$A218)</f>
        <v>14</v>
      </c>
      <c r="F218" s="1">
        <f t="shared" si="21"/>
        <v>14</v>
      </c>
      <c r="G218" s="1">
        <f>SUMIFS(T_PROF[claims],T_PROF[year],G$2,T_PROF[encounter],G$4,T_PROF[bill_npi],$A218)</f>
        <v>0</v>
      </c>
      <c r="H218" s="1">
        <f>SUMIFS(T_PROF[claims],T_PROF[year],H$2,T_PROF[encounter],H$4,T_PROF[bill_npi],$A218)</f>
        <v>0</v>
      </c>
      <c r="I218" s="1">
        <f t="shared" si="22"/>
        <v>0</v>
      </c>
      <c r="J218" s="1">
        <f>SUMIFS(T_PROF[claims],T_PROF[year],J$2,T_PROF[encounter],J$4,T_PROF[bill_npi],$A218)</f>
        <v>0</v>
      </c>
      <c r="K218" s="1">
        <f>SUMIFS(T_PROF[claims],T_PROF[year],K$2,T_PROF[encounter],K$4,T_PROF[bill_npi],$A218)</f>
        <v>0</v>
      </c>
      <c r="L218" s="1">
        <f t="shared" si="23"/>
        <v>0</v>
      </c>
      <c r="M218" s="18">
        <f>SUMIFS(T_PROF[paid_amt],T_PROF[bill_npi],$A218,T_PROF[year],M$2,T_PROF[encounter],M$4)</f>
        <v>0</v>
      </c>
      <c r="N218" s="18">
        <f>SUMIFS(T_PROF[paid_amt],T_PROF[bill_npi],$A218,T_PROF[year],N$2,T_PROF[encounter],N$4)</f>
        <v>0</v>
      </c>
      <c r="O218" s="18">
        <f t="shared" si="24"/>
        <v>0</v>
      </c>
      <c r="P218" s="1">
        <f t="shared" si="25"/>
        <v>0</v>
      </c>
      <c r="Q218" s="1">
        <f t="shared" si="26"/>
        <v>4.666666666666667</v>
      </c>
      <c r="R218" s="1">
        <f t="shared" si="27"/>
        <v>4.666666666666667</v>
      </c>
      <c r="S218" s="2">
        <f>SUM($R$6:$R218)/SUM($R$6:$R$1749)</f>
        <v>0.85909575403847771</v>
      </c>
    </row>
    <row r="219" spans="1:19" x14ac:dyDescent="0.35">
      <c r="A219">
        <v>1013105279</v>
      </c>
      <c r="B219" t="s">
        <v>351</v>
      </c>
      <c r="C219" t="s">
        <v>777</v>
      </c>
      <c r="D219" s="1">
        <f>SUMIFS(T_PROF[claims],T_PROF[year],D$2,T_PROF[encounter],D$4,T_PROF[bill_npi],$A219)</f>
        <v>0</v>
      </c>
      <c r="E219" s="1">
        <f>SUMIFS(T_PROF[claims],T_PROF[year],E$2,T_PROF[encounter],E$4,T_PROF[bill_npi],$A219)</f>
        <v>34</v>
      </c>
      <c r="F219" s="1">
        <f t="shared" si="21"/>
        <v>34</v>
      </c>
      <c r="G219" s="1">
        <f>SUMIFS(T_PROF[claims],T_PROF[year],G$2,T_PROF[encounter],G$4,T_PROF[bill_npi],$A219)</f>
        <v>0</v>
      </c>
      <c r="H219" s="1">
        <f>SUMIFS(T_PROF[claims],T_PROF[year],H$2,T_PROF[encounter],H$4,T_PROF[bill_npi],$A219)</f>
        <v>28</v>
      </c>
      <c r="I219" s="1">
        <f t="shared" si="22"/>
        <v>28</v>
      </c>
      <c r="J219" s="1">
        <f>SUMIFS(T_PROF[claims],T_PROF[year],J$2,T_PROF[encounter],J$4,T_PROF[bill_npi],$A219)</f>
        <v>0</v>
      </c>
      <c r="K219" s="1">
        <f>SUMIFS(T_PROF[claims],T_PROF[year],K$2,T_PROF[encounter],K$4,T_PROF[bill_npi],$A219)</f>
        <v>29</v>
      </c>
      <c r="L219" s="1">
        <f t="shared" si="23"/>
        <v>29</v>
      </c>
      <c r="M219" s="18">
        <f>SUMIFS(T_PROF[paid_amt],T_PROF[bill_npi],$A219,T_PROF[year],M$2,T_PROF[encounter],M$4)</f>
        <v>0</v>
      </c>
      <c r="N219" s="18">
        <f>SUMIFS(T_PROF[paid_amt],T_PROF[bill_npi],$A219,T_PROF[year],N$2,T_PROF[encounter],N$4)</f>
        <v>97526.78</v>
      </c>
      <c r="O219" s="18">
        <f t="shared" si="24"/>
        <v>97526.78</v>
      </c>
      <c r="P219" s="1">
        <f t="shared" si="25"/>
        <v>0</v>
      </c>
      <c r="Q219" s="1">
        <f t="shared" si="26"/>
        <v>30.333333333333332</v>
      </c>
      <c r="R219" s="1">
        <f t="shared" si="27"/>
        <v>30.333333333333332</v>
      </c>
      <c r="S219" s="2">
        <f>SUM($R$6:$R219)/SUM($R$6:$R$1749)</f>
        <v>0.86003746132273873</v>
      </c>
    </row>
    <row r="220" spans="1:19" x14ac:dyDescent="0.35">
      <c r="A220">
        <v>1063790608</v>
      </c>
      <c r="B220" t="s">
        <v>361</v>
      </c>
      <c r="C220" t="s">
        <v>546</v>
      </c>
      <c r="D220" s="1">
        <f>SUMIFS(T_PROF[claims],T_PROF[year],D$2,T_PROF[encounter],D$4,T_PROF[bill_npi],$A220)</f>
        <v>0</v>
      </c>
      <c r="E220" s="1">
        <f>SUMIFS(T_PROF[claims],T_PROF[year],E$2,T_PROF[encounter],E$4,T_PROF[bill_npi],$A220)</f>
        <v>39</v>
      </c>
      <c r="F220" s="1">
        <f t="shared" si="21"/>
        <v>39</v>
      </c>
      <c r="G220" s="1">
        <f>SUMIFS(T_PROF[claims],T_PROF[year],G$2,T_PROF[encounter],G$4,T_PROF[bill_npi],$A220)</f>
        <v>0</v>
      </c>
      <c r="H220" s="1">
        <f>SUMIFS(T_PROF[claims],T_PROF[year],H$2,T_PROF[encounter],H$4,T_PROF[bill_npi],$A220)</f>
        <v>13</v>
      </c>
      <c r="I220" s="1">
        <f t="shared" si="22"/>
        <v>13</v>
      </c>
      <c r="J220" s="1">
        <f>SUMIFS(T_PROF[claims],T_PROF[year],J$2,T_PROF[encounter],J$4,T_PROF[bill_npi],$A220)</f>
        <v>0</v>
      </c>
      <c r="K220" s="1">
        <f>SUMIFS(T_PROF[claims],T_PROF[year],K$2,T_PROF[encounter],K$4,T_PROF[bill_npi],$A220)</f>
        <v>2</v>
      </c>
      <c r="L220" s="1">
        <f t="shared" si="23"/>
        <v>2</v>
      </c>
      <c r="M220" s="18">
        <f>SUMIFS(T_PROF[paid_amt],T_PROF[bill_npi],$A220,T_PROF[year],M$2,T_PROF[encounter],M$4)</f>
        <v>0</v>
      </c>
      <c r="N220" s="18">
        <f>SUMIFS(T_PROF[paid_amt],T_PROF[bill_npi],$A220,T_PROF[year],N$2,T_PROF[encounter],N$4)</f>
        <v>1649.79</v>
      </c>
      <c r="O220" s="18">
        <f t="shared" si="24"/>
        <v>1649.79</v>
      </c>
      <c r="P220" s="1">
        <f t="shared" si="25"/>
        <v>0</v>
      </c>
      <c r="Q220" s="1">
        <f t="shared" si="26"/>
        <v>18</v>
      </c>
      <c r="R220" s="1">
        <f t="shared" si="27"/>
        <v>18</v>
      </c>
      <c r="S220" s="2">
        <f>SUM($R$6:$R220)/SUM($R$6:$R$1749)</f>
        <v>0.86059627663427829</v>
      </c>
    </row>
    <row r="221" spans="1:19" x14ac:dyDescent="0.35">
      <c r="A221">
        <v>1477611572</v>
      </c>
      <c r="B221" t="s">
        <v>351</v>
      </c>
      <c r="C221" t="s">
        <v>777</v>
      </c>
      <c r="D221" s="1">
        <f>SUMIFS(T_PROF[claims],T_PROF[year],D$2,T_PROF[encounter],D$4,T_PROF[bill_npi],$A221)</f>
        <v>0</v>
      </c>
      <c r="E221" s="1">
        <f>SUMIFS(T_PROF[claims],T_PROF[year],E$2,T_PROF[encounter],E$4,T_PROF[bill_npi],$A221)</f>
        <v>2</v>
      </c>
      <c r="F221" s="1">
        <f t="shared" si="21"/>
        <v>2</v>
      </c>
      <c r="G221" s="1">
        <f>SUMIFS(T_PROF[claims],T_PROF[year],G$2,T_PROF[encounter],G$4,T_PROF[bill_npi],$A221)</f>
        <v>0</v>
      </c>
      <c r="H221" s="1">
        <f>SUMIFS(T_PROF[claims],T_PROF[year],H$2,T_PROF[encounter],H$4,T_PROF[bill_npi],$A221)</f>
        <v>0</v>
      </c>
      <c r="I221" s="1">
        <f t="shared" si="22"/>
        <v>0</v>
      </c>
      <c r="J221" s="1">
        <f>SUMIFS(T_PROF[claims],T_PROF[year],J$2,T_PROF[encounter],J$4,T_PROF[bill_npi],$A221)</f>
        <v>0</v>
      </c>
      <c r="K221" s="1">
        <f>SUMIFS(T_PROF[claims],T_PROF[year],K$2,T_PROF[encounter],K$4,T_PROF[bill_npi],$A221)</f>
        <v>0</v>
      </c>
      <c r="L221" s="1">
        <f t="shared" si="23"/>
        <v>0</v>
      </c>
      <c r="M221" s="18">
        <f>SUMIFS(T_PROF[paid_amt],T_PROF[bill_npi],$A221,T_PROF[year],M$2,T_PROF[encounter],M$4)</f>
        <v>0</v>
      </c>
      <c r="N221" s="18">
        <f>SUMIFS(T_PROF[paid_amt],T_PROF[bill_npi],$A221,T_PROF[year],N$2,T_PROF[encounter],N$4)</f>
        <v>0</v>
      </c>
      <c r="O221" s="18">
        <f t="shared" si="24"/>
        <v>0</v>
      </c>
      <c r="P221" s="1">
        <f t="shared" si="25"/>
        <v>0</v>
      </c>
      <c r="Q221" s="1">
        <f t="shared" si="26"/>
        <v>0.66666666666666663</v>
      </c>
      <c r="R221" s="1">
        <f t="shared" si="27"/>
        <v>0.66666666666666663</v>
      </c>
      <c r="S221" s="2">
        <f>SUM($R$6:$R221)/SUM($R$6:$R$1749)</f>
        <v>0.86061697349766875</v>
      </c>
    </row>
    <row r="222" spans="1:19" x14ac:dyDescent="0.35">
      <c r="A222">
        <v>1215979018</v>
      </c>
      <c r="B222" t="s">
        <v>352</v>
      </c>
      <c r="C222" t="s">
        <v>2130</v>
      </c>
      <c r="D222" s="1">
        <f>SUMIFS(T_PROF[claims],T_PROF[year],D$2,T_PROF[encounter],D$4,T_PROF[bill_npi],$A222)</f>
        <v>13</v>
      </c>
      <c r="E222" s="1">
        <f>SUMIFS(T_PROF[claims],T_PROF[year],E$2,T_PROF[encounter],E$4,T_PROF[bill_npi],$A222)</f>
        <v>7</v>
      </c>
      <c r="F222" s="1">
        <f t="shared" si="21"/>
        <v>20</v>
      </c>
      <c r="G222" s="1">
        <f>SUMIFS(T_PROF[claims],T_PROF[year],G$2,T_PROF[encounter],G$4,T_PROF[bill_npi],$A222)</f>
        <v>16</v>
      </c>
      <c r="H222" s="1">
        <f>SUMIFS(T_PROF[claims],T_PROF[year],H$2,T_PROF[encounter],H$4,T_PROF[bill_npi],$A222)</f>
        <v>14</v>
      </c>
      <c r="I222" s="1">
        <f t="shared" si="22"/>
        <v>30</v>
      </c>
      <c r="J222" s="1">
        <f>SUMIFS(T_PROF[claims],T_PROF[year],J$2,T_PROF[encounter],J$4,T_PROF[bill_npi],$A222)</f>
        <v>5</v>
      </c>
      <c r="K222" s="1">
        <f>SUMIFS(T_PROF[claims],T_PROF[year],K$2,T_PROF[encounter],K$4,T_PROF[bill_npi],$A222)</f>
        <v>4</v>
      </c>
      <c r="L222" s="1">
        <f t="shared" si="23"/>
        <v>9</v>
      </c>
      <c r="M222" s="18">
        <f>SUMIFS(T_PROF[paid_amt],T_PROF[bill_npi],$A222,T_PROF[year],M$2,T_PROF[encounter],M$4)</f>
        <v>4630.1899999999996</v>
      </c>
      <c r="N222" s="18">
        <f>SUMIFS(T_PROF[paid_amt],T_PROF[bill_npi],$A222,T_PROF[year],N$2,T_PROF[encounter],N$4)</f>
        <v>7730.92</v>
      </c>
      <c r="O222" s="18">
        <f t="shared" si="24"/>
        <v>12361.11</v>
      </c>
      <c r="P222" s="1">
        <f t="shared" si="25"/>
        <v>11.333333333333334</v>
      </c>
      <c r="Q222" s="1">
        <f t="shared" si="26"/>
        <v>8.3333333333333339</v>
      </c>
      <c r="R222" s="1">
        <f t="shared" si="27"/>
        <v>19.666666666666668</v>
      </c>
      <c r="S222" s="2">
        <f>SUM($R$6:$R222)/SUM($R$6:$R$1749)</f>
        <v>0.86122753096768412</v>
      </c>
    </row>
    <row r="223" spans="1:19" x14ac:dyDescent="0.35">
      <c r="A223">
        <v>1700808847</v>
      </c>
      <c r="B223" t="s">
        <v>351</v>
      </c>
      <c r="C223" t="s">
        <v>777</v>
      </c>
      <c r="D223" s="1">
        <f>SUMIFS(T_PROF[claims],T_PROF[year],D$2,T_PROF[encounter],D$4,T_PROF[bill_npi],$A223)</f>
        <v>0</v>
      </c>
      <c r="E223" s="1">
        <f>SUMIFS(T_PROF[claims],T_PROF[year],E$2,T_PROF[encounter],E$4,T_PROF[bill_npi],$A223)</f>
        <v>38</v>
      </c>
      <c r="F223" s="1">
        <f t="shared" si="21"/>
        <v>38</v>
      </c>
      <c r="G223" s="1">
        <f>SUMIFS(T_PROF[claims],T_PROF[year],G$2,T_PROF[encounter],G$4,T_PROF[bill_npi],$A223)</f>
        <v>0</v>
      </c>
      <c r="H223" s="1">
        <f>SUMIFS(T_PROF[claims],T_PROF[year],H$2,T_PROF[encounter],H$4,T_PROF[bill_npi],$A223)</f>
        <v>23</v>
      </c>
      <c r="I223" s="1">
        <f t="shared" si="22"/>
        <v>23</v>
      </c>
      <c r="J223" s="1">
        <f>SUMIFS(T_PROF[claims],T_PROF[year],J$2,T_PROF[encounter],J$4,T_PROF[bill_npi],$A223)</f>
        <v>0</v>
      </c>
      <c r="K223" s="1">
        <f>SUMIFS(T_PROF[claims],T_PROF[year],K$2,T_PROF[encounter],K$4,T_PROF[bill_npi],$A223)</f>
        <v>17</v>
      </c>
      <c r="L223" s="1">
        <f t="shared" si="23"/>
        <v>17</v>
      </c>
      <c r="M223" s="18">
        <f>SUMIFS(T_PROF[paid_amt],T_PROF[bill_npi],$A223,T_PROF[year],M$2,T_PROF[encounter],M$4)</f>
        <v>0</v>
      </c>
      <c r="N223" s="18">
        <f>SUMIFS(T_PROF[paid_amt],T_PROF[bill_npi],$A223,T_PROF[year],N$2,T_PROF[encounter],N$4)</f>
        <v>29252.75</v>
      </c>
      <c r="O223" s="18">
        <f t="shared" si="24"/>
        <v>29252.75</v>
      </c>
      <c r="P223" s="1">
        <f t="shared" si="25"/>
        <v>0</v>
      </c>
      <c r="Q223" s="1">
        <f t="shared" si="26"/>
        <v>26</v>
      </c>
      <c r="R223" s="1">
        <f t="shared" si="27"/>
        <v>26</v>
      </c>
      <c r="S223" s="2">
        <f>SUM($R$6:$R223)/SUM($R$6:$R$1749)</f>
        <v>0.86203470863990794</v>
      </c>
    </row>
    <row r="224" spans="1:19" x14ac:dyDescent="0.35">
      <c r="A224">
        <v>1811193535</v>
      </c>
      <c r="B224" t="s">
        <v>403</v>
      </c>
      <c r="C224" t="s">
        <v>2215</v>
      </c>
      <c r="D224" s="1">
        <f>SUMIFS(T_PROF[claims],T_PROF[year],D$2,T_PROF[encounter],D$4,T_PROF[bill_npi],$A224)</f>
        <v>0</v>
      </c>
      <c r="E224" s="1">
        <f>SUMIFS(T_PROF[claims],T_PROF[year],E$2,T_PROF[encounter],E$4,T_PROF[bill_npi],$A224)</f>
        <v>0</v>
      </c>
      <c r="F224" s="1">
        <f t="shared" si="21"/>
        <v>0</v>
      </c>
      <c r="G224" s="1">
        <f>SUMIFS(T_PROF[claims],T_PROF[year],G$2,T_PROF[encounter],G$4,T_PROF[bill_npi],$A224)</f>
        <v>0</v>
      </c>
      <c r="H224" s="1">
        <f>SUMIFS(T_PROF[claims],T_PROF[year],H$2,T_PROF[encounter],H$4,T_PROF[bill_npi],$A224)</f>
        <v>0</v>
      </c>
      <c r="I224" s="1">
        <f t="shared" si="22"/>
        <v>0</v>
      </c>
      <c r="J224" s="1">
        <f>SUMIFS(T_PROF[claims],T_PROF[year],J$2,T_PROF[encounter],J$4,T_PROF[bill_npi],$A224)</f>
        <v>0</v>
      </c>
      <c r="K224" s="1">
        <f>SUMIFS(T_PROF[claims],T_PROF[year],K$2,T_PROF[encounter],K$4,T_PROF[bill_npi],$A224)</f>
        <v>0</v>
      </c>
      <c r="L224" s="1">
        <f t="shared" si="23"/>
        <v>0</v>
      </c>
      <c r="M224" s="18">
        <f>SUMIFS(T_PROF[paid_amt],T_PROF[bill_npi],$A224,T_PROF[year],M$2,T_PROF[encounter],M$4)</f>
        <v>0</v>
      </c>
      <c r="N224" s="18">
        <f>SUMIFS(T_PROF[paid_amt],T_PROF[bill_npi],$A224,T_PROF[year],N$2,T_PROF[encounter],N$4)</f>
        <v>0</v>
      </c>
      <c r="O224" s="18">
        <f t="shared" si="24"/>
        <v>0</v>
      </c>
      <c r="P224" s="1">
        <f t="shared" si="25"/>
        <v>0</v>
      </c>
      <c r="Q224" s="1">
        <f t="shared" si="26"/>
        <v>0</v>
      </c>
      <c r="R224" s="1">
        <f t="shared" si="27"/>
        <v>0</v>
      </c>
      <c r="S224" s="2">
        <f>SUM($R$6:$R224)/SUM($R$6:$R$1749)</f>
        <v>0.86203470863990794</v>
      </c>
    </row>
    <row r="225" spans="1:19" x14ac:dyDescent="0.35">
      <c r="A225">
        <v>1356688220</v>
      </c>
      <c r="B225" t="s">
        <v>352</v>
      </c>
      <c r="C225" t="s">
        <v>2130</v>
      </c>
      <c r="D225" s="1">
        <f>SUMIFS(T_PROF[claims],T_PROF[year],D$2,T_PROF[encounter],D$4,T_PROF[bill_npi],$A225)</f>
        <v>0</v>
      </c>
      <c r="E225" s="1">
        <f>SUMIFS(T_PROF[claims],T_PROF[year],E$2,T_PROF[encounter],E$4,T_PROF[bill_npi],$A225)</f>
        <v>40</v>
      </c>
      <c r="F225" s="1">
        <f t="shared" si="21"/>
        <v>40</v>
      </c>
      <c r="G225" s="1">
        <f>SUMIFS(T_PROF[claims],T_PROF[year],G$2,T_PROF[encounter],G$4,T_PROF[bill_npi],$A225)</f>
        <v>0</v>
      </c>
      <c r="H225" s="1">
        <f>SUMIFS(T_PROF[claims],T_PROF[year],H$2,T_PROF[encounter],H$4,T_PROF[bill_npi],$A225)</f>
        <v>17</v>
      </c>
      <c r="I225" s="1">
        <f t="shared" si="22"/>
        <v>17</v>
      </c>
      <c r="J225" s="1">
        <f>SUMIFS(T_PROF[claims],T_PROF[year],J$2,T_PROF[encounter],J$4,T_PROF[bill_npi],$A225)</f>
        <v>0</v>
      </c>
      <c r="K225" s="1">
        <f>SUMIFS(T_PROF[claims],T_PROF[year],K$2,T_PROF[encounter],K$4,T_PROF[bill_npi],$A225)</f>
        <v>31</v>
      </c>
      <c r="L225" s="1">
        <f t="shared" si="23"/>
        <v>31</v>
      </c>
      <c r="M225" s="18">
        <f>SUMIFS(T_PROF[paid_amt],T_PROF[bill_npi],$A225,T_PROF[year],M$2,T_PROF[encounter],M$4)</f>
        <v>0</v>
      </c>
      <c r="N225" s="18">
        <f>SUMIFS(T_PROF[paid_amt],T_PROF[bill_npi],$A225,T_PROF[year],N$2,T_PROF[encounter],N$4)</f>
        <v>61723.38</v>
      </c>
      <c r="O225" s="18">
        <f t="shared" si="24"/>
        <v>61723.38</v>
      </c>
      <c r="P225" s="1">
        <f t="shared" si="25"/>
        <v>0</v>
      </c>
      <c r="Q225" s="1">
        <f t="shared" si="26"/>
        <v>29.333333333333332</v>
      </c>
      <c r="R225" s="1">
        <f t="shared" si="27"/>
        <v>29.333333333333332</v>
      </c>
      <c r="S225" s="2">
        <f>SUM($R$6:$R225)/SUM($R$6:$R$1749)</f>
        <v>0.8629453706290835</v>
      </c>
    </row>
    <row r="226" spans="1:19" x14ac:dyDescent="0.35">
      <c r="A226">
        <v>1265524821</v>
      </c>
      <c r="B226" t="s">
        <v>351</v>
      </c>
      <c r="C226" t="s">
        <v>777</v>
      </c>
      <c r="D226" s="1">
        <f>SUMIFS(T_PROF[claims],T_PROF[year],D$2,T_PROF[encounter],D$4,T_PROF[bill_npi],$A226)</f>
        <v>0</v>
      </c>
      <c r="E226" s="1">
        <f>SUMIFS(T_PROF[claims],T_PROF[year],E$2,T_PROF[encounter],E$4,T_PROF[bill_npi],$A226)</f>
        <v>20</v>
      </c>
      <c r="F226" s="1">
        <f t="shared" si="21"/>
        <v>20</v>
      </c>
      <c r="G226" s="1">
        <f>SUMIFS(T_PROF[claims],T_PROF[year],G$2,T_PROF[encounter],G$4,T_PROF[bill_npi],$A226)</f>
        <v>3</v>
      </c>
      <c r="H226" s="1">
        <f>SUMIFS(T_PROF[claims],T_PROF[year],H$2,T_PROF[encounter],H$4,T_PROF[bill_npi],$A226)</f>
        <v>15</v>
      </c>
      <c r="I226" s="1">
        <f t="shared" si="22"/>
        <v>18</v>
      </c>
      <c r="J226" s="1">
        <f>SUMIFS(T_PROF[claims],T_PROF[year],J$2,T_PROF[encounter],J$4,T_PROF[bill_npi],$A226)</f>
        <v>1</v>
      </c>
      <c r="K226" s="1">
        <f>SUMIFS(T_PROF[claims],T_PROF[year],K$2,T_PROF[encounter],K$4,T_PROF[bill_npi],$A226)</f>
        <v>15</v>
      </c>
      <c r="L226" s="1">
        <f t="shared" si="23"/>
        <v>16</v>
      </c>
      <c r="M226" s="18">
        <f>SUMIFS(T_PROF[paid_amt],T_PROF[bill_npi],$A226,T_PROF[year],M$2,T_PROF[encounter],M$4)</f>
        <v>1720.75</v>
      </c>
      <c r="N226" s="18">
        <f>SUMIFS(T_PROF[paid_amt],T_PROF[bill_npi],$A226,T_PROF[year],N$2,T_PROF[encounter],N$4)</f>
        <v>31249.94</v>
      </c>
      <c r="O226" s="18">
        <f t="shared" si="24"/>
        <v>32970.69</v>
      </c>
      <c r="P226" s="1">
        <f t="shared" si="25"/>
        <v>1.3333333333333333</v>
      </c>
      <c r="Q226" s="1">
        <f t="shared" si="26"/>
        <v>16.666666666666668</v>
      </c>
      <c r="R226" s="1">
        <f t="shared" si="27"/>
        <v>18</v>
      </c>
      <c r="S226" s="2">
        <f>SUM($R$6:$R226)/SUM($R$6:$R$1749)</f>
        <v>0.86350418594062295</v>
      </c>
    </row>
    <row r="227" spans="1:19" x14ac:dyDescent="0.35">
      <c r="A227">
        <v>1134457013</v>
      </c>
      <c r="B227" t="s">
        <v>361</v>
      </c>
      <c r="C227" t="s">
        <v>546</v>
      </c>
      <c r="D227" s="1">
        <f>SUMIFS(T_PROF[claims],T_PROF[year],D$2,T_PROF[encounter],D$4,T_PROF[bill_npi],$A227)</f>
        <v>0</v>
      </c>
      <c r="E227" s="1">
        <f>SUMIFS(T_PROF[claims],T_PROF[year],E$2,T_PROF[encounter],E$4,T_PROF[bill_npi],$A227)</f>
        <v>15</v>
      </c>
      <c r="F227" s="1">
        <f t="shared" si="21"/>
        <v>15</v>
      </c>
      <c r="G227" s="1">
        <f>SUMIFS(T_PROF[claims],T_PROF[year],G$2,T_PROF[encounter],G$4,T_PROF[bill_npi],$A227)</f>
        <v>0</v>
      </c>
      <c r="H227" s="1">
        <f>SUMIFS(T_PROF[claims],T_PROF[year],H$2,T_PROF[encounter],H$4,T_PROF[bill_npi],$A227)</f>
        <v>22</v>
      </c>
      <c r="I227" s="1">
        <f t="shared" si="22"/>
        <v>22</v>
      </c>
      <c r="J227" s="1">
        <f>SUMIFS(T_PROF[claims],T_PROF[year],J$2,T_PROF[encounter],J$4,T_PROF[bill_npi],$A227)</f>
        <v>0</v>
      </c>
      <c r="K227" s="1">
        <f>SUMIFS(T_PROF[claims],T_PROF[year],K$2,T_PROF[encounter],K$4,T_PROF[bill_npi],$A227)</f>
        <v>26</v>
      </c>
      <c r="L227" s="1">
        <f t="shared" si="23"/>
        <v>26</v>
      </c>
      <c r="M227" s="18">
        <f>SUMIFS(T_PROF[paid_amt],T_PROF[bill_npi],$A227,T_PROF[year],M$2,T_PROF[encounter],M$4)</f>
        <v>0</v>
      </c>
      <c r="N227" s="18">
        <f>SUMIFS(T_PROF[paid_amt],T_PROF[bill_npi],$A227,T_PROF[year],N$2,T_PROF[encounter],N$4)</f>
        <v>18734.310000000001</v>
      </c>
      <c r="O227" s="18">
        <f t="shared" si="24"/>
        <v>18734.310000000001</v>
      </c>
      <c r="P227" s="1">
        <f t="shared" si="25"/>
        <v>0</v>
      </c>
      <c r="Q227" s="1">
        <f t="shared" si="26"/>
        <v>21</v>
      </c>
      <c r="R227" s="1">
        <f t="shared" si="27"/>
        <v>21</v>
      </c>
      <c r="S227" s="2">
        <f>SUM($R$6:$R227)/SUM($R$6:$R$1749)</f>
        <v>0.86415613713741912</v>
      </c>
    </row>
    <row r="228" spans="1:19" x14ac:dyDescent="0.35">
      <c r="A228">
        <v>1225222953</v>
      </c>
      <c r="B228" t="s">
        <v>352</v>
      </c>
      <c r="C228" t="s">
        <v>2130</v>
      </c>
      <c r="D228" s="1">
        <f>SUMIFS(T_PROF[claims],T_PROF[year],D$2,T_PROF[encounter],D$4,T_PROF[bill_npi],$A228)</f>
        <v>0</v>
      </c>
      <c r="E228" s="1">
        <f>SUMIFS(T_PROF[claims],T_PROF[year],E$2,T_PROF[encounter],E$4,T_PROF[bill_npi],$A228)</f>
        <v>14</v>
      </c>
      <c r="F228" s="1">
        <f t="shared" si="21"/>
        <v>14</v>
      </c>
      <c r="G228" s="1">
        <f>SUMIFS(T_PROF[claims],T_PROF[year],G$2,T_PROF[encounter],G$4,T_PROF[bill_npi],$A228)</f>
        <v>0</v>
      </c>
      <c r="H228" s="1">
        <f>SUMIFS(T_PROF[claims],T_PROF[year],H$2,T_PROF[encounter],H$4,T_PROF[bill_npi],$A228)</f>
        <v>26</v>
      </c>
      <c r="I228" s="1">
        <f t="shared" si="22"/>
        <v>26</v>
      </c>
      <c r="J228" s="1">
        <f>SUMIFS(T_PROF[claims],T_PROF[year],J$2,T_PROF[encounter],J$4,T_PROF[bill_npi],$A228)</f>
        <v>0</v>
      </c>
      <c r="K228" s="1">
        <f>SUMIFS(T_PROF[claims],T_PROF[year],K$2,T_PROF[encounter],K$4,T_PROF[bill_npi],$A228)</f>
        <v>52</v>
      </c>
      <c r="L228" s="1">
        <f t="shared" si="23"/>
        <v>52</v>
      </c>
      <c r="M228" s="18">
        <f>SUMIFS(T_PROF[paid_amt],T_PROF[bill_npi],$A228,T_PROF[year],M$2,T_PROF[encounter],M$4)</f>
        <v>0</v>
      </c>
      <c r="N228" s="18">
        <f>SUMIFS(T_PROF[paid_amt],T_PROF[bill_npi],$A228,T_PROF[year],N$2,T_PROF[encounter],N$4)</f>
        <v>64687.86</v>
      </c>
      <c r="O228" s="18">
        <f t="shared" si="24"/>
        <v>64687.86</v>
      </c>
      <c r="P228" s="1">
        <f t="shared" si="25"/>
        <v>0</v>
      </c>
      <c r="Q228" s="1">
        <f t="shared" si="26"/>
        <v>30.666666666666668</v>
      </c>
      <c r="R228" s="1">
        <f t="shared" si="27"/>
        <v>30.666666666666668</v>
      </c>
      <c r="S228" s="2">
        <f>SUM($R$6:$R228)/SUM($R$6:$R$1749)</f>
        <v>0.86510819285337537</v>
      </c>
    </row>
    <row r="229" spans="1:19" x14ac:dyDescent="0.35">
      <c r="A229">
        <v>1912141540</v>
      </c>
      <c r="B229" t="s">
        <v>367</v>
      </c>
      <c r="C229" t="s">
        <v>2086</v>
      </c>
      <c r="D229" s="1">
        <f>SUMIFS(T_PROF[claims],T_PROF[year],D$2,T_PROF[encounter],D$4,T_PROF[bill_npi],$A229)</f>
        <v>0</v>
      </c>
      <c r="E229" s="1">
        <f>SUMIFS(T_PROF[claims],T_PROF[year],E$2,T_PROF[encounter],E$4,T_PROF[bill_npi],$A229)</f>
        <v>25</v>
      </c>
      <c r="F229" s="1">
        <f t="shared" si="21"/>
        <v>25</v>
      </c>
      <c r="G229" s="1">
        <f>SUMIFS(T_PROF[claims],T_PROF[year],G$2,T_PROF[encounter],G$4,T_PROF[bill_npi],$A229)</f>
        <v>0</v>
      </c>
      <c r="H229" s="1">
        <f>SUMIFS(T_PROF[claims],T_PROF[year],H$2,T_PROF[encounter],H$4,T_PROF[bill_npi],$A229)</f>
        <v>3</v>
      </c>
      <c r="I229" s="1">
        <f t="shared" si="22"/>
        <v>3</v>
      </c>
      <c r="J229" s="1">
        <f>SUMIFS(T_PROF[claims],T_PROF[year],J$2,T_PROF[encounter],J$4,T_PROF[bill_npi],$A229)</f>
        <v>0</v>
      </c>
      <c r="K229" s="1">
        <f>SUMIFS(T_PROF[claims],T_PROF[year],K$2,T_PROF[encounter],K$4,T_PROF[bill_npi],$A229)</f>
        <v>3</v>
      </c>
      <c r="L229" s="1">
        <f t="shared" si="23"/>
        <v>3</v>
      </c>
      <c r="M229" s="18">
        <f>SUMIFS(T_PROF[paid_amt],T_PROF[bill_npi],$A229,T_PROF[year],M$2,T_PROF[encounter],M$4)</f>
        <v>0</v>
      </c>
      <c r="N229" s="18">
        <f>SUMIFS(T_PROF[paid_amt],T_PROF[bill_npi],$A229,T_PROF[year],N$2,T_PROF[encounter],N$4)</f>
        <v>13200</v>
      </c>
      <c r="O229" s="18">
        <f t="shared" si="24"/>
        <v>13200</v>
      </c>
      <c r="P229" s="1">
        <f t="shared" si="25"/>
        <v>0</v>
      </c>
      <c r="Q229" s="1">
        <f t="shared" si="26"/>
        <v>10.333333333333334</v>
      </c>
      <c r="R229" s="1">
        <f t="shared" si="27"/>
        <v>10.333333333333334</v>
      </c>
      <c r="S229" s="2">
        <f>SUM($R$6:$R229)/SUM($R$6:$R$1749)</f>
        <v>0.86542899423592579</v>
      </c>
    </row>
    <row r="230" spans="1:19" x14ac:dyDescent="0.35">
      <c r="A230">
        <v>1265591432</v>
      </c>
      <c r="B230" t="s">
        <v>367</v>
      </c>
      <c r="C230" t="s">
        <v>2086</v>
      </c>
      <c r="D230" s="1">
        <f>SUMIFS(T_PROF[claims],T_PROF[year],D$2,T_PROF[encounter],D$4,T_PROF[bill_npi],$A230)</f>
        <v>0</v>
      </c>
      <c r="E230" s="1">
        <f>SUMIFS(T_PROF[claims],T_PROF[year],E$2,T_PROF[encounter],E$4,T_PROF[bill_npi],$A230)</f>
        <v>15</v>
      </c>
      <c r="F230" s="1">
        <f t="shared" si="21"/>
        <v>15</v>
      </c>
      <c r="G230" s="1">
        <f>SUMIFS(T_PROF[claims],T_PROF[year],G$2,T_PROF[encounter],G$4,T_PROF[bill_npi],$A230)</f>
        <v>0</v>
      </c>
      <c r="H230" s="1">
        <f>SUMIFS(T_PROF[claims],T_PROF[year],H$2,T_PROF[encounter],H$4,T_PROF[bill_npi],$A230)</f>
        <v>26</v>
      </c>
      <c r="I230" s="1">
        <f t="shared" si="22"/>
        <v>26</v>
      </c>
      <c r="J230" s="1">
        <f>SUMIFS(T_PROF[claims],T_PROF[year],J$2,T_PROF[encounter],J$4,T_PROF[bill_npi],$A230)</f>
        <v>0</v>
      </c>
      <c r="K230" s="1">
        <f>SUMIFS(T_PROF[claims],T_PROF[year],K$2,T_PROF[encounter],K$4,T_PROF[bill_npi],$A230)</f>
        <v>22</v>
      </c>
      <c r="L230" s="1">
        <f t="shared" si="23"/>
        <v>22</v>
      </c>
      <c r="M230" s="18">
        <f>SUMIFS(T_PROF[paid_amt],T_PROF[bill_npi],$A230,T_PROF[year],M$2,T_PROF[encounter],M$4)</f>
        <v>0</v>
      </c>
      <c r="N230" s="18">
        <f>SUMIFS(T_PROF[paid_amt],T_PROF[bill_npi],$A230,T_PROF[year],N$2,T_PROF[encounter],N$4)</f>
        <v>119871.08</v>
      </c>
      <c r="O230" s="18">
        <f t="shared" si="24"/>
        <v>119871.08</v>
      </c>
      <c r="P230" s="1">
        <f t="shared" si="25"/>
        <v>0</v>
      </c>
      <c r="Q230" s="1">
        <f t="shared" si="26"/>
        <v>21</v>
      </c>
      <c r="R230" s="1">
        <f t="shared" si="27"/>
        <v>21</v>
      </c>
      <c r="S230" s="2">
        <f>SUM($R$6:$R230)/SUM($R$6:$R$1749)</f>
        <v>0.86608094543272196</v>
      </c>
    </row>
    <row r="231" spans="1:19" x14ac:dyDescent="0.35">
      <c r="A231">
        <v>1134233307</v>
      </c>
      <c r="B231" t="s">
        <v>351</v>
      </c>
      <c r="C231" t="s">
        <v>777</v>
      </c>
      <c r="D231" s="1">
        <f>SUMIFS(T_PROF[claims],T_PROF[year],D$2,T_PROF[encounter],D$4,T_PROF[bill_npi],$A231)</f>
        <v>0</v>
      </c>
      <c r="E231" s="1">
        <f>SUMIFS(T_PROF[claims],T_PROF[year],E$2,T_PROF[encounter],E$4,T_PROF[bill_npi],$A231)</f>
        <v>22</v>
      </c>
      <c r="F231" s="1">
        <f t="shared" si="21"/>
        <v>22</v>
      </c>
      <c r="G231" s="1">
        <f>SUMIFS(T_PROF[claims],T_PROF[year],G$2,T_PROF[encounter],G$4,T_PROF[bill_npi],$A231)</f>
        <v>0</v>
      </c>
      <c r="H231" s="1">
        <f>SUMIFS(T_PROF[claims],T_PROF[year],H$2,T_PROF[encounter],H$4,T_PROF[bill_npi],$A231)</f>
        <v>20</v>
      </c>
      <c r="I231" s="1">
        <f t="shared" si="22"/>
        <v>20</v>
      </c>
      <c r="J231" s="1">
        <f>SUMIFS(T_PROF[claims],T_PROF[year],J$2,T_PROF[encounter],J$4,T_PROF[bill_npi],$A231)</f>
        <v>0</v>
      </c>
      <c r="K231" s="1">
        <f>SUMIFS(T_PROF[claims],T_PROF[year],K$2,T_PROF[encounter],K$4,T_PROF[bill_npi],$A231)</f>
        <v>15</v>
      </c>
      <c r="L231" s="1">
        <f t="shared" si="23"/>
        <v>15</v>
      </c>
      <c r="M231" s="18">
        <f>SUMIFS(T_PROF[paid_amt],T_PROF[bill_npi],$A231,T_PROF[year],M$2,T_PROF[encounter],M$4)</f>
        <v>0</v>
      </c>
      <c r="N231" s="18">
        <f>SUMIFS(T_PROF[paid_amt],T_PROF[bill_npi],$A231,T_PROF[year],N$2,T_PROF[encounter],N$4)</f>
        <v>26002.32</v>
      </c>
      <c r="O231" s="18">
        <f t="shared" si="24"/>
        <v>26002.32</v>
      </c>
      <c r="P231" s="1">
        <f t="shared" si="25"/>
        <v>0</v>
      </c>
      <c r="Q231" s="1">
        <f t="shared" si="26"/>
        <v>19</v>
      </c>
      <c r="R231" s="1">
        <f t="shared" si="27"/>
        <v>19</v>
      </c>
      <c r="S231" s="2">
        <f>SUM($R$6:$R231)/SUM($R$6:$R$1749)</f>
        <v>0.86667080603934699</v>
      </c>
    </row>
    <row r="232" spans="1:19" x14ac:dyDescent="0.35">
      <c r="A232">
        <v>1124149018</v>
      </c>
      <c r="B232" t="s">
        <v>352</v>
      </c>
      <c r="C232" t="s">
        <v>2130</v>
      </c>
      <c r="D232" s="1">
        <f>SUMIFS(T_PROF[claims],T_PROF[year],D$2,T_PROF[encounter],D$4,T_PROF[bill_npi],$A232)</f>
        <v>0</v>
      </c>
      <c r="E232" s="1">
        <f>SUMIFS(T_PROF[claims],T_PROF[year],E$2,T_PROF[encounter],E$4,T_PROF[bill_npi],$A232)</f>
        <v>25</v>
      </c>
      <c r="F232" s="1">
        <f t="shared" si="21"/>
        <v>25</v>
      </c>
      <c r="G232" s="1">
        <f>SUMIFS(T_PROF[claims],T_PROF[year],G$2,T_PROF[encounter],G$4,T_PROF[bill_npi],$A232)</f>
        <v>0</v>
      </c>
      <c r="H232" s="1">
        <f>SUMIFS(T_PROF[claims],T_PROF[year],H$2,T_PROF[encounter],H$4,T_PROF[bill_npi],$A232)</f>
        <v>36</v>
      </c>
      <c r="I232" s="1">
        <f t="shared" si="22"/>
        <v>36</v>
      </c>
      <c r="J232" s="1">
        <f>SUMIFS(T_PROF[claims],T_PROF[year],J$2,T_PROF[encounter],J$4,T_PROF[bill_npi],$A232)</f>
        <v>0</v>
      </c>
      <c r="K232" s="1">
        <f>SUMIFS(T_PROF[claims],T_PROF[year],K$2,T_PROF[encounter],K$4,T_PROF[bill_npi],$A232)</f>
        <v>35</v>
      </c>
      <c r="L232" s="1">
        <f t="shared" si="23"/>
        <v>35</v>
      </c>
      <c r="M232" s="18">
        <f>SUMIFS(T_PROF[paid_amt],T_PROF[bill_npi],$A232,T_PROF[year],M$2,T_PROF[encounter],M$4)</f>
        <v>0</v>
      </c>
      <c r="N232" s="18">
        <f>SUMIFS(T_PROF[paid_amt],T_PROF[bill_npi],$A232,T_PROF[year],N$2,T_PROF[encounter],N$4)</f>
        <v>95401.51</v>
      </c>
      <c r="O232" s="18">
        <f t="shared" si="24"/>
        <v>95401.51</v>
      </c>
      <c r="P232" s="1">
        <f t="shared" si="25"/>
        <v>0</v>
      </c>
      <c r="Q232" s="1">
        <f t="shared" si="26"/>
        <v>32</v>
      </c>
      <c r="R232" s="1">
        <f t="shared" si="27"/>
        <v>32</v>
      </c>
      <c r="S232" s="2">
        <f>SUM($R$6:$R232)/SUM($R$6:$R$1749)</f>
        <v>0.86766425548208403</v>
      </c>
    </row>
    <row r="233" spans="1:19" x14ac:dyDescent="0.35">
      <c r="A233">
        <v>1083668115</v>
      </c>
      <c r="B233" t="s">
        <v>351</v>
      </c>
      <c r="C233" t="s">
        <v>777</v>
      </c>
      <c r="D233" s="1">
        <f>SUMIFS(T_PROF[claims],T_PROF[year],D$2,T_PROF[encounter],D$4,T_PROF[bill_npi],$A233)</f>
        <v>0</v>
      </c>
      <c r="E233" s="1">
        <f>SUMIFS(T_PROF[claims],T_PROF[year],E$2,T_PROF[encounter],E$4,T_PROF[bill_npi],$A233)</f>
        <v>16</v>
      </c>
      <c r="F233" s="1">
        <f t="shared" si="21"/>
        <v>16</v>
      </c>
      <c r="G233" s="1">
        <f>SUMIFS(T_PROF[claims],T_PROF[year],G$2,T_PROF[encounter],G$4,T_PROF[bill_npi],$A233)</f>
        <v>1</v>
      </c>
      <c r="H233" s="1">
        <f>SUMIFS(T_PROF[claims],T_PROF[year],H$2,T_PROF[encounter],H$4,T_PROF[bill_npi],$A233)</f>
        <v>36</v>
      </c>
      <c r="I233" s="1">
        <f t="shared" si="22"/>
        <v>37</v>
      </c>
      <c r="J233" s="1">
        <f>SUMIFS(T_PROF[claims],T_PROF[year],J$2,T_PROF[encounter],J$4,T_PROF[bill_npi],$A233)</f>
        <v>0</v>
      </c>
      <c r="K233" s="1">
        <f>SUMIFS(T_PROF[claims],T_PROF[year],K$2,T_PROF[encounter],K$4,T_PROF[bill_npi],$A233)</f>
        <v>18</v>
      </c>
      <c r="L233" s="1">
        <f t="shared" si="23"/>
        <v>18</v>
      </c>
      <c r="M233" s="18">
        <f>SUMIFS(T_PROF[paid_amt],T_PROF[bill_npi],$A233,T_PROF[year],M$2,T_PROF[encounter],M$4)</f>
        <v>0</v>
      </c>
      <c r="N233" s="18">
        <f>SUMIFS(T_PROF[paid_amt],T_PROF[bill_npi],$A233,T_PROF[year],N$2,T_PROF[encounter],N$4)</f>
        <v>34766.769999999997</v>
      </c>
      <c r="O233" s="18">
        <f t="shared" si="24"/>
        <v>34766.769999999997</v>
      </c>
      <c r="P233" s="1">
        <f t="shared" si="25"/>
        <v>0.33333333333333331</v>
      </c>
      <c r="Q233" s="1">
        <f t="shared" si="26"/>
        <v>23.333333333333332</v>
      </c>
      <c r="R233" s="1">
        <f t="shared" si="27"/>
        <v>23.666666666666668</v>
      </c>
      <c r="S233" s="2">
        <f>SUM($R$6:$R233)/SUM($R$6:$R$1749)</f>
        <v>0.86839899413244159</v>
      </c>
    </row>
    <row r="234" spans="1:19" x14ac:dyDescent="0.35">
      <c r="A234">
        <v>1033453329</v>
      </c>
      <c r="B234" t="s">
        <v>354</v>
      </c>
      <c r="C234" t="s">
        <v>777</v>
      </c>
      <c r="D234" s="1">
        <f>SUMIFS(T_PROF[claims],T_PROF[year],D$2,T_PROF[encounter],D$4,T_PROF[bill_npi],$A234)</f>
        <v>0</v>
      </c>
      <c r="E234" s="1">
        <f>SUMIFS(T_PROF[claims],T_PROF[year],E$2,T_PROF[encounter],E$4,T_PROF[bill_npi],$A234)</f>
        <v>21</v>
      </c>
      <c r="F234" s="1">
        <f t="shared" si="21"/>
        <v>21</v>
      </c>
      <c r="G234" s="1">
        <f>SUMIFS(T_PROF[claims],T_PROF[year],G$2,T_PROF[encounter],G$4,T_PROF[bill_npi],$A234)</f>
        <v>0</v>
      </c>
      <c r="H234" s="1">
        <f>SUMIFS(T_PROF[claims],T_PROF[year],H$2,T_PROF[encounter],H$4,T_PROF[bill_npi],$A234)</f>
        <v>31</v>
      </c>
      <c r="I234" s="1">
        <f t="shared" si="22"/>
        <v>31</v>
      </c>
      <c r="J234" s="1">
        <f>SUMIFS(T_PROF[claims],T_PROF[year],J$2,T_PROF[encounter],J$4,T_PROF[bill_npi],$A234)</f>
        <v>0</v>
      </c>
      <c r="K234" s="1">
        <f>SUMIFS(T_PROF[claims],T_PROF[year],K$2,T_PROF[encounter],K$4,T_PROF[bill_npi],$A234)</f>
        <v>22</v>
      </c>
      <c r="L234" s="1">
        <f t="shared" si="23"/>
        <v>22</v>
      </c>
      <c r="M234" s="18">
        <f>SUMIFS(T_PROF[paid_amt],T_PROF[bill_npi],$A234,T_PROF[year],M$2,T_PROF[encounter],M$4)</f>
        <v>0</v>
      </c>
      <c r="N234" s="18">
        <f>SUMIFS(T_PROF[paid_amt],T_PROF[bill_npi],$A234,T_PROF[year],N$2,T_PROF[encounter],N$4)</f>
        <v>55430.18</v>
      </c>
      <c r="O234" s="18">
        <f t="shared" si="24"/>
        <v>55430.18</v>
      </c>
      <c r="P234" s="1">
        <f t="shared" si="25"/>
        <v>0</v>
      </c>
      <c r="Q234" s="1">
        <f t="shared" si="26"/>
        <v>24.666666666666668</v>
      </c>
      <c r="R234" s="1">
        <f t="shared" si="27"/>
        <v>24.666666666666668</v>
      </c>
      <c r="S234" s="2">
        <f>SUM($R$6:$R234)/SUM($R$6:$R$1749)</f>
        <v>0.86916477807788473</v>
      </c>
    </row>
    <row r="235" spans="1:19" x14ac:dyDescent="0.35">
      <c r="A235">
        <v>1730229048</v>
      </c>
      <c r="B235" t="s">
        <v>354</v>
      </c>
      <c r="C235" t="s">
        <v>777</v>
      </c>
      <c r="D235" s="1">
        <f>SUMIFS(T_PROF[claims],T_PROF[year],D$2,T_PROF[encounter],D$4,T_PROF[bill_npi],$A235)</f>
        <v>0</v>
      </c>
      <c r="E235" s="1">
        <f>SUMIFS(T_PROF[claims],T_PROF[year],E$2,T_PROF[encounter],E$4,T_PROF[bill_npi],$A235)</f>
        <v>20</v>
      </c>
      <c r="F235" s="1">
        <f t="shared" si="21"/>
        <v>20</v>
      </c>
      <c r="G235" s="1">
        <f>SUMIFS(T_PROF[claims],T_PROF[year],G$2,T_PROF[encounter],G$4,T_PROF[bill_npi],$A235)</f>
        <v>0</v>
      </c>
      <c r="H235" s="1">
        <f>SUMIFS(T_PROF[claims],T_PROF[year],H$2,T_PROF[encounter],H$4,T_PROF[bill_npi],$A235)</f>
        <v>26</v>
      </c>
      <c r="I235" s="1">
        <f t="shared" si="22"/>
        <v>26</v>
      </c>
      <c r="J235" s="1">
        <f>SUMIFS(T_PROF[claims],T_PROF[year],J$2,T_PROF[encounter],J$4,T_PROF[bill_npi],$A235)</f>
        <v>0</v>
      </c>
      <c r="K235" s="1">
        <f>SUMIFS(T_PROF[claims],T_PROF[year],K$2,T_PROF[encounter],K$4,T_PROF[bill_npi],$A235)</f>
        <v>38</v>
      </c>
      <c r="L235" s="1">
        <f t="shared" si="23"/>
        <v>38</v>
      </c>
      <c r="M235" s="18">
        <f>SUMIFS(T_PROF[paid_amt],T_PROF[bill_npi],$A235,T_PROF[year],M$2,T_PROF[encounter],M$4)</f>
        <v>0</v>
      </c>
      <c r="N235" s="18">
        <f>SUMIFS(T_PROF[paid_amt],T_PROF[bill_npi],$A235,T_PROF[year],N$2,T_PROF[encounter],N$4)</f>
        <v>72473.27</v>
      </c>
      <c r="O235" s="18">
        <f t="shared" si="24"/>
        <v>72473.27</v>
      </c>
      <c r="P235" s="1">
        <f t="shared" si="25"/>
        <v>0</v>
      </c>
      <c r="Q235" s="1">
        <f t="shared" si="26"/>
        <v>28</v>
      </c>
      <c r="R235" s="1">
        <f t="shared" si="27"/>
        <v>28</v>
      </c>
      <c r="S235" s="2">
        <f>SUM($R$6:$R235)/SUM($R$6:$R$1749)</f>
        <v>0.87003404634027948</v>
      </c>
    </row>
    <row r="236" spans="1:19" x14ac:dyDescent="0.35">
      <c r="A236">
        <v>1225030943</v>
      </c>
      <c r="B236" t="s">
        <v>351</v>
      </c>
      <c r="C236" t="s">
        <v>777</v>
      </c>
      <c r="D236" s="1">
        <f>SUMIFS(T_PROF[claims],T_PROF[year],D$2,T_PROF[encounter],D$4,T_PROF[bill_npi],$A236)</f>
        <v>0</v>
      </c>
      <c r="E236" s="1">
        <f>SUMIFS(T_PROF[claims],T_PROF[year],E$2,T_PROF[encounter],E$4,T_PROF[bill_npi],$A236)</f>
        <v>15</v>
      </c>
      <c r="F236" s="1">
        <f t="shared" si="21"/>
        <v>15</v>
      </c>
      <c r="G236" s="1">
        <f>SUMIFS(T_PROF[claims],T_PROF[year],G$2,T_PROF[encounter],G$4,T_PROF[bill_npi],$A236)</f>
        <v>0</v>
      </c>
      <c r="H236" s="1">
        <f>SUMIFS(T_PROF[claims],T_PROF[year],H$2,T_PROF[encounter],H$4,T_PROF[bill_npi],$A236)</f>
        <v>16</v>
      </c>
      <c r="I236" s="1">
        <f t="shared" si="22"/>
        <v>16</v>
      </c>
      <c r="J236" s="1">
        <f>SUMIFS(T_PROF[claims],T_PROF[year],J$2,T_PROF[encounter],J$4,T_PROF[bill_npi],$A236)</f>
        <v>0</v>
      </c>
      <c r="K236" s="1">
        <f>SUMIFS(T_PROF[claims],T_PROF[year],K$2,T_PROF[encounter],K$4,T_PROF[bill_npi],$A236)</f>
        <v>23</v>
      </c>
      <c r="L236" s="1">
        <f t="shared" si="23"/>
        <v>23</v>
      </c>
      <c r="M236" s="18">
        <f>SUMIFS(T_PROF[paid_amt],T_PROF[bill_npi],$A236,T_PROF[year],M$2,T_PROF[encounter],M$4)</f>
        <v>0</v>
      </c>
      <c r="N236" s="18">
        <f>SUMIFS(T_PROF[paid_amt],T_PROF[bill_npi],$A236,T_PROF[year],N$2,T_PROF[encounter],N$4)</f>
        <v>38175.279999999999</v>
      </c>
      <c r="O236" s="18">
        <f t="shared" si="24"/>
        <v>38175.279999999999</v>
      </c>
      <c r="P236" s="1">
        <f t="shared" si="25"/>
        <v>0</v>
      </c>
      <c r="Q236" s="1">
        <f t="shared" si="26"/>
        <v>18</v>
      </c>
      <c r="R236" s="1">
        <f t="shared" si="27"/>
        <v>18</v>
      </c>
      <c r="S236" s="2">
        <f>SUM($R$6:$R236)/SUM($R$6:$R$1749)</f>
        <v>0.87059286165181904</v>
      </c>
    </row>
    <row r="237" spans="1:19" x14ac:dyDescent="0.35">
      <c r="A237">
        <v>1063557189</v>
      </c>
      <c r="B237" t="s">
        <v>361</v>
      </c>
      <c r="C237" t="s">
        <v>546</v>
      </c>
      <c r="D237" s="1">
        <f>SUMIFS(T_PROF[claims],T_PROF[year],D$2,T_PROF[encounter],D$4,T_PROF[bill_npi],$A237)</f>
        <v>0</v>
      </c>
      <c r="E237" s="1">
        <f>SUMIFS(T_PROF[claims],T_PROF[year],E$2,T_PROF[encounter],E$4,T_PROF[bill_npi],$A237)</f>
        <v>14</v>
      </c>
      <c r="F237" s="1">
        <f t="shared" si="21"/>
        <v>14</v>
      </c>
      <c r="G237" s="1">
        <f>SUMIFS(T_PROF[claims],T_PROF[year],G$2,T_PROF[encounter],G$4,T_PROF[bill_npi],$A237)</f>
        <v>0</v>
      </c>
      <c r="H237" s="1">
        <f>SUMIFS(T_PROF[claims],T_PROF[year],H$2,T_PROF[encounter],H$4,T_PROF[bill_npi],$A237)</f>
        <v>16</v>
      </c>
      <c r="I237" s="1">
        <f t="shared" si="22"/>
        <v>16</v>
      </c>
      <c r="J237" s="1">
        <f>SUMIFS(T_PROF[claims],T_PROF[year],J$2,T_PROF[encounter],J$4,T_PROF[bill_npi],$A237)</f>
        <v>0</v>
      </c>
      <c r="K237" s="1">
        <f>SUMIFS(T_PROF[claims],T_PROF[year],K$2,T_PROF[encounter],K$4,T_PROF[bill_npi],$A237)</f>
        <v>92</v>
      </c>
      <c r="L237" s="1">
        <f t="shared" si="23"/>
        <v>92</v>
      </c>
      <c r="M237" s="18">
        <f>SUMIFS(T_PROF[paid_amt],T_PROF[bill_npi],$A237,T_PROF[year],M$2,T_PROF[encounter],M$4)</f>
        <v>0</v>
      </c>
      <c r="N237" s="18">
        <f>SUMIFS(T_PROF[paid_amt],T_PROF[bill_npi],$A237,T_PROF[year],N$2,T_PROF[encounter],N$4)</f>
        <v>81089.14</v>
      </c>
      <c r="O237" s="18">
        <f t="shared" si="24"/>
        <v>81089.14</v>
      </c>
      <c r="P237" s="1">
        <f t="shared" si="25"/>
        <v>0</v>
      </c>
      <c r="Q237" s="1">
        <f t="shared" si="26"/>
        <v>40.666666666666664</v>
      </c>
      <c r="R237" s="1">
        <f t="shared" si="27"/>
        <v>40.666666666666664</v>
      </c>
      <c r="S237" s="2">
        <f>SUM($R$6:$R237)/SUM($R$6:$R$1749)</f>
        <v>0.87185537031863058</v>
      </c>
    </row>
    <row r="238" spans="1:19" x14ac:dyDescent="0.35">
      <c r="A238">
        <v>1386902047</v>
      </c>
      <c r="B238" t="s">
        <v>351</v>
      </c>
      <c r="C238" t="s">
        <v>777</v>
      </c>
      <c r="D238" s="1">
        <f>SUMIFS(T_PROF[claims],T_PROF[year],D$2,T_PROF[encounter],D$4,T_PROF[bill_npi],$A238)</f>
        <v>0</v>
      </c>
      <c r="E238" s="1">
        <f>SUMIFS(T_PROF[claims],T_PROF[year],E$2,T_PROF[encounter],E$4,T_PROF[bill_npi],$A238)</f>
        <v>0</v>
      </c>
      <c r="F238" s="1">
        <f t="shared" si="21"/>
        <v>0</v>
      </c>
      <c r="G238" s="1">
        <f>SUMIFS(T_PROF[claims],T_PROF[year],G$2,T_PROF[encounter],G$4,T_PROF[bill_npi],$A238)</f>
        <v>0</v>
      </c>
      <c r="H238" s="1">
        <f>SUMIFS(T_PROF[claims],T_PROF[year],H$2,T_PROF[encounter],H$4,T_PROF[bill_npi],$A238)</f>
        <v>0</v>
      </c>
      <c r="I238" s="1">
        <f t="shared" si="22"/>
        <v>0</v>
      </c>
      <c r="J238" s="1">
        <f>SUMIFS(T_PROF[claims],T_PROF[year],J$2,T_PROF[encounter],J$4,T_PROF[bill_npi],$A238)</f>
        <v>0</v>
      </c>
      <c r="K238" s="1">
        <f>SUMIFS(T_PROF[claims],T_PROF[year],K$2,T_PROF[encounter],K$4,T_PROF[bill_npi],$A238)</f>
        <v>0</v>
      </c>
      <c r="L238" s="1">
        <f t="shared" si="23"/>
        <v>0</v>
      </c>
      <c r="M238" s="18">
        <f>SUMIFS(T_PROF[paid_amt],T_PROF[bill_npi],$A238,T_PROF[year],M$2,T_PROF[encounter],M$4)</f>
        <v>0</v>
      </c>
      <c r="N238" s="18">
        <f>SUMIFS(T_PROF[paid_amt],T_PROF[bill_npi],$A238,T_PROF[year],N$2,T_PROF[encounter],N$4)</f>
        <v>0</v>
      </c>
      <c r="O238" s="18">
        <f t="shared" si="24"/>
        <v>0</v>
      </c>
      <c r="P238" s="1">
        <f t="shared" si="25"/>
        <v>0</v>
      </c>
      <c r="Q238" s="1">
        <f t="shared" si="26"/>
        <v>0</v>
      </c>
      <c r="R238" s="1">
        <f t="shared" si="27"/>
        <v>0</v>
      </c>
      <c r="S238" s="2">
        <f>SUM($R$6:$R238)/SUM($R$6:$R$1749)</f>
        <v>0.87185537031863058</v>
      </c>
    </row>
    <row r="239" spans="1:19" x14ac:dyDescent="0.35">
      <c r="A239">
        <v>1821008293</v>
      </c>
      <c r="B239" t="s">
        <v>351</v>
      </c>
      <c r="C239" t="s">
        <v>777</v>
      </c>
      <c r="D239" s="1">
        <f>SUMIFS(T_PROF[claims],T_PROF[year],D$2,T_PROF[encounter],D$4,T_PROF[bill_npi],$A239)</f>
        <v>2</v>
      </c>
      <c r="E239" s="1">
        <f>SUMIFS(T_PROF[claims],T_PROF[year],E$2,T_PROF[encounter],E$4,T_PROF[bill_npi],$A239)</f>
        <v>19</v>
      </c>
      <c r="F239" s="1">
        <f t="shared" si="21"/>
        <v>21</v>
      </c>
      <c r="G239" s="1">
        <f>SUMIFS(T_PROF[claims],T_PROF[year],G$2,T_PROF[encounter],G$4,T_PROF[bill_npi],$A239)</f>
        <v>2</v>
      </c>
      <c r="H239" s="1">
        <f>SUMIFS(T_PROF[claims],T_PROF[year],H$2,T_PROF[encounter],H$4,T_PROF[bill_npi],$A239)</f>
        <v>8</v>
      </c>
      <c r="I239" s="1">
        <f t="shared" si="22"/>
        <v>10</v>
      </c>
      <c r="J239" s="1">
        <f>SUMIFS(T_PROF[claims],T_PROF[year],J$2,T_PROF[encounter],J$4,T_PROF[bill_npi],$A239)</f>
        <v>0</v>
      </c>
      <c r="K239" s="1">
        <f>SUMIFS(T_PROF[claims],T_PROF[year],K$2,T_PROF[encounter],K$4,T_PROF[bill_npi],$A239)</f>
        <v>0</v>
      </c>
      <c r="L239" s="1">
        <f t="shared" si="23"/>
        <v>0</v>
      </c>
      <c r="M239" s="18">
        <f>SUMIFS(T_PROF[paid_amt],T_PROF[bill_npi],$A239,T_PROF[year],M$2,T_PROF[encounter],M$4)</f>
        <v>0</v>
      </c>
      <c r="N239" s="18">
        <f>SUMIFS(T_PROF[paid_amt],T_PROF[bill_npi],$A239,T_PROF[year],N$2,T_PROF[encounter],N$4)</f>
        <v>0</v>
      </c>
      <c r="O239" s="18">
        <f t="shared" si="24"/>
        <v>0</v>
      </c>
      <c r="P239" s="1">
        <f t="shared" si="25"/>
        <v>1.3333333333333333</v>
      </c>
      <c r="Q239" s="1">
        <f t="shared" si="26"/>
        <v>9</v>
      </c>
      <c r="R239" s="1">
        <f t="shared" si="27"/>
        <v>10.333333333333334</v>
      </c>
      <c r="S239" s="2">
        <f>SUM($R$6:$R239)/SUM($R$6:$R$1749)</f>
        <v>0.87217617170118111</v>
      </c>
    </row>
    <row r="240" spans="1:19" x14ac:dyDescent="0.35">
      <c r="A240">
        <v>1922184837</v>
      </c>
      <c r="B240" t="s">
        <v>351</v>
      </c>
      <c r="C240" t="s">
        <v>777</v>
      </c>
      <c r="D240" s="1">
        <f>SUMIFS(T_PROF[claims],T_PROF[year],D$2,T_PROF[encounter],D$4,T_PROF[bill_npi],$A240)</f>
        <v>0</v>
      </c>
      <c r="E240" s="1">
        <f>SUMIFS(T_PROF[claims],T_PROF[year],E$2,T_PROF[encounter],E$4,T_PROF[bill_npi],$A240)</f>
        <v>16</v>
      </c>
      <c r="F240" s="1">
        <f t="shared" si="21"/>
        <v>16</v>
      </c>
      <c r="G240" s="1">
        <f>SUMIFS(T_PROF[claims],T_PROF[year],G$2,T_PROF[encounter],G$4,T_PROF[bill_npi],$A240)</f>
        <v>0</v>
      </c>
      <c r="H240" s="1">
        <f>SUMIFS(T_PROF[claims],T_PROF[year],H$2,T_PROF[encounter],H$4,T_PROF[bill_npi],$A240)</f>
        <v>12</v>
      </c>
      <c r="I240" s="1">
        <f t="shared" si="22"/>
        <v>12</v>
      </c>
      <c r="J240" s="1">
        <f>SUMIFS(T_PROF[claims],T_PROF[year],J$2,T_PROF[encounter],J$4,T_PROF[bill_npi],$A240)</f>
        <v>0</v>
      </c>
      <c r="K240" s="1">
        <f>SUMIFS(T_PROF[claims],T_PROF[year],K$2,T_PROF[encounter],K$4,T_PROF[bill_npi],$A240)</f>
        <v>18</v>
      </c>
      <c r="L240" s="1">
        <f t="shared" si="23"/>
        <v>18</v>
      </c>
      <c r="M240" s="18">
        <f>SUMIFS(T_PROF[paid_amt],T_PROF[bill_npi],$A240,T_PROF[year],M$2,T_PROF[encounter],M$4)</f>
        <v>0</v>
      </c>
      <c r="N240" s="18">
        <f>SUMIFS(T_PROF[paid_amt],T_PROF[bill_npi],$A240,T_PROF[year],N$2,T_PROF[encounter],N$4)</f>
        <v>14659.62</v>
      </c>
      <c r="O240" s="18">
        <f t="shared" si="24"/>
        <v>14659.62</v>
      </c>
      <c r="P240" s="1">
        <f t="shared" si="25"/>
        <v>0</v>
      </c>
      <c r="Q240" s="1">
        <f t="shared" si="26"/>
        <v>15.333333333333334</v>
      </c>
      <c r="R240" s="1">
        <f t="shared" si="27"/>
        <v>15.333333333333334</v>
      </c>
      <c r="S240" s="2">
        <f>SUM($R$6:$R240)/SUM($R$6:$R$1749)</f>
        <v>0.87265219955915918</v>
      </c>
    </row>
    <row r="241" spans="1:19" x14ac:dyDescent="0.35">
      <c r="A241">
        <v>1578718979</v>
      </c>
      <c r="B241" t="s">
        <v>351</v>
      </c>
      <c r="C241" t="s">
        <v>777</v>
      </c>
      <c r="D241" s="1">
        <f>SUMIFS(T_PROF[claims],T_PROF[year],D$2,T_PROF[encounter],D$4,T_PROF[bill_npi],$A241)</f>
        <v>0</v>
      </c>
      <c r="E241" s="1">
        <f>SUMIFS(T_PROF[claims],T_PROF[year],E$2,T_PROF[encounter],E$4,T_PROF[bill_npi],$A241)</f>
        <v>19</v>
      </c>
      <c r="F241" s="1">
        <f t="shared" si="21"/>
        <v>19</v>
      </c>
      <c r="G241" s="1">
        <f>SUMIFS(T_PROF[claims],T_PROF[year],G$2,T_PROF[encounter],G$4,T_PROF[bill_npi],$A241)</f>
        <v>0</v>
      </c>
      <c r="H241" s="1">
        <f>SUMIFS(T_PROF[claims],T_PROF[year],H$2,T_PROF[encounter],H$4,T_PROF[bill_npi],$A241)</f>
        <v>20</v>
      </c>
      <c r="I241" s="1">
        <f t="shared" si="22"/>
        <v>20</v>
      </c>
      <c r="J241" s="1">
        <f>SUMIFS(T_PROF[claims],T_PROF[year],J$2,T_PROF[encounter],J$4,T_PROF[bill_npi],$A241)</f>
        <v>0</v>
      </c>
      <c r="K241" s="1">
        <f>SUMIFS(T_PROF[claims],T_PROF[year],K$2,T_PROF[encounter],K$4,T_PROF[bill_npi],$A241)</f>
        <v>12</v>
      </c>
      <c r="L241" s="1">
        <f t="shared" si="23"/>
        <v>12</v>
      </c>
      <c r="M241" s="18">
        <f>SUMIFS(T_PROF[paid_amt],T_PROF[bill_npi],$A241,T_PROF[year],M$2,T_PROF[encounter],M$4)</f>
        <v>0</v>
      </c>
      <c r="N241" s="18">
        <f>SUMIFS(T_PROF[paid_amt],T_PROF[bill_npi],$A241,T_PROF[year],N$2,T_PROF[encounter],N$4)</f>
        <v>14630.76</v>
      </c>
      <c r="O241" s="18">
        <f t="shared" si="24"/>
        <v>14630.76</v>
      </c>
      <c r="P241" s="1">
        <f t="shared" si="25"/>
        <v>0</v>
      </c>
      <c r="Q241" s="1">
        <f t="shared" si="26"/>
        <v>17</v>
      </c>
      <c r="R241" s="1">
        <f t="shared" si="27"/>
        <v>17</v>
      </c>
      <c r="S241" s="2">
        <f>SUM($R$6:$R241)/SUM($R$6:$R$1749)</f>
        <v>0.87317996957561317</v>
      </c>
    </row>
    <row r="242" spans="1:19" x14ac:dyDescent="0.35">
      <c r="A242">
        <v>1669422697</v>
      </c>
      <c r="B242" t="s">
        <v>351</v>
      </c>
      <c r="C242" t="s">
        <v>777</v>
      </c>
      <c r="D242" s="1">
        <f>SUMIFS(T_PROF[claims],T_PROF[year],D$2,T_PROF[encounter],D$4,T_PROF[bill_npi],$A242)</f>
        <v>0</v>
      </c>
      <c r="E242" s="1">
        <f>SUMIFS(T_PROF[claims],T_PROF[year],E$2,T_PROF[encounter],E$4,T_PROF[bill_npi],$A242)</f>
        <v>13</v>
      </c>
      <c r="F242" s="1">
        <f t="shared" si="21"/>
        <v>13</v>
      </c>
      <c r="G242" s="1">
        <f>SUMIFS(T_PROF[claims],T_PROF[year],G$2,T_PROF[encounter],G$4,T_PROF[bill_npi],$A242)</f>
        <v>0</v>
      </c>
      <c r="H242" s="1">
        <f>SUMIFS(T_PROF[claims],T_PROF[year],H$2,T_PROF[encounter],H$4,T_PROF[bill_npi],$A242)</f>
        <v>0</v>
      </c>
      <c r="I242" s="1">
        <f t="shared" si="22"/>
        <v>0</v>
      </c>
      <c r="J242" s="1">
        <f>SUMIFS(T_PROF[claims],T_PROF[year],J$2,T_PROF[encounter],J$4,T_PROF[bill_npi],$A242)</f>
        <v>0</v>
      </c>
      <c r="K242" s="1">
        <f>SUMIFS(T_PROF[claims],T_PROF[year],K$2,T_PROF[encounter],K$4,T_PROF[bill_npi],$A242)</f>
        <v>0</v>
      </c>
      <c r="L242" s="1">
        <f t="shared" si="23"/>
        <v>0</v>
      </c>
      <c r="M242" s="18">
        <f>SUMIFS(T_PROF[paid_amt],T_PROF[bill_npi],$A242,T_PROF[year],M$2,T_PROF[encounter],M$4)</f>
        <v>0</v>
      </c>
      <c r="N242" s="18">
        <f>SUMIFS(T_PROF[paid_amt],T_PROF[bill_npi],$A242,T_PROF[year],N$2,T_PROF[encounter],N$4)</f>
        <v>0</v>
      </c>
      <c r="O242" s="18">
        <f t="shared" si="24"/>
        <v>0</v>
      </c>
      <c r="P242" s="1">
        <f t="shared" si="25"/>
        <v>0</v>
      </c>
      <c r="Q242" s="1">
        <f t="shared" si="26"/>
        <v>4.333333333333333</v>
      </c>
      <c r="R242" s="1">
        <f t="shared" si="27"/>
        <v>4.333333333333333</v>
      </c>
      <c r="S242" s="2">
        <f>SUM($R$6:$R242)/SUM($R$6:$R$1749)</f>
        <v>0.87331449918765047</v>
      </c>
    </row>
    <row r="243" spans="1:19" x14ac:dyDescent="0.35">
      <c r="A243">
        <v>1033118708</v>
      </c>
      <c r="B243" t="s">
        <v>351</v>
      </c>
      <c r="C243" t="s">
        <v>777</v>
      </c>
      <c r="D243" s="1">
        <f>SUMIFS(T_PROF[claims],T_PROF[year],D$2,T_PROF[encounter],D$4,T_PROF[bill_npi],$A243)</f>
        <v>0</v>
      </c>
      <c r="E243" s="1">
        <f>SUMIFS(T_PROF[claims],T_PROF[year],E$2,T_PROF[encounter],E$4,T_PROF[bill_npi],$A243)</f>
        <v>0</v>
      </c>
      <c r="F243" s="1">
        <f t="shared" si="21"/>
        <v>0</v>
      </c>
      <c r="G243" s="1">
        <f>SUMIFS(T_PROF[claims],T_PROF[year],G$2,T_PROF[encounter],G$4,T_PROF[bill_npi],$A243)</f>
        <v>0</v>
      </c>
      <c r="H243" s="1">
        <f>SUMIFS(T_PROF[claims],T_PROF[year],H$2,T_PROF[encounter],H$4,T_PROF[bill_npi],$A243)</f>
        <v>0</v>
      </c>
      <c r="I243" s="1">
        <f t="shared" si="22"/>
        <v>0</v>
      </c>
      <c r="J243" s="1">
        <f>SUMIFS(T_PROF[claims],T_PROF[year],J$2,T_PROF[encounter],J$4,T_PROF[bill_npi],$A243)</f>
        <v>0</v>
      </c>
      <c r="K243" s="1">
        <f>SUMIFS(T_PROF[claims],T_PROF[year],K$2,T_PROF[encounter],K$4,T_PROF[bill_npi],$A243)</f>
        <v>0</v>
      </c>
      <c r="L243" s="1">
        <f t="shared" si="23"/>
        <v>0</v>
      </c>
      <c r="M243" s="18">
        <f>SUMIFS(T_PROF[paid_amt],T_PROF[bill_npi],$A243,T_PROF[year],M$2,T_PROF[encounter],M$4)</f>
        <v>0</v>
      </c>
      <c r="N243" s="18">
        <f>SUMIFS(T_PROF[paid_amt],T_PROF[bill_npi],$A243,T_PROF[year],N$2,T_PROF[encounter],N$4)</f>
        <v>0</v>
      </c>
      <c r="O243" s="18">
        <f t="shared" si="24"/>
        <v>0</v>
      </c>
      <c r="P243" s="1">
        <f t="shared" si="25"/>
        <v>0</v>
      </c>
      <c r="Q243" s="1">
        <f t="shared" si="26"/>
        <v>0</v>
      </c>
      <c r="R243" s="1">
        <f t="shared" si="27"/>
        <v>0</v>
      </c>
      <c r="S243" s="2">
        <f>SUM($R$6:$R243)/SUM($R$6:$R$1749)</f>
        <v>0.87331449918765047</v>
      </c>
    </row>
    <row r="244" spans="1:19" x14ac:dyDescent="0.35">
      <c r="A244">
        <v>1275576696</v>
      </c>
      <c r="B244" t="s">
        <v>351</v>
      </c>
      <c r="C244" t="s">
        <v>777</v>
      </c>
      <c r="D244" s="1">
        <f>SUMIFS(T_PROF[claims],T_PROF[year],D$2,T_PROF[encounter],D$4,T_PROF[bill_npi],$A244)</f>
        <v>4</v>
      </c>
      <c r="E244" s="1">
        <f>SUMIFS(T_PROF[claims],T_PROF[year],E$2,T_PROF[encounter],E$4,T_PROF[bill_npi],$A244)</f>
        <v>3</v>
      </c>
      <c r="F244" s="1">
        <f t="shared" si="21"/>
        <v>7</v>
      </c>
      <c r="G244" s="1">
        <f>SUMIFS(T_PROF[claims],T_PROF[year],G$2,T_PROF[encounter],G$4,T_PROF[bill_npi],$A244)</f>
        <v>2</v>
      </c>
      <c r="H244" s="1">
        <f>SUMIFS(T_PROF[claims],T_PROF[year],H$2,T_PROF[encounter],H$4,T_PROF[bill_npi],$A244)</f>
        <v>0</v>
      </c>
      <c r="I244" s="1">
        <f t="shared" si="22"/>
        <v>2</v>
      </c>
      <c r="J244" s="1">
        <f>SUMIFS(T_PROF[claims],T_PROF[year],J$2,T_PROF[encounter],J$4,T_PROF[bill_npi],$A244)</f>
        <v>0</v>
      </c>
      <c r="K244" s="1">
        <f>SUMIFS(T_PROF[claims],T_PROF[year],K$2,T_PROF[encounter],K$4,T_PROF[bill_npi],$A244)</f>
        <v>0</v>
      </c>
      <c r="L244" s="1">
        <f t="shared" si="23"/>
        <v>0</v>
      </c>
      <c r="M244" s="18">
        <f>SUMIFS(T_PROF[paid_amt],T_PROF[bill_npi],$A244,T_PROF[year],M$2,T_PROF[encounter],M$4)</f>
        <v>0</v>
      </c>
      <c r="N244" s="18">
        <f>SUMIFS(T_PROF[paid_amt],T_PROF[bill_npi],$A244,T_PROF[year],N$2,T_PROF[encounter],N$4)</f>
        <v>0</v>
      </c>
      <c r="O244" s="18">
        <f t="shared" si="24"/>
        <v>0</v>
      </c>
      <c r="P244" s="1">
        <f t="shared" si="25"/>
        <v>2</v>
      </c>
      <c r="Q244" s="1">
        <f t="shared" si="26"/>
        <v>1</v>
      </c>
      <c r="R244" s="1">
        <f t="shared" si="27"/>
        <v>3</v>
      </c>
      <c r="S244" s="2">
        <f>SUM($R$6:$R244)/SUM($R$6:$R$1749)</f>
        <v>0.87340763507290697</v>
      </c>
    </row>
    <row r="245" spans="1:19" x14ac:dyDescent="0.35">
      <c r="A245">
        <v>1538379045</v>
      </c>
      <c r="B245" t="s">
        <v>351</v>
      </c>
      <c r="C245" t="s">
        <v>777</v>
      </c>
      <c r="D245" s="1">
        <f>SUMIFS(T_PROF[claims],T_PROF[year],D$2,T_PROF[encounter],D$4,T_PROF[bill_npi],$A245)</f>
        <v>0</v>
      </c>
      <c r="E245" s="1">
        <f>SUMIFS(T_PROF[claims],T_PROF[year],E$2,T_PROF[encounter],E$4,T_PROF[bill_npi],$A245)</f>
        <v>20</v>
      </c>
      <c r="F245" s="1">
        <f t="shared" si="21"/>
        <v>20</v>
      </c>
      <c r="G245" s="1">
        <f>SUMIFS(T_PROF[claims],T_PROF[year],G$2,T_PROF[encounter],G$4,T_PROF[bill_npi],$A245)</f>
        <v>0</v>
      </c>
      <c r="H245" s="1">
        <f>SUMIFS(T_PROF[claims],T_PROF[year],H$2,T_PROF[encounter],H$4,T_PROF[bill_npi],$A245)</f>
        <v>12</v>
      </c>
      <c r="I245" s="1">
        <f t="shared" si="22"/>
        <v>12</v>
      </c>
      <c r="J245" s="1">
        <f>SUMIFS(T_PROF[claims],T_PROF[year],J$2,T_PROF[encounter],J$4,T_PROF[bill_npi],$A245)</f>
        <v>0</v>
      </c>
      <c r="K245" s="1">
        <f>SUMIFS(T_PROF[claims],T_PROF[year],K$2,T_PROF[encounter],K$4,T_PROF[bill_npi],$A245)</f>
        <v>5</v>
      </c>
      <c r="L245" s="1">
        <f t="shared" si="23"/>
        <v>5</v>
      </c>
      <c r="M245" s="18">
        <f>SUMIFS(T_PROF[paid_amt],T_PROF[bill_npi],$A245,T_PROF[year],M$2,T_PROF[encounter],M$4)</f>
        <v>0</v>
      </c>
      <c r="N245" s="18">
        <f>SUMIFS(T_PROF[paid_amt],T_PROF[bill_npi],$A245,T_PROF[year],N$2,T_PROF[encounter],N$4)</f>
        <v>16200</v>
      </c>
      <c r="O245" s="18">
        <f t="shared" si="24"/>
        <v>16200</v>
      </c>
      <c r="P245" s="1">
        <f t="shared" si="25"/>
        <v>0</v>
      </c>
      <c r="Q245" s="1">
        <f t="shared" si="26"/>
        <v>12.333333333333334</v>
      </c>
      <c r="R245" s="1">
        <f t="shared" si="27"/>
        <v>12.333333333333334</v>
      </c>
      <c r="S245" s="2">
        <f>SUM($R$6:$R245)/SUM($R$6:$R$1749)</f>
        <v>0.87379052704562854</v>
      </c>
    </row>
    <row r="246" spans="1:19" x14ac:dyDescent="0.35">
      <c r="A246">
        <v>1366520330</v>
      </c>
      <c r="B246" t="s">
        <v>351</v>
      </c>
      <c r="C246" t="s">
        <v>777</v>
      </c>
      <c r="D246" s="1">
        <f>SUMIFS(T_PROF[claims],T_PROF[year],D$2,T_PROF[encounter],D$4,T_PROF[bill_npi],$A246)</f>
        <v>0</v>
      </c>
      <c r="E246" s="1">
        <f>SUMIFS(T_PROF[claims],T_PROF[year],E$2,T_PROF[encounter],E$4,T_PROF[bill_npi],$A246)</f>
        <v>18</v>
      </c>
      <c r="F246" s="1">
        <f t="shared" si="21"/>
        <v>18</v>
      </c>
      <c r="G246" s="1">
        <f>SUMIFS(T_PROF[claims],T_PROF[year],G$2,T_PROF[encounter],G$4,T_PROF[bill_npi],$A246)</f>
        <v>0</v>
      </c>
      <c r="H246" s="1">
        <f>SUMIFS(T_PROF[claims],T_PROF[year],H$2,T_PROF[encounter],H$4,T_PROF[bill_npi],$A246)</f>
        <v>19</v>
      </c>
      <c r="I246" s="1">
        <f t="shared" si="22"/>
        <v>19</v>
      </c>
      <c r="J246" s="1">
        <f>SUMIFS(T_PROF[claims],T_PROF[year],J$2,T_PROF[encounter],J$4,T_PROF[bill_npi],$A246)</f>
        <v>0</v>
      </c>
      <c r="K246" s="1">
        <f>SUMIFS(T_PROF[claims],T_PROF[year],K$2,T_PROF[encounter],K$4,T_PROF[bill_npi],$A246)</f>
        <v>54</v>
      </c>
      <c r="L246" s="1">
        <f t="shared" si="23"/>
        <v>54</v>
      </c>
      <c r="M246" s="18">
        <f>SUMIFS(T_PROF[paid_amt],T_PROF[bill_npi],$A246,T_PROF[year],M$2,T_PROF[encounter],M$4)</f>
        <v>0</v>
      </c>
      <c r="N246" s="18">
        <f>SUMIFS(T_PROF[paid_amt],T_PROF[bill_npi],$A246,T_PROF[year],N$2,T_PROF[encounter],N$4)</f>
        <v>46912.55</v>
      </c>
      <c r="O246" s="18">
        <f t="shared" si="24"/>
        <v>46912.55</v>
      </c>
      <c r="P246" s="1">
        <f t="shared" si="25"/>
        <v>0</v>
      </c>
      <c r="Q246" s="1">
        <f t="shared" si="26"/>
        <v>30.333333333333332</v>
      </c>
      <c r="R246" s="1">
        <f t="shared" si="27"/>
        <v>30.333333333333332</v>
      </c>
      <c r="S246" s="2">
        <f>SUM($R$6:$R246)/SUM($R$6:$R$1749)</f>
        <v>0.87473223432988956</v>
      </c>
    </row>
    <row r="247" spans="1:19" x14ac:dyDescent="0.35">
      <c r="A247">
        <v>1487722518</v>
      </c>
      <c r="B247" t="s">
        <v>351</v>
      </c>
      <c r="C247" t="s">
        <v>777</v>
      </c>
      <c r="D247" s="1">
        <f>SUMIFS(T_PROF[claims],T_PROF[year],D$2,T_PROF[encounter],D$4,T_PROF[bill_npi],$A247)</f>
        <v>0</v>
      </c>
      <c r="E247" s="1">
        <f>SUMIFS(T_PROF[claims],T_PROF[year],E$2,T_PROF[encounter],E$4,T_PROF[bill_npi],$A247)</f>
        <v>15</v>
      </c>
      <c r="F247" s="1">
        <f t="shared" si="21"/>
        <v>15</v>
      </c>
      <c r="G247" s="1">
        <f>SUMIFS(T_PROF[claims],T_PROF[year],G$2,T_PROF[encounter],G$4,T_PROF[bill_npi],$A247)</f>
        <v>0</v>
      </c>
      <c r="H247" s="1">
        <f>SUMIFS(T_PROF[claims],T_PROF[year],H$2,T_PROF[encounter],H$4,T_PROF[bill_npi],$A247)</f>
        <v>18</v>
      </c>
      <c r="I247" s="1">
        <f t="shared" si="22"/>
        <v>18</v>
      </c>
      <c r="J247" s="1">
        <f>SUMIFS(T_PROF[claims],T_PROF[year],J$2,T_PROF[encounter],J$4,T_PROF[bill_npi],$A247)</f>
        <v>0</v>
      </c>
      <c r="K247" s="1">
        <f>SUMIFS(T_PROF[claims],T_PROF[year],K$2,T_PROF[encounter],K$4,T_PROF[bill_npi],$A247)</f>
        <v>25</v>
      </c>
      <c r="L247" s="1">
        <f t="shared" si="23"/>
        <v>25</v>
      </c>
      <c r="M247" s="18">
        <f>SUMIFS(T_PROF[paid_amt],T_PROF[bill_npi],$A247,T_PROF[year],M$2,T_PROF[encounter],M$4)</f>
        <v>0</v>
      </c>
      <c r="N247" s="18">
        <f>SUMIFS(T_PROF[paid_amt],T_PROF[bill_npi],$A247,T_PROF[year],N$2,T_PROF[encounter],N$4)</f>
        <v>43867.37</v>
      </c>
      <c r="O247" s="18">
        <f t="shared" si="24"/>
        <v>43867.37</v>
      </c>
      <c r="P247" s="1">
        <f t="shared" si="25"/>
        <v>0</v>
      </c>
      <c r="Q247" s="1">
        <f t="shared" si="26"/>
        <v>19.333333333333332</v>
      </c>
      <c r="R247" s="1">
        <f t="shared" si="27"/>
        <v>19.333333333333332</v>
      </c>
      <c r="S247" s="2">
        <f>SUM($R$6:$R247)/SUM($R$6:$R$1749)</f>
        <v>0.87533244336820981</v>
      </c>
    </row>
    <row r="248" spans="1:19" x14ac:dyDescent="0.35">
      <c r="A248">
        <v>1366606931</v>
      </c>
      <c r="B248" t="s">
        <v>351</v>
      </c>
      <c r="C248" t="s">
        <v>777</v>
      </c>
      <c r="D248" s="1">
        <f>SUMIFS(T_PROF[claims],T_PROF[year],D$2,T_PROF[encounter],D$4,T_PROF[bill_npi],$A248)</f>
        <v>0</v>
      </c>
      <c r="E248" s="1">
        <f>SUMIFS(T_PROF[claims],T_PROF[year],E$2,T_PROF[encounter],E$4,T_PROF[bill_npi],$A248)</f>
        <v>36</v>
      </c>
      <c r="F248" s="1">
        <f t="shared" si="21"/>
        <v>36</v>
      </c>
      <c r="G248" s="1">
        <f>SUMIFS(T_PROF[claims],T_PROF[year],G$2,T_PROF[encounter],G$4,T_PROF[bill_npi],$A248)</f>
        <v>0</v>
      </c>
      <c r="H248" s="1">
        <f>SUMIFS(T_PROF[claims],T_PROF[year],H$2,T_PROF[encounter],H$4,T_PROF[bill_npi],$A248)</f>
        <v>38</v>
      </c>
      <c r="I248" s="1">
        <f t="shared" si="22"/>
        <v>38</v>
      </c>
      <c r="J248" s="1">
        <f>SUMIFS(T_PROF[claims],T_PROF[year],J$2,T_PROF[encounter],J$4,T_PROF[bill_npi],$A248)</f>
        <v>0</v>
      </c>
      <c r="K248" s="1">
        <f>SUMIFS(T_PROF[claims],T_PROF[year],K$2,T_PROF[encounter],K$4,T_PROF[bill_npi],$A248)</f>
        <v>18</v>
      </c>
      <c r="L248" s="1">
        <f t="shared" si="23"/>
        <v>18</v>
      </c>
      <c r="M248" s="18">
        <f>SUMIFS(T_PROF[paid_amt],T_PROF[bill_npi],$A248,T_PROF[year],M$2,T_PROF[encounter],M$4)</f>
        <v>0</v>
      </c>
      <c r="N248" s="18">
        <f>SUMIFS(T_PROF[paid_amt],T_PROF[bill_npi],$A248,T_PROF[year],N$2,T_PROF[encounter],N$4)</f>
        <v>30200</v>
      </c>
      <c r="O248" s="18">
        <f t="shared" si="24"/>
        <v>30200</v>
      </c>
      <c r="P248" s="1">
        <f t="shared" si="25"/>
        <v>0</v>
      </c>
      <c r="Q248" s="1">
        <f t="shared" si="26"/>
        <v>30.666666666666668</v>
      </c>
      <c r="R248" s="1">
        <f t="shared" si="27"/>
        <v>30.666666666666668</v>
      </c>
      <c r="S248" s="2">
        <f>SUM($R$6:$R248)/SUM($R$6:$R$1749)</f>
        <v>0.87628449908416606</v>
      </c>
    </row>
    <row r="249" spans="1:19" x14ac:dyDescent="0.35">
      <c r="A249">
        <v>1770015398</v>
      </c>
      <c r="B249" t="s">
        <v>367</v>
      </c>
      <c r="C249" t="s">
        <v>2086</v>
      </c>
      <c r="D249" s="1">
        <f>SUMIFS(T_PROF[claims],T_PROF[year],D$2,T_PROF[encounter],D$4,T_PROF[bill_npi],$A249)</f>
        <v>0</v>
      </c>
      <c r="E249" s="1">
        <f>SUMIFS(T_PROF[claims],T_PROF[year],E$2,T_PROF[encounter],E$4,T_PROF[bill_npi],$A249)</f>
        <v>32</v>
      </c>
      <c r="F249" s="1">
        <f t="shared" si="21"/>
        <v>32</v>
      </c>
      <c r="G249" s="1">
        <f>SUMIFS(T_PROF[claims],T_PROF[year],G$2,T_PROF[encounter],G$4,T_PROF[bill_npi],$A249)</f>
        <v>0</v>
      </c>
      <c r="H249" s="1">
        <f>SUMIFS(T_PROF[claims],T_PROF[year],H$2,T_PROF[encounter],H$4,T_PROF[bill_npi],$A249)</f>
        <v>26</v>
      </c>
      <c r="I249" s="1">
        <f t="shared" si="22"/>
        <v>26</v>
      </c>
      <c r="J249" s="1">
        <f>SUMIFS(T_PROF[claims],T_PROF[year],J$2,T_PROF[encounter],J$4,T_PROF[bill_npi],$A249)</f>
        <v>0</v>
      </c>
      <c r="K249" s="1">
        <f>SUMIFS(T_PROF[claims],T_PROF[year],K$2,T_PROF[encounter],K$4,T_PROF[bill_npi],$A249)</f>
        <v>0</v>
      </c>
      <c r="L249" s="1">
        <f t="shared" si="23"/>
        <v>0</v>
      </c>
      <c r="M249" s="18">
        <f>SUMIFS(T_PROF[paid_amt],T_PROF[bill_npi],$A249,T_PROF[year],M$2,T_PROF[encounter],M$4)</f>
        <v>0</v>
      </c>
      <c r="N249" s="18">
        <f>SUMIFS(T_PROF[paid_amt],T_PROF[bill_npi],$A249,T_PROF[year],N$2,T_PROF[encounter],N$4)</f>
        <v>0</v>
      </c>
      <c r="O249" s="18">
        <f t="shared" si="24"/>
        <v>0</v>
      </c>
      <c r="P249" s="1">
        <f t="shared" si="25"/>
        <v>0</v>
      </c>
      <c r="Q249" s="1">
        <f t="shared" si="26"/>
        <v>19.333333333333332</v>
      </c>
      <c r="R249" s="1">
        <f t="shared" si="27"/>
        <v>19.333333333333332</v>
      </c>
      <c r="S249" s="2">
        <f>SUM($R$6:$R249)/SUM($R$6:$R$1749)</f>
        <v>0.8768847081224862</v>
      </c>
    </row>
    <row r="250" spans="1:19" x14ac:dyDescent="0.35">
      <c r="A250">
        <v>1184868929</v>
      </c>
      <c r="B250" t="s">
        <v>351</v>
      </c>
      <c r="C250" t="s">
        <v>777</v>
      </c>
      <c r="D250" s="1">
        <f>SUMIFS(T_PROF[claims],T_PROF[year],D$2,T_PROF[encounter],D$4,T_PROF[bill_npi],$A250)</f>
        <v>0</v>
      </c>
      <c r="E250" s="1">
        <f>SUMIFS(T_PROF[claims],T_PROF[year],E$2,T_PROF[encounter],E$4,T_PROF[bill_npi],$A250)</f>
        <v>15</v>
      </c>
      <c r="F250" s="1">
        <f t="shared" si="21"/>
        <v>15</v>
      </c>
      <c r="G250" s="1">
        <f>SUMIFS(T_PROF[claims],T_PROF[year],G$2,T_PROF[encounter],G$4,T_PROF[bill_npi],$A250)</f>
        <v>0</v>
      </c>
      <c r="H250" s="1">
        <f>SUMIFS(T_PROF[claims],T_PROF[year],H$2,T_PROF[encounter],H$4,T_PROF[bill_npi],$A250)</f>
        <v>16</v>
      </c>
      <c r="I250" s="1">
        <f t="shared" si="22"/>
        <v>16</v>
      </c>
      <c r="J250" s="1">
        <f>SUMIFS(T_PROF[claims],T_PROF[year],J$2,T_PROF[encounter],J$4,T_PROF[bill_npi],$A250)</f>
        <v>0</v>
      </c>
      <c r="K250" s="1">
        <f>SUMIFS(T_PROF[claims],T_PROF[year],K$2,T_PROF[encounter],K$4,T_PROF[bill_npi],$A250)</f>
        <v>24</v>
      </c>
      <c r="L250" s="1">
        <f t="shared" si="23"/>
        <v>24</v>
      </c>
      <c r="M250" s="18">
        <f>SUMIFS(T_PROF[paid_amt],T_PROF[bill_npi],$A250,T_PROF[year],M$2,T_PROF[encounter],M$4)</f>
        <v>0</v>
      </c>
      <c r="N250" s="18">
        <f>SUMIFS(T_PROF[paid_amt],T_PROF[bill_npi],$A250,T_PROF[year],N$2,T_PROF[encounter],N$4)</f>
        <v>23327.98</v>
      </c>
      <c r="O250" s="18">
        <f t="shared" si="24"/>
        <v>23327.98</v>
      </c>
      <c r="P250" s="1">
        <f t="shared" si="25"/>
        <v>0</v>
      </c>
      <c r="Q250" s="1">
        <f t="shared" si="26"/>
        <v>18.333333333333332</v>
      </c>
      <c r="R250" s="1">
        <f t="shared" si="27"/>
        <v>18.333333333333332</v>
      </c>
      <c r="S250" s="2">
        <f>SUM($R$6:$R250)/SUM($R$6:$R$1749)</f>
        <v>0.87745387186572088</v>
      </c>
    </row>
    <row r="251" spans="1:19" x14ac:dyDescent="0.35">
      <c r="A251">
        <v>1578596607</v>
      </c>
      <c r="B251" t="s">
        <v>352</v>
      </c>
      <c r="C251" t="s">
        <v>2130</v>
      </c>
      <c r="D251" s="1">
        <f>SUMIFS(T_PROF[claims],T_PROF[year],D$2,T_PROF[encounter],D$4,T_PROF[bill_npi],$A251)</f>
        <v>0</v>
      </c>
      <c r="E251" s="1">
        <f>SUMIFS(T_PROF[claims],T_PROF[year],E$2,T_PROF[encounter],E$4,T_PROF[bill_npi],$A251)</f>
        <v>42</v>
      </c>
      <c r="F251" s="1">
        <f t="shared" si="21"/>
        <v>42</v>
      </c>
      <c r="G251" s="1">
        <f>SUMIFS(T_PROF[claims],T_PROF[year],G$2,T_PROF[encounter],G$4,T_PROF[bill_npi],$A251)</f>
        <v>0</v>
      </c>
      <c r="H251" s="1">
        <f>SUMIFS(T_PROF[claims],T_PROF[year],H$2,T_PROF[encounter],H$4,T_PROF[bill_npi],$A251)</f>
        <v>11</v>
      </c>
      <c r="I251" s="1">
        <f t="shared" si="22"/>
        <v>11</v>
      </c>
      <c r="J251" s="1">
        <f>SUMIFS(T_PROF[claims],T_PROF[year],J$2,T_PROF[encounter],J$4,T_PROF[bill_npi],$A251)</f>
        <v>0</v>
      </c>
      <c r="K251" s="1">
        <f>SUMIFS(T_PROF[claims],T_PROF[year],K$2,T_PROF[encounter],K$4,T_PROF[bill_npi],$A251)</f>
        <v>1</v>
      </c>
      <c r="L251" s="1">
        <f t="shared" si="23"/>
        <v>1</v>
      </c>
      <c r="M251" s="18">
        <f>SUMIFS(T_PROF[paid_amt],T_PROF[bill_npi],$A251,T_PROF[year],M$2,T_PROF[encounter],M$4)</f>
        <v>0</v>
      </c>
      <c r="N251" s="18">
        <f>SUMIFS(T_PROF[paid_amt],T_PROF[bill_npi],$A251,T_PROF[year],N$2,T_PROF[encounter],N$4)</f>
        <v>3251.28</v>
      </c>
      <c r="O251" s="18">
        <f t="shared" si="24"/>
        <v>3251.28</v>
      </c>
      <c r="P251" s="1">
        <f t="shared" si="25"/>
        <v>0</v>
      </c>
      <c r="Q251" s="1">
        <f t="shared" si="26"/>
        <v>18</v>
      </c>
      <c r="R251" s="1">
        <f t="shared" si="27"/>
        <v>18</v>
      </c>
      <c r="S251" s="2">
        <f>SUM($R$6:$R251)/SUM($R$6:$R$1749)</f>
        <v>0.87801268717726044</v>
      </c>
    </row>
    <row r="252" spans="1:19" x14ac:dyDescent="0.35">
      <c r="A252">
        <v>1952373912</v>
      </c>
      <c r="B252" t="s">
        <v>351</v>
      </c>
      <c r="C252" t="s">
        <v>777</v>
      </c>
      <c r="D252" s="1">
        <f>SUMIFS(T_PROF[claims],T_PROF[year],D$2,T_PROF[encounter],D$4,T_PROF[bill_npi],$A252)</f>
        <v>0</v>
      </c>
      <c r="E252" s="1">
        <f>SUMIFS(T_PROF[claims],T_PROF[year],E$2,T_PROF[encounter],E$4,T_PROF[bill_npi],$A252)</f>
        <v>15</v>
      </c>
      <c r="F252" s="1">
        <f t="shared" si="21"/>
        <v>15</v>
      </c>
      <c r="G252" s="1">
        <f>SUMIFS(T_PROF[claims],T_PROF[year],G$2,T_PROF[encounter],G$4,T_PROF[bill_npi],$A252)</f>
        <v>0</v>
      </c>
      <c r="H252" s="1">
        <f>SUMIFS(T_PROF[claims],T_PROF[year],H$2,T_PROF[encounter],H$4,T_PROF[bill_npi],$A252)</f>
        <v>12</v>
      </c>
      <c r="I252" s="1">
        <f t="shared" si="22"/>
        <v>12</v>
      </c>
      <c r="J252" s="1">
        <f>SUMIFS(T_PROF[claims],T_PROF[year],J$2,T_PROF[encounter],J$4,T_PROF[bill_npi],$A252)</f>
        <v>0</v>
      </c>
      <c r="K252" s="1">
        <f>SUMIFS(T_PROF[claims],T_PROF[year],K$2,T_PROF[encounter],K$4,T_PROF[bill_npi],$A252)</f>
        <v>11</v>
      </c>
      <c r="L252" s="1">
        <f t="shared" si="23"/>
        <v>11</v>
      </c>
      <c r="M252" s="18">
        <f>SUMIFS(T_PROF[paid_amt],T_PROF[bill_npi],$A252,T_PROF[year],M$2,T_PROF[encounter],M$4)</f>
        <v>0</v>
      </c>
      <c r="N252" s="18">
        <f>SUMIFS(T_PROF[paid_amt],T_PROF[bill_npi],$A252,T_PROF[year],N$2,T_PROF[encounter],N$4)</f>
        <v>26880.5</v>
      </c>
      <c r="O252" s="18">
        <f t="shared" si="24"/>
        <v>26880.5</v>
      </c>
      <c r="P252" s="1">
        <f t="shared" si="25"/>
        <v>0</v>
      </c>
      <c r="Q252" s="1">
        <f t="shared" si="26"/>
        <v>12.666666666666666</v>
      </c>
      <c r="R252" s="1">
        <f t="shared" si="27"/>
        <v>12.666666666666666</v>
      </c>
      <c r="S252" s="2">
        <f>SUM($R$6:$R252)/SUM($R$6:$R$1749)</f>
        <v>0.87840592758167724</v>
      </c>
    </row>
    <row r="253" spans="1:19" x14ac:dyDescent="0.35">
      <c r="A253">
        <v>1508127531</v>
      </c>
      <c r="B253" t="s">
        <v>366</v>
      </c>
      <c r="C253" t="s">
        <v>600</v>
      </c>
      <c r="D253" s="1">
        <f>SUMIFS(T_PROF[claims],T_PROF[year],D$2,T_PROF[encounter],D$4,T_PROF[bill_npi],$A253)</f>
        <v>0</v>
      </c>
      <c r="E253" s="1">
        <f>SUMIFS(T_PROF[claims],T_PROF[year],E$2,T_PROF[encounter],E$4,T_PROF[bill_npi],$A253)</f>
        <v>23</v>
      </c>
      <c r="F253" s="1">
        <f t="shared" si="21"/>
        <v>23</v>
      </c>
      <c r="G253" s="1">
        <f>SUMIFS(T_PROF[claims],T_PROF[year],G$2,T_PROF[encounter],G$4,T_PROF[bill_npi],$A253)</f>
        <v>0</v>
      </c>
      <c r="H253" s="1">
        <f>SUMIFS(T_PROF[claims],T_PROF[year],H$2,T_PROF[encounter],H$4,T_PROF[bill_npi],$A253)</f>
        <v>27</v>
      </c>
      <c r="I253" s="1">
        <f t="shared" si="22"/>
        <v>27</v>
      </c>
      <c r="J253" s="1">
        <f>SUMIFS(T_PROF[claims],T_PROF[year],J$2,T_PROF[encounter],J$4,T_PROF[bill_npi],$A253)</f>
        <v>0</v>
      </c>
      <c r="K253" s="1">
        <f>SUMIFS(T_PROF[claims],T_PROF[year],K$2,T_PROF[encounter],K$4,T_PROF[bill_npi],$A253)</f>
        <v>6</v>
      </c>
      <c r="L253" s="1">
        <f t="shared" si="23"/>
        <v>6</v>
      </c>
      <c r="M253" s="18">
        <f>SUMIFS(T_PROF[paid_amt],T_PROF[bill_npi],$A253,T_PROF[year],M$2,T_PROF[encounter],M$4)</f>
        <v>0</v>
      </c>
      <c r="N253" s="18">
        <f>SUMIFS(T_PROF[paid_amt],T_PROF[bill_npi],$A253,T_PROF[year],N$2,T_PROF[encounter],N$4)</f>
        <v>11312.78</v>
      </c>
      <c r="O253" s="18">
        <f t="shared" si="24"/>
        <v>11312.78</v>
      </c>
      <c r="P253" s="1">
        <f t="shared" si="25"/>
        <v>0</v>
      </c>
      <c r="Q253" s="1">
        <f t="shared" si="26"/>
        <v>18.666666666666668</v>
      </c>
      <c r="R253" s="1">
        <f t="shared" si="27"/>
        <v>18.666666666666668</v>
      </c>
      <c r="S253" s="2">
        <f>SUM($R$6:$R253)/SUM($R$6:$R$1749)</f>
        <v>0.87898543975660715</v>
      </c>
    </row>
    <row r="254" spans="1:19" x14ac:dyDescent="0.35">
      <c r="A254">
        <v>1215451067</v>
      </c>
      <c r="B254" t="s">
        <v>357</v>
      </c>
      <c r="C254" t="s">
        <v>2208</v>
      </c>
      <c r="D254" s="1">
        <f>SUMIFS(T_PROF[claims],T_PROF[year],D$2,T_PROF[encounter],D$4,T_PROF[bill_npi],$A254)</f>
        <v>0</v>
      </c>
      <c r="E254" s="1">
        <f>SUMIFS(T_PROF[claims],T_PROF[year],E$2,T_PROF[encounter],E$4,T_PROF[bill_npi],$A254)</f>
        <v>11</v>
      </c>
      <c r="F254" s="1">
        <f t="shared" si="21"/>
        <v>11</v>
      </c>
      <c r="G254" s="1">
        <f>SUMIFS(T_PROF[claims],T_PROF[year],G$2,T_PROF[encounter],G$4,T_PROF[bill_npi],$A254)</f>
        <v>0</v>
      </c>
      <c r="H254" s="1">
        <f>SUMIFS(T_PROF[claims],T_PROF[year],H$2,T_PROF[encounter],H$4,T_PROF[bill_npi],$A254)</f>
        <v>48</v>
      </c>
      <c r="I254" s="1">
        <f t="shared" si="22"/>
        <v>48</v>
      </c>
      <c r="J254" s="1">
        <f>SUMIFS(T_PROF[claims],T_PROF[year],J$2,T_PROF[encounter],J$4,T_PROF[bill_npi],$A254)</f>
        <v>0</v>
      </c>
      <c r="K254" s="1">
        <f>SUMIFS(T_PROF[claims],T_PROF[year],K$2,T_PROF[encounter],K$4,T_PROF[bill_npi],$A254)</f>
        <v>32</v>
      </c>
      <c r="L254" s="1">
        <f t="shared" si="23"/>
        <v>32</v>
      </c>
      <c r="M254" s="18">
        <f>SUMIFS(T_PROF[paid_amt],T_PROF[bill_npi],$A254,T_PROF[year],M$2,T_PROF[encounter],M$4)</f>
        <v>0</v>
      </c>
      <c r="N254" s="18">
        <f>SUMIFS(T_PROF[paid_amt],T_PROF[bill_npi],$A254,T_PROF[year],N$2,T_PROF[encounter],N$4)</f>
        <v>85957.85</v>
      </c>
      <c r="O254" s="18">
        <f t="shared" si="24"/>
        <v>85957.85</v>
      </c>
      <c r="P254" s="1">
        <f t="shared" si="25"/>
        <v>0</v>
      </c>
      <c r="Q254" s="1">
        <f t="shared" si="26"/>
        <v>30.333333333333332</v>
      </c>
      <c r="R254" s="1">
        <f t="shared" si="27"/>
        <v>30.333333333333332</v>
      </c>
      <c r="S254" s="2">
        <f>SUM($R$6:$R254)/SUM($R$6:$R$1749)</f>
        <v>0.87992714704086816</v>
      </c>
    </row>
    <row r="255" spans="1:19" x14ac:dyDescent="0.35">
      <c r="A255">
        <v>1386743052</v>
      </c>
      <c r="B255" t="s">
        <v>351</v>
      </c>
      <c r="C255" t="s">
        <v>777</v>
      </c>
      <c r="D255" s="1">
        <f>SUMIFS(T_PROF[claims],T_PROF[year],D$2,T_PROF[encounter],D$4,T_PROF[bill_npi],$A255)</f>
        <v>0</v>
      </c>
      <c r="E255" s="1">
        <f>SUMIFS(T_PROF[claims],T_PROF[year],E$2,T_PROF[encounter],E$4,T_PROF[bill_npi],$A255)</f>
        <v>38</v>
      </c>
      <c r="F255" s="1">
        <f t="shared" si="21"/>
        <v>38</v>
      </c>
      <c r="G255" s="1">
        <f>SUMIFS(T_PROF[claims],T_PROF[year],G$2,T_PROF[encounter],G$4,T_PROF[bill_npi],$A255)</f>
        <v>0</v>
      </c>
      <c r="H255" s="1">
        <f>SUMIFS(T_PROF[claims],T_PROF[year],H$2,T_PROF[encounter],H$4,T_PROF[bill_npi],$A255)</f>
        <v>22</v>
      </c>
      <c r="I255" s="1">
        <f t="shared" si="22"/>
        <v>22</v>
      </c>
      <c r="J255" s="1">
        <f>SUMIFS(T_PROF[claims],T_PROF[year],J$2,T_PROF[encounter],J$4,T_PROF[bill_npi],$A255)</f>
        <v>0</v>
      </c>
      <c r="K255" s="1">
        <f>SUMIFS(T_PROF[claims],T_PROF[year],K$2,T_PROF[encounter],K$4,T_PROF[bill_npi],$A255)</f>
        <v>30</v>
      </c>
      <c r="L255" s="1">
        <f t="shared" si="23"/>
        <v>30</v>
      </c>
      <c r="M255" s="18">
        <f>SUMIFS(T_PROF[paid_amt],T_PROF[bill_npi],$A255,T_PROF[year],M$2,T_PROF[encounter],M$4)</f>
        <v>0</v>
      </c>
      <c r="N255" s="18">
        <f>SUMIFS(T_PROF[paid_amt],T_PROF[bill_npi],$A255,T_PROF[year],N$2,T_PROF[encounter],N$4)</f>
        <v>22948.65</v>
      </c>
      <c r="O255" s="18">
        <f t="shared" si="24"/>
        <v>22948.65</v>
      </c>
      <c r="P255" s="1">
        <f t="shared" si="25"/>
        <v>0</v>
      </c>
      <c r="Q255" s="1">
        <f t="shared" si="26"/>
        <v>30</v>
      </c>
      <c r="R255" s="1">
        <f t="shared" si="27"/>
        <v>30</v>
      </c>
      <c r="S255" s="2">
        <f>SUM($R$6:$R255)/SUM($R$6:$R$1749)</f>
        <v>0.88085850589343406</v>
      </c>
    </row>
    <row r="256" spans="1:19" x14ac:dyDescent="0.35">
      <c r="A256">
        <v>1639149396</v>
      </c>
      <c r="B256" t="s">
        <v>351</v>
      </c>
      <c r="C256" t="s">
        <v>777</v>
      </c>
      <c r="D256" s="1">
        <f>SUMIFS(T_PROF[claims],T_PROF[year],D$2,T_PROF[encounter],D$4,T_PROF[bill_npi],$A256)</f>
        <v>0</v>
      </c>
      <c r="E256" s="1">
        <f>SUMIFS(T_PROF[claims],T_PROF[year],E$2,T_PROF[encounter],E$4,T_PROF[bill_npi],$A256)</f>
        <v>14</v>
      </c>
      <c r="F256" s="1">
        <f t="shared" si="21"/>
        <v>14</v>
      </c>
      <c r="G256" s="1">
        <f>SUMIFS(T_PROF[claims],T_PROF[year],G$2,T_PROF[encounter],G$4,T_PROF[bill_npi],$A256)</f>
        <v>4</v>
      </c>
      <c r="H256" s="1">
        <f>SUMIFS(T_PROF[claims],T_PROF[year],H$2,T_PROF[encounter],H$4,T_PROF[bill_npi],$A256)</f>
        <v>15</v>
      </c>
      <c r="I256" s="1">
        <f t="shared" si="22"/>
        <v>19</v>
      </c>
      <c r="J256" s="1">
        <f>SUMIFS(T_PROF[claims],T_PROF[year],J$2,T_PROF[encounter],J$4,T_PROF[bill_npi],$A256)</f>
        <v>0</v>
      </c>
      <c r="K256" s="1">
        <f>SUMIFS(T_PROF[claims],T_PROF[year],K$2,T_PROF[encounter],K$4,T_PROF[bill_npi],$A256)</f>
        <v>22</v>
      </c>
      <c r="L256" s="1">
        <f t="shared" si="23"/>
        <v>22</v>
      </c>
      <c r="M256" s="18">
        <f>SUMIFS(T_PROF[paid_amt],T_PROF[bill_npi],$A256,T_PROF[year],M$2,T_PROF[encounter],M$4)</f>
        <v>0</v>
      </c>
      <c r="N256" s="18">
        <f>SUMIFS(T_PROF[paid_amt],T_PROF[bill_npi],$A256,T_PROF[year],N$2,T_PROF[encounter],N$4)</f>
        <v>29499.94</v>
      </c>
      <c r="O256" s="18">
        <f t="shared" si="24"/>
        <v>29499.94</v>
      </c>
      <c r="P256" s="1">
        <f t="shared" si="25"/>
        <v>1.3333333333333333</v>
      </c>
      <c r="Q256" s="1">
        <f t="shared" si="26"/>
        <v>17</v>
      </c>
      <c r="R256" s="1">
        <f t="shared" si="27"/>
        <v>18.333333333333332</v>
      </c>
      <c r="S256" s="2">
        <f>SUM($R$6:$R256)/SUM($R$6:$R$1749)</f>
        <v>0.88142766963666874</v>
      </c>
    </row>
    <row r="257" spans="1:19" x14ac:dyDescent="0.35">
      <c r="A257">
        <v>1770689051</v>
      </c>
      <c r="B257" t="s">
        <v>351</v>
      </c>
      <c r="C257" t="s">
        <v>777</v>
      </c>
      <c r="D257" s="1">
        <f>SUMIFS(T_PROF[claims],T_PROF[year],D$2,T_PROF[encounter],D$4,T_PROF[bill_npi],$A257)</f>
        <v>0</v>
      </c>
      <c r="E257" s="1">
        <f>SUMIFS(T_PROF[claims],T_PROF[year],E$2,T_PROF[encounter],E$4,T_PROF[bill_npi],$A257)</f>
        <v>11</v>
      </c>
      <c r="F257" s="1">
        <f t="shared" si="21"/>
        <v>11</v>
      </c>
      <c r="G257" s="1">
        <f>SUMIFS(T_PROF[claims],T_PROF[year],G$2,T_PROF[encounter],G$4,T_PROF[bill_npi],$A257)</f>
        <v>0</v>
      </c>
      <c r="H257" s="1">
        <f>SUMIFS(T_PROF[claims],T_PROF[year],H$2,T_PROF[encounter],H$4,T_PROF[bill_npi],$A257)</f>
        <v>13</v>
      </c>
      <c r="I257" s="1">
        <f t="shared" si="22"/>
        <v>13</v>
      </c>
      <c r="J257" s="1">
        <f>SUMIFS(T_PROF[claims],T_PROF[year],J$2,T_PROF[encounter],J$4,T_PROF[bill_npi],$A257)</f>
        <v>0</v>
      </c>
      <c r="K257" s="1">
        <f>SUMIFS(T_PROF[claims],T_PROF[year],K$2,T_PROF[encounter],K$4,T_PROF[bill_npi],$A257)</f>
        <v>15</v>
      </c>
      <c r="L257" s="1">
        <f t="shared" si="23"/>
        <v>15</v>
      </c>
      <c r="M257" s="18">
        <f>SUMIFS(T_PROF[paid_amt],T_PROF[bill_npi],$A257,T_PROF[year],M$2,T_PROF[encounter],M$4)</f>
        <v>0</v>
      </c>
      <c r="N257" s="18">
        <f>SUMIFS(T_PROF[paid_amt],T_PROF[bill_npi],$A257,T_PROF[year],N$2,T_PROF[encounter],N$4)</f>
        <v>25895.82</v>
      </c>
      <c r="O257" s="18">
        <f t="shared" si="24"/>
        <v>25895.82</v>
      </c>
      <c r="P257" s="1">
        <f t="shared" si="25"/>
        <v>0</v>
      </c>
      <c r="Q257" s="1">
        <f t="shared" si="26"/>
        <v>13</v>
      </c>
      <c r="R257" s="1">
        <f t="shared" si="27"/>
        <v>13</v>
      </c>
      <c r="S257" s="2">
        <f>SUM($R$6:$R257)/SUM($R$6:$R$1749)</f>
        <v>0.88183125847278065</v>
      </c>
    </row>
    <row r="258" spans="1:19" x14ac:dyDescent="0.35">
      <c r="A258">
        <v>1750626834</v>
      </c>
      <c r="B258" t="s">
        <v>355</v>
      </c>
      <c r="C258" t="s">
        <v>2967</v>
      </c>
      <c r="D258" s="1">
        <f>SUMIFS(T_PROF[claims],T_PROF[year],D$2,T_PROF[encounter],D$4,T_PROF[bill_npi],$A258)</f>
        <v>0</v>
      </c>
      <c r="E258" s="1">
        <f>SUMIFS(T_PROF[claims],T_PROF[year],E$2,T_PROF[encounter],E$4,T_PROF[bill_npi],$A258)</f>
        <v>72</v>
      </c>
      <c r="F258" s="1">
        <f t="shared" si="21"/>
        <v>72</v>
      </c>
      <c r="G258" s="1">
        <f>SUMIFS(T_PROF[claims],T_PROF[year],G$2,T_PROF[encounter],G$4,T_PROF[bill_npi],$A258)</f>
        <v>0</v>
      </c>
      <c r="H258" s="1">
        <f>SUMIFS(T_PROF[claims],T_PROF[year],H$2,T_PROF[encounter],H$4,T_PROF[bill_npi],$A258)</f>
        <v>12</v>
      </c>
      <c r="I258" s="1">
        <f t="shared" si="22"/>
        <v>12</v>
      </c>
      <c r="J258" s="1">
        <f>SUMIFS(T_PROF[claims],T_PROF[year],J$2,T_PROF[encounter],J$4,T_PROF[bill_npi],$A258)</f>
        <v>0</v>
      </c>
      <c r="K258" s="1">
        <f>SUMIFS(T_PROF[claims],T_PROF[year],K$2,T_PROF[encounter],K$4,T_PROF[bill_npi],$A258)</f>
        <v>26</v>
      </c>
      <c r="L258" s="1">
        <f t="shared" si="23"/>
        <v>26</v>
      </c>
      <c r="M258" s="18">
        <f>SUMIFS(T_PROF[paid_amt],T_PROF[bill_npi],$A258,T_PROF[year],M$2,T_PROF[encounter],M$4)</f>
        <v>0</v>
      </c>
      <c r="N258" s="18">
        <f>SUMIFS(T_PROF[paid_amt],T_PROF[bill_npi],$A258,T_PROF[year],N$2,T_PROF[encounter],N$4)</f>
        <v>55856.05</v>
      </c>
      <c r="O258" s="18">
        <f t="shared" si="24"/>
        <v>55856.05</v>
      </c>
      <c r="P258" s="1">
        <f t="shared" si="25"/>
        <v>0</v>
      </c>
      <c r="Q258" s="1">
        <f t="shared" si="26"/>
        <v>36.666666666666664</v>
      </c>
      <c r="R258" s="1">
        <f t="shared" si="27"/>
        <v>36.666666666666664</v>
      </c>
      <c r="S258" s="2">
        <f>SUM($R$6:$R258)/SUM($R$6:$R$1749)</f>
        <v>0.88296958595925013</v>
      </c>
    </row>
    <row r="259" spans="1:19" x14ac:dyDescent="0.35">
      <c r="A259">
        <v>1124189782</v>
      </c>
      <c r="B259" t="s">
        <v>366</v>
      </c>
      <c r="C259" t="s">
        <v>600</v>
      </c>
      <c r="D259" s="1">
        <f>SUMIFS(T_PROF[claims],T_PROF[year],D$2,T_PROF[encounter],D$4,T_PROF[bill_npi],$A259)</f>
        <v>0</v>
      </c>
      <c r="E259" s="1">
        <f>SUMIFS(T_PROF[claims],T_PROF[year],E$2,T_PROF[encounter],E$4,T_PROF[bill_npi],$A259)</f>
        <v>9</v>
      </c>
      <c r="F259" s="1">
        <f t="shared" si="21"/>
        <v>9</v>
      </c>
      <c r="G259" s="1">
        <f>SUMIFS(T_PROF[claims],T_PROF[year],G$2,T_PROF[encounter],G$4,T_PROF[bill_npi],$A259)</f>
        <v>0</v>
      </c>
      <c r="H259" s="1">
        <f>SUMIFS(T_PROF[claims],T_PROF[year],H$2,T_PROF[encounter],H$4,T_PROF[bill_npi],$A259)</f>
        <v>39</v>
      </c>
      <c r="I259" s="1">
        <f t="shared" si="22"/>
        <v>39</v>
      </c>
      <c r="J259" s="1">
        <f>SUMIFS(T_PROF[claims],T_PROF[year],J$2,T_PROF[encounter],J$4,T_PROF[bill_npi],$A259)</f>
        <v>0</v>
      </c>
      <c r="K259" s="1">
        <f>SUMIFS(T_PROF[claims],T_PROF[year],K$2,T_PROF[encounter],K$4,T_PROF[bill_npi],$A259)</f>
        <v>54</v>
      </c>
      <c r="L259" s="1">
        <f t="shared" si="23"/>
        <v>54</v>
      </c>
      <c r="M259" s="18">
        <f>SUMIFS(T_PROF[paid_amt],T_PROF[bill_npi],$A259,T_PROF[year],M$2,T_PROF[encounter],M$4)</f>
        <v>0</v>
      </c>
      <c r="N259" s="18">
        <f>SUMIFS(T_PROF[paid_amt],T_PROF[bill_npi],$A259,T_PROF[year],N$2,T_PROF[encounter],N$4)</f>
        <v>118236.85</v>
      </c>
      <c r="O259" s="18">
        <f t="shared" si="24"/>
        <v>118236.85</v>
      </c>
      <c r="P259" s="1">
        <f t="shared" si="25"/>
        <v>0</v>
      </c>
      <c r="Q259" s="1">
        <f t="shared" si="26"/>
        <v>34</v>
      </c>
      <c r="R259" s="1">
        <f t="shared" si="27"/>
        <v>34</v>
      </c>
      <c r="S259" s="2">
        <f>SUM($R$6:$R259)/SUM($R$6:$R$1749)</f>
        <v>0.8840251259921581</v>
      </c>
    </row>
    <row r="260" spans="1:19" x14ac:dyDescent="0.35">
      <c r="A260">
        <v>1124448576</v>
      </c>
      <c r="B260" t="s">
        <v>352</v>
      </c>
      <c r="C260" t="s">
        <v>2130</v>
      </c>
      <c r="D260" s="1">
        <f>SUMIFS(T_PROF[claims],T_PROF[year],D$2,T_PROF[encounter],D$4,T_PROF[bill_npi],$A260)</f>
        <v>0</v>
      </c>
      <c r="E260" s="1">
        <f>SUMIFS(T_PROF[claims],T_PROF[year],E$2,T_PROF[encounter],E$4,T_PROF[bill_npi],$A260)</f>
        <v>16</v>
      </c>
      <c r="F260" s="1">
        <f t="shared" si="21"/>
        <v>16</v>
      </c>
      <c r="G260" s="1">
        <f>SUMIFS(T_PROF[claims],T_PROF[year],G$2,T_PROF[encounter],G$4,T_PROF[bill_npi],$A260)</f>
        <v>0</v>
      </c>
      <c r="H260" s="1">
        <f>SUMIFS(T_PROF[claims],T_PROF[year],H$2,T_PROF[encounter],H$4,T_PROF[bill_npi],$A260)</f>
        <v>18</v>
      </c>
      <c r="I260" s="1">
        <f t="shared" si="22"/>
        <v>18</v>
      </c>
      <c r="J260" s="1">
        <f>SUMIFS(T_PROF[claims],T_PROF[year],J$2,T_PROF[encounter],J$4,T_PROF[bill_npi],$A260)</f>
        <v>0</v>
      </c>
      <c r="K260" s="1">
        <f>SUMIFS(T_PROF[claims],T_PROF[year],K$2,T_PROF[encounter],K$4,T_PROF[bill_npi],$A260)</f>
        <v>32</v>
      </c>
      <c r="L260" s="1">
        <f t="shared" si="23"/>
        <v>32</v>
      </c>
      <c r="M260" s="18">
        <f>SUMIFS(T_PROF[paid_amt],T_PROF[bill_npi],$A260,T_PROF[year],M$2,T_PROF[encounter],M$4)</f>
        <v>0</v>
      </c>
      <c r="N260" s="18">
        <f>SUMIFS(T_PROF[paid_amt],T_PROF[bill_npi],$A260,T_PROF[year],N$2,T_PROF[encounter],N$4)</f>
        <v>54200</v>
      </c>
      <c r="O260" s="18">
        <f t="shared" si="24"/>
        <v>54200</v>
      </c>
      <c r="P260" s="1">
        <f t="shared" si="25"/>
        <v>0</v>
      </c>
      <c r="Q260" s="1">
        <f t="shared" si="26"/>
        <v>22</v>
      </c>
      <c r="R260" s="1">
        <f t="shared" si="27"/>
        <v>22</v>
      </c>
      <c r="S260" s="2">
        <f>SUM($R$6:$R260)/SUM($R$6:$R$1749)</f>
        <v>0.88470812248403974</v>
      </c>
    </row>
    <row r="261" spans="1:19" x14ac:dyDescent="0.35">
      <c r="A261">
        <v>1871807115</v>
      </c>
      <c r="B261" t="s">
        <v>351</v>
      </c>
      <c r="C261" t="s">
        <v>777</v>
      </c>
      <c r="D261" s="1">
        <f>SUMIFS(T_PROF[claims],T_PROF[year],D$2,T_PROF[encounter],D$4,T_PROF[bill_npi],$A261)</f>
        <v>0</v>
      </c>
      <c r="E261" s="1">
        <f>SUMIFS(T_PROF[claims],T_PROF[year],E$2,T_PROF[encounter],E$4,T_PROF[bill_npi],$A261)</f>
        <v>9</v>
      </c>
      <c r="F261" s="1">
        <f t="shared" si="21"/>
        <v>9</v>
      </c>
      <c r="G261" s="1">
        <f>SUMIFS(T_PROF[claims],T_PROF[year],G$2,T_PROF[encounter],G$4,T_PROF[bill_npi],$A261)</f>
        <v>0</v>
      </c>
      <c r="H261" s="1">
        <f>SUMIFS(T_PROF[claims],T_PROF[year],H$2,T_PROF[encounter],H$4,T_PROF[bill_npi],$A261)</f>
        <v>6</v>
      </c>
      <c r="I261" s="1">
        <f t="shared" si="22"/>
        <v>6</v>
      </c>
      <c r="J261" s="1">
        <f>SUMIFS(T_PROF[claims],T_PROF[year],J$2,T_PROF[encounter],J$4,T_PROF[bill_npi],$A261)</f>
        <v>0</v>
      </c>
      <c r="K261" s="1">
        <f>SUMIFS(T_PROF[claims],T_PROF[year],K$2,T_PROF[encounter],K$4,T_PROF[bill_npi],$A261)</f>
        <v>15</v>
      </c>
      <c r="L261" s="1">
        <f t="shared" si="23"/>
        <v>15</v>
      </c>
      <c r="M261" s="18">
        <f>SUMIFS(T_PROF[paid_amt],T_PROF[bill_npi],$A261,T_PROF[year],M$2,T_PROF[encounter],M$4)</f>
        <v>0</v>
      </c>
      <c r="N261" s="18">
        <f>SUMIFS(T_PROF[paid_amt],T_PROF[bill_npi],$A261,T_PROF[year],N$2,T_PROF[encounter],N$4)</f>
        <v>27359.63</v>
      </c>
      <c r="O261" s="18">
        <f t="shared" si="24"/>
        <v>27359.63</v>
      </c>
      <c r="P261" s="1">
        <f t="shared" si="25"/>
        <v>0</v>
      </c>
      <c r="Q261" s="1">
        <f t="shared" si="26"/>
        <v>10</v>
      </c>
      <c r="R261" s="1">
        <f t="shared" si="27"/>
        <v>10</v>
      </c>
      <c r="S261" s="2">
        <f>SUM($R$6:$R261)/SUM($R$6:$R$1749)</f>
        <v>0.88501857543489504</v>
      </c>
    </row>
    <row r="262" spans="1:19" x14ac:dyDescent="0.35">
      <c r="A262">
        <v>1154589083</v>
      </c>
      <c r="B262" t="s">
        <v>363</v>
      </c>
      <c r="C262" t="s">
        <v>2967</v>
      </c>
      <c r="D262" s="1">
        <f>SUMIFS(T_PROF[claims],T_PROF[year],D$2,T_PROF[encounter],D$4,T_PROF[bill_npi],$A262)</f>
        <v>0</v>
      </c>
      <c r="E262" s="1">
        <f>SUMIFS(T_PROF[claims],T_PROF[year],E$2,T_PROF[encounter],E$4,T_PROF[bill_npi],$A262)</f>
        <v>15</v>
      </c>
      <c r="F262" s="1">
        <f t="shared" ref="F262:F325" si="28">SUM(D262,E262)</f>
        <v>15</v>
      </c>
      <c r="G262" s="1">
        <f>SUMIFS(T_PROF[claims],T_PROF[year],G$2,T_PROF[encounter],G$4,T_PROF[bill_npi],$A262)</f>
        <v>0</v>
      </c>
      <c r="H262" s="1">
        <f>SUMIFS(T_PROF[claims],T_PROF[year],H$2,T_PROF[encounter],H$4,T_PROF[bill_npi],$A262)</f>
        <v>15</v>
      </c>
      <c r="I262" s="1">
        <f t="shared" ref="I262:I325" si="29">SUM(G262,H262)</f>
        <v>15</v>
      </c>
      <c r="J262" s="1">
        <f>SUMIFS(T_PROF[claims],T_PROF[year],J$2,T_PROF[encounter],J$4,T_PROF[bill_npi],$A262)</f>
        <v>0</v>
      </c>
      <c r="K262" s="1">
        <f>SUMIFS(T_PROF[claims],T_PROF[year],K$2,T_PROF[encounter],K$4,T_PROF[bill_npi],$A262)</f>
        <v>20</v>
      </c>
      <c r="L262" s="1">
        <f t="shared" ref="L262:L325" si="30">SUM(J262,K262)</f>
        <v>20</v>
      </c>
      <c r="M262" s="18">
        <f>SUMIFS(T_PROF[paid_amt],T_PROF[bill_npi],$A262,T_PROF[year],M$2,T_PROF[encounter],M$4)</f>
        <v>0</v>
      </c>
      <c r="N262" s="18">
        <f>SUMIFS(T_PROF[paid_amt],T_PROF[bill_npi],$A262,T_PROF[year],N$2,T_PROF[encounter],N$4)</f>
        <v>40274.400000000001</v>
      </c>
      <c r="O262" s="18">
        <f t="shared" si="24"/>
        <v>40274.400000000001</v>
      </c>
      <c r="P262" s="1">
        <f t="shared" si="25"/>
        <v>0</v>
      </c>
      <c r="Q262" s="1">
        <f t="shared" si="26"/>
        <v>16.666666666666668</v>
      </c>
      <c r="R262" s="1">
        <f t="shared" si="27"/>
        <v>16.666666666666668</v>
      </c>
      <c r="S262" s="2">
        <f>SUM($R$6:$R262)/SUM($R$6:$R$1749)</f>
        <v>0.88553599701965391</v>
      </c>
    </row>
    <row r="263" spans="1:19" x14ac:dyDescent="0.35">
      <c r="A263">
        <v>1639321029</v>
      </c>
      <c r="B263" t="s">
        <v>351</v>
      </c>
      <c r="C263" t="s">
        <v>777</v>
      </c>
      <c r="D263" s="1">
        <f>SUMIFS(T_PROF[claims],T_PROF[year],D$2,T_PROF[encounter],D$4,T_PROF[bill_npi],$A263)</f>
        <v>0</v>
      </c>
      <c r="E263" s="1">
        <f>SUMIFS(T_PROF[claims],T_PROF[year],E$2,T_PROF[encounter],E$4,T_PROF[bill_npi],$A263)</f>
        <v>42</v>
      </c>
      <c r="F263" s="1">
        <f t="shared" si="28"/>
        <v>42</v>
      </c>
      <c r="G263" s="1">
        <f>SUMIFS(T_PROF[claims],T_PROF[year],G$2,T_PROF[encounter],G$4,T_PROF[bill_npi],$A263)</f>
        <v>0</v>
      </c>
      <c r="H263" s="1">
        <f>SUMIFS(T_PROF[claims],T_PROF[year],H$2,T_PROF[encounter],H$4,T_PROF[bill_npi],$A263)</f>
        <v>16</v>
      </c>
      <c r="I263" s="1">
        <f t="shared" si="29"/>
        <v>16</v>
      </c>
      <c r="J263" s="1">
        <f>SUMIFS(T_PROF[claims],T_PROF[year],J$2,T_PROF[encounter],J$4,T_PROF[bill_npi],$A263)</f>
        <v>0</v>
      </c>
      <c r="K263" s="1">
        <f>SUMIFS(T_PROF[claims],T_PROF[year],K$2,T_PROF[encounter],K$4,T_PROF[bill_npi],$A263)</f>
        <v>60</v>
      </c>
      <c r="L263" s="1">
        <f t="shared" si="30"/>
        <v>60</v>
      </c>
      <c r="M263" s="18">
        <f>SUMIFS(T_PROF[paid_amt],T_PROF[bill_npi],$A263,T_PROF[year],M$2,T_PROF[encounter],M$4)</f>
        <v>0</v>
      </c>
      <c r="N263" s="18">
        <f>SUMIFS(T_PROF[paid_amt],T_PROF[bill_npi],$A263,T_PROF[year],N$2,T_PROF[encounter],N$4)</f>
        <v>88135.94</v>
      </c>
      <c r="O263" s="18">
        <f t="shared" ref="O263:O326" si="31">SUM(M263:N263)</f>
        <v>88135.94</v>
      </c>
      <c r="P263" s="1">
        <f t="shared" ref="P263:P326" si="32">AVERAGE(J263,G263,D263)</f>
        <v>0</v>
      </c>
      <c r="Q263" s="1">
        <f t="shared" ref="Q263:Q326" si="33">AVERAGE(K263,H263,E263)</f>
        <v>39.333333333333336</v>
      </c>
      <c r="R263" s="1">
        <f t="shared" ref="R263:R326" si="34">AVERAGE(L263,I263,F263)</f>
        <v>39.333333333333336</v>
      </c>
      <c r="S263" s="2">
        <f>SUM($R$6:$R263)/SUM($R$6:$R$1749)</f>
        <v>0.88675711195968476</v>
      </c>
    </row>
    <row r="264" spans="1:19" x14ac:dyDescent="0.35">
      <c r="A264">
        <v>1437221801</v>
      </c>
      <c r="B264" t="s">
        <v>401</v>
      </c>
      <c r="C264" t="s">
        <v>1003</v>
      </c>
      <c r="D264" s="1">
        <f>SUMIFS(T_PROF[claims],T_PROF[year],D$2,T_PROF[encounter],D$4,T_PROF[bill_npi],$A264)</f>
        <v>0</v>
      </c>
      <c r="E264" s="1">
        <f>SUMIFS(T_PROF[claims],T_PROF[year],E$2,T_PROF[encounter],E$4,T_PROF[bill_npi],$A264)</f>
        <v>0</v>
      </c>
      <c r="F264" s="1">
        <f t="shared" si="28"/>
        <v>0</v>
      </c>
      <c r="G264" s="1">
        <f>SUMIFS(T_PROF[claims],T_PROF[year],G$2,T_PROF[encounter],G$4,T_PROF[bill_npi],$A264)</f>
        <v>0</v>
      </c>
      <c r="H264" s="1">
        <f>SUMIFS(T_PROF[claims],T_PROF[year],H$2,T_PROF[encounter],H$4,T_PROF[bill_npi],$A264)</f>
        <v>0</v>
      </c>
      <c r="I264" s="1">
        <f t="shared" si="29"/>
        <v>0</v>
      </c>
      <c r="J264" s="1">
        <f>SUMIFS(T_PROF[claims],T_PROF[year],J$2,T_PROF[encounter],J$4,T_PROF[bill_npi],$A264)</f>
        <v>0</v>
      </c>
      <c r="K264" s="1">
        <f>SUMIFS(T_PROF[claims],T_PROF[year],K$2,T_PROF[encounter],K$4,T_PROF[bill_npi],$A264)</f>
        <v>0</v>
      </c>
      <c r="L264" s="1">
        <f t="shared" si="30"/>
        <v>0</v>
      </c>
      <c r="M264" s="18">
        <f>SUMIFS(T_PROF[paid_amt],T_PROF[bill_npi],$A264,T_PROF[year],M$2,T_PROF[encounter],M$4)</f>
        <v>0</v>
      </c>
      <c r="N264" s="18">
        <f>SUMIFS(T_PROF[paid_amt],T_PROF[bill_npi],$A264,T_PROF[year],N$2,T_PROF[encounter],N$4)</f>
        <v>0</v>
      </c>
      <c r="O264" s="18">
        <f t="shared" si="31"/>
        <v>0</v>
      </c>
      <c r="P264" s="1">
        <f t="shared" si="32"/>
        <v>0</v>
      </c>
      <c r="Q264" s="1">
        <f t="shared" si="33"/>
        <v>0</v>
      </c>
      <c r="R264" s="1">
        <f t="shared" si="34"/>
        <v>0</v>
      </c>
      <c r="S264" s="2">
        <f>SUM($R$6:$R264)/SUM($R$6:$R$1749)</f>
        <v>0.88675711195968476</v>
      </c>
    </row>
    <row r="265" spans="1:19" x14ac:dyDescent="0.35">
      <c r="A265">
        <v>1538425673</v>
      </c>
      <c r="B265" t="s">
        <v>351</v>
      </c>
      <c r="C265" t="s">
        <v>777</v>
      </c>
      <c r="D265" s="1">
        <f>SUMIFS(T_PROF[claims],T_PROF[year],D$2,T_PROF[encounter],D$4,T_PROF[bill_npi],$A265)</f>
        <v>0</v>
      </c>
      <c r="E265" s="1">
        <f>SUMIFS(T_PROF[claims],T_PROF[year],E$2,T_PROF[encounter],E$4,T_PROF[bill_npi],$A265)</f>
        <v>18</v>
      </c>
      <c r="F265" s="1">
        <f t="shared" si="28"/>
        <v>18</v>
      </c>
      <c r="G265" s="1">
        <f>SUMIFS(T_PROF[claims],T_PROF[year],G$2,T_PROF[encounter],G$4,T_PROF[bill_npi],$A265)</f>
        <v>0</v>
      </c>
      <c r="H265" s="1">
        <f>SUMIFS(T_PROF[claims],T_PROF[year],H$2,T_PROF[encounter],H$4,T_PROF[bill_npi],$A265)</f>
        <v>7</v>
      </c>
      <c r="I265" s="1">
        <f t="shared" si="29"/>
        <v>7</v>
      </c>
      <c r="J265" s="1">
        <f>SUMIFS(T_PROF[claims],T_PROF[year],J$2,T_PROF[encounter],J$4,T_PROF[bill_npi],$A265)</f>
        <v>0</v>
      </c>
      <c r="K265" s="1">
        <f>SUMIFS(T_PROF[claims],T_PROF[year],K$2,T_PROF[encounter],K$4,T_PROF[bill_npi],$A265)</f>
        <v>12</v>
      </c>
      <c r="L265" s="1">
        <f t="shared" si="30"/>
        <v>12</v>
      </c>
      <c r="M265" s="18">
        <f>SUMIFS(T_PROF[paid_amt],T_PROF[bill_npi],$A265,T_PROF[year],M$2,T_PROF[encounter],M$4)</f>
        <v>0</v>
      </c>
      <c r="N265" s="18">
        <f>SUMIFS(T_PROF[paid_amt],T_PROF[bill_npi],$A265,T_PROF[year],N$2,T_PROF[encounter],N$4)</f>
        <v>20400</v>
      </c>
      <c r="O265" s="18">
        <f t="shared" si="31"/>
        <v>20400</v>
      </c>
      <c r="P265" s="1">
        <f t="shared" si="32"/>
        <v>0</v>
      </c>
      <c r="Q265" s="1">
        <f t="shared" si="33"/>
        <v>12.333333333333334</v>
      </c>
      <c r="R265" s="1">
        <f t="shared" si="34"/>
        <v>12.333333333333334</v>
      </c>
      <c r="S265" s="2">
        <f>SUM($R$6:$R265)/SUM($R$6:$R$1749)</f>
        <v>0.88714000393240622</v>
      </c>
    </row>
    <row r="266" spans="1:19" x14ac:dyDescent="0.35">
      <c r="A266">
        <v>1801159033</v>
      </c>
      <c r="B266" t="s">
        <v>351</v>
      </c>
      <c r="C266" t="s">
        <v>777</v>
      </c>
      <c r="D266" s="1">
        <f>SUMIFS(T_PROF[claims],T_PROF[year],D$2,T_PROF[encounter],D$4,T_PROF[bill_npi],$A266)</f>
        <v>0</v>
      </c>
      <c r="E266" s="1">
        <f>SUMIFS(T_PROF[claims],T_PROF[year],E$2,T_PROF[encounter],E$4,T_PROF[bill_npi],$A266)</f>
        <v>11</v>
      </c>
      <c r="F266" s="1">
        <f t="shared" si="28"/>
        <v>11</v>
      </c>
      <c r="G266" s="1">
        <f>SUMIFS(T_PROF[claims],T_PROF[year],G$2,T_PROF[encounter],G$4,T_PROF[bill_npi],$A266)</f>
        <v>0</v>
      </c>
      <c r="H266" s="1">
        <f>SUMIFS(T_PROF[claims],T_PROF[year],H$2,T_PROF[encounter],H$4,T_PROF[bill_npi],$A266)</f>
        <v>5</v>
      </c>
      <c r="I266" s="1">
        <f t="shared" si="29"/>
        <v>5</v>
      </c>
      <c r="J266" s="1">
        <f>SUMIFS(T_PROF[claims],T_PROF[year],J$2,T_PROF[encounter],J$4,T_PROF[bill_npi],$A266)</f>
        <v>0</v>
      </c>
      <c r="K266" s="1">
        <f>SUMIFS(T_PROF[claims],T_PROF[year],K$2,T_PROF[encounter],K$4,T_PROF[bill_npi],$A266)</f>
        <v>8</v>
      </c>
      <c r="L266" s="1">
        <f t="shared" si="30"/>
        <v>8</v>
      </c>
      <c r="M266" s="18">
        <f>SUMIFS(T_PROF[paid_amt],T_PROF[bill_npi],$A266,T_PROF[year],M$2,T_PROF[encounter],M$4)</f>
        <v>0</v>
      </c>
      <c r="N266" s="18">
        <f>SUMIFS(T_PROF[paid_amt],T_PROF[bill_npi],$A266,T_PROF[year],N$2,T_PROF[encounter],N$4)</f>
        <v>25600</v>
      </c>
      <c r="O266" s="18">
        <f t="shared" si="31"/>
        <v>25600</v>
      </c>
      <c r="P266" s="1">
        <f t="shared" si="32"/>
        <v>0</v>
      </c>
      <c r="Q266" s="1">
        <f t="shared" si="33"/>
        <v>8</v>
      </c>
      <c r="R266" s="1">
        <f t="shared" si="34"/>
        <v>8</v>
      </c>
      <c r="S266" s="2">
        <f>SUM($R$6:$R266)/SUM($R$6:$R$1749)</f>
        <v>0.88738836629309048</v>
      </c>
    </row>
    <row r="267" spans="1:19" x14ac:dyDescent="0.35">
      <c r="A267">
        <v>1962472787</v>
      </c>
      <c r="B267" t="s">
        <v>351</v>
      </c>
      <c r="C267" t="s">
        <v>777</v>
      </c>
      <c r="D267" s="1">
        <f>SUMIFS(T_PROF[claims],T_PROF[year],D$2,T_PROF[encounter],D$4,T_PROF[bill_npi],$A267)</f>
        <v>0</v>
      </c>
      <c r="E267" s="1">
        <f>SUMIFS(T_PROF[claims],T_PROF[year],E$2,T_PROF[encounter],E$4,T_PROF[bill_npi],$A267)</f>
        <v>11</v>
      </c>
      <c r="F267" s="1">
        <f t="shared" si="28"/>
        <v>11</v>
      </c>
      <c r="G267" s="1">
        <f>SUMIFS(T_PROF[claims],T_PROF[year],G$2,T_PROF[encounter],G$4,T_PROF[bill_npi],$A267)</f>
        <v>0</v>
      </c>
      <c r="H267" s="1">
        <f>SUMIFS(T_PROF[claims],T_PROF[year],H$2,T_PROF[encounter],H$4,T_PROF[bill_npi],$A267)</f>
        <v>20</v>
      </c>
      <c r="I267" s="1">
        <f t="shared" si="29"/>
        <v>20</v>
      </c>
      <c r="J267" s="1">
        <f>SUMIFS(T_PROF[claims],T_PROF[year],J$2,T_PROF[encounter],J$4,T_PROF[bill_npi],$A267)</f>
        <v>0</v>
      </c>
      <c r="K267" s="1">
        <f>SUMIFS(T_PROF[claims],T_PROF[year],K$2,T_PROF[encounter],K$4,T_PROF[bill_npi],$A267)</f>
        <v>10</v>
      </c>
      <c r="L267" s="1">
        <f t="shared" si="30"/>
        <v>10</v>
      </c>
      <c r="M267" s="18">
        <f>SUMIFS(T_PROF[paid_amt],T_PROF[bill_npi],$A267,T_PROF[year],M$2,T_PROF[encounter],M$4)</f>
        <v>0</v>
      </c>
      <c r="N267" s="18">
        <f>SUMIFS(T_PROF[paid_amt],T_PROF[bill_npi],$A267,T_PROF[year],N$2,T_PROF[encounter],N$4)</f>
        <v>20506.8</v>
      </c>
      <c r="O267" s="18">
        <f t="shared" si="31"/>
        <v>20506.8</v>
      </c>
      <c r="P267" s="1">
        <f t="shared" si="32"/>
        <v>0</v>
      </c>
      <c r="Q267" s="1">
        <f t="shared" si="33"/>
        <v>13.666666666666666</v>
      </c>
      <c r="R267" s="1">
        <f t="shared" si="34"/>
        <v>13.666666666666666</v>
      </c>
      <c r="S267" s="2">
        <f>SUM($R$6:$R267)/SUM($R$6:$R$1749)</f>
        <v>0.88781265199259274</v>
      </c>
    </row>
    <row r="268" spans="1:19" x14ac:dyDescent="0.35">
      <c r="A268">
        <v>1043358815</v>
      </c>
      <c r="B268" t="s">
        <v>361</v>
      </c>
      <c r="C268" t="s">
        <v>546</v>
      </c>
      <c r="D268" s="1">
        <f>SUMIFS(T_PROF[claims],T_PROF[year],D$2,T_PROF[encounter],D$4,T_PROF[bill_npi],$A268)</f>
        <v>0</v>
      </c>
      <c r="E268" s="1">
        <f>SUMIFS(T_PROF[claims],T_PROF[year],E$2,T_PROF[encounter],E$4,T_PROF[bill_npi],$A268)</f>
        <v>17</v>
      </c>
      <c r="F268" s="1">
        <f t="shared" si="28"/>
        <v>17</v>
      </c>
      <c r="G268" s="1">
        <f>SUMIFS(T_PROF[claims],T_PROF[year],G$2,T_PROF[encounter],G$4,T_PROF[bill_npi],$A268)</f>
        <v>0</v>
      </c>
      <c r="H268" s="1">
        <f>SUMIFS(T_PROF[claims],T_PROF[year],H$2,T_PROF[encounter],H$4,T_PROF[bill_npi],$A268)</f>
        <v>22</v>
      </c>
      <c r="I268" s="1">
        <f t="shared" si="29"/>
        <v>22</v>
      </c>
      <c r="J268" s="1">
        <f>SUMIFS(T_PROF[claims],T_PROF[year],J$2,T_PROF[encounter],J$4,T_PROF[bill_npi],$A268)</f>
        <v>0</v>
      </c>
      <c r="K268" s="1">
        <f>SUMIFS(T_PROF[claims],T_PROF[year],K$2,T_PROF[encounter],K$4,T_PROF[bill_npi],$A268)</f>
        <v>20</v>
      </c>
      <c r="L268" s="1">
        <f t="shared" si="30"/>
        <v>20</v>
      </c>
      <c r="M268" s="18">
        <f>SUMIFS(T_PROF[paid_amt],T_PROF[bill_npi],$A268,T_PROF[year],M$2,T_PROF[encounter],M$4)</f>
        <v>0</v>
      </c>
      <c r="N268" s="18">
        <f>SUMIFS(T_PROF[paid_amt],T_PROF[bill_npi],$A268,T_PROF[year],N$2,T_PROF[encounter],N$4)</f>
        <v>67500</v>
      </c>
      <c r="O268" s="18">
        <f t="shared" si="31"/>
        <v>67500</v>
      </c>
      <c r="P268" s="1">
        <f t="shared" si="32"/>
        <v>0</v>
      </c>
      <c r="Q268" s="1">
        <f t="shared" si="33"/>
        <v>19.666666666666668</v>
      </c>
      <c r="R268" s="1">
        <f t="shared" si="34"/>
        <v>19.666666666666668</v>
      </c>
      <c r="S268" s="2">
        <f>SUM($R$6:$R268)/SUM($R$6:$R$1749)</f>
        <v>0.88842320946260822</v>
      </c>
    </row>
    <row r="269" spans="1:19" x14ac:dyDescent="0.35">
      <c r="A269">
        <v>1265760318</v>
      </c>
      <c r="B269" t="s">
        <v>351</v>
      </c>
      <c r="C269" t="s">
        <v>777</v>
      </c>
      <c r="D269" s="1">
        <f>SUMIFS(T_PROF[claims],T_PROF[year],D$2,T_PROF[encounter],D$4,T_PROF[bill_npi],$A269)</f>
        <v>0</v>
      </c>
      <c r="E269" s="1">
        <f>SUMIFS(T_PROF[claims],T_PROF[year],E$2,T_PROF[encounter],E$4,T_PROF[bill_npi],$A269)</f>
        <v>26</v>
      </c>
      <c r="F269" s="1">
        <f t="shared" si="28"/>
        <v>26</v>
      </c>
      <c r="G269" s="1">
        <f>SUMIFS(T_PROF[claims],T_PROF[year],G$2,T_PROF[encounter],G$4,T_PROF[bill_npi],$A269)</f>
        <v>0</v>
      </c>
      <c r="H269" s="1">
        <f>SUMIFS(T_PROF[claims],T_PROF[year],H$2,T_PROF[encounter],H$4,T_PROF[bill_npi],$A269)</f>
        <v>16</v>
      </c>
      <c r="I269" s="1">
        <f t="shared" si="29"/>
        <v>16</v>
      </c>
      <c r="J269" s="1">
        <f>SUMIFS(T_PROF[claims],T_PROF[year],J$2,T_PROF[encounter],J$4,T_PROF[bill_npi],$A269)</f>
        <v>0</v>
      </c>
      <c r="K269" s="1">
        <f>SUMIFS(T_PROF[claims],T_PROF[year],K$2,T_PROF[encounter],K$4,T_PROF[bill_npi],$A269)</f>
        <v>24</v>
      </c>
      <c r="L269" s="1">
        <f t="shared" si="30"/>
        <v>24</v>
      </c>
      <c r="M269" s="18">
        <f>SUMIFS(T_PROF[paid_amt],T_PROF[bill_npi],$A269,T_PROF[year],M$2,T_PROF[encounter],M$4)</f>
        <v>0</v>
      </c>
      <c r="N269" s="18">
        <f>SUMIFS(T_PROF[paid_amt],T_PROF[bill_npi],$A269,T_PROF[year],N$2,T_PROF[encounter],N$4)</f>
        <v>19089.05</v>
      </c>
      <c r="O269" s="18">
        <f t="shared" si="31"/>
        <v>19089.05</v>
      </c>
      <c r="P269" s="1">
        <f t="shared" si="32"/>
        <v>0</v>
      </c>
      <c r="Q269" s="1">
        <f t="shared" si="33"/>
        <v>22</v>
      </c>
      <c r="R269" s="1">
        <f t="shared" si="34"/>
        <v>22</v>
      </c>
      <c r="S269" s="2">
        <f>SUM($R$6:$R269)/SUM($R$6:$R$1749)</f>
        <v>0.88910620595448986</v>
      </c>
    </row>
    <row r="270" spans="1:19" x14ac:dyDescent="0.35">
      <c r="A270">
        <v>1023530532</v>
      </c>
      <c r="B270" t="s">
        <v>378</v>
      </c>
      <c r="C270" t="s">
        <v>1449</v>
      </c>
      <c r="D270" s="1">
        <f>SUMIFS(T_PROF[claims],T_PROF[year],D$2,T_PROF[encounter],D$4,T_PROF[bill_npi],$A270)</f>
        <v>0</v>
      </c>
      <c r="E270" s="1">
        <f>SUMIFS(T_PROF[claims],T_PROF[year],E$2,T_PROF[encounter],E$4,T_PROF[bill_npi],$A270)</f>
        <v>26</v>
      </c>
      <c r="F270" s="1">
        <f t="shared" si="28"/>
        <v>26</v>
      </c>
      <c r="G270" s="1">
        <f>SUMIFS(T_PROF[claims],T_PROF[year],G$2,T_PROF[encounter],G$4,T_PROF[bill_npi],$A270)</f>
        <v>0</v>
      </c>
      <c r="H270" s="1">
        <f>SUMIFS(T_PROF[claims],T_PROF[year],H$2,T_PROF[encounter],H$4,T_PROF[bill_npi],$A270)</f>
        <v>9</v>
      </c>
      <c r="I270" s="1">
        <f t="shared" si="29"/>
        <v>9</v>
      </c>
      <c r="J270" s="1">
        <f>SUMIFS(T_PROF[claims],T_PROF[year],J$2,T_PROF[encounter],J$4,T_PROF[bill_npi],$A270)</f>
        <v>0</v>
      </c>
      <c r="K270" s="1">
        <f>SUMIFS(T_PROF[claims],T_PROF[year],K$2,T_PROF[encounter],K$4,T_PROF[bill_npi],$A270)</f>
        <v>0</v>
      </c>
      <c r="L270" s="1">
        <f t="shared" si="30"/>
        <v>0</v>
      </c>
      <c r="M270" s="18">
        <f>SUMIFS(T_PROF[paid_amt],T_PROF[bill_npi],$A270,T_PROF[year],M$2,T_PROF[encounter],M$4)</f>
        <v>0</v>
      </c>
      <c r="N270" s="18">
        <f>SUMIFS(T_PROF[paid_amt],T_PROF[bill_npi],$A270,T_PROF[year],N$2,T_PROF[encounter],N$4)</f>
        <v>0</v>
      </c>
      <c r="O270" s="18">
        <f t="shared" si="31"/>
        <v>0</v>
      </c>
      <c r="P270" s="1">
        <f t="shared" si="32"/>
        <v>0</v>
      </c>
      <c r="Q270" s="1">
        <f t="shared" si="33"/>
        <v>11.666666666666666</v>
      </c>
      <c r="R270" s="1">
        <f t="shared" si="34"/>
        <v>11.666666666666666</v>
      </c>
      <c r="S270" s="2">
        <f>SUM($R$6:$R270)/SUM($R$6:$R$1749)</f>
        <v>0.88946840106382108</v>
      </c>
    </row>
    <row r="271" spans="1:19" x14ac:dyDescent="0.35">
      <c r="A271">
        <v>1821337544</v>
      </c>
      <c r="B271" t="s">
        <v>351</v>
      </c>
      <c r="C271" t="s">
        <v>777</v>
      </c>
      <c r="D271" s="1">
        <f>SUMIFS(T_PROF[claims],T_PROF[year],D$2,T_PROF[encounter],D$4,T_PROF[bill_npi],$A271)</f>
        <v>0</v>
      </c>
      <c r="E271" s="1">
        <f>SUMIFS(T_PROF[claims],T_PROF[year],E$2,T_PROF[encounter],E$4,T_PROF[bill_npi],$A271)</f>
        <v>11</v>
      </c>
      <c r="F271" s="1">
        <f t="shared" si="28"/>
        <v>11</v>
      </c>
      <c r="G271" s="1">
        <f>SUMIFS(T_PROF[claims],T_PROF[year],G$2,T_PROF[encounter],G$4,T_PROF[bill_npi],$A271)</f>
        <v>0</v>
      </c>
      <c r="H271" s="1">
        <f>SUMIFS(T_PROF[claims],T_PROF[year],H$2,T_PROF[encounter],H$4,T_PROF[bill_npi],$A271)</f>
        <v>17</v>
      </c>
      <c r="I271" s="1">
        <f t="shared" si="29"/>
        <v>17</v>
      </c>
      <c r="J271" s="1">
        <f>SUMIFS(T_PROF[claims],T_PROF[year],J$2,T_PROF[encounter],J$4,T_PROF[bill_npi],$A271)</f>
        <v>0</v>
      </c>
      <c r="K271" s="1">
        <f>SUMIFS(T_PROF[claims],T_PROF[year],K$2,T_PROF[encounter],K$4,T_PROF[bill_npi],$A271)</f>
        <v>24</v>
      </c>
      <c r="L271" s="1">
        <f t="shared" si="30"/>
        <v>24</v>
      </c>
      <c r="M271" s="18">
        <f>SUMIFS(T_PROF[paid_amt],T_PROF[bill_npi],$A271,T_PROF[year],M$2,T_PROF[encounter],M$4)</f>
        <v>0</v>
      </c>
      <c r="N271" s="18">
        <f>SUMIFS(T_PROF[paid_amt],T_PROF[bill_npi],$A271,T_PROF[year],N$2,T_PROF[encounter],N$4)</f>
        <v>21452.02</v>
      </c>
      <c r="O271" s="18">
        <f t="shared" si="31"/>
        <v>21452.02</v>
      </c>
      <c r="P271" s="1">
        <f t="shared" si="32"/>
        <v>0</v>
      </c>
      <c r="Q271" s="1">
        <f t="shared" si="33"/>
        <v>17.333333333333332</v>
      </c>
      <c r="R271" s="1">
        <f t="shared" si="34"/>
        <v>17.333333333333332</v>
      </c>
      <c r="S271" s="2">
        <f>SUM($R$6:$R271)/SUM($R$6:$R$1749)</f>
        <v>0.8900065195119703</v>
      </c>
    </row>
    <row r="272" spans="1:19" x14ac:dyDescent="0.35">
      <c r="A272">
        <v>1427098227</v>
      </c>
      <c r="B272" t="s">
        <v>363</v>
      </c>
      <c r="C272" t="s">
        <v>2967</v>
      </c>
      <c r="D272" s="1">
        <f>SUMIFS(T_PROF[claims],T_PROF[year],D$2,T_PROF[encounter],D$4,T_PROF[bill_npi],$A272)</f>
        <v>0</v>
      </c>
      <c r="E272" s="1">
        <f>SUMIFS(T_PROF[claims],T_PROF[year],E$2,T_PROF[encounter],E$4,T_PROF[bill_npi],$A272)</f>
        <v>0</v>
      </c>
      <c r="F272" s="1">
        <f t="shared" si="28"/>
        <v>0</v>
      </c>
      <c r="G272" s="1">
        <f>SUMIFS(T_PROF[claims],T_PROF[year],G$2,T_PROF[encounter],G$4,T_PROF[bill_npi],$A272)</f>
        <v>0</v>
      </c>
      <c r="H272" s="1">
        <f>SUMIFS(T_PROF[claims],T_PROF[year],H$2,T_PROF[encounter],H$4,T_PROF[bill_npi],$A272)</f>
        <v>0</v>
      </c>
      <c r="I272" s="1">
        <f t="shared" si="29"/>
        <v>0</v>
      </c>
      <c r="J272" s="1">
        <f>SUMIFS(T_PROF[claims],T_PROF[year],J$2,T_PROF[encounter],J$4,T_PROF[bill_npi],$A272)</f>
        <v>0</v>
      </c>
      <c r="K272" s="1">
        <f>SUMIFS(T_PROF[claims],T_PROF[year],K$2,T_PROF[encounter],K$4,T_PROF[bill_npi],$A272)</f>
        <v>0</v>
      </c>
      <c r="L272" s="1">
        <f t="shared" si="30"/>
        <v>0</v>
      </c>
      <c r="M272" s="18">
        <f>SUMIFS(T_PROF[paid_amt],T_PROF[bill_npi],$A272,T_PROF[year],M$2,T_PROF[encounter],M$4)</f>
        <v>0</v>
      </c>
      <c r="N272" s="18">
        <f>SUMIFS(T_PROF[paid_amt],T_PROF[bill_npi],$A272,T_PROF[year],N$2,T_PROF[encounter],N$4)</f>
        <v>0</v>
      </c>
      <c r="O272" s="18">
        <f t="shared" si="31"/>
        <v>0</v>
      </c>
      <c r="P272" s="1">
        <f t="shared" si="32"/>
        <v>0</v>
      </c>
      <c r="Q272" s="1">
        <f t="shared" si="33"/>
        <v>0</v>
      </c>
      <c r="R272" s="1">
        <f t="shared" si="34"/>
        <v>0</v>
      </c>
      <c r="S272" s="2">
        <f>SUM($R$6:$R272)/SUM($R$6:$R$1749)</f>
        <v>0.8900065195119703</v>
      </c>
    </row>
    <row r="273" spans="1:19" x14ac:dyDescent="0.35">
      <c r="A273">
        <v>1447594916</v>
      </c>
      <c r="B273" t="s">
        <v>351</v>
      </c>
      <c r="C273" t="s">
        <v>777</v>
      </c>
      <c r="D273" s="1">
        <f>SUMIFS(T_PROF[claims],T_PROF[year],D$2,T_PROF[encounter],D$4,T_PROF[bill_npi],$A273)</f>
        <v>0</v>
      </c>
      <c r="E273" s="1">
        <f>SUMIFS(T_PROF[claims],T_PROF[year],E$2,T_PROF[encounter],E$4,T_PROF[bill_npi],$A273)</f>
        <v>12</v>
      </c>
      <c r="F273" s="1">
        <f t="shared" si="28"/>
        <v>12</v>
      </c>
      <c r="G273" s="1">
        <f>SUMIFS(T_PROF[claims],T_PROF[year],G$2,T_PROF[encounter],G$4,T_PROF[bill_npi],$A273)</f>
        <v>0</v>
      </c>
      <c r="H273" s="1">
        <f>SUMIFS(T_PROF[claims],T_PROF[year],H$2,T_PROF[encounter],H$4,T_PROF[bill_npi],$A273)</f>
        <v>28</v>
      </c>
      <c r="I273" s="1">
        <f t="shared" si="29"/>
        <v>28</v>
      </c>
      <c r="J273" s="1">
        <f>SUMIFS(T_PROF[claims],T_PROF[year],J$2,T_PROF[encounter],J$4,T_PROF[bill_npi],$A273)</f>
        <v>0</v>
      </c>
      <c r="K273" s="1">
        <f>SUMIFS(T_PROF[claims],T_PROF[year],K$2,T_PROF[encounter],K$4,T_PROF[bill_npi],$A273)</f>
        <v>18</v>
      </c>
      <c r="L273" s="1">
        <f t="shared" si="30"/>
        <v>18</v>
      </c>
      <c r="M273" s="18">
        <f>SUMIFS(T_PROF[paid_amt],T_PROF[bill_npi],$A273,T_PROF[year],M$2,T_PROF[encounter],M$4)</f>
        <v>0</v>
      </c>
      <c r="N273" s="18">
        <f>SUMIFS(T_PROF[paid_amt],T_PROF[bill_npi],$A273,T_PROF[year],N$2,T_PROF[encounter],N$4)</f>
        <v>35572.239999999998</v>
      </c>
      <c r="O273" s="18">
        <f t="shared" si="31"/>
        <v>35572.239999999998</v>
      </c>
      <c r="P273" s="1">
        <f t="shared" si="32"/>
        <v>0</v>
      </c>
      <c r="Q273" s="1">
        <f t="shared" si="33"/>
        <v>19.333333333333332</v>
      </c>
      <c r="R273" s="1">
        <f t="shared" si="34"/>
        <v>19.333333333333332</v>
      </c>
      <c r="S273" s="2">
        <f>SUM($R$6:$R273)/SUM($R$6:$R$1749)</f>
        <v>0.89060672855029044</v>
      </c>
    </row>
    <row r="274" spans="1:19" x14ac:dyDescent="0.35">
      <c r="A274">
        <v>1104884808</v>
      </c>
      <c r="B274" t="s">
        <v>351</v>
      </c>
      <c r="C274" t="s">
        <v>777</v>
      </c>
      <c r="D274" s="1">
        <f>SUMIFS(T_PROF[claims],T_PROF[year],D$2,T_PROF[encounter],D$4,T_PROF[bill_npi],$A274)</f>
        <v>0</v>
      </c>
      <c r="E274" s="1">
        <f>SUMIFS(T_PROF[claims],T_PROF[year],E$2,T_PROF[encounter],E$4,T_PROF[bill_npi],$A274)</f>
        <v>32</v>
      </c>
      <c r="F274" s="1">
        <f t="shared" si="28"/>
        <v>32</v>
      </c>
      <c r="G274" s="1">
        <f>SUMIFS(T_PROF[claims],T_PROF[year],G$2,T_PROF[encounter],G$4,T_PROF[bill_npi],$A274)</f>
        <v>0</v>
      </c>
      <c r="H274" s="1">
        <f>SUMIFS(T_PROF[claims],T_PROF[year],H$2,T_PROF[encounter],H$4,T_PROF[bill_npi],$A274)</f>
        <v>20</v>
      </c>
      <c r="I274" s="1">
        <f t="shared" si="29"/>
        <v>20</v>
      </c>
      <c r="J274" s="1">
        <f>SUMIFS(T_PROF[claims],T_PROF[year],J$2,T_PROF[encounter],J$4,T_PROF[bill_npi],$A274)</f>
        <v>0</v>
      </c>
      <c r="K274" s="1">
        <f>SUMIFS(T_PROF[claims],T_PROF[year],K$2,T_PROF[encounter],K$4,T_PROF[bill_npi],$A274)</f>
        <v>8</v>
      </c>
      <c r="L274" s="1">
        <f t="shared" si="30"/>
        <v>8</v>
      </c>
      <c r="M274" s="18">
        <f>SUMIFS(T_PROF[paid_amt],T_PROF[bill_npi],$A274,T_PROF[year],M$2,T_PROF[encounter],M$4)</f>
        <v>0</v>
      </c>
      <c r="N274" s="18">
        <f>SUMIFS(T_PROF[paid_amt],T_PROF[bill_npi],$A274,T_PROF[year],N$2,T_PROF[encounter],N$4)</f>
        <v>12609.6</v>
      </c>
      <c r="O274" s="18">
        <f t="shared" si="31"/>
        <v>12609.6</v>
      </c>
      <c r="P274" s="1">
        <f t="shared" si="32"/>
        <v>0</v>
      </c>
      <c r="Q274" s="1">
        <f t="shared" si="33"/>
        <v>20</v>
      </c>
      <c r="R274" s="1">
        <f t="shared" si="34"/>
        <v>20</v>
      </c>
      <c r="S274" s="2">
        <f>SUM($R$6:$R274)/SUM($R$6:$R$1749)</f>
        <v>0.89122763445200104</v>
      </c>
    </row>
    <row r="275" spans="1:19" x14ac:dyDescent="0.35">
      <c r="A275">
        <v>1316938921</v>
      </c>
      <c r="B275" t="s">
        <v>351</v>
      </c>
      <c r="C275" t="s">
        <v>777</v>
      </c>
      <c r="D275" s="1">
        <f>SUMIFS(T_PROF[claims],T_PROF[year],D$2,T_PROF[encounter],D$4,T_PROF[bill_npi],$A275)</f>
        <v>0</v>
      </c>
      <c r="E275" s="1">
        <f>SUMIFS(T_PROF[claims],T_PROF[year],E$2,T_PROF[encounter],E$4,T_PROF[bill_npi],$A275)</f>
        <v>9</v>
      </c>
      <c r="F275" s="1">
        <f t="shared" si="28"/>
        <v>9</v>
      </c>
      <c r="G275" s="1">
        <f>SUMIFS(T_PROF[claims],T_PROF[year],G$2,T_PROF[encounter],G$4,T_PROF[bill_npi],$A275)</f>
        <v>0</v>
      </c>
      <c r="H275" s="1">
        <f>SUMIFS(T_PROF[claims],T_PROF[year],H$2,T_PROF[encounter],H$4,T_PROF[bill_npi],$A275)</f>
        <v>8</v>
      </c>
      <c r="I275" s="1">
        <f t="shared" si="29"/>
        <v>8</v>
      </c>
      <c r="J275" s="1">
        <f>SUMIFS(T_PROF[claims],T_PROF[year],J$2,T_PROF[encounter],J$4,T_PROF[bill_npi],$A275)</f>
        <v>0</v>
      </c>
      <c r="K275" s="1">
        <f>SUMIFS(T_PROF[claims],T_PROF[year],K$2,T_PROF[encounter],K$4,T_PROF[bill_npi],$A275)</f>
        <v>23</v>
      </c>
      <c r="L275" s="1">
        <f t="shared" si="30"/>
        <v>23</v>
      </c>
      <c r="M275" s="18">
        <f>SUMIFS(T_PROF[paid_amt],T_PROF[bill_npi],$A275,T_PROF[year],M$2,T_PROF[encounter],M$4)</f>
        <v>0</v>
      </c>
      <c r="N275" s="18">
        <f>SUMIFS(T_PROF[paid_amt],T_PROF[bill_npi],$A275,T_PROF[year],N$2,T_PROF[encounter],N$4)</f>
        <v>35119.599999999999</v>
      </c>
      <c r="O275" s="18">
        <f t="shared" si="31"/>
        <v>35119.599999999999</v>
      </c>
      <c r="P275" s="1">
        <f t="shared" si="32"/>
        <v>0</v>
      </c>
      <c r="Q275" s="1">
        <f t="shared" si="33"/>
        <v>13.333333333333334</v>
      </c>
      <c r="R275" s="1">
        <f t="shared" si="34"/>
        <v>13.333333333333334</v>
      </c>
      <c r="S275" s="2">
        <f>SUM($R$6:$R275)/SUM($R$6:$R$1749)</f>
        <v>0.89164157171980807</v>
      </c>
    </row>
    <row r="276" spans="1:19" x14ac:dyDescent="0.35">
      <c r="A276">
        <v>1871541730</v>
      </c>
      <c r="B276" t="s">
        <v>351</v>
      </c>
      <c r="C276" t="s">
        <v>777</v>
      </c>
      <c r="D276" s="1">
        <f>SUMIFS(T_PROF[claims],T_PROF[year],D$2,T_PROF[encounter],D$4,T_PROF[bill_npi],$A276)</f>
        <v>0</v>
      </c>
      <c r="E276" s="1">
        <f>SUMIFS(T_PROF[claims],T_PROF[year],E$2,T_PROF[encounter],E$4,T_PROF[bill_npi],$A276)</f>
        <v>22</v>
      </c>
      <c r="F276" s="1">
        <f t="shared" si="28"/>
        <v>22</v>
      </c>
      <c r="G276" s="1">
        <f>SUMIFS(T_PROF[claims],T_PROF[year],G$2,T_PROF[encounter],G$4,T_PROF[bill_npi],$A276)</f>
        <v>0</v>
      </c>
      <c r="H276" s="1">
        <f>SUMIFS(T_PROF[claims],T_PROF[year],H$2,T_PROF[encounter],H$4,T_PROF[bill_npi],$A276)</f>
        <v>14</v>
      </c>
      <c r="I276" s="1">
        <f t="shared" si="29"/>
        <v>14</v>
      </c>
      <c r="J276" s="1">
        <f>SUMIFS(T_PROF[claims],T_PROF[year],J$2,T_PROF[encounter],J$4,T_PROF[bill_npi],$A276)</f>
        <v>0</v>
      </c>
      <c r="K276" s="1">
        <f>SUMIFS(T_PROF[claims],T_PROF[year],K$2,T_PROF[encounter],K$4,T_PROF[bill_npi],$A276)</f>
        <v>8</v>
      </c>
      <c r="L276" s="1">
        <f t="shared" si="30"/>
        <v>8</v>
      </c>
      <c r="M276" s="18">
        <f>SUMIFS(T_PROF[paid_amt],T_PROF[bill_npi],$A276,T_PROF[year],M$2,T_PROF[encounter],M$4)</f>
        <v>0</v>
      </c>
      <c r="N276" s="18">
        <f>SUMIFS(T_PROF[paid_amt],T_PROF[bill_npi],$A276,T_PROF[year],N$2,T_PROF[encounter],N$4)</f>
        <v>13821.18</v>
      </c>
      <c r="O276" s="18">
        <f t="shared" si="31"/>
        <v>13821.18</v>
      </c>
      <c r="P276" s="1">
        <f t="shared" si="32"/>
        <v>0</v>
      </c>
      <c r="Q276" s="1">
        <f t="shared" si="33"/>
        <v>14.666666666666666</v>
      </c>
      <c r="R276" s="1">
        <f t="shared" si="34"/>
        <v>14.666666666666666</v>
      </c>
      <c r="S276" s="2">
        <f>SUM($R$6:$R276)/SUM($R$6:$R$1749)</f>
        <v>0.8920969027143959</v>
      </c>
    </row>
    <row r="277" spans="1:19" x14ac:dyDescent="0.35">
      <c r="A277">
        <v>1578865192</v>
      </c>
      <c r="B277" t="s">
        <v>351</v>
      </c>
      <c r="C277" t="s">
        <v>777</v>
      </c>
      <c r="D277" s="1">
        <f>SUMIFS(T_PROF[claims],T_PROF[year],D$2,T_PROF[encounter],D$4,T_PROF[bill_npi],$A277)</f>
        <v>1</v>
      </c>
      <c r="E277" s="1">
        <f>SUMIFS(T_PROF[claims],T_PROF[year],E$2,T_PROF[encounter],E$4,T_PROF[bill_npi],$A277)</f>
        <v>11</v>
      </c>
      <c r="F277" s="1">
        <f t="shared" si="28"/>
        <v>12</v>
      </c>
      <c r="G277" s="1">
        <f>SUMIFS(T_PROF[claims],T_PROF[year],G$2,T_PROF[encounter],G$4,T_PROF[bill_npi],$A277)</f>
        <v>0</v>
      </c>
      <c r="H277" s="1">
        <f>SUMIFS(T_PROF[claims],T_PROF[year],H$2,T_PROF[encounter],H$4,T_PROF[bill_npi],$A277)</f>
        <v>22</v>
      </c>
      <c r="I277" s="1">
        <f t="shared" si="29"/>
        <v>22</v>
      </c>
      <c r="J277" s="1">
        <f>SUMIFS(T_PROF[claims],T_PROF[year],J$2,T_PROF[encounter],J$4,T_PROF[bill_npi],$A277)</f>
        <v>0</v>
      </c>
      <c r="K277" s="1">
        <f>SUMIFS(T_PROF[claims],T_PROF[year],K$2,T_PROF[encounter],K$4,T_PROF[bill_npi],$A277)</f>
        <v>56</v>
      </c>
      <c r="L277" s="1">
        <f t="shared" si="30"/>
        <v>56</v>
      </c>
      <c r="M277" s="18">
        <f>SUMIFS(T_PROF[paid_amt],T_PROF[bill_npi],$A277,T_PROF[year],M$2,T_PROF[encounter],M$4)</f>
        <v>0</v>
      </c>
      <c r="N277" s="18">
        <f>SUMIFS(T_PROF[paid_amt],T_PROF[bill_npi],$A277,T_PROF[year],N$2,T_PROF[encounter],N$4)</f>
        <v>92112</v>
      </c>
      <c r="O277" s="18">
        <f t="shared" si="31"/>
        <v>92112</v>
      </c>
      <c r="P277" s="1">
        <f t="shared" si="32"/>
        <v>0.33333333333333331</v>
      </c>
      <c r="Q277" s="1">
        <f t="shared" si="33"/>
        <v>29.666666666666668</v>
      </c>
      <c r="R277" s="1">
        <f t="shared" si="34"/>
        <v>30</v>
      </c>
      <c r="S277" s="2">
        <f>SUM($R$6:$R277)/SUM($R$6:$R$1749)</f>
        <v>0.8930282615669618</v>
      </c>
    </row>
    <row r="278" spans="1:19" x14ac:dyDescent="0.35">
      <c r="A278">
        <v>1386951762</v>
      </c>
      <c r="B278" t="s">
        <v>362</v>
      </c>
      <c r="C278" t="s">
        <v>584</v>
      </c>
      <c r="D278" s="1">
        <f>SUMIFS(T_PROF[claims],T_PROF[year],D$2,T_PROF[encounter],D$4,T_PROF[bill_npi],$A278)</f>
        <v>0</v>
      </c>
      <c r="E278" s="1">
        <f>SUMIFS(T_PROF[claims],T_PROF[year],E$2,T_PROF[encounter],E$4,T_PROF[bill_npi],$A278)</f>
        <v>13</v>
      </c>
      <c r="F278" s="1">
        <f t="shared" si="28"/>
        <v>13</v>
      </c>
      <c r="G278" s="1">
        <f>SUMIFS(T_PROF[claims],T_PROF[year],G$2,T_PROF[encounter],G$4,T_PROF[bill_npi],$A278)</f>
        <v>0</v>
      </c>
      <c r="H278" s="1">
        <f>SUMIFS(T_PROF[claims],T_PROF[year],H$2,T_PROF[encounter],H$4,T_PROF[bill_npi],$A278)</f>
        <v>18</v>
      </c>
      <c r="I278" s="1">
        <f t="shared" si="29"/>
        <v>18</v>
      </c>
      <c r="J278" s="1">
        <f>SUMIFS(T_PROF[claims],T_PROF[year],J$2,T_PROF[encounter],J$4,T_PROF[bill_npi],$A278)</f>
        <v>0</v>
      </c>
      <c r="K278" s="1">
        <f>SUMIFS(T_PROF[claims],T_PROF[year],K$2,T_PROF[encounter],K$4,T_PROF[bill_npi],$A278)</f>
        <v>33</v>
      </c>
      <c r="L278" s="1">
        <f t="shared" si="30"/>
        <v>33</v>
      </c>
      <c r="M278" s="18">
        <f>SUMIFS(T_PROF[paid_amt],T_PROF[bill_npi],$A278,T_PROF[year],M$2,T_PROF[encounter],M$4)</f>
        <v>0</v>
      </c>
      <c r="N278" s="18">
        <f>SUMIFS(T_PROF[paid_amt],T_PROF[bill_npi],$A278,T_PROF[year],N$2,T_PROF[encounter],N$4)</f>
        <v>75747.17</v>
      </c>
      <c r="O278" s="18">
        <f t="shared" si="31"/>
        <v>75747.17</v>
      </c>
      <c r="P278" s="1">
        <f t="shared" si="32"/>
        <v>0</v>
      </c>
      <c r="Q278" s="1">
        <f t="shared" si="33"/>
        <v>21.333333333333332</v>
      </c>
      <c r="R278" s="1">
        <f t="shared" si="34"/>
        <v>21.333333333333332</v>
      </c>
      <c r="S278" s="2">
        <f>SUM($R$6:$R278)/SUM($R$6:$R$1749)</f>
        <v>0.89369056119545309</v>
      </c>
    </row>
    <row r="279" spans="1:19" x14ac:dyDescent="0.35">
      <c r="A279">
        <v>1316960289</v>
      </c>
      <c r="B279" t="s">
        <v>351</v>
      </c>
      <c r="C279" t="s">
        <v>777</v>
      </c>
      <c r="D279" s="1">
        <f>SUMIFS(T_PROF[claims],T_PROF[year],D$2,T_PROF[encounter],D$4,T_PROF[bill_npi],$A279)</f>
        <v>0</v>
      </c>
      <c r="E279" s="1">
        <f>SUMIFS(T_PROF[claims],T_PROF[year],E$2,T_PROF[encounter],E$4,T_PROF[bill_npi],$A279)</f>
        <v>20</v>
      </c>
      <c r="F279" s="1">
        <f t="shared" si="28"/>
        <v>20</v>
      </c>
      <c r="G279" s="1">
        <f>SUMIFS(T_PROF[claims],T_PROF[year],G$2,T_PROF[encounter],G$4,T_PROF[bill_npi],$A279)</f>
        <v>0</v>
      </c>
      <c r="H279" s="1">
        <f>SUMIFS(T_PROF[claims],T_PROF[year],H$2,T_PROF[encounter],H$4,T_PROF[bill_npi],$A279)</f>
        <v>17</v>
      </c>
      <c r="I279" s="1">
        <f t="shared" si="29"/>
        <v>17</v>
      </c>
      <c r="J279" s="1">
        <f>SUMIFS(T_PROF[claims],T_PROF[year],J$2,T_PROF[encounter],J$4,T_PROF[bill_npi],$A279)</f>
        <v>0</v>
      </c>
      <c r="K279" s="1">
        <f>SUMIFS(T_PROF[claims],T_PROF[year],K$2,T_PROF[encounter],K$4,T_PROF[bill_npi],$A279)</f>
        <v>33</v>
      </c>
      <c r="L279" s="1">
        <f t="shared" si="30"/>
        <v>33</v>
      </c>
      <c r="M279" s="18">
        <f>SUMIFS(T_PROF[paid_amt],T_PROF[bill_npi],$A279,T_PROF[year],M$2,T_PROF[encounter],M$4)</f>
        <v>0</v>
      </c>
      <c r="N279" s="18">
        <f>SUMIFS(T_PROF[paid_amt],T_PROF[bill_npi],$A279,T_PROF[year],N$2,T_PROF[encounter],N$4)</f>
        <v>74963.41</v>
      </c>
      <c r="O279" s="18">
        <f t="shared" si="31"/>
        <v>74963.41</v>
      </c>
      <c r="P279" s="1">
        <f t="shared" si="32"/>
        <v>0</v>
      </c>
      <c r="Q279" s="1">
        <f t="shared" si="33"/>
        <v>23.333333333333332</v>
      </c>
      <c r="R279" s="1">
        <f t="shared" si="34"/>
        <v>23.333333333333332</v>
      </c>
      <c r="S279" s="2">
        <f>SUM($R$6:$R279)/SUM($R$6:$R$1749)</f>
        <v>0.89441495141411542</v>
      </c>
    </row>
    <row r="280" spans="1:19" x14ac:dyDescent="0.35">
      <c r="A280">
        <v>1841661766</v>
      </c>
      <c r="B280" t="s">
        <v>351</v>
      </c>
      <c r="C280" t="s">
        <v>777</v>
      </c>
      <c r="D280" s="1">
        <f>SUMIFS(T_PROF[claims],T_PROF[year],D$2,T_PROF[encounter],D$4,T_PROF[bill_npi],$A280)</f>
        <v>0</v>
      </c>
      <c r="E280" s="1">
        <f>SUMIFS(T_PROF[claims],T_PROF[year],E$2,T_PROF[encounter],E$4,T_PROF[bill_npi],$A280)</f>
        <v>0</v>
      </c>
      <c r="F280" s="1">
        <f t="shared" si="28"/>
        <v>0</v>
      </c>
      <c r="G280" s="1">
        <f>SUMIFS(T_PROF[claims],T_PROF[year],G$2,T_PROF[encounter],G$4,T_PROF[bill_npi],$A280)</f>
        <v>0</v>
      </c>
      <c r="H280" s="1">
        <f>SUMIFS(T_PROF[claims],T_PROF[year],H$2,T_PROF[encounter],H$4,T_PROF[bill_npi],$A280)</f>
        <v>0</v>
      </c>
      <c r="I280" s="1">
        <f t="shared" si="29"/>
        <v>0</v>
      </c>
      <c r="J280" s="1">
        <f>SUMIFS(T_PROF[claims],T_PROF[year],J$2,T_PROF[encounter],J$4,T_PROF[bill_npi],$A280)</f>
        <v>0</v>
      </c>
      <c r="K280" s="1">
        <f>SUMIFS(T_PROF[claims],T_PROF[year],K$2,T_PROF[encounter],K$4,T_PROF[bill_npi],$A280)</f>
        <v>0</v>
      </c>
      <c r="L280" s="1">
        <f t="shared" si="30"/>
        <v>0</v>
      </c>
      <c r="M280" s="18">
        <f>SUMIFS(T_PROF[paid_amt],T_PROF[bill_npi],$A280,T_PROF[year],M$2,T_PROF[encounter],M$4)</f>
        <v>0</v>
      </c>
      <c r="N280" s="18">
        <f>SUMIFS(T_PROF[paid_amt],T_PROF[bill_npi],$A280,T_PROF[year],N$2,T_PROF[encounter],N$4)</f>
        <v>0</v>
      </c>
      <c r="O280" s="18">
        <f t="shared" si="31"/>
        <v>0</v>
      </c>
      <c r="P280" s="1">
        <f t="shared" si="32"/>
        <v>0</v>
      </c>
      <c r="Q280" s="1">
        <f t="shared" si="33"/>
        <v>0</v>
      </c>
      <c r="R280" s="1">
        <f t="shared" si="34"/>
        <v>0</v>
      </c>
      <c r="S280" s="2">
        <f>SUM($R$6:$R280)/SUM($R$6:$R$1749)</f>
        <v>0.89441495141411542</v>
      </c>
    </row>
    <row r="281" spans="1:19" x14ac:dyDescent="0.35">
      <c r="A281">
        <v>1205865789</v>
      </c>
      <c r="B281" t="s">
        <v>353</v>
      </c>
      <c r="C281" t="s">
        <v>3196</v>
      </c>
      <c r="D281" s="1">
        <f>SUMIFS(T_PROF[claims],T_PROF[year],D$2,T_PROF[encounter],D$4,T_PROF[bill_npi],$A281)</f>
        <v>0</v>
      </c>
      <c r="E281" s="1">
        <f>SUMIFS(T_PROF[claims],T_PROF[year],E$2,T_PROF[encounter],E$4,T_PROF[bill_npi],$A281)</f>
        <v>10</v>
      </c>
      <c r="F281" s="1">
        <f t="shared" si="28"/>
        <v>10</v>
      </c>
      <c r="G281" s="1">
        <f>SUMIFS(T_PROF[claims],T_PROF[year],G$2,T_PROF[encounter],G$4,T_PROF[bill_npi],$A281)</f>
        <v>0</v>
      </c>
      <c r="H281" s="1">
        <f>SUMIFS(T_PROF[claims],T_PROF[year],H$2,T_PROF[encounter],H$4,T_PROF[bill_npi],$A281)</f>
        <v>10</v>
      </c>
      <c r="I281" s="1">
        <f t="shared" si="29"/>
        <v>10</v>
      </c>
      <c r="J281" s="1">
        <f>SUMIFS(T_PROF[claims],T_PROF[year],J$2,T_PROF[encounter],J$4,T_PROF[bill_npi],$A281)</f>
        <v>0</v>
      </c>
      <c r="K281" s="1">
        <f>SUMIFS(T_PROF[claims],T_PROF[year],K$2,T_PROF[encounter],K$4,T_PROF[bill_npi],$A281)</f>
        <v>14</v>
      </c>
      <c r="L281" s="1">
        <f t="shared" si="30"/>
        <v>14</v>
      </c>
      <c r="M281" s="18">
        <f>SUMIFS(T_PROF[paid_amt],T_PROF[bill_npi],$A281,T_PROF[year],M$2,T_PROF[encounter],M$4)</f>
        <v>0</v>
      </c>
      <c r="N281" s="18">
        <f>SUMIFS(T_PROF[paid_amt],T_PROF[bill_npi],$A281,T_PROF[year],N$2,T_PROF[encounter],N$4)</f>
        <v>29149.53</v>
      </c>
      <c r="O281" s="18">
        <f t="shared" si="31"/>
        <v>29149.53</v>
      </c>
      <c r="P281" s="1">
        <f t="shared" si="32"/>
        <v>0</v>
      </c>
      <c r="Q281" s="1">
        <f t="shared" si="33"/>
        <v>11.333333333333334</v>
      </c>
      <c r="R281" s="1">
        <f t="shared" si="34"/>
        <v>11.333333333333334</v>
      </c>
      <c r="S281" s="2">
        <f>SUM($R$6:$R281)/SUM($R$6:$R$1749)</f>
        <v>0.8947667980917513</v>
      </c>
    </row>
    <row r="282" spans="1:19" x14ac:dyDescent="0.35">
      <c r="A282">
        <v>1164422838</v>
      </c>
      <c r="B282" t="s">
        <v>351</v>
      </c>
      <c r="C282" t="s">
        <v>777</v>
      </c>
      <c r="D282" s="1">
        <f>SUMIFS(T_PROF[claims],T_PROF[year],D$2,T_PROF[encounter],D$4,T_PROF[bill_npi],$A282)</f>
        <v>0</v>
      </c>
      <c r="E282" s="1">
        <f>SUMIFS(T_PROF[claims],T_PROF[year],E$2,T_PROF[encounter],E$4,T_PROF[bill_npi],$A282)</f>
        <v>12</v>
      </c>
      <c r="F282" s="1">
        <f t="shared" si="28"/>
        <v>12</v>
      </c>
      <c r="G282" s="1">
        <f>SUMIFS(T_PROF[claims],T_PROF[year],G$2,T_PROF[encounter],G$4,T_PROF[bill_npi],$A282)</f>
        <v>0</v>
      </c>
      <c r="H282" s="1">
        <f>SUMIFS(T_PROF[claims],T_PROF[year],H$2,T_PROF[encounter],H$4,T_PROF[bill_npi],$A282)</f>
        <v>9</v>
      </c>
      <c r="I282" s="1">
        <f t="shared" si="29"/>
        <v>9</v>
      </c>
      <c r="J282" s="1">
        <f>SUMIFS(T_PROF[claims],T_PROF[year],J$2,T_PROF[encounter],J$4,T_PROF[bill_npi],$A282)</f>
        <v>0</v>
      </c>
      <c r="K282" s="1">
        <f>SUMIFS(T_PROF[claims],T_PROF[year],K$2,T_PROF[encounter],K$4,T_PROF[bill_npi],$A282)</f>
        <v>0</v>
      </c>
      <c r="L282" s="1">
        <f t="shared" si="30"/>
        <v>0</v>
      </c>
      <c r="M282" s="18">
        <f>SUMIFS(T_PROF[paid_amt],T_PROF[bill_npi],$A282,T_PROF[year],M$2,T_PROF[encounter],M$4)</f>
        <v>0</v>
      </c>
      <c r="N282" s="18">
        <f>SUMIFS(T_PROF[paid_amt],T_PROF[bill_npi],$A282,T_PROF[year],N$2,T_PROF[encounter],N$4)</f>
        <v>0</v>
      </c>
      <c r="O282" s="18">
        <f t="shared" si="31"/>
        <v>0</v>
      </c>
      <c r="P282" s="1">
        <f t="shared" si="32"/>
        <v>0</v>
      </c>
      <c r="Q282" s="1">
        <f t="shared" si="33"/>
        <v>7</v>
      </c>
      <c r="R282" s="1">
        <f t="shared" si="34"/>
        <v>7</v>
      </c>
      <c r="S282" s="2">
        <f>SUM($R$6:$R282)/SUM($R$6:$R$1749)</f>
        <v>0.8949841151573501</v>
      </c>
    </row>
    <row r="283" spans="1:19" x14ac:dyDescent="0.35">
      <c r="A283">
        <v>1487047338</v>
      </c>
      <c r="B283" t="s">
        <v>351</v>
      </c>
      <c r="C283" t="s">
        <v>777</v>
      </c>
      <c r="D283" s="1">
        <f>SUMIFS(T_PROF[claims],T_PROF[year],D$2,T_PROF[encounter],D$4,T_PROF[bill_npi],$A283)</f>
        <v>0</v>
      </c>
      <c r="E283" s="1">
        <f>SUMIFS(T_PROF[claims],T_PROF[year],E$2,T_PROF[encounter],E$4,T_PROF[bill_npi],$A283)</f>
        <v>14</v>
      </c>
      <c r="F283" s="1">
        <f t="shared" si="28"/>
        <v>14</v>
      </c>
      <c r="G283" s="1">
        <f>SUMIFS(T_PROF[claims],T_PROF[year],G$2,T_PROF[encounter],G$4,T_PROF[bill_npi],$A283)</f>
        <v>0</v>
      </c>
      <c r="H283" s="1">
        <f>SUMIFS(T_PROF[claims],T_PROF[year],H$2,T_PROF[encounter],H$4,T_PROF[bill_npi],$A283)</f>
        <v>18</v>
      </c>
      <c r="I283" s="1">
        <f t="shared" si="29"/>
        <v>18</v>
      </c>
      <c r="J283" s="1">
        <f>SUMIFS(T_PROF[claims],T_PROF[year],J$2,T_PROF[encounter],J$4,T_PROF[bill_npi],$A283)</f>
        <v>0</v>
      </c>
      <c r="K283" s="1">
        <f>SUMIFS(T_PROF[claims],T_PROF[year],K$2,T_PROF[encounter],K$4,T_PROF[bill_npi],$A283)</f>
        <v>36</v>
      </c>
      <c r="L283" s="1">
        <f t="shared" si="30"/>
        <v>36</v>
      </c>
      <c r="M283" s="18">
        <f>SUMIFS(T_PROF[paid_amt],T_PROF[bill_npi],$A283,T_PROF[year],M$2,T_PROF[encounter],M$4)</f>
        <v>0</v>
      </c>
      <c r="N283" s="18">
        <f>SUMIFS(T_PROF[paid_amt],T_PROF[bill_npi],$A283,T_PROF[year],N$2,T_PROF[encounter],N$4)</f>
        <v>29646.31</v>
      </c>
      <c r="O283" s="18">
        <f t="shared" si="31"/>
        <v>29646.31</v>
      </c>
      <c r="P283" s="1">
        <f t="shared" si="32"/>
        <v>0</v>
      </c>
      <c r="Q283" s="1">
        <f t="shared" si="33"/>
        <v>22.666666666666668</v>
      </c>
      <c r="R283" s="1">
        <f t="shared" si="34"/>
        <v>22.666666666666668</v>
      </c>
      <c r="S283" s="2">
        <f>SUM($R$6:$R283)/SUM($R$6:$R$1749)</f>
        <v>0.89568780851262209</v>
      </c>
    </row>
    <row r="284" spans="1:19" x14ac:dyDescent="0.35">
      <c r="A284">
        <v>1508266347</v>
      </c>
      <c r="B284" t="s">
        <v>376</v>
      </c>
      <c r="C284" t="s">
        <v>1337</v>
      </c>
      <c r="D284" s="1">
        <f>SUMIFS(T_PROF[claims],T_PROF[year],D$2,T_PROF[encounter],D$4,T_PROF[bill_npi],$A284)</f>
        <v>0</v>
      </c>
      <c r="E284" s="1">
        <f>SUMIFS(T_PROF[claims],T_PROF[year],E$2,T_PROF[encounter],E$4,T_PROF[bill_npi],$A284)</f>
        <v>14</v>
      </c>
      <c r="F284" s="1">
        <f t="shared" si="28"/>
        <v>14</v>
      </c>
      <c r="G284" s="1">
        <f>SUMIFS(T_PROF[claims],T_PROF[year],G$2,T_PROF[encounter],G$4,T_PROF[bill_npi],$A284)</f>
        <v>0</v>
      </c>
      <c r="H284" s="1">
        <f>SUMIFS(T_PROF[claims],T_PROF[year],H$2,T_PROF[encounter],H$4,T_PROF[bill_npi],$A284)</f>
        <v>19</v>
      </c>
      <c r="I284" s="1">
        <f t="shared" si="29"/>
        <v>19</v>
      </c>
      <c r="J284" s="1">
        <f>SUMIFS(T_PROF[claims],T_PROF[year],J$2,T_PROF[encounter],J$4,T_PROF[bill_npi],$A284)</f>
        <v>0</v>
      </c>
      <c r="K284" s="1">
        <f>SUMIFS(T_PROF[claims],T_PROF[year],K$2,T_PROF[encounter],K$4,T_PROF[bill_npi],$A284)</f>
        <v>39</v>
      </c>
      <c r="L284" s="1">
        <f t="shared" si="30"/>
        <v>39</v>
      </c>
      <c r="M284" s="18">
        <f>SUMIFS(T_PROF[paid_amt],T_PROF[bill_npi],$A284,T_PROF[year],M$2,T_PROF[encounter],M$4)</f>
        <v>0</v>
      </c>
      <c r="N284" s="18">
        <f>SUMIFS(T_PROF[paid_amt],T_PROF[bill_npi],$A284,T_PROF[year],N$2,T_PROF[encounter],N$4)</f>
        <v>94046.45</v>
      </c>
      <c r="O284" s="18">
        <f t="shared" si="31"/>
        <v>94046.45</v>
      </c>
      <c r="P284" s="1">
        <f t="shared" si="32"/>
        <v>0</v>
      </c>
      <c r="Q284" s="1">
        <f t="shared" si="33"/>
        <v>24</v>
      </c>
      <c r="R284" s="1">
        <f t="shared" si="34"/>
        <v>24</v>
      </c>
      <c r="S284" s="2">
        <f>SUM($R$6:$R284)/SUM($R$6:$R$1749)</f>
        <v>0.89643289559467487</v>
      </c>
    </row>
    <row r="285" spans="1:19" x14ac:dyDescent="0.35">
      <c r="A285">
        <v>1932263514</v>
      </c>
      <c r="B285" t="s">
        <v>351</v>
      </c>
      <c r="C285" t="s">
        <v>777</v>
      </c>
      <c r="D285" s="1">
        <f>SUMIFS(T_PROF[claims],T_PROF[year],D$2,T_PROF[encounter],D$4,T_PROF[bill_npi],$A285)</f>
        <v>0</v>
      </c>
      <c r="E285" s="1">
        <f>SUMIFS(T_PROF[claims],T_PROF[year],E$2,T_PROF[encounter],E$4,T_PROF[bill_npi],$A285)</f>
        <v>36</v>
      </c>
      <c r="F285" s="1">
        <f t="shared" si="28"/>
        <v>36</v>
      </c>
      <c r="G285" s="1">
        <f>SUMIFS(T_PROF[claims],T_PROF[year],G$2,T_PROF[encounter],G$4,T_PROF[bill_npi],$A285)</f>
        <v>0</v>
      </c>
      <c r="H285" s="1">
        <f>SUMIFS(T_PROF[claims],T_PROF[year],H$2,T_PROF[encounter],H$4,T_PROF[bill_npi],$A285)</f>
        <v>10</v>
      </c>
      <c r="I285" s="1">
        <f t="shared" si="29"/>
        <v>10</v>
      </c>
      <c r="J285" s="1">
        <f>SUMIFS(T_PROF[claims],T_PROF[year],J$2,T_PROF[encounter],J$4,T_PROF[bill_npi],$A285)</f>
        <v>0</v>
      </c>
      <c r="K285" s="1">
        <f>SUMIFS(T_PROF[claims],T_PROF[year],K$2,T_PROF[encounter],K$4,T_PROF[bill_npi],$A285)</f>
        <v>30</v>
      </c>
      <c r="L285" s="1">
        <f t="shared" si="30"/>
        <v>30</v>
      </c>
      <c r="M285" s="18">
        <f>SUMIFS(T_PROF[paid_amt],T_PROF[bill_npi],$A285,T_PROF[year],M$2,T_PROF[encounter],M$4)</f>
        <v>0</v>
      </c>
      <c r="N285" s="18">
        <f>SUMIFS(T_PROF[paid_amt],T_PROF[bill_npi],$A285,T_PROF[year],N$2,T_PROF[encounter],N$4)</f>
        <v>25364.66</v>
      </c>
      <c r="O285" s="18">
        <f t="shared" si="31"/>
        <v>25364.66</v>
      </c>
      <c r="P285" s="1">
        <f t="shared" si="32"/>
        <v>0</v>
      </c>
      <c r="Q285" s="1">
        <f t="shared" si="33"/>
        <v>25.333333333333332</v>
      </c>
      <c r="R285" s="1">
        <f t="shared" si="34"/>
        <v>25.333333333333332</v>
      </c>
      <c r="S285" s="2">
        <f>SUM($R$6:$R285)/SUM($R$6:$R$1749)</f>
        <v>0.89721937640350824</v>
      </c>
    </row>
    <row r="286" spans="1:19" x14ac:dyDescent="0.35">
      <c r="A286">
        <v>1669816187</v>
      </c>
      <c r="B286" t="s">
        <v>351</v>
      </c>
      <c r="C286" t="s">
        <v>777</v>
      </c>
      <c r="D286" s="1">
        <f>SUMIFS(T_PROF[claims],T_PROF[year],D$2,T_PROF[encounter],D$4,T_PROF[bill_npi],$A286)</f>
        <v>0</v>
      </c>
      <c r="E286" s="1">
        <f>SUMIFS(T_PROF[claims],T_PROF[year],E$2,T_PROF[encounter],E$4,T_PROF[bill_npi],$A286)</f>
        <v>11</v>
      </c>
      <c r="F286" s="1">
        <f t="shared" si="28"/>
        <v>11</v>
      </c>
      <c r="G286" s="1">
        <f>SUMIFS(T_PROF[claims],T_PROF[year],G$2,T_PROF[encounter],G$4,T_PROF[bill_npi],$A286)</f>
        <v>0</v>
      </c>
      <c r="H286" s="1">
        <f>SUMIFS(T_PROF[claims],T_PROF[year],H$2,T_PROF[encounter],H$4,T_PROF[bill_npi],$A286)</f>
        <v>22</v>
      </c>
      <c r="I286" s="1">
        <f t="shared" si="29"/>
        <v>22</v>
      </c>
      <c r="J286" s="1">
        <f>SUMIFS(T_PROF[claims],T_PROF[year],J$2,T_PROF[encounter],J$4,T_PROF[bill_npi],$A286)</f>
        <v>0</v>
      </c>
      <c r="K286" s="1">
        <f>SUMIFS(T_PROF[claims],T_PROF[year],K$2,T_PROF[encounter],K$4,T_PROF[bill_npi],$A286)</f>
        <v>9</v>
      </c>
      <c r="L286" s="1">
        <f t="shared" si="30"/>
        <v>9</v>
      </c>
      <c r="M286" s="18">
        <f>SUMIFS(T_PROF[paid_amt],T_PROF[bill_npi],$A286,T_PROF[year],M$2,T_PROF[encounter],M$4)</f>
        <v>0</v>
      </c>
      <c r="N286" s="18">
        <f>SUMIFS(T_PROF[paid_amt],T_PROF[bill_npi],$A286,T_PROF[year],N$2,T_PROF[encounter],N$4)</f>
        <v>20619.759999999998</v>
      </c>
      <c r="O286" s="18">
        <f t="shared" si="31"/>
        <v>20619.759999999998</v>
      </c>
      <c r="P286" s="1">
        <f t="shared" si="32"/>
        <v>0</v>
      </c>
      <c r="Q286" s="1">
        <f t="shared" si="33"/>
        <v>14</v>
      </c>
      <c r="R286" s="1">
        <f t="shared" si="34"/>
        <v>14</v>
      </c>
      <c r="S286" s="2">
        <f>SUM($R$6:$R286)/SUM($R$6:$R$1749)</f>
        <v>0.89765401053470562</v>
      </c>
    </row>
    <row r="287" spans="1:19" x14ac:dyDescent="0.35">
      <c r="A287">
        <v>1033204524</v>
      </c>
      <c r="B287" t="s">
        <v>351</v>
      </c>
      <c r="C287" t="s">
        <v>777</v>
      </c>
      <c r="D287" s="1">
        <f>SUMIFS(T_PROF[claims],T_PROF[year],D$2,T_PROF[encounter],D$4,T_PROF[bill_npi],$A287)</f>
        <v>0</v>
      </c>
      <c r="E287" s="1">
        <f>SUMIFS(T_PROF[claims],T_PROF[year],E$2,T_PROF[encounter],E$4,T_PROF[bill_npi],$A287)</f>
        <v>6</v>
      </c>
      <c r="F287" s="1">
        <f t="shared" si="28"/>
        <v>6</v>
      </c>
      <c r="G287" s="1">
        <f>SUMIFS(T_PROF[claims],T_PROF[year],G$2,T_PROF[encounter],G$4,T_PROF[bill_npi],$A287)</f>
        <v>0</v>
      </c>
      <c r="H287" s="1">
        <f>SUMIFS(T_PROF[claims],T_PROF[year],H$2,T_PROF[encounter],H$4,T_PROF[bill_npi],$A287)</f>
        <v>26</v>
      </c>
      <c r="I287" s="1">
        <f t="shared" si="29"/>
        <v>26</v>
      </c>
      <c r="J287" s="1">
        <f>SUMIFS(T_PROF[claims],T_PROF[year],J$2,T_PROF[encounter],J$4,T_PROF[bill_npi],$A287)</f>
        <v>0</v>
      </c>
      <c r="K287" s="1">
        <f>SUMIFS(T_PROF[claims],T_PROF[year],K$2,T_PROF[encounter],K$4,T_PROF[bill_npi],$A287)</f>
        <v>53</v>
      </c>
      <c r="L287" s="1">
        <f t="shared" si="30"/>
        <v>53</v>
      </c>
      <c r="M287" s="18">
        <f>SUMIFS(T_PROF[paid_amt],T_PROF[bill_npi],$A287,T_PROF[year],M$2,T_PROF[encounter],M$4)</f>
        <v>0</v>
      </c>
      <c r="N287" s="18">
        <f>SUMIFS(T_PROF[paid_amt],T_PROF[bill_npi],$A287,T_PROF[year],N$2,T_PROF[encounter],N$4)</f>
        <v>114362.42</v>
      </c>
      <c r="O287" s="18">
        <f t="shared" si="31"/>
        <v>114362.42</v>
      </c>
      <c r="P287" s="1">
        <f t="shared" si="32"/>
        <v>0</v>
      </c>
      <c r="Q287" s="1">
        <f t="shared" si="33"/>
        <v>28.333333333333332</v>
      </c>
      <c r="R287" s="1">
        <f t="shared" si="34"/>
        <v>28.333333333333332</v>
      </c>
      <c r="S287" s="2">
        <f>SUM($R$6:$R287)/SUM($R$6:$R$1749)</f>
        <v>0.89853362722879559</v>
      </c>
    </row>
    <row r="288" spans="1:19" x14ac:dyDescent="0.35">
      <c r="A288">
        <v>1801826680</v>
      </c>
      <c r="B288" t="s">
        <v>351</v>
      </c>
      <c r="C288" t="s">
        <v>777</v>
      </c>
      <c r="D288" s="1">
        <f>SUMIFS(T_PROF[claims],T_PROF[year],D$2,T_PROF[encounter],D$4,T_PROF[bill_npi],$A288)</f>
        <v>0</v>
      </c>
      <c r="E288" s="1">
        <f>SUMIFS(T_PROF[claims],T_PROF[year],E$2,T_PROF[encounter],E$4,T_PROF[bill_npi],$A288)</f>
        <v>16</v>
      </c>
      <c r="F288" s="1">
        <f t="shared" si="28"/>
        <v>16</v>
      </c>
      <c r="G288" s="1">
        <f>SUMIFS(T_PROF[claims],T_PROF[year],G$2,T_PROF[encounter],G$4,T_PROF[bill_npi],$A288)</f>
        <v>0</v>
      </c>
      <c r="H288" s="1">
        <f>SUMIFS(T_PROF[claims],T_PROF[year],H$2,T_PROF[encounter],H$4,T_PROF[bill_npi],$A288)</f>
        <v>16</v>
      </c>
      <c r="I288" s="1">
        <f t="shared" si="29"/>
        <v>16</v>
      </c>
      <c r="J288" s="1">
        <f>SUMIFS(T_PROF[claims],T_PROF[year],J$2,T_PROF[encounter],J$4,T_PROF[bill_npi],$A288)</f>
        <v>0</v>
      </c>
      <c r="K288" s="1">
        <f>SUMIFS(T_PROF[claims],T_PROF[year],K$2,T_PROF[encounter],K$4,T_PROF[bill_npi],$A288)</f>
        <v>7</v>
      </c>
      <c r="L288" s="1">
        <f t="shared" si="30"/>
        <v>7</v>
      </c>
      <c r="M288" s="18">
        <f>SUMIFS(T_PROF[paid_amt],T_PROF[bill_npi],$A288,T_PROF[year],M$2,T_PROF[encounter],M$4)</f>
        <v>0</v>
      </c>
      <c r="N288" s="18">
        <f>SUMIFS(T_PROF[paid_amt],T_PROF[bill_npi],$A288,T_PROF[year],N$2,T_PROF[encounter],N$4)</f>
        <v>16193.74</v>
      </c>
      <c r="O288" s="18">
        <f t="shared" si="31"/>
        <v>16193.74</v>
      </c>
      <c r="P288" s="1">
        <f t="shared" si="32"/>
        <v>0</v>
      </c>
      <c r="Q288" s="1">
        <f t="shared" si="33"/>
        <v>13</v>
      </c>
      <c r="R288" s="1">
        <f t="shared" si="34"/>
        <v>13</v>
      </c>
      <c r="S288" s="2">
        <f>SUM($R$6:$R288)/SUM($R$6:$R$1749)</f>
        <v>0.89893721606490751</v>
      </c>
    </row>
    <row r="289" spans="1:19" x14ac:dyDescent="0.35">
      <c r="A289">
        <v>1679677082</v>
      </c>
      <c r="B289" t="s">
        <v>351</v>
      </c>
      <c r="C289" t="s">
        <v>777</v>
      </c>
      <c r="D289" s="1">
        <f>SUMIFS(T_PROF[claims],T_PROF[year],D$2,T_PROF[encounter],D$4,T_PROF[bill_npi],$A289)</f>
        <v>0</v>
      </c>
      <c r="E289" s="1">
        <f>SUMIFS(T_PROF[claims],T_PROF[year],E$2,T_PROF[encounter],E$4,T_PROF[bill_npi],$A289)</f>
        <v>15</v>
      </c>
      <c r="F289" s="1">
        <f t="shared" si="28"/>
        <v>15</v>
      </c>
      <c r="G289" s="1">
        <f>SUMIFS(T_PROF[claims],T_PROF[year],G$2,T_PROF[encounter],G$4,T_PROF[bill_npi],$A289)</f>
        <v>0</v>
      </c>
      <c r="H289" s="1">
        <f>SUMIFS(T_PROF[claims],T_PROF[year],H$2,T_PROF[encounter],H$4,T_PROF[bill_npi],$A289)</f>
        <v>22</v>
      </c>
      <c r="I289" s="1">
        <f t="shared" si="29"/>
        <v>22</v>
      </c>
      <c r="J289" s="1">
        <f>SUMIFS(T_PROF[claims],T_PROF[year],J$2,T_PROF[encounter],J$4,T_PROF[bill_npi],$A289)</f>
        <v>0</v>
      </c>
      <c r="K289" s="1">
        <f>SUMIFS(T_PROF[claims],T_PROF[year],K$2,T_PROF[encounter],K$4,T_PROF[bill_npi],$A289)</f>
        <v>9</v>
      </c>
      <c r="L289" s="1">
        <f t="shared" si="30"/>
        <v>9</v>
      </c>
      <c r="M289" s="18">
        <f>SUMIFS(T_PROF[paid_amt],T_PROF[bill_npi],$A289,T_PROF[year],M$2,T_PROF[encounter],M$4)</f>
        <v>0</v>
      </c>
      <c r="N289" s="18">
        <f>SUMIFS(T_PROF[paid_amt],T_PROF[bill_npi],$A289,T_PROF[year],N$2,T_PROF[encounter],N$4)</f>
        <v>18087.48</v>
      </c>
      <c r="O289" s="18">
        <f t="shared" si="31"/>
        <v>18087.48</v>
      </c>
      <c r="P289" s="1">
        <f t="shared" si="32"/>
        <v>0</v>
      </c>
      <c r="Q289" s="1">
        <f t="shared" si="33"/>
        <v>15.333333333333334</v>
      </c>
      <c r="R289" s="1">
        <f t="shared" si="34"/>
        <v>15.333333333333334</v>
      </c>
      <c r="S289" s="2">
        <f>SUM($R$6:$R289)/SUM($R$6:$R$1749)</f>
        <v>0.89941324392288557</v>
      </c>
    </row>
    <row r="290" spans="1:19" x14ac:dyDescent="0.35">
      <c r="A290">
        <v>1841767993</v>
      </c>
      <c r="B290" t="s">
        <v>351</v>
      </c>
      <c r="C290" t="s">
        <v>777</v>
      </c>
      <c r="D290" s="1">
        <f>SUMIFS(T_PROF[claims],T_PROF[year],D$2,T_PROF[encounter],D$4,T_PROF[bill_npi],$A290)</f>
        <v>0</v>
      </c>
      <c r="E290" s="1">
        <f>SUMIFS(T_PROF[claims],T_PROF[year],E$2,T_PROF[encounter],E$4,T_PROF[bill_npi],$A290)</f>
        <v>19</v>
      </c>
      <c r="F290" s="1">
        <f t="shared" si="28"/>
        <v>19</v>
      </c>
      <c r="G290" s="1">
        <f>SUMIFS(T_PROF[claims],T_PROF[year],G$2,T_PROF[encounter],G$4,T_PROF[bill_npi],$A290)</f>
        <v>0</v>
      </c>
      <c r="H290" s="1">
        <f>SUMIFS(T_PROF[claims],T_PROF[year],H$2,T_PROF[encounter],H$4,T_PROF[bill_npi],$A290)</f>
        <v>36</v>
      </c>
      <c r="I290" s="1">
        <f t="shared" si="29"/>
        <v>36</v>
      </c>
      <c r="J290" s="1">
        <f>SUMIFS(T_PROF[claims],T_PROF[year],J$2,T_PROF[encounter],J$4,T_PROF[bill_npi],$A290)</f>
        <v>0</v>
      </c>
      <c r="K290" s="1">
        <f>SUMIFS(T_PROF[claims],T_PROF[year],K$2,T_PROF[encounter],K$4,T_PROF[bill_npi],$A290)</f>
        <v>1</v>
      </c>
      <c r="L290" s="1">
        <f t="shared" si="30"/>
        <v>1</v>
      </c>
      <c r="M290" s="18">
        <f>SUMIFS(T_PROF[paid_amt],T_PROF[bill_npi],$A290,T_PROF[year],M$2,T_PROF[encounter],M$4)</f>
        <v>0</v>
      </c>
      <c r="N290" s="18">
        <f>SUMIFS(T_PROF[paid_amt],T_PROF[bill_npi],$A290,T_PROF[year],N$2,T_PROF[encounter],N$4)</f>
        <v>3200</v>
      </c>
      <c r="O290" s="18">
        <f t="shared" si="31"/>
        <v>3200</v>
      </c>
      <c r="P290" s="1">
        <f t="shared" si="32"/>
        <v>0</v>
      </c>
      <c r="Q290" s="1">
        <f t="shared" si="33"/>
        <v>18.666666666666668</v>
      </c>
      <c r="R290" s="1">
        <f t="shared" si="34"/>
        <v>18.666666666666668</v>
      </c>
      <c r="S290" s="2">
        <f>SUM($R$6:$R290)/SUM($R$6:$R$1749)</f>
        <v>0.89999275609781548</v>
      </c>
    </row>
    <row r="291" spans="1:19" x14ac:dyDescent="0.35">
      <c r="A291">
        <v>1194097857</v>
      </c>
      <c r="B291" t="s">
        <v>358</v>
      </c>
      <c r="C291" t="s">
        <v>777</v>
      </c>
      <c r="D291" s="1">
        <f>SUMIFS(T_PROF[claims],T_PROF[year],D$2,T_PROF[encounter],D$4,T_PROF[bill_npi],$A291)</f>
        <v>0</v>
      </c>
      <c r="E291" s="1">
        <f>SUMIFS(T_PROF[claims],T_PROF[year],E$2,T_PROF[encounter],E$4,T_PROF[bill_npi],$A291)</f>
        <v>14</v>
      </c>
      <c r="F291" s="1">
        <f t="shared" si="28"/>
        <v>14</v>
      </c>
      <c r="G291" s="1">
        <f>SUMIFS(T_PROF[claims],T_PROF[year],G$2,T_PROF[encounter],G$4,T_PROF[bill_npi],$A291)</f>
        <v>0</v>
      </c>
      <c r="H291" s="1">
        <f>SUMIFS(T_PROF[claims],T_PROF[year],H$2,T_PROF[encounter],H$4,T_PROF[bill_npi],$A291)</f>
        <v>3</v>
      </c>
      <c r="I291" s="1">
        <f t="shared" si="29"/>
        <v>3</v>
      </c>
      <c r="J291" s="1">
        <f>SUMIFS(T_PROF[claims],T_PROF[year],J$2,T_PROF[encounter],J$4,T_PROF[bill_npi],$A291)</f>
        <v>0</v>
      </c>
      <c r="K291" s="1">
        <f>SUMIFS(T_PROF[claims],T_PROF[year],K$2,T_PROF[encounter],K$4,T_PROF[bill_npi],$A291)</f>
        <v>0</v>
      </c>
      <c r="L291" s="1">
        <f t="shared" si="30"/>
        <v>0</v>
      </c>
      <c r="M291" s="18">
        <f>SUMIFS(T_PROF[paid_amt],T_PROF[bill_npi],$A291,T_PROF[year],M$2,T_PROF[encounter],M$4)</f>
        <v>0</v>
      </c>
      <c r="N291" s="18">
        <f>SUMIFS(T_PROF[paid_amt],T_PROF[bill_npi],$A291,T_PROF[year],N$2,T_PROF[encounter],N$4)</f>
        <v>0</v>
      </c>
      <c r="O291" s="18">
        <f t="shared" si="31"/>
        <v>0</v>
      </c>
      <c r="P291" s="1">
        <f t="shared" si="32"/>
        <v>0</v>
      </c>
      <c r="Q291" s="1">
        <f t="shared" si="33"/>
        <v>5.666666666666667</v>
      </c>
      <c r="R291" s="1">
        <f t="shared" si="34"/>
        <v>5.666666666666667</v>
      </c>
      <c r="S291" s="2">
        <f>SUM($R$6:$R291)/SUM($R$6:$R$1749)</f>
        <v>0.90016867943663359</v>
      </c>
    </row>
    <row r="292" spans="1:19" x14ac:dyDescent="0.35">
      <c r="A292">
        <v>1942422902</v>
      </c>
      <c r="B292" t="s">
        <v>351</v>
      </c>
      <c r="C292" t="s">
        <v>777</v>
      </c>
      <c r="D292" s="1">
        <f>SUMIFS(T_PROF[claims],T_PROF[year],D$2,T_PROF[encounter],D$4,T_PROF[bill_npi],$A292)</f>
        <v>0</v>
      </c>
      <c r="E292" s="1">
        <f>SUMIFS(T_PROF[claims],T_PROF[year],E$2,T_PROF[encounter],E$4,T_PROF[bill_npi],$A292)</f>
        <v>32</v>
      </c>
      <c r="F292" s="1">
        <f t="shared" si="28"/>
        <v>32</v>
      </c>
      <c r="G292" s="1">
        <f>SUMIFS(T_PROF[claims],T_PROF[year],G$2,T_PROF[encounter],G$4,T_PROF[bill_npi],$A292)</f>
        <v>0</v>
      </c>
      <c r="H292" s="1">
        <f>SUMIFS(T_PROF[claims],T_PROF[year],H$2,T_PROF[encounter],H$4,T_PROF[bill_npi],$A292)</f>
        <v>3</v>
      </c>
      <c r="I292" s="1">
        <f t="shared" si="29"/>
        <v>3</v>
      </c>
      <c r="J292" s="1">
        <f>SUMIFS(T_PROF[claims],T_PROF[year],J$2,T_PROF[encounter],J$4,T_PROF[bill_npi],$A292)</f>
        <v>0</v>
      </c>
      <c r="K292" s="1">
        <f>SUMIFS(T_PROF[claims],T_PROF[year],K$2,T_PROF[encounter],K$4,T_PROF[bill_npi],$A292)</f>
        <v>8</v>
      </c>
      <c r="L292" s="1">
        <f t="shared" si="30"/>
        <v>8</v>
      </c>
      <c r="M292" s="18">
        <f>SUMIFS(T_PROF[paid_amt],T_PROF[bill_npi],$A292,T_PROF[year],M$2,T_PROF[encounter],M$4)</f>
        <v>0</v>
      </c>
      <c r="N292" s="18">
        <f>SUMIFS(T_PROF[paid_amt],T_PROF[bill_npi],$A292,T_PROF[year],N$2,T_PROF[encounter],N$4)</f>
        <v>5343.17</v>
      </c>
      <c r="O292" s="18">
        <f t="shared" si="31"/>
        <v>5343.17</v>
      </c>
      <c r="P292" s="1">
        <f t="shared" si="32"/>
        <v>0</v>
      </c>
      <c r="Q292" s="1">
        <f t="shared" si="33"/>
        <v>14.333333333333334</v>
      </c>
      <c r="R292" s="1">
        <f t="shared" si="34"/>
        <v>14.333333333333334</v>
      </c>
      <c r="S292" s="2">
        <f>SUM($R$6:$R292)/SUM($R$6:$R$1749)</f>
        <v>0.90061366199952608</v>
      </c>
    </row>
    <row r="293" spans="1:19" x14ac:dyDescent="0.35">
      <c r="A293">
        <v>1578566436</v>
      </c>
      <c r="B293" t="s">
        <v>351</v>
      </c>
      <c r="C293" t="s">
        <v>777</v>
      </c>
      <c r="D293" s="1">
        <f>SUMIFS(T_PROF[claims],T_PROF[year],D$2,T_PROF[encounter],D$4,T_PROF[bill_npi],$A293)</f>
        <v>2</v>
      </c>
      <c r="E293" s="1">
        <f>SUMIFS(T_PROF[claims],T_PROF[year],E$2,T_PROF[encounter],E$4,T_PROF[bill_npi],$A293)</f>
        <v>18</v>
      </c>
      <c r="F293" s="1">
        <f t="shared" si="28"/>
        <v>20</v>
      </c>
      <c r="G293" s="1">
        <f>SUMIFS(T_PROF[claims],T_PROF[year],G$2,T_PROF[encounter],G$4,T_PROF[bill_npi],$A293)</f>
        <v>2</v>
      </c>
      <c r="H293" s="1">
        <f>SUMIFS(T_PROF[claims],T_PROF[year],H$2,T_PROF[encounter],H$4,T_PROF[bill_npi],$A293)</f>
        <v>22</v>
      </c>
      <c r="I293" s="1">
        <f t="shared" si="29"/>
        <v>24</v>
      </c>
      <c r="J293" s="1">
        <f>SUMIFS(T_PROF[claims],T_PROF[year],J$2,T_PROF[encounter],J$4,T_PROF[bill_npi],$A293)</f>
        <v>0</v>
      </c>
      <c r="K293" s="1">
        <f>SUMIFS(T_PROF[claims],T_PROF[year],K$2,T_PROF[encounter],K$4,T_PROF[bill_npi],$A293)</f>
        <v>6</v>
      </c>
      <c r="L293" s="1">
        <f t="shared" si="30"/>
        <v>6</v>
      </c>
      <c r="M293" s="18">
        <f>SUMIFS(T_PROF[paid_amt],T_PROF[bill_npi],$A293,T_PROF[year],M$2,T_PROF[encounter],M$4)</f>
        <v>0</v>
      </c>
      <c r="N293" s="18">
        <f>SUMIFS(T_PROF[paid_amt],T_PROF[bill_npi],$A293,T_PROF[year],N$2,T_PROF[encounter],N$4)</f>
        <v>10309.02</v>
      </c>
      <c r="O293" s="18">
        <f t="shared" si="31"/>
        <v>10309.02</v>
      </c>
      <c r="P293" s="1">
        <f t="shared" si="32"/>
        <v>1.3333333333333333</v>
      </c>
      <c r="Q293" s="1">
        <f t="shared" si="33"/>
        <v>15.333333333333334</v>
      </c>
      <c r="R293" s="1">
        <f t="shared" si="34"/>
        <v>16.666666666666668</v>
      </c>
      <c r="S293" s="2">
        <f>SUM($R$6:$R293)/SUM($R$6:$R$1749)</f>
        <v>0.90113108358428495</v>
      </c>
    </row>
    <row r="294" spans="1:19" x14ac:dyDescent="0.35">
      <c r="A294">
        <v>1578739611</v>
      </c>
      <c r="B294" t="s">
        <v>351</v>
      </c>
      <c r="C294" t="s">
        <v>777</v>
      </c>
      <c r="D294" s="1">
        <f>SUMIFS(T_PROF[claims],T_PROF[year],D$2,T_PROF[encounter],D$4,T_PROF[bill_npi],$A294)</f>
        <v>0</v>
      </c>
      <c r="E294" s="1">
        <f>SUMIFS(T_PROF[claims],T_PROF[year],E$2,T_PROF[encounter],E$4,T_PROF[bill_npi],$A294)</f>
        <v>36</v>
      </c>
      <c r="F294" s="1">
        <f t="shared" si="28"/>
        <v>36</v>
      </c>
      <c r="G294" s="1">
        <f>SUMIFS(T_PROF[claims],T_PROF[year],G$2,T_PROF[encounter],G$4,T_PROF[bill_npi],$A294)</f>
        <v>2</v>
      </c>
      <c r="H294" s="1">
        <f>SUMIFS(T_PROF[claims],T_PROF[year],H$2,T_PROF[encounter],H$4,T_PROF[bill_npi],$A294)</f>
        <v>9</v>
      </c>
      <c r="I294" s="1">
        <f t="shared" si="29"/>
        <v>11</v>
      </c>
      <c r="J294" s="1">
        <f>SUMIFS(T_PROF[claims],T_PROF[year],J$2,T_PROF[encounter],J$4,T_PROF[bill_npi],$A294)</f>
        <v>2</v>
      </c>
      <c r="K294" s="1">
        <f>SUMIFS(T_PROF[claims],T_PROF[year],K$2,T_PROF[encounter],K$4,T_PROF[bill_npi],$A294)</f>
        <v>14</v>
      </c>
      <c r="L294" s="1">
        <f t="shared" si="30"/>
        <v>16</v>
      </c>
      <c r="M294" s="18">
        <f>SUMIFS(T_PROF[paid_amt],T_PROF[bill_npi],$A294,T_PROF[year],M$2,T_PROF[encounter],M$4)</f>
        <v>0</v>
      </c>
      <c r="N294" s="18">
        <f>SUMIFS(T_PROF[paid_amt],T_PROF[bill_npi],$A294,T_PROF[year],N$2,T_PROF[encounter],N$4)</f>
        <v>49000</v>
      </c>
      <c r="O294" s="18">
        <f t="shared" si="31"/>
        <v>49000</v>
      </c>
      <c r="P294" s="1">
        <f t="shared" si="32"/>
        <v>1.3333333333333333</v>
      </c>
      <c r="Q294" s="1">
        <f t="shared" si="33"/>
        <v>19.666666666666668</v>
      </c>
      <c r="R294" s="1">
        <f t="shared" si="34"/>
        <v>21</v>
      </c>
      <c r="S294" s="2">
        <f>SUM($R$6:$R294)/SUM($R$6:$R$1749)</f>
        <v>0.90178303478108113</v>
      </c>
    </row>
    <row r="295" spans="1:19" x14ac:dyDescent="0.35">
      <c r="A295">
        <v>1730286956</v>
      </c>
      <c r="B295" t="s">
        <v>357</v>
      </c>
      <c r="C295" t="s">
        <v>2208</v>
      </c>
      <c r="D295" s="1">
        <f>SUMIFS(T_PROF[claims],T_PROF[year],D$2,T_PROF[encounter],D$4,T_PROF[bill_npi],$A295)</f>
        <v>0</v>
      </c>
      <c r="E295" s="1">
        <f>SUMIFS(T_PROF[claims],T_PROF[year],E$2,T_PROF[encounter],E$4,T_PROF[bill_npi],$A295)</f>
        <v>26</v>
      </c>
      <c r="F295" s="1">
        <f t="shared" si="28"/>
        <v>26</v>
      </c>
      <c r="G295" s="1">
        <f>SUMIFS(T_PROF[claims],T_PROF[year],G$2,T_PROF[encounter],G$4,T_PROF[bill_npi],$A295)</f>
        <v>0</v>
      </c>
      <c r="H295" s="1">
        <f>SUMIFS(T_PROF[claims],T_PROF[year],H$2,T_PROF[encounter],H$4,T_PROF[bill_npi],$A295)</f>
        <v>16</v>
      </c>
      <c r="I295" s="1">
        <f t="shared" si="29"/>
        <v>16</v>
      </c>
      <c r="J295" s="1">
        <f>SUMIFS(T_PROF[claims],T_PROF[year],J$2,T_PROF[encounter],J$4,T_PROF[bill_npi],$A295)</f>
        <v>0</v>
      </c>
      <c r="K295" s="1">
        <f>SUMIFS(T_PROF[claims],T_PROF[year],K$2,T_PROF[encounter],K$4,T_PROF[bill_npi],$A295)</f>
        <v>30</v>
      </c>
      <c r="L295" s="1">
        <f t="shared" si="30"/>
        <v>30</v>
      </c>
      <c r="M295" s="18">
        <f>SUMIFS(T_PROF[paid_amt],T_PROF[bill_npi],$A295,T_PROF[year],M$2,T_PROF[encounter],M$4)</f>
        <v>0</v>
      </c>
      <c r="N295" s="18">
        <f>SUMIFS(T_PROF[paid_amt],T_PROF[bill_npi],$A295,T_PROF[year],N$2,T_PROF[encounter],N$4)</f>
        <v>31517.22</v>
      </c>
      <c r="O295" s="18">
        <f t="shared" si="31"/>
        <v>31517.22</v>
      </c>
      <c r="P295" s="1">
        <f t="shared" si="32"/>
        <v>0</v>
      </c>
      <c r="Q295" s="1">
        <f t="shared" si="33"/>
        <v>24</v>
      </c>
      <c r="R295" s="1">
        <f t="shared" si="34"/>
        <v>24</v>
      </c>
      <c r="S295" s="2">
        <f>SUM($R$6:$R295)/SUM($R$6:$R$1749)</f>
        <v>0.9025281218631338</v>
      </c>
    </row>
    <row r="296" spans="1:19" x14ac:dyDescent="0.35">
      <c r="A296">
        <v>1639472475</v>
      </c>
      <c r="B296" t="s">
        <v>351</v>
      </c>
      <c r="C296" t="s">
        <v>777</v>
      </c>
      <c r="D296" s="1">
        <f>SUMIFS(T_PROF[claims],T_PROF[year],D$2,T_PROF[encounter],D$4,T_PROF[bill_npi],$A296)</f>
        <v>0</v>
      </c>
      <c r="E296" s="1">
        <f>SUMIFS(T_PROF[claims],T_PROF[year],E$2,T_PROF[encounter],E$4,T_PROF[bill_npi],$A296)</f>
        <v>8</v>
      </c>
      <c r="F296" s="1">
        <f t="shared" si="28"/>
        <v>8</v>
      </c>
      <c r="G296" s="1">
        <f>SUMIFS(T_PROF[claims],T_PROF[year],G$2,T_PROF[encounter],G$4,T_PROF[bill_npi],$A296)</f>
        <v>0</v>
      </c>
      <c r="H296" s="1">
        <f>SUMIFS(T_PROF[claims],T_PROF[year],H$2,T_PROF[encounter],H$4,T_PROF[bill_npi],$A296)</f>
        <v>10</v>
      </c>
      <c r="I296" s="1">
        <f t="shared" si="29"/>
        <v>10</v>
      </c>
      <c r="J296" s="1">
        <f>SUMIFS(T_PROF[claims],T_PROF[year],J$2,T_PROF[encounter],J$4,T_PROF[bill_npi],$A296)</f>
        <v>0</v>
      </c>
      <c r="K296" s="1">
        <f>SUMIFS(T_PROF[claims],T_PROF[year],K$2,T_PROF[encounter],K$4,T_PROF[bill_npi],$A296)</f>
        <v>8</v>
      </c>
      <c r="L296" s="1">
        <f t="shared" si="30"/>
        <v>8</v>
      </c>
      <c r="M296" s="18">
        <f>SUMIFS(T_PROF[paid_amt],T_PROF[bill_npi],$A296,T_PROF[year],M$2,T_PROF[encounter],M$4)</f>
        <v>0</v>
      </c>
      <c r="N296" s="18">
        <f>SUMIFS(T_PROF[paid_amt],T_PROF[bill_npi],$A296,T_PROF[year],N$2,T_PROF[encounter],N$4)</f>
        <v>27200</v>
      </c>
      <c r="O296" s="18">
        <f t="shared" si="31"/>
        <v>27200</v>
      </c>
      <c r="P296" s="1">
        <f t="shared" si="32"/>
        <v>0</v>
      </c>
      <c r="Q296" s="1">
        <f t="shared" si="33"/>
        <v>8.6666666666666661</v>
      </c>
      <c r="R296" s="1">
        <f t="shared" si="34"/>
        <v>8.6666666666666661</v>
      </c>
      <c r="S296" s="2">
        <f>SUM($R$6:$R296)/SUM($R$6:$R$1749)</f>
        <v>0.90279718108720841</v>
      </c>
    </row>
    <row r="297" spans="1:19" x14ac:dyDescent="0.35">
      <c r="A297">
        <v>1649351289</v>
      </c>
      <c r="B297" t="s">
        <v>351</v>
      </c>
      <c r="C297" t="s">
        <v>777</v>
      </c>
      <c r="D297" s="1">
        <f>SUMIFS(T_PROF[claims],T_PROF[year],D$2,T_PROF[encounter],D$4,T_PROF[bill_npi],$A297)</f>
        <v>0</v>
      </c>
      <c r="E297" s="1">
        <f>SUMIFS(T_PROF[claims],T_PROF[year],E$2,T_PROF[encounter],E$4,T_PROF[bill_npi],$A297)</f>
        <v>12</v>
      </c>
      <c r="F297" s="1">
        <f t="shared" si="28"/>
        <v>12</v>
      </c>
      <c r="G297" s="1">
        <f>SUMIFS(T_PROF[claims],T_PROF[year],G$2,T_PROF[encounter],G$4,T_PROF[bill_npi],$A297)</f>
        <v>0</v>
      </c>
      <c r="H297" s="1">
        <f>SUMIFS(T_PROF[claims],T_PROF[year],H$2,T_PROF[encounter],H$4,T_PROF[bill_npi],$A297)</f>
        <v>13</v>
      </c>
      <c r="I297" s="1">
        <f t="shared" si="29"/>
        <v>13</v>
      </c>
      <c r="J297" s="1">
        <f>SUMIFS(T_PROF[claims],T_PROF[year],J$2,T_PROF[encounter],J$4,T_PROF[bill_npi],$A297)</f>
        <v>0</v>
      </c>
      <c r="K297" s="1">
        <f>SUMIFS(T_PROF[claims],T_PROF[year],K$2,T_PROF[encounter],K$4,T_PROF[bill_npi],$A297)</f>
        <v>15</v>
      </c>
      <c r="L297" s="1">
        <f t="shared" si="30"/>
        <v>15</v>
      </c>
      <c r="M297" s="18">
        <f>SUMIFS(T_PROF[paid_amt],T_PROF[bill_npi],$A297,T_PROF[year],M$2,T_PROF[encounter],M$4)</f>
        <v>0</v>
      </c>
      <c r="N297" s="18">
        <f>SUMIFS(T_PROF[paid_amt],T_PROF[bill_npi],$A297,T_PROF[year],N$2,T_PROF[encounter],N$4)</f>
        <v>27745.85</v>
      </c>
      <c r="O297" s="18">
        <f t="shared" si="31"/>
        <v>27745.85</v>
      </c>
      <c r="P297" s="1">
        <f t="shared" si="32"/>
        <v>0</v>
      </c>
      <c r="Q297" s="1">
        <f t="shared" si="33"/>
        <v>13.333333333333334</v>
      </c>
      <c r="R297" s="1">
        <f t="shared" si="34"/>
        <v>13.333333333333334</v>
      </c>
      <c r="S297" s="2">
        <f>SUM($R$6:$R297)/SUM($R$6:$R$1749)</f>
        <v>0.90321111835501544</v>
      </c>
    </row>
    <row r="298" spans="1:19" x14ac:dyDescent="0.35">
      <c r="A298">
        <v>1093845547</v>
      </c>
      <c r="B298" t="s">
        <v>351</v>
      </c>
      <c r="C298" t="s">
        <v>777</v>
      </c>
      <c r="D298" s="1">
        <f>SUMIFS(T_PROF[claims],T_PROF[year],D$2,T_PROF[encounter],D$4,T_PROF[bill_npi],$A298)</f>
        <v>0</v>
      </c>
      <c r="E298" s="1">
        <f>SUMIFS(T_PROF[claims],T_PROF[year],E$2,T_PROF[encounter],E$4,T_PROF[bill_npi],$A298)</f>
        <v>18</v>
      </c>
      <c r="F298" s="1">
        <f t="shared" si="28"/>
        <v>18</v>
      </c>
      <c r="G298" s="1">
        <f>SUMIFS(T_PROF[claims],T_PROF[year],G$2,T_PROF[encounter],G$4,T_PROF[bill_npi],$A298)</f>
        <v>0</v>
      </c>
      <c r="H298" s="1">
        <f>SUMIFS(T_PROF[claims],T_PROF[year],H$2,T_PROF[encounter],H$4,T_PROF[bill_npi],$A298)</f>
        <v>13</v>
      </c>
      <c r="I298" s="1">
        <f t="shared" si="29"/>
        <v>13</v>
      </c>
      <c r="J298" s="1">
        <f>SUMIFS(T_PROF[claims],T_PROF[year],J$2,T_PROF[encounter],J$4,T_PROF[bill_npi],$A298)</f>
        <v>0</v>
      </c>
      <c r="K298" s="1">
        <f>SUMIFS(T_PROF[claims],T_PROF[year],K$2,T_PROF[encounter],K$4,T_PROF[bill_npi],$A298)</f>
        <v>13</v>
      </c>
      <c r="L298" s="1">
        <f t="shared" si="30"/>
        <v>13</v>
      </c>
      <c r="M298" s="18">
        <f>SUMIFS(T_PROF[paid_amt],T_PROF[bill_npi],$A298,T_PROF[year],M$2,T_PROF[encounter],M$4)</f>
        <v>0</v>
      </c>
      <c r="N298" s="18">
        <f>SUMIFS(T_PROF[paid_amt],T_PROF[bill_npi],$A298,T_PROF[year],N$2,T_PROF[encounter],N$4)</f>
        <v>22054.23</v>
      </c>
      <c r="O298" s="18">
        <f t="shared" si="31"/>
        <v>22054.23</v>
      </c>
      <c r="P298" s="1">
        <f t="shared" si="32"/>
        <v>0</v>
      </c>
      <c r="Q298" s="1">
        <f t="shared" si="33"/>
        <v>14.666666666666666</v>
      </c>
      <c r="R298" s="1">
        <f t="shared" si="34"/>
        <v>14.666666666666666</v>
      </c>
      <c r="S298" s="2">
        <f>SUM($R$6:$R298)/SUM($R$6:$R$1749)</f>
        <v>0.90366644934960327</v>
      </c>
    </row>
    <row r="299" spans="1:19" x14ac:dyDescent="0.35">
      <c r="A299">
        <v>1841385846</v>
      </c>
      <c r="B299" t="s">
        <v>367</v>
      </c>
      <c r="C299" t="s">
        <v>2086</v>
      </c>
      <c r="D299" s="1">
        <f>SUMIFS(T_PROF[claims],T_PROF[year],D$2,T_PROF[encounter],D$4,T_PROF[bill_npi],$A299)</f>
        <v>0</v>
      </c>
      <c r="E299" s="1">
        <f>SUMIFS(T_PROF[claims],T_PROF[year],E$2,T_PROF[encounter],E$4,T_PROF[bill_npi],$A299)</f>
        <v>17</v>
      </c>
      <c r="F299" s="1">
        <f t="shared" si="28"/>
        <v>17</v>
      </c>
      <c r="G299" s="1">
        <f>SUMIFS(T_PROF[claims],T_PROF[year],G$2,T_PROF[encounter],G$4,T_PROF[bill_npi],$A299)</f>
        <v>0</v>
      </c>
      <c r="H299" s="1">
        <f>SUMIFS(T_PROF[claims],T_PROF[year],H$2,T_PROF[encounter],H$4,T_PROF[bill_npi],$A299)</f>
        <v>3</v>
      </c>
      <c r="I299" s="1">
        <f t="shared" si="29"/>
        <v>3</v>
      </c>
      <c r="J299" s="1">
        <f>SUMIFS(T_PROF[claims],T_PROF[year],J$2,T_PROF[encounter],J$4,T_PROF[bill_npi],$A299)</f>
        <v>0</v>
      </c>
      <c r="K299" s="1">
        <f>SUMIFS(T_PROF[claims],T_PROF[year],K$2,T_PROF[encounter],K$4,T_PROF[bill_npi],$A299)</f>
        <v>1</v>
      </c>
      <c r="L299" s="1">
        <f t="shared" si="30"/>
        <v>1</v>
      </c>
      <c r="M299" s="18">
        <f>SUMIFS(T_PROF[paid_amt],T_PROF[bill_npi],$A299,T_PROF[year],M$2,T_PROF[encounter],M$4)</f>
        <v>0</v>
      </c>
      <c r="N299" s="18">
        <f>SUMIFS(T_PROF[paid_amt],T_PROF[bill_npi],$A299,T_PROF[year],N$2,T_PROF[encounter],N$4)</f>
        <v>2568.0500000000002</v>
      </c>
      <c r="O299" s="18">
        <f t="shared" si="31"/>
        <v>2568.0500000000002</v>
      </c>
      <c r="P299" s="1">
        <f t="shared" si="32"/>
        <v>0</v>
      </c>
      <c r="Q299" s="1">
        <f t="shared" si="33"/>
        <v>7</v>
      </c>
      <c r="R299" s="1">
        <f t="shared" si="34"/>
        <v>7</v>
      </c>
      <c r="S299" s="2">
        <f>SUM($R$6:$R299)/SUM($R$6:$R$1749)</f>
        <v>0.90388376641520196</v>
      </c>
    </row>
    <row r="300" spans="1:19" x14ac:dyDescent="0.35">
      <c r="A300">
        <v>1629351838</v>
      </c>
      <c r="B300" t="s">
        <v>351</v>
      </c>
      <c r="C300" t="s">
        <v>777</v>
      </c>
      <c r="D300" s="1">
        <f>SUMIFS(T_PROF[claims],T_PROF[year],D$2,T_PROF[encounter],D$4,T_PROF[bill_npi],$A300)</f>
        <v>0</v>
      </c>
      <c r="E300" s="1">
        <f>SUMIFS(T_PROF[claims],T_PROF[year],E$2,T_PROF[encounter],E$4,T_PROF[bill_npi],$A300)</f>
        <v>30</v>
      </c>
      <c r="F300" s="1">
        <f t="shared" si="28"/>
        <v>30</v>
      </c>
      <c r="G300" s="1">
        <f>SUMIFS(T_PROF[claims],T_PROF[year],G$2,T_PROF[encounter],G$4,T_PROF[bill_npi],$A300)</f>
        <v>0</v>
      </c>
      <c r="H300" s="1">
        <f>SUMIFS(T_PROF[claims],T_PROF[year],H$2,T_PROF[encounter],H$4,T_PROF[bill_npi],$A300)</f>
        <v>14</v>
      </c>
      <c r="I300" s="1">
        <f t="shared" si="29"/>
        <v>14</v>
      </c>
      <c r="J300" s="1">
        <f>SUMIFS(T_PROF[claims],T_PROF[year],J$2,T_PROF[encounter],J$4,T_PROF[bill_npi],$A300)</f>
        <v>2</v>
      </c>
      <c r="K300" s="1">
        <f>SUMIFS(T_PROF[claims],T_PROF[year],K$2,T_PROF[encounter],K$4,T_PROF[bill_npi],$A300)</f>
        <v>7</v>
      </c>
      <c r="L300" s="1">
        <f t="shared" si="30"/>
        <v>9</v>
      </c>
      <c r="M300" s="18">
        <f>SUMIFS(T_PROF[paid_amt],T_PROF[bill_npi],$A300,T_PROF[year],M$2,T_PROF[encounter],M$4)</f>
        <v>0</v>
      </c>
      <c r="N300" s="18">
        <f>SUMIFS(T_PROF[paid_amt],T_PROF[bill_npi],$A300,T_PROF[year],N$2,T_PROF[encounter],N$4)</f>
        <v>24500</v>
      </c>
      <c r="O300" s="18">
        <f t="shared" si="31"/>
        <v>24500</v>
      </c>
      <c r="P300" s="1">
        <f t="shared" si="32"/>
        <v>0.66666666666666663</v>
      </c>
      <c r="Q300" s="1">
        <f t="shared" si="33"/>
        <v>17</v>
      </c>
      <c r="R300" s="1">
        <f t="shared" si="34"/>
        <v>17.666666666666668</v>
      </c>
      <c r="S300" s="2">
        <f>SUM($R$6:$R300)/SUM($R$6:$R$1749)</f>
        <v>0.90443223329504641</v>
      </c>
    </row>
    <row r="301" spans="1:19" x14ac:dyDescent="0.35">
      <c r="A301">
        <v>1437473790</v>
      </c>
      <c r="B301" t="s">
        <v>354</v>
      </c>
      <c r="C301" t="s">
        <v>777</v>
      </c>
      <c r="D301" s="1">
        <f>SUMIFS(T_PROF[claims],T_PROF[year],D$2,T_PROF[encounter],D$4,T_PROF[bill_npi],$A301)</f>
        <v>0</v>
      </c>
      <c r="E301" s="1">
        <f>SUMIFS(T_PROF[claims],T_PROF[year],E$2,T_PROF[encounter],E$4,T_PROF[bill_npi],$A301)</f>
        <v>13</v>
      </c>
      <c r="F301" s="1">
        <f t="shared" si="28"/>
        <v>13</v>
      </c>
      <c r="G301" s="1">
        <f>SUMIFS(T_PROF[claims],T_PROF[year],G$2,T_PROF[encounter],G$4,T_PROF[bill_npi],$A301)</f>
        <v>0</v>
      </c>
      <c r="H301" s="1">
        <f>SUMIFS(T_PROF[claims],T_PROF[year],H$2,T_PROF[encounter],H$4,T_PROF[bill_npi],$A301)</f>
        <v>18</v>
      </c>
      <c r="I301" s="1">
        <f t="shared" si="29"/>
        <v>18</v>
      </c>
      <c r="J301" s="1">
        <f>SUMIFS(T_PROF[claims],T_PROF[year],J$2,T_PROF[encounter],J$4,T_PROF[bill_npi],$A301)</f>
        <v>0</v>
      </c>
      <c r="K301" s="1">
        <f>SUMIFS(T_PROF[claims],T_PROF[year],K$2,T_PROF[encounter],K$4,T_PROF[bill_npi],$A301)</f>
        <v>22</v>
      </c>
      <c r="L301" s="1">
        <f t="shared" si="30"/>
        <v>22</v>
      </c>
      <c r="M301" s="18">
        <f>SUMIFS(T_PROF[paid_amt],T_PROF[bill_npi],$A301,T_PROF[year],M$2,T_PROF[encounter],M$4)</f>
        <v>0</v>
      </c>
      <c r="N301" s="18">
        <f>SUMIFS(T_PROF[paid_amt],T_PROF[bill_npi],$A301,T_PROF[year],N$2,T_PROF[encounter],N$4)</f>
        <v>32187.65</v>
      </c>
      <c r="O301" s="18">
        <f t="shared" si="31"/>
        <v>32187.65</v>
      </c>
      <c r="P301" s="1">
        <f t="shared" si="32"/>
        <v>0</v>
      </c>
      <c r="Q301" s="1">
        <f t="shared" si="33"/>
        <v>17.666666666666668</v>
      </c>
      <c r="R301" s="1">
        <f t="shared" si="34"/>
        <v>17.666666666666668</v>
      </c>
      <c r="S301" s="2">
        <f>SUM($R$6:$R301)/SUM($R$6:$R$1749)</f>
        <v>0.90498070017489074</v>
      </c>
    </row>
    <row r="302" spans="1:19" x14ac:dyDescent="0.35">
      <c r="A302">
        <v>1154431021</v>
      </c>
      <c r="B302" t="s">
        <v>352</v>
      </c>
      <c r="C302" t="s">
        <v>2130</v>
      </c>
      <c r="D302" s="1">
        <f>SUMIFS(T_PROF[claims],T_PROF[year],D$2,T_PROF[encounter],D$4,T_PROF[bill_npi],$A302)</f>
        <v>0</v>
      </c>
      <c r="E302" s="1">
        <f>SUMIFS(T_PROF[claims],T_PROF[year],E$2,T_PROF[encounter],E$4,T_PROF[bill_npi],$A302)</f>
        <v>10</v>
      </c>
      <c r="F302" s="1">
        <f t="shared" si="28"/>
        <v>10</v>
      </c>
      <c r="G302" s="1">
        <f>SUMIFS(T_PROF[claims],T_PROF[year],G$2,T_PROF[encounter],G$4,T_PROF[bill_npi],$A302)</f>
        <v>0</v>
      </c>
      <c r="H302" s="1">
        <f>SUMIFS(T_PROF[claims],T_PROF[year],H$2,T_PROF[encounter],H$4,T_PROF[bill_npi],$A302)</f>
        <v>9</v>
      </c>
      <c r="I302" s="1">
        <f t="shared" si="29"/>
        <v>9</v>
      </c>
      <c r="J302" s="1">
        <f>SUMIFS(T_PROF[claims],T_PROF[year],J$2,T_PROF[encounter],J$4,T_PROF[bill_npi],$A302)</f>
        <v>0</v>
      </c>
      <c r="K302" s="1">
        <f>SUMIFS(T_PROF[claims],T_PROF[year],K$2,T_PROF[encounter],K$4,T_PROF[bill_npi],$A302)</f>
        <v>2</v>
      </c>
      <c r="L302" s="1">
        <f t="shared" si="30"/>
        <v>2</v>
      </c>
      <c r="M302" s="18">
        <f>SUMIFS(T_PROF[paid_amt],T_PROF[bill_npi],$A302,T_PROF[year],M$2,T_PROF[encounter],M$4)</f>
        <v>0</v>
      </c>
      <c r="N302" s="18">
        <f>SUMIFS(T_PROF[paid_amt],T_PROF[bill_npi],$A302,T_PROF[year],N$2,T_PROF[encounter],N$4)</f>
        <v>4450.99</v>
      </c>
      <c r="O302" s="18">
        <f t="shared" si="31"/>
        <v>4450.99</v>
      </c>
      <c r="P302" s="1">
        <f t="shared" si="32"/>
        <v>0</v>
      </c>
      <c r="Q302" s="1">
        <f t="shared" si="33"/>
        <v>7</v>
      </c>
      <c r="R302" s="1">
        <f t="shared" si="34"/>
        <v>7</v>
      </c>
      <c r="S302" s="2">
        <f>SUM($R$6:$R302)/SUM($R$6:$R$1749)</f>
        <v>0.90519801724048954</v>
      </c>
    </row>
    <row r="303" spans="1:19" x14ac:dyDescent="0.35">
      <c r="A303">
        <v>1760557656</v>
      </c>
      <c r="B303" t="s">
        <v>366</v>
      </c>
      <c r="C303" t="s">
        <v>600</v>
      </c>
      <c r="D303" s="1">
        <f>SUMIFS(T_PROF[claims],T_PROF[year],D$2,T_PROF[encounter],D$4,T_PROF[bill_npi],$A303)</f>
        <v>0</v>
      </c>
      <c r="E303" s="1">
        <f>SUMIFS(T_PROF[claims],T_PROF[year],E$2,T_PROF[encounter],E$4,T_PROF[bill_npi],$A303)</f>
        <v>12</v>
      </c>
      <c r="F303" s="1">
        <f t="shared" si="28"/>
        <v>12</v>
      </c>
      <c r="G303" s="1">
        <f>SUMIFS(T_PROF[claims],T_PROF[year],G$2,T_PROF[encounter],G$4,T_PROF[bill_npi],$A303)</f>
        <v>0</v>
      </c>
      <c r="H303" s="1">
        <f>SUMIFS(T_PROF[claims],T_PROF[year],H$2,T_PROF[encounter],H$4,T_PROF[bill_npi],$A303)</f>
        <v>12</v>
      </c>
      <c r="I303" s="1">
        <f t="shared" si="29"/>
        <v>12</v>
      </c>
      <c r="J303" s="1">
        <f>SUMIFS(T_PROF[claims],T_PROF[year],J$2,T_PROF[encounter],J$4,T_PROF[bill_npi],$A303)</f>
        <v>0</v>
      </c>
      <c r="K303" s="1">
        <f>SUMIFS(T_PROF[claims],T_PROF[year],K$2,T_PROF[encounter],K$4,T_PROF[bill_npi],$A303)</f>
        <v>33</v>
      </c>
      <c r="L303" s="1">
        <f t="shared" si="30"/>
        <v>33</v>
      </c>
      <c r="M303" s="18">
        <f>SUMIFS(T_PROF[paid_amt],T_PROF[bill_npi],$A303,T_PROF[year],M$2,T_PROF[encounter],M$4)</f>
        <v>0</v>
      </c>
      <c r="N303" s="18">
        <f>SUMIFS(T_PROF[paid_amt],T_PROF[bill_npi],$A303,T_PROF[year],N$2,T_PROF[encounter],N$4)</f>
        <v>57401.19</v>
      </c>
      <c r="O303" s="18">
        <f t="shared" si="31"/>
        <v>57401.19</v>
      </c>
      <c r="P303" s="1">
        <f t="shared" si="32"/>
        <v>0</v>
      </c>
      <c r="Q303" s="1">
        <f t="shared" si="33"/>
        <v>19</v>
      </c>
      <c r="R303" s="1">
        <f t="shared" si="34"/>
        <v>19</v>
      </c>
      <c r="S303" s="2">
        <f>SUM($R$6:$R303)/SUM($R$6:$R$1749)</f>
        <v>0.90578787784711456</v>
      </c>
    </row>
    <row r="304" spans="1:19" x14ac:dyDescent="0.35">
      <c r="A304">
        <v>1942582705</v>
      </c>
      <c r="B304" t="s">
        <v>351</v>
      </c>
      <c r="C304" t="s">
        <v>777</v>
      </c>
      <c r="D304" s="1">
        <f>SUMIFS(T_PROF[claims],T_PROF[year],D$2,T_PROF[encounter],D$4,T_PROF[bill_npi],$A304)</f>
        <v>0</v>
      </c>
      <c r="E304" s="1">
        <f>SUMIFS(T_PROF[claims],T_PROF[year],E$2,T_PROF[encounter],E$4,T_PROF[bill_npi],$A304)</f>
        <v>13</v>
      </c>
      <c r="F304" s="1">
        <f t="shared" si="28"/>
        <v>13</v>
      </c>
      <c r="G304" s="1">
        <f>SUMIFS(T_PROF[claims],T_PROF[year],G$2,T_PROF[encounter],G$4,T_PROF[bill_npi],$A304)</f>
        <v>0</v>
      </c>
      <c r="H304" s="1">
        <f>SUMIFS(T_PROF[claims],T_PROF[year],H$2,T_PROF[encounter],H$4,T_PROF[bill_npi],$A304)</f>
        <v>8</v>
      </c>
      <c r="I304" s="1">
        <f t="shared" si="29"/>
        <v>8</v>
      </c>
      <c r="J304" s="1">
        <f>SUMIFS(T_PROF[claims],T_PROF[year],J$2,T_PROF[encounter],J$4,T_PROF[bill_npi],$A304)</f>
        <v>1</v>
      </c>
      <c r="K304" s="1">
        <f>SUMIFS(T_PROF[claims],T_PROF[year],K$2,T_PROF[encounter],K$4,T_PROF[bill_npi],$A304)</f>
        <v>12</v>
      </c>
      <c r="L304" s="1">
        <f t="shared" si="30"/>
        <v>13</v>
      </c>
      <c r="M304" s="18">
        <f>SUMIFS(T_PROF[paid_amt],T_PROF[bill_npi],$A304,T_PROF[year],M$2,T_PROF[encounter],M$4)</f>
        <v>0</v>
      </c>
      <c r="N304" s="18">
        <f>SUMIFS(T_PROF[paid_amt],T_PROF[bill_npi],$A304,T_PROF[year],N$2,T_PROF[encounter],N$4)</f>
        <v>42000</v>
      </c>
      <c r="O304" s="18">
        <f t="shared" si="31"/>
        <v>42000</v>
      </c>
      <c r="P304" s="1">
        <f t="shared" si="32"/>
        <v>0.33333333333333331</v>
      </c>
      <c r="Q304" s="1">
        <f t="shared" si="33"/>
        <v>11</v>
      </c>
      <c r="R304" s="1">
        <f t="shared" si="34"/>
        <v>11.333333333333334</v>
      </c>
      <c r="S304" s="2">
        <f>SUM($R$6:$R304)/SUM($R$6:$R$1749)</f>
        <v>0.90613972452475056</v>
      </c>
    </row>
    <row r="305" spans="1:19" x14ac:dyDescent="0.35">
      <c r="A305">
        <v>1780695718</v>
      </c>
      <c r="B305" t="s">
        <v>351</v>
      </c>
      <c r="C305" t="s">
        <v>777</v>
      </c>
      <c r="D305" s="1">
        <f>SUMIFS(T_PROF[claims],T_PROF[year],D$2,T_PROF[encounter],D$4,T_PROF[bill_npi],$A305)</f>
        <v>0</v>
      </c>
      <c r="E305" s="1">
        <f>SUMIFS(T_PROF[claims],T_PROF[year],E$2,T_PROF[encounter],E$4,T_PROF[bill_npi],$A305)</f>
        <v>8</v>
      </c>
      <c r="F305" s="1">
        <f t="shared" si="28"/>
        <v>8</v>
      </c>
      <c r="G305" s="1">
        <f>SUMIFS(T_PROF[claims],T_PROF[year],G$2,T_PROF[encounter],G$4,T_PROF[bill_npi],$A305)</f>
        <v>0</v>
      </c>
      <c r="H305" s="1">
        <f>SUMIFS(T_PROF[claims],T_PROF[year],H$2,T_PROF[encounter],H$4,T_PROF[bill_npi],$A305)</f>
        <v>8</v>
      </c>
      <c r="I305" s="1">
        <f t="shared" si="29"/>
        <v>8</v>
      </c>
      <c r="J305" s="1">
        <f>SUMIFS(T_PROF[claims],T_PROF[year],J$2,T_PROF[encounter],J$4,T_PROF[bill_npi],$A305)</f>
        <v>0</v>
      </c>
      <c r="K305" s="1">
        <f>SUMIFS(T_PROF[claims],T_PROF[year],K$2,T_PROF[encounter],K$4,T_PROF[bill_npi],$A305)</f>
        <v>6</v>
      </c>
      <c r="L305" s="1">
        <f t="shared" si="30"/>
        <v>6</v>
      </c>
      <c r="M305" s="18">
        <f>SUMIFS(T_PROF[paid_amt],T_PROF[bill_npi],$A305,T_PROF[year],M$2,T_PROF[encounter],M$4)</f>
        <v>0</v>
      </c>
      <c r="N305" s="18">
        <f>SUMIFS(T_PROF[paid_amt],T_PROF[bill_npi],$A305,T_PROF[year],N$2,T_PROF[encounter],N$4)</f>
        <v>12058.32</v>
      </c>
      <c r="O305" s="18">
        <f t="shared" si="31"/>
        <v>12058.32</v>
      </c>
      <c r="P305" s="1">
        <f t="shared" si="32"/>
        <v>0</v>
      </c>
      <c r="Q305" s="1">
        <f t="shared" si="33"/>
        <v>7.333333333333333</v>
      </c>
      <c r="R305" s="1">
        <f t="shared" si="34"/>
        <v>7.333333333333333</v>
      </c>
      <c r="S305" s="2">
        <f>SUM($R$6:$R305)/SUM($R$6:$R$1749)</f>
        <v>0.90636739002204436</v>
      </c>
    </row>
    <row r="306" spans="1:19" x14ac:dyDescent="0.35">
      <c r="A306">
        <v>1184640708</v>
      </c>
      <c r="B306" t="s">
        <v>375</v>
      </c>
      <c r="C306" t="s">
        <v>854</v>
      </c>
      <c r="D306" s="1">
        <f>SUMIFS(T_PROF[claims],T_PROF[year],D$2,T_PROF[encounter],D$4,T_PROF[bill_npi],$A306)</f>
        <v>0</v>
      </c>
      <c r="E306" s="1">
        <f>SUMIFS(T_PROF[claims],T_PROF[year],E$2,T_PROF[encounter],E$4,T_PROF[bill_npi],$A306)</f>
        <v>0</v>
      </c>
      <c r="F306" s="1">
        <f t="shared" si="28"/>
        <v>0</v>
      </c>
      <c r="G306" s="1">
        <f>SUMIFS(T_PROF[claims],T_PROF[year],G$2,T_PROF[encounter],G$4,T_PROF[bill_npi],$A306)</f>
        <v>0</v>
      </c>
      <c r="H306" s="1">
        <f>SUMIFS(T_PROF[claims],T_PROF[year],H$2,T_PROF[encounter],H$4,T_PROF[bill_npi],$A306)</f>
        <v>36</v>
      </c>
      <c r="I306" s="1">
        <f t="shared" si="29"/>
        <v>36</v>
      </c>
      <c r="J306" s="1">
        <f>SUMIFS(T_PROF[claims],T_PROF[year],J$2,T_PROF[encounter],J$4,T_PROF[bill_npi],$A306)</f>
        <v>0</v>
      </c>
      <c r="K306" s="1">
        <f>SUMIFS(T_PROF[claims],T_PROF[year],K$2,T_PROF[encounter],K$4,T_PROF[bill_npi],$A306)</f>
        <v>38</v>
      </c>
      <c r="L306" s="1">
        <f t="shared" si="30"/>
        <v>38</v>
      </c>
      <c r="M306" s="18">
        <f>SUMIFS(T_PROF[paid_amt],T_PROF[bill_npi],$A306,T_PROF[year],M$2,T_PROF[encounter],M$4)</f>
        <v>0</v>
      </c>
      <c r="N306" s="18">
        <f>SUMIFS(T_PROF[paid_amt],T_PROF[bill_npi],$A306,T_PROF[year],N$2,T_PROF[encounter],N$4)</f>
        <v>35196</v>
      </c>
      <c r="O306" s="18">
        <f t="shared" si="31"/>
        <v>35196</v>
      </c>
      <c r="P306" s="1">
        <f t="shared" si="32"/>
        <v>0</v>
      </c>
      <c r="Q306" s="1">
        <f t="shared" si="33"/>
        <v>24.666666666666668</v>
      </c>
      <c r="R306" s="1">
        <f t="shared" si="34"/>
        <v>24.666666666666668</v>
      </c>
      <c r="S306" s="2">
        <f>SUM($R$6:$R306)/SUM($R$6:$R$1749)</f>
        <v>0.90713317396748749</v>
      </c>
    </row>
    <row r="307" spans="1:19" x14ac:dyDescent="0.35">
      <c r="A307">
        <v>1982730149</v>
      </c>
      <c r="B307" t="s">
        <v>342</v>
      </c>
      <c r="C307" t="e">
        <v>#N/A</v>
      </c>
      <c r="D307" s="1">
        <f>SUMIFS(T_PROF[claims],T_PROF[year],D$2,T_PROF[encounter],D$4,T_PROF[bill_npi],$A307)</f>
        <v>0</v>
      </c>
      <c r="E307" s="1">
        <f>SUMIFS(T_PROF[claims],T_PROF[year],E$2,T_PROF[encounter],E$4,T_PROF[bill_npi],$A307)</f>
        <v>12</v>
      </c>
      <c r="F307" s="1">
        <f t="shared" si="28"/>
        <v>12</v>
      </c>
      <c r="G307" s="1">
        <f>SUMIFS(T_PROF[claims],T_PROF[year],G$2,T_PROF[encounter],G$4,T_PROF[bill_npi],$A307)</f>
        <v>0</v>
      </c>
      <c r="H307" s="1">
        <f>SUMIFS(T_PROF[claims],T_PROF[year],H$2,T_PROF[encounter],H$4,T_PROF[bill_npi],$A307)</f>
        <v>0</v>
      </c>
      <c r="I307" s="1">
        <f t="shared" si="29"/>
        <v>0</v>
      </c>
      <c r="J307" s="1">
        <f>SUMIFS(T_PROF[claims],T_PROF[year],J$2,T_PROF[encounter],J$4,T_PROF[bill_npi],$A307)</f>
        <v>0</v>
      </c>
      <c r="K307" s="1">
        <f>SUMIFS(T_PROF[claims],T_PROF[year],K$2,T_PROF[encounter],K$4,T_PROF[bill_npi],$A307)</f>
        <v>0</v>
      </c>
      <c r="L307" s="1">
        <f t="shared" si="30"/>
        <v>0</v>
      </c>
      <c r="M307" s="18">
        <f>SUMIFS(T_PROF[paid_amt],T_PROF[bill_npi],$A307,T_PROF[year],M$2,T_PROF[encounter],M$4)</f>
        <v>0</v>
      </c>
      <c r="N307" s="18">
        <f>SUMIFS(T_PROF[paid_amt],T_PROF[bill_npi],$A307,T_PROF[year],N$2,T_PROF[encounter],N$4)</f>
        <v>0</v>
      </c>
      <c r="O307" s="18">
        <f t="shared" si="31"/>
        <v>0</v>
      </c>
      <c r="P307" s="1">
        <f t="shared" si="32"/>
        <v>0</v>
      </c>
      <c r="Q307" s="1">
        <f t="shared" si="33"/>
        <v>4</v>
      </c>
      <c r="R307" s="1">
        <f t="shared" si="34"/>
        <v>4</v>
      </c>
      <c r="S307" s="2">
        <f>SUM($R$6:$R307)/SUM($R$6:$R$1749)</f>
        <v>0.90725735514782957</v>
      </c>
    </row>
    <row r="308" spans="1:19" x14ac:dyDescent="0.35">
      <c r="A308">
        <v>1518416031</v>
      </c>
      <c r="B308" t="s">
        <v>352</v>
      </c>
      <c r="C308" t="s">
        <v>2130</v>
      </c>
      <c r="D308" s="1">
        <f>SUMIFS(T_PROF[claims],T_PROF[year],D$2,T_PROF[encounter],D$4,T_PROF[bill_npi],$A308)</f>
        <v>0</v>
      </c>
      <c r="E308" s="1">
        <f>SUMIFS(T_PROF[claims],T_PROF[year],E$2,T_PROF[encounter],E$4,T_PROF[bill_npi],$A308)</f>
        <v>13</v>
      </c>
      <c r="F308" s="1">
        <f t="shared" si="28"/>
        <v>13</v>
      </c>
      <c r="G308" s="1">
        <f>SUMIFS(T_PROF[claims],T_PROF[year],G$2,T_PROF[encounter],G$4,T_PROF[bill_npi],$A308)</f>
        <v>0</v>
      </c>
      <c r="H308" s="1">
        <f>SUMIFS(T_PROF[claims],T_PROF[year],H$2,T_PROF[encounter],H$4,T_PROF[bill_npi],$A308)</f>
        <v>9</v>
      </c>
      <c r="I308" s="1">
        <f t="shared" si="29"/>
        <v>9</v>
      </c>
      <c r="J308" s="1">
        <f>SUMIFS(T_PROF[claims],T_PROF[year],J$2,T_PROF[encounter],J$4,T_PROF[bill_npi],$A308)</f>
        <v>0</v>
      </c>
      <c r="K308" s="1">
        <f>SUMIFS(T_PROF[claims],T_PROF[year],K$2,T_PROF[encounter],K$4,T_PROF[bill_npi],$A308)</f>
        <v>11</v>
      </c>
      <c r="L308" s="1">
        <f t="shared" si="30"/>
        <v>11</v>
      </c>
      <c r="M308" s="18">
        <f>SUMIFS(T_PROF[paid_amt],T_PROF[bill_npi],$A308,T_PROF[year],M$2,T_PROF[encounter],M$4)</f>
        <v>0</v>
      </c>
      <c r="N308" s="18">
        <f>SUMIFS(T_PROF[paid_amt],T_PROF[bill_npi],$A308,T_PROF[year],N$2,T_PROF[encounter],N$4)</f>
        <v>20152.689999999999</v>
      </c>
      <c r="O308" s="18">
        <f t="shared" si="31"/>
        <v>20152.689999999999</v>
      </c>
      <c r="P308" s="1">
        <f t="shared" si="32"/>
        <v>0</v>
      </c>
      <c r="Q308" s="1">
        <f t="shared" si="33"/>
        <v>11</v>
      </c>
      <c r="R308" s="1">
        <f t="shared" si="34"/>
        <v>11</v>
      </c>
      <c r="S308" s="2">
        <f>SUM($R$6:$R308)/SUM($R$6:$R$1749)</f>
        <v>0.90759885339377044</v>
      </c>
    </row>
    <row r="309" spans="1:19" x14ac:dyDescent="0.35">
      <c r="A309">
        <v>1033371166</v>
      </c>
      <c r="B309" t="s">
        <v>389</v>
      </c>
      <c r="C309" t="s">
        <v>600</v>
      </c>
      <c r="D309" s="1">
        <f>SUMIFS(T_PROF[claims],T_PROF[year],D$2,T_PROF[encounter],D$4,T_PROF[bill_npi],$A309)</f>
        <v>0</v>
      </c>
      <c r="E309" s="1">
        <f>SUMIFS(T_PROF[claims],T_PROF[year],E$2,T_PROF[encounter],E$4,T_PROF[bill_npi],$A309)</f>
        <v>10</v>
      </c>
      <c r="F309" s="1">
        <f t="shared" si="28"/>
        <v>10</v>
      </c>
      <c r="G309" s="1">
        <f>SUMIFS(T_PROF[claims],T_PROF[year],G$2,T_PROF[encounter],G$4,T_PROF[bill_npi],$A309)</f>
        <v>0</v>
      </c>
      <c r="H309" s="1">
        <f>SUMIFS(T_PROF[claims],T_PROF[year],H$2,T_PROF[encounter],H$4,T_PROF[bill_npi],$A309)</f>
        <v>9</v>
      </c>
      <c r="I309" s="1">
        <f t="shared" si="29"/>
        <v>9</v>
      </c>
      <c r="J309" s="1">
        <f>SUMIFS(T_PROF[claims],T_PROF[year],J$2,T_PROF[encounter],J$4,T_PROF[bill_npi],$A309)</f>
        <v>0</v>
      </c>
      <c r="K309" s="1">
        <f>SUMIFS(T_PROF[claims],T_PROF[year],K$2,T_PROF[encounter],K$4,T_PROF[bill_npi],$A309)</f>
        <v>3</v>
      </c>
      <c r="L309" s="1">
        <f t="shared" si="30"/>
        <v>3</v>
      </c>
      <c r="M309" s="18">
        <f>SUMIFS(T_PROF[paid_amt],T_PROF[bill_npi],$A309,T_PROF[year],M$2,T_PROF[encounter],M$4)</f>
        <v>0</v>
      </c>
      <c r="N309" s="18">
        <f>SUMIFS(T_PROF[paid_amt],T_PROF[bill_npi],$A309,T_PROF[year],N$2,T_PROF[encounter],N$4)</f>
        <v>1720.75</v>
      </c>
      <c r="O309" s="18">
        <f t="shared" si="31"/>
        <v>1720.75</v>
      </c>
      <c r="P309" s="1">
        <f t="shared" si="32"/>
        <v>0</v>
      </c>
      <c r="Q309" s="1">
        <f t="shared" si="33"/>
        <v>7.333333333333333</v>
      </c>
      <c r="R309" s="1">
        <f t="shared" si="34"/>
        <v>7.333333333333333</v>
      </c>
      <c r="S309" s="2">
        <f>SUM($R$6:$R309)/SUM($R$6:$R$1749)</f>
        <v>0.90782651889106425</v>
      </c>
    </row>
    <row r="310" spans="1:19" x14ac:dyDescent="0.35">
      <c r="A310">
        <v>1538155767</v>
      </c>
      <c r="B310" t="s">
        <v>351</v>
      </c>
      <c r="C310" t="s">
        <v>777</v>
      </c>
      <c r="D310" s="1">
        <f>SUMIFS(T_PROF[claims],T_PROF[year],D$2,T_PROF[encounter],D$4,T_PROF[bill_npi],$A310)</f>
        <v>0</v>
      </c>
      <c r="E310" s="1">
        <f>SUMIFS(T_PROF[claims],T_PROF[year],E$2,T_PROF[encounter],E$4,T_PROF[bill_npi],$A310)</f>
        <v>8</v>
      </c>
      <c r="F310" s="1">
        <f t="shared" si="28"/>
        <v>8</v>
      </c>
      <c r="G310" s="1">
        <f>SUMIFS(T_PROF[claims],T_PROF[year],G$2,T_PROF[encounter],G$4,T_PROF[bill_npi],$A310)</f>
        <v>0</v>
      </c>
      <c r="H310" s="1">
        <f>SUMIFS(T_PROF[claims],T_PROF[year],H$2,T_PROF[encounter],H$4,T_PROF[bill_npi],$A310)</f>
        <v>44</v>
      </c>
      <c r="I310" s="1">
        <f t="shared" si="29"/>
        <v>44</v>
      </c>
      <c r="J310" s="1">
        <f>SUMIFS(T_PROF[claims],T_PROF[year],J$2,T_PROF[encounter],J$4,T_PROF[bill_npi],$A310)</f>
        <v>0</v>
      </c>
      <c r="K310" s="1">
        <f>SUMIFS(T_PROF[claims],T_PROF[year],K$2,T_PROF[encounter],K$4,T_PROF[bill_npi],$A310)</f>
        <v>22</v>
      </c>
      <c r="L310" s="1">
        <f t="shared" si="30"/>
        <v>22</v>
      </c>
      <c r="M310" s="18">
        <f>SUMIFS(T_PROF[paid_amt],T_PROF[bill_npi],$A310,T_PROF[year],M$2,T_PROF[encounter],M$4)</f>
        <v>0</v>
      </c>
      <c r="N310" s="18">
        <f>SUMIFS(T_PROF[paid_amt],T_PROF[bill_npi],$A310,T_PROF[year],N$2,T_PROF[encounter],N$4)</f>
        <v>43484.62</v>
      </c>
      <c r="O310" s="18">
        <f t="shared" si="31"/>
        <v>43484.62</v>
      </c>
      <c r="P310" s="1">
        <f t="shared" si="32"/>
        <v>0</v>
      </c>
      <c r="Q310" s="1">
        <f t="shared" si="33"/>
        <v>24.666666666666668</v>
      </c>
      <c r="R310" s="1">
        <f t="shared" si="34"/>
        <v>24.666666666666668</v>
      </c>
      <c r="S310" s="2">
        <f>SUM($R$6:$R310)/SUM($R$6:$R$1749)</f>
        <v>0.90859230283650738</v>
      </c>
    </row>
    <row r="311" spans="1:19" x14ac:dyDescent="0.35">
      <c r="A311">
        <v>1831551928</v>
      </c>
      <c r="B311" t="s">
        <v>351</v>
      </c>
      <c r="C311" t="s">
        <v>777</v>
      </c>
      <c r="D311" s="1">
        <f>SUMIFS(T_PROF[claims],T_PROF[year],D$2,T_PROF[encounter],D$4,T_PROF[bill_npi],$A311)</f>
        <v>0</v>
      </c>
      <c r="E311" s="1">
        <f>SUMIFS(T_PROF[claims],T_PROF[year],E$2,T_PROF[encounter],E$4,T_PROF[bill_npi],$A311)</f>
        <v>10</v>
      </c>
      <c r="F311" s="1">
        <f t="shared" si="28"/>
        <v>10</v>
      </c>
      <c r="G311" s="1">
        <f>SUMIFS(T_PROF[claims],T_PROF[year],G$2,T_PROF[encounter],G$4,T_PROF[bill_npi],$A311)</f>
        <v>0</v>
      </c>
      <c r="H311" s="1">
        <f>SUMIFS(T_PROF[claims],T_PROF[year],H$2,T_PROF[encounter],H$4,T_PROF[bill_npi],$A311)</f>
        <v>30</v>
      </c>
      <c r="I311" s="1">
        <f t="shared" si="29"/>
        <v>30</v>
      </c>
      <c r="J311" s="1">
        <f>SUMIFS(T_PROF[claims],T_PROF[year],J$2,T_PROF[encounter],J$4,T_PROF[bill_npi],$A311)</f>
        <v>0</v>
      </c>
      <c r="K311" s="1">
        <f>SUMIFS(T_PROF[claims],T_PROF[year],K$2,T_PROF[encounter],K$4,T_PROF[bill_npi],$A311)</f>
        <v>20</v>
      </c>
      <c r="L311" s="1">
        <f t="shared" si="30"/>
        <v>20</v>
      </c>
      <c r="M311" s="18">
        <f>SUMIFS(T_PROF[paid_amt],T_PROF[bill_npi],$A311,T_PROF[year],M$2,T_PROF[encounter],M$4)</f>
        <v>0</v>
      </c>
      <c r="N311" s="18">
        <f>SUMIFS(T_PROF[paid_amt],T_PROF[bill_npi],$A311,T_PROF[year],N$2,T_PROF[encounter],N$4)</f>
        <v>67400</v>
      </c>
      <c r="O311" s="18">
        <f t="shared" si="31"/>
        <v>67400</v>
      </c>
      <c r="P311" s="1">
        <f t="shared" si="32"/>
        <v>0</v>
      </c>
      <c r="Q311" s="1">
        <f t="shared" si="33"/>
        <v>20</v>
      </c>
      <c r="R311" s="1">
        <f t="shared" si="34"/>
        <v>20</v>
      </c>
      <c r="S311" s="2">
        <f>SUM($R$6:$R311)/SUM($R$6:$R$1749)</f>
        <v>0.90921320873821798</v>
      </c>
    </row>
    <row r="312" spans="1:19" x14ac:dyDescent="0.35">
      <c r="A312">
        <v>1457582124</v>
      </c>
      <c r="B312" t="s">
        <v>351</v>
      </c>
      <c r="C312" t="s">
        <v>777</v>
      </c>
      <c r="D312" s="1">
        <f>SUMIFS(T_PROF[claims],T_PROF[year],D$2,T_PROF[encounter],D$4,T_PROF[bill_npi],$A312)</f>
        <v>0</v>
      </c>
      <c r="E312" s="1">
        <f>SUMIFS(T_PROF[claims],T_PROF[year],E$2,T_PROF[encounter],E$4,T_PROF[bill_npi],$A312)</f>
        <v>15</v>
      </c>
      <c r="F312" s="1">
        <f t="shared" si="28"/>
        <v>15</v>
      </c>
      <c r="G312" s="1">
        <f>SUMIFS(T_PROF[claims],T_PROF[year],G$2,T_PROF[encounter],G$4,T_PROF[bill_npi],$A312)</f>
        <v>0</v>
      </c>
      <c r="H312" s="1">
        <f>SUMIFS(T_PROF[claims],T_PROF[year],H$2,T_PROF[encounter],H$4,T_PROF[bill_npi],$A312)</f>
        <v>9</v>
      </c>
      <c r="I312" s="1">
        <f t="shared" si="29"/>
        <v>9</v>
      </c>
      <c r="J312" s="1">
        <f>SUMIFS(T_PROF[claims],T_PROF[year],J$2,T_PROF[encounter],J$4,T_PROF[bill_npi],$A312)</f>
        <v>0</v>
      </c>
      <c r="K312" s="1">
        <f>SUMIFS(T_PROF[claims],T_PROF[year],K$2,T_PROF[encounter],K$4,T_PROF[bill_npi],$A312)</f>
        <v>12</v>
      </c>
      <c r="L312" s="1">
        <f t="shared" si="30"/>
        <v>12</v>
      </c>
      <c r="M312" s="18">
        <f>SUMIFS(T_PROF[paid_amt],T_PROF[bill_npi],$A312,T_PROF[year],M$2,T_PROF[encounter],M$4)</f>
        <v>0</v>
      </c>
      <c r="N312" s="18">
        <f>SUMIFS(T_PROF[paid_amt],T_PROF[bill_npi],$A312,T_PROF[year],N$2,T_PROF[encounter],N$4)</f>
        <v>16351.5</v>
      </c>
      <c r="O312" s="18">
        <f t="shared" si="31"/>
        <v>16351.5</v>
      </c>
      <c r="P312" s="1">
        <f t="shared" si="32"/>
        <v>0</v>
      </c>
      <c r="Q312" s="1">
        <f t="shared" si="33"/>
        <v>12</v>
      </c>
      <c r="R312" s="1">
        <f t="shared" si="34"/>
        <v>12</v>
      </c>
      <c r="S312" s="2">
        <f>SUM($R$6:$R312)/SUM($R$6:$R$1749)</f>
        <v>0.90958575227924432</v>
      </c>
    </row>
    <row r="313" spans="1:19" x14ac:dyDescent="0.35">
      <c r="A313">
        <v>1710226824</v>
      </c>
      <c r="B313" t="s">
        <v>366</v>
      </c>
      <c r="C313" t="s">
        <v>600</v>
      </c>
      <c r="D313" s="1">
        <f>SUMIFS(T_PROF[claims],T_PROF[year],D$2,T_PROF[encounter],D$4,T_PROF[bill_npi],$A313)</f>
        <v>0</v>
      </c>
      <c r="E313" s="1">
        <f>SUMIFS(T_PROF[claims],T_PROF[year],E$2,T_PROF[encounter],E$4,T_PROF[bill_npi],$A313)</f>
        <v>8</v>
      </c>
      <c r="F313" s="1">
        <f t="shared" si="28"/>
        <v>8</v>
      </c>
      <c r="G313" s="1">
        <f>SUMIFS(T_PROF[claims],T_PROF[year],G$2,T_PROF[encounter],G$4,T_PROF[bill_npi],$A313)</f>
        <v>0</v>
      </c>
      <c r="H313" s="1">
        <f>SUMIFS(T_PROF[claims],T_PROF[year],H$2,T_PROF[encounter],H$4,T_PROF[bill_npi],$A313)</f>
        <v>5</v>
      </c>
      <c r="I313" s="1">
        <f t="shared" si="29"/>
        <v>5</v>
      </c>
      <c r="J313" s="1">
        <f>SUMIFS(T_PROF[claims],T_PROF[year],J$2,T_PROF[encounter],J$4,T_PROF[bill_npi],$A313)</f>
        <v>0</v>
      </c>
      <c r="K313" s="1">
        <f>SUMIFS(T_PROF[claims],T_PROF[year],K$2,T_PROF[encounter],K$4,T_PROF[bill_npi],$A313)</f>
        <v>14</v>
      </c>
      <c r="L313" s="1">
        <f t="shared" si="30"/>
        <v>14</v>
      </c>
      <c r="M313" s="18">
        <f>SUMIFS(T_PROF[paid_amt],T_PROF[bill_npi],$A313,T_PROF[year],M$2,T_PROF[encounter],M$4)</f>
        <v>0</v>
      </c>
      <c r="N313" s="18">
        <f>SUMIFS(T_PROF[paid_amt],T_PROF[bill_npi],$A313,T_PROF[year],N$2,T_PROF[encounter],N$4)</f>
        <v>12601.29</v>
      </c>
      <c r="O313" s="18">
        <f t="shared" si="31"/>
        <v>12601.29</v>
      </c>
      <c r="P313" s="1">
        <f t="shared" si="32"/>
        <v>0</v>
      </c>
      <c r="Q313" s="1">
        <f t="shared" si="33"/>
        <v>9</v>
      </c>
      <c r="R313" s="1">
        <f t="shared" si="34"/>
        <v>9</v>
      </c>
      <c r="S313" s="2">
        <f>SUM($R$6:$R313)/SUM($R$6:$R$1749)</f>
        <v>0.90986515993501416</v>
      </c>
    </row>
    <row r="314" spans="1:19" x14ac:dyDescent="0.35">
      <c r="A314">
        <v>1255546446</v>
      </c>
      <c r="B314" t="s">
        <v>351</v>
      </c>
      <c r="C314" t="s">
        <v>777</v>
      </c>
      <c r="D314" s="1">
        <f>SUMIFS(T_PROF[claims],T_PROF[year],D$2,T_PROF[encounter],D$4,T_PROF[bill_npi],$A314)</f>
        <v>0</v>
      </c>
      <c r="E314" s="1">
        <f>SUMIFS(T_PROF[claims],T_PROF[year],E$2,T_PROF[encounter],E$4,T_PROF[bill_npi],$A314)</f>
        <v>11</v>
      </c>
      <c r="F314" s="1">
        <f t="shared" si="28"/>
        <v>11</v>
      </c>
      <c r="G314" s="1">
        <f>SUMIFS(T_PROF[claims],T_PROF[year],G$2,T_PROF[encounter],G$4,T_PROF[bill_npi],$A314)</f>
        <v>0</v>
      </c>
      <c r="H314" s="1">
        <f>SUMIFS(T_PROF[claims],T_PROF[year],H$2,T_PROF[encounter],H$4,T_PROF[bill_npi],$A314)</f>
        <v>6</v>
      </c>
      <c r="I314" s="1">
        <f t="shared" si="29"/>
        <v>6</v>
      </c>
      <c r="J314" s="1">
        <f>SUMIFS(T_PROF[claims],T_PROF[year],J$2,T_PROF[encounter],J$4,T_PROF[bill_npi],$A314)</f>
        <v>0</v>
      </c>
      <c r="K314" s="1">
        <f>SUMIFS(T_PROF[claims],T_PROF[year],K$2,T_PROF[encounter],K$4,T_PROF[bill_npi],$A314)</f>
        <v>24</v>
      </c>
      <c r="L314" s="1">
        <f t="shared" si="30"/>
        <v>24</v>
      </c>
      <c r="M314" s="18">
        <f>SUMIFS(T_PROF[paid_amt],T_PROF[bill_npi],$A314,T_PROF[year],M$2,T_PROF[encounter],M$4)</f>
        <v>0</v>
      </c>
      <c r="N314" s="18">
        <f>SUMIFS(T_PROF[paid_amt],T_PROF[bill_npi],$A314,T_PROF[year],N$2,T_PROF[encounter],N$4)</f>
        <v>53511.8</v>
      </c>
      <c r="O314" s="18">
        <f t="shared" si="31"/>
        <v>53511.8</v>
      </c>
      <c r="P314" s="1">
        <f t="shared" si="32"/>
        <v>0</v>
      </c>
      <c r="Q314" s="1">
        <f t="shared" si="33"/>
        <v>13.666666666666666</v>
      </c>
      <c r="R314" s="1">
        <f t="shared" si="34"/>
        <v>13.666666666666666</v>
      </c>
      <c r="S314" s="2">
        <f>SUM($R$6:$R314)/SUM($R$6:$R$1749)</f>
        <v>0.91028944563451641</v>
      </c>
    </row>
    <row r="315" spans="1:19" x14ac:dyDescent="0.35">
      <c r="A315">
        <v>1134413891</v>
      </c>
      <c r="B315" t="s">
        <v>351</v>
      </c>
      <c r="C315" t="s">
        <v>777</v>
      </c>
      <c r="D315" s="1">
        <f>SUMIFS(T_PROF[claims],T_PROF[year],D$2,T_PROF[encounter],D$4,T_PROF[bill_npi],$A315)</f>
        <v>0</v>
      </c>
      <c r="E315" s="1">
        <f>SUMIFS(T_PROF[claims],T_PROF[year],E$2,T_PROF[encounter],E$4,T_PROF[bill_npi],$A315)</f>
        <v>8</v>
      </c>
      <c r="F315" s="1">
        <f t="shared" si="28"/>
        <v>8</v>
      </c>
      <c r="G315" s="1">
        <f>SUMIFS(T_PROF[claims],T_PROF[year],G$2,T_PROF[encounter],G$4,T_PROF[bill_npi],$A315)</f>
        <v>0</v>
      </c>
      <c r="H315" s="1">
        <f>SUMIFS(T_PROF[claims],T_PROF[year],H$2,T_PROF[encounter],H$4,T_PROF[bill_npi],$A315)</f>
        <v>13</v>
      </c>
      <c r="I315" s="1">
        <f t="shared" si="29"/>
        <v>13</v>
      </c>
      <c r="J315" s="1">
        <f>SUMIFS(T_PROF[claims],T_PROF[year],J$2,T_PROF[encounter],J$4,T_PROF[bill_npi],$A315)</f>
        <v>0</v>
      </c>
      <c r="K315" s="1">
        <f>SUMIFS(T_PROF[claims],T_PROF[year],K$2,T_PROF[encounter],K$4,T_PROF[bill_npi],$A315)</f>
        <v>16</v>
      </c>
      <c r="L315" s="1">
        <f t="shared" si="30"/>
        <v>16</v>
      </c>
      <c r="M315" s="18">
        <f>SUMIFS(T_PROF[paid_amt],T_PROF[bill_npi],$A315,T_PROF[year],M$2,T_PROF[encounter],M$4)</f>
        <v>0</v>
      </c>
      <c r="N315" s="18">
        <f>SUMIFS(T_PROF[paid_amt],T_PROF[bill_npi],$A315,T_PROF[year],N$2,T_PROF[encounter],N$4)</f>
        <v>24000</v>
      </c>
      <c r="O315" s="18">
        <f t="shared" si="31"/>
        <v>24000</v>
      </c>
      <c r="P315" s="1">
        <f t="shared" si="32"/>
        <v>0</v>
      </c>
      <c r="Q315" s="1">
        <f t="shared" si="33"/>
        <v>12.333333333333334</v>
      </c>
      <c r="R315" s="1">
        <f t="shared" si="34"/>
        <v>12.333333333333334</v>
      </c>
      <c r="S315" s="2">
        <f>SUM($R$6:$R315)/SUM($R$6:$R$1749)</f>
        <v>0.91067233760723787</v>
      </c>
    </row>
    <row r="316" spans="1:19" x14ac:dyDescent="0.35">
      <c r="A316">
        <v>1386715621</v>
      </c>
      <c r="B316" t="s">
        <v>351</v>
      </c>
      <c r="C316" t="s">
        <v>777</v>
      </c>
      <c r="D316" s="1">
        <f>SUMIFS(T_PROF[claims],T_PROF[year],D$2,T_PROF[encounter],D$4,T_PROF[bill_npi],$A316)</f>
        <v>0</v>
      </c>
      <c r="E316" s="1">
        <f>SUMIFS(T_PROF[claims],T_PROF[year],E$2,T_PROF[encounter],E$4,T_PROF[bill_npi],$A316)</f>
        <v>10</v>
      </c>
      <c r="F316" s="1">
        <f t="shared" si="28"/>
        <v>10</v>
      </c>
      <c r="G316" s="1">
        <f>SUMIFS(T_PROF[claims],T_PROF[year],G$2,T_PROF[encounter],G$4,T_PROF[bill_npi],$A316)</f>
        <v>0</v>
      </c>
      <c r="H316" s="1">
        <f>SUMIFS(T_PROF[claims],T_PROF[year],H$2,T_PROF[encounter],H$4,T_PROF[bill_npi],$A316)</f>
        <v>34</v>
      </c>
      <c r="I316" s="1">
        <f t="shared" si="29"/>
        <v>34</v>
      </c>
      <c r="J316" s="1">
        <f>SUMIFS(T_PROF[claims],T_PROF[year],J$2,T_PROF[encounter],J$4,T_PROF[bill_npi],$A316)</f>
        <v>0</v>
      </c>
      <c r="K316" s="1">
        <f>SUMIFS(T_PROF[claims],T_PROF[year],K$2,T_PROF[encounter],K$4,T_PROF[bill_npi],$A316)</f>
        <v>16</v>
      </c>
      <c r="L316" s="1">
        <f t="shared" si="30"/>
        <v>16</v>
      </c>
      <c r="M316" s="18">
        <f>SUMIFS(T_PROF[paid_amt],T_PROF[bill_npi],$A316,T_PROF[year],M$2,T_PROF[encounter],M$4)</f>
        <v>0</v>
      </c>
      <c r="N316" s="18">
        <f>SUMIFS(T_PROF[paid_amt],T_PROF[bill_npi],$A316,T_PROF[year],N$2,T_PROF[encounter],N$4)</f>
        <v>31258.09</v>
      </c>
      <c r="O316" s="18">
        <f t="shared" si="31"/>
        <v>31258.09</v>
      </c>
      <c r="P316" s="1">
        <f t="shared" si="32"/>
        <v>0</v>
      </c>
      <c r="Q316" s="1">
        <f t="shared" si="33"/>
        <v>20</v>
      </c>
      <c r="R316" s="1">
        <f t="shared" si="34"/>
        <v>20</v>
      </c>
      <c r="S316" s="2">
        <f>SUM($R$6:$R316)/SUM($R$6:$R$1749)</f>
        <v>0.91129324350894847</v>
      </c>
    </row>
    <row r="317" spans="1:19" x14ac:dyDescent="0.35">
      <c r="A317">
        <v>1467454967</v>
      </c>
      <c r="B317" t="s">
        <v>401</v>
      </c>
      <c r="C317" t="s">
        <v>1003</v>
      </c>
      <c r="D317" s="1">
        <f>SUMIFS(T_PROF[claims],T_PROF[year],D$2,T_PROF[encounter],D$4,T_PROF[bill_npi],$A317)</f>
        <v>0</v>
      </c>
      <c r="E317" s="1">
        <f>SUMIFS(T_PROF[claims],T_PROF[year],E$2,T_PROF[encounter],E$4,T_PROF[bill_npi],$A317)</f>
        <v>9</v>
      </c>
      <c r="F317" s="1">
        <f t="shared" si="28"/>
        <v>9</v>
      </c>
      <c r="G317" s="1">
        <f>SUMIFS(T_PROF[claims],T_PROF[year],G$2,T_PROF[encounter],G$4,T_PROF[bill_npi],$A317)</f>
        <v>0</v>
      </c>
      <c r="H317" s="1">
        <f>SUMIFS(T_PROF[claims],T_PROF[year],H$2,T_PROF[encounter],H$4,T_PROF[bill_npi],$A317)</f>
        <v>14</v>
      </c>
      <c r="I317" s="1">
        <f t="shared" si="29"/>
        <v>14</v>
      </c>
      <c r="J317" s="1">
        <f>SUMIFS(T_PROF[claims],T_PROF[year],J$2,T_PROF[encounter],J$4,T_PROF[bill_npi],$A317)</f>
        <v>0</v>
      </c>
      <c r="K317" s="1">
        <f>SUMIFS(T_PROF[claims],T_PROF[year],K$2,T_PROF[encounter],K$4,T_PROF[bill_npi],$A317)</f>
        <v>0</v>
      </c>
      <c r="L317" s="1">
        <f t="shared" si="30"/>
        <v>0</v>
      </c>
      <c r="M317" s="18">
        <f>SUMIFS(T_PROF[paid_amt],T_PROF[bill_npi],$A317,T_PROF[year],M$2,T_PROF[encounter],M$4)</f>
        <v>0</v>
      </c>
      <c r="N317" s="18">
        <f>SUMIFS(T_PROF[paid_amt],T_PROF[bill_npi],$A317,T_PROF[year],N$2,T_PROF[encounter],N$4)</f>
        <v>0</v>
      </c>
      <c r="O317" s="18">
        <f t="shared" si="31"/>
        <v>0</v>
      </c>
      <c r="P317" s="1">
        <f t="shared" si="32"/>
        <v>0</v>
      </c>
      <c r="Q317" s="1">
        <f t="shared" si="33"/>
        <v>7.666666666666667</v>
      </c>
      <c r="R317" s="1">
        <f t="shared" si="34"/>
        <v>7.666666666666667</v>
      </c>
      <c r="S317" s="2">
        <f>SUM($R$6:$R317)/SUM($R$6:$R$1749)</f>
        <v>0.91153125743793761</v>
      </c>
    </row>
    <row r="318" spans="1:19" x14ac:dyDescent="0.35">
      <c r="A318">
        <v>1730332420</v>
      </c>
      <c r="B318" t="s">
        <v>351</v>
      </c>
      <c r="C318" t="s">
        <v>777</v>
      </c>
      <c r="D318" s="1">
        <f>SUMIFS(T_PROF[claims],T_PROF[year],D$2,T_PROF[encounter],D$4,T_PROF[bill_npi],$A318)</f>
        <v>0</v>
      </c>
      <c r="E318" s="1">
        <f>SUMIFS(T_PROF[claims],T_PROF[year],E$2,T_PROF[encounter],E$4,T_PROF[bill_npi],$A318)</f>
        <v>32</v>
      </c>
      <c r="F318" s="1">
        <f t="shared" si="28"/>
        <v>32</v>
      </c>
      <c r="G318" s="1">
        <f>SUMIFS(T_PROF[claims],T_PROF[year],G$2,T_PROF[encounter],G$4,T_PROF[bill_npi],$A318)</f>
        <v>0</v>
      </c>
      <c r="H318" s="1">
        <f>SUMIFS(T_PROF[claims],T_PROF[year],H$2,T_PROF[encounter],H$4,T_PROF[bill_npi],$A318)</f>
        <v>14</v>
      </c>
      <c r="I318" s="1">
        <f t="shared" si="29"/>
        <v>14</v>
      </c>
      <c r="J318" s="1">
        <f>SUMIFS(T_PROF[claims],T_PROF[year],J$2,T_PROF[encounter],J$4,T_PROF[bill_npi],$A318)</f>
        <v>0</v>
      </c>
      <c r="K318" s="1">
        <f>SUMIFS(T_PROF[claims],T_PROF[year],K$2,T_PROF[encounter],K$4,T_PROF[bill_npi],$A318)</f>
        <v>12</v>
      </c>
      <c r="L318" s="1">
        <f t="shared" si="30"/>
        <v>12</v>
      </c>
      <c r="M318" s="18">
        <f>SUMIFS(T_PROF[paid_amt],T_PROF[bill_npi],$A318,T_PROF[year],M$2,T_PROF[encounter],M$4)</f>
        <v>0</v>
      </c>
      <c r="N318" s="18">
        <f>SUMIFS(T_PROF[paid_amt],T_PROF[bill_npi],$A318,T_PROF[year],N$2,T_PROF[encounter],N$4)</f>
        <v>12058.32</v>
      </c>
      <c r="O318" s="18">
        <f t="shared" si="31"/>
        <v>12058.32</v>
      </c>
      <c r="P318" s="1">
        <f t="shared" si="32"/>
        <v>0</v>
      </c>
      <c r="Q318" s="1">
        <f t="shared" si="33"/>
        <v>19.333333333333332</v>
      </c>
      <c r="R318" s="1">
        <f t="shared" si="34"/>
        <v>19.333333333333332</v>
      </c>
      <c r="S318" s="2">
        <f>SUM($R$6:$R318)/SUM($R$6:$R$1749)</f>
        <v>0.91213146647625776</v>
      </c>
    </row>
    <row r="319" spans="1:19" x14ac:dyDescent="0.35">
      <c r="A319">
        <v>1730599176</v>
      </c>
      <c r="B319" t="s">
        <v>366</v>
      </c>
      <c r="C319" t="s">
        <v>600</v>
      </c>
      <c r="D319" s="1">
        <f>SUMIFS(T_PROF[claims],T_PROF[year],D$2,T_PROF[encounter],D$4,T_PROF[bill_npi],$A319)</f>
        <v>0</v>
      </c>
      <c r="E319" s="1">
        <f>SUMIFS(T_PROF[claims],T_PROF[year],E$2,T_PROF[encounter],E$4,T_PROF[bill_npi],$A319)</f>
        <v>7</v>
      </c>
      <c r="F319" s="1">
        <f t="shared" si="28"/>
        <v>7</v>
      </c>
      <c r="G319" s="1">
        <f>SUMIFS(T_PROF[claims],T_PROF[year],G$2,T_PROF[encounter],G$4,T_PROF[bill_npi],$A319)</f>
        <v>0</v>
      </c>
      <c r="H319" s="1">
        <f>SUMIFS(T_PROF[claims],T_PROF[year],H$2,T_PROF[encounter],H$4,T_PROF[bill_npi],$A319)</f>
        <v>0</v>
      </c>
      <c r="I319" s="1">
        <f t="shared" si="29"/>
        <v>0</v>
      </c>
      <c r="J319" s="1">
        <f>SUMIFS(T_PROF[claims],T_PROF[year],J$2,T_PROF[encounter],J$4,T_PROF[bill_npi],$A319)</f>
        <v>0</v>
      </c>
      <c r="K319" s="1">
        <f>SUMIFS(T_PROF[claims],T_PROF[year],K$2,T_PROF[encounter],K$4,T_PROF[bill_npi],$A319)</f>
        <v>0</v>
      </c>
      <c r="L319" s="1">
        <f t="shared" si="30"/>
        <v>0</v>
      </c>
      <c r="M319" s="18">
        <f>SUMIFS(T_PROF[paid_amt],T_PROF[bill_npi],$A319,T_PROF[year],M$2,T_PROF[encounter],M$4)</f>
        <v>0</v>
      </c>
      <c r="N319" s="18">
        <f>SUMIFS(T_PROF[paid_amt],T_PROF[bill_npi],$A319,T_PROF[year],N$2,T_PROF[encounter],N$4)</f>
        <v>0</v>
      </c>
      <c r="O319" s="18">
        <f t="shared" si="31"/>
        <v>0</v>
      </c>
      <c r="P319" s="1">
        <f t="shared" si="32"/>
        <v>0</v>
      </c>
      <c r="Q319" s="1">
        <f t="shared" si="33"/>
        <v>2.3333333333333335</v>
      </c>
      <c r="R319" s="1">
        <f t="shared" si="34"/>
        <v>2.3333333333333335</v>
      </c>
      <c r="S319" s="2">
        <f>SUM($R$6:$R319)/SUM($R$6:$R$1749)</f>
        <v>0.91220390549812402</v>
      </c>
    </row>
    <row r="320" spans="1:19" x14ac:dyDescent="0.35">
      <c r="A320">
        <v>1376886382</v>
      </c>
      <c r="B320" t="s">
        <v>351</v>
      </c>
      <c r="C320" t="s">
        <v>777</v>
      </c>
      <c r="D320" s="1">
        <f>SUMIFS(T_PROF[claims],T_PROF[year],D$2,T_PROF[encounter],D$4,T_PROF[bill_npi],$A320)</f>
        <v>0</v>
      </c>
      <c r="E320" s="1">
        <f>SUMIFS(T_PROF[claims],T_PROF[year],E$2,T_PROF[encounter],E$4,T_PROF[bill_npi],$A320)</f>
        <v>15</v>
      </c>
      <c r="F320" s="1">
        <f t="shared" si="28"/>
        <v>15</v>
      </c>
      <c r="G320" s="1">
        <f>SUMIFS(T_PROF[claims],T_PROF[year],G$2,T_PROF[encounter],G$4,T_PROF[bill_npi],$A320)</f>
        <v>0</v>
      </c>
      <c r="H320" s="1">
        <f>SUMIFS(T_PROF[claims],T_PROF[year],H$2,T_PROF[encounter],H$4,T_PROF[bill_npi],$A320)</f>
        <v>28</v>
      </c>
      <c r="I320" s="1">
        <f t="shared" si="29"/>
        <v>28</v>
      </c>
      <c r="J320" s="1">
        <f>SUMIFS(T_PROF[claims],T_PROF[year],J$2,T_PROF[encounter],J$4,T_PROF[bill_npi],$A320)</f>
        <v>0</v>
      </c>
      <c r="K320" s="1">
        <f>SUMIFS(T_PROF[claims],T_PROF[year],K$2,T_PROF[encounter],K$4,T_PROF[bill_npi],$A320)</f>
        <v>16</v>
      </c>
      <c r="L320" s="1">
        <f t="shared" si="30"/>
        <v>16</v>
      </c>
      <c r="M320" s="18">
        <f>SUMIFS(T_PROF[paid_amt],T_PROF[bill_npi],$A320,T_PROF[year],M$2,T_PROF[encounter],M$4)</f>
        <v>0</v>
      </c>
      <c r="N320" s="18">
        <f>SUMIFS(T_PROF[paid_amt],T_PROF[bill_npi],$A320,T_PROF[year],N$2,T_PROF[encounter],N$4)</f>
        <v>27984.3</v>
      </c>
      <c r="O320" s="18">
        <f t="shared" si="31"/>
        <v>27984.3</v>
      </c>
      <c r="P320" s="1">
        <f t="shared" si="32"/>
        <v>0</v>
      </c>
      <c r="Q320" s="1">
        <f t="shared" si="33"/>
        <v>19.666666666666668</v>
      </c>
      <c r="R320" s="1">
        <f t="shared" si="34"/>
        <v>19.666666666666668</v>
      </c>
      <c r="S320" s="2">
        <f>SUM($R$6:$R320)/SUM($R$6:$R$1749)</f>
        <v>0.91281446296813951</v>
      </c>
    </row>
    <row r="321" spans="1:19" x14ac:dyDescent="0.35">
      <c r="A321">
        <v>1114904984</v>
      </c>
      <c r="B321" t="s">
        <v>351</v>
      </c>
      <c r="C321" t="s">
        <v>777</v>
      </c>
      <c r="D321" s="1">
        <f>SUMIFS(T_PROF[claims],T_PROF[year],D$2,T_PROF[encounter],D$4,T_PROF[bill_npi],$A321)</f>
        <v>0</v>
      </c>
      <c r="E321" s="1">
        <f>SUMIFS(T_PROF[claims],T_PROF[year],E$2,T_PROF[encounter],E$4,T_PROF[bill_npi],$A321)</f>
        <v>0</v>
      </c>
      <c r="F321" s="1">
        <f t="shared" si="28"/>
        <v>0</v>
      </c>
      <c r="G321" s="1">
        <f>SUMIFS(T_PROF[claims],T_PROF[year],G$2,T_PROF[encounter],G$4,T_PROF[bill_npi],$A321)</f>
        <v>1</v>
      </c>
      <c r="H321" s="1">
        <f>SUMIFS(T_PROF[claims],T_PROF[year],H$2,T_PROF[encounter],H$4,T_PROF[bill_npi],$A321)</f>
        <v>0</v>
      </c>
      <c r="I321" s="1">
        <f t="shared" si="29"/>
        <v>1</v>
      </c>
      <c r="J321" s="1">
        <f>SUMIFS(T_PROF[claims],T_PROF[year],J$2,T_PROF[encounter],J$4,T_PROF[bill_npi],$A321)</f>
        <v>0</v>
      </c>
      <c r="K321" s="1">
        <f>SUMIFS(T_PROF[claims],T_PROF[year],K$2,T_PROF[encounter],K$4,T_PROF[bill_npi],$A321)</f>
        <v>0</v>
      </c>
      <c r="L321" s="1">
        <f t="shared" si="30"/>
        <v>0</v>
      </c>
      <c r="M321" s="18">
        <f>SUMIFS(T_PROF[paid_amt],T_PROF[bill_npi],$A321,T_PROF[year],M$2,T_PROF[encounter],M$4)</f>
        <v>0</v>
      </c>
      <c r="N321" s="18">
        <f>SUMIFS(T_PROF[paid_amt],T_PROF[bill_npi],$A321,T_PROF[year],N$2,T_PROF[encounter],N$4)</f>
        <v>0</v>
      </c>
      <c r="O321" s="18">
        <f t="shared" si="31"/>
        <v>0</v>
      </c>
      <c r="P321" s="1">
        <f t="shared" si="32"/>
        <v>0.33333333333333331</v>
      </c>
      <c r="Q321" s="1">
        <f t="shared" si="33"/>
        <v>0</v>
      </c>
      <c r="R321" s="1">
        <f t="shared" si="34"/>
        <v>0.33333333333333331</v>
      </c>
      <c r="S321" s="2">
        <f>SUM($R$6:$R321)/SUM($R$6:$R$1749)</f>
        <v>0.91282481139983462</v>
      </c>
    </row>
    <row r="322" spans="1:19" x14ac:dyDescent="0.35">
      <c r="A322">
        <v>1124060595</v>
      </c>
      <c r="B322" t="s">
        <v>352</v>
      </c>
      <c r="C322" t="s">
        <v>2130</v>
      </c>
      <c r="D322" s="1">
        <f>SUMIFS(T_PROF[claims],T_PROF[year],D$2,T_PROF[encounter],D$4,T_PROF[bill_npi],$A322)</f>
        <v>0</v>
      </c>
      <c r="E322" s="1">
        <f>SUMIFS(T_PROF[claims],T_PROF[year],E$2,T_PROF[encounter],E$4,T_PROF[bill_npi],$A322)</f>
        <v>8</v>
      </c>
      <c r="F322" s="1">
        <f t="shared" si="28"/>
        <v>8</v>
      </c>
      <c r="G322" s="1">
        <f>SUMIFS(T_PROF[claims],T_PROF[year],G$2,T_PROF[encounter],G$4,T_PROF[bill_npi],$A322)</f>
        <v>0</v>
      </c>
      <c r="H322" s="1">
        <f>SUMIFS(T_PROF[claims],T_PROF[year],H$2,T_PROF[encounter],H$4,T_PROF[bill_npi],$A322)</f>
        <v>7</v>
      </c>
      <c r="I322" s="1">
        <f t="shared" si="29"/>
        <v>7</v>
      </c>
      <c r="J322" s="1">
        <f>SUMIFS(T_PROF[claims],T_PROF[year],J$2,T_PROF[encounter],J$4,T_PROF[bill_npi],$A322)</f>
        <v>0</v>
      </c>
      <c r="K322" s="1">
        <f>SUMIFS(T_PROF[claims],T_PROF[year],K$2,T_PROF[encounter],K$4,T_PROF[bill_npi],$A322)</f>
        <v>10</v>
      </c>
      <c r="L322" s="1">
        <f t="shared" si="30"/>
        <v>10</v>
      </c>
      <c r="M322" s="18">
        <f>SUMIFS(T_PROF[paid_amt],T_PROF[bill_npi],$A322,T_PROF[year],M$2,T_PROF[encounter],M$4)</f>
        <v>0</v>
      </c>
      <c r="N322" s="18">
        <f>SUMIFS(T_PROF[paid_amt],T_PROF[bill_npi],$A322,T_PROF[year],N$2,T_PROF[encounter],N$4)</f>
        <v>22914.39</v>
      </c>
      <c r="O322" s="18">
        <f t="shared" si="31"/>
        <v>22914.39</v>
      </c>
      <c r="P322" s="1">
        <f t="shared" si="32"/>
        <v>0</v>
      </c>
      <c r="Q322" s="1">
        <f t="shared" si="33"/>
        <v>8.3333333333333339</v>
      </c>
      <c r="R322" s="1">
        <f t="shared" si="34"/>
        <v>8.3333333333333339</v>
      </c>
      <c r="S322" s="2">
        <f>SUM($R$6:$R322)/SUM($R$6:$R$1749)</f>
        <v>0.913083522192214</v>
      </c>
    </row>
    <row r="323" spans="1:19" x14ac:dyDescent="0.35">
      <c r="A323">
        <v>1386720720</v>
      </c>
      <c r="B323" t="s">
        <v>351</v>
      </c>
      <c r="C323" t="s">
        <v>777</v>
      </c>
      <c r="D323" s="1">
        <f>SUMIFS(T_PROF[claims],T_PROF[year],D$2,T_PROF[encounter],D$4,T_PROF[bill_npi],$A323)</f>
        <v>0</v>
      </c>
      <c r="E323" s="1">
        <f>SUMIFS(T_PROF[claims],T_PROF[year],E$2,T_PROF[encounter],E$4,T_PROF[bill_npi],$A323)</f>
        <v>8</v>
      </c>
      <c r="F323" s="1">
        <f t="shared" si="28"/>
        <v>8</v>
      </c>
      <c r="G323" s="1">
        <f>SUMIFS(T_PROF[claims],T_PROF[year],G$2,T_PROF[encounter],G$4,T_PROF[bill_npi],$A323)</f>
        <v>0</v>
      </c>
      <c r="H323" s="1">
        <f>SUMIFS(T_PROF[claims],T_PROF[year],H$2,T_PROF[encounter],H$4,T_PROF[bill_npi],$A323)</f>
        <v>11</v>
      </c>
      <c r="I323" s="1">
        <f t="shared" si="29"/>
        <v>11</v>
      </c>
      <c r="J323" s="1">
        <f>SUMIFS(T_PROF[claims],T_PROF[year],J$2,T_PROF[encounter],J$4,T_PROF[bill_npi],$A323)</f>
        <v>0</v>
      </c>
      <c r="K323" s="1">
        <f>SUMIFS(T_PROF[claims],T_PROF[year],K$2,T_PROF[encounter],K$4,T_PROF[bill_npi],$A323)</f>
        <v>10</v>
      </c>
      <c r="L323" s="1">
        <f t="shared" si="30"/>
        <v>10</v>
      </c>
      <c r="M323" s="18">
        <f>SUMIFS(T_PROF[paid_amt],T_PROF[bill_npi],$A323,T_PROF[year],M$2,T_PROF[encounter],M$4)</f>
        <v>0</v>
      </c>
      <c r="N323" s="18">
        <f>SUMIFS(T_PROF[paid_amt],T_PROF[bill_npi],$A323,T_PROF[year],N$2,T_PROF[encounter],N$4)</f>
        <v>20572</v>
      </c>
      <c r="O323" s="18">
        <f t="shared" si="31"/>
        <v>20572</v>
      </c>
      <c r="P323" s="1">
        <f t="shared" si="32"/>
        <v>0</v>
      </c>
      <c r="Q323" s="1">
        <f t="shared" si="33"/>
        <v>9.6666666666666661</v>
      </c>
      <c r="R323" s="1">
        <f t="shared" si="34"/>
        <v>9.6666666666666661</v>
      </c>
      <c r="S323" s="2">
        <f>SUM($R$6:$R323)/SUM($R$6:$R$1749)</f>
        <v>0.91338362671137419</v>
      </c>
    </row>
    <row r="324" spans="1:19" x14ac:dyDescent="0.35">
      <c r="A324">
        <v>1881915197</v>
      </c>
      <c r="B324" t="s">
        <v>351</v>
      </c>
      <c r="C324" t="s">
        <v>777</v>
      </c>
      <c r="D324" s="1">
        <f>SUMIFS(T_PROF[claims],T_PROF[year],D$2,T_PROF[encounter],D$4,T_PROF[bill_npi],$A324)</f>
        <v>0</v>
      </c>
      <c r="E324" s="1">
        <f>SUMIFS(T_PROF[claims],T_PROF[year],E$2,T_PROF[encounter],E$4,T_PROF[bill_npi],$A324)</f>
        <v>26</v>
      </c>
      <c r="F324" s="1">
        <f t="shared" si="28"/>
        <v>26</v>
      </c>
      <c r="G324" s="1">
        <f>SUMIFS(T_PROF[claims],T_PROF[year],G$2,T_PROF[encounter],G$4,T_PROF[bill_npi],$A324)</f>
        <v>0</v>
      </c>
      <c r="H324" s="1">
        <f>SUMIFS(T_PROF[claims],T_PROF[year],H$2,T_PROF[encounter],H$4,T_PROF[bill_npi],$A324)</f>
        <v>12</v>
      </c>
      <c r="I324" s="1">
        <f t="shared" si="29"/>
        <v>12</v>
      </c>
      <c r="J324" s="1">
        <f>SUMIFS(T_PROF[claims],T_PROF[year],J$2,T_PROF[encounter],J$4,T_PROF[bill_npi],$A324)</f>
        <v>0</v>
      </c>
      <c r="K324" s="1">
        <f>SUMIFS(T_PROF[claims],T_PROF[year],K$2,T_PROF[encounter],K$4,T_PROF[bill_npi],$A324)</f>
        <v>16</v>
      </c>
      <c r="L324" s="1">
        <f t="shared" si="30"/>
        <v>16</v>
      </c>
      <c r="M324" s="18">
        <f>SUMIFS(T_PROF[paid_amt],T_PROF[bill_npi],$A324,T_PROF[year],M$2,T_PROF[encounter],M$4)</f>
        <v>0</v>
      </c>
      <c r="N324" s="18">
        <f>SUMIFS(T_PROF[paid_amt],T_PROF[bill_npi],$A324,T_PROF[year],N$2,T_PROF[encounter],N$4)</f>
        <v>50208</v>
      </c>
      <c r="O324" s="18">
        <f t="shared" si="31"/>
        <v>50208</v>
      </c>
      <c r="P324" s="1">
        <f t="shared" si="32"/>
        <v>0</v>
      </c>
      <c r="Q324" s="1">
        <f t="shared" si="33"/>
        <v>18</v>
      </c>
      <c r="R324" s="1">
        <f t="shared" si="34"/>
        <v>18</v>
      </c>
      <c r="S324" s="2">
        <f>SUM($R$6:$R324)/SUM($R$6:$R$1749)</f>
        <v>0.91394244202291364</v>
      </c>
    </row>
    <row r="325" spans="1:19" x14ac:dyDescent="0.35">
      <c r="A325">
        <v>1588649503</v>
      </c>
      <c r="B325" t="s">
        <v>361</v>
      </c>
      <c r="C325" t="s">
        <v>546</v>
      </c>
      <c r="D325" s="1">
        <f>SUMIFS(T_PROF[claims],T_PROF[year],D$2,T_PROF[encounter],D$4,T_PROF[bill_npi],$A325)</f>
        <v>0</v>
      </c>
      <c r="E325" s="1">
        <f>SUMIFS(T_PROF[claims],T_PROF[year],E$2,T_PROF[encounter],E$4,T_PROF[bill_npi],$A325)</f>
        <v>9</v>
      </c>
      <c r="F325" s="1">
        <f t="shared" si="28"/>
        <v>9</v>
      </c>
      <c r="G325" s="1">
        <f>SUMIFS(T_PROF[claims],T_PROF[year],G$2,T_PROF[encounter],G$4,T_PROF[bill_npi],$A325)</f>
        <v>0</v>
      </c>
      <c r="H325" s="1">
        <f>SUMIFS(T_PROF[claims],T_PROF[year],H$2,T_PROF[encounter],H$4,T_PROF[bill_npi],$A325)</f>
        <v>9</v>
      </c>
      <c r="I325" s="1">
        <f t="shared" si="29"/>
        <v>9</v>
      </c>
      <c r="J325" s="1">
        <f>SUMIFS(T_PROF[claims],T_PROF[year],J$2,T_PROF[encounter],J$4,T_PROF[bill_npi],$A325)</f>
        <v>0</v>
      </c>
      <c r="K325" s="1">
        <f>SUMIFS(T_PROF[claims],T_PROF[year],K$2,T_PROF[encounter],K$4,T_PROF[bill_npi],$A325)</f>
        <v>10</v>
      </c>
      <c r="L325" s="1">
        <f t="shared" si="30"/>
        <v>10</v>
      </c>
      <c r="M325" s="18">
        <f>SUMIFS(T_PROF[paid_amt],T_PROF[bill_npi],$A325,T_PROF[year],M$2,T_PROF[encounter],M$4)</f>
        <v>0</v>
      </c>
      <c r="N325" s="18">
        <f>SUMIFS(T_PROF[paid_amt],T_PROF[bill_npi],$A325,T_PROF[year],N$2,T_PROF[encounter],N$4)</f>
        <v>19760.98</v>
      </c>
      <c r="O325" s="18">
        <f t="shared" si="31"/>
        <v>19760.98</v>
      </c>
      <c r="P325" s="1">
        <f t="shared" si="32"/>
        <v>0</v>
      </c>
      <c r="Q325" s="1">
        <f t="shared" si="33"/>
        <v>9.3333333333333339</v>
      </c>
      <c r="R325" s="1">
        <f t="shared" si="34"/>
        <v>9.3333333333333339</v>
      </c>
      <c r="S325" s="2">
        <f>SUM($R$6:$R325)/SUM($R$6:$R$1749)</f>
        <v>0.91423219811037859</v>
      </c>
    </row>
    <row r="326" spans="1:19" x14ac:dyDescent="0.35">
      <c r="A326">
        <v>1689879280</v>
      </c>
      <c r="B326" t="s">
        <v>359</v>
      </c>
      <c r="C326" t="s">
        <v>2967</v>
      </c>
      <c r="D326" s="1">
        <f>SUMIFS(T_PROF[claims],T_PROF[year],D$2,T_PROF[encounter],D$4,T_PROF[bill_npi],$A326)</f>
        <v>0</v>
      </c>
      <c r="E326" s="1">
        <f>SUMIFS(T_PROF[claims],T_PROF[year],E$2,T_PROF[encounter],E$4,T_PROF[bill_npi],$A326)</f>
        <v>18</v>
      </c>
      <c r="F326" s="1">
        <f t="shared" ref="F326:F389" si="35">SUM(D326,E326)</f>
        <v>18</v>
      </c>
      <c r="G326" s="1">
        <f>SUMIFS(T_PROF[claims],T_PROF[year],G$2,T_PROF[encounter],G$4,T_PROF[bill_npi],$A326)</f>
        <v>0</v>
      </c>
      <c r="H326" s="1">
        <f>SUMIFS(T_PROF[claims],T_PROF[year],H$2,T_PROF[encounter],H$4,T_PROF[bill_npi],$A326)</f>
        <v>1</v>
      </c>
      <c r="I326" s="1">
        <f t="shared" ref="I326:I389" si="36">SUM(G326,H326)</f>
        <v>1</v>
      </c>
      <c r="J326" s="1">
        <f>SUMIFS(T_PROF[claims],T_PROF[year],J$2,T_PROF[encounter],J$4,T_PROF[bill_npi],$A326)</f>
        <v>0</v>
      </c>
      <c r="K326" s="1">
        <f>SUMIFS(T_PROF[claims],T_PROF[year],K$2,T_PROF[encounter],K$4,T_PROF[bill_npi],$A326)</f>
        <v>0</v>
      </c>
      <c r="L326" s="1">
        <f t="shared" ref="L326:L389" si="37">SUM(J326,K326)</f>
        <v>0</v>
      </c>
      <c r="M326" s="18">
        <f>SUMIFS(T_PROF[paid_amt],T_PROF[bill_npi],$A326,T_PROF[year],M$2,T_PROF[encounter],M$4)</f>
        <v>0</v>
      </c>
      <c r="N326" s="18">
        <f>SUMIFS(T_PROF[paid_amt],T_PROF[bill_npi],$A326,T_PROF[year],N$2,T_PROF[encounter],N$4)</f>
        <v>0</v>
      </c>
      <c r="O326" s="18">
        <f t="shared" si="31"/>
        <v>0</v>
      </c>
      <c r="P326" s="1">
        <f t="shared" si="32"/>
        <v>0</v>
      </c>
      <c r="Q326" s="1">
        <f t="shared" si="33"/>
        <v>6.333333333333333</v>
      </c>
      <c r="R326" s="1">
        <f t="shared" si="34"/>
        <v>6.333333333333333</v>
      </c>
      <c r="S326" s="2">
        <f>SUM($R$6:$R326)/SUM($R$6:$R$1749)</f>
        <v>0.91442881831258693</v>
      </c>
    </row>
    <row r="327" spans="1:19" x14ac:dyDescent="0.35">
      <c r="A327">
        <v>1417901323</v>
      </c>
      <c r="B327" t="s">
        <v>370</v>
      </c>
      <c r="C327" t="s">
        <v>600</v>
      </c>
      <c r="D327" s="1">
        <f>SUMIFS(T_PROF[claims],T_PROF[year],D$2,T_PROF[encounter],D$4,T_PROF[bill_npi],$A327)</f>
        <v>0</v>
      </c>
      <c r="E327" s="1">
        <f>SUMIFS(T_PROF[claims],T_PROF[year],E$2,T_PROF[encounter],E$4,T_PROF[bill_npi],$A327)</f>
        <v>14</v>
      </c>
      <c r="F327" s="1">
        <f t="shared" si="35"/>
        <v>14</v>
      </c>
      <c r="G327" s="1">
        <f>SUMIFS(T_PROF[claims],T_PROF[year],G$2,T_PROF[encounter],G$4,T_PROF[bill_npi],$A327)</f>
        <v>0</v>
      </c>
      <c r="H327" s="1">
        <f>SUMIFS(T_PROF[claims],T_PROF[year],H$2,T_PROF[encounter],H$4,T_PROF[bill_npi],$A327)</f>
        <v>0</v>
      </c>
      <c r="I327" s="1">
        <f t="shared" si="36"/>
        <v>0</v>
      </c>
      <c r="J327" s="1">
        <f>SUMIFS(T_PROF[claims],T_PROF[year],J$2,T_PROF[encounter],J$4,T_PROF[bill_npi],$A327)</f>
        <v>0</v>
      </c>
      <c r="K327" s="1">
        <f>SUMIFS(T_PROF[claims],T_PROF[year],K$2,T_PROF[encounter],K$4,T_PROF[bill_npi],$A327)</f>
        <v>0</v>
      </c>
      <c r="L327" s="1">
        <f t="shared" si="37"/>
        <v>0</v>
      </c>
      <c r="M327" s="18">
        <f>SUMIFS(T_PROF[paid_amt],T_PROF[bill_npi],$A327,T_PROF[year],M$2,T_PROF[encounter],M$4)</f>
        <v>0</v>
      </c>
      <c r="N327" s="18">
        <f>SUMIFS(T_PROF[paid_amt],T_PROF[bill_npi],$A327,T_PROF[year],N$2,T_PROF[encounter],N$4)</f>
        <v>0</v>
      </c>
      <c r="O327" s="18">
        <f t="shared" ref="O327:O390" si="38">SUM(M327:N327)</f>
        <v>0</v>
      </c>
      <c r="P327" s="1">
        <f t="shared" ref="P327:P390" si="39">AVERAGE(J327,G327,D327)</f>
        <v>0</v>
      </c>
      <c r="Q327" s="1">
        <f t="shared" ref="Q327:Q390" si="40">AVERAGE(K327,H327,E327)</f>
        <v>4.666666666666667</v>
      </c>
      <c r="R327" s="1">
        <f t="shared" ref="R327:R390" si="41">AVERAGE(L327,I327,F327)</f>
        <v>4.666666666666667</v>
      </c>
      <c r="S327" s="2">
        <f>SUM($R$6:$R327)/SUM($R$6:$R$1749)</f>
        <v>0.91457369635631935</v>
      </c>
    </row>
    <row r="328" spans="1:19" x14ac:dyDescent="0.35">
      <c r="A328">
        <v>1760570709</v>
      </c>
      <c r="B328" t="s">
        <v>351</v>
      </c>
      <c r="C328" t="s">
        <v>777</v>
      </c>
      <c r="D328" s="1">
        <f>SUMIFS(T_PROF[claims],T_PROF[year],D$2,T_PROF[encounter],D$4,T_PROF[bill_npi],$A328)</f>
        <v>1</v>
      </c>
      <c r="E328" s="1">
        <f>SUMIFS(T_PROF[claims],T_PROF[year],E$2,T_PROF[encounter],E$4,T_PROF[bill_npi],$A328)</f>
        <v>8</v>
      </c>
      <c r="F328" s="1">
        <f t="shared" si="35"/>
        <v>9</v>
      </c>
      <c r="G328" s="1">
        <f>SUMIFS(T_PROF[claims],T_PROF[year],G$2,T_PROF[encounter],G$4,T_PROF[bill_npi],$A328)</f>
        <v>3</v>
      </c>
      <c r="H328" s="1">
        <f>SUMIFS(T_PROF[claims],T_PROF[year],H$2,T_PROF[encounter],H$4,T_PROF[bill_npi],$A328)</f>
        <v>7</v>
      </c>
      <c r="I328" s="1">
        <f t="shared" si="36"/>
        <v>10</v>
      </c>
      <c r="J328" s="1">
        <f>SUMIFS(T_PROF[claims],T_PROF[year],J$2,T_PROF[encounter],J$4,T_PROF[bill_npi],$A328)</f>
        <v>0</v>
      </c>
      <c r="K328" s="1">
        <f>SUMIFS(T_PROF[claims],T_PROF[year],K$2,T_PROF[encounter],K$4,T_PROF[bill_npi],$A328)</f>
        <v>7</v>
      </c>
      <c r="L328" s="1">
        <f t="shared" si="37"/>
        <v>7</v>
      </c>
      <c r="M328" s="18">
        <f>SUMIFS(T_PROF[paid_amt],T_PROF[bill_npi],$A328,T_PROF[year],M$2,T_PROF[encounter],M$4)</f>
        <v>0</v>
      </c>
      <c r="N328" s="18">
        <f>SUMIFS(T_PROF[paid_amt],T_PROF[bill_npi],$A328,T_PROF[year],N$2,T_PROF[encounter],N$4)</f>
        <v>24500</v>
      </c>
      <c r="O328" s="18">
        <f t="shared" si="38"/>
        <v>24500</v>
      </c>
      <c r="P328" s="1">
        <f t="shared" si="39"/>
        <v>1.3333333333333333</v>
      </c>
      <c r="Q328" s="1">
        <f t="shared" si="40"/>
        <v>7.333333333333333</v>
      </c>
      <c r="R328" s="1">
        <f t="shared" si="41"/>
        <v>8.6666666666666661</v>
      </c>
      <c r="S328" s="2">
        <f>SUM($R$6:$R328)/SUM($R$6:$R$1749)</f>
        <v>0.91484275558039407</v>
      </c>
    </row>
    <row r="329" spans="1:19" x14ac:dyDescent="0.35">
      <c r="A329">
        <v>1053382358</v>
      </c>
      <c r="B329" t="s">
        <v>351</v>
      </c>
      <c r="C329" t="s">
        <v>777</v>
      </c>
      <c r="D329" s="1">
        <f>SUMIFS(T_PROF[claims],T_PROF[year],D$2,T_PROF[encounter],D$4,T_PROF[bill_npi],$A329)</f>
        <v>0</v>
      </c>
      <c r="E329" s="1">
        <f>SUMIFS(T_PROF[claims],T_PROF[year],E$2,T_PROF[encounter],E$4,T_PROF[bill_npi],$A329)</f>
        <v>22</v>
      </c>
      <c r="F329" s="1">
        <f t="shared" si="35"/>
        <v>22</v>
      </c>
      <c r="G329" s="1">
        <f>SUMIFS(T_PROF[claims],T_PROF[year],G$2,T_PROF[encounter],G$4,T_PROF[bill_npi],$A329)</f>
        <v>1</v>
      </c>
      <c r="H329" s="1">
        <f>SUMIFS(T_PROF[claims],T_PROF[year],H$2,T_PROF[encounter],H$4,T_PROF[bill_npi],$A329)</f>
        <v>26</v>
      </c>
      <c r="I329" s="1">
        <f t="shared" si="36"/>
        <v>27</v>
      </c>
      <c r="J329" s="1">
        <f>SUMIFS(T_PROF[claims],T_PROF[year],J$2,T_PROF[encounter],J$4,T_PROF[bill_npi],$A329)</f>
        <v>0</v>
      </c>
      <c r="K329" s="1">
        <f>SUMIFS(T_PROF[claims],T_PROF[year],K$2,T_PROF[encounter],K$4,T_PROF[bill_npi],$A329)</f>
        <v>10</v>
      </c>
      <c r="L329" s="1">
        <f t="shared" si="37"/>
        <v>10</v>
      </c>
      <c r="M329" s="18">
        <f>SUMIFS(T_PROF[paid_amt],T_PROF[bill_npi],$A329,T_PROF[year],M$2,T_PROF[encounter],M$4)</f>
        <v>0</v>
      </c>
      <c r="N329" s="18">
        <f>SUMIFS(T_PROF[paid_amt],T_PROF[bill_npi],$A329,T_PROF[year],N$2,T_PROF[encounter],N$4)</f>
        <v>35000</v>
      </c>
      <c r="O329" s="18">
        <f t="shared" si="38"/>
        <v>35000</v>
      </c>
      <c r="P329" s="1">
        <f t="shared" si="39"/>
        <v>0.33333333333333331</v>
      </c>
      <c r="Q329" s="1">
        <f t="shared" si="40"/>
        <v>19.333333333333332</v>
      </c>
      <c r="R329" s="1">
        <f t="shared" si="41"/>
        <v>19.666666666666668</v>
      </c>
      <c r="S329" s="2">
        <f>SUM($R$6:$R329)/SUM($R$6:$R$1749)</f>
        <v>0.91545331305040945</v>
      </c>
    </row>
    <row r="330" spans="1:19" x14ac:dyDescent="0.35">
      <c r="A330">
        <v>1821080664</v>
      </c>
      <c r="B330" t="s">
        <v>351</v>
      </c>
      <c r="C330" t="s">
        <v>777</v>
      </c>
      <c r="D330" s="1">
        <f>SUMIFS(T_PROF[claims],T_PROF[year],D$2,T_PROF[encounter],D$4,T_PROF[bill_npi],$A330)</f>
        <v>0</v>
      </c>
      <c r="E330" s="1">
        <f>SUMIFS(T_PROF[claims],T_PROF[year],E$2,T_PROF[encounter],E$4,T_PROF[bill_npi],$A330)</f>
        <v>24</v>
      </c>
      <c r="F330" s="1">
        <f t="shared" si="35"/>
        <v>24</v>
      </c>
      <c r="G330" s="1">
        <f>SUMIFS(T_PROF[claims],T_PROF[year],G$2,T_PROF[encounter],G$4,T_PROF[bill_npi],$A330)</f>
        <v>0</v>
      </c>
      <c r="H330" s="1">
        <f>SUMIFS(T_PROF[claims],T_PROF[year],H$2,T_PROF[encounter],H$4,T_PROF[bill_npi],$A330)</f>
        <v>16</v>
      </c>
      <c r="I330" s="1">
        <f t="shared" si="36"/>
        <v>16</v>
      </c>
      <c r="J330" s="1">
        <f>SUMIFS(T_PROF[claims],T_PROF[year],J$2,T_PROF[encounter],J$4,T_PROF[bill_npi],$A330)</f>
        <v>0</v>
      </c>
      <c r="K330" s="1">
        <f>SUMIFS(T_PROF[claims],T_PROF[year],K$2,T_PROF[encounter],K$4,T_PROF[bill_npi],$A330)</f>
        <v>22</v>
      </c>
      <c r="L330" s="1">
        <f t="shared" si="37"/>
        <v>22</v>
      </c>
      <c r="M330" s="18">
        <f>SUMIFS(T_PROF[paid_amt],T_PROF[bill_npi],$A330,T_PROF[year],M$2,T_PROF[encounter],M$4)</f>
        <v>0</v>
      </c>
      <c r="N330" s="18">
        <f>SUMIFS(T_PROF[paid_amt],T_PROF[bill_npi],$A330,T_PROF[year],N$2,T_PROF[encounter],N$4)</f>
        <v>17034.21</v>
      </c>
      <c r="O330" s="18">
        <f t="shared" si="38"/>
        <v>17034.21</v>
      </c>
      <c r="P330" s="1">
        <f t="shared" si="39"/>
        <v>0</v>
      </c>
      <c r="Q330" s="1">
        <f t="shared" si="40"/>
        <v>20.666666666666668</v>
      </c>
      <c r="R330" s="1">
        <f t="shared" si="41"/>
        <v>20.666666666666668</v>
      </c>
      <c r="S330" s="2">
        <f>SUM($R$6:$R330)/SUM($R$6:$R$1749)</f>
        <v>0.9160949158155105</v>
      </c>
    </row>
    <row r="331" spans="1:19" x14ac:dyDescent="0.35">
      <c r="A331">
        <v>1588783773</v>
      </c>
      <c r="B331" t="s">
        <v>367</v>
      </c>
      <c r="C331" t="s">
        <v>2086</v>
      </c>
      <c r="D331" s="1">
        <f>SUMIFS(T_PROF[claims],T_PROF[year],D$2,T_PROF[encounter],D$4,T_PROF[bill_npi],$A331)</f>
        <v>0</v>
      </c>
      <c r="E331" s="1">
        <f>SUMIFS(T_PROF[claims],T_PROF[year],E$2,T_PROF[encounter],E$4,T_PROF[bill_npi],$A331)</f>
        <v>5</v>
      </c>
      <c r="F331" s="1">
        <f t="shared" si="35"/>
        <v>5</v>
      </c>
      <c r="G331" s="1">
        <f>SUMIFS(T_PROF[claims],T_PROF[year],G$2,T_PROF[encounter],G$4,T_PROF[bill_npi],$A331)</f>
        <v>0</v>
      </c>
      <c r="H331" s="1">
        <f>SUMIFS(T_PROF[claims],T_PROF[year],H$2,T_PROF[encounter],H$4,T_PROF[bill_npi],$A331)</f>
        <v>20</v>
      </c>
      <c r="I331" s="1">
        <f t="shared" si="36"/>
        <v>20</v>
      </c>
      <c r="J331" s="1">
        <f>SUMIFS(T_PROF[claims],T_PROF[year],J$2,T_PROF[encounter],J$4,T_PROF[bill_npi],$A331)</f>
        <v>0</v>
      </c>
      <c r="K331" s="1">
        <f>SUMIFS(T_PROF[claims],T_PROF[year],K$2,T_PROF[encounter],K$4,T_PROF[bill_npi],$A331)</f>
        <v>19</v>
      </c>
      <c r="L331" s="1">
        <f t="shared" si="37"/>
        <v>19</v>
      </c>
      <c r="M331" s="18">
        <f>SUMIFS(T_PROF[paid_amt],T_PROF[bill_npi],$A331,T_PROF[year],M$2,T_PROF[encounter],M$4)</f>
        <v>0</v>
      </c>
      <c r="N331" s="18">
        <f>SUMIFS(T_PROF[paid_amt],T_PROF[bill_npi],$A331,T_PROF[year],N$2,T_PROF[encounter],N$4)</f>
        <v>34898.01</v>
      </c>
      <c r="O331" s="18">
        <f t="shared" si="38"/>
        <v>34898.01</v>
      </c>
      <c r="P331" s="1">
        <f t="shared" si="39"/>
        <v>0</v>
      </c>
      <c r="Q331" s="1">
        <f t="shared" si="40"/>
        <v>14.666666666666666</v>
      </c>
      <c r="R331" s="1">
        <f t="shared" si="41"/>
        <v>14.666666666666666</v>
      </c>
      <c r="S331" s="2">
        <f>SUM($R$6:$R331)/SUM($R$6:$R$1749)</f>
        <v>0.91655024681009833</v>
      </c>
    </row>
    <row r="332" spans="1:19" x14ac:dyDescent="0.35">
      <c r="A332">
        <v>1114921848</v>
      </c>
      <c r="B332" t="s">
        <v>352</v>
      </c>
      <c r="C332" t="s">
        <v>2130</v>
      </c>
      <c r="D332" s="1">
        <f>SUMIFS(T_PROF[claims],T_PROF[year],D$2,T_PROF[encounter],D$4,T_PROF[bill_npi],$A332)</f>
        <v>0</v>
      </c>
      <c r="E332" s="1">
        <f>SUMIFS(T_PROF[claims],T_PROF[year],E$2,T_PROF[encounter],E$4,T_PROF[bill_npi],$A332)</f>
        <v>17</v>
      </c>
      <c r="F332" s="1">
        <f t="shared" si="35"/>
        <v>17</v>
      </c>
      <c r="G332" s="1">
        <f>SUMIFS(T_PROF[claims],T_PROF[year],G$2,T_PROF[encounter],G$4,T_PROF[bill_npi],$A332)</f>
        <v>0</v>
      </c>
      <c r="H332" s="1">
        <f>SUMIFS(T_PROF[claims],T_PROF[year],H$2,T_PROF[encounter],H$4,T_PROF[bill_npi],$A332)</f>
        <v>33</v>
      </c>
      <c r="I332" s="1">
        <f t="shared" si="36"/>
        <v>33</v>
      </c>
      <c r="J332" s="1">
        <f>SUMIFS(T_PROF[claims],T_PROF[year],J$2,T_PROF[encounter],J$4,T_PROF[bill_npi],$A332)</f>
        <v>0</v>
      </c>
      <c r="K332" s="1">
        <f>SUMIFS(T_PROF[claims],T_PROF[year],K$2,T_PROF[encounter],K$4,T_PROF[bill_npi],$A332)</f>
        <v>17</v>
      </c>
      <c r="L332" s="1">
        <f t="shared" si="37"/>
        <v>17</v>
      </c>
      <c r="M332" s="18">
        <f>SUMIFS(T_PROF[paid_amt],T_PROF[bill_npi],$A332,T_PROF[year],M$2,T_PROF[encounter],M$4)</f>
        <v>0</v>
      </c>
      <c r="N332" s="18">
        <f>SUMIFS(T_PROF[paid_amt],T_PROF[bill_npi],$A332,T_PROF[year],N$2,T_PROF[encounter],N$4)</f>
        <v>33562.519999999997</v>
      </c>
      <c r="O332" s="18">
        <f t="shared" si="38"/>
        <v>33562.519999999997</v>
      </c>
      <c r="P332" s="1">
        <f t="shared" si="39"/>
        <v>0</v>
      </c>
      <c r="Q332" s="1">
        <f t="shared" si="40"/>
        <v>22.333333333333332</v>
      </c>
      <c r="R332" s="1">
        <f t="shared" si="41"/>
        <v>22.333333333333332</v>
      </c>
      <c r="S332" s="2">
        <f>SUM($R$6:$R332)/SUM($R$6:$R$1749)</f>
        <v>0.91724359173367509</v>
      </c>
    </row>
    <row r="333" spans="1:19" x14ac:dyDescent="0.35">
      <c r="A333">
        <v>1619307022</v>
      </c>
      <c r="B333" t="s">
        <v>363</v>
      </c>
      <c r="C333" t="s">
        <v>2967</v>
      </c>
      <c r="D333" s="1">
        <f>SUMIFS(T_PROF[claims],T_PROF[year],D$2,T_PROF[encounter],D$4,T_PROF[bill_npi],$A333)</f>
        <v>0</v>
      </c>
      <c r="E333" s="1">
        <f>SUMIFS(T_PROF[claims],T_PROF[year],E$2,T_PROF[encounter],E$4,T_PROF[bill_npi],$A333)</f>
        <v>5</v>
      </c>
      <c r="F333" s="1">
        <f t="shared" si="35"/>
        <v>5</v>
      </c>
      <c r="G333" s="1">
        <f>SUMIFS(T_PROF[claims],T_PROF[year],G$2,T_PROF[encounter],G$4,T_PROF[bill_npi],$A333)</f>
        <v>0</v>
      </c>
      <c r="H333" s="1">
        <f>SUMIFS(T_PROF[claims],T_PROF[year],H$2,T_PROF[encounter],H$4,T_PROF[bill_npi],$A333)</f>
        <v>11</v>
      </c>
      <c r="I333" s="1">
        <f t="shared" si="36"/>
        <v>11</v>
      </c>
      <c r="J333" s="1">
        <f>SUMIFS(T_PROF[claims],T_PROF[year],J$2,T_PROF[encounter],J$4,T_PROF[bill_npi],$A333)</f>
        <v>0</v>
      </c>
      <c r="K333" s="1">
        <f>SUMIFS(T_PROF[claims],T_PROF[year],K$2,T_PROF[encounter],K$4,T_PROF[bill_npi],$A333)</f>
        <v>5</v>
      </c>
      <c r="L333" s="1">
        <f t="shared" si="37"/>
        <v>5</v>
      </c>
      <c r="M333" s="18">
        <f>SUMIFS(T_PROF[paid_amt],T_PROF[bill_npi],$A333,T_PROF[year],M$2,T_PROF[encounter],M$4)</f>
        <v>0</v>
      </c>
      <c r="N333" s="18">
        <f>SUMIFS(T_PROF[paid_amt],T_PROF[bill_npi],$A333,T_PROF[year],N$2,T_PROF[encounter],N$4)</f>
        <v>7913.86</v>
      </c>
      <c r="O333" s="18">
        <f t="shared" si="38"/>
        <v>7913.86</v>
      </c>
      <c r="P333" s="1">
        <f t="shared" si="39"/>
        <v>0</v>
      </c>
      <c r="Q333" s="1">
        <f t="shared" si="40"/>
        <v>7</v>
      </c>
      <c r="R333" s="1">
        <f t="shared" si="41"/>
        <v>7</v>
      </c>
      <c r="S333" s="2">
        <f>SUM($R$6:$R333)/SUM($R$6:$R$1749)</f>
        <v>0.91746090879927378</v>
      </c>
    </row>
    <row r="334" spans="1:19" x14ac:dyDescent="0.35">
      <c r="A334">
        <v>1104836204</v>
      </c>
      <c r="B334" t="s">
        <v>351</v>
      </c>
      <c r="C334" t="s">
        <v>777</v>
      </c>
      <c r="D334" s="1">
        <f>SUMIFS(T_PROF[claims],T_PROF[year],D$2,T_PROF[encounter],D$4,T_PROF[bill_npi],$A334)</f>
        <v>0</v>
      </c>
      <c r="E334" s="1">
        <f>SUMIFS(T_PROF[claims],T_PROF[year],E$2,T_PROF[encounter],E$4,T_PROF[bill_npi],$A334)</f>
        <v>10</v>
      </c>
      <c r="F334" s="1">
        <f t="shared" si="35"/>
        <v>10</v>
      </c>
      <c r="G334" s="1">
        <f>SUMIFS(T_PROF[claims],T_PROF[year],G$2,T_PROF[encounter],G$4,T_PROF[bill_npi],$A334)</f>
        <v>0</v>
      </c>
      <c r="H334" s="1">
        <f>SUMIFS(T_PROF[claims],T_PROF[year],H$2,T_PROF[encounter],H$4,T_PROF[bill_npi],$A334)</f>
        <v>2</v>
      </c>
      <c r="I334" s="1">
        <f t="shared" si="36"/>
        <v>2</v>
      </c>
      <c r="J334" s="1">
        <f>SUMIFS(T_PROF[claims],T_PROF[year],J$2,T_PROF[encounter],J$4,T_PROF[bill_npi],$A334)</f>
        <v>0</v>
      </c>
      <c r="K334" s="1">
        <f>SUMIFS(T_PROF[claims],T_PROF[year],K$2,T_PROF[encounter],K$4,T_PROF[bill_npi],$A334)</f>
        <v>0</v>
      </c>
      <c r="L334" s="1">
        <f t="shared" si="37"/>
        <v>0</v>
      </c>
      <c r="M334" s="18">
        <f>SUMIFS(T_PROF[paid_amt],T_PROF[bill_npi],$A334,T_PROF[year],M$2,T_PROF[encounter],M$4)</f>
        <v>0</v>
      </c>
      <c r="N334" s="18">
        <f>SUMIFS(T_PROF[paid_amt],T_PROF[bill_npi],$A334,T_PROF[year],N$2,T_PROF[encounter],N$4)</f>
        <v>0</v>
      </c>
      <c r="O334" s="18">
        <f t="shared" si="38"/>
        <v>0</v>
      </c>
      <c r="P334" s="1">
        <f t="shared" si="39"/>
        <v>0</v>
      </c>
      <c r="Q334" s="1">
        <f t="shared" si="40"/>
        <v>4</v>
      </c>
      <c r="R334" s="1">
        <f t="shared" si="41"/>
        <v>4</v>
      </c>
      <c r="S334" s="2">
        <f>SUM($R$6:$R334)/SUM($R$6:$R$1749)</f>
        <v>0.91758508997961596</v>
      </c>
    </row>
    <row r="335" spans="1:19" x14ac:dyDescent="0.35">
      <c r="A335">
        <v>1114993482</v>
      </c>
      <c r="B335" t="s">
        <v>351</v>
      </c>
      <c r="C335" t="s">
        <v>777</v>
      </c>
      <c r="D335" s="1">
        <f>SUMIFS(T_PROF[claims],T_PROF[year],D$2,T_PROF[encounter],D$4,T_PROF[bill_npi],$A335)</f>
        <v>8</v>
      </c>
      <c r="E335" s="1">
        <f>SUMIFS(T_PROF[claims],T_PROF[year],E$2,T_PROF[encounter],E$4,T_PROF[bill_npi],$A335)</f>
        <v>1</v>
      </c>
      <c r="F335" s="1">
        <f t="shared" si="35"/>
        <v>9</v>
      </c>
      <c r="G335" s="1">
        <f>SUMIFS(T_PROF[claims],T_PROF[year],G$2,T_PROF[encounter],G$4,T_PROF[bill_npi],$A335)</f>
        <v>2</v>
      </c>
      <c r="H335" s="1">
        <f>SUMIFS(T_PROF[claims],T_PROF[year],H$2,T_PROF[encounter],H$4,T_PROF[bill_npi],$A335)</f>
        <v>3</v>
      </c>
      <c r="I335" s="1">
        <f t="shared" si="36"/>
        <v>5</v>
      </c>
      <c r="J335" s="1">
        <f>SUMIFS(T_PROF[claims],T_PROF[year],J$2,T_PROF[encounter],J$4,T_PROF[bill_npi],$A335)</f>
        <v>10</v>
      </c>
      <c r="K335" s="1">
        <f>SUMIFS(T_PROF[claims],T_PROF[year],K$2,T_PROF[encounter],K$4,T_PROF[bill_npi],$A335)</f>
        <v>1</v>
      </c>
      <c r="L335" s="1">
        <f t="shared" si="37"/>
        <v>11</v>
      </c>
      <c r="M335" s="18">
        <f>SUMIFS(T_PROF[paid_amt],T_PROF[bill_npi],$A335,T_PROF[year],M$2,T_PROF[encounter],M$4)</f>
        <v>4077.5</v>
      </c>
      <c r="N335" s="18">
        <f>SUMIFS(T_PROF[paid_amt],T_PROF[bill_npi],$A335,T_PROF[year],N$2,T_PROF[encounter],N$4)</f>
        <v>2206.73</v>
      </c>
      <c r="O335" s="18">
        <f t="shared" si="38"/>
        <v>6284.23</v>
      </c>
      <c r="P335" s="1">
        <f t="shared" si="39"/>
        <v>6.666666666666667</v>
      </c>
      <c r="Q335" s="1">
        <f t="shared" si="40"/>
        <v>1.6666666666666667</v>
      </c>
      <c r="R335" s="1">
        <f t="shared" si="41"/>
        <v>8.3333333333333339</v>
      </c>
      <c r="S335" s="2">
        <f>SUM($R$6:$R335)/SUM($R$6:$R$1749)</f>
        <v>0.91784380077199534</v>
      </c>
    </row>
    <row r="336" spans="1:19" x14ac:dyDescent="0.35">
      <c r="A336">
        <v>1417955980</v>
      </c>
      <c r="B336" t="s">
        <v>356</v>
      </c>
      <c r="C336" t="s">
        <v>777</v>
      </c>
      <c r="D336" s="1">
        <f>SUMIFS(T_PROF[claims],T_PROF[year],D$2,T_PROF[encounter],D$4,T_PROF[bill_npi],$A336)</f>
        <v>0</v>
      </c>
      <c r="E336" s="1">
        <f>SUMIFS(T_PROF[claims],T_PROF[year],E$2,T_PROF[encounter],E$4,T_PROF[bill_npi],$A336)</f>
        <v>26</v>
      </c>
      <c r="F336" s="1">
        <f t="shared" si="35"/>
        <v>26</v>
      </c>
      <c r="G336" s="1">
        <f>SUMIFS(T_PROF[claims],T_PROF[year],G$2,T_PROF[encounter],G$4,T_PROF[bill_npi],$A336)</f>
        <v>0</v>
      </c>
      <c r="H336" s="1">
        <f>SUMIFS(T_PROF[claims],T_PROF[year],H$2,T_PROF[encounter],H$4,T_PROF[bill_npi],$A336)</f>
        <v>5</v>
      </c>
      <c r="I336" s="1">
        <f t="shared" si="36"/>
        <v>5</v>
      </c>
      <c r="J336" s="1">
        <f>SUMIFS(T_PROF[claims],T_PROF[year],J$2,T_PROF[encounter],J$4,T_PROF[bill_npi],$A336)</f>
        <v>0</v>
      </c>
      <c r="K336" s="1">
        <f>SUMIFS(T_PROF[claims],T_PROF[year],K$2,T_PROF[encounter],K$4,T_PROF[bill_npi],$A336)</f>
        <v>15</v>
      </c>
      <c r="L336" s="1">
        <f t="shared" si="37"/>
        <v>15</v>
      </c>
      <c r="M336" s="18">
        <f>SUMIFS(T_PROF[paid_amt],T_PROF[bill_npi],$A336,T_PROF[year],M$2,T_PROF[encounter],M$4)</f>
        <v>0</v>
      </c>
      <c r="N336" s="18">
        <f>SUMIFS(T_PROF[paid_amt],T_PROF[bill_npi],$A336,T_PROF[year],N$2,T_PROF[encounter],N$4)</f>
        <v>25395.48</v>
      </c>
      <c r="O336" s="18">
        <f t="shared" si="38"/>
        <v>25395.48</v>
      </c>
      <c r="P336" s="1">
        <f t="shared" si="39"/>
        <v>0</v>
      </c>
      <c r="Q336" s="1">
        <f t="shared" si="40"/>
        <v>15.333333333333334</v>
      </c>
      <c r="R336" s="1">
        <f t="shared" si="41"/>
        <v>15.333333333333334</v>
      </c>
      <c r="S336" s="2">
        <f>SUM($R$6:$R336)/SUM($R$6:$R$1749)</f>
        <v>0.91831982862997341</v>
      </c>
    </row>
    <row r="337" spans="1:19" x14ac:dyDescent="0.35">
      <c r="A337">
        <v>1225121569</v>
      </c>
      <c r="B337" t="s">
        <v>351</v>
      </c>
      <c r="C337" t="s">
        <v>777</v>
      </c>
      <c r="D337" s="1">
        <f>SUMIFS(T_PROF[claims],T_PROF[year],D$2,T_PROF[encounter],D$4,T_PROF[bill_npi],$A337)</f>
        <v>0</v>
      </c>
      <c r="E337" s="1">
        <f>SUMIFS(T_PROF[claims],T_PROF[year],E$2,T_PROF[encounter],E$4,T_PROF[bill_npi],$A337)</f>
        <v>7</v>
      </c>
      <c r="F337" s="1">
        <f t="shared" si="35"/>
        <v>7</v>
      </c>
      <c r="G337" s="1">
        <f>SUMIFS(T_PROF[claims],T_PROF[year],G$2,T_PROF[encounter],G$4,T_PROF[bill_npi],$A337)</f>
        <v>0</v>
      </c>
      <c r="H337" s="1">
        <f>SUMIFS(T_PROF[claims],T_PROF[year],H$2,T_PROF[encounter],H$4,T_PROF[bill_npi],$A337)</f>
        <v>0</v>
      </c>
      <c r="I337" s="1">
        <f t="shared" si="36"/>
        <v>0</v>
      </c>
      <c r="J337" s="1">
        <f>SUMIFS(T_PROF[claims],T_PROF[year],J$2,T_PROF[encounter],J$4,T_PROF[bill_npi],$A337)</f>
        <v>0</v>
      </c>
      <c r="K337" s="1">
        <f>SUMIFS(T_PROF[claims],T_PROF[year],K$2,T_PROF[encounter],K$4,T_PROF[bill_npi],$A337)</f>
        <v>0</v>
      </c>
      <c r="L337" s="1">
        <f t="shared" si="37"/>
        <v>0</v>
      </c>
      <c r="M337" s="18">
        <f>SUMIFS(T_PROF[paid_amt],T_PROF[bill_npi],$A337,T_PROF[year],M$2,T_PROF[encounter],M$4)</f>
        <v>0</v>
      </c>
      <c r="N337" s="18">
        <f>SUMIFS(T_PROF[paid_amt],T_PROF[bill_npi],$A337,T_PROF[year],N$2,T_PROF[encounter],N$4)</f>
        <v>0</v>
      </c>
      <c r="O337" s="18">
        <f t="shared" si="38"/>
        <v>0</v>
      </c>
      <c r="P337" s="1">
        <f t="shared" si="39"/>
        <v>0</v>
      </c>
      <c r="Q337" s="1">
        <f t="shared" si="40"/>
        <v>2.3333333333333335</v>
      </c>
      <c r="R337" s="1">
        <f t="shared" si="41"/>
        <v>2.3333333333333335</v>
      </c>
      <c r="S337" s="2">
        <f>SUM($R$6:$R337)/SUM($R$6:$R$1749)</f>
        <v>0.91839226765183957</v>
      </c>
    </row>
    <row r="338" spans="1:19" x14ac:dyDescent="0.35">
      <c r="A338">
        <v>1972618494</v>
      </c>
      <c r="B338" t="s">
        <v>351</v>
      </c>
      <c r="C338" t="s">
        <v>777</v>
      </c>
      <c r="D338" s="1">
        <f>SUMIFS(T_PROF[claims],T_PROF[year],D$2,T_PROF[encounter],D$4,T_PROF[bill_npi],$A338)</f>
        <v>0</v>
      </c>
      <c r="E338" s="1">
        <f>SUMIFS(T_PROF[claims],T_PROF[year],E$2,T_PROF[encounter],E$4,T_PROF[bill_npi],$A338)</f>
        <v>7</v>
      </c>
      <c r="F338" s="1">
        <f t="shared" si="35"/>
        <v>7</v>
      </c>
      <c r="G338" s="1">
        <f>SUMIFS(T_PROF[claims],T_PROF[year],G$2,T_PROF[encounter],G$4,T_PROF[bill_npi],$A338)</f>
        <v>0</v>
      </c>
      <c r="H338" s="1">
        <f>SUMIFS(T_PROF[claims],T_PROF[year],H$2,T_PROF[encounter],H$4,T_PROF[bill_npi],$A338)</f>
        <v>11</v>
      </c>
      <c r="I338" s="1">
        <f t="shared" si="36"/>
        <v>11</v>
      </c>
      <c r="J338" s="1">
        <f>SUMIFS(T_PROF[claims],T_PROF[year],J$2,T_PROF[encounter],J$4,T_PROF[bill_npi],$A338)</f>
        <v>0</v>
      </c>
      <c r="K338" s="1">
        <f>SUMIFS(T_PROF[claims],T_PROF[year],K$2,T_PROF[encounter],K$4,T_PROF[bill_npi],$A338)</f>
        <v>13</v>
      </c>
      <c r="L338" s="1">
        <f t="shared" si="37"/>
        <v>13</v>
      </c>
      <c r="M338" s="18">
        <f>SUMIFS(T_PROF[paid_amt],T_PROF[bill_npi],$A338,T_PROF[year],M$2,T_PROF[encounter],M$4)</f>
        <v>0</v>
      </c>
      <c r="N338" s="18">
        <f>SUMIFS(T_PROF[paid_amt],T_PROF[bill_npi],$A338,T_PROF[year],N$2,T_PROF[encounter],N$4)</f>
        <v>25435.07</v>
      </c>
      <c r="O338" s="18">
        <f t="shared" si="38"/>
        <v>25435.07</v>
      </c>
      <c r="P338" s="1">
        <f t="shared" si="39"/>
        <v>0</v>
      </c>
      <c r="Q338" s="1">
        <f t="shared" si="40"/>
        <v>10.333333333333334</v>
      </c>
      <c r="R338" s="1">
        <f t="shared" si="41"/>
        <v>10.333333333333334</v>
      </c>
      <c r="S338" s="2">
        <f>SUM($R$6:$R338)/SUM($R$6:$R$1749)</f>
        <v>0.91871306903438998</v>
      </c>
    </row>
    <row r="339" spans="1:19" x14ac:dyDescent="0.35">
      <c r="A339">
        <v>1740679943</v>
      </c>
      <c r="B339" t="s">
        <v>351</v>
      </c>
      <c r="C339" t="s">
        <v>777</v>
      </c>
      <c r="D339" s="1">
        <f>SUMIFS(T_PROF[claims],T_PROF[year],D$2,T_PROF[encounter],D$4,T_PROF[bill_npi],$A339)</f>
        <v>0</v>
      </c>
      <c r="E339" s="1">
        <f>SUMIFS(T_PROF[claims],T_PROF[year],E$2,T_PROF[encounter],E$4,T_PROF[bill_npi],$A339)</f>
        <v>14</v>
      </c>
      <c r="F339" s="1">
        <f t="shared" si="35"/>
        <v>14</v>
      </c>
      <c r="G339" s="1">
        <f>SUMIFS(T_PROF[claims],T_PROF[year],G$2,T_PROF[encounter],G$4,T_PROF[bill_npi],$A339)</f>
        <v>0</v>
      </c>
      <c r="H339" s="1">
        <f>SUMIFS(T_PROF[claims],T_PROF[year],H$2,T_PROF[encounter],H$4,T_PROF[bill_npi],$A339)</f>
        <v>13</v>
      </c>
      <c r="I339" s="1">
        <f t="shared" si="36"/>
        <v>13</v>
      </c>
      <c r="J339" s="1">
        <f>SUMIFS(T_PROF[claims],T_PROF[year],J$2,T_PROF[encounter],J$4,T_PROF[bill_npi],$A339)</f>
        <v>2</v>
      </c>
      <c r="K339" s="1">
        <f>SUMIFS(T_PROF[claims],T_PROF[year],K$2,T_PROF[encounter],K$4,T_PROF[bill_npi],$A339)</f>
        <v>17</v>
      </c>
      <c r="L339" s="1">
        <f t="shared" si="37"/>
        <v>19</v>
      </c>
      <c r="M339" s="18">
        <f>SUMIFS(T_PROF[paid_amt],T_PROF[bill_npi],$A339,T_PROF[year],M$2,T_PROF[encounter],M$4)</f>
        <v>0</v>
      </c>
      <c r="N339" s="18">
        <f>SUMIFS(T_PROF[paid_amt],T_PROF[bill_npi],$A339,T_PROF[year],N$2,T_PROF[encounter],N$4)</f>
        <v>33009.360000000001</v>
      </c>
      <c r="O339" s="18">
        <f t="shared" si="38"/>
        <v>33009.360000000001</v>
      </c>
      <c r="P339" s="1">
        <f t="shared" si="39"/>
        <v>0.66666666666666663</v>
      </c>
      <c r="Q339" s="1">
        <f t="shared" si="40"/>
        <v>14.666666666666666</v>
      </c>
      <c r="R339" s="1">
        <f t="shared" si="41"/>
        <v>15.333333333333334</v>
      </c>
      <c r="S339" s="2">
        <f>SUM($R$6:$R339)/SUM($R$6:$R$1749)</f>
        <v>0.91918909689236805</v>
      </c>
    </row>
    <row r="340" spans="1:19" x14ac:dyDescent="0.35">
      <c r="A340">
        <v>1932180247</v>
      </c>
      <c r="B340" t="s">
        <v>351</v>
      </c>
      <c r="C340" t="s">
        <v>777</v>
      </c>
      <c r="D340" s="1">
        <f>SUMIFS(T_PROF[claims],T_PROF[year],D$2,T_PROF[encounter],D$4,T_PROF[bill_npi],$A340)</f>
        <v>1</v>
      </c>
      <c r="E340" s="1">
        <f>SUMIFS(T_PROF[claims],T_PROF[year],E$2,T_PROF[encounter],E$4,T_PROF[bill_npi],$A340)</f>
        <v>9</v>
      </c>
      <c r="F340" s="1">
        <f t="shared" si="35"/>
        <v>10</v>
      </c>
      <c r="G340" s="1">
        <f>SUMIFS(T_PROF[claims],T_PROF[year],G$2,T_PROF[encounter],G$4,T_PROF[bill_npi],$A340)</f>
        <v>0</v>
      </c>
      <c r="H340" s="1">
        <f>SUMIFS(T_PROF[claims],T_PROF[year],H$2,T_PROF[encounter],H$4,T_PROF[bill_npi],$A340)</f>
        <v>7</v>
      </c>
      <c r="I340" s="1">
        <f t="shared" si="36"/>
        <v>7</v>
      </c>
      <c r="J340" s="1">
        <f>SUMIFS(T_PROF[claims],T_PROF[year],J$2,T_PROF[encounter],J$4,T_PROF[bill_npi],$A340)</f>
        <v>0</v>
      </c>
      <c r="K340" s="1">
        <f>SUMIFS(T_PROF[claims],T_PROF[year],K$2,T_PROF[encounter],K$4,T_PROF[bill_npi],$A340)</f>
        <v>8</v>
      </c>
      <c r="L340" s="1">
        <f t="shared" si="37"/>
        <v>8</v>
      </c>
      <c r="M340" s="18">
        <f>SUMIFS(T_PROF[paid_amt],T_PROF[bill_npi],$A340,T_PROF[year],M$2,T_PROF[encounter],M$4)</f>
        <v>0</v>
      </c>
      <c r="N340" s="18">
        <f>SUMIFS(T_PROF[paid_amt],T_PROF[bill_npi],$A340,T_PROF[year],N$2,T_PROF[encounter],N$4)</f>
        <v>21337.4</v>
      </c>
      <c r="O340" s="18">
        <f t="shared" si="38"/>
        <v>21337.4</v>
      </c>
      <c r="P340" s="1">
        <f t="shared" si="39"/>
        <v>0.33333333333333331</v>
      </c>
      <c r="Q340" s="1">
        <f t="shared" si="40"/>
        <v>8</v>
      </c>
      <c r="R340" s="1">
        <f t="shared" si="41"/>
        <v>8.3333333333333339</v>
      </c>
      <c r="S340" s="2">
        <f>SUM($R$6:$R340)/SUM($R$6:$R$1749)</f>
        <v>0.91944780768474743</v>
      </c>
    </row>
    <row r="341" spans="1:19" x14ac:dyDescent="0.35">
      <c r="A341">
        <v>1194899476</v>
      </c>
      <c r="B341" t="s">
        <v>357</v>
      </c>
      <c r="C341" t="s">
        <v>2208</v>
      </c>
      <c r="D341" s="1">
        <f>SUMIFS(T_PROF[claims],T_PROF[year],D$2,T_PROF[encounter],D$4,T_PROF[bill_npi],$A341)</f>
        <v>14</v>
      </c>
      <c r="E341" s="1">
        <f>SUMIFS(T_PROF[claims],T_PROF[year],E$2,T_PROF[encounter],E$4,T_PROF[bill_npi],$A341)</f>
        <v>6</v>
      </c>
      <c r="F341" s="1">
        <f t="shared" si="35"/>
        <v>20</v>
      </c>
      <c r="G341" s="1">
        <f>SUMIFS(T_PROF[claims],T_PROF[year],G$2,T_PROF[encounter],G$4,T_PROF[bill_npi],$A341)</f>
        <v>8</v>
      </c>
      <c r="H341" s="1">
        <f>SUMIFS(T_PROF[claims],T_PROF[year],H$2,T_PROF[encounter],H$4,T_PROF[bill_npi],$A341)</f>
        <v>10</v>
      </c>
      <c r="I341" s="1">
        <f t="shared" si="36"/>
        <v>18</v>
      </c>
      <c r="J341" s="1">
        <f>SUMIFS(T_PROF[claims],T_PROF[year],J$2,T_PROF[encounter],J$4,T_PROF[bill_npi],$A341)</f>
        <v>5</v>
      </c>
      <c r="K341" s="1">
        <f>SUMIFS(T_PROF[claims],T_PROF[year],K$2,T_PROF[encounter],K$4,T_PROF[bill_npi],$A341)</f>
        <v>7</v>
      </c>
      <c r="L341" s="1">
        <f t="shared" si="37"/>
        <v>12</v>
      </c>
      <c r="M341" s="18">
        <f>SUMIFS(T_PROF[paid_amt],T_PROF[bill_npi],$A341,T_PROF[year],M$2,T_PROF[encounter],M$4)</f>
        <v>4387.92</v>
      </c>
      <c r="N341" s="18">
        <f>SUMIFS(T_PROF[paid_amt],T_PROF[bill_npi],$A341,T_PROF[year],N$2,T_PROF[encounter],N$4)</f>
        <v>15952.07</v>
      </c>
      <c r="O341" s="18">
        <f t="shared" si="38"/>
        <v>20339.989999999998</v>
      </c>
      <c r="P341" s="1">
        <f t="shared" si="39"/>
        <v>9</v>
      </c>
      <c r="Q341" s="1">
        <f t="shared" si="40"/>
        <v>7.666666666666667</v>
      </c>
      <c r="R341" s="1">
        <f t="shared" si="41"/>
        <v>16.666666666666668</v>
      </c>
      <c r="S341" s="2">
        <f>SUM($R$6:$R341)/SUM($R$6:$R$1749)</f>
        <v>0.9199652292695063</v>
      </c>
    </row>
    <row r="342" spans="1:19" x14ac:dyDescent="0.35">
      <c r="A342">
        <v>1790716579</v>
      </c>
      <c r="B342" t="s">
        <v>351</v>
      </c>
      <c r="C342" t="s">
        <v>777</v>
      </c>
      <c r="D342" s="1">
        <f>SUMIFS(T_PROF[claims],T_PROF[year],D$2,T_PROF[encounter],D$4,T_PROF[bill_npi],$A342)</f>
        <v>0</v>
      </c>
      <c r="E342" s="1">
        <f>SUMIFS(T_PROF[claims],T_PROF[year],E$2,T_PROF[encounter],E$4,T_PROF[bill_npi],$A342)</f>
        <v>16</v>
      </c>
      <c r="F342" s="1">
        <f t="shared" si="35"/>
        <v>16</v>
      </c>
      <c r="G342" s="1">
        <f>SUMIFS(T_PROF[claims],T_PROF[year],G$2,T_PROF[encounter],G$4,T_PROF[bill_npi],$A342)</f>
        <v>1</v>
      </c>
      <c r="H342" s="1">
        <f>SUMIFS(T_PROF[claims],T_PROF[year],H$2,T_PROF[encounter],H$4,T_PROF[bill_npi],$A342)</f>
        <v>16</v>
      </c>
      <c r="I342" s="1">
        <f t="shared" si="36"/>
        <v>17</v>
      </c>
      <c r="J342" s="1">
        <f>SUMIFS(T_PROF[claims],T_PROF[year],J$2,T_PROF[encounter],J$4,T_PROF[bill_npi],$A342)</f>
        <v>0</v>
      </c>
      <c r="K342" s="1">
        <f>SUMIFS(T_PROF[claims],T_PROF[year],K$2,T_PROF[encounter],K$4,T_PROF[bill_npi],$A342)</f>
        <v>3</v>
      </c>
      <c r="L342" s="1">
        <f t="shared" si="37"/>
        <v>3</v>
      </c>
      <c r="M342" s="18">
        <f>SUMIFS(T_PROF[paid_amt],T_PROF[bill_npi],$A342,T_PROF[year],M$2,T_PROF[encounter],M$4)</f>
        <v>0</v>
      </c>
      <c r="N342" s="18">
        <f>SUMIFS(T_PROF[paid_amt],T_PROF[bill_npi],$A342,T_PROF[year],N$2,T_PROF[encounter],N$4)</f>
        <v>9000</v>
      </c>
      <c r="O342" s="18">
        <f t="shared" si="38"/>
        <v>9000</v>
      </c>
      <c r="P342" s="1">
        <f t="shared" si="39"/>
        <v>0.33333333333333331</v>
      </c>
      <c r="Q342" s="1">
        <f t="shared" si="40"/>
        <v>11.666666666666666</v>
      </c>
      <c r="R342" s="1">
        <f t="shared" si="41"/>
        <v>12</v>
      </c>
      <c r="S342" s="2">
        <f>SUM($R$6:$R342)/SUM($R$6:$R$1749)</f>
        <v>0.92033777281053275</v>
      </c>
    </row>
    <row r="343" spans="1:19" x14ac:dyDescent="0.35">
      <c r="A343">
        <v>1093138851</v>
      </c>
      <c r="B343" t="s">
        <v>362</v>
      </c>
      <c r="C343" t="s">
        <v>584</v>
      </c>
      <c r="D343" s="1">
        <f>SUMIFS(T_PROF[claims],T_PROF[year],D$2,T_PROF[encounter],D$4,T_PROF[bill_npi],$A343)</f>
        <v>0</v>
      </c>
      <c r="E343" s="1">
        <f>SUMIFS(T_PROF[claims],T_PROF[year],E$2,T_PROF[encounter],E$4,T_PROF[bill_npi],$A343)</f>
        <v>0</v>
      </c>
      <c r="F343" s="1">
        <f t="shared" si="35"/>
        <v>0</v>
      </c>
      <c r="G343" s="1">
        <f>SUMIFS(T_PROF[claims],T_PROF[year],G$2,T_PROF[encounter],G$4,T_PROF[bill_npi],$A343)</f>
        <v>0</v>
      </c>
      <c r="H343" s="1">
        <f>SUMIFS(T_PROF[claims],T_PROF[year],H$2,T_PROF[encounter],H$4,T_PROF[bill_npi],$A343)</f>
        <v>54</v>
      </c>
      <c r="I343" s="1">
        <f t="shared" si="36"/>
        <v>54</v>
      </c>
      <c r="J343" s="1">
        <f>SUMIFS(T_PROF[claims],T_PROF[year],J$2,T_PROF[encounter],J$4,T_PROF[bill_npi],$A343)</f>
        <v>0</v>
      </c>
      <c r="K343" s="1">
        <f>SUMIFS(T_PROF[claims],T_PROF[year],K$2,T_PROF[encounter],K$4,T_PROF[bill_npi],$A343)</f>
        <v>47</v>
      </c>
      <c r="L343" s="1">
        <f t="shared" si="37"/>
        <v>47</v>
      </c>
      <c r="M343" s="18">
        <f>SUMIFS(T_PROF[paid_amt],T_PROF[bill_npi],$A343,T_PROF[year],M$2,T_PROF[encounter],M$4)</f>
        <v>0</v>
      </c>
      <c r="N343" s="18">
        <f>SUMIFS(T_PROF[paid_amt],T_PROF[bill_npi],$A343,T_PROF[year],N$2,T_PROF[encounter],N$4)</f>
        <v>140368.26</v>
      </c>
      <c r="O343" s="18">
        <f t="shared" si="38"/>
        <v>140368.26</v>
      </c>
      <c r="P343" s="1">
        <f t="shared" si="39"/>
        <v>0</v>
      </c>
      <c r="Q343" s="1">
        <f t="shared" si="40"/>
        <v>33.666666666666664</v>
      </c>
      <c r="R343" s="1">
        <f t="shared" si="41"/>
        <v>33.666666666666664</v>
      </c>
      <c r="S343" s="2">
        <f>SUM($R$6:$R343)/SUM($R$6:$R$1749)</f>
        <v>0.92138296441174561</v>
      </c>
    </row>
    <row r="344" spans="1:19" x14ac:dyDescent="0.35">
      <c r="A344">
        <v>1689618407</v>
      </c>
      <c r="B344" t="s">
        <v>382</v>
      </c>
      <c r="C344" t="s">
        <v>516</v>
      </c>
      <c r="D344" s="1">
        <f>SUMIFS(T_PROF[claims],T_PROF[year],D$2,T_PROF[encounter],D$4,T_PROF[bill_npi],$A344)</f>
        <v>0</v>
      </c>
      <c r="E344" s="1">
        <f>SUMIFS(T_PROF[claims],T_PROF[year],E$2,T_PROF[encounter],E$4,T_PROF[bill_npi],$A344)</f>
        <v>12</v>
      </c>
      <c r="F344" s="1">
        <f t="shared" si="35"/>
        <v>12</v>
      </c>
      <c r="G344" s="1">
        <f>SUMIFS(T_PROF[claims],T_PROF[year],G$2,T_PROF[encounter],G$4,T_PROF[bill_npi],$A344)</f>
        <v>0</v>
      </c>
      <c r="H344" s="1">
        <f>SUMIFS(T_PROF[claims],T_PROF[year],H$2,T_PROF[encounter],H$4,T_PROF[bill_npi],$A344)</f>
        <v>9</v>
      </c>
      <c r="I344" s="1">
        <f t="shared" si="36"/>
        <v>9</v>
      </c>
      <c r="J344" s="1">
        <f>SUMIFS(T_PROF[claims],T_PROF[year],J$2,T_PROF[encounter],J$4,T_PROF[bill_npi],$A344)</f>
        <v>0</v>
      </c>
      <c r="K344" s="1">
        <f>SUMIFS(T_PROF[claims],T_PROF[year],K$2,T_PROF[encounter],K$4,T_PROF[bill_npi],$A344)</f>
        <v>8</v>
      </c>
      <c r="L344" s="1">
        <f t="shared" si="37"/>
        <v>8</v>
      </c>
      <c r="M344" s="18">
        <f>SUMIFS(T_PROF[paid_amt],T_PROF[bill_npi],$A344,T_PROF[year],M$2,T_PROF[encounter],M$4)</f>
        <v>0</v>
      </c>
      <c r="N344" s="18">
        <f>SUMIFS(T_PROF[paid_amt],T_PROF[bill_npi],$A344,T_PROF[year],N$2,T_PROF[encounter],N$4)</f>
        <v>15283.87</v>
      </c>
      <c r="O344" s="18">
        <f t="shared" si="38"/>
        <v>15283.87</v>
      </c>
      <c r="P344" s="1">
        <f t="shared" si="39"/>
        <v>0</v>
      </c>
      <c r="Q344" s="1">
        <f t="shared" si="40"/>
        <v>9.6666666666666661</v>
      </c>
      <c r="R344" s="1">
        <f t="shared" si="41"/>
        <v>9.6666666666666661</v>
      </c>
      <c r="S344" s="2">
        <f>SUM($R$6:$R344)/SUM($R$6:$R$1749)</f>
        <v>0.92168306893090579</v>
      </c>
    </row>
    <row r="345" spans="1:19" x14ac:dyDescent="0.35">
      <c r="A345">
        <v>1437112083</v>
      </c>
      <c r="B345" t="s">
        <v>351</v>
      </c>
      <c r="C345" t="s">
        <v>777</v>
      </c>
      <c r="D345" s="1">
        <f>SUMIFS(T_PROF[claims],T_PROF[year],D$2,T_PROF[encounter],D$4,T_PROF[bill_npi],$A345)</f>
        <v>0</v>
      </c>
      <c r="E345" s="1">
        <f>SUMIFS(T_PROF[claims],T_PROF[year],E$2,T_PROF[encounter],E$4,T_PROF[bill_npi],$A345)</f>
        <v>8</v>
      </c>
      <c r="F345" s="1">
        <f t="shared" si="35"/>
        <v>8</v>
      </c>
      <c r="G345" s="1">
        <f>SUMIFS(T_PROF[claims],T_PROF[year],G$2,T_PROF[encounter],G$4,T_PROF[bill_npi],$A345)</f>
        <v>0</v>
      </c>
      <c r="H345" s="1">
        <f>SUMIFS(T_PROF[claims],T_PROF[year],H$2,T_PROF[encounter],H$4,T_PROF[bill_npi],$A345)</f>
        <v>4</v>
      </c>
      <c r="I345" s="1">
        <f t="shared" si="36"/>
        <v>4</v>
      </c>
      <c r="J345" s="1">
        <f>SUMIFS(T_PROF[claims],T_PROF[year],J$2,T_PROF[encounter],J$4,T_PROF[bill_npi],$A345)</f>
        <v>0</v>
      </c>
      <c r="K345" s="1">
        <f>SUMIFS(T_PROF[claims],T_PROF[year],K$2,T_PROF[encounter],K$4,T_PROF[bill_npi],$A345)</f>
        <v>3</v>
      </c>
      <c r="L345" s="1">
        <f t="shared" si="37"/>
        <v>3</v>
      </c>
      <c r="M345" s="18">
        <f>SUMIFS(T_PROF[paid_amt],T_PROF[bill_npi],$A345,T_PROF[year],M$2,T_PROF[encounter],M$4)</f>
        <v>0</v>
      </c>
      <c r="N345" s="18">
        <f>SUMIFS(T_PROF[paid_amt],T_PROF[bill_npi],$A345,T_PROF[year],N$2,T_PROF[encounter],N$4)</f>
        <v>9200</v>
      </c>
      <c r="O345" s="18">
        <f t="shared" si="38"/>
        <v>9200</v>
      </c>
      <c r="P345" s="1">
        <f t="shared" si="39"/>
        <v>0</v>
      </c>
      <c r="Q345" s="1">
        <f t="shared" si="40"/>
        <v>5</v>
      </c>
      <c r="R345" s="1">
        <f t="shared" si="41"/>
        <v>5</v>
      </c>
      <c r="S345" s="2">
        <f>SUM($R$6:$R345)/SUM($R$6:$R$1749)</f>
        <v>0.92183829540633344</v>
      </c>
    </row>
    <row r="346" spans="1:19" x14ac:dyDescent="0.35">
      <c r="A346">
        <v>1902077969</v>
      </c>
      <c r="B346" t="s">
        <v>351</v>
      </c>
      <c r="C346" t="s">
        <v>777</v>
      </c>
      <c r="D346" s="1">
        <f>SUMIFS(T_PROF[claims],T_PROF[year],D$2,T_PROF[encounter],D$4,T_PROF[bill_npi],$A346)</f>
        <v>0</v>
      </c>
      <c r="E346" s="1">
        <f>SUMIFS(T_PROF[claims],T_PROF[year],E$2,T_PROF[encounter],E$4,T_PROF[bill_npi],$A346)</f>
        <v>10</v>
      </c>
      <c r="F346" s="1">
        <f t="shared" si="35"/>
        <v>10</v>
      </c>
      <c r="G346" s="1">
        <f>SUMIFS(T_PROF[claims],T_PROF[year],G$2,T_PROF[encounter],G$4,T_PROF[bill_npi],$A346)</f>
        <v>0</v>
      </c>
      <c r="H346" s="1">
        <f>SUMIFS(T_PROF[claims],T_PROF[year],H$2,T_PROF[encounter],H$4,T_PROF[bill_npi],$A346)</f>
        <v>5</v>
      </c>
      <c r="I346" s="1">
        <f t="shared" si="36"/>
        <v>5</v>
      </c>
      <c r="J346" s="1">
        <f>SUMIFS(T_PROF[claims],T_PROF[year],J$2,T_PROF[encounter],J$4,T_PROF[bill_npi],$A346)</f>
        <v>0</v>
      </c>
      <c r="K346" s="1">
        <f>SUMIFS(T_PROF[claims],T_PROF[year],K$2,T_PROF[encounter],K$4,T_PROF[bill_npi],$A346)</f>
        <v>5</v>
      </c>
      <c r="L346" s="1">
        <f t="shared" si="37"/>
        <v>5</v>
      </c>
      <c r="M346" s="18">
        <f>SUMIFS(T_PROF[paid_amt],T_PROF[bill_npi],$A346,T_PROF[year],M$2,T_PROF[encounter],M$4)</f>
        <v>0</v>
      </c>
      <c r="N346" s="18">
        <f>SUMIFS(T_PROF[paid_amt],T_PROF[bill_npi],$A346,T_PROF[year],N$2,T_PROF[encounter],N$4)</f>
        <v>11379.5</v>
      </c>
      <c r="O346" s="18">
        <f t="shared" si="38"/>
        <v>11379.5</v>
      </c>
      <c r="P346" s="1">
        <f t="shared" si="39"/>
        <v>0</v>
      </c>
      <c r="Q346" s="1">
        <f t="shared" si="40"/>
        <v>6.666666666666667</v>
      </c>
      <c r="R346" s="1">
        <f t="shared" si="41"/>
        <v>6.666666666666667</v>
      </c>
      <c r="S346" s="2">
        <f>SUM($R$6:$R346)/SUM($R$6:$R$1749)</f>
        <v>0.92204526404023701</v>
      </c>
    </row>
    <row r="347" spans="1:19" x14ac:dyDescent="0.35">
      <c r="A347">
        <v>1629087580</v>
      </c>
      <c r="B347" t="s">
        <v>353</v>
      </c>
      <c r="C347" t="s">
        <v>3196</v>
      </c>
      <c r="D347" s="1">
        <f>SUMIFS(T_PROF[claims],T_PROF[year],D$2,T_PROF[encounter],D$4,T_PROF[bill_npi],$A347)</f>
        <v>0</v>
      </c>
      <c r="E347" s="1">
        <f>SUMIFS(T_PROF[claims],T_PROF[year],E$2,T_PROF[encounter],E$4,T_PROF[bill_npi],$A347)</f>
        <v>7</v>
      </c>
      <c r="F347" s="1">
        <f t="shared" si="35"/>
        <v>7</v>
      </c>
      <c r="G347" s="1">
        <f>SUMIFS(T_PROF[claims],T_PROF[year],G$2,T_PROF[encounter],G$4,T_PROF[bill_npi],$A347)</f>
        <v>0</v>
      </c>
      <c r="H347" s="1">
        <f>SUMIFS(T_PROF[claims],T_PROF[year],H$2,T_PROF[encounter],H$4,T_PROF[bill_npi],$A347)</f>
        <v>14</v>
      </c>
      <c r="I347" s="1">
        <f t="shared" si="36"/>
        <v>14</v>
      </c>
      <c r="J347" s="1">
        <f>SUMIFS(T_PROF[claims],T_PROF[year],J$2,T_PROF[encounter],J$4,T_PROF[bill_npi],$A347)</f>
        <v>0</v>
      </c>
      <c r="K347" s="1">
        <f>SUMIFS(T_PROF[claims],T_PROF[year],K$2,T_PROF[encounter],K$4,T_PROF[bill_npi],$A347)</f>
        <v>35</v>
      </c>
      <c r="L347" s="1">
        <f t="shared" si="37"/>
        <v>35</v>
      </c>
      <c r="M347" s="18">
        <f>SUMIFS(T_PROF[paid_amt],T_PROF[bill_npi],$A347,T_PROF[year],M$2,T_PROF[encounter],M$4)</f>
        <v>0</v>
      </c>
      <c r="N347" s="18">
        <f>SUMIFS(T_PROF[paid_amt],T_PROF[bill_npi],$A347,T_PROF[year],N$2,T_PROF[encounter],N$4)</f>
        <v>76988.009999999995</v>
      </c>
      <c r="O347" s="18">
        <f t="shared" si="38"/>
        <v>76988.009999999995</v>
      </c>
      <c r="P347" s="1">
        <f t="shared" si="39"/>
        <v>0</v>
      </c>
      <c r="Q347" s="1">
        <f t="shared" si="40"/>
        <v>18.666666666666668</v>
      </c>
      <c r="R347" s="1">
        <f t="shared" si="41"/>
        <v>18.666666666666668</v>
      </c>
      <c r="S347" s="2">
        <f>SUM($R$6:$R347)/SUM($R$6:$R$1749)</f>
        <v>0.92262477621516692</v>
      </c>
    </row>
    <row r="348" spans="1:19" x14ac:dyDescent="0.35">
      <c r="A348">
        <v>1538180989</v>
      </c>
      <c r="B348" t="s">
        <v>351</v>
      </c>
      <c r="C348" t="s">
        <v>777</v>
      </c>
      <c r="D348" s="1">
        <f>SUMIFS(T_PROF[claims],T_PROF[year],D$2,T_PROF[encounter],D$4,T_PROF[bill_npi],$A348)</f>
        <v>0</v>
      </c>
      <c r="E348" s="1">
        <f>SUMIFS(T_PROF[claims],T_PROF[year],E$2,T_PROF[encounter],E$4,T_PROF[bill_npi],$A348)</f>
        <v>0</v>
      </c>
      <c r="F348" s="1">
        <f t="shared" si="35"/>
        <v>0</v>
      </c>
      <c r="G348" s="1">
        <f>SUMIFS(T_PROF[claims],T_PROF[year],G$2,T_PROF[encounter],G$4,T_PROF[bill_npi],$A348)</f>
        <v>0</v>
      </c>
      <c r="H348" s="1">
        <f>SUMIFS(T_PROF[claims],T_PROF[year],H$2,T_PROF[encounter],H$4,T_PROF[bill_npi],$A348)</f>
        <v>0</v>
      </c>
      <c r="I348" s="1">
        <f t="shared" si="36"/>
        <v>0</v>
      </c>
      <c r="J348" s="1">
        <f>SUMIFS(T_PROF[claims],T_PROF[year],J$2,T_PROF[encounter],J$4,T_PROF[bill_npi],$A348)</f>
        <v>0</v>
      </c>
      <c r="K348" s="1">
        <f>SUMIFS(T_PROF[claims],T_PROF[year],K$2,T_PROF[encounter],K$4,T_PROF[bill_npi],$A348)</f>
        <v>0</v>
      </c>
      <c r="L348" s="1">
        <f t="shared" si="37"/>
        <v>0</v>
      </c>
      <c r="M348" s="18">
        <f>SUMIFS(T_PROF[paid_amt],T_PROF[bill_npi],$A348,T_PROF[year],M$2,T_PROF[encounter],M$4)</f>
        <v>0</v>
      </c>
      <c r="N348" s="18">
        <f>SUMIFS(T_PROF[paid_amt],T_PROF[bill_npi],$A348,T_PROF[year],N$2,T_PROF[encounter],N$4)</f>
        <v>0</v>
      </c>
      <c r="O348" s="18">
        <f t="shared" si="38"/>
        <v>0</v>
      </c>
      <c r="P348" s="1">
        <f t="shared" si="39"/>
        <v>0</v>
      </c>
      <c r="Q348" s="1">
        <f t="shared" si="40"/>
        <v>0</v>
      </c>
      <c r="R348" s="1">
        <f t="shared" si="41"/>
        <v>0</v>
      </c>
      <c r="S348" s="2">
        <f>SUM($R$6:$R348)/SUM($R$6:$R$1749)</f>
        <v>0.92262477621516692</v>
      </c>
    </row>
    <row r="349" spans="1:19" x14ac:dyDescent="0.35">
      <c r="A349">
        <v>1376707455</v>
      </c>
      <c r="B349" t="s">
        <v>351</v>
      </c>
      <c r="C349" t="s">
        <v>777</v>
      </c>
      <c r="D349" s="1">
        <f>SUMIFS(T_PROF[claims],T_PROF[year],D$2,T_PROF[encounter],D$4,T_PROF[bill_npi],$A349)</f>
        <v>0</v>
      </c>
      <c r="E349" s="1">
        <f>SUMIFS(T_PROF[claims],T_PROF[year],E$2,T_PROF[encounter],E$4,T_PROF[bill_npi],$A349)</f>
        <v>0</v>
      </c>
      <c r="F349" s="1">
        <f t="shared" si="35"/>
        <v>0</v>
      </c>
      <c r="G349" s="1">
        <f>SUMIFS(T_PROF[claims],T_PROF[year],G$2,T_PROF[encounter],G$4,T_PROF[bill_npi],$A349)</f>
        <v>0</v>
      </c>
      <c r="H349" s="1">
        <f>SUMIFS(T_PROF[claims],T_PROF[year],H$2,T_PROF[encounter],H$4,T_PROF[bill_npi],$A349)</f>
        <v>0</v>
      </c>
      <c r="I349" s="1">
        <f t="shared" si="36"/>
        <v>0</v>
      </c>
      <c r="J349" s="1">
        <f>SUMIFS(T_PROF[claims],T_PROF[year],J$2,T_PROF[encounter],J$4,T_PROF[bill_npi],$A349)</f>
        <v>0</v>
      </c>
      <c r="K349" s="1">
        <f>SUMIFS(T_PROF[claims],T_PROF[year],K$2,T_PROF[encounter],K$4,T_PROF[bill_npi],$A349)</f>
        <v>0</v>
      </c>
      <c r="L349" s="1">
        <f t="shared" si="37"/>
        <v>0</v>
      </c>
      <c r="M349" s="18">
        <f>SUMIFS(T_PROF[paid_amt],T_PROF[bill_npi],$A349,T_PROF[year],M$2,T_PROF[encounter],M$4)</f>
        <v>0</v>
      </c>
      <c r="N349" s="18">
        <f>SUMIFS(T_PROF[paid_amt],T_PROF[bill_npi],$A349,T_PROF[year],N$2,T_PROF[encounter],N$4)</f>
        <v>0</v>
      </c>
      <c r="O349" s="18">
        <f t="shared" si="38"/>
        <v>0</v>
      </c>
      <c r="P349" s="1">
        <f t="shared" si="39"/>
        <v>0</v>
      </c>
      <c r="Q349" s="1">
        <f t="shared" si="40"/>
        <v>0</v>
      </c>
      <c r="R349" s="1">
        <f t="shared" si="41"/>
        <v>0</v>
      </c>
      <c r="S349" s="2">
        <f>SUM($R$6:$R349)/SUM($R$6:$R$1749)</f>
        <v>0.92262477621516692</v>
      </c>
    </row>
    <row r="350" spans="1:19" x14ac:dyDescent="0.35">
      <c r="A350">
        <v>1073544748</v>
      </c>
      <c r="B350" t="s">
        <v>351</v>
      </c>
      <c r="C350" t="s">
        <v>777</v>
      </c>
      <c r="D350" s="1">
        <f>SUMIFS(T_PROF[claims],T_PROF[year],D$2,T_PROF[encounter],D$4,T_PROF[bill_npi],$A350)</f>
        <v>0</v>
      </c>
      <c r="E350" s="1">
        <f>SUMIFS(T_PROF[claims],T_PROF[year],E$2,T_PROF[encounter],E$4,T_PROF[bill_npi],$A350)</f>
        <v>13</v>
      </c>
      <c r="F350" s="1">
        <f t="shared" si="35"/>
        <v>13</v>
      </c>
      <c r="G350" s="1">
        <f>SUMIFS(T_PROF[claims],T_PROF[year],G$2,T_PROF[encounter],G$4,T_PROF[bill_npi],$A350)</f>
        <v>0</v>
      </c>
      <c r="H350" s="1">
        <f>SUMIFS(T_PROF[claims],T_PROF[year],H$2,T_PROF[encounter],H$4,T_PROF[bill_npi],$A350)</f>
        <v>6</v>
      </c>
      <c r="I350" s="1">
        <f t="shared" si="36"/>
        <v>6</v>
      </c>
      <c r="J350" s="1">
        <f>SUMIFS(T_PROF[claims],T_PROF[year],J$2,T_PROF[encounter],J$4,T_PROF[bill_npi],$A350)</f>
        <v>0</v>
      </c>
      <c r="K350" s="1">
        <f>SUMIFS(T_PROF[claims],T_PROF[year],K$2,T_PROF[encounter],K$4,T_PROF[bill_npi],$A350)</f>
        <v>10</v>
      </c>
      <c r="L350" s="1">
        <f t="shared" si="37"/>
        <v>10</v>
      </c>
      <c r="M350" s="18">
        <f>SUMIFS(T_PROF[paid_amt],T_PROF[bill_npi],$A350,T_PROF[year],M$2,T_PROF[encounter],M$4)</f>
        <v>0</v>
      </c>
      <c r="N350" s="18">
        <f>SUMIFS(T_PROF[paid_amt],T_PROF[bill_npi],$A350,T_PROF[year],N$2,T_PROF[encounter],N$4)</f>
        <v>21515.63</v>
      </c>
      <c r="O350" s="18">
        <f t="shared" si="38"/>
        <v>21515.63</v>
      </c>
      <c r="P350" s="1">
        <f t="shared" si="39"/>
        <v>0</v>
      </c>
      <c r="Q350" s="1">
        <f t="shared" si="40"/>
        <v>9.6666666666666661</v>
      </c>
      <c r="R350" s="1">
        <f t="shared" si="41"/>
        <v>9.6666666666666661</v>
      </c>
      <c r="S350" s="2">
        <f>SUM($R$6:$R350)/SUM($R$6:$R$1749)</f>
        <v>0.9229248807343271</v>
      </c>
    </row>
    <row r="351" spans="1:19" x14ac:dyDescent="0.35">
      <c r="A351">
        <v>1043747835</v>
      </c>
      <c r="B351" t="s">
        <v>351</v>
      </c>
      <c r="C351" t="s">
        <v>777</v>
      </c>
      <c r="D351" s="1">
        <f>SUMIFS(T_PROF[claims],T_PROF[year],D$2,T_PROF[encounter],D$4,T_PROF[bill_npi],$A351)</f>
        <v>0</v>
      </c>
      <c r="E351" s="1">
        <f>SUMIFS(T_PROF[claims],T_PROF[year],E$2,T_PROF[encounter],E$4,T_PROF[bill_npi],$A351)</f>
        <v>9</v>
      </c>
      <c r="F351" s="1">
        <f t="shared" si="35"/>
        <v>9</v>
      </c>
      <c r="G351" s="1">
        <f>SUMIFS(T_PROF[claims],T_PROF[year],G$2,T_PROF[encounter],G$4,T_PROF[bill_npi],$A351)</f>
        <v>0</v>
      </c>
      <c r="H351" s="1">
        <f>SUMIFS(T_PROF[claims],T_PROF[year],H$2,T_PROF[encounter],H$4,T_PROF[bill_npi],$A351)</f>
        <v>9</v>
      </c>
      <c r="I351" s="1">
        <f t="shared" si="36"/>
        <v>9</v>
      </c>
      <c r="J351" s="1">
        <f>SUMIFS(T_PROF[claims],T_PROF[year],J$2,T_PROF[encounter],J$4,T_PROF[bill_npi],$A351)</f>
        <v>0</v>
      </c>
      <c r="K351" s="1">
        <f>SUMIFS(T_PROF[claims],T_PROF[year],K$2,T_PROF[encounter],K$4,T_PROF[bill_npi],$A351)</f>
        <v>14</v>
      </c>
      <c r="L351" s="1">
        <f t="shared" si="37"/>
        <v>14</v>
      </c>
      <c r="M351" s="18">
        <f>SUMIFS(T_PROF[paid_amt],T_PROF[bill_npi],$A351,T_PROF[year],M$2,T_PROF[encounter],M$4)</f>
        <v>0</v>
      </c>
      <c r="N351" s="18">
        <f>SUMIFS(T_PROF[paid_amt],T_PROF[bill_npi],$A351,T_PROF[year],N$2,T_PROF[encounter],N$4)</f>
        <v>17069.22</v>
      </c>
      <c r="O351" s="18">
        <f t="shared" si="38"/>
        <v>17069.22</v>
      </c>
      <c r="P351" s="1">
        <f t="shared" si="39"/>
        <v>0</v>
      </c>
      <c r="Q351" s="1">
        <f t="shared" si="40"/>
        <v>10.666666666666666</v>
      </c>
      <c r="R351" s="1">
        <f t="shared" si="41"/>
        <v>10.666666666666666</v>
      </c>
      <c r="S351" s="2">
        <f>SUM($R$6:$R351)/SUM($R$6:$R$1749)</f>
        <v>0.92325603054857275</v>
      </c>
    </row>
    <row r="352" spans="1:19" x14ac:dyDescent="0.35">
      <c r="A352">
        <v>1831169432</v>
      </c>
      <c r="B352" t="s">
        <v>351</v>
      </c>
      <c r="C352" t="s">
        <v>777</v>
      </c>
      <c r="D352" s="1">
        <f>SUMIFS(T_PROF[claims],T_PROF[year],D$2,T_PROF[encounter],D$4,T_PROF[bill_npi],$A352)</f>
        <v>5</v>
      </c>
      <c r="E352" s="1">
        <f>SUMIFS(T_PROF[claims],T_PROF[year],E$2,T_PROF[encounter],E$4,T_PROF[bill_npi],$A352)</f>
        <v>4</v>
      </c>
      <c r="F352" s="1">
        <f t="shared" si="35"/>
        <v>9</v>
      </c>
      <c r="G352" s="1">
        <f>SUMIFS(T_PROF[claims],T_PROF[year],G$2,T_PROF[encounter],G$4,T_PROF[bill_npi],$A352)</f>
        <v>6</v>
      </c>
      <c r="H352" s="1">
        <f>SUMIFS(T_PROF[claims],T_PROF[year],H$2,T_PROF[encounter],H$4,T_PROF[bill_npi],$A352)</f>
        <v>2</v>
      </c>
      <c r="I352" s="1">
        <f t="shared" si="36"/>
        <v>8</v>
      </c>
      <c r="J352" s="1">
        <f>SUMIFS(T_PROF[claims],T_PROF[year],J$2,T_PROF[encounter],J$4,T_PROF[bill_npi],$A352)</f>
        <v>2</v>
      </c>
      <c r="K352" s="1">
        <f>SUMIFS(T_PROF[claims],T_PROF[year],K$2,T_PROF[encounter],K$4,T_PROF[bill_npi],$A352)</f>
        <v>1</v>
      </c>
      <c r="L352" s="1">
        <f t="shared" si="37"/>
        <v>3</v>
      </c>
      <c r="M352" s="18">
        <f>SUMIFS(T_PROF[paid_amt],T_PROF[bill_npi],$A352,T_PROF[year],M$2,T_PROF[encounter],M$4)</f>
        <v>1720.75</v>
      </c>
      <c r="N352" s="18">
        <f>SUMIFS(T_PROF[paid_amt],T_PROF[bill_npi],$A352,T_PROF[year],N$2,T_PROF[encounter],N$4)</f>
        <v>2332.9699999999998</v>
      </c>
      <c r="O352" s="18">
        <f t="shared" si="38"/>
        <v>4053.72</v>
      </c>
      <c r="P352" s="1">
        <f t="shared" si="39"/>
        <v>4.333333333333333</v>
      </c>
      <c r="Q352" s="1">
        <f t="shared" si="40"/>
        <v>2.3333333333333335</v>
      </c>
      <c r="R352" s="1">
        <f t="shared" si="41"/>
        <v>6.666666666666667</v>
      </c>
      <c r="S352" s="2">
        <f>SUM($R$6:$R352)/SUM($R$6:$R$1749)</f>
        <v>0.92346299918247632</v>
      </c>
    </row>
    <row r="353" spans="1:19" x14ac:dyDescent="0.35">
      <c r="A353">
        <v>1336375351</v>
      </c>
      <c r="B353" t="s">
        <v>351</v>
      </c>
      <c r="C353" t="s">
        <v>777</v>
      </c>
      <c r="D353" s="1">
        <f>SUMIFS(T_PROF[claims],T_PROF[year],D$2,T_PROF[encounter],D$4,T_PROF[bill_npi],$A353)</f>
        <v>0</v>
      </c>
      <c r="E353" s="1">
        <f>SUMIFS(T_PROF[claims],T_PROF[year],E$2,T_PROF[encounter],E$4,T_PROF[bill_npi],$A353)</f>
        <v>6</v>
      </c>
      <c r="F353" s="1">
        <f t="shared" si="35"/>
        <v>6</v>
      </c>
      <c r="G353" s="1">
        <f>SUMIFS(T_PROF[claims],T_PROF[year],G$2,T_PROF[encounter],G$4,T_PROF[bill_npi],$A353)</f>
        <v>0</v>
      </c>
      <c r="H353" s="1">
        <f>SUMIFS(T_PROF[claims],T_PROF[year],H$2,T_PROF[encounter],H$4,T_PROF[bill_npi],$A353)</f>
        <v>22</v>
      </c>
      <c r="I353" s="1">
        <f t="shared" si="36"/>
        <v>22</v>
      </c>
      <c r="J353" s="1">
        <f>SUMIFS(T_PROF[claims],T_PROF[year],J$2,T_PROF[encounter],J$4,T_PROF[bill_npi],$A353)</f>
        <v>0</v>
      </c>
      <c r="K353" s="1">
        <f>SUMIFS(T_PROF[claims],T_PROF[year],K$2,T_PROF[encounter],K$4,T_PROF[bill_npi],$A353)</f>
        <v>0</v>
      </c>
      <c r="L353" s="1">
        <f t="shared" si="37"/>
        <v>0</v>
      </c>
      <c r="M353" s="18">
        <f>SUMIFS(T_PROF[paid_amt],T_PROF[bill_npi],$A353,T_PROF[year],M$2,T_PROF[encounter],M$4)</f>
        <v>0</v>
      </c>
      <c r="N353" s="18">
        <f>SUMIFS(T_PROF[paid_amt],T_PROF[bill_npi],$A353,T_PROF[year],N$2,T_PROF[encounter],N$4)</f>
        <v>0</v>
      </c>
      <c r="O353" s="18">
        <f t="shared" si="38"/>
        <v>0</v>
      </c>
      <c r="P353" s="1">
        <f t="shared" si="39"/>
        <v>0</v>
      </c>
      <c r="Q353" s="1">
        <f t="shared" si="40"/>
        <v>9.3333333333333339</v>
      </c>
      <c r="R353" s="1">
        <f t="shared" si="41"/>
        <v>9.3333333333333339</v>
      </c>
      <c r="S353" s="2">
        <f>SUM($R$6:$R353)/SUM($R$6:$R$1749)</f>
        <v>0.92375275526994127</v>
      </c>
    </row>
    <row r="354" spans="1:19" x14ac:dyDescent="0.35">
      <c r="A354">
        <v>1821227182</v>
      </c>
      <c r="B354" t="s">
        <v>357</v>
      </c>
      <c r="C354" t="s">
        <v>2208</v>
      </c>
      <c r="D354" s="1">
        <f>SUMIFS(T_PROF[claims],T_PROF[year],D$2,T_PROF[encounter],D$4,T_PROF[bill_npi],$A354)</f>
        <v>0</v>
      </c>
      <c r="E354" s="1">
        <f>SUMIFS(T_PROF[claims],T_PROF[year],E$2,T_PROF[encounter],E$4,T_PROF[bill_npi],$A354)</f>
        <v>10</v>
      </c>
      <c r="F354" s="1">
        <f t="shared" si="35"/>
        <v>10</v>
      </c>
      <c r="G354" s="1">
        <f>SUMIFS(T_PROF[claims],T_PROF[year],G$2,T_PROF[encounter],G$4,T_PROF[bill_npi],$A354)</f>
        <v>0</v>
      </c>
      <c r="H354" s="1">
        <f>SUMIFS(T_PROF[claims],T_PROF[year],H$2,T_PROF[encounter],H$4,T_PROF[bill_npi],$A354)</f>
        <v>14</v>
      </c>
      <c r="I354" s="1">
        <f t="shared" si="36"/>
        <v>14</v>
      </c>
      <c r="J354" s="1">
        <f>SUMIFS(T_PROF[claims],T_PROF[year],J$2,T_PROF[encounter],J$4,T_PROF[bill_npi],$A354)</f>
        <v>0</v>
      </c>
      <c r="K354" s="1">
        <f>SUMIFS(T_PROF[claims],T_PROF[year],K$2,T_PROF[encounter],K$4,T_PROF[bill_npi],$A354)</f>
        <v>14</v>
      </c>
      <c r="L354" s="1">
        <f t="shared" si="37"/>
        <v>14</v>
      </c>
      <c r="M354" s="18">
        <f>SUMIFS(T_PROF[paid_amt],T_PROF[bill_npi],$A354,T_PROF[year],M$2,T_PROF[encounter],M$4)</f>
        <v>0</v>
      </c>
      <c r="N354" s="18">
        <f>SUMIFS(T_PROF[paid_amt],T_PROF[bill_npi],$A354,T_PROF[year],N$2,T_PROF[encounter],N$4)</f>
        <v>9732.09</v>
      </c>
      <c r="O354" s="18">
        <f t="shared" si="38"/>
        <v>9732.09</v>
      </c>
      <c r="P354" s="1">
        <f t="shared" si="39"/>
        <v>0</v>
      </c>
      <c r="Q354" s="1">
        <f t="shared" si="40"/>
        <v>12.666666666666666</v>
      </c>
      <c r="R354" s="1">
        <f t="shared" si="41"/>
        <v>12.666666666666666</v>
      </c>
      <c r="S354" s="2">
        <f>SUM($R$6:$R354)/SUM($R$6:$R$1749)</f>
        <v>0.92414599567435796</v>
      </c>
    </row>
    <row r="355" spans="1:19" x14ac:dyDescent="0.35">
      <c r="A355">
        <v>1962709675</v>
      </c>
      <c r="B355" t="s">
        <v>351</v>
      </c>
      <c r="C355" t="s">
        <v>777</v>
      </c>
      <c r="D355" s="1">
        <f>SUMIFS(T_PROF[claims],T_PROF[year],D$2,T_PROF[encounter],D$4,T_PROF[bill_npi],$A355)</f>
        <v>0</v>
      </c>
      <c r="E355" s="1">
        <f>SUMIFS(T_PROF[claims],T_PROF[year],E$2,T_PROF[encounter],E$4,T_PROF[bill_npi],$A355)</f>
        <v>9</v>
      </c>
      <c r="F355" s="1">
        <f t="shared" si="35"/>
        <v>9</v>
      </c>
      <c r="G355" s="1">
        <f>SUMIFS(T_PROF[claims],T_PROF[year],G$2,T_PROF[encounter],G$4,T_PROF[bill_npi],$A355)</f>
        <v>0</v>
      </c>
      <c r="H355" s="1">
        <f>SUMIFS(T_PROF[claims],T_PROF[year],H$2,T_PROF[encounter],H$4,T_PROF[bill_npi],$A355)</f>
        <v>0</v>
      </c>
      <c r="I355" s="1">
        <f t="shared" si="36"/>
        <v>0</v>
      </c>
      <c r="J355" s="1">
        <f>SUMIFS(T_PROF[claims],T_PROF[year],J$2,T_PROF[encounter],J$4,T_PROF[bill_npi],$A355)</f>
        <v>0</v>
      </c>
      <c r="K355" s="1">
        <f>SUMIFS(T_PROF[claims],T_PROF[year],K$2,T_PROF[encounter],K$4,T_PROF[bill_npi],$A355)</f>
        <v>0</v>
      </c>
      <c r="L355" s="1">
        <f t="shared" si="37"/>
        <v>0</v>
      </c>
      <c r="M355" s="18">
        <f>SUMIFS(T_PROF[paid_amt],T_PROF[bill_npi],$A355,T_PROF[year],M$2,T_PROF[encounter],M$4)</f>
        <v>0</v>
      </c>
      <c r="N355" s="18">
        <f>SUMIFS(T_PROF[paid_amt],T_PROF[bill_npi],$A355,T_PROF[year],N$2,T_PROF[encounter],N$4)</f>
        <v>0</v>
      </c>
      <c r="O355" s="18">
        <f t="shared" si="38"/>
        <v>0</v>
      </c>
      <c r="P355" s="1">
        <f t="shared" si="39"/>
        <v>0</v>
      </c>
      <c r="Q355" s="1">
        <f t="shared" si="40"/>
        <v>3</v>
      </c>
      <c r="R355" s="1">
        <f t="shared" si="41"/>
        <v>3</v>
      </c>
      <c r="S355" s="2">
        <f>SUM($R$6:$R355)/SUM($R$6:$R$1749)</f>
        <v>0.92423913155961457</v>
      </c>
    </row>
    <row r="356" spans="1:19" x14ac:dyDescent="0.35">
      <c r="A356">
        <v>1710123849</v>
      </c>
      <c r="B356" t="s">
        <v>357</v>
      </c>
      <c r="C356" t="s">
        <v>2208</v>
      </c>
      <c r="D356" s="1">
        <f>SUMIFS(T_PROF[claims],T_PROF[year],D$2,T_PROF[encounter],D$4,T_PROF[bill_npi],$A356)</f>
        <v>0</v>
      </c>
      <c r="E356" s="1">
        <f>SUMIFS(T_PROF[claims],T_PROF[year],E$2,T_PROF[encounter],E$4,T_PROF[bill_npi],$A356)</f>
        <v>12</v>
      </c>
      <c r="F356" s="1">
        <f t="shared" si="35"/>
        <v>12</v>
      </c>
      <c r="G356" s="1">
        <f>SUMIFS(T_PROF[claims],T_PROF[year],G$2,T_PROF[encounter],G$4,T_PROF[bill_npi],$A356)</f>
        <v>0</v>
      </c>
      <c r="H356" s="1">
        <f>SUMIFS(T_PROF[claims],T_PROF[year],H$2,T_PROF[encounter],H$4,T_PROF[bill_npi],$A356)</f>
        <v>6</v>
      </c>
      <c r="I356" s="1">
        <f t="shared" si="36"/>
        <v>6</v>
      </c>
      <c r="J356" s="1">
        <f>SUMIFS(T_PROF[claims],T_PROF[year],J$2,T_PROF[encounter],J$4,T_PROF[bill_npi],$A356)</f>
        <v>0</v>
      </c>
      <c r="K356" s="1">
        <f>SUMIFS(T_PROF[claims],T_PROF[year],K$2,T_PROF[encounter],K$4,T_PROF[bill_npi],$A356)</f>
        <v>14</v>
      </c>
      <c r="L356" s="1">
        <f t="shared" si="37"/>
        <v>14</v>
      </c>
      <c r="M356" s="18">
        <f>SUMIFS(T_PROF[paid_amt],T_PROF[bill_npi],$A356,T_PROF[year],M$2,T_PROF[encounter],M$4)</f>
        <v>0</v>
      </c>
      <c r="N356" s="18">
        <f>SUMIFS(T_PROF[paid_amt],T_PROF[bill_npi],$A356,T_PROF[year],N$2,T_PROF[encounter],N$4)</f>
        <v>59362.67</v>
      </c>
      <c r="O356" s="18">
        <f t="shared" si="38"/>
        <v>59362.67</v>
      </c>
      <c r="P356" s="1">
        <f t="shared" si="39"/>
        <v>0</v>
      </c>
      <c r="Q356" s="1">
        <f t="shared" si="40"/>
        <v>10.666666666666666</v>
      </c>
      <c r="R356" s="1">
        <f t="shared" si="41"/>
        <v>10.666666666666666</v>
      </c>
      <c r="S356" s="2">
        <f>SUM($R$6:$R356)/SUM($R$6:$R$1749)</f>
        <v>0.92457028137386021</v>
      </c>
    </row>
    <row r="357" spans="1:19" x14ac:dyDescent="0.35">
      <c r="A357">
        <v>1477889764</v>
      </c>
      <c r="B357" t="s">
        <v>351</v>
      </c>
      <c r="C357" t="s">
        <v>777</v>
      </c>
      <c r="D357" s="1">
        <f>SUMIFS(T_PROF[claims],T_PROF[year],D$2,T_PROF[encounter],D$4,T_PROF[bill_npi],$A357)</f>
        <v>0</v>
      </c>
      <c r="E357" s="1">
        <f>SUMIFS(T_PROF[claims],T_PROF[year],E$2,T_PROF[encounter],E$4,T_PROF[bill_npi],$A357)</f>
        <v>8</v>
      </c>
      <c r="F357" s="1">
        <f t="shared" si="35"/>
        <v>8</v>
      </c>
      <c r="G357" s="1">
        <f>SUMIFS(T_PROF[claims],T_PROF[year],G$2,T_PROF[encounter],G$4,T_PROF[bill_npi],$A357)</f>
        <v>0</v>
      </c>
      <c r="H357" s="1">
        <f>SUMIFS(T_PROF[claims],T_PROF[year],H$2,T_PROF[encounter],H$4,T_PROF[bill_npi],$A357)</f>
        <v>4</v>
      </c>
      <c r="I357" s="1">
        <f t="shared" si="36"/>
        <v>4</v>
      </c>
      <c r="J357" s="1">
        <f>SUMIFS(T_PROF[claims],T_PROF[year],J$2,T_PROF[encounter],J$4,T_PROF[bill_npi],$A357)</f>
        <v>0</v>
      </c>
      <c r="K357" s="1">
        <f>SUMIFS(T_PROF[claims],T_PROF[year],K$2,T_PROF[encounter],K$4,T_PROF[bill_npi],$A357)</f>
        <v>6</v>
      </c>
      <c r="L357" s="1">
        <f t="shared" si="37"/>
        <v>6</v>
      </c>
      <c r="M357" s="18">
        <f>SUMIFS(T_PROF[paid_amt],T_PROF[bill_npi],$A357,T_PROF[year],M$2,T_PROF[encounter],M$4)</f>
        <v>0</v>
      </c>
      <c r="N357" s="18">
        <f>SUMIFS(T_PROF[paid_amt],T_PROF[bill_npi],$A357,T_PROF[year],N$2,T_PROF[encounter],N$4)</f>
        <v>19200</v>
      </c>
      <c r="O357" s="18">
        <f t="shared" si="38"/>
        <v>19200</v>
      </c>
      <c r="P357" s="1">
        <f t="shared" si="39"/>
        <v>0</v>
      </c>
      <c r="Q357" s="1">
        <f t="shared" si="40"/>
        <v>6</v>
      </c>
      <c r="R357" s="1">
        <f t="shared" si="41"/>
        <v>6</v>
      </c>
      <c r="S357" s="2">
        <f>SUM($R$6:$R357)/SUM($R$6:$R$1749)</f>
        <v>0.92475655314437344</v>
      </c>
    </row>
    <row r="358" spans="1:19" x14ac:dyDescent="0.35">
      <c r="A358">
        <v>1164724316</v>
      </c>
      <c r="B358" t="s">
        <v>367</v>
      </c>
      <c r="C358" t="s">
        <v>2086</v>
      </c>
      <c r="D358" s="1">
        <f>SUMIFS(T_PROF[claims],T_PROF[year],D$2,T_PROF[encounter],D$4,T_PROF[bill_npi],$A358)</f>
        <v>0</v>
      </c>
      <c r="E358" s="1">
        <f>SUMIFS(T_PROF[claims],T_PROF[year],E$2,T_PROF[encounter],E$4,T_PROF[bill_npi],$A358)</f>
        <v>4</v>
      </c>
      <c r="F358" s="1">
        <f t="shared" si="35"/>
        <v>4</v>
      </c>
      <c r="G358" s="1">
        <f>SUMIFS(T_PROF[claims],T_PROF[year],G$2,T_PROF[encounter],G$4,T_PROF[bill_npi],$A358)</f>
        <v>0</v>
      </c>
      <c r="H358" s="1">
        <f>SUMIFS(T_PROF[claims],T_PROF[year],H$2,T_PROF[encounter],H$4,T_PROF[bill_npi],$A358)</f>
        <v>12</v>
      </c>
      <c r="I358" s="1">
        <f t="shared" si="36"/>
        <v>12</v>
      </c>
      <c r="J358" s="1">
        <f>SUMIFS(T_PROF[claims],T_PROF[year],J$2,T_PROF[encounter],J$4,T_PROF[bill_npi],$A358)</f>
        <v>0</v>
      </c>
      <c r="K358" s="1">
        <f>SUMIFS(T_PROF[claims],T_PROF[year],K$2,T_PROF[encounter],K$4,T_PROF[bill_npi],$A358)</f>
        <v>15</v>
      </c>
      <c r="L358" s="1">
        <f t="shared" si="37"/>
        <v>15</v>
      </c>
      <c r="M358" s="18">
        <f>SUMIFS(T_PROF[paid_amt],T_PROF[bill_npi],$A358,T_PROF[year],M$2,T_PROF[encounter],M$4)</f>
        <v>0</v>
      </c>
      <c r="N358" s="18">
        <f>SUMIFS(T_PROF[paid_amt],T_PROF[bill_npi],$A358,T_PROF[year],N$2,T_PROF[encounter],N$4)</f>
        <v>45362.78</v>
      </c>
      <c r="O358" s="18">
        <f t="shared" si="38"/>
        <v>45362.78</v>
      </c>
      <c r="P358" s="1">
        <f t="shared" si="39"/>
        <v>0</v>
      </c>
      <c r="Q358" s="1">
        <f t="shared" si="40"/>
        <v>10.333333333333334</v>
      </c>
      <c r="R358" s="1">
        <f t="shared" si="41"/>
        <v>10.333333333333334</v>
      </c>
      <c r="S358" s="2">
        <f>SUM($R$6:$R358)/SUM($R$6:$R$1749)</f>
        <v>0.92507735452692386</v>
      </c>
    </row>
    <row r="359" spans="1:19" x14ac:dyDescent="0.35">
      <c r="A359">
        <v>1407865264</v>
      </c>
      <c r="B359" t="s">
        <v>351</v>
      </c>
      <c r="C359" t="s">
        <v>777</v>
      </c>
      <c r="D359" s="1">
        <f>SUMIFS(T_PROF[claims],T_PROF[year],D$2,T_PROF[encounter],D$4,T_PROF[bill_npi],$A359)</f>
        <v>0</v>
      </c>
      <c r="E359" s="1">
        <f>SUMIFS(T_PROF[claims],T_PROF[year],E$2,T_PROF[encounter],E$4,T_PROF[bill_npi],$A359)</f>
        <v>7</v>
      </c>
      <c r="F359" s="1">
        <f t="shared" si="35"/>
        <v>7</v>
      </c>
      <c r="G359" s="1">
        <f>SUMIFS(T_PROF[claims],T_PROF[year],G$2,T_PROF[encounter],G$4,T_PROF[bill_npi],$A359)</f>
        <v>0</v>
      </c>
      <c r="H359" s="1">
        <f>SUMIFS(T_PROF[claims],T_PROF[year],H$2,T_PROF[encounter],H$4,T_PROF[bill_npi],$A359)</f>
        <v>22</v>
      </c>
      <c r="I359" s="1">
        <f t="shared" si="36"/>
        <v>22</v>
      </c>
      <c r="J359" s="1">
        <f>SUMIFS(T_PROF[claims],T_PROF[year],J$2,T_PROF[encounter],J$4,T_PROF[bill_npi],$A359)</f>
        <v>0</v>
      </c>
      <c r="K359" s="1">
        <f>SUMIFS(T_PROF[claims],T_PROF[year],K$2,T_PROF[encounter],K$4,T_PROF[bill_npi],$A359)</f>
        <v>3</v>
      </c>
      <c r="L359" s="1">
        <f t="shared" si="37"/>
        <v>3</v>
      </c>
      <c r="M359" s="18">
        <f>SUMIFS(T_PROF[paid_amt],T_PROF[bill_npi],$A359,T_PROF[year],M$2,T_PROF[encounter],M$4)</f>
        <v>0</v>
      </c>
      <c r="N359" s="18">
        <f>SUMIFS(T_PROF[paid_amt],T_PROF[bill_npi],$A359,T_PROF[year],N$2,T_PROF[encounter],N$4)</f>
        <v>4448.18</v>
      </c>
      <c r="O359" s="18">
        <f t="shared" si="38"/>
        <v>4448.18</v>
      </c>
      <c r="P359" s="1">
        <f t="shared" si="39"/>
        <v>0</v>
      </c>
      <c r="Q359" s="1">
        <f t="shared" si="40"/>
        <v>10.666666666666666</v>
      </c>
      <c r="R359" s="1">
        <f t="shared" si="41"/>
        <v>10.666666666666666</v>
      </c>
      <c r="S359" s="2">
        <f>SUM($R$6:$R359)/SUM($R$6:$R$1749)</f>
        <v>0.92540850434116961</v>
      </c>
    </row>
    <row r="360" spans="1:19" x14ac:dyDescent="0.35">
      <c r="A360">
        <v>1669472973</v>
      </c>
      <c r="B360" t="s">
        <v>342</v>
      </c>
      <c r="C360" t="e">
        <v>#N/A</v>
      </c>
      <c r="D360" s="1">
        <f>SUMIFS(T_PROF[claims],T_PROF[year],D$2,T_PROF[encounter],D$4,T_PROF[bill_npi],$A360)</f>
        <v>0</v>
      </c>
      <c r="E360" s="1">
        <f>SUMIFS(T_PROF[claims],T_PROF[year],E$2,T_PROF[encounter],E$4,T_PROF[bill_npi],$A360)</f>
        <v>0</v>
      </c>
      <c r="F360" s="1">
        <f t="shared" si="35"/>
        <v>0</v>
      </c>
      <c r="G360" s="1">
        <f>SUMIFS(T_PROF[claims],T_PROF[year],G$2,T_PROF[encounter],G$4,T_PROF[bill_npi],$A360)</f>
        <v>0</v>
      </c>
      <c r="H360" s="1">
        <f>SUMIFS(T_PROF[claims],T_PROF[year],H$2,T_PROF[encounter],H$4,T_PROF[bill_npi],$A360)</f>
        <v>0</v>
      </c>
      <c r="I360" s="1">
        <f t="shared" si="36"/>
        <v>0</v>
      </c>
      <c r="J360" s="1">
        <f>SUMIFS(T_PROF[claims],T_PROF[year],J$2,T_PROF[encounter],J$4,T_PROF[bill_npi],$A360)</f>
        <v>0</v>
      </c>
      <c r="K360" s="1">
        <f>SUMIFS(T_PROF[claims],T_PROF[year],K$2,T_PROF[encounter],K$4,T_PROF[bill_npi],$A360)</f>
        <v>0</v>
      </c>
      <c r="L360" s="1">
        <f t="shared" si="37"/>
        <v>0</v>
      </c>
      <c r="M360" s="18">
        <f>SUMIFS(T_PROF[paid_amt],T_PROF[bill_npi],$A360,T_PROF[year],M$2,T_PROF[encounter],M$4)</f>
        <v>0</v>
      </c>
      <c r="N360" s="18">
        <f>SUMIFS(T_PROF[paid_amt],T_PROF[bill_npi],$A360,T_PROF[year],N$2,T_PROF[encounter],N$4)</f>
        <v>0</v>
      </c>
      <c r="O360" s="18">
        <f t="shared" si="38"/>
        <v>0</v>
      </c>
      <c r="P360" s="1">
        <f t="shared" si="39"/>
        <v>0</v>
      </c>
      <c r="Q360" s="1">
        <f t="shared" si="40"/>
        <v>0</v>
      </c>
      <c r="R360" s="1">
        <f t="shared" si="41"/>
        <v>0</v>
      </c>
      <c r="S360" s="2">
        <f>SUM($R$6:$R360)/SUM($R$6:$R$1749)</f>
        <v>0.92540850434116961</v>
      </c>
    </row>
    <row r="361" spans="1:19" x14ac:dyDescent="0.35">
      <c r="A361">
        <v>1427394899</v>
      </c>
      <c r="B361" t="s">
        <v>367</v>
      </c>
      <c r="C361" t="s">
        <v>2086</v>
      </c>
      <c r="D361" s="1">
        <f>SUMIFS(T_PROF[claims],T_PROF[year],D$2,T_PROF[encounter],D$4,T_PROF[bill_npi],$A361)</f>
        <v>0</v>
      </c>
      <c r="E361" s="1">
        <f>SUMIFS(T_PROF[claims],T_PROF[year],E$2,T_PROF[encounter],E$4,T_PROF[bill_npi],$A361)</f>
        <v>1</v>
      </c>
      <c r="F361" s="1">
        <f t="shared" si="35"/>
        <v>1</v>
      </c>
      <c r="G361" s="1">
        <f>SUMIFS(T_PROF[claims],T_PROF[year],G$2,T_PROF[encounter],G$4,T_PROF[bill_npi],$A361)</f>
        <v>0</v>
      </c>
      <c r="H361" s="1">
        <f>SUMIFS(T_PROF[claims],T_PROF[year],H$2,T_PROF[encounter],H$4,T_PROF[bill_npi],$A361)</f>
        <v>0</v>
      </c>
      <c r="I361" s="1">
        <f t="shared" si="36"/>
        <v>0</v>
      </c>
      <c r="J361" s="1">
        <f>SUMIFS(T_PROF[claims],T_PROF[year],J$2,T_PROF[encounter],J$4,T_PROF[bill_npi],$A361)</f>
        <v>0</v>
      </c>
      <c r="K361" s="1">
        <f>SUMIFS(T_PROF[claims],T_PROF[year],K$2,T_PROF[encounter],K$4,T_PROF[bill_npi],$A361)</f>
        <v>0</v>
      </c>
      <c r="L361" s="1">
        <f t="shared" si="37"/>
        <v>0</v>
      </c>
      <c r="M361" s="18">
        <f>SUMIFS(T_PROF[paid_amt],T_PROF[bill_npi],$A361,T_PROF[year],M$2,T_PROF[encounter],M$4)</f>
        <v>0</v>
      </c>
      <c r="N361" s="18">
        <f>SUMIFS(T_PROF[paid_amt],T_PROF[bill_npi],$A361,T_PROF[year],N$2,T_PROF[encounter],N$4)</f>
        <v>0</v>
      </c>
      <c r="O361" s="18">
        <f t="shared" si="38"/>
        <v>0</v>
      </c>
      <c r="P361" s="1">
        <f t="shared" si="39"/>
        <v>0</v>
      </c>
      <c r="Q361" s="1">
        <f t="shared" si="40"/>
        <v>0.33333333333333331</v>
      </c>
      <c r="R361" s="1">
        <f t="shared" si="41"/>
        <v>0.33333333333333331</v>
      </c>
      <c r="S361" s="2">
        <f>SUM($R$6:$R361)/SUM($R$6:$R$1749)</f>
        <v>0.92541885277286473</v>
      </c>
    </row>
    <row r="362" spans="1:19" x14ac:dyDescent="0.35">
      <c r="A362">
        <v>1760475792</v>
      </c>
      <c r="B362" t="s">
        <v>351</v>
      </c>
      <c r="C362" t="s">
        <v>777</v>
      </c>
      <c r="D362" s="1">
        <f>SUMIFS(T_PROF[claims],T_PROF[year],D$2,T_PROF[encounter],D$4,T_PROF[bill_npi],$A362)</f>
        <v>0</v>
      </c>
      <c r="E362" s="1">
        <f>SUMIFS(T_PROF[claims],T_PROF[year],E$2,T_PROF[encounter],E$4,T_PROF[bill_npi],$A362)</f>
        <v>9</v>
      </c>
      <c r="F362" s="1">
        <f t="shared" si="35"/>
        <v>9</v>
      </c>
      <c r="G362" s="1">
        <f>SUMIFS(T_PROF[claims],T_PROF[year],G$2,T_PROF[encounter],G$4,T_PROF[bill_npi],$A362)</f>
        <v>0</v>
      </c>
      <c r="H362" s="1">
        <f>SUMIFS(T_PROF[claims],T_PROF[year],H$2,T_PROF[encounter],H$4,T_PROF[bill_npi],$A362)</f>
        <v>18</v>
      </c>
      <c r="I362" s="1">
        <f t="shared" si="36"/>
        <v>18</v>
      </c>
      <c r="J362" s="1">
        <f>SUMIFS(T_PROF[claims],T_PROF[year],J$2,T_PROF[encounter],J$4,T_PROF[bill_npi],$A362)</f>
        <v>0</v>
      </c>
      <c r="K362" s="1">
        <f>SUMIFS(T_PROF[claims],T_PROF[year],K$2,T_PROF[encounter],K$4,T_PROF[bill_npi],$A362)</f>
        <v>6</v>
      </c>
      <c r="L362" s="1">
        <f t="shared" si="37"/>
        <v>6</v>
      </c>
      <c r="M362" s="18">
        <f>SUMIFS(T_PROF[paid_amt],T_PROF[bill_npi],$A362,T_PROF[year],M$2,T_PROF[encounter],M$4)</f>
        <v>0</v>
      </c>
      <c r="N362" s="18">
        <f>SUMIFS(T_PROF[paid_amt],T_PROF[bill_npi],$A362,T_PROF[year],N$2,T_PROF[encounter],N$4)</f>
        <v>21000</v>
      </c>
      <c r="O362" s="18">
        <f t="shared" si="38"/>
        <v>21000</v>
      </c>
      <c r="P362" s="1">
        <f t="shared" si="39"/>
        <v>0</v>
      </c>
      <c r="Q362" s="1">
        <f t="shared" si="40"/>
        <v>11</v>
      </c>
      <c r="R362" s="1">
        <f t="shared" si="41"/>
        <v>11</v>
      </c>
      <c r="S362" s="2">
        <f>SUM($R$6:$R362)/SUM($R$6:$R$1749)</f>
        <v>0.92576035101880549</v>
      </c>
    </row>
    <row r="363" spans="1:19" x14ac:dyDescent="0.35">
      <c r="A363">
        <v>1326147752</v>
      </c>
      <c r="B363" t="s">
        <v>351</v>
      </c>
      <c r="C363" t="s">
        <v>777</v>
      </c>
      <c r="D363" s="1">
        <f>SUMIFS(T_PROF[claims],T_PROF[year],D$2,T_PROF[encounter],D$4,T_PROF[bill_npi],$A363)</f>
        <v>0</v>
      </c>
      <c r="E363" s="1">
        <f>SUMIFS(T_PROF[claims],T_PROF[year],E$2,T_PROF[encounter],E$4,T_PROF[bill_npi],$A363)</f>
        <v>12</v>
      </c>
      <c r="F363" s="1">
        <f t="shared" si="35"/>
        <v>12</v>
      </c>
      <c r="G363" s="1">
        <f>SUMIFS(T_PROF[claims],T_PROF[year],G$2,T_PROF[encounter],G$4,T_PROF[bill_npi],$A363)</f>
        <v>0</v>
      </c>
      <c r="H363" s="1">
        <f>SUMIFS(T_PROF[claims],T_PROF[year],H$2,T_PROF[encounter],H$4,T_PROF[bill_npi],$A363)</f>
        <v>5</v>
      </c>
      <c r="I363" s="1">
        <f t="shared" si="36"/>
        <v>5</v>
      </c>
      <c r="J363" s="1">
        <f>SUMIFS(T_PROF[claims],T_PROF[year],J$2,T_PROF[encounter],J$4,T_PROF[bill_npi],$A363)</f>
        <v>3</v>
      </c>
      <c r="K363" s="1">
        <f>SUMIFS(T_PROF[claims],T_PROF[year],K$2,T_PROF[encounter],K$4,T_PROF[bill_npi],$A363)</f>
        <v>0</v>
      </c>
      <c r="L363" s="1">
        <f t="shared" si="37"/>
        <v>3</v>
      </c>
      <c r="M363" s="18">
        <f>SUMIFS(T_PROF[paid_amt],T_PROF[bill_npi],$A363,T_PROF[year],M$2,T_PROF[encounter],M$4)</f>
        <v>0</v>
      </c>
      <c r="N363" s="18">
        <f>SUMIFS(T_PROF[paid_amt],T_PROF[bill_npi],$A363,T_PROF[year],N$2,T_PROF[encounter],N$4)</f>
        <v>0</v>
      </c>
      <c r="O363" s="18">
        <f t="shared" si="38"/>
        <v>0</v>
      </c>
      <c r="P363" s="1">
        <f t="shared" si="39"/>
        <v>1</v>
      </c>
      <c r="Q363" s="1">
        <f t="shared" si="40"/>
        <v>5.666666666666667</v>
      </c>
      <c r="R363" s="1">
        <f t="shared" si="41"/>
        <v>6.666666666666667</v>
      </c>
      <c r="S363" s="2">
        <f>SUM($R$6:$R363)/SUM($R$6:$R$1749)</f>
        <v>0.92596731965270906</v>
      </c>
    </row>
    <row r="364" spans="1:19" x14ac:dyDescent="0.35">
      <c r="A364">
        <v>1942526207</v>
      </c>
      <c r="B364" t="s">
        <v>366</v>
      </c>
      <c r="C364" t="s">
        <v>600</v>
      </c>
      <c r="D364" s="1">
        <f>SUMIFS(T_PROF[claims],T_PROF[year],D$2,T_PROF[encounter],D$4,T_PROF[bill_npi],$A364)</f>
        <v>0</v>
      </c>
      <c r="E364" s="1">
        <f>SUMIFS(T_PROF[claims],T_PROF[year],E$2,T_PROF[encounter],E$4,T_PROF[bill_npi],$A364)</f>
        <v>3</v>
      </c>
      <c r="F364" s="1">
        <f t="shared" si="35"/>
        <v>3</v>
      </c>
      <c r="G364" s="1">
        <f>SUMIFS(T_PROF[claims],T_PROF[year],G$2,T_PROF[encounter],G$4,T_PROF[bill_npi],$A364)</f>
        <v>0</v>
      </c>
      <c r="H364" s="1">
        <f>SUMIFS(T_PROF[claims],T_PROF[year],H$2,T_PROF[encounter],H$4,T_PROF[bill_npi],$A364)</f>
        <v>0</v>
      </c>
      <c r="I364" s="1">
        <f t="shared" si="36"/>
        <v>0</v>
      </c>
      <c r="J364" s="1">
        <f>SUMIFS(T_PROF[claims],T_PROF[year],J$2,T_PROF[encounter],J$4,T_PROF[bill_npi],$A364)</f>
        <v>0</v>
      </c>
      <c r="K364" s="1">
        <f>SUMIFS(T_PROF[claims],T_PROF[year],K$2,T_PROF[encounter],K$4,T_PROF[bill_npi],$A364)</f>
        <v>0</v>
      </c>
      <c r="L364" s="1">
        <f t="shared" si="37"/>
        <v>0</v>
      </c>
      <c r="M364" s="18">
        <f>SUMIFS(T_PROF[paid_amt],T_PROF[bill_npi],$A364,T_PROF[year],M$2,T_PROF[encounter],M$4)</f>
        <v>0</v>
      </c>
      <c r="N364" s="18">
        <f>SUMIFS(T_PROF[paid_amt],T_PROF[bill_npi],$A364,T_PROF[year],N$2,T_PROF[encounter],N$4)</f>
        <v>0</v>
      </c>
      <c r="O364" s="18">
        <f t="shared" si="38"/>
        <v>0</v>
      </c>
      <c r="P364" s="1">
        <f t="shared" si="39"/>
        <v>0</v>
      </c>
      <c r="Q364" s="1">
        <f t="shared" si="40"/>
        <v>1</v>
      </c>
      <c r="R364" s="1">
        <f t="shared" si="41"/>
        <v>1</v>
      </c>
      <c r="S364" s="2">
        <f>SUM($R$6:$R364)/SUM($R$6:$R$1749)</f>
        <v>0.92599836494779464</v>
      </c>
    </row>
    <row r="365" spans="1:19" x14ac:dyDescent="0.35">
      <c r="A365">
        <v>1144501024</v>
      </c>
      <c r="B365" t="s">
        <v>351</v>
      </c>
      <c r="C365" t="s">
        <v>777</v>
      </c>
      <c r="D365" s="1">
        <f>SUMIFS(T_PROF[claims],T_PROF[year],D$2,T_PROF[encounter],D$4,T_PROF[bill_npi],$A365)</f>
        <v>0</v>
      </c>
      <c r="E365" s="1">
        <f>SUMIFS(T_PROF[claims],T_PROF[year],E$2,T_PROF[encounter],E$4,T_PROF[bill_npi],$A365)</f>
        <v>9</v>
      </c>
      <c r="F365" s="1">
        <f t="shared" si="35"/>
        <v>9</v>
      </c>
      <c r="G365" s="1">
        <f>SUMIFS(T_PROF[claims],T_PROF[year],G$2,T_PROF[encounter],G$4,T_PROF[bill_npi],$A365)</f>
        <v>0</v>
      </c>
      <c r="H365" s="1">
        <f>SUMIFS(T_PROF[claims],T_PROF[year],H$2,T_PROF[encounter],H$4,T_PROF[bill_npi],$A365)</f>
        <v>3</v>
      </c>
      <c r="I365" s="1">
        <f t="shared" si="36"/>
        <v>3</v>
      </c>
      <c r="J365" s="1">
        <f>SUMIFS(T_PROF[claims],T_PROF[year],J$2,T_PROF[encounter],J$4,T_PROF[bill_npi],$A365)</f>
        <v>0</v>
      </c>
      <c r="K365" s="1">
        <f>SUMIFS(T_PROF[claims],T_PROF[year],K$2,T_PROF[encounter],K$4,T_PROF[bill_npi],$A365)</f>
        <v>0</v>
      </c>
      <c r="L365" s="1">
        <f t="shared" si="37"/>
        <v>0</v>
      </c>
      <c r="M365" s="18">
        <f>SUMIFS(T_PROF[paid_amt],T_PROF[bill_npi],$A365,T_PROF[year],M$2,T_PROF[encounter],M$4)</f>
        <v>0</v>
      </c>
      <c r="N365" s="18">
        <f>SUMIFS(T_PROF[paid_amt],T_PROF[bill_npi],$A365,T_PROF[year],N$2,T_PROF[encounter],N$4)</f>
        <v>0</v>
      </c>
      <c r="O365" s="18">
        <f t="shared" si="38"/>
        <v>0</v>
      </c>
      <c r="P365" s="1">
        <f t="shared" si="39"/>
        <v>0</v>
      </c>
      <c r="Q365" s="1">
        <f t="shared" si="40"/>
        <v>4</v>
      </c>
      <c r="R365" s="1">
        <f t="shared" si="41"/>
        <v>4</v>
      </c>
      <c r="S365" s="2">
        <f>SUM($R$6:$R365)/SUM($R$6:$R$1749)</f>
        <v>0.92612254612813671</v>
      </c>
    </row>
    <row r="366" spans="1:19" x14ac:dyDescent="0.35">
      <c r="A366">
        <v>1578981148</v>
      </c>
      <c r="B366" t="s">
        <v>354</v>
      </c>
      <c r="C366" t="s">
        <v>777</v>
      </c>
      <c r="D366" s="1">
        <f>SUMIFS(T_PROF[claims],T_PROF[year],D$2,T_PROF[encounter],D$4,T_PROF[bill_npi],$A366)</f>
        <v>0</v>
      </c>
      <c r="E366" s="1">
        <f>SUMIFS(T_PROF[claims],T_PROF[year],E$2,T_PROF[encounter],E$4,T_PROF[bill_npi],$A366)</f>
        <v>18</v>
      </c>
      <c r="F366" s="1">
        <f t="shared" si="35"/>
        <v>18</v>
      </c>
      <c r="G366" s="1">
        <f>SUMIFS(T_PROF[claims],T_PROF[year],G$2,T_PROF[encounter],G$4,T_PROF[bill_npi],$A366)</f>
        <v>0</v>
      </c>
      <c r="H366" s="1">
        <f>SUMIFS(T_PROF[claims],T_PROF[year],H$2,T_PROF[encounter],H$4,T_PROF[bill_npi],$A366)</f>
        <v>10</v>
      </c>
      <c r="I366" s="1">
        <f t="shared" si="36"/>
        <v>10</v>
      </c>
      <c r="J366" s="1">
        <f>SUMIFS(T_PROF[claims],T_PROF[year],J$2,T_PROF[encounter],J$4,T_PROF[bill_npi],$A366)</f>
        <v>0</v>
      </c>
      <c r="K366" s="1">
        <f>SUMIFS(T_PROF[claims],T_PROF[year],K$2,T_PROF[encounter],K$4,T_PROF[bill_npi],$A366)</f>
        <v>6</v>
      </c>
      <c r="L366" s="1">
        <f t="shared" si="37"/>
        <v>6</v>
      </c>
      <c r="M366" s="18">
        <f>SUMIFS(T_PROF[paid_amt],T_PROF[bill_npi],$A366,T_PROF[year],M$2,T_PROF[encounter],M$4)</f>
        <v>0</v>
      </c>
      <c r="N366" s="18">
        <f>SUMIFS(T_PROF[paid_amt],T_PROF[bill_npi],$A366,T_PROF[year],N$2,T_PROF[encounter],N$4)</f>
        <v>12931.2</v>
      </c>
      <c r="O366" s="18">
        <f t="shared" si="38"/>
        <v>12931.2</v>
      </c>
      <c r="P366" s="1">
        <f t="shared" si="39"/>
        <v>0</v>
      </c>
      <c r="Q366" s="1">
        <f t="shared" si="40"/>
        <v>11.333333333333334</v>
      </c>
      <c r="R366" s="1">
        <f t="shared" si="41"/>
        <v>11.333333333333334</v>
      </c>
      <c r="S366" s="2">
        <f>SUM($R$6:$R366)/SUM($R$6:$R$1749)</f>
        <v>0.92647439280577271</v>
      </c>
    </row>
    <row r="367" spans="1:19" x14ac:dyDescent="0.35">
      <c r="A367">
        <v>1568602209</v>
      </c>
      <c r="B367" t="s">
        <v>351</v>
      </c>
      <c r="C367" t="s">
        <v>777</v>
      </c>
      <c r="D367" s="1">
        <f>SUMIFS(T_PROF[claims],T_PROF[year],D$2,T_PROF[encounter],D$4,T_PROF[bill_npi],$A367)</f>
        <v>5</v>
      </c>
      <c r="E367" s="1">
        <f>SUMIFS(T_PROF[claims],T_PROF[year],E$2,T_PROF[encounter],E$4,T_PROF[bill_npi],$A367)</f>
        <v>0</v>
      </c>
      <c r="F367" s="1">
        <f t="shared" si="35"/>
        <v>5</v>
      </c>
      <c r="G367" s="1">
        <f>SUMIFS(T_PROF[claims],T_PROF[year],G$2,T_PROF[encounter],G$4,T_PROF[bill_npi],$A367)</f>
        <v>9</v>
      </c>
      <c r="H367" s="1">
        <f>SUMIFS(T_PROF[claims],T_PROF[year],H$2,T_PROF[encounter],H$4,T_PROF[bill_npi],$A367)</f>
        <v>0</v>
      </c>
      <c r="I367" s="1">
        <f t="shared" si="36"/>
        <v>9</v>
      </c>
      <c r="J367" s="1">
        <f>SUMIFS(T_PROF[claims],T_PROF[year],J$2,T_PROF[encounter],J$4,T_PROF[bill_npi],$A367)</f>
        <v>7</v>
      </c>
      <c r="K367" s="1">
        <f>SUMIFS(T_PROF[claims],T_PROF[year],K$2,T_PROF[encounter],K$4,T_PROF[bill_npi],$A367)</f>
        <v>0</v>
      </c>
      <c r="L367" s="1">
        <f t="shared" si="37"/>
        <v>7</v>
      </c>
      <c r="M367" s="18">
        <f>SUMIFS(T_PROF[paid_amt],T_PROF[bill_npi],$A367,T_PROF[year],M$2,T_PROF[encounter],M$4)</f>
        <v>6661.19</v>
      </c>
      <c r="N367" s="18">
        <f>SUMIFS(T_PROF[paid_amt],T_PROF[bill_npi],$A367,T_PROF[year],N$2,T_PROF[encounter],N$4)</f>
        <v>0</v>
      </c>
      <c r="O367" s="18">
        <f t="shared" si="38"/>
        <v>6661.19</v>
      </c>
      <c r="P367" s="1">
        <f t="shared" si="39"/>
        <v>7</v>
      </c>
      <c r="Q367" s="1">
        <f t="shared" si="40"/>
        <v>0</v>
      </c>
      <c r="R367" s="1">
        <f t="shared" si="41"/>
        <v>7</v>
      </c>
      <c r="S367" s="2">
        <f>SUM($R$6:$R367)/SUM($R$6:$R$1749)</f>
        <v>0.92669170987137139</v>
      </c>
    </row>
    <row r="368" spans="1:19" x14ac:dyDescent="0.35">
      <c r="A368">
        <v>1912237355</v>
      </c>
      <c r="B368" t="s">
        <v>351</v>
      </c>
      <c r="C368" t="s">
        <v>777</v>
      </c>
      <c r="D368" s="1">
        <f>SUMIFS(T_PROF[claims],T_PROF[year],D$2,T_PROF[encounter],D$4,T_PROF[bill_npi],$A368)</f>
        <v>5</v>
      </c>
      <c r="E368" s="1">
        <f>SUMIFS(T_PROF[claims],T_PROF[year],E$2,T_PROF[encounter],E$4,T_PROF[bill_npi],$A368)</f>
        <v>2</v>
      </c>
      <c r="F368" s="1">
        <f t="shared" si="35"/>
        <v>7</v>
      </c>
      <c r="G368" s="1">
        <f>SUMIFS(T_PROF[claims],T_PROF[year],G$2,T_PROF[encounter],G$4,T_PROF[bill_npi],$A368)</f>
        <v>4</v>
      </c>
      <c r="H368" s="1">
        <f>SUMIFS(T_PROF[claims],T_PROF[year],H$2,T_PROF[encounter],H$4,T_PROF[bill_npi],$A368)</f>
        <v>4</v>
      </c>
      <c r="I368" s="1">
        <f t="shared" si="36"/>
        <v>8</v>
      </c>
      <c r="J368" s="1">
        <f>SUMIFS(T_PROF[claims],T_PROF[year],J$2,T_PROF[encounter],J$4,T_PROF[bill_npi],$A368)</f>
        <v>2</v>
      </c>
      <c r="K368" s="1">
        <f>SUMIFS(T_PROF[claims],T_PROF[year],K$2,T_PROF[encounter],K$4,T_PROF[bill_npi],$A368)</f>
        <v>3</v>
      </c>
      <c r="L368" s="1">
        <f t="shared" si="37"/>
        <v>5</v>
      </c>
      <c r="M368" s="18">
        <f>SUMIFS(T_PROF[paid_amt],T_PROF[bill_npi],$A368,T_PROF[year],M$2,T_PROF[encounter],M$4)</f>
        <v>0</v>
      </c>
      <c r="N368" s="18">
        <f>SUMIFS(T_PROF[paid_amt],T_PROF[bill_npi],$A368,T_PROF[year],N$2,T_PROF[encounter],N$4)</f>
        <v>6082.11</v>
      </c>
      <c r="O368" s="18">
        <f t="shared" si="38"/>
        <v>6082.11</v>
      </c>
      <c r="P368" s="1">
        <f t="shared" si="39"/>
        <v>3.6666666666666665</v>
      </c>
      <c r="Q368" s="1">
        <f t="shared" si="40"/>
        <v>3</v>
      </c>
      <c r="R368" s="1">
        <f t="shared" si="41"/>
        <v>6.666666666666667</v>
      </c>
      <c r="S368" s="2">
        <f>SUM($R$6:$R368)/SUM($R$6:$R$1749)</f>
        <v>0.92689867850527496</v>
      </c>
    </row>
    <row r="369" spans="1:19" x14ac:dyDescent="0.35">
      <c r="A369">
        <v>1538113873</v>
      </c>
      <c r="B369" t="s">
        <v>351</v>
      </c>
      <c r="C369" t="s">
        <v>777</v>
      </c>
      <c r="D369" s="1">
        <f>SUMIFS(T_PROF[claims],T_PROF[year],D$2,T_PROF[encounter],D$4,T_PROF[bill_npi],$A369)</f>
        <v>0</v>
      </c>
      <c r="E369" s="1">
        <f>SUMIFS(T_PROF[claims],T_PROF[year],E$2,T_PROF[encounter],E$4,T_PROF[bill_npi],$A369)</f>
        <v>0</v>
      </c>
      <c r="F369" s="1">
        <f t="shared" si="35"/>
        <v>0</v>
      </c>
      <c r="G369" s="1">
        <f>SUMIFS(T_PROF[claims],T_PROF[year],G$2,T_PROF[encounter],G$4,T_PROF[bill_npi],$A369)</f>
        <v>3</v>
      </c>
      <c r="H369" s="1">
        <f>SUMIFS(T_PROF[claims],T_PROF[year],H$2,T_PROF[encounter],H$4,T_PROF[bill_npi],$A369)</f>
        <v>25</v>
      </c>
      <c r="I369" s="1">
        <f t="shared" si="36"/>
        <v>28</v>
      </c>
      <c r="J369" s="1">
        <f>SUMIFS(T_PROF[claims],T_PROF[year],J$2,T_PROF[encounter],J$4,T_PROF[bill_npi],$A369)</f>
        <v>2</v>
      </c>
      <c r="K369" s="1">
        <f>SUMIFS(T_PROF[claims],T_PROF[year],K$2,T_PROF[encounter],K$4,T_PROF[bill_npi],$A369)</f>
        <v>7</v>
      </c>
      <c r="L369" s="1">
        <f t="shared" si="37"/>
        <v>9</v>
      </c>
      <c r="M369" s="18">
        <f>SUMIFS(T_PROF[paid_amt],T_PROF[bill_npi],$A369,T_PROF[year],M$2,T_PROF[encounter],M$4)</f>
        <v>1361.05</v>
      </c>
      <c r="N369" s="18">
        <f>SUMIFS(T_PROF[paid_amt],T_PROF[bill_npi],$A369,T_PROF[year],N$2,T_PROF[encounter],N$4)</f>
        <v>12045.25</v>
      </c>
      <c r="O369" s="18">
        <f t="shared" si="38"/>
        <v>13406.3</v>
      </c>
      <c r="P369" s="1">
        <f t="shared" si="39"/>
        <v>1.6666666666666667</v>
      </c>
      <c r="Q369" s="1">
        <f t="shared" si="40"/>
        <v>10.666666666666666</v>
      </c>
      <c r="R369" s="1">
        <f t="shared" si="41"/>
        <v>12.333333333333334</v>
      </c>
      <c r="S369" s="2">
        <f>SUM($R$6:$R369)/SUM($R$6:$R$1749)</f>
        <v>0.92728157047799653</v>
      </c>
    </row>
    <row r="370" spans="1:19" x14ac:dyDescent="0.35">
      <c r="A370">
        <v>1033252812</v>
      </c>
      <c r="B370" t="s">
        <v>351</v>
      </c>
      <c r="C370" t="s">
        <v>777</v>
      </c>
      <c r="D370" s="1">
        <f>SUMIFS(T_PROF[claims],T_PROF[year],D$2,T_PROF[encounter],D$4,T_PROF[bill_npi],$A370)</f>
        <v>0</v>
      </c>
      <c r="E370" s="1">
        <f>SUMIFS(T_PROF[claims],T_PROF[year],E$2,T_PROF[encounter],E$4,T_PROF[bill_npi],$A370)</f>
        <v>7</v>
      </c>
      <c r="F370" s="1">
        <f t="shared" si="35"/>
        <v>7</v>
      </c>
      <c r="G370" s="1">
        <f>SUMIFS(T_PROF[claims],T_PROF[year],G$2,T_PROF[encounter],G$4,T_PROF[bill_npi],$A370)</f>
        <v>0</v>
      </c>
      <c r="H370" s="1">
        <f>SUMIFS(T_PROF[claims],T_PROF[year],H$2,T_PROF[encounter],H$4,T_PROF[bill_npi],$A370)</f>
        <v>20</v>
      </c>
      <c r="I370" s="1">
        <f t="shared" si="36"/>
        <v>20</v>
      </c>
      <c r="J370" s="1">
        <f>SUMIFS(T_PROF[claims],T_PROF[year],J$2,T_PROF[encounter],J$4,T_PROF[bill_npi],$A370)</f>
        <v>2</v>
      </c>
      <c r="K370" s="1">
        <f>SUMIFS(T_PROF[claims],T_PROF[year],K$2,T_PROF[encounter],K$4,T_PROF[bill_npi],$A370)</f>
        <v>17</v>
      </c>
      <c r="L370" s="1">
        <f t="shared" si="37"/>
        <v>19</v>
      </c>
      <c r="M370" s="18">
        <f>SUMIFS(T_PROF[paid_amt],T_PROF[bill_npi],$A370,T_PROF[year],M$2,T_PROF[encounter],M$4)</f>
        <v>1720.75</v>
      </c>
      <c r="N370" s="18">
        <f>SUMIFS(T_PROF[paid_amt],T_PROF[bill_npi],$A370,T_PROF[year],N$2,T_PROF[encounter],N$4)</f>
        <v>41865.85</v>
      </c>
      <c r="O370" s="18">
        <f t="shared" si="38"/>
        <v>43586.6</v>
      </c>
      <c r="P370" s="1">
        <f t="shared" si="39"/>
        <v>0.66666666666666663</v>
      </c>
      <c r="Q370" s="1">
        <f t="shared" si="40"/>
        <v>14.666666666666666</v>
      </c>
      <c r="R370" s="1">
        <f t="shared" si="41"/>
        <v>15.333333333333334</v>
      </c>
      <c r="S370" s="2">
        <f>SUM($R$6:$R370)/SUM($R$6:$R$1749)</f>
        <v>0.9277575983359746</v>
      </c>
    </row>
    <row r="371" spans="1:19" x14ac:dyDescent="0.35">
      <c r="A371">
        <v>1770739559</v>
      </c>
      <c r="B371" t="s">
        <v>351</v>
      </c>
      <c r="C371" t="s">
        <v>777</v>
      </c>
      <c r="D371" s="1">
        <f>SUMIFS(T_PROF[claims],T_PROF[year],D$2,T_PROF[encounter],D$4,T_PROF[bill_npi],$A371)</f>
        <v>1</v>
      </c>
      <c r="E371" s="1">
        <f>SUMIFS(T_PROF[claims],T_PROF[year],E$2,T_PROF[encounter],E$4,T_PROF[bill_npi],$A371)</f>
        <v>8</v>
      </c>
      <c r="F371" s="1">
        <f t="shared" si="35"/>
        <v>9</v>
      </c>
      <c r="G371" s="1">
        <f>SUMIFS(T_PROF[claims],T_PROF[year],G$2,T_PROF[encounter],G$4,T_PROF[bill_npi],$A371)</f>
        <v>1</v>
      </c>
      <c r="H371" s="1">
        <f>SUMIFS(T_PROF[claims],T_PROF[year],H$2,T_PROF[encounter],H$4,T_PROF[bill_npi],$A371)</f>
        <v>12</v>
      </c>
      <c r="I371" s="1">
        <f t="shared" si="36"/>
        <v>13</v>
      </c>
      <c r="J371" s="1">
        <f>SUMIFS(T_PROF[claims],T_PROF[year],J$2,T_PROF[encounter],J$4,T_PROF[bill_npi],$A371)</f>
        <v>0</v>
      </c>
      <c r="K371" s="1">
        <f>SUMIFS(T_PROF[claims],T_PROF[year],K$2,T_PROF[encounter],K$4,T_PROF[bill_npi],$A371)</f>
        <v>20</v>
      </c>
      <c r="L371" s="1">
        <f t="shared" si="37"/>
        <v>20</v>
      </c>
      <c r="M371" s="18">
        <f>SUMIFS(T_PROF[paid_amt],T_PROF[bill_npi],$A371,T_PROF[year],M$2,T_PROF[encounter],M$4)</f>
        <v>0</v>
      </c>
      <c r="N371" s="18">
        <f>SUMIFS(T_PROF[paid_amt],T_PROF[bill_npi],$A371,T_PROF[year],N$2,T_PROF[encounter],N$4)</f>
        <v>35000</v>
      </c>
      <c r="O371" s="18">
        <f t="shared" si="38"/>
        <v>35000</v>
      </c>
      <c r="P371" s="1">
        <f t="shared" si="39"/>
        <v>0.66666666666666663</v>
      </c>
      <c r="Q371" s="1">
        <f t="shared" si="40"/>
        <v>13.333333333333334</v>
      </c>
      <c r="R371" s="1">
        <f t="shared" si="41"/>
        <v>14</v>
      </c>
      <c r="S371" s="2">
        <f>SUM($R$6:$R371)/SUM($R$6:$R$1749)</f>
        <v>0.92819223246717197</v>
      </c>
    </row>
    <row r="372" spans="1:19" x14ac:dyDescent="0.35">
      <c r="A372">
        <v>1013901412</v>
      </c>
      <c r="B372" t="s">
        <v>351</v>
      </c>
      <c r="C372" t="s">
        <v>777</v>
      </c>
      <c r="D372" s="1">
        <f>SUMIFS(T_PROF[claims],T_PROF[year],D$2,T_PROF[encounter],D$4,T_PROF[bill_npi],$A372)</f>
        <v>4</v>
      </c>
      <c r="E372" s="1">
        <f>SUMIFS(T_PROF[claims],T_PROF[year],E$2,T_PROF[encounter],E$4,T_PROF[bill_npi],$A372)</f>
        <v>4</v>
      </c>
      <c r="F372" s="1">
        <f t="shared" si="35"/>
        <v>8</v>
      </c>
      <c r="G372" s="1">
        <f>SUMIFS(T_PROF[claims],T_PROF[year],G$2,T_PROF[encounter],G$4,T_PROF[bill_npi],$A372)</f>
        <v>3</v>
      </c>
      <c r="H372" s="1">
        <f>SUMIFS(T_PROF[claims],T_PROF[year],H$2,T_PROF[encounter],H$4,T_PROF[bill_npi],$A372)</f>
        <v>6</v>
      </c>
      <c r="I372" s="1">
        <f t="shared" si="36"/>
        <v>9</v>
      </c>
      <c r="J372" s="1">
        <f>SUMIFS(T_PROF[claims],T_PROF[year],J$2,T_PROF[encounter],J$4,T_PROF[bill_npi],$A372)</f>
        <v>0</v>
      </c>
      <c r="K372" s="1">
        <f>SUMIFS(T_PROF[claims],T_PROF[year],K$2,T_PROF[encounter],K$4,T_PROF[bill_npi],$A372)</f>
        <v>2</v>
      </c>
      <c r="L372" s="1">
        <f t="shared" si="37"/>
        <v>2</v>
      </c>
      <c r="M372" s="18">
        <f>SUMIFS(T_PROF[paid_amt],T_PROF[bill_npi],$A372,T_PROF[year],M$2,T_PROF[encounter],M$4)</f>
        <v>0</v>
      </c>
      <c r="N372" s="18">
        <f>SUMIFS(T_PROF[paid_amt],T_PROF[bill_npi],$A372,T_PROF[year],N$2,T_PROF[encounter],N$4)</f>
        <v>3441.5</v>
      </c>
      <c r="O372" s="18">
        <f t="shared" si="38"/>
        <v>3441.5</v>
      </c>
      <c r="P372" s="1">
        <f t="shared" si="39"/>
        <v>2.3333333333333335</v>
      </c>
      <c r="Q372" s="1">
        <f t="shared" si="40"/>
        <v>4</v>
      </c>
      <c r="R372" s="1">
        <f t="shared" si="41"/>
        <v>6.333333333333333</v>
      </c>
      <c r="S372" s="2">
        <f>SUM($R$6:$R372)/SUM($R$6:$R$1749)</f>
        <v>0.92838885266938032</v>
      </c>
    </row>
    <row r="373" spans="1:19" x14ac:dyDescent="0.35">
      <c r="A373">
        <v>1174876486</v>
      </c>
      <c r="B373" t="s">
        <v>351</v>
      </c>
      <c r="C373" t="s">
        <v>777</v>
      </c>
      <c r="D373" s="1">
        <f>SUMIFS(T_PROF[claims],T_PROF[year],D$2,T_PROF[encounter],D$4,T_PROF[bill_npi],$A373)</f>
        <v>0</v>
      </c>
      <c r="E373" s="1">
        <f>SUMIFS(T_PROF[claims],T_PROF[year],E$2,T_PROF[encounter],E$4,T_PROF[bill_npi],$A373)</f>
        <v>6</v>
      </c>
      <c r="F373" s="1">
        <f t="shared" si="35"/>
        <v>6</v>
      </c>
      <c r="G373" s="1">
        <f>SUMIFS(T_PROF[claims],T_PROF[year],G$2,T_PROF[encounter],G$4,T_PROF[bill_npi],$A373)</f>
        <v>0</v>
      </c>
      <c r="H373" s="1">
        <f>SUMIFS(T_PROF[claims],T_PROF[year],H$2,T_PROF[encounter],H$4,T_PROF[bill_npi],$A373)</f>
        <v>0</v>
      </c>
      <c r="I373" s="1">
        <f t="shared" si="36"/>
        <v>0</v>
      </c>
      <c r="J373" s="1">
        <f>SUMIFS(T_PROF[claims],T_PROF[year],J$2,T_PROF[encounter],J$4,T_PROF[bill_npi],$A373)</f>
        <v>0</v>
      </c>
      <c r="K373" s="1">
        <f>SUMIFS(T_PROF[claims],T_PROF[year],K$2,T_PROF[encounter],K$4,T_PROF[bill_npi],$A373)</f>
        <v>0</v>
      </c>
      <c r="L373" s="1">
        <f t="shared" si="37"/>
        <v>0</v>
      </c>
      <c r="M373" s="18">
        <f>SUMIFS(T_PROF[paid_amt],T_PROF[bill_npi],$A373,T_PROF[year],M$2,T_PROF[encounter],M$4)</f>
        <v>0</v>
      </c>
      <c r="N373" s="18">
        <f>SUMIFS(T_PROF[paid_amt],T_PROF[bill_npi],$A373,T_PROF[year],N$2,T_PROF[encounter],N$4)</f>
        <v>0</v>
      </c>
      <c r="O373" s="18">
        <f t="shared" si="38"/>
        <v>0</v>
      </c>
      <c r="P373" s="1">
        <f t="shared" si="39"/>
        <v>0</v>
      </c>
      <c r="Q373" s="1">
        <f t="shared" si="40"/>
        <v>2</v>
      </c>
      <c r="R373" s="1">
        <f t="shared" si="41"/>
        <v>2</v>
      </c>
      <c r="S373" s="2">
        <f>SUM($R$6:$R373)/SUM($R$6:$R$1749)</f>
        <v>0.92845094325955135</v>
      </c>
    </row>
    <row r="374" spans="1:19" x14ac:dyDescent="0.35">
      <c r="A374">
        <v>1780022772</v>
      </c>
      <c r="B374" t="s">
        <v>351</v>
      </c>
      <c r="C374" t="s">
        <v>777</v>
      </c>
      <c r="D374" s="1">
        <f>SUMIFS(T_PROF[claims],T_PROF[year],D$2,T_PROF[encounter],D$4,T_PROF[bill_npi],$A374)</f>
        <v>0</v>
      </c>
      <c r="E374" s="1">
        <f>SUMIFS(T_PROF[claims],T_PROF[year],E$2,T_PROF[encounter],E$4,T_PROF[bill_npi],$A374)</f>
        <v>3</v>
      </c>
      <c r="F374" s="1">
        <f t="shared" si="35"/>
        <v>3</v>
      </c>
      <c r="G374" s="1">
        <f>SUMIFS(T_PROF[claims],T_PROF[year],G$2,T_PROF[encounter],G$4,T_PROF[bill_npi],$A374)</f>
        <v>0</v>
      </c>
      <c r="H374" s="1">
        <f>SUMIFS(T_PROF[claims],T_PROF[year],H$2,T_PROF[encounter],H$4,T_PROF[bill_npi],$A374)</f>
        <v>18</v>
      </c>
      <c r="I374" s="1">
        <f t="shared" si="36"/>
        <v>18</v>
      </c>
      <c r="J374" s="1">
        <f>SUMIFS(T_PROF[claims],T_PROF[year],J$2,T_PROF[encounter],J$4,T_PROF[bill_npi],$A374)</f>
        <v>0</v>
      </c>
      <c r="K374" s="1">
        <f>SUMIFS(T_PROF[claims],T_PROF[year],K$2,T_PROF[encounter],K$4,T_PROF[bill_npi],$A374)</f>
        <v>17</v>
      </c>
      <c r="L374" s="1">
        <f t="shared" si="37"/>
        <v>17</v>
      </c>
      <c r="M374" s="18">
        <f>SUMIFS(T_PROF[paid_amt],T_PROF[bill_npi],$A374,T_PROF[year],M$2,T_PROF[encounter],M$4)</f>
        <v>0</v>
      </c>
      <c r="N374" s="18">
        <f>SUMIFS(T_PROF[paid_amt],T_PROF[bill_npi],$A374,T_PROF[year],N$2,T_PROF[encounter],N$4)</f>
        <v>26324.63</v>
      </c>
      <c r="O374" s="18">
        <f t="shared" si="38"/>
        <v>26324.63</v>
      </c>
      <c r="P374" s="1">
        <f t="shared" si="39"/>
        <v>0</v>
      </c>
      <c r="Q374" s="1">
        <f t="shared" si="40"/>
        <v>12.666666666666666</v>
      </c>
      <c r="R374" s="1">
        <f t="shared" si="41"/>
        <v>12.666666666666666</v>
      </c>
      <c r="S374" s="2">
        <f>SUM($R$6:$R374)/SUM($R$6:$R$1749)</f>
        <v>0.92884418366396815</v>
      </c>
    </row>
    <row r="375" spans="1:19" x14ac:dyDescent="0.35">
      <c r="A375">
        <v>1104946011</v>
      </c>
      <c r="B375" t="s">
        <v>357</v>
      </c>
      <c r="C375" t="s">
        <v>2208</v>
      </c>
      <c r="D375" s="1">
        <f>SUMIFS(T_PROF[claims],T_PROF[year],D$2,T_PROF[encounter],D$4,T_PROF[bill_npi],$A375)</f>
        <v>0</v>
      </c>
      <c r="E375" s="1">
        <f>SUMIFS(T_PROF[claims],T_PROF[year],E$2,T_PROF[encounter],E$4,T_PROF[bill_npi],$A375)</f>
        <v>6</v>
      </c>
      <c r="F375" s="1">
        <f t="shared" si="35"/>
        <v>6</v>
      </c>
      <c r="G375" s="1">
        <f>SUMIFS(T_PROF[claims],T_PROF[year],G$2,T_PROF[encounter],G$4,T_PROF[bill_npi],$A375)</f>
        <v>0</v>
      </c>
      <c r="H375" s="1">
        <f>SUMIFS(T_PROF[claims],T_PROF[year],H$2,T_PROF[encounter],H$4,T_PROF[bill_npi],$A375)</f>
        <v>12</v>
      </c>
      <c r="I375" s="1">
        <f t="shared" si="36"/>
        <v>12</v>
      </c>
      <c r="J375" s="1">
        <f>SUMIFS(T_PROF[claims],T_PROF[year],J$2,T_PROF[encounter],J$4,T_PROF[bill_npi],$A375)</f>
        <v>0</v>
      </c>
      <c r="K375" s="1">
        <f>SUMIFS(T_PROF[claims],T_PROF[year],K$2,T_PROF[encounter],K$4,T_PROF[bill_npi],$A375)</f>
        <v>24</v>
      </c>
      <c r="L375" s="1">
        <f t="shared" si="37"/>
        <v>24</v>
      </c>
      <c r="M375" s="18">
        <f>SUMIFS(T_PROF[paid_amt],T_PROF[bill_npi],$A375,T_PROF[year],M$2,T_PROF[encounter],M$4)</f>
        <v>0</v>
      </c>
      <c r="N375" s="18">
        <f>SUMIFS(T_PROF[paid_amt],T_PROF[bill_npi],$A375,T_PROF[year],N$2,T_PROF[encounter],N$4)</f>
        <v>74815.350000000006</v>
      </c>
      <c r="O375" s="18">
        <f t="shared" si="38"/>
        <v>74815.350000000006</v>
      </c>
      <c r="P375" s="1">
        <f t="shared" si="39"/>
        <v>0</v>
      </c>
      <c r="Q375" s="1">
        <f t="shared" si="40"/>
        <v>14</v>
      </c>
      <c r="R375" s="1">
        <f t="shared" si="41"/>
        <v>14</v>
      </c>
      <c r="S375" s="2">
        <f>SUM($R$6:$R375)/SUM($R$6:$R$1749)</f>
        <v>0.92927881779516552</v>
      </c>
    </row>
    <row r="376" spans="1:19" x14ac:dyDescent="0.35">
      <c r="A376">
        <v>1053445031</v>
      </c>
      <c r="B376" t="s">
        <v>367</v>
      </c>
      <c r="C376" t="s">
        <v>2086</v>
      </c>
      <c r="D376" s="1">
        <f>SUMIFS(T_PROF[claims],T_PROF[year],D$2,T_PROF[encounter],D$4,T_PROF[bill_npi],$A376)</f>
        <v>0</v>
      </c>
      <c r="E376" s="1">
        <f>SUMIFS(T_PROF[claims],T_PROF[year],E$2,T_PROF[encounter],E$4,T_PROF[bill_npi],$A376)</f>
        <v>9</v>
      </c>
      <c r="F376" s="1">
        <f t="shared" si="35"/>
        <v>9</v>
      </c>
      <c r="G376" s="1">
        <f>SUMIFS(T_PROF[claims],T_PROF[year],G$2,T_PROF[encounter],G$4,T_PROF[bill_npi],$A376)</f>
        <v>0</v>
      </c>
      <c r="H376" s="1">
        <f>SUMIFS(T_PROF[claims],T_PROF[year],H$2,T_PROF[encounter],H$4,T_PROF[bill_npi],$A376)</f>
        <v>2</v>
      </c>
      <c r="I376" s="1">
        <f t="shared" si="36"/>
        <v>2</v>
      </c>
      <c r="J376" s="1">
        <f>SUMIFS(T_PROF[claims],T_PROF[year],J$2,T_PROF[encounter],J$4,T_PROF[bill_npi],$A376)</f>
        <v>0</v>
      </c>
      <c r="K376" s="1">
        <f>SUMIFS(T_PROF[claims],T_PROF[year],K$2,T_PROF[encounter],K$4,T_PROF[bill_npi],$A376)</f>
        <v>0</v>
      </c>
      <c r="L376" s="1">
        <f t="shared" si="37"/>
        <v>0</v>
      </c>
      <c r="M376" s="18">
        <f>SUMIFS(T_PROF[paid_amt],T_PROF[bill_npi],$A376,T_PROF[year],M$2,T_PROF[encounter],M$4)</f>
        <v>0</v>
      </c>
      <c r="N376" s="18">
        <f>SUMIFS(T_PROF[paid_amt],T_PROF[bill_npi],$A376,T_PROF[year],N$2,T_PROF[encounter],N$4)</f>
        <v>0</v>
      </c>
      <c r="O376" s="18">
        <f t="shared" si="38"/>
        <v>0</v>
      </c>
      <c r="P376" s="1">
        <f t="shared" si="39"/>
        <v>0</v>
      </c>
      <c r="Q376" s="1">
        <f t="shared" si="40"/>
        <v>3.6666666666666665</v>
      </c>
      <c r="R376" s="1">
        <f t="shared" si="41"/>
        <v>3.6666666666666665</v>
      </c>
      <c r="S376" s="2">
        <f>SUM($R$6:$R376)/SUM($R$6:$R$1749)</f>
        <v>0.92939265054381248</v>
      </c>
    </row>
    <row r="377" spans="1:19" x14ac:dyDescent="0.35">
      <c r="A377">
        <v>1013096577</v>
      </c>
      <c r="B377" t="s">
        <v>342</v>
      </c>
      <c r="C377" t="e">
        <v>#N/A</v>
      </c>
      <c r="D377" s="1">
        <f>SUMIFS(T_PROF[claims],T_PROF[year],D$2,T_PROF[encounter],D$4,T_PROF[bill_npi],$A377)</f>
        <v>0</v>
      </c>
      <c r="E377" s="1">
        <f>SUMIFS(T_PROF[claims],T_PROF[year],E$2,T_PROF[encounter],E$4,T_PROF[bill_npi],$A377)</f>
        <v>10</v>
      </c>
      <c r="F377" s="1">
        <f t="shared" si="35"/>
        <v>10</v>
      </c>
      <c r="G377" s="1">
        <f>SUMIFS(T_PROF[claims],T_PROF[year],G$2,T_PROF[encounter],G$4,T_PROF[bill_npi],$A377)</f>
        <v>0</v>
      </c>
      <c r="H377" s="1">
        <f>SUMIFS(T_PROF[claims],T_PROF[year],H$2,T_PROF[encounter],H$4,T_PROF[bill_npi],$A377)</f>
        <v>5</v>
      </c>
      <c r="I377" s="1">
        <f t="shared" si="36"/>
        <v>5</v>
      </c>
      <c r="J377" s="1">
        <f>SUMIFS(T_PROF[claims],T_PROF[year],J$2,T_PROF[encounter],J$4,T_PROF[bill_npi],$A377)</f>
        <v>0</v>
      </c>
      <c r="K377" s="1">
        <f>SUMIFS(T_PROF[claims],T_PROF[year],K$2,T_PROF[encounter],K$4,T_PROF[bill_npi],$A377)</f>
        <v>7</v>
      </c>
      <c r="L377" s="1">
        <f t="shared" si="37"/>
        <v>7</v>
      </c>
      <c r="M377" s="18">
        <f>SUMIFS(T_PROF[paid_amt],T_PROF[bill_npi],$A377,T_PROF[year],M$2,T_PROF[encounter],M$4)</f>
        <v>0</v>
      </c>
      <c r="N377" s="18">
        <f>SUMIFS(T_PROF[paid_amt],T_PROF[bill_npi],$A377,T_PROF[year],N$2,T_PROF[encounter],N$4)</f>
        <v>21995.34</v>
      </c>
      <c r="O377" s="18">
        <f t="shared" si="38"/>
        <v>21995.34</v>
      </c>
      <c r="P377" s="1">
        <f t="shared" si="39"/>
        <v>0</v>
      </c>
      <c r="Q377" s="1">
        <f t="shared" si="40"/>
        <v>7.333333333333333</v>
      </c>
      <c r="R377" s="1">
        <f t="shared" si="41"/>
        <v>7.333333333333333</v>
      </c>
      <c r="S377" s="2">
        <f>SUM($R$6:$R377)/SUM($R$6:$R$1749)</f>
        <v>0.9296203160411064</v>
      </c>
    </row>
    <row r="378" spans="1:19" x14ac:dyDescent="0.35">
      <c r="A378">
        <v>1285717298</v>
      </c>
      <c r="B378" t="s">
        <v>353</v>
      </c>
      <c r="C378" t="s">
        <v>3196</v>
      </c>
      <c r="D378" s="1">
        <f>SUMIFS(T_PROF[claims],T_PROF[year],D$2,T_PROF[encounter],D$4,T_PROF[bill_npi],$A378)</f>
        <v>0</v>
      </c>
      <c r="E378" s="1">
        <f>SUMIFS(T_PROF[claims],T_PROF[year],E$2,T_PROF[encounter],E$4,T_PROF[bill_npi],$A378)</f>
        <v>8</v>
      </c>
      <c r="F378" s="1">
        <f t="shared" si="35"/>
        <v>8</v>
      </c>
      <c r="G378" s="1">
        <f>SUMIFS(T_PROF[claims],T_PROF[year],G$2,T_PROF[encounter],G$4,T_PROF[bill_npi],$A378)</f>
        <v>0</v>
      </c>
      <c r="H378" s="1">
        <f>SUMIFS(T_PROF[claims],T_PROF[year],H$2,T_PROF[encounter],H$4,T_PROF[bill_npi],$A378)</f>
        <v>18</v>
      </c>
      <c r="I378" s="1">
        <f t="shared" si="36"/>
        <v>18</v>
      </c>
      <c r="J378" s="1">
        <f>SUMIFS(T_PROF[claims],T_PROF[year],J$2,T_PROF[encounter],J$4,T_PROF[bill_npi],$A378)</f>
        <v>0</v>
      </c>
      <c r="K378" s="1">
        <f>SUMIFS(T_PROF[claims],T_PROF[year],K$2,T_PROF[encounter],K$4,T_PROF[bill_npi],$A378)</f>
        <v>14</v>
      </c>
      <c r="L378" s="1">
        <f t="shared" si="37"/>
        <v>14</v>
      </c>
      <c r="M378" s="18">
        <f>SUMIFS(T_PROF[paid_amt],T_PROF[bill_npi],$A378,T_PROF[year],M$2,T_PROF[encounter],M$4)</f>
        <v>0</v>
      </c>
      <c r="N378" s="18">
        <f>SUMIFS(T_PROF[paid_amt],T_PROF[bill_npi],$A378,T_PROF[year],N$2,T_PROF[encounter],N$4)</f>
        <v>9464.1299999999992</v>
      </c>
      <c r="O378" s="18">
        <f t="shared" si="38"/>
        <v>9464.1299999999992</v>
      </c>
      <c r="P378" s="1">
        <f t="shared" si="39"/>
        <v>0</v>
      </c>
      <c r="Q378" s="1">
        <f t="shared" si="40"/>
        <v>13.333333333333334</v>
      </c>
      <c r="R378" s="1">
        <f t="shared" si="41"/>
        <v>13.333333333333334</v>
      </c>
      <c r="S378" s="2">
        <f>SUM($R$6:$R378)/SUM($R$6:$R$1749)</f>
        <v>0.93003425330891343</v>
      </c>
    </row>
    <row r="379" spans="1:19" x14ac:dyDescent="0.35">
      <c r="A379">
        <v>1417285891</v>
      </c>
      <c r="B379" t="s">
        <v>353</v>
      </c>
      <c r="C379" t="s">
        <v>3196</v>
      </c>
      <c r="D379" s="1">
        <f>SUMIFS(T_PROF[claims],T_PROF[year],D$2,T_PROF[encounter],D$4,T_PROF[bill_npi],$A379)</f>
        <v>0</v>
      </c>
      <c r="E379" s="1">
        <f>SUMIFS(T_PROF[claims],T_PROF[year],E$2,T_PROF[encounter],E$4,T_PROF[bill_npi],$A379)</f>
        <v>8</v>
      </c>
      <c r="F379" s="1">
        <f t="shared" si="35"/>
        <v>8</v>
      </c>
      <c r="G379" s="1">
        <f>SUMIFS(T_PROF[claims],T_PROF[year],G$2,T_PROF[encounter],G$4,T_PROF[bill_npi],$A379)</f>
        <v>0</v>
      </c>
      <c r="H379" s="1">
        <f>SUMIFS(T_PROF[claims],T_PROF[year],H$2,T_PROF[encounter],H$4,T_PROF[bill_npi],$A379)</f>
        <v>9</v>
      </c>
      <c r="I379" s="1">
        <f t="shared" si="36"/>
        <v>9</v>
      </c>
      <c r="J379" s="1">
        <f>SUMIFS(T_PROF[claims],T_PROF[year],J$2,T_PROF[encounter],J$4,T_PROF[bill_npi],$A379)</f>
        <v>0</v>
      </c>
      <c r="K379" s="1">
        <f>SUMIFS(T_PROF[claims],T_PROF[year],K$2,T_PROF[encounter],K$4,T_PROF[bill_npi],$A379)</f>
        <v>0</v>
      </c>
      <c r="L379" s="1">
        <f t="shared" si="37"/>
        <v>0</v>
      </c>
      <c r="M379" s="18">
        <f>SUMIFS(T_PROF[paid_amt],T_PROF[bill_npi],$A379,T_PROF[year],M$2,T_PROF[encounter],M$4)</f>
        <v>0</v>
      </c>
      <c r="N379" s="18">
        <f>SUMIFS(T_PROF[paid_amt],T_PROF[bill_npi],$A379,T_PROF[year],N$2,T_PROF[encounter],N$4)</f>
        <v>0</v>
      </c>
      <c r="O379" s="18">
        <f t="shared" si="38"/>
        <v>0</v>
      </c>
      <c r="P379" s="1">
        <f t="shared" si="39"/>
        <v>0</v>
      </c>
      <c r="Q379" s="1">
        <f t="shared" si="40"/>
        <v>5.666666666666667</v>
      </c>
      <c r="R379" s="1">
        <f t="shared" si="41"/>
        <v>5.666666666666667</v>
      </c>
      <c r="S379" s="2">
        <f>SUM($R$6:$R379)/SUM($R$6:$R$1749)</f>
        <v>0.93021017664773142</v>
      </c>
    </row>
    <row r="380" spans="1:19" x14ac:dyDescent="0.35">
      <c r="A380">
        <v>1780610733</v>
      </c>
      <c r="B380" t="s">
        <v>367</v>
      </c>
      <c r="C380" t="s">
        <v>2086</v>
      </c>
      <c r="D380" s="1">
        <f>SUMIFS(T_PROF[claims],T_PROF[year],D$2,T_PROF[encounter],D$4,T_PROF[bill_npi],$A380)</f>
        <v>6</v>
      </c>
      <c r="E380" s="1">
        <f>SUMIFS(T_PROF[claims],T_PROF[year],E$2,T_PROF[encounter],E$4,T_PROF[bill_npi],$A380)</f>
        <v>3</v>
      </c>
      <c r="F380" s="1">
        <f t="shared" si="35"/>
        <v>9</v>
      </c>
      <c r="G380" s="1">
        <f>SUMIFS(T_PROF[claims],T_PROF[year],G$2,T_PROF[encounter],G$4,T_PROF[bill_npi],$A380)</f>
        <v>10</v>
      </c>
      <c r="H380" s="1">
        <f>SUMIFS(T_PROF[claims],T_PROF[year],H$2,T_PROF[encounter],H$4,T_PROF[bill_npi],$A380)</f>
        <v>5</v>
      </c>
      <c r="I380" s="1">
        <f t="shared" si="36"/>
        <v>15</v>
      </c>
      <c r="J380" s="1">
        <f>SUMIFS(T_PROF[claims],T_PROF[year],J$2,T_PROF[encounter],J$4,T_PROF[bill_npi],$A380)</f>
        <v>1</v>
      </c>
      <c r="K380" s="1">
        <f>SUMIFS(T_PROF[claims],T_PROF[year],K$2,T_PROF[encounter],K$4,T_PROF[bill_npi],$A380)</f>
        <v>2</v>
      </c>
      <c r="L380" s="1">
        <f t="shared" si="37"/>
        <v>3</v>
      </c>
      <c r="M380" s="18">
        <f>SUMIFS(T_PROF[paid_amt],T_PROF[bill_npi],$A380,T_PROF[year],M$2,T_PROF[encounter],M$4)</f>
        <v>0</v>
      </c>
      <c r="N380" s="18">
        <f>SUMIFS(T_PROF[paid_amt],T_PROF[bill_npi],$A380,T_PROF[year],N$2,T_PROF[encounter],N$4)</f>
        <v>4294.58</v>
      </c>
      <c r="O380" s="18">
        <f t="shared" si="38"/>
        <v>4294.58</v>
      </c>
      <c r="P380" s="1">
        <f t="shared" si="39"/>
        <v>5.666666666666667</v>
      </c>
      <c r="Q380" s="1">
        <f t="shared" si="40"/>
        <v>3.3333333333333335</v>
      </c>
      <c r="R380" s="1">
        <f t="shared" si="41"/>
        <v>9</v>
      </c>
      <c r="S380" s="2">
        <f>SUM($R$6:$R380)/SUM($R$6:$R$1749)</f>
        <v>0.93048958430350126</v>
      </c>
    </row>
    <row r="381" spans="1:19" x14ac:dyDescent="0.35">
      <c r="A381">
        <v>1093816126</v>
      </c>
      <c r="B381" t="s">
        <v>351</v>
      </c>
      <c r="C381" t="s">
        <v>777</v>
      </c>
      <c r="D381" s="1">
        <f>SUMIFS(T_PROF[claims],T_PROF[year],D$2,T_PROF[encounter],D$4,T_PROF[bill_npi],$A381)</f>
        <v>0</v>
      </c>
      <c r="E381" s="1">
        <f>SUMIFS(T_PROF[claims],T_PROF[year],E$2,T_PROF[encounter],E$4,T_PROF[bill_npi],$A381)</f>
        <v>6</v>
      </c>
      <c r="F381" s="1">
        <f t="shared" si="35"/>
        <v>6</v>
      </c>
      <c r="G381" s="1">
        <f>SUMIFS(T_PROF[claims],T_PROF[year],G$2,T_PROF[encounter],G$4,T_PROF[bill_npi],$A381)</f>
        <v>0</v>
      </c>
      <c r="H381" s="1">
        <f>SUMIFS(T_PROF[claims],T_PROF[year],H$2,T_PROF[encounter],H$4,T_PROF[bill_npi],$A381)</f>
        <v>6</v>
      </c>
      <c r="I381" s="1">
        <f t="shared" si="36"/>
        <v>6</v>
      </c>
      <c r="J381" s="1">
        <f>SUMIFS(T_PROF[claims],T_PROF[year],J$2,T_PROF[encounter],J$4,T_PROF[bill_npi],$A381)</f>
        <v>0</v>
      </c>
      <c r="K381" s="1">
        <f>SUMIFS(T_PROF[claims],T_PROF[year],K$2,T_PROF[encounter],K$4,T_PROF[bill_npi],$A381)</f>
        <v>7</v>
      </c>
      <c r="L381" s="1">
        <f t="shared" si="37"/>
        <v>7</v>
      </c>
      <c r="M381" s="18">
        <f>SUMIFS(T_PROF[paid_amt],T_PROF[bill_npi],$A381,T_PROF[year],M$2,T_PROF[encounter],M$4)</f>
        <v>0</v>
      </c>
      <c r="N381" s="18">
        <f>SUMIFS(T_PROF[paid_amt],T_PROF[bill_npi],$A381,T_PROF[year],N$2,T_PROF[encounter],N$4)</f>
        <v>14853.87</v>
      </c>
      <c r="O381" s="18">
        <f t="shared" si="38"/>
        <v>14853.87</v>
      </c>
      <c r="P381" s="1">
        <f t="shared" si="39"/>
        <v>0</v>
      </c>
      <c r="Q381" s="1">
        <f t="shared" si="40"/>
        <v>6.333333333333333</v>
      </c>
      <c r="R381" s="1">
        <f t="shared" si="41"/>
        <v>6.333333333333333</v>
      </c>
      <c r="S381" s="2">
        <f>SUM($R$6:$R381)/SUM($R$6:$R$1749)</f>
        <v>0.93068620450570949</v>
      </c>
    </row>
    <row r="382" spans="1:19" x14ac:dyDescent="0.35">
      <c r="A382">
        <v>1457459042</v>
      </c>
      <c r="B382" t="s">
        <v>352</v>
      </c>
      <c r="C382" t="s">
        <v>2130</v>
      </c>
      <c r="D382" s="1">
        <f>SUMIFS(T_PROF[claims],T_PROF[year],D$2,T_PROF[encounter],D$4,T_PROF[bill_npi],$A382)</f>
        <v>0</v>
      </c>
      <c r="E382" s="1">
        <f>SUMIFS(T_PROF[claims],T_PROF[year],E$2,T_PROF[encounter],E$4,T_PROF[bill_npi],$A382)</f>
        <v>6</v>
      </c>
      <c r="F382" s="1">
        <f t="shared" si="35"/>
        <v>6</v>
      </c>
      <c r="G382" s="1">
        <f>SUMIFS(T_PROF[claims],T_PROF[year],G$2,T_PROF[encounter],G$4,T_PROF[bill_npi],$A382)</f>
        <v>0</v>
      </c>
      <c r="H382" s="1">
        <f>SUMIFS(T_PROF[claims],T_PROF[year],H$2,T_PROF[encounter],H$4,T_PROF[bill_npi],$A382)</f>
        <v>5</v>
      </c>
      <c r="I382" s="1">
        <f t="shared" si="36"/>
        <v>5</v>
      </c>
      <c r="J382" s="1">
        <f>SUMIFS(T_PROF[claims],T_PROF[year],J$2,T_PROF[encounter],J$4,T_PROF[bill_npi],$A382)</f>
        <v>0</v>
      </c>
      <c r="K382" s="1">
        <f>SUMIFS(T_PROF[claims],T_PROF[year],K$2,T_PROF[encounter],K$4,T_PROF[bill_npi],$A382)</f>
        <v>4</v>
      </c>
      <c r="L382" s="1">
        <f t="shared" si="37"/>
        <v>4</v>
      </c>
      <c r="M382" s="18">
        <f>SUMIFS(T_PROF[paid_amt],T_PROF[bill_npi],$A382,T_PROF[year],M$2,T_PROF[encounter],M$4)</f>
        <v>0</v>
      </c>
      <c r="N382" s="18">
        <f>SUMIFS(T_PROF[paid_amt],T_PROF[bill_npi],$A382,T_PROF[year],N$2,T_PROF[encounter],N$4)</f>
        <v>2275.9</v>
      </c>
      <c r="O382" s="18">
        <f t="shared" si="38"/>
        <v>2275.9</v>
      </c>
      <c r="P382" s="1">
        <f t="shared" si="39"/>
        <v>0</v>
      </c>
      <c r="Q382" s="1">
        <f t="shared" si="40"/>
        <v>5</v>
      </c>
      <c r="R382" s="1">
        <f t="shared" si="41"/>
        <v>5</v>
      </c>
      <c r="S382" s="2">
        <f>SUM($R$6:$R382)/SUM($R$6:$R$1749)</f>
        <v>0.93084143098113714</v>
      </c>
    </row>
    <row r="383" spans="1:19" x14ac:dyDescent="0.35">
      <c r="A383">
        <v>1104808062</v>
      </c>
      <c r="B383" t="s">
        <v>353</v>
      </c>
      <c r="C383" t="s">
        <v>3196</v>
      </c>
      <c r="D383" s="1">
        <f>SUMIFS(T_PROF[claims],T_PROF[year],D$2,T_PROF[encounter],D$4,T_PROF[bill_npi],$A383)</f>
        <v>0</v>
      </c>
      <c r="E383" s="1">
        <f>SUMIFS(T_PROF[claims],T_PROF[year],E$2,T_PROF[encounter],E$4,T_PROF[bill_npi],$A383)</f>
        <v>15</v>
      </c>
      <c r="F383" s="1">
        <f t="shared" si="35"/>
        <v>15</v>
      </c>
      <c r="G383" s="1">
        <f>SUMIFS(T_PROF[claims],T_PROF[year],G$2,T_PROF[encounter],G$4,T_PROF[bill_npi],$A383)</f>
        <v>0</v>
      </c>
      <c r="H383" s="1">
        <f>SUMIFS(T_PROF[claims],T_PROF[year],H$2,T_PROF[encounter],H$4,T_PROF[bill_npi],$A383)</f>
        <v>6</v>
      </c>
      <c r="I383" s="1">
        <f t="shared" si="36"/>
        <v>6</v>
      </c>
      <c r="J383" s="1">
        <f>SUMIFS(T_PROF[claims],T_PROF[year],J$2,T_PROF[encounter],J$4,T_PROF[bill_npi],$A383)</f>
        <v>0</v>
      </c>
      <c r="K383" s="1">
        <f>SUMIFS(T_PROF[claims],T_PROF[year],K$2,T_PROF[encounter],K$4,T_PROF[bill_npi],$A383)</f>
        <v>26</v>
      </c>
      <c r="L383" s="1">
        <f t="shared" si="37"/>
        <v>26</v>
      </c>
      <c r="M383" s="18">
        <f>SUMIFS(T_PROF[paid_amt],T_PROF[bill_npi],$A383,T_PROF[year],M$2,T_PROF[encounter],M$4)</f>
        <v>0</v>
      </c>
      <c r="N383" s="18">
        <f>SUMIFS(T_PROF[paid_amt],T_PROF[bill_npi],$A383,T_PROF[year],N$2,T_PROF[encounter],N$4)</f>
        <v>44379.92</v>
      </c>
      <c r="O383" s="18">
        <f t="shared" si="38"/>
        <v>44379.92</v>
      </c>
      <c r="P383" s="1">
        <f t="shared" si="39"/>
        <v>0</v>
      </c>
      <c r="Q383" s="1">
        <f t="shared" si="40"/>
        <v>15.666666666666666</v>
      </c>
      <c r="R383" s="1">
        <f t="shared" si="41"/>
        <v>15.666666666666666</v>
      </c>
      <c r="S383" s="2">
        <f>SUM($R$6:$R383)/SUM($R$6:$R$1749)</f>
        <v>0.93132780727081055</v>
      </c>
    </row>
    <row r="384" spans="1:19" x14ac:dyDescent="0.35">
      <c r="A384">
        <v>1508866096</v>
      </c>
      <c r="B384" t="s">
        <v>351</v>
      </c>
      <c r="C384" t="s">
        <v>777</v>
      </c>
      <c r="D384" s="1">
        <f>SUMIFS(T_PROF[claims],T_PROF[year],D$2,T_PROF[encounter],D$4,T_PROF[bill_npi],$A384)</f>
        <v>2</v>
      </c>
      <c r="E384" s="1">
        <f>SUMIFS(T_PROF[claims],T_PROF[year],E$2,T_PROF[encounter],E$4,T_PROF[bill_npi],$A384)</f>
        <v>18</v>
      </c>
      <c r="F384" s="1">
        <f t="shared" si="35"/>
        <v>20</v>
      </c>
      <c r="G384" s="1">
        <f>SUMIFS(T_PROF[claims],T_PROF[year],G$2,T_PROF[encounter],G$4,T_PROF[bill_npi],$A384)</f>
        <v>2</v>
      </c>
      <c r="H384" s="1">
        <f>SUMIFS(T_PROF[claims],T_PROF[year],H$2,T_PROF[encounter],H$4,T_PROF[bill_npi],$A384)</f>
        <v>5</v>
      </c>
      <c r="I384" s="1">
        <f t="shared" si="36"/>
        <v>7</v>
      </c>
      <c r="J384" s="1">
        <f>SUMIFS(T_PROF[claims],T_PROF[year],J$2,T_PROF[encounter],J$4,T_PROF[bill_npi],$A384)</f>
        <v>0</v>
      </c>
      <c r="K384" s="1">
        <f>SUMIFS(T_PROF[claims],T_PROF[year],K$2,T_PROF[encounter],K$4,T_PROF[bill_npi],$A384)</f>
        <v>11</v>
      </c>
      <c r="L384" s="1">
        <f t="shared" si="37"/>
        <v>11</v>
      </c>
      <c r="M384" s="18">
        <f>SUMIFS(T_PROF[paid_amt],T_PROF[bill_npi],$A384,T_PROF[year],M$2,T_PROF[encounter],M$4)</f>
        <v>0</v>
      </c>
      <c r="N384" s="18">
        <f>SUMIFS(T_PROF[paid_amt],T_PROF[bill_npi],$A384,T_PROF[year],N$2,T_PROF[encounter],N$4)</f>
        <v>38500</v>
      </c>
      <c r="O384" s="18">
        <f t="shared" si="38"/>
        <v>38500</v>
      </c>
      <c r="P384" s="1">
        <f t="shared" si="39"/>
        <v>1.3333333333333333</v>
      </c>
      <c r="Q384" s="1">
        <f t="shared" si="40"/>
        <v>11.333333333333334</v>
      </c>
      <c r="R384" s="1">
        <f t="shared" si="41"/>
        <v>12.666666666666666</v>
      </c>
      <c r="S384" s="2">
        <f>SUM($R$6:$R384)/SUM($R$6:$R$1749)</f>
        <v>0.93172104767522723</v>
      </c>
    </row>
    <row r="385" spans="1:19" x14ac:dyDescent="0.35">
      <c r="A385">
        <v>1316276827</v>
      </c>
      <c r="B385" t="s">
        <v>351</v>
      </c>
      <c r="C385" t="s">
        <v>777</v>
      </c>
      <c r="D385" s="1">
        <f>SUMIFS(T_PROF[claims],T_PROF[year],D$2,T_PROF[encounter],D$4,T_PROF[bill_npi],$A385)</f>
        <v>1</v>
      </c>
      <c r="E385" s="1">
        <f>SUMIFS(T_PROF[claims],T_PROF[year],E$2,T_PROF[encounter],E$4,T_PROF[bill_npi],$A385)</f>
        <v>20</v>
      </c>
      <c r="F385" s="1">
        <f t="shared" si="35"/>
        <v>21</v>
      </c>
      <c r="G385" s="1">
        <f>SUMIFS(T_PROF[claims],T_PROF[year],G$2,T_PROF[encounter],G$4,T_PROF[bill_npi],$A385)</f>
        <v>0</v>
      </c>
      <c r="H385" s="1">
        <f>SUMIFS(T_PROF[claims],T_PROF[year],H$2,T_PROF[encounter],H$4,T_PROF[bill_npi],$A385)</f>
        <v>9</v>
      </c>
      <c r="I385" s="1">
        <f t="shared" si="36"/>
        <v>9</v>
      </c>
      <c r="J385" s="1">
        <f>SUMIFS(T_PROF[claims],T_PROF[year],J$2,T_PROF[encounter],J$4,T_PROF[bill_npi],$A385)</f>
        <v>0</v>
      </c>
      <c r="K385" s="1">
        <f>SUMIFS(T_PROF[claims],T_PROF[year],K$2,T_PROF[encounter],K$4,T_PROF[bill_npi],$A385)</f>
        <v>16</v>
      </c>
      <c r="L385" s="1">
        <f t="shared" si="37"/>
        <v>16</v>
      </c>
      <c r="M385" s="18">
        <f>SUMIFS(T_PROF[paid_amt],T_PROF[bill_npi],$A385,T_PROF[year],M$2,T_PROF[encounter],M$4)</f>
        <v>0</v>
      </c>
      <c r="N385" s="18">
        <f>SUMIFS(T_PROF[paid_amt],T_PROF[bill_npi],$A385,T_PROF[year],N$2,T_PROF[encounter],N$4)</f>
        <v>28000</v>
      </c>
      <c r="O385" s="18">
        <f t="shared" si="38"/>
        <v>28000</v>
      </c>
      <c r="P385" s="1">
        <f t="shared" si="39"/>
        <v>0.33333333333333331</v>
      </c>
      <c r="Q385" s="1">
        <f t="shared" si="40"/>
        <v>15</v>
      </c>
      <c r="R385" s="1">
        <f t="shared" si="41"/>
        <v>15.333333333333334</v>
      </c>
      <c r="S385" s="2">
        <f>SUM($R$6:$R385)/SUM($R$6:$R$1749)</f>
        <v>0.9321970755332053</v>
      </c>
    </row>
    <row r="386" spans="1:19" x14ac:dyDescent="0.35">
      <c r="A386">
        <v>1245728658</v>
      </c>
      <c r="B386" t="s">
        <v>358</v>
      </c>
      <c r="C386" t="s">
        <v>777</v>
      </c>
      <c r="D386" s="1">
        <f>SUMIFS(T_PROF[claims],T_PROF[year],D$2,T_PROF[encounter],D$4,T_PROF[bill_npi],$A386)</f>
        <v>0</v>
      </c>
      <c r="E386" s="1">
        <f>SUMIFS(T_PROF[claims],T_PROF[year],E$2,T_PROF[encounter],E$4,T_PROF[bill_npi],$A386)</f>
        <v>0</v>
      </c>
      <c r="F386" s="1">
        <f t="shared" si="35"/>
        <v>0</v>
      </c>
      <c r="G386" s="1">
        <f>SUMIFS(T_PROF[claims],T_PROF[year],G$2,T_PROF[encounter],G$4,T_PROF[bill_npi],$A386)</f>
        <v>0</v>
      </c>
      <c r="H386" s="1">
        <f>SUMIFS(T_PROF[claims],T_PROF[year],H$2,T_PROF[encounter],H$4,T_PROF[bill_npi],$A386)</f>
        <v>21</v>
      </c>
      <c r="I386" s="1">
        <f t="shared" si="36"/>
        <v>21</v>
      </c>
      <c r="J386" s="1">
        <f>SUMIFS(T_PROF[claims],T_PROF[year],J$2,T_PROF[encounter],J$4,T_PROF[bill_npi],$A386)</f>
        <v>0</v>
      </c>
      <c r="K386" s="1">
        <f>SUMIFS(T_PROF[claims],T_PROF[year],K$2,T_PROF[encounter],K$4,T_PROF[bill_npi],$A386)</f>
        <v>12</v>
      </c>
      <c r="L386" s="1">
        <f t="shared" si="37"/>
        <v>12</v>
      </c>
      <c r="M386" s="18">
        <f>SUMIFS(T_PROF[paid_amt],T_PROF[bill_npi],$A386,T_PROF[year],M$2,T_PROF[encounter],M$4)</f>
        <v>0</v>
      </c>
      <c r="N386" s="18">
        <f>SUMIFS(T_PROF[paid_amt],T_PROF[bill_npi],$A386,T_PROF[year],N$2,T_PROF[encounter],N$4)</f>
        <v>35113.800000000003</v>
      </c>
      <c r="O386" s="18">
        <f t="shared" si="38"/>
        <v>35113.800000000003</v>
      </c>
      <c r="P386" s="1">
        <f t="shared" si="39"/>
        <v>0</v>
      </c>
      <c r="Q386" s="1">
        <f t="shared" si="40"/>
        <v>11</v>
      </c>
      <c r="R386" s="1">
        <f t="shared" si="41"/>
        <v>11</v>
      </c>
      <c r="S386" s="2">
        <f>SUM($R$6:$R386)/SUM($R$6:$R$1749)</f>
        <v>0.93253857377914617</v>
      </c>
    </row>
    <row r="387" spans="1:19" x14ac:dyDescent="0.35">
      <c r="A387">
        <v>1366528127</v>
      </c>
      <c r="B387" t="s">
        <v>351</v>
      </c>
      <c r="C387" t="s">
        <v>777</v>
      </c>
      <c r="D387" s="1">
        <f>SUMIFS(T_PROF[claims],T_PROF[year],D$2,T_PROF[encounter],D$4,T_PROF[bill_npi],$A387)</f>
        <v>0</v>
      </c>
      <c r="E387" s="1">
        <f>SUMIFS(T_PROF[claims],T_PROF[year],E$2,T_PROF[encounter],E$4,T_PROF[bill_npi],$A387)</f>
        <v>14</v>
      </c>
      <c r="F387" s="1">
        <f t="shared" si="35"/>
        <v>14</v>
      </c>
      <c r="G387" s="1">
        <f>SUMIFS(T_PROF[claims],T_PROF[year],G$2,T_PROF[encounter],G$4,T_PROF[bill_npi],$A387)</f>
        <v>0</v>
      </c>
      <c r="H387" s="1">
        <f>SUMIFS(T_PROF[claims],T_PROF[year],H$2,T_PROF[encounter],H$4,T_PROF[bill_npi],$A387)</f>
        <v>10</v>
      </c>
      <c r="I387" s="1">
        <f t="shared" si="36"/>
        <v>10</v>
      </c>
      <c r="J387" s="1">
        <f>SUMIFS(T_PROF[claims],T_PROF[year],J$2,T_PROF[encounter],J$4,T_PROF[bill_npi],$A387)</f>
        <v>0</v>
      </c>
      <c r="K387" s="1">
        <f>SUMIFS(T_PROF[claims],T_PROF[year],K$2,T_PROF[encounter],K$4,T_PROF[bill_npi],$A387)</f>
        <v>5</v>
      </c>
      <c r="L387" s="1">
        <f t="shared" si="37"/>
        <v>5</v>
      </c>
      <c r="M387" s="18">
        <f>SUMIFS(T_PROF[paid_amt],T_PROF[bill_npi],$A387,T_PROF[year],M$2,T_PROF[encounter],M$4)</f>
        <v>0</v>
      </c>
      <c r="N387" s="18">
        <f>SUMIFS(T_PROF[paid_amt],T_PROF[bill_npi],$A387,T_PROF[year],N$2,T_PROF[encounter],N$4)</f>
        <v>10048.6</v>
      </c>
      <c r="O387" s="18">
        <f t="shared" si="38"/>
        <v>10048.6</v>
      </c>
      <c r="P387" s="1">
        <f t="shared" si="39"/>
        <v>0</v>
      </c>
      <c r="Q387" s="1">
        <f t="shared" si="40"/>
        <v>9.6666666666666661</v>
      </c>
      <c r="R387" s="1">
        <f t="shared" si="41"/>
        <v>9.6666666666666661</v>
      </c>
      <c r="S387" s="2">
        <f>SUM($R$6:$R387)/SUM($R$6:$R$1749)</f>
        <v>0.93283867829830636</v>
      </c>
    </row>
    <row r="388" spans="1:19" x14ac:dyDescent="0.35">
      <c r="A388">
        <v>1437155926</v>
      </c>
      <c r="B388" t="s">
        <v>351</v>
      </c>
      <c r="C388" t="s">
        <v>777</v>
      </c>
      <c r="D388" s="1">
        <f>SUMIFS(T_PROF[claims],T_PROF[year],D$2,T_PROF[encounter],D$4,T_PROF[bill_npi],$A388)</f>
        <v>16</v>
      </c>
      <c r="E388" s="1">
        <f>SUMIFS(T_PROF[claims],T_PROF[year],E$2,T_PROF[encounter],E$4,T_PROF[bill_npi],$A388)</f>
        <v>0</v>
      </c>
      <c r="F388" s="1">
        <f t="shared" si="35"/>
        <v>16</v>
      </c>
      <c r="G388" s="1">
        <f>SUMIFS(T_PROF[claims],T_PROF[year],G$2,T_PROF[encounter],G$4,T_PROF[bill_npi],$A388)</f>
        <v>3</v>
      </c>
      <c r="H388" s="1">
        <f>SUMIFS(T_PROF[claims],T_PROF[year],H$2,T_PROF[encounter],H$4,T_PROF[bill_npi],$A388)</f>
        <v>0</v>
      </c>
      <c r="I388" s="1">
        <f t="shared" si="36"/>
        <v>3</v>
      </c>
      <c r="J388" s="1">
        <f>SUMIFS(T_PROF[claims],T_PROF[year],J$2,T_PROF[encounter],J$4,T_PROF[bill_npi],$A388)</f>
        <v>5</v>
      </c>
      <c r="K388" s="1">
        <f>SUMIFS(T_PROF[claims],T_PROF[year],K$2,T_PROF[encounter],K$4,T_PROF[bill_npi],$A388)</f>
        <v>0</v>
      </c>
      <c r="L388" s="1">
        <f t="shared" si="37"/>
        <v>5</v>
      </c>
      <c r="M388" s="18">
        <f>SUMIFS(T_PROF[paid_amt],T_PROF[bill_npi],$A388,T_PROF[year],M$2,T_PROF[encounter],M$4)</f>
        <v>5162.25</v>
      </c>
      <c r="N388" s="18">
        <f>SUMIFS(T_PROF[paid_amt],T_PROF[bill_npi],$A388,T_PROF[year],N$2,T_PROF[encounter],N$4)</f>
        <v>0</v>
      </c>
      <c r="O388" s="18">
        <f t="shared" si="38"/>
        <v>5162.25</v>
      </c>
      <c r="P388" s="1">
        <f t="shared" si="39"/>
        <v>8</v>
      </c>
      <c r="Q388" s="1">
        <f t="shared" si="40"/>
        <v>0</v>
      </c>
      <c r="R388" s="1">
        <f t="shared" si="41"/>
        <v>8</v>
      </c>
      <c r="S388" s="2">
        <f>SUM($R$6:$R388)/SUM($R$6:$R$1749)</f>
        <v>0.93308704065899062</v>
      </c>
    </row>
    <row r="389" spans="1:19" x14ac:dyDescent="0.35">
      <c r="A389">
        <v>1619390838</v>
      </c>
      <c r="B389" t="s">
        <v>388</v>
      </c>
      <c r="C389" t="s">
        <v>3196</v>
      </c>
      <c r="D389" s="1">
        <f>SUMIFS(T_PROF[claims],T_PROF[year],D$2,T_PROF[encounter],D$4,T_PROF[bill_npi],$A389)</f>
        <v>0</v>
      </c>
      <c r="E389" s="1">
        <f>SUMIFS(T_PROF[claims],T_PROF[year],E$2,T_PROF[encounter],E$4,T_PROF[bill_npi],$A389)</f>
        <v>6</v>
      </c>
      <c r="F389" s="1">
        <f t="shared" si="35"/>
        <v>6</v>
      </c>
      <c r="G389" s="1">
        <f>SUMIFS(T_PROF[claims],T_PROF[year],G$2,T_PROF[encounter],G$4,T_PROF[bill_npi],$A389)</f>
        <v>0</v>
      </c>
      <c r="H389" s="1">
        <f>SUMIFS(T_PROF[claims],T_PROF[year],H$2,T_PROF[encounter],H$4,T_PROF[bill_npi],$A389)</f>
        <v>3</v>
      </c>
      <c r="I389" s="1">
        <f t="shared" si="36"/>
        <v>3</v>
      </c>
      <c r="J389" s="1">
        <f>SUMIFS(T_PROF[claims],T_PROF[year],J$2,T_PROF[encounter],J$4,T_PROF[bill_npi],$A389)</f>
        <v>0</v>
      </c>
      <c r="K389" s="1">
        <f>SUMIFS(T_PROF[claims],T_PROF[year],K$2,T_PROF[encounter],K$4,T_PROF[bill_npi],$A389)</f>
        <v>2</v>
      </c>
      <c r="L389" s="1">
        <f t="shared" si="37"/>
        <v>2</v>
      </c>
      <c r="M389" s="18">
        <f>SUMIFS(T_PROF[paid_amt],T_PROF[bill_npi],$A389,T_PROF[year],M$2,T_PROF[encounter],M$4)</f>
        <v>0</v>
      </c>
      <c r="N389" s="18">
        <f>SUMIFS(T_PROF[paid_amt],T_PROF[bill_npi],$A389,T_PROF[year],N$2,T_PROF[encounter],N$4)</f>
        <v>2332.9699999999998</v>
      </c>
      <c r="O389" s="18">
        <f t="shared" si="38"/>
        <v>2332.9699999999998</v>
      </c>
      <c r="P389" s="1">
        <f t="shared" si="39"/>
        <v>0</v>
      </c>
      <c r="Q389" s="1">
        <f t="shared" si="40"/>
        <v>3.6666666666666665</v>
      </c>
      <c r="R389" s="1">
        <f t="shared" si="41"/>
        <v>3.6666666666666665</v>
      </c>
      <c r="S389" s="2">
        <f>SUM($R$6:$R389)/SUM($R$6:$R$1749)</f>
        <v>0.93320087340763758</v>
      </c>
    </row>
    <row r="390" spans="1:19" x14ac:dyDescent="0.35">
      <c r="A390">
        <v>1578604161</v>
      </c>
      <c r="B390" t="s">
        <v>353</v>
      </c>
      <c r="C390" t="s">
        <v>3196</v>
      </c>
      <c r="D390" s="1">
        <f>SUMIFS(T_PROF[claims],T_PROF[year],D$2,T_PROF[encounter],D$4,T_PROF[bill_npi],$A390)</f>
        <v>0</v>
      </c>
      <c r="E390" s="1">
        <f>SUMIFS(T_PROF[claims],T_PROF[year],E$2,T_PROF[encounter],E$4,T_PROF[bill_npi],$A390)</f>
        <v>0</v>
      </c>
      <c r="F390" s="1">
        <f t="shared" ref="F390:F453" si="42">SUM(D390,E390)</f>
        <v>0</v>
      </c>
      <c r="G390" s="1">
        <f>SUMIFS(T_PROF[claims],T_PROF[year],G$2,T_PROF[encounter],G$4,T_PROF[bill_npi],$A390)</f>
        <v>0</v>
      </c>
      <c r="H390" s="1">
        <f>SUMIFS(T_PROF[claims],T_PROF[year],H$2,T_PROF[encounter],H$4,T_PROF[bill_npi],$A390)</f>
        <v>0</v>
      </c>
      <c r="I390" s="1">
        <f t="shared" ref="I390:I453" si="43">SUM(G390,H390)</f>
        <v>0</v>
      </c>
      <c r="J390" s="1">
        <f>SUMIFS(T_PROF[claims],T_PROF[year],J$2,T_PROF[encounter],J$4,T_PROF[bill_npi],$A390)</f>
        <v>0</v>
      </c>
      <c r="K390" s="1">
        <f>SUMIFS(T_PROF[claims],T_PROF[year],K$2,T_PROF[encounter],K$4,T_PROF[bill_npi],$A390)</f>
        <v>0</v>
      </c>
      <c r="L390" s="1">
        <f t="shared" ref="L390:L453" si="44">SUM(J390,K390)</f>
        <v>0</v>
      </c>
      <c r="M390" s="18">
        <f>SUMIFS(T_PROF[paid_amt],T_PROF[bill_npi],$A390,T_PROF[year],M$2,T_PROF[encounter],M$4)</f>
        <v>0</v>
      </c>
      <c r="N390" s="18">
        <f>SUMIFS(T_PROF[paid_amt],T_PROF[bill_npi],$A390,T_PROF[year],N$2,T_PROF[encounter],N$4)</f>
        <v>0</v>
      </c>
      <c r="O390" s="18">
        <f t="shared" si="38"/>
        <v>0</v>
      </c>
      <c r="P390" s="1">
        <f t="shared" si="39"/>
        <v>0</v>
      </c>
      <c r="Q390" s="1">
        <f t="shared" si="40"/>
        <v>0</v>
      </c>
      <c r="R390" s="1">
        <f t="shared" si="41"/>
        <v>0</v>
      </c>
      <c r="S390" s="2">
        <f>SUM($R$6:$R390)/SUM($R$6:$R$1749)</f>
        <v>0.93320087340763758</v>
      </c>
    </row>
    <row r="391" spans="1:19" x14ac:dyDescent="0.35">
      <c r="A391">
        <v>1174793129</v>
      </c>
      <c r="B391" t="s">
        <v>354</v>
      </c>
      <c r="C391" t="s">
        <v>777</v>
      </c>
      <c r="D391" s="1">
        <f>SUMIFS(T_PROF[claims],T_PROF[year],D$2,T_PROF[encounter],D$4,T_PROF[bill_npi],$A391)</f>
        <v>0</v>
      </c>
      <c r="E391" s="1">
        <f>SUMIFS(T_PROF[claims],T_PROF[year],E$2,T_PROF[encounter],E$4,T_PROF[bill_npi],$A391)</f>
        <v>18</v>
      </c>
      <c r="F391" s="1">
        <f t="shared" si="42"/>
        <v>18</v>
      </c>
      <c r="G391" s="1">
        <f>SUMIFS(T_PROF[claims],T_PROF[year],G$2,T_PROF[encounter],G$4,T_PROF[bill_npi],$A391)</f>
        <v>0</v>
      </c>
      <c r="H391" s="1">
        <f>SUMIFS(T_PROF[claims],T_PROF[year],H$2,T_PROF[encounter],H$4,T_PROF[bill_npi],$A391)</f>
        <v>0</v>
      </c>
      <c r="I391" s="1">
        <f t="shared" si="43"/>
        <v>0</v>
      </c>
      <c r="J391" s="1">
        <f>SUMIFS(T_PROF[claims],T_PROF[year],J$2,T_PROF[encounter],J$4,T_PROF[bill_npi],$A391)</f>
        <v>0</v>
      </c>
      <c r="K391" s="1">
        <f>SUMIFS(T_PROF[claims],T_PROF[year],K$2,T_PROF[encounter],K$4,T_PROF[bill_npi],$A391)</f>
        <v>0</v>
      </c>
      <c r="L391" s="1">
        <f t="shared" si="44"/>
        <v>0</v>
      </c>
      <c r="M391" s="18">
        <f>SUMIFS(T_PROF[paid_amt],T_PROF[bill_npi],$A391,T_PROF[year],M$2,T_PROF[encounter],M$4)</f>
        <v>0</v>
      </c>
      <c r="N391" s="18">
        <f>SUMIFS(T_PROF[paid_amt],T_PROF[bill_npi],$A391,T_PROF[year],N$2,T_PROF[encounter],N$4)</f>
        <v>0</v>
      </c>
      <c r="O391" s="18">
        <f t="shared" ref="O391:O454" si="45">SUM(M391:N391)</f>
        <v>0</v>
      </c>
      <c r="P391" s="1">
        <f t="shared" ref="P391:P454" si="46">AVERAGE(J391,G391,D391)</f>
        <v>0</v>
      </c>
      <c r="Q391" s="1">
        <f t="shared" ref="Q391:Q454" si="47">AVERAGE(K391,H391,E391)</f>
        <v>6</v>
      </c>
      <c r="R391" s="1">
        <f t="shared" ref="R391:R454" si="48">AVERAGE(L391,I391,F391)</f>
        <v>6</v>
      </c>
      <c r="S391" s="2">
        <f>SUM($R$6:$R391)/SUM($R$6:$R$1749)</f>
        <v>0.93338714517815069</v>
      </c>
    </row>
    <row r="392" spans="1:19" x14ac:dyDescent="0.35">
      <c r="A392">
        <v>1649354036</v>
      </c>
      <c r="B392" t="s">
        <v>352</v>
      </c>
      <c r="C392" t="s">
        <v>2130</v>
      </c>
      <c r="D392" s="1">
        <f>SUMIFS(T_PROF[claims],T_PROF[year],D$2,T_PROF[encounter],D$4,T_PROF[bill_npi],$A392)</f>
        <v>0</v>
      </c>
      <c r="E392" s="1">
        <f>SUMIFS(T_PROF[claims],T_PROF[year],E$2,T_PROF[encounter],E$4,T_PROF[bill_npi],$A392)</f>
        <v>1</v>
      </c>
      <c r="F392" s="1">
        <f t="shared" si="42"/>
        <v>1</v>
      </c>
      <c r="G392" s="1">
        <f>SUMIFS(T_PROF[claims],T_PROF[year],G$2,T_PROF[encounter],G$4,T_PROF[bill_npi],$A392)</f>
        <v>1</v>
      </c>
      <c r="H392" s="1">
        <f>SUMIFS(T_PROF[claims],T_PROF[year],H$2,T_PROF[encounter],H$4,T_PROF[bill_npi],$A392)</f>
        <v>15</v>
      </c>
      <c r="I392" s="1">
        <f t="shared" si="43"/>
        <v>16</v>
      </c>
      <c r="J392" s="1">
        <f>SUMIFS(T_PROF[claims],T_PROF[year],J$2,T_PROF[encounter],J$4,T_PROF[bill_npi],$A392)</f>
        <v>2</v>
      </c>
      <c r="K392" s="1">
        <f>SUMIFS(T_PROF[claims],T_PROF[year],K$2,T_PROF[encounter],K$4,T_PROF[bill_npi],$A392)</f>
        <v>8</v>
      </c>
      <c r="L392" s="1">
        <f t="shared" si="44"/>
        <v>10</v>
      </c>
      <c r="M392" s="18">
        <f>SUMIFS(T_PROF[paid_amt],T_PROF[bill_npi],$A392,T_PROF[year],M$2,T_PROF[encounter],M$4)</f>
        <v>0</v>
      </c>
      <c r="N392" s="18">
        <f>SUMIFS(T_PROF[paid_amt],T_PROF[bill_npi],$A392,T_PROF[year],N$2,T_PROF[encounter],N$4)</f>
        <v>25600</v>
      </c>
      <c r="O392" s="18">
        <f t="shared" si="45"/>
        <v>25600</v>
      </c>
      <c r="P392" s="1">
        <f t="shared" si="46"/>
        <v>1</v>
      </c>
      <c r="Q392" s="1">
        <f t="shared" si="47"/>
        <v>8</v>
      </c>
      <c r="R392" s="1">
        <f t="shared" si="48"/>
        <v>9</v>
      </c>
      <c r="S392" s="2">
        <f>SUM($R$6:$R392)/SUM($R$6:$R$1749)</f>
        <v>0.93366655283392053</v>
      </c>
    </row>
    <row r="393" spans="1:19" x14ac:dyDescent="0.35">
      <c r="A393">
        <v>1760689590</v>
      </c>
      <c r="B393" t="s">
        <v>351</v>
      </c>
      <c r="C393" t="s">
        <v>777</v>
      </c>
      <c r="D393" s="1">
        <f>SUMIFS(T_PROF[claims],T_PROF[year],D$2,T_PROF[encounter],D$4,T_PROF[bill_npi],$A393)</f>
        <v>0</v>
      </c>
      <c r="E393" s="1">
        <f>SUMIFS(T_PROF[claims],T_PROF[year],E$2,T_PROF[encounter],E$4,T_PROF[bill_npi],$A393)</f>
        <v>7</v>
      </c>
      <c r="F393" s="1">
        <f t="shared" si="42"/>
        <v>7</v>
      </c>
      <c r="G393" s="1">
        <f>SUMIFS(T_PROF[claims],T_PROF[year],G$2,T_PROF[encounter],G$4,T_PROF[bill_npi],$A393)</f>
        <v>0</v>
      </c>
      <c r="H393" s="1">
        <f>SUMIFS(T_PROF[claims],T_PROF[year],H$2,T_PROF[encounter],H$4,T_PROF[bill_npi],$A393)</f>
        <v>7</v>
      </c>
      <c r="I393" s="1">
        <f t="shared" si="43"/>
        <v>7</v>
      </c>
      <c r="J393" s="1">
        <f>SUMIFS(T_PROF[claims],T_PROF[year],J$2,T_PROF[encounter],J$4,T_PROF[bill_npi],$A393)</f>
        <v>0</v>
      </c>
      <c r="K393" s="1">
        <f>SUMIFS(T_PROF[claims],T_PROF[year],K$2,T_PROF[encounter],K$4,T_PROF[bill_npi],$A393)</f>
        <v>8</v>
      </c>
      <c r="L393" s="1">
        <f t="shared" si="44"/>
        <v>8</v>
      </c>
      <c r="M393" s="18">
        <f>SUMIFS(T_PROF[paid_amt],T_PROF[bill_npi],$A393,T_PROF[year],M$2,T_PROF[encounter],M$4)</f>
        <v>0</v>
      </c>
      <c r="N393" s="18">
        <f>SUMIFS(T_PROF[paid_amt],T_PROF[bill_npi],$A393,T_PROF[year],N$2,T_PROF[encounter],N$4)</f>
        <v>28000</v>
      </c>
      <c r="O393" s="18">
        <f t="shared" si="45"/>
        <v>28000</v>
      </c>
      <c r="P393" s="1">
        <f t="shared" si="46"/>
        <v>0</v>
      </c>
      <c r="Q393" s="1">
        <f t="shared" si="47"/>
        <v>7.333333333333333</v>
      </c>
      <c r="R393" s="1">
        <f t="shared" si="48"/>
        <v>7.333333333333333</v>
      </c>
      <c r="S393" s="2">
        <f>SUM($R$6:$R393)/SUM($R$6:$R$1749)</f>
        <v>0.93389421833121433</v>
      </c>
    </row>
    <row r="394" spans="1:19" x14ac:dyDescent="0.35">
      <c r="A394">
        <v>1740549971</v>
      </c>
      <c r="B394" t="s">
        <v>357</v>
      </c>
      <c r="C394" t="s">
        <v>2208</v>
      </c>
      <c r="D394" s="1">
        <f>SUMIFS(T_PROF[claims],T_PROF[year],D$2,T_PROF[encounter],D$4,T_PROF[bill_npi],$A394)</f>
        <v>0</v>
      </c>
      <c r="E394" s="1">
        <f>SUMIFS(T_PROF[claims],T_PROF[year],E$2,T_PROF[encounter],E$4,T_PROF[bill_npi],$A394)</f>
        <v>1</v>
      </c>
      <c r="F394" s="1">
        <f t="shared" si="42"/>
        <v>1</v>
      </c>
      <c r="G394" s="1">
        <f>SUMIFS(T_PROF[claims],T_PROF[year],G$2,T_PROF[encounter],G$4,T_PROF[bill_npi],$A394)</f>
        <v>0</v>
      </c>
      <c r="H394" s="1">
        <f>SUMIFS(T_PROF[claims],T_PROF[year],H$2,T_PROF[encounter],H$4,T_PROF[bill_npi],$A394)</f>
        <v>0</v>
      </c>
      <c r="I394" s="1">
        <f t="shared" si="43"/>
        <v>0</v>
      </c>
      <c r="J394" s="1">
        <f>SUMIFS(T_PROF[claims],T_PROF[year],J$2,T_PROF[encounter],J$4,T_PROF[bill_npi],$A394)</f>
        <v>0</v>
      </c>
      <c r="K394" s="1">
        <f>SUMIFS(T_PROF[claims],T_PROF[year],K$2,T_PROF[encounter],K$4,T_PROF[bill_npi],$A394)</f>
        <v>0</v>
      </c>
      <c r="L394" s="1">
        <f t="shared" si="44"/>
        <v>0</v>
      </c>
      <c r="M394" s="18">
        <f>SUMIFS(T_PROF[paid_amt],T_PROF[bill_npi],$A394,T_PROF[year],M$2,T_PROF[encounter],M$4)</f>
        <v>0</v>
      </c>
      <c r="N394" s="18">
        <f>SUMIFS(T_PROF[paid_amt],T_PROF[bill_npi],$A394,T_PROF[year],N$2,T_PROF[encounter],N$4)</f>
        <v>0</v>
      </c>
      <c r="O394" s="18">
        <f t="shared" si="45"/>
        <v>0</v>
      </c>
      <c r="P394" s="1">
        <f t="shared" si="46"/>
        <v>0</v>
      </c>
      <c r="Q394" s="1">
        <f t="shared" si="47"/>
        <v>0.33333333333333331</v>
      </c>
      <c r="R394" s="1">
        <f t="shared" si="48"/>
        <v>0.33333333333333331</v>
      </c>
      <c r="S394" s="2">
        <f>SUM($R$6:$R394)/SUM($R$6:$R$1749)</f>
        <v>0.93390456676290945</v>
      </c>
    </row>
    <row r="395" spans="1:19" x14ac:dyDescent="0.35">
      <c r="A395">
        <v>1811177066</v>
      </c>
      <c r="B395" t="s">
        <v>352</v>
      </c>
      <c r="C395" t="s">
        <v>2130</v>
      </c>
      <c r="D395" s="1">
        <f>SUMIFS(T_PROF[claims],T_PROF[year],D$2,T_PROF[encounter],D$4,T_PROF[bill_npi],$A395)</f>
        <v>0</v>
      </c>
      <c r="E395" s="1">
        <f>SUMIFS(T_PROF[claims],T_PROF[year],E$2,T_PROF[encounter],E$4,T_PROF[bill_npi],$A395)</f>
        <v>8</v>
      </c>
      <c r="F395" s="1">
        <f t="shared" si="42"/>
        <v>8</v>
      </c>
      <c r="G395" s="1">
        <f>SUMIFS(T_PROF[claims],T_PROF[year],G$2,T_PROF[encounter],G$4,T_PROF[bill_npi],$A395)</f>
        <v>0</v>
      </c>
      <c r="H395" s="1">
        <f>SUMIFS(T_PROF[claims],T_PROF[year],H$2,T_PROF[encounter],H$4,T_PROF[bill_npi],$A395)</f>
        <v>4</v>
      </c>
      <c r="I395" s="1">
        <f t="shared" si="43"/>
        <v>4</v>
      </c>
      <c r="J395" s="1">
        <f>SUMIFS(T_PROF[claims],T_PROF[year],J$2,T_PROF[encounter],J$4,T_PROF[bill_npi],$A395)</f>
        <v>0</v>
      </c>
      <c r="K395" s="1">
        <f>SUMIFS(T_PROF[claims],T_PROF[year],K$2,T_PROF[encounter],K$4,T_PROF[bill_npi],$A395)</f>
        <v>5</v>
      </c>
      <c r="L395" s="1">
        <f t="shared" si="44"/>
        <v>5</v>
      </c>
      <c r="M395" s="18">
        <f>SUMIFS(T_PROF[paid_amt],T_PROF[bill_npi],$A395,T_PROF[year],M$2,T_PROF[encounter],M$4)</f>
        <v>0</v>
      </c>
      <c r="N395" s="18">
        <f>SUMIFS(T_PROF[paid_amt],T_PROF[bill_npi],$A395,T_PROF[year],N$2,T_PROF[encounter],N$4)</f>
        <v>11392.6</v>
      </c>
      <c r="O395" s="18">
        <f t="shared" si="45"/>
        <v>11392.6</v>
      </c>
      <c r="P395" s="1">
        <f t="shared" si="46"/>
        <v>0</v>
      </c>
      <c r="Q395" s="1">
        <f t="shared" si="47"/>
        <v>5.666666666666667</v>
      </c>
      <c r="R395" s="1">
        <f t="shared" si="48"/>
        <v>5.666666666666667</v>
      </c>
      <c r="S395" s="2">
        <f>SUM($R$6:$R395)/SUM($R$6:$R$1749)</f>
        <v>0.93408049010172756</v>
      </c>
    </row>
    <row r="396" spans="1:19" x14ac:dyDescent="0.35">
      <c r="A396">
        <v>1881795128</v>
      </c>
      <c r="B396" t="s">
        <v>351</v>
      </c>
      <c r="C396" t="s">
        <v>777</v>
      </c>
      <c r="D396" s="1">
        <f>SUMIFS(T_PROF[claims],T_PROF[year],D$2,T_PROF[encounter],D$4,T_PROF[bill_npi],$A396)</f>
        <v>0</v>
      </c>
      <c r="E396" s="1">
        <f>SUMIFS(T_PROF[claims],T_PROF[year],E$2,T_PROF[encounter],E$4,T_PROF[bill_npi],$A396)</f>
        <v>6</v>
      </c>
      <c r="F396" s="1">
        <f t="shared" si="42"/>
        <v>6</v>
      </c>
      <c r="G396" s="1">
        <f>SUMIFS(T_PROF[claims],T_PROF[year],G$2,T_PROF[encounter],G$4,T_PROF[bill_npi],$A396)</f>
        <v>0</v>
      </c>
      <c r="H396" s="1">
        <f>SUMIFS(T_PROF[claims],T_PROF[year],H$2,T_PROF[encounter],H$4,T_PROF[bill_npi],$A396)</f>
        <v>8</v>
      </c>
      <c r="I396" s="1">
        <f t="shared" si="43"/>
        <v>8</v>
      </c>
      <c r="J396" s="1">
        <f>SUMIFS(T_PROF[claims],T_PROF[year],J$2,T_PROF[encounter],J$4,T_PROF[bill_npi],$A396)</f>
        <v>0</v>
      </c>
      <c r="K396" s="1">
        <f>SUMIFS(T_PROF[claims],T_PROF[year],K$2,T_PROF[encounter],K$4,T_PROF[bill_npi],$A396)</f>
        <v>14</v>
      </c>
      <c r="L396" s="1">
        <f t="shared" si="44"/>
        <v>14</v>
      </c>
      <c r="M396" s="18">
        <f>SUMIFS(T_PROF[paid_amt],T_PROF[bill_npi],$A396,T_PROF[year],M$2,T_PROF[encounter],M$4)</f>
        <v>0</v>
      </c>
      <c r="N396" s="18">
        <f>SUMIFS(T_PROF[paid_amt],T_PROF[bill_npi],$A396,T_PROF[year],N$2,T_PROF[encounter],N$4)</f>
        <v>27533.360000000001</v>
      </c>
      <c r="O396" s="18">
        <f t="shared" si="45"/>
        <v>27533.360000000001</v>
      </c>
      <c r="P396" s="1">
        <f t="shared" si="46"/>
        <v>0</v>
      </c>
      <c r="Q396" s="1">
        <f t="shared" si="47"/>
        <v>9.3333333333333339</v>
      </c>
      <c r="R396" s="1">
        <f t="shared" si="48"/>
        <v>9.3333333333333339</v>
      </c>
      <c r="S396" s="2">
        <f>SUM($R$6:$R396)/SUM($R$6:$R$1749)</f>
        <v>0.9343702461891924</v>
      </c>
    </row>
    <row r="397" spans="1:19" x14ac:dyDescent="0.35">
      <c r="A397">
        <v>1982653457</v>
      </c>
      <c r="B397" t="s">
        <v>351</v>
      </c>
      <c r="C397" t="s">
        <v>777</v>
      </c>
      <c r="D397" s="1">
        <f>SUMIFS(T_PROF[claims],T_PROF[year],D$2,T_PROF[encounter],D$4,T_PROF[bill_npi],$A397)</f>
        <v>8</v>
      </c>
      <c r="E397" s="1">
        <f>SUMIFS(T_PROF[claims],T_PROF[year],E$2,T_PROF[encounter],E$4,T_PROF[bill_npi],$A397)</f>
        <v>0</v>
      </c>
      <c r="F397" s="1">
        <f t="shared" si="42"/>
        <v>8</v>
      </c>
      <c r="G397" s="1">
        <f>SUMIFS(T_PROF[claims],T_PROF[year],G$2,T_PROF[encounter],G$4,T_PROF[bill_npi],$A397)</f>
        <v>7</v>
      </c>
      <c r="H397" s="1">
        <f>SUMIFS(T_PROF[claims],T_PROF[year],H$2,T_PROF[encounter],H$4,T_PROF[bill_npi],$A397)</f>
        <v>0</v>
      </c>
      <c r="I397" s="1">
        <f t="shared" si="43"/>
        <v>7</v>
      </c>
      <c r="J397" s="1">
        <f>SUMIFS(T_PROF[claims],T_PROF[year],J$2,T_PROF[encounter],J$4,T_PROF[bill_npi],$A397)</f>
        <v>1</v>
      </c>
      <c r="K397" s="1">
        <f>SUMIFS(T_PROF[claims],T_PROF[year],K$2,T_PROF[encounter],K$4,T_PROF[bill_npi],$A397)</f>
        <v>0</v>
      </c>
      <c r="L397" s="1">
        <f t="shared" si="44"/>
        <v>1</v>
      </c>
      <c r="M397" s="18">
        <f>SUMIFS(T_PROF[paid_amt],T_PROF[bill_npi],$A397,T_PROF[year],M$2,T_PROF[encounter],M$4)</f>
        <v>592.35</v>
      </c>
      <c r="N397" s="18">
        <f>SUMIFS(T_PROF[paid_amt],T_PROF[bill_npi],$A397,T_PROF[year],N$2,T_PROF[encounter],N$4)</f>
        <v>0</v>
      </c>
      <c r="O397" s="18">
        <f t="shared" si="45"/>
        <v>592.35</v>
      </c>
      <c r="P397" s="1">
        <f t="shared" si="46"/>
        <v>5.333333333333333</v>
      </c>
      <c r="Q397" s="1">
        <f t="shared" si="47"/>
        <v>0</v>
      </c>
      <c r="R397" s="1">
        <f t="shared" si="48"/>
        <v>5.333333333333333</v>
      </c>
      <c r="S397" s="2">
        <f>SUM($R$6:$R397)/SUM($R$6:$R$1749)</f>
        <v>0.93453582109631528</v>
      </c>
    </row>
    <row r="398" spans="1:19" x14ac:dyDescent="0.35">
      <c r="A398">
        <v>1982658779</v>
      </c>
      <c r="B398" t="s">
        <v>351</v>
      </c>
      <c r="C398" t="s">
        <v>777</v>
      </c>
      <c r="D398" s="1">
        <f>SUMIFS(T_PROF[claims],T_PROF[year],D$2,T_PROF[encounter],D$4,T_PROF[bill_npi],$A398)</f>
        <v>0</v>
      </c>
      <c r="E398" s="1">
        <f>SUMIFS(T_PROF[claims],T_PROF[year],E$2,T_PROF[encounter],E$4,T_PROF[bill_npi],$A398)</f>
        <v>4</v>
      </c>
      <c r="F398" s="1">
        <f t="shared" si="42"/>
        <v>4</v>
      </c>
      <c r="G398" s="1">
        <f>SUMIFS(T_PROF[claims],T_PROF[year],G$2,T_PROF[encounter],G$4,T_PROF[bill_npi],$A398)</f>
        <v>0</v>
      </c>
      <c r="H398" s="1">
        <f>SUMIFS(T_PROF[claims],T_PROF[year],H$2,T_PROF[encounter],H$4,T_PROF[bill_npi],$A398)</f>
        <v>9</v>
      </c>
      <c r="I398" s="1">
        <f t="shared" si="43"/>
        <v>9</v>
      </c>
      <c r="J398" s="1">
        <f>SUMIFS(T_PROF[claims],T_PROF[year],J$2,T_PROF[encounter],J$4,T_PROF[bill_npi],$A398)</f>
        <v>0</v>
      </c>
      <c r="K398" s="1">
        <f>SUMIFS(T_PROF[claims],T_PROF[year],K$2,T_PROF[encounter],K$4,T_PROF[bill_npi],$A398)</f>
        <v>11</v>
      </c>
      <c r="L398" s="1">
        <f t="shared" si="44"/>
        <v>11</v>
      </c>
      <c r="M398" s="18">
        <f>SUMIFS(T_PROF[paid_amt],T_PROF[bill_npi],$A398,T_PROF[year],M$2,T_PROF[encounter],M$4)</f>
        <v>0</v>
      </c>
      <c r="N398" s="18">
        <f>SUMIFS(T_PROF[paid_amt],T_PROF[bill_npi],$A398,T_PROF[year],N$2,T_PROF[encounter],N$4)</f>
        <v>35200</v>
      </c>
      <c r="O398" s="18">
        <f t="shared" si="45"/>
        <v>35200</v>
      </c>
      <c r="P398" s="1">
        <f t="shared" si="46"/>
        <v>0</v>
      </c>
      <c r="Q398" s="1">
        <f t="shared" si="47"/>
        <v>8</v>
      </c>
      <c r="R398" s="1">
        <f t="shared" si="48"/>
        <v>8</v>
      </c>
      <c r="S398" s="2">
        <f>SUM($R$6:$R398)/SUM($R$6:$R$1749)</f>
        <v>0.93478418345699943</v>
      </c>
    </row>
    <row r="399" spans="1:19" x14ac:dyDescent="0.35">
      <c r="A399">
        <v>1487973228</v>
      </c>
      <c r="B399" t="s">
        <v>351</v>
      </c>
      <c r="C399" t="s">
        <v>777</v>
      </c>
      <c r="D399" s="1">
        <f>SUMIFS(T_PROF[claims],T_PROF[year],D$2,T_PROF[encounter],D$4,T_PROF[bill_npi],$A399)</f>
        <v>0</v>
      </c>
      <c r="E399" s="1">
        <f>SUMIFS(T_PROF[claims],T_PROF[year],E$2,T_PROF[encounter],E$4,T_PROF[bill_npi],$A399)</f>
        <v>14</v>
      </c>
      <c r="F399" s="1">
        <f t="shared" si="42"/>
        <v>14</v>
      </c>
      <c r="G399" s="1">
        <f>SUMIFS(T_PROF[claims],T_PROF[year],G$2,T_PROF[encounter],G$4,T_PROF[bill_npi],$A399)</f>
        <v>0</v>
      </c>
      <c r="H399" s="1">
        <f>SUMIFS(T_PROF[claims],T_PROF[year],H$2,T_PROF[encounter],H$4,T_PROF[bill_npi],$A399)</f>
        <v>9</v>
      </c>
      <c r="I399" s="1">
        <f t="shared" si="43"/>
        <v>9</v>
      </c>
      <c r="J399" s="1">
        <f>SUMIFS(T_PROF[claims],T_PROF[year],J$2,T_PROF[encounter],J$4,T_PROF[bill_npi],$A399)</f>
        <v>0</v>
      </c>
      <c r="K399" s="1">
        <f>SUMIFS(T_PROF[claims],T_PROF[year],K$2,T_PROF[encounter],K$4,T_PROF[bill_npi],$A399)</f>
        <v>10</v>
      </c>
      <c r="L399" s="1">
        <f t="shared" si="44"/>
        <v>10</v>
      </c>
      <c r="M399" s="18">
        <f>SUMIFS(T_PROF[paid_amt],T_PROF[bill_npi],$A399,T_PROF[year],M$2,T_PROF[encounter],M$4)</f>
        <v>0</v>
      </c>
      <c r="N399" s="18">
        <f>SUMIFS(T_PROF[paid_amt],T_PROF[bill_npi],$A399,T_PROF[year],N$2,T_PROF[encounter],N$4)</f>
        <v>9103.6</v>
      </c>
      <c r="O399" s="18">
        <f t="shared" si="45"/>
        <v>9103.6</v>
      </c>
      <c r="P399" s="1">
        <f t="shared" si="46"/>
        <v>0</v>
      </c>
      <c r="Q399" s="1">
        <f t="shared" si="47"/>
        <v>11</v>
      </c>
      <c r="R399" s="1">
        <f t="shared" si="48"/>
        <v>11</v>
      </c>
      <c r="S399" s="2">
        <f>SUM($R$6:$R399)/SUM($R$6:$R$1749)</f>
        <v>0.9351256817029403</v>
      </c>
    </row>
    <row r="400" spans="1:19" x14ac:dyDescent="0.35">
      <c r="A400">
        <v>1194986174</v>
      </c>
      <c r="B400" t="s">
        <v>351</v>
      </c>
      <c r="C400" t="s">
        <v>777</v>
      </c>
      <c r="D400" s="1">
        <f>SUMIFS(T_PROF[claims],T_PROF[year],D$2,T_PROF[encounter],D$4,T_PROF[bill_npi],$A400)</f>
        <v>14</v>
      </c>
      <c r="E400" s="1">
        <f>SUMIFS(T_PROF[claims],T_PROF[year],E$2,T_PROF[encounter],E$4,T_PROF[bill_npi],$A400)</f>
        <v>1</v>
      </c>
      <c r="F400" s="1">
        <f t="shared" si="42"/>
        <v>15</v>
      </c>
      <c r="G400" s="1">
        <f>SUMIFS(T_PROF[claims],T_PROF[year],G$2,T_PROF[encounter],G$4,T_PROF[bill_npi],$A400)</f>
        <v>1</v>
      </c>
      <c r="H400" s="1">
        <f>SUMIFS(T_PROF[claims],T_PROF[year],H$2,T_PROF[encounter],H$4,T_PROF[bill_npi],$A400)</f>
        <v>0</v>
      </c>
      <c r="I400" s="1">
        <f t="shared" si="43"/>
        <v>1</v>
      </c>
      <c r="J400" s="1">
        <f>SUMIFS(T_PROF[claims],T_PROF[year],J$2,T_PROF[encounter],J$4,T_PROF[bill_npi],$A400)</f>
        <v>0</v>
      </c>
      <c r="K400" s="1">
        <f>SUMIFS(T_PROF[claims],T_PROF[year],K$2,T_PROF[encounter],K$4,T_PROF[bill_npi],$A400)</f>
        <v>0</v>
      </c>
      <c r="L400" s="1">
        <f t="shared" si="44"/>
        <v>0</v>
      </c>
      <c r="M400" s="18">
        <f>SUMIFS(T_PROF[paid_amt],T_PROF[bill_npi],$A400,T_PROF[year],M$2,T_PROF[encounter],M$4)</f>
        <v>0</v>
      </c>
      <c r="N400" s="18">
        <f>SUMIFS(T_PROF[paid_amt],T_PROF[bill_npi],$A400,T_PROF[year],N$2,T_PROF[encounter],N$4)</f>
        <v>0</v>
      </c>
      <c r="O400" s="18">
        <f t="shared" si="45"/>
        <v>0</v>
      </c>
      <c r="P400" s="1">
        <f t="shared" si="46"/>
        <v>5</v>
      </c>
      <c r="Q400" s="1">
        <f t="shared" si="47"/>
        <v>0.33333333333333331</v>
      </c>
      <c r="R400" s="1">
        <f t="shared" si="48"/>
        <v>5.333333333333333</v>
      </c>
      <c r="S400" s="2">
        <f>SUM($R$6:$R400)/SUM($R$6:$R$1749)</f>
        <v>0.93529125661006307</v>
      </c>
    </row>
    <row r="401" spans="1:19" x14ac:dyDescent="0.35">
      <c r="A401">
        <v>1891112520</v>
      </c>
      <c r="B401" t="s">
        <v>351</v>
      </c>
      <c r="C401" t="s">
        <v>777</v>
      </c>
      <c r="D401" s="1">
        <f>SUMIFS(T_PROF[claims],T_PROF[year],D$2,T_PROF[encounter],D$4,T_PROF[bill_npi],$A401)</f>
        <v>0</v>
      </c>
      <c r="E401" s="1">
        <f>SUMIFS(T_PROF[claims],T_PROF[year],E$2,T_PROF[encounter],E$4,T_PROF[bill_npi],$A401)</f>
        <v>6</v>
      </c>
      <c r="F401" s="1">
        <f t="shared" si="42"/>
        <v>6</v>
      </c>
      <c r="G401" s="1">
        <f>SUMIFS(T_PROF[claims],T_PROF[year],G$2,T_PROF[encounter],G$4,T_PROF[bill_npi],$A401)</f>
        <v>0</v>
      </c>
      <c r="H401" s="1">
        <f>SUMIFS(T_PROF[claims],T_PROF[year],H$2,T_PROF[encounter],H$4,T_PROF[bill_npi],$A401)</f>
        <v>7</v>
      </c>
      <c r="I401" s="1">
        <f t="shared" si="43"/>
        <v>7</v>
      </c>
      <c r="J401" s="1">
        <f>SUMIFS(T_PROF[claims],T_PROF[year],J$2,T_PROF[encounter],J$4,T_PROF[bill_npi],$A401)</f>
        <v>0</v>
      </c>
      <c r="K401" s="1">
        <f>SUMIFS(T_PROF[claims],T_PROF[year],K$2,T_PROF[encounter],K$4,T_PROF[bill_npi],$A401)</f>
        <v>7</v>
      </c>
      <c r="L401" s="1">
        <f t="shared" si="44"/>
        <v>7</v>
      </c>
      <c r="M401" s="18">
        <f>SUMIFS(T_PROF[paid_amt],T_PROF[bill_npi],$A401,T_PROF[year],M$2,T_PROF[encounter],M$4)</f>
        <v>0</v>
      </c>
      <c r="N401" s="18">
        <f>SUMIFS(T_PROF[paid_amt],T_PROF[bill_npi],$A401,T_PROF[year],N$2,T_PROF[encounter],N$4)</f>
        <v>17069.22</v>
      </c>
      <c r="O401" s="18">
        <f t="shared" si="45"/>
        <v>17069.22</v>
      </c>
      <c r="P401" s="1">
        <f t="shared" si="46"/>
        <v>0</v>
      </c>
      <c r="Q401" s="1">
        <f t="shared" si="47"/>
        <v>6.666666666666667</v>
      </c>
      <c r="R401" s="1">
        <f t="shared" si="48"/>
        <v>6.666666666666667</v>
      </c>
      <c r="S401" s="2">
        <f>SUM($R$6:$R401)/SUM($R$6:$R$1749)</f>
        <v>0.93549822524396664</v>
      </c>
    </row>
    <row r="402" spans="1:19" x14ac:dyDescent="0.35">
      <c r="A402">
        <v>1356634554</v>
      </c>
      <c r="B402" t="s">
        <v>351</v>
      </c>
      <c r="C402" t="s">
        <v>777</v>
      </c>
      <c r="D402" s="1">
        <f>SUMIFS(T_PROF[claims],T_PROF[year],D$2,T_PROF[encounter],D$4,T_PROF[bill_npi],$A402)</f>
        <v>0</v>
      </c>
      <c r="E402" s="1">
        <f>SUMIFS(T_PROF[claims],T_PROF[year],E$2,T_PROF[encounter],E$4,T_PROF[bill_npi],$A402)</f>
        <v>10</v>
      </c>
      <c r="F402" s="1">
        <f t="shared" si="42"/>
        <v>10</v>
      </c>
      <c r="G402" s="1">
        <f>SUMIFS(T_PROF[claims],T_PROF[year],G$2,T_PROF[encounter],G$4,T_PROF[bill_npi],$A402)</f>
        <v>0</v>
      </c>
      <c r="H402" s="1">
        <f>SUMIFS(T_PROF[claims],T_PROF[year],H$2,T_PROF[encounter],H$4,T_PROF[bill_npi],$A402)</f>
        <v>0</v>
      </c>
      <c r="I402" s="1">
        <f t="shared" si="43"/>
        <v>0</v>
      </c>
      <c r="J402" s="1">
        <f>SUMIFS(T_PROF[claims],T_PROF[year],J$2,T_PROF[encounter],J$4,T_PROF[bill_npi],$A402)</f>
        <v>0</v>
      </c>
      <c r="K402" s="1">
        <f>SUMIFS(T_PROF[claims],T_PROF[year],K$2,T_PROF[encounter],K$4,T_PROF[bill_npi],$A402)</f>
        <v>0</v>
      </c>
      <c r="L402" s="1">
        <f t="shared" si="44"/>
        <v>0</v>
      </c>
      <c r="M402" s="18">
        <f>SUMIFS(T_PROF[paid_amt],T_PROF[bill_npi],$A402,T_PROF[year],M$2,T_PROF[encounter],M$4)</f>
        <v>0</v>
      </c>
      <c r="N402" s="18">
        <f>SUMIFS(T_PROF[paid_amt],T_PROF[bill_npi],$A402,T_PROF[year],N$2,T_PROF[encounter],N$4)</f>
        <v>0</v>
      </c>
      <c r="O402" s="18">
        <f t="shared" si="45"/>
        <v>0</v>
      </c>
      <c r="P402" s="1">
        <f t="shared" si="46"/>
        <v>0</v>
      </c>
      <c r="Q402" s="1">
        <f t="shared" si="47"/>
        <v>3.3333333333333335</v>
      </c>
      <c r="R402" s="1">
        <f t="shared" si="48"/>
        <v>3.3333333333333335</v>
      </c>
      <c r="S402" s="2">
        <f>SUM($R$6:$R402)/SUM($R$6:$R$1749)</f>
        <v>0.93560170956091837</v>
      </c>
    </row>
    <row r="403" spans="1:19" x14ac:dyDescent="0.35">
      <c r="A403">
        <v>1245257815</v>
      </c>
      <c r="B403" t="s">
        <v>351</v>
      </c>
      <c r="C403" t="s">
        <v>777</v>
      </c>
      <c r="D403" s="1">
        <f>SUMIFS(T_PROF[claims],T_PROF[year],D$2,T_PROF[encounter],D$4,T_PROF[bill_npi],$A403)</f>
        <v>0</v>
      </c>
      <c r="E403" s="1">
        <f>SUMIFS(T_PROF[claims],T_PROF[year],E$2,T_PROF[encounter],E$4,T_PROF[bill_npi],$A403)</f>
        <v>10</v>
      </c>
      <c r="F403" s="1">
        <f t="shared" si="42"/>
        <v>10</v>
      </c>
      <c r="G403" s="1">
        <f>SUMIFS(T_PROF[claims],T_PROF[year],G$2,T_PROF[encounter],G$4,T_PROF[bill_npi],$A403)</f>
        <v>0</v>
      </c>
      <c r="H403" s="1">
        <f>SUMIFS(T_PROF[claims],T_PROF[year],H$2,T_PROF[encounter],H$4,T_PROF[bill_npi],$A403)</f>
        <v>0</v>
      </c>
      <c r="I403" s="1">
        <f t="shared" si="43"/>
        <v>0</v>
      </c>
      <c r="J403" s="1">
        <f>SUMIFS(T_PROF[claims],T_PROF[year],J$2,T_PROF[encounter],J$4,T_PROF[bill_npi],$A403)</f>
        <v>0</v>
      </c>
      <c r="K403" s="1">
        <f>SUMIFS(T_PROF[claims],T_PROF[year],K$2,T_PROF[encounter],K$4,T_PROF[bill_npi],$A403)</f>
        <v>0</v>
      </c>
      <c r="L403" s="1">
        <f t="shared" si="44"/>
        <v>0</v>
      </c>
      <c r="M403" s="18">
        <f>SUMIFS(T_PROF[paid_amt],T_PROF[bill_npi],$A403,T_PROF[year],M$2,T_PROF[encounter],M$4)</f>
        <v>0</v>
      </c>
      <c r="N403" s="18">
        <f>SUMIFS(T_PROF[paid_amt],T_PROF[bill_npi],$A403,T_PROF[year],N$2,T_PROF[encounter],N$4)</f>
        <v>0</v>
      </c>
      <c r="O403" s="18">
        <f t="shared" si="45"/>
        <v>0</v>
      </c>
      <c r="P403" s="1">
        <f t="shared" si="46"/>
        <v>0</v>
      </c>
      <c r="Q403" s="1">
        <f t="shared" si="47"/>
        <v>3.3333333333333335</v>
      </c>
      <c r="R403" s="1">
        <f t="shared" si="48"/>
        <v>3.3333333333333335</v>
      </c>
      <c r="S403" s="2">
        <f>SUM($R$6:$R403)/SUM($R$6:$R$1749)</f>
        <v>0.9357051938778701</v>
      </c>
    </row>
    <row r="404" spans="1:19" x14ac:dyDescent="0.35">
      <c r="A404">
        <v>1306943048</v>
      </c>
      <c r="B404" t="s">
        <v>351</v>
      </c>
      <c r="C404" t="s">
        <v>777</v>
      </c>
      <c r="D404" s="1">
        <f>SUMIFS(T_PROF[claims],T_PROF[year],D$2,T_PROF[encounter],D$4,T_PROF[bill_npi],$A404)</f>
        <v>0</v>
      </c>
      <c r="E404" s="1">
        <f>SUMIFS(T_PROF[claims],T_PROF[year],E$2,T_PROF[encounter],E$4,T_PROF[bill_npi],$A404)</f>
        <v>14</v>
      </c>
      <c r="F404" s="1">
        <f t="shared" si="42"/>
        <v>14</v>
      </c>
      <c r="G404" s="1">
        <f>SUMIFS(T_PROF[claims],T_PROF[year],G$2,T_PROF[encounter],G$4,T_PROF[bill_npi],$A404)</f>
        <v>0</v>
      </c>
      <c r="H404" s="1">
        <f>SUMIFS(T_PROF[claims],T_PROF[year],H$2,T_PROF[encounter],H$4,T_PROF[bill_npi],$A404)</f>
        <v>6</v>
      </c>
      <c r="I404" s="1">
        <f t="shared" si="43"/>
        <v>6</v>
      </c>
      <c r="J404" s="1">
        <f>SUMIFS(T_PROF[claims],T_PROF[year],J$2,T_PROF[encounter],J$4,T_PROF[bill_npi],$A404)</f>
        <v>0</v>
      </c>
      <c r="K404" s="1">
        <f>SUMIFS(T_PROF[claims],T_PROF[year],K$2,T_PROF[encounter],K$4,T_PROF[bill_npi],$A404)</f>
        <v>1</v>
      </c>
      <c r="L404" s="1">
        <f t="shared" si="44"/>
        <v>1</v>
      </c>
      <c r="M404" s="18">
        <f>SUMIFS(T_PROF[paid_amt],T_PROF[bill_npi],$A404,T_PROF[year],M$2,T_PROF[encounter],M$4)</f>
        <v>0</v>
      </c>
      <c r="N404" s="18">
        <f>SUMIFS(T_PROF[paid_amt],T_PROF[bill_npi],$A404,T_PROF[year],N$2,T_PROF[encounter],N$4)</f>
        <v>2009.72</v>
      </c>
      <c r="O404" s="18">
        <f t="shared" si="45"/>
        <v>2009.72</v>
      </c>
      <c r="P404" s="1">
        <f t="shared" si="46"/>
        <v>0</v>
      </c>
      <c r="Q404" s="1">
        <f t="shared" si="47"/>
        <v>7</v>
      </c>
      <c r="R404" s="1">
        <f t="shared" si="48"/>
        <v>7</v>
      </c>
      <c r="S404" s="2">
        <f>SUM($R$6:$R404)/SUM($R$6:$R$1749)</f>
        <v>0.93592251094346879</v>
      </c>
    </row>
    <row r="405" spans="1:19" x14ac:dyDescent="0.35">
      <c r="A405">
        <v>1124204490</v>
      </c>
      <c r="B405" t="s">
        <v>354</v>
      </c>
      <c r="C405" t="s">
        <v>777</v>
      </c>
      <c r="D405" s="1">
        <f>SUMIFS(T_PROF[claims],T_PROF[year],D$2,T_PROF[encounter],D$4,T_PROF[bill_npi],$A405)</f>
        <v>0</v>
      </c>
      <c r="E405" s="1">
        <f>SUMIFS(T_PROF[claims],T_PROF[year],E$2,T_PROF[encounter],E$4,T_PROF[bill_npi],$A405)</f>
        <v>4</v>
      </c>
      <c r="F405" s="1">
        <f t="shared" si="42"/>
        <v>4</v>
      </c>
      <c r="G405" s="1">
        <f>SUMIFS(T_PROF[claims],T_PROF[year],G$2,T_PROF[encounter],G$4,T_PROF[bill_npi],$A405)</f>
        <v>0</v>
      </c>
      <c r="H405" s="1">
        <f>SUMIFS(T_PROF[claims],T_PROF[year],H$2,T_PROF[encounter],H$4,T_PROF[bill_npi],$A405)</f>
        <v>6</v>
      </c>
      <c r="I405" s="1">
        <f t="shared" si="43"/>
        <v>6</v>
      </c>
      <c r="J405" s="1">
        <f>SUMIFS(T_PROF[claims],T_PROF[year],J$2,T_PROF[encounter],J$4,T_PROF[bill_npi],$A405)</f>
        <v>0</v>
      </c>
      <c r="K405" s="1">
        <f>SUMIFS(T_PROF[claims],T_PROF[year],K$2,T_PROF[encounter],K$4,T_PROF[bill_npi],$A405)</f>
        <v>4</v>
      </c>
      <c r="L405" s="1">
        <f t="shared" si="44"/>
        <v>4</v>
      </c>
      <c r="M405" s="18">
        <f>SUMIFS(T_PROF[paid_amt],T_PROF[bill_npi],$A405,T_PROF[year],M$2,T_PROF[encounter],M$4)</f>
        <v>0</v>
      </c>
      <c r="N405" s="18">
        <f>SUMIFS(T_PROF[paid_amt],T_PROF[bill_npi],$A405,T_PROF[year],N$2,T_PROF[encounter],N$4)</f>
        <v>7835.56</v>
      </c>
      <c r="O405" s="18">
        <f t="shared" si="45"/>
        <v>7835.56</v>
      </c>
      <c r="P405" s="1">
        <f t="shared" si="46"/>
        <v>0</v>
      </c>
      <c r="Q405" s="1">
        <f t="shared" si="47"/>
        <v>4.666666666666667</v>
      </c>
      <c r="R405" s="1">
        <f t="shared" si="48"/>
        <v>4.666666666666667</v>
      </c>
      <c r="S405" s="2">
        <f>SUM($R$6:$R405)/SUM($R$6:$R$1749)</f>
        <v>0.93606738898720132</v>
      </c>
    </row>
    <row r="406" spans="1:19" x14ac:dyDescent="0.35">
      <c r="A406">
        <v>1700088309</v>
      </c>
      <c r="B406" t="s">
        <v>357</v>
      </c>
      <c r="C406" t="s">
        <v>2208</v>
      </c>
      <c r="D406" s="1">
        <f>SUMIFS(T_PROF[claims],T_PROF[year],D$2,T_PROF[encounter],D$4,T_PROF[bill_npi],$A406)</f>
        <v>0</v>
      </c>
      <c r="E406" s="1">
        <f>SUMIFS(T_PROF[claims],T_PROF[year],E$2,T_PROF[encounter],E$4,T_PROF[bill_npi],$A406)</f>
        <v>8</v>
      </c>
      <c r="F406" s="1">
        <f t="shared" si="42"/>
        <v>8</v>
      </c>
      <c r="G406" s="1">
        <f>SUMIFS(T_PROF[claims],T_PROF[year],G$2,T_PROF[encounter],G$4,T_PROF[bill_npi],$A406)</f>
        <v>0</v>
      </c>
      <c r="H406" s="1">
        <f>SUMIFS(T_PROF[claims],T_PROF[year],H$2,T_PROF[encounter],H$4,T_PROF[bill_npi],$A406)</f>
        <v>11</v>
      </c>
      <c r="I406" s="1">
        <f t="shared" si="43"/>
        <v>11</v>
      </c>
      <c r="J406" s="1">
        <f>SUMIFS(T_PROF[claims],T_PROF[year],J$2,T_PROF[encounter],J$4,T_PROF[bill_npi],$A406)</f>
        <v>1</v>
      </c>
      <c r="K406" s="1">
        <f>SUMIFS(T_PROF[claims],T_PROF[year],K$2,T_PROF[encounter],K$4,T_PROF[bill_npi],$A406)</f>
        <v>0</v>
      </c>
      <c r="L406" s="1">
        <f t="shared" si="44"/>
        <v>1</v>
      </c>
      <c r="M406" s="18">
        <f>SUMIFS(T_PROF[paid_amt],T_PROF[bill_npi],$A406,T_PROF[year],M$2,T_PROF[encounter],M$4)</f>
        <v>1462.64</v>
      </c>
      <c r="N406" s="18">
        <f>SUMIFS(T_PROF[paid_amt],T_PROF[bill_npi],$A406,T_PROF[year],N$2,T_PROF[encounter],N$4)</f>
        <v>0</v>
      </c>
      <c r="O406" s="18">
        <f t="shared" si="45"/>
        <v>1462.64</v>
      </c>
      <c r="P406" s="1">
        <f t="shared" si="46"/>
        <v>0.33333333333333331</v>
      </c>
      <c r="Q406" s="1">
        <f t="shared" si="47"/>
        <v>6.333333333333333</v>
      </c>
      <c r="R406" s="1">
        <f t="shared" si="48"/>
        <v>6.666666666666667</v>
      </c>
      <c r="S406" s="2">
        <f>SUM($R$6:$R406)/SUM($R$6:$R$1749)</f>
        <v>0.93627435762110489</v>
      </c>
    </row>
    <row r="407" spans="1:19" x14ac:dyDescent="0.35">
      <c r="A407">
        <v>1306981535</v>
      </c>
      <c r="B407" t="s">
        <v>352</v>
      </c>
      <c r="C407" t="s">
        <v>2130</v>
      </c>
      <c r="D407" s="1">
        <f>SUMIFS(T_PROF[claims],T_PROF[year],D$2,T_PROF[encounter],D$4,T_PROF[bill_npi],$A407)</f>
        <v>0</v>
      </c>
      <c r="E407" s="1">
        <f>SUMIFS(T_PROF[claims],T_PROF[year],E$2,T_PROF[encounter],E$4,T_PROF[bill_npi],$A407)</f>
        <v>5</v>
      </c>
      <c r="F407" s="1">
        <f t="shared" si="42"/>
        <v>5</v>
      </c>
      <c r="G407" s="1">
        <f>SUMIFS(T_PROF[claims],T_PROF[year],G$2,T_PROF[encounter],G$4,T_PROF[bill_npi],$A407)</f>
        <v>0</v>
      </c>
      <c r="H407" s="1">
        <f>SUMIFS(T_PROF[claims],T_PROF[year],H$2,T_PROF[encounter],H$4,T_PROF[bill_npi],$A407)</f>
        <v>0</v>
      </c>
      <c r="I407" s="1">
        <f t="shared" si="43"/>
        <v>0</v>
      </c>
      <c r="J407" s="1">
        <f>SUMIFS(T_PROF[claims],T_PROF[year],J$2,T_PROF[encounter],J$4,T_PROF[bill_npi],$A407)</f>
        <v>0</v>
      </c>
      <c r="K407" s="1">
        <f>SUMIFS(T_PROF[claims],T_PROF[year],K$2,T_PROF[encounter],K$4,T_PROF[bill_npi],$A407)</f>
        <v>0</v>
      </c>
      <c r="L407" s="1">
        <f t="shared" si="44"/>
        <v>0</v>
      </c>
      <c r="M407" s="18">
        <f>SUMIFS(T_PROF[paid_amt],T_PROF[bill_npi],$A407,T_PROF[year],M$2,T_PROF[encounter],M$4)</f>
        <v>0</v>
      </c>
      <c r="N407" s="18">
        <f>SUMIFS(T_PROF[paid_amt],T_PROF[bill_npi],$A407,T_PROF[year],N$2,T_PROF[encounter],N$4)</f>
        <v>0</v>
      </c>
      <c r="O407" s="18">
        <f t="shared" si="45"/>
        <v>0</v>
      </c>
      <c r="P407" s="1">
        <f t="shared" si="46"/>
        <v>0</v>
      </c>
      <c r="Q407" s="1">
        <f t="shared" si="47"/>
        <v>1.6666666666666667</v>
      </c>
      <c r="R407" s="1">
        <f t="shared" si="48"/>
        <v>1.6666666666666667</v>
      </c>
      <c r="S407" s="2">
        <f>SUM($R$6:$R407)/SUM($R$6:$R$1749)</f>
        <v>0.93632609977958081</v>
      </c>
    </row>
    <row r="408" spans="1:19" x14ac:dyDescent="0.35">
      <c r="A408">
        <v>1497702294</v>
      </c>
      <c r="B408" t="s">
        <v>351</v>
      </c>
      <c r="C408" t="s">
        <v>777</v>
      </c>
      <c r="D408" s="1">
        <f>SUMIFS(T_PROF[claims],T_PROF[year],D$2,T_PROF[encounter],D$4,T_PROF[bill_npi],$A408)</f>
        <v>0</v>
      </c>
      <c r="E408" s="1">
        <f>SUMIFS(T_PROF[claims],T_PROF[year],E$2,T_PROF[encounter],E$4,T_PROF[bill_npi],$A408)</f>
        <v>4</v>
      </c>
      <c r="F408" s="1">
        <f t="shared" si="42"/>
        <v>4</v>
      </c>
      <c r="G408" s="1">
        <f>SUMIFS(T_PROF[claims],T_PROF[year],G$2,T_PROF[encounter],G$4,T_PROF[bill_npi],$A408)</f>
        <v>0</v>
      </c>
      <c r="H408" s="1">
        <f>SUMIFS(T_PROF[claims],T_PROF[year],H$2,T_PROF[encounter],H$4,T_PROF[bill_npi],$A408)</f>
        <v>13</v>
      </c>
      <c r="I408" s="1">
        <f t="shared" si="43"/>
        <v>13</v>
      </c>
      <c r="J408" s="1">
        <f>SUMIFS(T_PROF[claims],T_PROF[year],J$2,T_PROF[encounter],J$4,T_PROF[bill_npi],$A408)</f>
        <v>0</v>
      </c>
      <c r="K408" s="1">
        <f>SUMIFS(T_PROF[claims],T_PROF[year],K$2,T_PROF[encounter],K$4,T_PROF[bill_npi],$A408)</f>
        <v>14</v>
      </c>
      <c r="L408" s="1">
        <f t="shared" si="44"/>
        <v>14</v>
      </c>
      <c r="M408" s="18">
        <f>SUMIFS(T_PROF[paid_amt],T_PROF[bill_npi],$A408,T_PROF[year],M$2,T_PROF[encounter],M$4)</f>
        <v>0</v>
      </c>
      <c r="N408" s="18">
        <f>SUMIFS(T_PROF[paid_amt],T_PROF[bill_npi],$A408,T_PROF[year],N$2,T_PROF[encounter],N$4)</f>
        <v>24511.62</v>
      </c>
      <c r="O408" s="18">
        <f t="shared" si="45"/>
        <v>24511.62</v>
      </c>
      <c r="P408" s="1">
        <f t="shared" si="46"/>
        <v>0</v>
      </c>
      <c r="Q408" s="1">
        <f t="shared" si="47"/>
        <v>10.333333333333334</v>
      </c>
      <c r="R408" s="1">
        <f t="shared" si="48"/>
        <v>10.333333333333334</v>
      </c>
      <c r="S408" s="2">
        <f>SUM($R$6:$R408)/SUM($R$6:$R$1749)</f>
        <v>0.93664690116213123</v>
      </c>
    </row>
    <row r="409" spans="1:19" x14ac:dyDescent="0.35">
      <c r="A409">
        <v>1164864948</v>
      </c>
      <c r="B409" t="s">
        <v>351</v>
      </c>
      <c r="C409" t="s">
        <v>777</v>
      </c>
      <c r="D409" s="1">
        <f>SUMIFS(T_PROF[claims],T_PROF[year],D$2,T_PROF[encounter],D$4,T_PROF[bill_npi],$A409)</f>
        <v>1</v>
      </c>
      <c r="E409" s="1">
        <f>SUMIFS(T_PROF[claims],T_PROF[year],E$2,T_PROF[encounter],E$4,T_PROF[bill_npi],$A409)</f>
        <v>24</v>
      </c>
      <c r="F409" s="1">
        <f t="shared" si="42"/>
        <v>25</v>
      </c>
      <c r="G409" s="1">
        <f>SUMIFS(T_PROF[claims],T_PROF[year],G$2,T_PROF[encounter],G$4,T_PROF[bill_npi],$A409)</f>
        <v>0</v>
      </c>
      <c r="H409" s="1">
        <f>SUMIFS(T_PROF[claims],T_PROF[year],H$2,T_PROF[encounter],H$4,T_PROF[bill_npi],$A409)</f>
        <v>0</v>
      </c>
      <c r="I409" s="1">
        <f t="shared" si="43"/>
        <v>0</v>
      </c>
      <c r="J409" s="1">
        <f>SUMIFS(T_PROF[claims],T_PROF[year],J$2,T_PROF[encounter],J$4,T_PROF[bill_npi],$A409)</f>
        <v>0</v>
      </c>
      <c r="K409" s="1">
        <f>SUMIFS(T_PROF[claims],T_PROF[year],K$2,T_PROF[encounter],K$4,T_PROF[bill_npi],$A409)</f>
        <v>0</v>
      </c>
      <c r="L409" s="1">
        <f t="shared" si="44"/>
        <v>0</v>
      </c>
      <c r="M409" s="18">
        <f>SUMIFS(T_PROF[paid_amt],T_PROF[bill_npi],$A409,T_PROF[year],M$2,T_PROF[encounter],M$4)</f>
        <v>0</v>
      </c>
      <c r="N409" s="18">
        <f>SUMIFS(T_PROF[paid_amt],T_PROF[bill_npi],$A409,T_PROF[year],N$2,T_PROF[encounter],N$4)</f>
        <v>0</v>
      </c>
      <c r="O409" s="18">
        <f t="shared" si="45"/>
        <v>0</v>
      </c>
      <c r="P409" s="1">
        <f t="shared" si="46"/>
        <v>0.33333333333333331</v>
      </c>
      <c r="Q409" s="1">
        <f t="shared" si="47"/>
        <v>8</v>
      </c>
      <c r="R409" s="1">
        <f t="shared" si="48"/>
        <v>8.3333333333333339</v>
      </c>
      <c r="S409" s="2">
        <f>SUM($R$6:$R409)/SUM($R$6:$R$1749)</f>
        <v>0.93690561195451061</v>
      </c>
    </row>
    <row r="410" spans="1:19" x14ac:dyDescent="0.35">
      <c r="A410">
        <v>1356488464</v>
      </c>
      <c r="B410" t="s">
        <v>351</v>
      </c>
      <c r="C410" t="s">
        <v>777</v>
      </c>
      <c r="D410" s="1">
        <f>SUMIFS(T_PROF[claims],T_PROF[year],D$2,T_PROF[encounter],D$4,T_PROF[bill_npi],$A410)</f>
        <v>4</v>
      </c>
      <c r="E410" s="1">
        <f>SUMIFS(T_PROF[claims],T_PROF[year],E$2,T_PROF[encounter],E$4,T_PROF[bill_npi],$A410)</f>
        <v>0</v>
      </c>
      <c r="F410" s="1">
        <f t="shared" si="42"/>
        <v>4</v>
      </c>
      <c r="G410" s="1">
        <f>SUMIFS(T_PROF[claims],T_PROF[year],G$2,T_PROF[encounter],G$4,T_PROF[bill_npi],$A410)</f>
        <v>0</v>
      </c>
      <c r="H410" s="1">
        <f>SUMIFS(T_PROF[claims],T_PROF[year],H$2,T_PROF[encounter],H$4,T_PROF[bill_npi],$A410)</f>
        <v>0</v>
      </c>
      <c r="I410" s="1">
        <f t="shared" si="43"/>
        <v>0</v>
      </c>
      <c r="J410" s="1">
        <f>SUMIFS(T_PROF[claims],T_PROF[year],J$2,T_PROF[encounter],J$4,T_PROF[bill_npi],$A410)</f>
        <v>2</v>
      </c>
      <c r="K410" s="1">
        <f>SUMIFS(T_PROF[claims],T_PROF[year],K$2,T_PROF[encounter],K$4,T_PROF[bill_npi],$A410)</f>
        <v>0</v>
      </c>
      <c r="L410" s="1">
        <f t="shared" si="44"/>
        <v>2</v>
      </c>
      <c r="M410" s="18">
        <f>SUMIFS(T_PROF[paid_amt],T_PROF[bill_npi],$A410,T_PROF[year],M$2,T_PROF[encounter],M$4)</f>
        <v>3441.5</v>
      </c>
      <c r="N410" s="18">
        <f>SUMIFS(T_PROF[paid_amt],T_PROF[bill_npi],$A410,T_PROF[year],N$2,T_PROF[encounter],N$4)</f>
        <v>0</v>
      </c>
      <c r="O410" s="18">
        <f t="shared" si="45"/>
        <v>3441.5</v>
      </c>
      <c r="P410" s="1">
        <f t="shared" si="46"/>
        <v>2</v>
      </c>
      <c r="Q410" s="1">
        <f t="shared" si="47"/>
        <v>0</v>
      </c>
      <c r="R410" s="1">
        <f t="shared" si="48"/>
        <v>2</v>
      </c>
      <c r="S410" s="2">
        <f>SUM($R$6:$R410)/SUM($R$6:$R$1749)</f>
        <v>0.93696770254468165</v>
      </c>
    </row>
    <row r="411" spans="1:19" x14ac:dyDescent="0.35">
      <c r="A411">
        <v>1023104676</v>
      </c>
      <c r="B411" t="s">
        <v>342</v>
      </c>
      <c r="C411" t="e">
        <v>#N/A</v>
      </c>
      <c r="D411" s="1">
        <f>SUMIFS(T_PROF[claims],T_PROF[year],D$2,T_PROF[encounter],D$4,T_PROF[bill_npi],$A411)</f>
        <v>6</v>
      </c>
      <c r="E411" s="1">
        <f>SUMIFS(T_PROF[claims],T_PROF[year],E$2,T_PROF[encounter],E$4,T_PROF[bill_npi],$A411)</f>
        <v>5</v>
      </c>
      <c r="F411" s="1">
        <f t="shared" si="42"/>
        <v>11</v>
      </c>
      <c r="G411" s="1">
        <f>SUMIFS(T_PROF[claims],T_PROF[year],G$2,T_PROF[encounter],G$4,T_PROF[bill_npi],$A411)</f>
        <v>0</v>
      </c>
      <c r="H411" s="1">
        <f>SUMIFS(T_PROF[claims],T_PROF[year],H$2,T_PROF[encounter],H$4,T_PROF[bill_npi],$A411)</f>
        <v>0</v>
      </c>
      <c r="I411" s="1">
        <f t="shared" si="43"/>
        <v>0</v>
      </c>
      <c r="J411" s="1">
        <f>SUMIFS(T_PROF[claims],T_PROF[year],J$2,T_PROF[encounter],J$4,T_PROF[bill_npi],$A411)</f>
        <v>0</v>
      </c>
      <c r="K411" s="1">
        <f>SUMIFS(T_PROF[claims],T_PROF[year],K$2,T_PROF[encounter],K$4,T_PROF[bill_npi],$A411)</f>
        <v>2</v>
      </c>
      <c r="L411" s="1">
        <f t="shared" si="44"/>
        <v>2</v>
      </c>
      <c r="M411" s="18">
        <f>SUMIFS(T_PROF[paid_amt],T_PROF[bill_npi],$A411,T_PROF[year],M$2,T_PROF[encounter],M$4)</f>
        <v>0</v>
      </c>
      <c r="N411" s="18">
        <f>SUMIFS(T_PROF[paid_amt],T_PROF[bill_npi],$A411,T_PROF[year],N$2,T_PROF[encounter],N$4)</f>
        <v>2438.46</v>
      </c>
      <c r="O411" s="18">
        <f t="shared" si="45"/>
        <v>2438.46</v>
      </c>
      <c r="P411" s="1">
        <f t="shared" si="46"/>
        <v>2</v>
      </c>
      <c r="Q411" s="1">
        <f t="shared" si="47"/>
        <v>2.3333333333333335</v>
      </c>
      <c r="R411" s="1">
        <f t="shared" si="48"/>
        <v>4.333333333333333</v>
      </c>
      <c r="S411" s="2">
        <f>SUM($R$6:$R411)/SUM($R$6:$R$1749)</f>
        <v>0.93710223215671895</v>
      </c>
    </row>
    <row r="412" spans="1:19" x14ac:dyDescent="0.35">
      <c r="A412">
        <v>1003811522</v>
      </c>
      <c r="B412" t="s">
        <v>351</v>
      </c>
      <c r="C412" t="s">
        <v>777</v>
      </c>
      <c r="D412" s="1">
        <f>SUMIFS(T_PROF[claims],T_PROF[year],D$2,T_PROF[encounter],D$4,T_PROF[bill_npi],$A412)</f>
        <v>11</v>
      </c>
      <c r="E412" s="1">
        <f>SUMIFS(T_PROF[claims],T_PROF[year],E$2,T_PROF[encounter],E$4,T_PROF[bill_npi],$A412)</f>
        <v>0</v>
      </c>
      <c r="F412" s="1">
        <f t="shared" si="42"/>
        <v>11</v>
      </c>
      <c r="G412" s="1">
        <f>SUMIFS(T_PROF[claims],T_PROF[year],G$2,T_PROF[encounter],G$4,T_PROF[bill_npi],$A412)</f>
        <v>4</v>
      </c>
      <c r="H412" s="1">
        <f>SUMIFS(T_PROF[claims],T_PROF[year],H$2,T_PROF[encounter],H$4,T_PROF[bill_npi],$A412)</f>
        <v>0</v>
      </c>
      <c r="I412" s="1">
        <f t="shared" si="43"/>
        <v>4</v>
      </c>
      <c r="J412" s="1">
        <f>SUMIFS(T_PROF[claims],T_PROF[year],J$2,T_PROF[encounter],J$4,T_PROF[bill_npi],$A412)</f>
        <v>4</v>
      </c>
      <c r="K412" s="1">
        <f>SUMIFS(T_PROF[claims],T_PROF[year],K$2,T_PROF[encounter],K$4,T_PROF[bill_npi],$A412)</f>
        <v>0</v>
      </c>
      <c r="L412" s="1">
        <f t="shared" si="44"/>
        <v>4</v>
      </c>
      <c r="M412" s="18">
        <f>SUMIFS(T_PROF[paid_amt],T_PROF[bill_npi],$A412,T_PROF[year],M$2,T_PROF[encounter],M$4)</f>
        <v>1720.75</v>
      </c>
      <c r="N412" s="18">
        <f>SUMIFS(T_PROF[paid_amt],T_PROF[bill_npi],$A412,T_PROF[year],N$2,T_PROF[encounter],N$4)</f>
        <v>0</v>
      </c>
      <c r="O412" s="18">
        <f t="shared" si="45"/>
        <v>1720.75</v>
      </c>
      <c r="P412" s="1">
        <f t="shared" si="46"/>
        <v>6.333333333333333</v>
      </c>
      <c r="Q412" s="1">
        <f t="shared" si="47"/>
        <v>0</v>
      </c>
      <c r="R412" s="1">
        <f t="shared" si="48"/>
        <v>6.333333333333333</v>
      </c>
      <c r="S412" s="2">
        <f>SUM($R$6:$R412)/SUM($R$6:$R$1749)</f>
        <v>0.93729885235892729</v>
      </c>
    </row>
    <row r="413" spans="1:19" x14ac:dyDescent="0.35">
      <c r="A413">
        <v>1306138383</v>
      </c>
      <c r="B413" t="s">
        <v>362</v>
      </c>
      <c r="C413" t="s">
        <v>584</v>
      </c>
      <c r="D413" s="1">
        <f>SUMIFS(T_PROF[claims],T_PROF[year],D$2,T_PROF[encounter],D$4,T_PROF[bill_npi],$A413)</f>
        <v>0</v>
      </c>
      <c r="E413" s="1">
        <f>SUMIFS(T_PROF[claims],T_PROF[year],E$2,T_PROF[encounter],E$4,T_PROF[bill_npi],$A413)</f>
        <v>10</v>
      </c>
      <c r="F413" s="1">
        <f t="shared" si="42"/>
        <v>10</v>
      </c>
      <c r="G413" s="1">
        <f>SUMIFS(T_PROF[claims],T_PROF[year],G$2,T_PROF[encounter],G$4,T_PROF[bill_npi],$A413)</f>
        <v>0</v>
      </c>
      <c r="H413" s="1">
        <f>SUMIFS(T_PROF[claims],T_PROF[year],H$2,T_PROF[encounter],H$4,T_PROF[bill_npi],$A413)</f>
        <v>4</v>
      </c>
      <c r="I413" s="1">
        <f t="shared" si="43"/>
        <v>4</v>
      </c>
      <c r="J413" s="1">
        <f>SUMIFS(T_PROF[claims],T_PROF[year],J$2,T_PROF[encounter],J$4,T_PROF[bill_npi],$A413)</f>
        <v>0</v>
      </c>
      <c r="K413" s="1">
        <f>SUMIFS(T_PROF[claims],T_PROF[year],K$2,T_PROF[encounter],K$4,T_PROF[bill_npi],$A413)</f>
        <v>7</v>
      </c>
      <c r="L413" s="1">
        <f t="shared" si="44"/>
        <v>7</v>
      </c>
      <c r="M413" s="18">
        <f>SUMIFS(T_PROF[paid_amt],T_PROF[bill_npi],$A413,T_PROF[year],M$2,T_PROF[encounter],M$4)</f>
        <v>0</v>
      </c>
      <c r="N413" s="18">
        <f>SUMIFS(T_PROF[paid_amt],T_PROF[bill_npi],$A413,T_PROF[year],N$2,T_PROF[encounter],N$4)</f>
        <v>13984.77</v>
      </c>
      <c r="O413" s="18">
        <f t="shared" si="45"/>
        <v>13984.77</v>
      </c>
      <c r="P413" s="1">
        <f t="shared" si="46"/>
        <v>0</v>
      </c>
      <c r="Q413" s="1">
        <f t="shared" si="47"/>
        <v>7</v>
      </c>
      <c r="R413" s="1">
        <f t="shared" si="48"/>
        <v>7</v>
      </c>
      <c r="S413" s="2">
        <f>SUM($R$6:$R413)/SUM($R$6:$R$1749)</f>
        <v>0.93751616942452598</v>
      </c>
    </row>
    <row r="414" spans="1:19" x14ac:dyDescent="0.35">
      <c r="A414">
        <v>1194796482</v>
      </c>
      <c r="B414" t="s">
        <v>351</v>
      </c>
      <c r="C414" t="s">
        <v>777</v>
      </c>
      <c r="D414" s="1">
        <f>SUMIFS(T_PROF[claims],T_PROF[year],D$2,T_PROF[encounter],D$4,T_PROF[bill_npi],$A414)</f>
        <v>7</v>
      </c>
      <c r="E414" s="1">
        <f>SUMIFS(T_PROF[claims],T_PROF[year],E$2,T_PROF[encounter],E$4,T_PROF[bill_npi],$A414)</f>
        <v>1</v>
      </c>
      <c r="F414" s="1">
        <f t="shared" si="42"/>
        <v>8</v>
      </c>
      <c r="G414" s="1">
        <f>SUMIFS(T_PROF[claims],T_PROF[year],G$2,T_PROF[encounter],G$4,T_PROF[bill_npi],$A414)</f>
        <v>6</v>
      </c>
      <c r="H414" s="1">
        <f>SUMIFS(T_PROF[claims],T_PROF[year],H$2,T_PROF[encounter],H$4,T_PROF[bill_npi],$A414)</f>
        <v>1</v>
      </c>
      <c r="I414" s="1">
        <f t="shared" si="43"/>
        <v>7</v>
      </c>
      <c r="J414" s="1">
        <f>SUMIFS(T_PROF[claims],T_PROF[year],J$2,T_PROF[encounter],J$4,T_PROF[bill_npi],$A414)</f>
        <v>0</v>
      </c>
      <c r="K414" s="1">
        <f>SUMIFS(T_PROF[claims],T_PROF[year],K$2,T_PROF[encounter],K$4,T_PROF[bill_npi],$A414)</f>
        <v>1</v>
      </c>
      <c r="L414" s="1">
        <f t="shared" si="44"/>
        <v>1</v>
      </c>
      <c r="M414" s="18">
        <f>SUMIFS(T_PROF[paid_amt],T_PROF[bill_npi],$A414,T_PROF[year],M$2,T_PROF[encounter],M$4)</f>
        <v>0</v>
      </c>
      <c r="N414" s="18">
        <f>SUMIFS(T_PROF[paid_amt],T_PROF[bill_npi],$A414,T_PROF[year],N$2,T_PROF[encounter],N$4)</f>
        <v>2332.9699999999998</v>
      </c>
      <c r="O414" s="18">
        <f t="shared" si="45"/>
        <v>2332.9699999999998</v>
      </c>
      <c r="P414" s="1">
        <f t="shared" si="46"/>
        <v>4.333333333333333</v>
      </c>
      <c r="Q414" s="1">
        <f t="shared" si="47"/>
        <v>1</v>
      </c>
      <c r="R414" s="1">
        <f t="shared" si="48"/>
        <v>5.333333333333333</v>
      </c>
      <c r="S414" s="2">
        <f>SUM($R$6:$R414)/SUM($R$6:$R$1749)</f>
        <v>0.93768174433164875</v>
      </c>
    </row>
    <row r="415" spans="1:19" x14ac:dyDescent="0.35">
      <c r="A415">
        <v>1942388988</v>
      </c>
      <c r="B415" t="s">
        <v>351</v>
      </c>
      <c r="C415" t="s">
        <v>777</v>
      </c>
      <c r="D415" s="1">
        <f>SUMIFS(T_PROF[claims],T_PROF[year],D$2,T_PROF[encounter],D$4,T_PROF[bill_npi],$A415)</f>
        <v>0</v>
      </c>
      <c r="E415" s="1">
        <f>SUMIFS(T_PROF[claims],T_PROF[year],E$2,T_PROF[encounter],E$4,T_PROF[bill_npi],$A415)</f>
        <v>9</v>
      </c>
      <c r="F415" s="1">
        <f t="shared" si="42"/>
        <v>9</v>
      </c>
      <c r="G415" s="1">
        <f>SUMIFS(T_PROF[claims],T_PROF[year],G$2,T_PROF[encounter],G$4,T_PROF[bill_npi],$A415)</f>
        <v>0</v>
      </c>
      <c r="H415" s="1">
        <f>SUMIFS(T_PROF[claims],T_PROF[year],H$2,T_PROF[encounter],H$4,T_PROF[bill_npi],$A415)</f>
        <v>4</v>
      </c>
      <c r="I415" s="1">
        <f t="shared" si="43"/>
        <v>4</v>
      </c>
      <c r="J415" s="1">
        <f>SUMIFS(T_PROF[claims],T_PROF[year],J$2,T_PROF[encounter],J$4,T_PROF[bill_npi],$A415)</f>
        <v>0</v>
      </c>
      <c r="K415" s="1">
        <f>SUMIFS(T_PROF[claims],T_PROF[year],K$2,T_PROF[encounter],K$4,T_PROF[bill_npi],$A415)</f>
        <v>0</v>
      </c>
      <c r="L415" s="1">
        <f t="shared" si="44"/>
        <v>0</v>
      </c>
      <c r="M415" s="18">
        <f>SUMIFS(T_PROF[paid_amt],T_PROF[bill_npi],$A415,T_PROF[year],M$2,T_PROF[encounter],M$4)</f>
        <v>0</v>
      </c>
      <c r="N415" s="18">
        <f>SUMIFS(T_PROF[paid_amt],T_PROF[bill_npi],$A415,T_PROF[year],N$2,T_PROF[encounter],N$4)</f>
        <v>0</v>
      </c>
      <c r="O415" s="18">
        <f t="shared" si="45"/>
        <v>0</v>
      </c>
      <c r="P415" s="1">
        <f t="shared" si="46"/>
        <v>0</v>
      </c>
      <c r="Q415" s="1">
        <f t="shared" si="47"/>
        <v>4.333333333333333</v>
      </c>
      <c r="R415" s="1">
        <f t="shared" si="48"/>
        <v>4.333333333333333</v>
      </c>
      <c r="S415" s="2">
        <f>SUM($R$6:$R415)/SUM($R$6:$R$1749)</f>
        <v>0.93781627394368605</v>
      </c>
    </row>
    <row r="416" spans="1:19" x14ac:dyDescent="0.35">
      <c r="A416">
        <v>1144301268</v>
      </c>
      <c r="B416" t="s">
        <v>351</v>
      </c>
      <c r="C416" t="s">
        <v>777</v>
      </c>
      <c r="D416" s="1">
        <f>SUMIFS(T_PROF[claims],T_PROF[year],D$2,T_PROF[encounter],D$4,T_PROF[bill_npi],$A416)</f>
        <v>2</v>
      </c>
      <c r="E416" s="1">
        <f>SUMIFS(T_PROF[claims],T_PROF[year],E$2,T_PROF[encounter],E$4,T_PROF[bill_npi],$A416)</f>
        <v>12</v>
      </c>
      <c r="F416" s="1">
        <f t="shared" si="42"/>
        <v>14</v>
      </c>
      <c r="G416" s="1">
        <f>SUMIFS(T_PROF[claims],T_PROF[year],G$2,T_PROF[encounter],G$4,T_PROF[bill_npi],$A416)</f>
        <v>0</v>
      </c>
      <c r="H416" s="1">
        <f>SUMIFS(T_PROF[claims],T_PROF[year],H$2,T_PROF[encounter],H$4,T_PROF[bill_npi],$A416)</f>
        <v>5</v>
      </c>
      <c r="I416" s="1">
        <f t="shared" si="43"/>
        <v>5</v>
      </c>
      <c r="J416" s="1">
        <f>SUMIFS(T_PROF[claims],T_PROF[year],J$2,T_PROF[encounter],J$4,T_PROF[bill_npi],$A416)</f>
        <v>0</v>
      </c>
      <c r="K416" s="1">
        <f>SUMIFS(T_PROF[claims],T_PROF[year],K$2,T_PROF[encounter],K$4,T_PROF[bill_npi],$A416)</f>
        <v>10</v>
      </c>
      <c r="L416" s="1">
        <f t="shared" si="44"/>
        <v>10</v>
      </c>
      <c r="M416" s="18">
        <f>SUMIFS(T_PROF[paid_amt],T_PROF[bill_npi],$A416,T_PROF[year],M$2,T_PROF[encounter],M$4)</f>
        <v>0</v>
      </c>
      <c r="N416" s="18">
        <f>SUMIFS(T_PROF[paid_amt],T_PROF[bill_npi],$A416,T_PROF[year],N$2,T_PROF[encounter],N$4)</f>
        <v>35000</v>
      </c>
      <c r="O416" s="18">
        <f t="shared" si="45"/>
        <v>35000</v>
      </c>
      <c r="P416" s="1">
        <f t="shared" si="46"/>
        <v>0.66666666666666663</v>
      </c>
      <c r="Q416" s="1">
        <f t="shared" si="47"/>
        <v>9</v>
      </c>
      <c r="R416" s="1">
        <f t="shared" si="48"/>
        <v>9.6666666666666661</v>
      </c>
      <c r="S416" s="2">
        <f>SUM($R$6:$R416)/SUM($R$6:$R$1749)</f>
        <v>0.93811637846284623</v>
      </c>
    </row>
    <row r="417" spans="1:19" x14ac:dyDescent="0.35">
      <c r="A417">
        <v>1447318993</v>
      </c>
      <c r="B417" t="s">
        <v>351</v>
      </c>
      <c r="C417" t="s">
        <v>777</v>
      </c>
      <c r="D417" s="1">
        <f>SUMIFS(T_PROF[claims],T_PROF[year],D$2,T_PROF[encounter],D$4,T_PROF[bill_npi],$A417)</f>
        <v>0</v>
      </c>
      <c r="E417" s="1">
        <f>SUMIFS(T_PROF[claims],T_PROF[year],E$2,T_PROF[encounter],E$4,T_PROF[bill_npi],$A417)</f>
        <v>0</v>
      </c>
      <c r="F417" s="1">
        <f t="shared" si="42"/>
        <v>0</v>
      </c>
      <c r="G417" s="1">
        <f>SUMIFS(T_PROF[claims],T_PROF[year],G$2,T_PROF[encounter],G$4,T_PROF[bill_npi],$A417)</f>
        <v>0</v>
      </c>
      <c r="H417" s="1">
        <f>SUMIFS(T_PROF[claims],T_PROF[year],H$2,T_PROF[encounter],H$4,T_PROF[bill_npi],$A417)</f>
        <v>0</v>
      </c>
      <c r="I417" s="1">
        <f t="shared" si="43"/>
        <v>0</v>
      </c>
      <c r="J417" s="1">
        <f>SUMIFS(T_PROF[claims],T_PROF[year],J$2,T_PROF[encounter],J$4,T_PROF[bill_npi],$A417)</f>
        <v>0</v>
      </c>
      <c r="K417" s="1">
        <f>SUMIFS(T_PROF[claims],T_PROF[year],K$2,T_PROF[encounter],K$4,T_PROF[bill_npi],$A417)</f>
        <v>0</v>
      </c>
      <c r="L417" s="1">
        <f t="shared" si="44"/>
        <v>0</v>
      </c>
      <c r="M417" s="18">
        <f>SUMIFS(T_PROF[paid_amt],T_PROF[bill_npi],$A417,T_PROF[year],M$2,T_PROF[encounter],M$4)</f>
        <v>0</v>
      </c>
      <c r="N417" s="18">
        <f>SUMIFS(T_PROF[paid_amt],T_PROF[bill_npi],$A417,T_PROF[year],N$2,T_PROF[encounter],N$4)</f>
        <v>0</v>
      </c>
      <c r="O417" s="18">
        <f t="shared" si="45"/>
        <v>0</v>
      </c>
      <c r="P417" s="1">
        <f t="shared" si="46"/>
        <v>0</v>
      </c>
      <c r="Q417" s="1">
        <f t="shared" si="47"/>
        <v>0</v>
      </c>
      <c r="R417" s="1">
        <f t="shared" si="48"/>
        <v>0</v>
      </c>
      <c r="S417" s="2">
        <f>SUM($R$6:$R417)/SUM($R$6:$R$1749)</f>
        <v>0.93811637846284623</v>
      </c>
    </row>
    <row r="418" spans="1:19" x14ac:dyDescent="0.35">
      <c r="A418">
        <v>1174679880</v>
      </c>
      <c r="B418" t="s">
        <v>351</v>
      </c>
      <c r="C418" t="s">
        <v>777</v>
      </c>
      <c r="D418" s="1">
        <f>SUMIFS(T_PROF[claims],T_PROF[year],D$2,T_PROF[encounter],D$4,T_PROF[bill_npi],$A418)</f>
        <v>12</v>
      </c>
      <c r="E418" s="1">
        <f>SUMIFS(T_PROF[claims],T_PROF[year],E$2,T_PROF[encounter],E$4,T_PROF[bill_npi],$A418)</f>
        <v>0</v>
      </c>
      <c r="F418" s="1">
        <f t="shared" si="42"/>
        <v>12</v>
      </c>
      <c r="G418" s="1">
        <f>SUMIFS(T_PROF[claims],T_PROF[year],G$2,T_PROF[encounter],G$4,T_PROF[bill_npi],$A418)</f>
        <v>4</v>
      </c>
      <c r="H418" s="1">
        <f>SUMIFS(T_PROF[claims],T_PROF[year],H$2,T_PROF[encounter],H$4,T_PROF[bill_npi],$A418)</f>
        <v>0</v>
      </c>
      <c r="I418" s="1">
        <f t="shared" si="43"/>
        <v>4</v>
      </c>
      <c r="J418" s="1">
        <f>SUMIFS(T_PROF[claims],T_PROF[year],J$2,T_PROF[encounter],J$4,T_PROF[bill_npi],$A418)</f>
        <v>2</v>
      </c>
      <c r="K418" s="1">
        <f>SUMIFS(T_PROF[claims],T_PROF[year],K$2,T_PROF[encounter],K$4,T_PROF[bill_npi],$A418)</f>
        <v>0</v>
      </c>
      <c r="L418" s="1">
        <f t="shared" si="44"/>
        <v>2</v>
      </c>
      <c r="M418" s="18">
        <f>SUMIFS(T_PROF[paid_amt],T_PROF[bill_npi],$A418,T_PROF[year],M$2,T_PROF[encounter],M$4)</f>
        <v>3441.5</v>
      </c>
      <c r="N418" s="18">
        <f>SUMIFS(T_PROF[paid_amt],T_PROF[bill_npi],$A418,T_PROF[year],N$2,T_PROF[encounter],N$4)</f>
        <v>0</v>
      </c>
      <c r="O418" s="18">
        <f t="shared" si="45"/>
        <v>3441.5</v>
      </c>
      <c r="P418" s="1">
        <f t="shared" si="46"/>
        <v>6</v>
      </c>
      <c r="Q418" s="1">
        <f t="shared" si="47"/>
        <v>0</v>
      </c>
      <c r="R418" s="1">
        <f t="shared" si="48"/>
        <v>6</v>
      </c>
      <c r="S418" s="2">
        <f>SUM($R$6:$R418)/SUM($R$6:$R$1749)</f>
        <v>0.93830265023335935</v>
      </c>
    </row>
    <row r="419" spans="1:19" x14ac:dyDescent="0.35">
      <c r="A419">
        <v>1992944367</v>
      </c>
      <c r="B419" t="s">
        <v>357</v>
      </c>
      <c r="C419" t="s">
        <v>2208</v>
      </c>
      <c r="D419" s="1">
        <f>SUMIFS(T_PROF[claims],T_PROF[year],D$2,T_PROF[encounter],D$4,T_PROF[bill_npi],$A419)</f>
        <v>20</v>
      </c>
      <c r="E419" s="1">
        <f>SUMIFS(T_PROF[claims],T_PROF[year],E$2,T_PROF[encounter],E$4,T_PROF[bill_npi],$A419)</f>
        <v>0</v>
      </c>
      <c r="F419" s="1">
        <f t="shared" si="42"/>
        <v>20</v>
      </c>
      <c r="G419" s="1">
        <f>SUMIFS(T_PROF[claims],T_PROF[year],G$2,T_PROF[encounter],G$4,T_PROF[bill_npi],$A419)</f>
        <v>1</v>
      </c>
      <c r="H419" s="1">
        <f>SUMIFS(T_PROF[claims],T_PROF[year],H$2,T_PROF[encounter],H$4,T_PROF[bill_npi],$A419)</f>
        <v>0</v>
      </c>
      <c r="I419" s="1">
        <f t="shared" si="43"/>
        <v>1</v>
      </c>
      <c r="J419" s="1">
        <f>SUMIFS(T_PROF[claims],T_PROF[year],J$2,T_PROF[encounter],J$4,T_PROF[bill_npi],$A419)</f>
        <v>0</v>
      </c>
      <c r="K419" s="1">
        <f>SUMIFS(T_PROF[claims],T_PROF[year],K$2,T_PROF[encounter],K$4,T_PROF[bill_npi],$A419)</f>
        <v>0</v>
      </c>
      <c r="L419" s="1">
        <f t="shared" si="44"/>
        <v>0</v>
      </c>
      <c r="M419" s="18">
        <f>SUMIFS(T_PROF[paid_amt],T_PROF[bill_npi],$A419,T_PROF[year],M$2,T_PROF[encounter],M$4)</f>
        <v>0</v>
      </c>
      <c r="N419" s="18">
        <f>SUMIFS(T_PROF[paid_amt],T_PROF[bill_npi],$A419,T_PROF[year],N$2,T_PROF[encounter],N$4)</f>
        <v>0</v>
      </c>
      <c r="O419" s="18">
        <f t="shared" si="45"/>
        <v>0</v>
      </c>
      <c r="P419" s="1">
        <f t="shared" si="46"/>
        <v>7</v>
      </c>
      <c r="Q419" s="1">
        <f t="shared" si="47"/>
        <v>0</v>
      </c>
      <c r="R419" s="1">
        <f t="shared" si="48"/>
        <v>7</v>
      </c>
      <c r="S419" s="2">
        <f>SUM($R$6:$R419)/SUM($R$6:$R$1749)</f>
        <v>0.93851996729895804</v>
      </c>
    </row>
    <row r="420" spans="1:19" x14ac:dyDescent="0.35">
      <c r="A420">
        <v>1659787653</v>
      </c>
      <c r="B420" t="s">
        <v>371</v>
      </c>
      <c r="C420" t="s">
        <v>586</v>
      </c>
      <c r="D420" s="1">
        <f>SUMIFS(T_PROF[claims],T_PROF[year],D$2,T_PROF[encounter],D$4,T_PROF[bill_npi],$A420)</f>
        <v>0</v>
      </c>
      <c r="E420" s="1">
        <f>SUMIFS(T_PROF[claims],T_PROF[year],E$2,T_PROF[encounter],E$4,T_PROF[bill_npi],$A420)</f>
        <v>10</v>
      </c>
      <c r="F420" s="1">
        <f t="shared" si="42"/>
        <v>10</v>
      </c>
      <c r="G420" s="1">
        <f>SUMIFS(T_PROF[claims],T_PROF[year],G$2,T_PROF[encounter],G$4,T_PROF[bill_npi],$A420)</f>
        <v>0</v>
      </c>
      <c r="H420" s="1">
        <f>SUMIFS(T_PROF[claims],T_PROF[year],H$2,T_PROF[encounter],H$4,T_PROF[bill_npi],$A420)</f>
        <v>12</v>
      </c>
      <c r="I420" s="1">
        <f t="shared" si="43"/>
        <v>12</v>
      </c>
      <c r="J420" s="1">
        <f>SUMIFS(T_PROF[claims],T_PROF[year],J$2,T_PROF[encounter],J$4,T_PROF[bill_npi],$A420)</f>
        <v>0</v>
      </c>
      <c r="K420" s="1">
        <f>SUMIFS(T_PROF[claims],T_PROF[year],K$2,T_PROF[encounter],K$4,T_PROF[bill_npi],$A420)</f>
        <v>31</v>
      </c>
      <c r="L420" s="1">
        <f t="shared" si="44"/>
        <v>31</v>
      </c>
      <c r="M420" s="18">
        <f>SUMIFS(T_PROF[paid_amt],T_PROF[bill_npi],$A420,T_PROF[year],M$2,T_PROF[encounter],M$4)</f>
        <v>0</v>
      </c>
      <c r="N420" s="18">
        <f>SUMIFS(T_PROF[paid_amt],T_PROF[bill_npi],$A420,T_PROF[year],N$2,T_PROF[encounter],N$4)</f>
        <v>15571.79</v>
      </c>
      <c r="O420" s="18">
        <f t="shared" si="45"/>
        <v>15571.79</v>
      </c>
      <c r="P420" s="1">
        <f t="shared" si="46"/>
        <v>0</v>
      </c>
      <c r="Q420" s="1">
        <f t="shared" si="47"/>
        <v>17.666666666666668</v>
      </c>
      <c r="R420" s="1">
        <f t="shared" si="48"/>
        <v>17.666666666666668</v>
      </c>
      <c r="S420" s="2">
        <f>SUM($R$6:$R420)/SUM($R$6:$R$1749)</f>
        <v>0.93906843417880248</v>
      </c>
    </row>
    <row r="421" spans="1:19" x14ac:dyDescent="0.35">
      <c r="A421">
        <v>1104936061</v>
      </c>
      <c r="B421" t="s">
        <v>351</v>
      </c>
      <c r="C421" t="s">
        <v>777</v>
      </c>
      <c r="D421" s="1">
        <f>SUMIFS(T_PROF[claims],T_PROF[year],D$2,T_PROF[encounter],D$4,T_PROF[bill_npi],$A421)</f>
        <v>0</v>
      </c>
      <c r="E421" s="1">
        <f>SUMIFS(T_PROF[claims],T_PROF[year],E$2,T_PROF[encounter],E$4,T_PROF[bill_npi],$A421)</f>
        <v>8</v>
      </c>
      <c r="F421" s="1">
        <f t="shared" si="42"/>
        <v>8</v>
      </c>
      <c r="G421" s="1">
        <f>SUMIFS(T_PROF[claims],T_PROF[year],G$2,T_PROF[encounter],G$4,T_PROF[bill_npi],$A421)</f>
        <v>0</v>
      </c>
      <c r="H421" s="1">
        <f>SUMIFS(T_PROF[claims],T_PROF[year],H$2,T_PROF[encounter],H$4,T_PROF[bill_npi],$A421)</f>
        <v>0</v>
      </c>
      <c r="I421" s="1">
        <f t="shared" si="43"/>
        <v>0</v>
      </c>
      <c r="J421" s="1">
        <f>SUMIFS(T_PROF[claims],T_PROF[year],J$2,T_PROF[encounter],J$4,T_PROF[bill_npi],$A421)</f>
        <v>0</v>
      </c>
      <c r="K421" s="1">
        <f>SUMIFS(T_PROF[claims],T_PROF[year],K$2,T_PROF[encounter],K$4,T_PROF[bill_npi],$A421)</f>
        <v>0</v>
      </c>
      <c r="L421" s="1">
        <f t="shared" si="44"/>
        <v>0</v>
      </c>
      <c r="M421" s="18">
        <f>SUMIFS(T_PROF[paid_amt],T_PROF[bill_npi],$A421,T_PROF[year],M$2,T_PROF[encounter],M$4)</f>
        <v>0</v>
      </c>
      <c r="N421" s="18">
        <f>SUMIFS(T_PROF[paid_amt],T_PROF[bill_npi],$A421,T_PROF[year],N$2,T_PROF[encounter],N$4)</f>
        <v>0</v>
      </c>
      <c r="O421" s="18">
        <f t="shared" si="45"/>
        <v>0</v>
      </c>
      <c r="P421" s="1">
        <f t="shared" si="46"/>
        <v>0</v>
      </c>
      <c r="Q421" s="1">
        <f t="shared" si="47"/>
        <v>2.6666666666666665</v>
      </c>
      <c r="R421" s="1">
        <f t="shared" si="48"/>
        <v>2.6666666666666665</v>
      </c>
      <c r="S421" s="2">
        <f>SUM($R$6:$R421)/SUM($R$6:$R$1749)</f>
        <v>0.93915122163236398</v>
      </c>
    </row>
    <row r="422" spans="1:19" x14ac:dyDescent="0.35">
      <c r="A422">
        <v>1083723043</v>
      </c>
      <c r="B422" t="s">
        <v>351</v>
      </c>
      <c r="C422" t="s">
        <v>777</v>
      </c>
      <c r="D422" s="1">
        <f>SUMIFS(T_PROF[claims],T_PROF[year],D$2,T_PROF[encounter],D$4,T_PROF[bill_npi],$A422)</f>
        <v>14</v>
      </c>
      <c r="E422" s="1">
        <f>SUMIFS(T_PROF[claims],T_PROF[year],E$2,T_PROF[encounter],E$4,T_PROF[bill_npi],$A422)</f>
        <v>0</v>
      </c>
      <c r="F422" s="1">
        <f t="shared" si="42"/>
        <v>14</v>
      </c>
      <c r="G422" s="1">
        <f>SUMIFS(T_PROF[claims],T_PROF[year],G$2,T_PROF[encounter],G$4,T_PROF[bill_npi],$A422)</f>
        <v>5</v>
      </c>
      <c r="H422" s="1">
        <f>SUMIFS(T_PROF[claims],T_PROF[year],H$2,T_PROF[encounter],H$4,T_PROF[bill_npi],$A422)</f>
        <v>0</v>
      </c>
      <c r="I422" s="1">
        <f t="shared" si="43"/>
        <v>5</v>
      </c>
      <c r="J422" s="1">
        <f>SUMIFS(T_PROF[claims],T_PROF[year],J$2,T_PROF[encounter],J$4,T_PROF[bill_npi],$A422)</f>
        <v>4</v>
      </c>
      <c r="K422" s="1">
        <f>SUMIFS(T_PROF[claims],T_PROF[year],K$2,T_PROF[encounter],K$4,T_PROF[bill_npi],$A422)</f>
        <v>0</v>
      </c>
      <c r="L422" s="1">
        <f t="shared" si="44"/>
        <v>4</v>
      </c>
      <c r="M422" s="18">
        <f>SUMIFS(T_PROF[paid_amt],T_PROF[bill_npi],$A422,T_PROF[year],M$2,T_PROF[encounter],M$4)</f>
        <v>1720.75</v>
      </c>
      <c r="N422" s="18">
        <f>SUMIFS(T_PROF[paid_amt],T_PROF[bill_npi],$A422,T_PROF[year],N$2,T_PROF[encounter],N$4)</f>
        <v>0</v>
      </c>
      <c r="O422" s="18">
        <f t="shared" si="45"/>
        <v>1720.75</v>
      </c>
      <c r="P422" s="1">
        <f t="shared" si="46"/>
        <v>7.666666666666667</v>
      </c>
      <c r="Q422" s="1">
        <f t="shared" si="47"/>
        <v>0</v>
      </c>
      <c r="R422" s="1">
        <f t="shared" si="48"/>
        <v>7.666666666666667</v>
      </c>
      <c r="S422" s="2">
        <f>SUM($R$6:$R422)/SUM($R$6:$R$1749)</f>
        <v>0.93938923556135301</v>
      </c>
    </row>
    <row r="423" spans="1:19" x14ac:dyDescent="0.35">
      <c r="A423">
        <v>1568423028</v>
      </c>
      <c r="B423" t="s">
        <v>351</v>
      </c>
      <c r="C423" t="s">
        <v>777</v>
      </c>
      <c r="D423" s="1">
        <f>SUMIFS(T_PROF[claims],T_PROF[year],D$2,T_PROF[encounter],D$4,T_PROF[bill_npi],$A423)</f>
        <v>5</v>
      </c>
      <c r="E423" s="1">
        <f>SUMIFS(T_PROF[claims],T_PROF[year],E$2,T_PROF[encounter],E$4,T_PROF[bill_npi],$A423)</f>
        <v>0</v>
      </c>
      <c r="F423" s="1">
        <f t="shared" si="42"/>
        <v>5</v>
      </c>
      <c r="G423" s="1">
        <f>SUMIFS(T_PROF[claims],T_PROF[year],G$2,T_PROF[encounter],G$4,T_PROF[bill_npi],$A423)</f>
        <v>5</v>
      </c>
      <c r="H423" s="1">
        <f>SUMIFS(T_PROF[claims],T_PROF[year],H$2,T_PROF[encounter],H$4,T_PROF[bill_npi],$A423)</f>
        <v>0</v>
      </c>
      <c r="I423" s="1">
        <f t="shared" si="43"/>
        <v>5</v>
      </c>
      <c r="J423" s="1">
        <f>SUMIFS(T_PROF[claims],T_PROF[year],J$2,T_PROF[encounter],J$4,T_PROF[bill_npi],$A423)</f>
        <v>10</v>
      </c>
      <c r="K423" s="1">
        <f>SUMIFS(T_PROF[claims],T_PROF[year],K$2,T_PROF[encounter],K$4,T_PROF[bill_npi],$A423)</f>
        <v>0</v>
      </c>
      <c r="L423" s="1">
        <f t="shared" si="44"/>
        <v>10</v>
      </c>
      <c r="M423" s="18">
        <f>SUMIFS(T_PROF[paid_amt],T_PROF[bill_npi],$A423,T_PROF[year],M$2,T_PROF[encounter],M$4)</f>
        <v>5893.45</v>
      </c>
      <c r="N423" s="18">
        <f>SUMIFS(T_PROF[paid_amt],T_PROF[bill_npi],$A423,T_PROF[year],N$2,T_PROF[encounter],N$4)</f>
        <v>0</v>
      </c>
      <c r="O423" s="18">
        <f t="shared" si="45"/>
        <v>5893.45</v>
      </c>
      <c r="P423" s="1">
        <f t="shared" si="46"/>
        <v>6.666666666666667</v>
      </c>
      <c r="Q423" s="1">
        <f t="shared" si="47"/>
        <v>0</v>
      </c>
      <c r="R423" s="1">
        <f t="shared" si="48"/>
        <v>6.666666666666667</v>
      </c>
      <c r="S423" s="2">
        <f>SUM($R$6:$R423)/SUM($R$6:$R$1749)</f>
        <v>0.93959620419525658</v>
      </c>
    </row>
    <row r="424" spans="1:19" x14ac:dyDescent="0.35">
      <c r="A424">
        <v>1023217148</v>
      </c>
      <c r="B424" t="s">
        <v>351</v>
      </c>
      <c r="C424" t="s">
        <v>777</v>
      </c>
      <c r="D424" s="1">
        <f>SUMIFS(T_PROF[claims],T_PROF[year],D$2,T_PROF[encounter],D$4,T_PROF[bill_npi],$A424)</f>
        <v>6</v>
      </c>
      <c r="E424" s="1">
        <f>SUMIFS(T_PROF[claims],T_PROF[year],E$2,T_PROF[encounter],E$4,T_PROF[bill_npi],$A424)</f>
        <v>2</v>
      </c>
      <c r="F424" s="1">
        <f t="shared" si="42"/>
        <v>8</v>
      </c>
      <c r="G424" s="1">
        <f>SUMIFS(T_PROF[claims],T_PROF[year],G$2,T_PROF[encounter],G$4,T_PROF[bill_npi],$A424)</f>
        <v>0</v>
      </c>
      <c r="H424" s="1">
        <f>SUMIFS(T_PROF[claims],T_PROF[year],H$2,T_PROF[encounter],H$4,T_PROF[bill_npi],$A424)</f>
        <v>0</v>
      </c>
      <c r="I424" s="1">
        <f t="shared" si="43"/>
        <v>0</v>
      </c>
      <c r="J424" s="1">
        <f>SUMIFS(T_PROF[claims],T_PROF[year],J$2,T_PROF[encounter],J$4,T_PROF[bill_npi],$A424)</f>
        <v>0</v>
      </c>
      <c r="K424" s="1">
        <f>SUMIFS(T_PROF[claims],T_PROF[year],K$2,T_PROF[encounter],K$4,T_PROF[bill_npi],$A424)</f>
        <v>0</v>
      </c>
      <c r="L424" s="1">
        <f t="shared" si="44"/>
        <v>0</v>
      </c>
      <c r="M424" s="18">
        <f>SUMIFS(T_PROF[paid_amt],T_PROF[bill_npi],$A424,T_PROF[year],M$2,T_PROF[encounter],M$4)</f>
        <v>0</v>
      </c>
      <c r="N424" s="18">
        <f>SUMIFS(T_PROF[paid_amt],T_PROF[bill_npi],$A424,T_PROF[year],N$2,T_PROF[encounter],N$4)</f>
        <v>0</v>
      </c>
      <c r="O424" s="18">
        <f t="shared" si="45"/>
        <v>0</v>
      </c>
      <c r="P424" s="1">
        <f t="shared" si="46"/>
        <v>2</v>
      </c>
      <c r="Q424" s="1">
        <f t="shared" si="47"/>
        <v>0.66666666666666663</v>
      </c>
      <c r="R424" s="1">
        <f t="shared" si="48"/>
        <v>2.6666666666666665</v>
      </c>
      <c r="S424" s="2">
        <f>SUM($R$6:$R424)/SUM($R$6:$R$1749)</f>
        <v>0.93967899164881807</v>
      </c>
    </row>
    <row r="425" spans="1:19" x14ac:dyDescent="0.35">
      <c r="A425">
        <v>1194776351</v>
      </c>
      <c r="B425" t="s">
        <v>353</v>
      </c>
      <c r="C425" t="s">
        <v>3196</v>
      </c>
      <c r="D425" s="1">
        <f>SUMIFS(T_PROF[claims],T_PROF[year],D$2,T_PROF[encounter],D$4,T_PROF[bill_npi],$A425)</f>
        <v>0</v>
      </c>
      <c r="E425" s="1">
        <f>SUMIFS(T_PROF[claims],T_PROF[year],E$2,T_PROF[encounter],E$4,T_PROF[bill_npi],$A425)</f>
        <v>6</v>
      </c>
      <c r="F425" s="1">
        <f t="shared" si="42"/>
        <v>6</v>
      </c>
      <c r="G425" s="1">
        <f>SUMIFS(T_PROF[claims],T_PROF[year],G$2,T_PROF[encounter],G$4,T_PROF[bill_npi],$A425)</f>
        <v>0</v>
      </c>
      <c r="H425" s="1">
        <f>SUMIFS(T_PROF[claims],T_PROF[year],H$2,T_PROF[encounter],H$4,T_PROF[bill_npi],$A425)</f>
        <v>12</v>
      </c>
      <c r="I425" s="1">
        <f t="shared" si="43"/>
        <v>12</v>
      </c>
      <c r="J425" s="1">
        <f>SUMIFS(T_PROF[claims],T_PROF[year],J$2,T_PROF[encounter],J$4,T_PROF[bill_npi],$A425)</f>
        <v>0</v>
      </c>
      <c r="K425" s="1">
        <f>SUMIFS(T_PROF[claims],T_PROF[year],K$2,T_PROF[encounter],K$4,T_PROF[bill_npi],$A425)</f>
        <v>50</v>
      </c>
      <c r="L425" s="1">
        <f t="shared" si="44"/>
        <v>50</v>
      </c>
      <c r="M425" s="18">
        <f>SUMIFS(T_PROF[paid_amt],T_PROF[bill_npi],$A425,T_PROF[year],M$2,T_PROF[encounter],M$4)</f>
        <v>0</v>
      </c>
      <c r="N425" s="18">
        <f>SUMIFS(T_PROF[paid_amt],T_PROF[bill_npi],$A425,T_PROF[year],N$2,T_PROF[encounter],N$4)</f>
        <v>51268.1</v>
      </c>
      <c r="O425" s="18">
        <f t="shared" si="45"/>
        <v>51268.1</v>
      </c>
      <c r="P425" s="1">
        <f t="shared" si="46"/>
        <v>0</v>
      </c>
      <c r="Q425" s="1">
        <f t="shared" si="47"/>
        <v>22.666666666666668</v>
      </c>
      <c r="R425" s="1">
        <f t="shared" si="48"/>
        <v>22.666666666666668</v>
      </c>
      <c r="S425" s="2">
        <f>SUM($R$6:$R425)/SUM($R$6:$R$1749)</f>
        <v>0.94038268500409006</v>
      </c>
    </row>
    <row r="426" spans="1:19" x14ac:dyDescent="0.35">
      <c r="A426">
        <v>1043278351</v>
      </c>
      <c r="B426" t="s">
        <v>366</v>
      </c>
      <c r="C426" t="s">
        <v>600</v>
      </c>
      <c r="D426" s="1">
        <f>SUMIFS(T_PROF[claims],T_PROF[year],D$2,T_PROF[encounter],D$4,T_PROF[bill_npi],$A426)</f>
        <v>0</v>
      </c>
      <c r="E426" s="1">
        <f>SUMIFS(T_PROF[claims],T_PROF[year],E$2,T_PROF[encounter],E$4,T_PROF[bill_npi],$A426)</f>
        <v>1</v>
      </c>
      <c r="F426" s="1">
        <f t="shared" si="42"/>
        <v>1</v>
      </c>
      <c r="G426" s="1">
        <f>SUMIFS(T_PROF[claims],T_PROF[year],G$2,T_PROF[encounter],G$4,T_PROF[bill_npi],$A426)</f>
        <v>0</v>
      </c>
      <c r="H426" s="1">
        <f>SUMIFS(T_PROF[claims],T_PROF[year],H$2,T_PROF[encounter],H$4,T_PROF[bill_npi],$A426)</f>
        <v>1</v>
      </c>
      <c r="I426" s="1">
        <f t="shared" si="43"/>
        <v>1</v>
      </c>
      <c r="J426" s="1">
        <f>SUMIFS(T_PROF[claims],T_PROF[year],J$2,T_PROF[encounter],J$4,T_PROF[bill_npi],$A426)</f>
        <v>0</v>
      </c>
      <c r="K426" s="1">
        <f>SUMIFS(T_PROF[claims],T_PROF[year],K$2,T_PROF[encounter],K$4,T_PROF[bill_npi],$A426)</f>
        <v>1</v>
      </c>
      <c r="L426" s="1">
        <f t="shared" si="44"/>
        <v>1</v>
      </c>
      <c r="M426" s="18">
        <f>SUMIFS(T_PROF[paid_amt],T_PROF[bill_npi],$A426,T_PROF[year],M$2,T_PROF[encounter],M$4)</f>
        <v>0</v>
      </c>
      <c r="N426" s="18">
        <f>SUMIFS(T_PROF[paid_amt],T_PROF[bill_npi],$A426,T_PROF[year],N$2,T_PROF[encounter],N$4)</f>
        <v>1811.21</v>
      </c>
      <c r="O426" s="18">
        <f t="shared" si="45"/>
        <v>1811.21</v>
      </c>
      <c r="P426" s="1">
        <f t="shared" si="46"/>
        <v>0</v>
      </c>
      <c r="Q426" s="1">
        <f t="shared" si="47"/>
        <v>1</v>
      </c>
      <c r="R426" s="1">
        <f t="shared" si="48"/>
        <v>1</v>
      </c>
      <c r="S426" s="2">
        <f>SUM($R$6:$R426)/SUM($R$6:$R$1749)</f>
        <v>0.94041373029917563</v>
      </c>
    </row>
    <row r="427" spans="1:19" x14ac:dyDescent="0.35">
      <c r="A427">
        <v>1548380819</v>
      </c>
      <c r="B427" t="s">
        <v>357</v>
      </c>
      <c r="C427" t="s">
        <v>2208</v>
      </c>
      <c r="D427" s="1">
        <f>SUMIFS(T_PROF[claims],T_PROF[year],D$2,T_PROF[encounter],D$4,T_PROF[bill_npi],$A427)</f>
        <v>0</v>
      </c>
      <c r="E427" s="1">
        <f>SUMIFS(T_PROF[claims],T_PROF[year],E$2,T_PROF[encounter],E$4,T_PROF[bill_npi],$A427)</f>
        <v>1</v>
      </c>
      <c r="F427" s="1">
        <f t="shared" si="42"/>
        <v>1</v>
      </c>
      <c r="G427" s="1">
        <f>SUMIFS(T_PROF[claims],T_PROF[year],G$2,T_PROF[encounter],G$4,T_PROF[bill_npi],$A427)</f>
        <v>0</v>
      </c>
      <c r="H427" s="1">
        <f>SUMIFS(T_PROF[claims],T_PROF[year],H$2,T_PROF[encounter],H$4,T_PROF[bill_npi],$A427)</f>
        <v>0</v>
      </c>
      <c r="I427" s="1">
        <f t="shared" si="43"/>
        <v>0</v>
      </c>
      <c r="J427" s="1">
        <f>SUMIFS(T_PROF[claims],T_PROF[year],J$2,T_PROF[encounter],J$4,T_PROF[bill_npi],$A427)</f>
        <v>0</v>
      </c>
      <c r="K427" s="1">
        <f>SUMIFS(T_PROF[claims],T_PROF[year],K$2,T_PROF[encounter],K$4,T_PROF[bill_npi],$A427)</f>
        <v>0</v>
      </c>
      <c r="L427" s="1">
        <f t="shared" si="44"/>
        <v>0</v>
      </c>
      <c r="M427" s="18">
        <f>SUMIFS(T_PROF[paid_amt],T_PROF[bill_npi],$A427,T_PROF[year],M$2,T_PROF[encounter],M$4)</f>
        <v>0</v>
      </c>
      <c r="N427" s="18">
        <f>SUMIFS(T_PROF[paid_amt],T_PROF[bill_npi],$A427,T_PROF[year],N$2,T_PROF[encounter],N$4)</f>
        <v>0</v>
      </c>
      <c r="O427" s="18">
        <f t="shared" si="45"/>
        <v>0</v>
      </c>
      <c r="P427" s="1">
        <f t="shared" si="46"/>
        <v>0</v>
      </c>
      <c r="Q427" s="1">
        <f t="shared" si="47"/>
        <v>0.33333333333333331</v>
      </c>
      <c r="R427" s="1">
        <f t="shared" si="48"/>
        <v>0.33333333333333331</v>
      </c>
      <c r="S427" s="2">
        <f>SUM($R$6:$R427)/SUM($R$6:$R$1749)</f>
        <v>0.94042407873087075</v>
      </c>
    </row>
    <row r="428" spans="1:19" x14ac:dyDescent="0.35">
      <c r="A428">
        <v>1770044208</v>
      </c>
      <c r="B428" t="s">
        <v>351</v>
      </c>
      <c r="C428" t="s">
        <v>777</v>
      </c>
      <c r="D428" s="1">
        <f>SUMIFS(T_PROF[claims],T_PROF[year],D$2,T_PROF[encounter],D$4,T_PROF[bill_npi],$A428)</f>
        <v>0</v>
      </c>
      <c r="E428" s="1">
        <f>SUMIFS(T_PROF[claims],T_PROF[year],E$2,T_PROF[encounter],E$4,T_PROF[bill_npi],$A428)</f>
        <v>0</v>
      </c>
      <c r="F428" s="1">
        <f t="shared" si="42"/>
        <v>0</v>
      </c>
      <c r="G428" s="1">
        <f>SUMIFS(T_PROF[claims],T_PROF[year],G$2,T_PROF[encounter],G$4,T_PROF[bill_npi],$A428)</f>
        <v>0</v>
      </c>
      <c r="H428" s="1">
        <f>SUMIFS(T_PROF[claims],T_PROF[year],H$2,T_PROF[encounter],H$4,T_PROF[bill_npi],$A428)</f>
        <v>17</v>
      </c>
      <c r="I428" s="1">
        <f t="shared" si="43"/>
        <v>17</v>
      </c>
      <c r="J428" s="1">
        <f>SUMIFS(T_PROF[claims],T_PROF[year],J$2,T_PROF[encounter],J$4,T_PROF[bill_npi],$A428)</f>
        <v>0</v>
      </c>
      <c r="K428" s="1">
        <f>SUMIFS(T_PROF[claims],T_PROF[year],K$2,T_PROF[encounter],K$4,T_PROF[bill_npi],$A428)</f>
        <v>54</v>
      </c>
      <c r="L428" s="1">
        <f t="shared" si="44"/>
        <v>54</v>
      </c>
      <c r="M428" s="18">
        <f>SUMIFS(T_PROF[paid_amt],T_PROF[bill_npi],$A428,T_PROF[year],M$2,T_PROF[encounter],M$4)</f>
        <v>0</v>
      </c>
      <c r="N428" s="18">
        <f>SUMIFS(T_PROF[paid_amt],T_PROF[bill_npi],$A428,T_PROF[year],N$2,T_PROF[encounter],N$4)</f>
        <v>57186.19</v>
      </c>
      <c r="O428" s="18">
        <f t="shared" si="45"/>
        <v>57186.19</v>
      </c>
      <c r="P428" s="1">
        <f t="shared" si="46"/>
        <v>0</v>
      </c>
      <c r="Q428" s="1">
        <f t="shared" si="47"/>
        <v>23.666666666666668</v>
      </c>
      <c r="R428" s="1">
        <f t="shared" si="48"/>
        <v>23.666666666666668</v>
      </c>
      <c r="S428" s="2">
        <f>SUM($R$6:$R428)/SUM($R$6:$R$1749)</f>
        <v>0.94115881738122831</v>
      </c>
    </row>
    <row r="429" spans="1:19" x14ac:dyDescent="0.35">
      <c r="A429">
        <v>1760556955</v>
      </c>
      <c r="B429" t="s">
        <v>351</v>
      </c>
      <c r="C429" t="s">
        <v>777</v>
      </c>
      <c r="D429" s="1">
        <f>SUMIFS(T_PROF[claims],T_PROF[year],D$2,T_PROF[encounter],D$4,T_PROF[bill_npi],$A429)</f>
        <v>0</v>
      </c>
      <c r="E429" s="1">
        <f>SUMIFS(T_PROF[claims],T_PROF[year],E$2,T_PROF[encounter],E$4,T_PROF[bill_npi],$A429)</f>
        <v>9</v>
      </c>
      <c r="F429" s="1">
        <f t="shared" si="42"/>
        <v>9</v>
      </c>
      <c r="G429" s="1">
        <f>SUMIFS(T_PROF[claims],T_PROF[year],G$2,T_PROF[encounter],G$4,T_PROF[bill_npi],$A429)</f>
        <v>0</v>
      </c>
      <c r="H429" s="1">
        <f>SUMIFS(T_PROF[claims],T_PROF[year],H$2,T_PROF[encounter],H$4,T_PROF[bill_npi],$A429)</f>
        <v>0</v>
      </c>
      <c r="I429" s="1">
        <f t="shared" si="43"/>
        <v>0</v>
      </c>
      <c r="J429" s="1">
        <f>SUMIFS(T_PROF[claims],T_PROF[year],J$2,T_PROF[encounter],J$4,T_PROF[bill_npi],$A429)</f>
        <v>0</v>
      </c>
      <c r="K429" s="1">
        <f>SUMIFS(T_PROF[claims],T_PROF[year],K$2,T_PROF[encounter],K$4,T_PROF[bill_npi],$A429)</f>
        <v>0</v>
      </c>
      <c r="L429" s="1">
        <f t="shared" si="44"/>
        <v>0</v>
      </c>
      <c r="M429" s="18">
        <f>SUMIFS(T_PROF[paid_amt],T_PROF[bill_npi],$A429,T_PROF[year],M$2,T_PROF[encounter],M$4)</f>
        <v>0</v>
      </c>
      <c r="N429" s="18">
        <f>SUMIFS(T_PROF[paid_amt],T_PROF[bill_npi],$A429,T_PROF[year],N$2,T_PROF[encounter],N$4)</f>
        <v>0</v>
      </c>
      <c r="O429" s="18">
        <f t="shared" si="45"/>
        <v>0</v>
      </c>
      <c r="P429" s="1">
        <f t="shared" si="46"/>
        <v>0</v>
      </c>
      <c r="Q429" s="1">
        <f t="shared" si="47"/>
        <v>3</v>
      </c>
      <c r="R429" s="1">
        <f t="shared" si="48"/>
        <v>3</v>
      </c>
      <c r="S429" s="2">
        <f>SUM($R$6:$R429)/SUM($R$6:$R$1749)</f>
        <v>0.94125195326648492</v>
      </c>
    </row>
    <row r="430" spans="1:19" x14ac:dyDescent="0.35">
      <c r="A430">
        <v>1508158015</v>
      </c>
      <c r="B430" t="s">
        <v>351</v>
      </c>
      <c r="C430" t="s">
        <v>777</v>
      </c>
      <c r="D430" s="1">
        <f>SUMIFS(T_PROF[claims],T_PROF[year],D$2,T_PROF[encounter],D$4,T_PROF[bill_npi],$A430)</f>
        <v>5</v>
      </c>
      <c r="E430" s="1">
        <f>SUMIFS(T_PROF[claims],T_PROF[year],E$2,T_PROF[encounter],E$4,T_PROF[bill_npi],$A430)</f>
        <v>1</v>
      </c>
      <c r="F430" s="1">
        <f t="shared" si="42"/>
        <v>6</v>
      </c>
      <c r="G430" s="1">
        <f>SUMIFS(T_PROF[claims],T_PROF[year],G$2,T_PROF[encounter],G$4,T_PROF[bill_npi],$A430)</f>
        <v>4</v>
      </c>
      <c r="H430" s="1">
        <f>SUMIFS(T_PROF[claims],T_PROF[year],H$2,T_PROF[encounter],H$4,T_PROF[bill_npi],$A430)</f>
        <v>0</v>
      </c>
      <c r="I430" s="1">
        <f t="shared" si="43"/>
        <v>4</v>
      </c>
      <c r="J430" s="1">
        <f>SUMIFS(T_PROF[claims],T_PROF[year],J$2,T_PROF[encounter],J$4,T_PROF[bill_npi],$A430)</f>
        <v>0</v>
      </c>
      <c r="K430" s="1">
        <f>SUMIFS(T_PROF[claims],T_PROF[year],K$2,T_PROF[encounter],K$4,T_PROF[bill_npi],$A430)</f>
        <v>0</v>
      </c>
      <c r="L430" s="1">
        <f t="shared" si="44"/>
        <v>0</v>
      </c>
      <c r="M430" s="18">
        <f>SUMIFS(T_PROF[paid_amt],T_PROF[bill_npi],$A430,T_PROF[year],M$2,T_PROF[encounter],M$4)</f>
        <v>0</v>
      </c>
      <c r="N430" s="18">
        <f>SUMIFS(T_PROF[paid_amt],T_PROF[bill_npi],$A430,T_PROF[year],N$2,T_PROF[encounter],N$4)</f>
        <v>0</v>
      </c>
      <c r="O430" s="18">
        <f t="shared" si="45"/>
        <v>0</v>
      </c>
      <c r="P430" s="1">
        <f t="shared" si="46"/>
        <v>3</v>
      </c>
      <c r="Q430" s="1">
        <f t="shared" si="47"/>
        <v>0.33333333333333331</v>
      </c>
      <c r="R430" s="1">
        <f t="shared" si="48"/>
        <v>3.3333333333333335</v>
      </c>
      <c r="S430" s="2">
        <f>SUM($R$6:$R430)/SUM($R$6:$R$1749)</f>
        <v>0.94135543758343665</v>
      </c>
    </row>
    <row r="431" spans="1:19" x14ac:dyDescent="0.35">
      <c r="A431">
        <v>1760410088</v>
      </c>
      <c r="B431" t="s">
        <v>351</v>
      </c>
      <c r="C431" t="s">
        <v>777</v>
      </c>
      <c r="D431" s="1">
        <f>SUMIFS(T_PROF[claims],T_PROF[year],D$2,T_PROF[encounter],D$4,T_PROF[bill_npi],$A431)</f>
        <v>0</v>
      </c>
      <c r="E431" s="1">
        <f>SUMIFS(T_PROF[claims],T_PROF[year],E$2,T_PROF[encounter],E$4,T_PROF[bill_npi],$A431)</f>
        <v>4</v>
      </c>
      <c r="F431" s="1">
        <f t="shared" si="42"/>
        <v>4</v>
      </c>
      <c r="G431" s="1">
        <f>SUMIFS(T_PROF[claims],T_PROF[year],G$2,T_PROF[encounter],G$4,T_PROF[bill_npi],$A431)</f>
        <v>0</v>
      </c>
      <c r="H431" s="1">
        <f>SUMIFS(T_PROF[claims],T_PROF[year],H$2,T_PROF[encounter],H$4,T_PROF[bill_npi],$A431)</f>
        <v>6</v>
      </c>
      <c r="I431" s="1">
        <f t="shared" si="43"/>
        <v>6</v>
      </c>
      <c r="J431" s="1">
        <f>SUMIFS(T_PROF[claims],T_PROF[year],J$2,T_PROF[encounter],J$4,T_PROF[bill_npi],$A431)</f>
        <v>0</v>
      </c>
      <c r="K431" s="1">
        <f>SUMIFS(T_PROF[claims],T_PROF[year],K$2,T_PROF[encounter],K$4,T_PROF[bill_npi],$A431)</f>
        <v>3</v>
      </c>
      <c r="L431" s="1">
        <f t="shared" si="44"/>
        <v>3</v>
      </c>
      <c r="M431" s="18">
        <f>SUMIFS(T_PROF[paid_amt],T_PROF[bill_npi],$A431,T_PROF[year],M$2,T_PROF[encounter],M$4)</f>
        <v>0</v>
      </c>
      <c r="N431" s="18">
        <f>SUMIFS(T_PROF[paid_amt],T_PROF[bill_npi],$A431,T_PROF[year],N$2,T_PROF[encounter],N$4)</f>
        <v>4570.72</v>
      </c>
      <c r="O431" s="18">
        <f t="shared" si="45"/>
        <v>4570.72</v>
      </c>
      <c r="P431" s="1">
        <f t="shared" si="46"/>
        <v>0</v>
      </c>
      <c r="Q431" s="1">
        <f t="shared" si="47"/>
        <v>4.333333333333333</v>
      </c>
      <c r="R431" s="1">
        <f t="shared" si="48"/>
        <v>4.333333333333333</v>
      </c>
      <c r="S431" s="2">
        <f>SUM($R$6:$R431)/SUM($R$6:$R$1749)</f>
        <v>0.94148996719547395</v>
      </c>
    </row>
    <row r="432" spans="1:19" x14ac:dyDescent="0.35">
      <c r="A432">
        <v>1548452352</v>
      </c>
      <c r="B432" t="s">
        <v>351</v>
      </c>
      <c r="C432" t="s">
        <v>777</v>
      </c>
      <c r="D432" s="1">
        <f>SUMIFS(T_PROF[claims],T_PROF[year],D$2,T_PROF[encounter],D$4,T_PROF[bill_npi],$A432)</f>
        <v>6</v>
      </c>
      <c r="E432" s="1">
        <f>SUMIFS(T_PROF[claims],T_PROF[year],E$2,T_PROF[encounter],E$4,T_PROF[bill_npi],$A432)</f>
        <v>0</v>
      </c>
      <c r="F432" s="1">
        <f t="shared" si="42"/>
        <v>6</v>
      </c>
      <c r="G432" s="1">
        <f>SUMIFS(T_PROF[claims],T_PROF[year],G$2,T_PROF[encounter],G$4,T_PROF[bill_npi],$A432)</f>
        <v>4</v>
      </c>
      <c r="H432" s="1">
        <f>SUMIFS(T_PROF[claims],T_PROF[year],H$2,T_PROF[encounter],H$4,T_PROF[bill_npi],$A432)</f>
        <v>1</v>
      </c>
      <c r="I432" s="1">
        <f t="shared" si="43"/>
        <v>5</v>
      </c>
      <c r="J432" s="1">
        <f>SUMIFS(T_PROF[claims],T_PROF[year],J$2,T_PROF[encounter],J$4,T_PROF[bill_npi],$A432)</f>
        <v>0</v>
      </c>
      <c r="K432" s="1">
        <f>SUMIFS(T_PROF[claims],T_PROF[year],K$2,T_PROF[encounter],K$4,T_PROF[bill_npi],$A432)</f>
        <v>0</v>
      </c>
      <c r="L432" s="1">
        <f t="shared" si="44"/>
        <v>0</v>
      </c>
      <c r="M432" s="18">
        <f>SUMIFS(T_PROF[paid_amt],T_PROF[bill_npi],$A432,T_PROF[year],M$2,T_PROF[encounter],M$4)</f>
        <v>0</v>
      </c>
      <c r="N432" s="18">
        <f>SUMIFS(T_PROF[paid_amt],T_PROF[bill_npi],$A432,T_PROF[year],N$2,T_PROF[encounter],N$4)</f>
        <v>0</v>
      </c>
      <c r="O432" s="18">
        <f t="shared" si="45"/>
        <v>0</v>
      </c>
      <c r="P432" s="1">
        <f t="shared" si="46"/>
        <v>3.3333333333333335</v>
      </c>
      <c r="Q432" s="1">
        <f t="shared" si="47"/>
        <v>0.33333333333333331</v>
      </c>
      <c r="R432" s="1">
        <f t="shared" si="48"/>
        <v>3.6666666666666665</v>
      </c>
      <c r="S432" s="2">
        <f>SUM($R$6:$R432)/SUM($R$6:$R$1749)</f>
        <v>0.94160379994412091</v>
      </c>
    </row>
    <row r="433" spans="1:19" x14ac:dyDescent="0.35">
      <c r="A433">
        <v>1770645541</v>
      </c>
      <c r="B433" t="s">
        <v>351</v>
      </c>
      <c r="C433" t="s">
        <v>777</v>
      </c>
      <c r="D433" s="1">
        <f>SUMIFS(T_PROF[claims],T_PROF[year],D$2,T_PROF[encounter],D$4,T_PROF[bill_npi],$A433)</f>
        <v>0</v>
      </c>
      <c r="E433" s="1">
        <f>SUMIFS(T_PROF[claims],T_PROF[year],E$2,T_PROF[encounter],E$4,T_PROF[bill_npi],$A433)</f>
        <v>18</v>
      </c>
      <c r="F433" s="1">
        <f t="shared" si="42"/>
        <v>18</v>
      </c>
      <c r="G433" s="1">
        <f>SUMIFS(T_PROF[claims],T_PROF[year],G$2,T_PROF[encounter],G$4,T_PROF[bill_npi],$A433)</f>
        <v>0</v>
      </c>
      <c r="H433" s="1">
        <f>SUMIFS(T_PROF[claims],T_PROF[year],H$2,T_PROF[encounter],H$4,T_PROF[bill_npi],$A433)</f>
        <v>4</v>
      </c>
      <c r="I433" s="1">
        <f t="shared" si="43"/>
        <v>4</v>
      </c>
      <c r="J433" s="1">
        <f>SUMIFS(T_PROF[claims],T_PROF[year],J$2,T_PROF[encounter],J$4,T_PROF[bill_npi],$A433)</f>
        <v>0</v>
      </c>
      <c r="K433" s="1">
        <f>SUMIFS(T_PROF[claims],T_PROF[year],K$2,T_PROF[encounter],K$4,T_PROF[bill_npi],$A433)</f>
        <v>0</v>
      </c>
      <c r="L433" s="1">
        <f t="shared" si="44"/>
        <v>0</v>
      </c>
      <c r="M433" s="18">
        <f>SUMIFS(T_PROF[paid_amt],T_PROF[bill_npi],$A433,T_PROF[year],M$2,T_PROF[encounter],M$4)</f>
        <v>0</v>
      </c>
      <c r="N433" s="18">
        <f>SUMIFS(T_PROF[paid_amt],T_PROF[bill_npi],$A433,T_PROF[year],N$2,T_PROF[encounter],N$4)</f>
        <v>0</v>
      </c>
      <c r="O433" s="18">
        <f t="shared" si="45"/>
        <v>0</v>
      </c>
      <c r="P433" s="1">
        <f t="shared" si="46"/>
        <v>0</v>
      </c>
      <c r="Q433" s="1">
        <f t="shared" si="47"/>
        <v>7.333333333333333</v>
      </c>
      <c r="R433" s="1">
        <f t="shared" si="48"/>
        <v>7.333333333333333</v>
      </c>
      <c r="S433" s="2">
        <f>SUM($R$6:$R433)/SUM($R$6:$R$1749)</f>
        <v>0.94183146544141472</v>
      </c>
    </row>
    <row r="434" spans="1:19" x14ac:dyDescent="0.35">
      <c r="A434">
        <v>1659433217</v>
      </c>
      <c r="B434" t="s">
        <v>376</v>
      </c>
      <c r="C434" t="s">
        <v>1337</v>
      </c>
      <c r="D434" s="1">
        <f>SUMIFS(T_PROF[claims],T_PROF[year],D$2,T_PROF[encounter],D$4,T_PROF[bill_npi],$A434)</f>
        <v>0</v>
      </c>
      <c r="E434" s="1">
        <f>SUMIFS(T_PROF[claims],T_PROF[year],E$2,T_PROF[encounter],E$4,T_PROF[bill_npi],$A434)</f>
        <v>6</v>
      </c>
      <c r="F434" s="1">
        <f t="shared" si="42"/>
        <v>6</v>
      </c>
      <c r="G434" s="1">
        <f>SUMIFS(T_PROF[claims],T_PROF[year],G$2,T_PROF[encounter],G$4,T_PROF[bill_npi],$A434)</f>
        <v>0</v>
      </c>
      <c r="H434" s="1">
        <f>SUMIFS(T_PROF[claims],T_PROF[year],H$2,T_PROF[encounter],H$4,T_PROF[bill_npi],$A434)</f>
        <v>0</v>
      </c>
      <c r="I434" s="1">
        <f t="shared" si="43"/>
        <v>0</v>
      </c>
      <c r="J434" s="1">
        <f>SUMIFS(T_PROF[claims],T_PROF[year],J$2,T_PROF[encounter],J$4,T_PROF[bill_npi],$A434)</f>
        <v>0</v>
      </c>
      <c r="K434" s="1">
        <f>SUMIFS(T_PROF[claims],T_PROF[year],K$2,T_PROF[encounter],K$4,T_PROF[bill_npi],$A434)</f>
        <v>0</v>
      </c>
      <c r="L434" s="1">
        <f t="shared" si="44"/>
        <v>0</v>
      </c>
      <c r="M434" s="18">
        <f>SUMIFS(T_PROF[paid_amt],T_PROF[bill_npi],$A434,T_PROF[year],M$2,T_PROF[encounter],M$4)</f>
        <v>0</v>
      </c>
      <c r="N434" s="18">
        <f>SUMIFS(T_PROF[paid_amt],T_PROF[bill_npi],$A434,T_PROF[year],N$2,T_PROF[encounter],N$4)</f>
        <v>0</v>
      </c>
      <c r="O434" s="18">
        <f t="shared" si="45"/>
        <v>0</v>
      </c>
      <c r="P434" s="1">
        <f t="shared" si="46"/>
        <v>0</v>
      </c>
      <c r="Q434" s="1">
        <f t="shared" si="47"/>
        <v>2</v>
      </c>
      <c r="R434" s="1">
        <f t="shared" si="48"/>
        <v>2</v>
      </c>
      <c r="S434" s="2">
        <f>SUM($R$6:$R434)/SUM($R$6:$R$1749)</f>
        <v>0.94189355603158575</v>
      </c>
    </row>
    <row r="435" spans="1:19" x14ac:dyDescent="0.35">
      <c r="A435">
        <v>1437691219</v>
      </c>
      <c r="B435" t="s">
        <v>351</v>
      </c>
      <c r="C435" t="s">
        <v>777</v>
      </c>
      <c r="D435" s="1">
        <f>SUMIFS(T_PROF[claims],T_PROF[year],D$2,T_PROF[encounter],D$4,T_PROF[bill_npi],$A435)</f>
        <v>0</v>
      </c>
      <c r="E435" s="1">
        <f>SUMIFS(T_PROF[claims],T_PROF[year],E$2,T_PROF[encounter],E$4,T_PROF[bill_npi],$A435)</f>
        <v>3</v>
      </c>
      <c r="F435" s="1">
        <f t="shared" si="42"/>
        <v>3</v>
      </c>
      <c r="G435" s="1">
        <f>SUMIFS(T_PROF[claims],T_PROF[year],G$2,T_PROF[encounter],G$4,T_PROF[bill_npi],$A435)</f>
        <v>0</v>
      </c>
      <c r="H435" s="1">
        <f>SUMIFS(T_PROF[claims],T_PROF[year],H$2,T_PROF[encounter],H$4,T_PROF[bill_npi],$A435)</f>
        <v>3</v>
      </c>
      <c r="I435" s="1">
        <f t="shared" si="43"/>
        <v>3</v>
      </c>
      <c r="J435" s="1">
        <f>SUMIFS(T_PROF[claims],T_PROF[year],J$2,T_PROF[encounter],J$4,T_PROF[bill_npi],$A435)</f>
        <v>0</v>
      </c>
      <c r="K435" s="1">
        <f>SUMIFS(T_PROF[claims],T_PROF[year],K$2,T_PROF[encounter],K$4,T_PROF[bill_npi],$A435)</f>
        <v>9</v>
      </c>
      <c r="L435" s="1">
        <f t="shared" si="44"/>
        <v>9</v>
      </c>
      <c r="M435" s="18">
        <f>SUMIFS(T_PROF[paid_amt],T_PROF[bill_npi],$A435,T_PROF[year],M$2,T_PROF[encounter],M$4)</f>
        <v>0</v>
      </c>
      <c r="N435" s="18">
        <f>SUMIFS(T_PROF[paid_amt],T_PROF[bill_npi],$A435,T_PROF[year],N$2,T_PROF[encounter],N$4)</f>
        <v>30600</v>
      </c>
      <c r="O435" s="18">
        <f t="shared" si="45"/>
        <v>30600</v>
      </c>
      <c r="P435" s="1">
        <f t="shared" si="46"/>
        <v>0</v>
      </c>
      <c r="Q435" s="1">
        <f t="shared" si="47"/>
        <v>5</v>
      </c>
      <c r="R435" s="1">
        <f t="shared" si="48"/>
        <v>5</v>
      </c>
      <c r="S435" s="2">
        <f>SUM($R$6:$R435)/SUM($R$6:$R$1749)</f>
        <v>0.9420487825070134</v>
      </c>
    </row>
    <row r="436" spans="1:19" x14ac:dyDescent="0.35">
      <c r="A436">
        <v>1124392212</v>
      </c>
      <c r="B436" t="s">
        <v>351</v>
      </c>
      <c r="C436" t="s">
        <v>777</v>
      </c>
      <c r="D436" s="1">
        <f>SUMIFS(T_PROF[claims],T_PROF[year],D$2,T_PROF[encounter],D$4,T_PROF[bill_npi],$A436)</f>
        <v>0</v>
      </c>
      <c r="E436" s="1">
        <f>SUMIFS(T_PROF[claims],T_PROF[year],E$2,T_PROF[encounter],E$4,T_PROF[bill_npi],$A436)</f>
        <v>3</v>
      </c>
      <c r="F436" s="1">
        <f t="shared" si="42"/>
        <v>3</v>
      </c>
      <c r="G436" s="1">
        <f>SUMIFS(T_PROF[claims],T_PROF[year],G$2,T_PROF[encounter],G$4,T_PROF[bill_npi],$A436)</f>
        <v>0</v>
      </c>
      <c r="H436" s="1">
        <f>SUMIFS(T_PROF[claims],T_PROF[year],H$2,T_PROF[encounter],H$4,T_PROF[bill_npi],$A436)</f>
        <v>5</v>
      </c>
      <c r="I436" s="1">
        <f t="shared" si="43"/>
        <v>5</v>
      </c>
      <c r="J436" s="1">
        <f>SUMIFS(T_PROF[claims],T_PROF[year],J$2,T_PROF[encounter],J$4,T_PROF[bill_npi],$A436)</f>
        <v>0</v>
      </c>
      <c r="K436" s="1">
        <f>SUMIFS(T_PROF[claims],T_PROF[year],K$2,T_PROF[encounter],K$4,T_PROF[bill_npi],$A436)</f>
        <v>7</v>
      </c>
      <c r="L436" s="1">
        <f t="shared" si="44"/>
        <v>7</v>
      </c>
      <c r="M436" s="18">
        <f>SUMIFS(T_PROF[paid_amt],T_PROF[bill_npi],$A436,T_PROF[year],M$2,T_PROF[encounter],M$4)</f>
        <v>0</v>
      </c>
      <c r="N436" s="18">
        <f>SUMIFS(T_PROF[paid_amt],T_PROF[bill_npi],$A436,T_PROF[year],N$2,T_PROF[encounter],N$4)</f>
        <v>3200</v>
      </c>
      <c r="O436" s="18">
        <f t="shared" si="45"/>
        <v>3200</v>
      </c>
      <c r="P436" s="1">
        <f t="shared" si="46"/>
        <v>0</v>
      </c>
      <c r="Q436" s="1">
        <f t="shared" si="47"/>
        <v>5</v>
      </c>
      <c r="R436" s="1">
        <f t="shared" si="48"/>
        <v>5</v>
      </c>
      <c r="S436" s="2">
        <f>SUM($R$6:$R436)/SUM($R$6:$R$1749)</f>
        <v>0.94220400898244105</v>
      </c>
    </row>
    <row r="437" spans="1:19" x14ac:dyDescent="0.35">
      <c r="A437">
        <v>1114137403</v>
      </c>
      <c r="B437" t="s">
        <v>363</v>
      </c>
      <c r="C437" t="s">
        <v>2967</v>
      </c>
      <c r="D437" s="1">
        <f>SUMIFS(T_PROF[claims],T_PROF[year],D$2,T_PROF[encounter],D$4,T_PROF[bill_npi],$A437)</f>
        <v>0</v>
      </c>
      <c r="E437" s="1">
        <f>SUMIFS(T_PROF[claims],T_PROF[year],E$2,T_PROF[encounter],E$4,T_PROF[bill_npi],$A437)</f>
        <v>2</v>
      </c>
      <c r="F437" s="1">
        <f t="shared" si="42"/>
        <v>2</v>
      </c>
      <c r="G437" s="1">
        <f>SUMIFS(T_PROF[claims],T_PROF[year],G$2,T_PROF[encounter],G$4,T_PROF[bill_npi],$A437)</f>
        <v>0</v>
      </c>
      <c r="H437" s="1">
        <f>SUMIFS(T_PROF[claims],T_PROF[year],H$2,T_PROF[encounter],H$4,T_PROF[bill_npi],$A437)</f>
        <v>11</v>
      </c>
      <c r="I437" s="1">
        <f t="shared" si="43"/>
        <v>11</v>
      </c>
      <c r="J437" s="1">
        <f>SUMIFS(T_PROF[claims],T_PROF[year],J$2,T_PROF[encounter],J$4,T_PROF[bill_npi],$A437)</f>
        <v>0</v>
      </c>
      <c r="K437" s="1">
        <f>SUMIFS(T_PROF[claims],T_PROF[year],K$2,T_PROF[encounter],K$4,T_PROF[bill_npi],$A437)</f>
        <v>10</v>
      </c>
      <c r="L437" s="1">
        <f t="shared" si="44"/>
        <v>10</v>
      </c>
      <c r="M437" s="18">
        <f>SUMIFS(T_PROF[paid_amt],T_PROF[bill_npi],$A437,T_PROF[year],M$2,T_PROF[encounter],M$4)</f>
        <v>0</v>
      </c>
      <c r="N437" s="18">
        <f>SUMIFS(T_PROF[paid_amt],T_PROF[bill_npi],$A437,T_PROF[year],N$2,T_PROF[encounter],N$4)</f>
        <v>0</v>
      </c>
      <c r="O437" s="18">
        <f t="shared" si="45"/>
        <v>0</v>
      </c>
      <c r="P437" s="1">
        <f t="shared" si="46"/>
        <v>0</v>
      </c>
      <c r="Q437" s="1">
        <f t="shared" si="47"/>
        <v>7.666666666666667</v>
      </c>
      <c r="R437" s="1">
        <f t="shared" si="48"/>
        <v>7.666666666666667</v>
      </c>
      <c r="S437" s="2">
        <f>SUM($R$6:$R437)/SUM($R$6:$R$1749)</f>
        <v>0.9424420229114302</v>
      </c>
    </row>
    <row r="438" spans="1:19" x14ac:dyDescent="0.35">
      <c r="A438">
        <v>1326169814</v>
      </c>
      <c r="B438" t="s">
        <v>367</v>
      </c>
      <c r="C438" t="s">
        <v>2086</v>
      </c>
      <c r="D438" s="1">
        <f>SUMIFS(T_PROF[claims],T_PROF[year],D$2,T_PROF[encounter],D$4,T_PROF[bill_npi],$A438)</f>
        <v>0</v>
      </c>
      <c r="E438" s="1">
        <f>SUMIFS(T_PROF[claims],T_PROF[year],E$2,T_PROF[encounter],E$4,T_PROF[bill_npi],$A438)</f>
        <v>4</v>
      </c>
      <c r="F438" s="1">
        <f t="shared" si="42"/>
        <v>4</v>
      </c>
      <c r="G438" s="1">
        <f>SUMIFS(T_PROF[claims],T_PROF[year],G$2,T_PROF[encounter],G$4,T_PROF[bill_npi],$A438)</f>
        <v>0</v>
      </c>
      <c r="H438" s="1">
        <f>SUMIFS(T_PROF[claims],T_PROF[year],H$2,T_PROF[encounter],H$4,T_PROF[bill_npi],$A438)</f>
        <v>6</v>
      </c>
      <c r="I438" s="1">
        <f t="shared" si="43"/>
        <v>6</v>
      </c>
      <c r="J438" s="1">
        <f>SUMIFS(T_PROF[claims],T_PROF[year],J$2,T_PROF[encounter],J$4,T_PROF[bill_npi],$A438)</f>
        <v>0</v>
      </c>
      <c r="K438" s="1">
        <f>SUMIFS(T_PROF[claims],T_PROF[year],K$2,T_PROF[encounter],K$4,T_PROF[bill_npi],$A438)</f>
        <v>3</v>
      </c>
      <c r="L438" s="1">
        <f t="shared" si="44"/>
        <v>3</v>
      </c>
      <c r="M438" s="18">
        <f>SUMIFS(T_PROF[paid_amt],T_PROF[bill_npi],$A438,T_PROF[year],M$2,T_PROF[encounter],M$4)</f>
        <v>0</v>
      </c>
      <c r="N438" s="18">
        <f>SUMIFS(T_PROF[paid_amt],T_PROF[bill_npi],$A438,T_PROF[year],N$2,T_PROF[encounter],N$4)</f>
        <v>10693.26</v>
      </c>
      <c r="O438" s="18">
        <f t="shared" si="45"/>
        <v>10693.26</v>
      </c>
      <c r="P438" s="1">
        <f t="shared" si="46"/>
        <v>0</v>
      </c>
      <c r="Q438" s="1">
        <f t="shared" si="47"/>
        <v>4.333333333333333</v>
      </c>
      <c r="R438" s="1">
        <f t="shared" si="48"/>
        <v>4.333333333333333</v>
      </c>
      <c r="S438" s="2">
        <f>SUM($R$6:$R438)/SUM($R$6:$R$1749)</f>
        <v>0.9425765525234675</v>
      </c>
    </row>
    <row r="439" spans="1:19" x14ac:dyDescent="0.35">
      <c r="A439">
        <v>1407826043</v>
      </c>
      <c r="B439" t="s">
        <v>351</v>
      </c>
      <c r="C439" t="s">
        <v>777</v>
      </c>
      <c r="D439" s="1">
        <f>SUMIFS(T_PROF[claims],T_PROF[year],D$2,T_PROF[encounter],D$4,T_PROF[bill_npi],$A439)</f>
        <v>0</v>
      </c>
      <c r="E439" s="1">
        <f>SUMIFS(T_PROF[claims],T_PROF[year],E$2,T_PROF[encounter],E$4,T_PROF[bill_npi],$A439)</f>
        <v>1</v>
      </c>
      <c r="F439" s="1">
        <f t="shared" si="42"/>
        <v>1</v>
      </c>
      <c r="G439" s="1">
        <f>SUMIFS(T_PROF[claims],T_PROF[year],G$2,T_PROF[encounter],G$4,T_PROF[bill_npi],$A439)</f>
        <v>2</v>
      </c>
      <c r="H439" s="1">
        <f>SUMIFS(T_PROF[claims],T_PROF[year],H$2,T_PROF[encounter],H$4,T_PROF[bill_npi],$A439)</f>
        <v>9</v>
      </c>
      <c r="I439" s="1">
        <f t="shared" si="43"/>
        <v>11</v>
      </c>
      <c r="J439" s="1">
        <f>SUMIFS(T_PROF[claims],T_PROF[year],J$2,T_PROF[encounter],J$4,T_PROF[bill_npi],$A439)</f>
        <v>2</v>
      </c>
      <c r="K439" s="1">
        <f>SUMIFS(T_PROF[claims],T_PROF[year],K$2,T_PROF[encounter],K$4,T_PROF[bill_npi],$A439)</f>
        <v>5</v>
      </c>
      <c r="L439" s="1">
        <f t="shared" si="44"/>
        <v>7</v>
      </c>
      <c r="M439" s="18">
        <f>SUMIFS(T_PROF[paid_amt],T_PROF[bill_npi],$A439,T_PROF[year],M$2,T_PROF[encounter],M$4)</f>
        <v>3441.5</v>
      </c>
      <c r="N439" s="18">
        <f>SUMIFS(T_PROF[paid_amt],T_PROF[bill_npi],$A439,T_PROF[year],N$2,T_PROF[encounter],N$4)</f>
        <v>17500</v>
      </c>
      <c r="O439" s="18">
        <f t="shared" si="45"/>
        <v>20941.5</v>
      </c>
      <c r="P439" s="1">
        <f t="shared" si="46"/>
        <v>1.3333333333333333</v>
      </c>
      <c r="Q439" s="1">
        <f t="shared" si="47"/>
        <v>5</v>
      </c>
      <c r="R439" s="1">
        <f t="shared" si="48"/>
        <v>6.333333333333333</v>
      </c>
      <c r="S439" s="2">
        <f>SUM($R$6:$R439)/SUM($R$6:$R$1749)</f>
        <v>0.94277317272567573</v>
      </c>
    </row>
    <row r="440" spans="1:19" x14ac:dyDescent="0.35">
      <c r="A440">
        <v>1063525152</v>
      </c>
      <c r="B440" t="s">
        <v>366</v>
      </c>
      <c r="C440" t="s">
        <v>600</v>
      </c>
      <c r="D440" s="1">
        <f>SUMIFS(T_PROF[claims],T_PROF[year],D$2,T_PROF[encounter],D$4,T_PROF[bill_npi],$A440)</f>
        <v>0</v>
      </c>
      <c r="E440" s="1">
        <f>SUMIFS(T_PROF[claims],T_PROF[year],E$2,T_PROF[encounter],E$4,T_PROF[bill_npi],$A440)</f>
        <v>2</v>
      </c>
      <c r="F440" s="1">
        <f t="shared" si="42"/>
        <v>2</v>
      </c>
      <c r="G440" s="1">
        <f>SUMIFS(T_PROF[claims],T_PROF[year],G$2,T_PROF[encounter],G$4,T_PROF[bill_npi],$A440)</f>
        <v>0</v>
      </c>
      <c r="H440" s="1">
        <f>SUMIFS(T_PROF[claims],T_PROF[year],H$2,T_PROF[encounter],H$4,T_PROF[bill_npi],$A440)</f>
        <v>3</v>
      </c>
      <c r="I440" s="1">
        <f t="shared" si="43"/>
        <v>3</v>
      </c>
      <c r="J440" s="1">
        <f>SUMIFS(T_PROF[claims],T_PROF[year],J$2,T_PROF[encounter],J$4,T_PROF[bill_npi],$A440)</f>
        <v>0</v>
      </c>
      <c r="K440" s="1">
        <f>SUMIFS(T_PROF[claims],T_PROF[year],K$2,T_PROF[encounter],K$4,T_PROF[bill_npi],$A440)</f>
        <v>2</v>
      </c>
      <c r="L440" s="1">
        <f t="shared" si="44"/>
        <v>2</v>
      </c>
      <c r="M440" s="18">
        <f>SUMIFS(T_PROF[paid_amt],T_PROF[bill_npi],$A440,T_PROF[year],M$2,T_PROF[encounter],M$4)</f>
        <v>0</v>
      </c>
      <c r="N440" s="18">
        <f>SUMIFS(T_PROF[paid_amt],T_PROF[bill_npi],$A440,T_PROF[year],N$2,T_PROF[encounter],N$4)</f>
        <v>0</v>
      </c>
      <c r="O440" s="18">
        <f t="shared" si="45"/>
        <v>0</v>
      </c>
      <c r="P440" s="1">
        <f t="shared" si="46"/>
        <v>0</v>
      </c>
      <c r="Q440" s="1">
        <f t="shared" si="47"/>
        <v>2.3333333333333335</v>
      </c>
      <c r="R440" s="1">
        <f t="shared" si="48"/>
        <v>2.3333333333333335</v>
      </c>
      <c r="S440" s="2">
        <f>SUM($R$6:$R440)/SUM($R$6:$R$1749)</f>
        <v>0.942845611747542</v>
      </c>
    </row>
    <row r="441" spans="1:19" x14ac:dyDescent="0.35">
      <c r="A441">
        <v>1073940284</v>
      </c>
      <c r="B441" t="s">
        <v>354</v>
      </c>
      <c r="C441" t="s">
        <v>777</v>
      </c>
      <c r="D441" s="1">
        <f>SUMIFS(T_PROF[claims],T_PROF[year],D$2,T_PROF[encounter],D$4,T_PROF[bill_npi],$A441)</f>
        <v>0</v>
      </c>
      <c r="E441" s="1">
        <f>SUMIFS(T_PROF[claims],T_PROF[year],E$2,T_PROF[encounter],E$4,T_PROF[bill_npi],$A441)</f>
        <v>6</v>
      </c>
      <c r="F441" s="1">
        <f t="shared" si="42"/>
        <v>6</v>
      </c>
      <c r="G441" s="1">
        <f>SUMIFS(T_PROF[claims],T_PROF[year],G$2,T_PROF[encounter],G$4,T_PROF[bill_npi],$A441)</f>
        <v>0</v>
      </c>
      <c r="H441" s="1">
        <f>SUMIFS(T_PROF[claims],T_PROF[year],H$2,T_PROF[encounter],H$4,T_PROF[bill_npi],$A441)</f>
        <v>0</v>
      </c>
      <c r="I441" s="1">
        <f t="shared" si="43"/>
        <v>0</v>
      </c>
      <c r="J441" s="1">
        <f>SUMIFS(T_PROF[claims],T_PROF[year],J$2,T_PROF[encounter],J$4,T_PROF[bill_npi],$A441)</f>
        <v>0</v>
      </c>
      <c r="K441" s="1">
        <f>SUMIFS(T_PROF[claims],T_PROF[year],K$2,T_PROF[encounter],K$4,T_PROF[bill_npi],$A441)</f>
        <v>0</v>
      </c>
      <c r="L441" s="1">
        <f t="shared" si="44"/>
        <v>0</v>
      </c>
      <c r="M441" s="18">
        <f>SUMIFS(T_PROF[paid_amt],T_PROF[bill_npi],$A441,T_PROF[year],M$2,T_PROF[encounter],M$4)</f>
        <v>0</v>
      </c>
      <c r="N441" s="18">
        <f>SUMIFS(T_PROF[paid_amt],T_PROF[bill_npi],$A441,T_PROF[year],N$2,T_PROF[encounter],N$4)</f>
        <v>0</v>
      </c>
      <c r="O441" s="18">
        <f t="shared" si="45"/>
        <v>0</v>
      </c>
      <c r="P441" s="1">
        <f t="shared" si="46"/>
        <v>0</v>
      </c>
      <c r="Q441" s="1">
        <f t="shared" si="47"/>
        <v>2</v>
      </c>
      <c r="R441" s="1">
        <f t="shared" si="48"/>
        <v>2</v>
      </c>
      <c r="S441" s="2">
        <f>SUM($R$6:$R441)/SUM($R$6:$R$1749)</f>
        <v>0.94290770233771304</v>
      </c>
    </row>
    <row r="442" spans="1:19" x14ac:dyDescent="0.35">
      <c r="A442">
        <v>1881853695</v>
      </c>
      <c r="B442" t="s">
        <v>351</v>
      </c>
      <c r="C442" t="s">
        <v>777</v>
      </c>
      <c r="D442" s="1">
        <f>SUMIFS(T_PROF[claims],T_PROF[year],D$2,T_PROF[encounter],D$4,T_PROF[bill_npi],$A442)</f>
        <v>7</v>
      </c>
      <c r="E442" s="1">
        <f>SUMIFS(T_PROF[claims],T_PROF[year],E$2,T_PROF[encounter],E$4,T_PROF[bill_npi],$A442)</f>
        <v>0</v>
      </c>
      <c r="F442" s="1">
        <f t="shared" si="42"/>
        <v>7</v>
      </c>
      <c r="G442" s="1">
        <f>SUMIFS(T_PROF[claims],T_PROF[year],G$2,T_PROF[encounter],G$4,T_PROF[bill_npi],$A442)</f>
        <v>3</v>
      </c>
      <c r="H442" s="1">
        <f>SUMIFS(T_PROF[claims],T_PROF[year],H$2,T_PROF[encounter],H$4,T_PROF[bill_npi],$A442)</f>
        <v>0</v>
      </c>
      <c r="I442" s="1">
        <f t="shared" si="43"/>
        <v>3</v>
      </c>
      <c r="J442" s="1">
        <f>SUMIFS(T_PROF[claims],T_PROF[year],J$2,T_PROF[encounter],J$4,T_PROF[bill_npi],$A442)</f>
        <v>1</v>
      </c>
      <c r="K442" s="1">
        <f>SUMIFS(T_PROF[claims],T_PROF[year],K$2,T_PROF[encounter],K$4,T_PROF[bill_npi],$A442)</f>
        <v>0</v>
      </c>
      <c r="L442" s="1">
        <f t="shared" si="44"/>
        <v>1</v>
      </c>
      <c r="M442" s="18">
        <f>SUMIFS(T_PROF[paid_amt],T_PROF[bill_npi],$A442,T_PROF[year],M$2,T_PROF[encounter],M$4)</f>
        <v>1720.75</v>
      </c>
      <c r="N442" s="18">
        <f>SUMIFS(T_PROF[paid_amt],T_PROF[bill_npi],$A442,T_PROF[year],N$2,T_PROF[encounter],N$4)</f>
        <v>0</v>
      </c>
      <c r="O442" s="18">
        <f t="shared" si="45"/>
        <v>1720.75</v>
      </c>
      <c r="P442" s="1">
        <f t="shared" si="46"/>
        <v>3.6666666666666665</v>
      </c>
      <c r="Q442" s="1">
        <f t="shared" si="47"/>
        <v>0</v>
      </c>
      <c r="R442" s="1">
        <f t="shared" si="48"/>
        <v>3.6666666666666665</v>
      </c>
      <c r="S442" s="2">
        <f>SUM($R$6:$R442)/SUM($R$6:$R$1749)</f>
        <v>0.94302153508636</v>
      </c>
    </row>
    <row r="443" spans="1:19" x14ac:dyDescent="0.35">
      <c r="A443">
        <v>1568550531</v>
      </c>
      <c r="B443" t="s">
        <v>351</v>
      </c>
      <c r="C443" t="s">
        <v>777</v>
      </c>
      <c r="D443" s="1">
        <f>SUMIFS(T_PROF[claims],T_PROF[year],D$2,T_PROF[encounter],D$4,T_PROF[bill_npi],$A443)</f>
        <v>0</v>
      </c>
      <c r="E443" s="1">
        <f>SUMIFS(T_PROF[claims],T_PROF[year],E$2,T_PROF[encounter],E$4,T_PROF[bill_npi],$A443)</f>
        <v>7</v>
      </c>
      <c r="F443" s="1">
        <f t="shared" si="42"/>
        <v>7</v>
      </c>
      <c r="G443" s="1">
        <f>SUMIFS(T_PROF[claims],T_PROF[year],G$2,T_PROF[encounter],G$4,T_PROF[bill_npi],$A443)</f>
        <v>1</v>
      </c>
      <c r="H443" s="1">
        <f>SUMIFS(T_PROF[claims],T_PROF[year],H$2,T_PROF[encounter],H$4,T_PROF[bill_npi],$A443)</f>
        <v>5</v>
      </c>
      <c r="I443" s="1">
        <f t="shared" si="43"/>
        <v>6</v>
      </c>
      <c r="J443" s="1">
        <f>SUMIFS(T_PROF[claims],T_PROF[year],J$2,T_PROF[encounter],J$4,T_PROF[bill_npi],$A443)</f>
        <v>0</v>
      </c>
      <c r="K443" s="1">
        <f>SUMIFS(T_PROF[claims],T_PROF[year],K$2,T_PROF[encounter],K$4,T_PROF[bill_npi],$A443)</f>
        <v>5</v>
      </c>
      <c r="L443" s="1">
        <f t="shared" si="44"/>
        <v>5</v>
      </c>
      <c r="M443" s="18">
        <f>SUMIFS(T_PROF[paid_amt],T_PROF[bill_npi],$A443,T_PROF[year],M$2,T_PROF[encounter],M$4)</f>
        <v>0</v>
      </c>
      <c r="N443" s="18">
        <f>SUMIFS(T_PROF[paid_amt],T_PROF[bill_npi],$A443,T_PROF[year],N$2,T_PROF[encounter],N$4)</f>
        <v>17500</v>
      </c>
      <c r="O443" s="18">
        <f t="shared" si="45"/>
        <v>17500</v>
      </c>
      <c r="P443" s="1">
        <f t="shared" si="46"/>
        <v>0.33333333333333331</v>
      </c>
      <c r="Q443" s="1">
        <f t="shared" si="47"/>
        <v>5.666666666666667</v>
      </c>
      <c r="R443" s="1">
        <f t="shared" si="48"/>
        <v>6</v>
      </c>
      <c r="S443" s="2">
        <f>SUM($R$6:$R443)/SUM($R$6:$R$1749)</f>
        <v>0.94320780685687322</v>
      </c>
    </row>
    <row r="444" spans="1:19" x14ac:dyDescent="0.35">
      <c r="A444">
        <v>1750323671</v>
      </c>
      <c r="B444" t="s">
        <v>351</v>
      </c>
      <c r="C444" t="s">
        <v>777</v>
      </c>
      <c r="D444" s="1">
        <f>SUMIFS(T_PROF[claims],T_PROF[year],D$2,T_PROF[encounter],D$4,T_PROF[bill_npi],$A444)</f>
        <v>0</v>
      </c>
      <c r="E444" s="1">
        <f>SUMIFS(T_PROF[claims],T_PROF[year],E$2,T_PROF[encounter],E$4,T_PROF[bill_npi],$A444)</f>
        <v>4</v>
      </c>
      <c r="F444" s="1">
        <f t="shared" si="42"/>
        <v>4</v>
      </c>
      <c r="G444" s="1">
        <f>SUMIFS(T_PROF[claims],T_PROF[year],G$2,T_PROF[encounter],G$4,T_PROF[bill_npi],$A444)</f>
        <v>1</v>
      </c>
      <c r="H444" s="1">
        <f>SUMIFS(T_PROF[claims],T_PROF[year],H$2,T_PROF[encounter],H$4,T_PROF[bill_npi],$A444)</f>
        <v>0</v>
      </c>
      <c r="I444" s="1">
        <f t="shared" si="43"/>
        <v>1</v>
      </c>
      <c r="J444" s="1">
        <f>SUMIFS(T_PROF[claims],T_PROF[year],J$2,T_PROF[encounter],J$4,T_PROF[bill_npi],$A444)</f>
        <v>0</v>
      </c>
      <c r="K444" s="1">
        <f>SUMIFS(T_PROF[claims],T_PROF[year],K$2,T_PROF[encounter],K$4,T_PROF[bill_npi],$A444)</f>
        <v>0</v>
      </c>
      <c r="L444" s="1">
        <f t="shared" si="44"/>
        <v>0</v>
      </c>
      <c r="M444" s="18">
        <f>SUMIFS(T_PROF[paid_amt],T_PROF[bill_npi],$A444,T_PROF[year],M$2,T_PROF[encounter],M$4)</f>
        <v>0</v>
      </c>
      <c r="N444" s="18">
        <f>SUMIFS(T_PROF[paid_amt],T_PROF[bill_npi],$A444,T_PROF[year],N$2,T_PROF[encounter],N$4)</f>
        <v>0</v>
      </c>
      <c r="O444" s="18">
        <f t="shared" si="45"/>
        <v>0</v>
      </c>
      <c r="P444" s="1">
        <f t="shared" si="46"/>
        <v>0.33333333333333331</v>
      </c>
      <c r="Q444" s="1">
        <f t="shared" si="47"/>
        <v>1.3333333333333333</v>
      </c>
      <c r="R444" s="1">
        <f t="shared" si="48"/>
        <v>1.6666666666666667</v>
      </c>
      <c r="S444" s="2">
        <f>SUM($R$6:$R444)/SUM($R$6:$R$1749)</f>
        <v>0.94325954901534914</v>
      </c>
    </row>
    <row r="445" spans="1:19" x14ac:dyDescent="0.35">
      <c r="A445">
        <v>1043402050</v>
      </c>
      <c r="B445" t="s">
        <v>371</v>
      </c>
      <c r="C445" t="s">
        <v>586</v>
      </c>
      <c r="D445" s="1">
        <f>SUMIFS(T_PROF[claims],T_PROF[year],D$2,T_PROF[encounter],D$4,T_PROF[bill_npi],$A445)</f>
        <v>0</v>
      </c>
      <c r="E445" s="1">
        <f>SUMIFS(T_PROF[claims],T_PROF[year],E$2,T_PROF[encounter],E$4,T_PROF[bill_npi],$A445)</f>
        <v>10</v>
      </c>
      <c r="F445" s="1">
        <f t="shared" si="42"/>
        <v>10</v>
      </c>
      <c r="G445" s="1">
        <f>SUMIFS(T_PROF[claims],T_PROF[year],G$2,T_PROF[encounter],G$4,T_PROF[bill_npi],$A445)</f>
        <v>0</v>
      </c>
      <c r="H445" s="1">
        <f>SUMIFS(T_PROF[claims],T_PROF[year],H$2,T_PROF[encounter],H$4,T_PROF[bill_npi],$A445)</f>
        <v>0</v>
      </c>
      <c r="I445" s="1">
        <f t="shared" si="43"/>
        <v>0</v>
      </c>
      <c r="J445" s="1">
        <f>SUMIFS(T_PROF[claims],T_PROF[year],J$2,T_PROF[encounter],J$4,T_PROF[bill_npi],$A445)</f>
        <v>0</v>
      </c>
      <c r="K445" s="1">
        <f>SUMIFS(T_PROF[claims],T_PROF[year],K$2,T_PROF[encounter],K$4,T_PROF[bill_npi],$A445)</f>
        <v>0</v>
      </c>
      <c r="L445" s="1">
        <f t="shared" si="44"/>
        <v>0</v>
      </c>
      <c r="M445" s="18">
        <f>SUMIFS(T_PROF[paid_amt],T_PROF[bill_npi],$A445,T_PROF[year],M$2,T_PROF[encounter],M$4)</f>
        <v>0</v>
      </c>
      <c r="N445" s="18">
        <f>SUMIFS(T_PROF[paid_amt],T_PROF[bill_npi],$A445,T_PROF[year],N$2,T_PROF[encounter],N$4)</f>
        <v>0</v>
      </c>
      <c r="O445" s="18">
        <f t="shared" si="45"/>
        <v>0</v>
      </c>
      <c r="P445" s="1">
        <f t="shared" si="46"/>
        <v>0</v>
      </c>
      <c r="Q445" s="1">
        <f t="shared" si="47"/>
        <v>3.3333333333333335</v>
      </c>
      <c r="R445" s="1">
        <f t="shared" si="48"/>
        <v>3.3333333333333335</v>
      </c>
      <c r="S445" s="2">
        <f>SUM($R$6:$R445)/SUM($R$6:$R$1749)</f>
        <v>0.94336303333230087</v>
      </c>
    </row>
    <row r="446" spans="1:19" x14ac:dyDescent="0.35">
      <c r="A446">
        <v>1609877331</v>
      </c>
      <c r="B446" t="s">
        <v>351</v>
      </c>
      <c r="C446" t="s">
        <v>777</v>
      </c>
      <c r="D446" s="1">
        <f>SUMIFS(T_PROF[claims],T_PROF[year],D$2,T_PROF[encounter],D$4,T_PROF[bill_npi],$A446)</f>
        <v>1</v>
      </c>
      <c r="E446" s="1">
        <f>SUMIFS(T_PROF[claims],T_PROF[year],E$2,T_PROF[encounter],E$4,T_PROF[bill_npi],$A446)</f>
        <v>4</v>
      </c>
      <c r="F446" s="1">
        <f t="shared" si="42"/>
        <v>5</v>
      </c>
      <c r="G446" s="1">
        <f>SUMIFS(T_PROF[claims],T_PROF[year],G$2,T_PROF[encounter],G$4,T_PROF[bill_npi],$A446)</f>
        <v>0</v>
      </c>
      <c r="H446" s="1">
        <f>SUMIFS(T_PROF[claims],T_PROF[year],H$2,T_PROF[encounter],H$4,T_PROF[bill_npi],$A446)</f>
        <v>5</v>
      </c>
      <c r="I446" s="1">
        <f t="shared" si="43"/>
        <v>5</v>
      </c>
      <c r="J446" s="1">
        <f>SUMIFS(T_PROF[claims],T_PROF[year],J$2,T_PROF[encounter],J$4,T_PROF[bill_npi],$A446)</f>
        <v>0</v>
      </c>
      <c r="K446" s="1">
        <f>SUMIFS(T_PROF[claims],T_PROF[year],K$2,T_PROF[encounter],K$4,T_PROF[bill_npi],$A446)</f>
        <v>8</v>
      </c>
      <c r="L446" s="1">
        <f t="shared" si="44"/>
        <v>8</v>
      </c>
      <c r="M446" s="18">
        <f>SUMIFS(T_PROF[paid_amt],T_PROF[bill_npi],$A446,T_PROF[year],M$2,T_PROF[encounter],M$4)</f>
        <v>0</v>
      </c>
      <c r="N446" s="18">
        <f>SUMIFS(T_PROF[paid_amt],T_PROF[bill_npi],$A446,T_PROF[year],N$2,T_PROF[encounter],N$4)</f>
        <v>14000</v>
      </c>
      <c r="O446" s="18">
        <f t="shared" si="45"/>
        <v>14000</v>
      </c>
      <c r="P446" s="1">
        <f t="shared" si="46"/>
        <v>0.33333333333333331</v>
      </c>
      <c r="Q446" s="1">
        <f t="shared" si="47"/>
        <v>5.666666666666667</v>
      </c>
      <c r="R446" s="1">
        <f t="shared" si="48"/>
        <v>6</v>
      </c>
      <c r="S446" s="2">
        <f>SUM($R$6:$R446)/SUM($R$6:$R$1749)</f>
        <v>0.94354930510281398</v>
      </c>
    </row>
    <row r="447" spans="1:19" x14ac:dyDescent="0.35">
      <c r="A447">
        <v>1376553206</v>
      </c>
      <c r="B447" t="s">
        <v>351</v>
      </c>
      <c r="C447" t="s">
        <v>777</v>
      </c>
      <c r="D447" s="1">
        <f>SUMIFS(T_PROF[claims],T_PROF[year],D$2,T_PROF[encounter],D$4,T_PROF[bill_npi],$A447)</f>
        <v>0</v>
      </c>
      <c r="E447" s="1">
        <f>SUMIFS(T_PROF[claims],T_PROF[year],E$2,T_PROF[encounter],E$4,T_PROF[bill_npi],$A447)</f>
        <v>18</v>
      </c>
      <c r="F447" s="1">
        <f t="shared" si="42"/>
        <v>18</v>
      </c>
      <c r="G447" s="1">
        <f>SUMIFS(T_PROF[claims],T_PROF[year],G$2,T_PROF[encounter],G$4,T_PROF[bill_npi],$A447)</f>
        <v>0</v>
      </c>
      <c r="H447" s="1">
        <f>SUMIFS(T_PROF[claims],T_PROF[year],H$2,T_PROF[encounter],H$4,T_PROF[bill_npi],$A447)</f>
        <v>2</v>
      </c>
      <c r="I447" s="1">
        <f t="shared" si="43"/>
        <v>2</v>
      </c>
      <c r="J447" s="1">
        <f>SUMIFS(T_PROF[claims],T_PROF[year],J$2,T_PROF[encounter],J$4,T_PROF[bill_npi],$A447)</f>
        <v>0</v>
      </c>
      <c r="K447" s="1">
        <f>SUMIFS(T_PROF[claims],T_PROF[year],K$2,T_PROF[encounter],K$4,T_PROF[bill_npi],$A447)</f>
        <v>0</v>
      </c>
      <c r="L447" s="1">
        <f t="shared" si="44"/>
        <v>0</v>
      </c>
      <c r="M447" s="18">
        <f>SUMIFS(T_PROF[paid_amt],T_PROF[bill_npi],$A447,T_PROF[year],M$2,T_PROF[encounter],M$4)</f>
        <v>0</v>
      </c>
      <c r="N447" s="18">
        <f>SUMIFS(T_PROF[paid_amt],T_PROF[bill_npi],$A447,T_PROF[year],N$2,T_PROF[encounter],N$4)</f>
        <v>0</v>
      </c>
      <c r="O447" s="18">
        <f t="shared" si="45"/>
        <v>0</v>
      </c>
      <c r="P447" s="1">
        <f t="shared" si="46"/>
        <v>0</v>
      </c>
      <c r="Q447" s="1">
        <f t="shared" si="47"/>
        <v>6.666666666666667</v>
      </c>
      <c r="R447" s="1">
        <f t="shared" si="48"/>
        <v>6.666666666666667</v>
      </c>
      <c r="S447" s="2">
        <f>SUM($R$6:$R447)/SUM($R$6:$R$1749)</f>
        <v>0.94375627373671755</v>
      </c>
    </row>
    <row r="448" spans="1:19" x14ac:dyDescent="0.35">
      <c r="A448">
        <v>1760489157</v>
      </c>
      <c r="B448" t="s">
        <v>351</v>
      </c>
      <c r="C448" t="s">
        <v>777</v>
      </c>
      <c r="D448" s="1">
        <f>SUMIFS(T_PROF[claims],T_PROF[year],D$2,T_PROF[encounter],D$4,T_PROF[bill_npi],$A448)</f>
        <v>2</v>
      </c>
      <c r="E448" s="1">
        <f>SUMIFS(T_PROF[claims],T_PROF[year],E$2,T_PROF[encounter],E$4,T_PROF[bill_npi],$A448)</f>
        <v>0</v>
      </c>
      <c r="F448" s="1">
        <f t="shared" si="42"/>
        <v>2</v>
      </c>
      <c r="G448" s="1">
        <f>SUMIFS(T_PROF[claims],T_PROF[year],G$2,T_PROF[encounter],G$4,T_PROF[bill_npi],$A448)</f>
        <v>7</v>
      </c>
      <c r="H448" s="1">
        <f>SUMIFS(T_PROF[claims],T_PROF[year],H$2,T_PROF[encounter],H$4,T_PROF[bill_npi],$A448)</f>
        <v>0</v>
      </c>
      <c r="I448" s="1">
        <f t="shared" si="43"/>
        <v>7</v>
      </c>
      <c r="J448" s="1">
        <f>SUMIFS(T_PROF[claims],T_PROF[year],J$2,T_PROF[encounter],J$4,T_PROF[bill_npi],$A448)</f>
        <v>1</v>
      </c>
      <c r="K448" s="1">
        <f>SUMIFS(T_PROF[claims],T_PROF[year],K$2,T_PROF[encounter],K$4,T_PROF[bill_npi],$A448)</f>
        <v>0</v>
      </c>
      <c r="L448" s="1">
        <f t="shared" si="44"/>
        <v>1</v>
      </c>
      <c r="M448" s="18">
        <f>SUMIFS(T_PROF[paid_amt],T_PROF[bill_npi],$A448,T_PROF[year],M$2,T_PROF[encounter],M$4)</f>
        <v>0</v>
      </c>
      <c r="N448" s="18">
        <f>SUMIFS(T_PROF[paid_amt],T_PROF[bill_npi],$A448,T_PROF[year],N$2,T_PROF[encounter],N$4)</f>
        <v>0</v>
      </c>
      <c r="O448" s="18">
        <f t="shared" si="45"/>
        <v>0</v>
      </c>
      <c r="P448" s="1">
        <f t="shared" si="46"/>
        <v>3.3333333333333335</v>
      </c>
      <c r="Q448" s="1">
        <f t="shared" si="47"/>
        <v>0</v>
      </c>
      <c r="R448" s="1">
        <f t="shared" si="48"/>
        <v>3.3333333333333335</v>
      </c>
      <c r="S448" s="2">
        <f>SUM($R$6:$R448)/SUM($R$6:$R$1749)</f>
        <v>0.94385975805366928</v>
      </c>
    </row>
    <row r="449" spans="1:19" x14ac:dyDescent="0.35">
      <c r="A449">
        <v>1356313290</v>
      </c>
      <c r="B449" t="s">
        <v>351</v>
      </c>
      <c r="C449" t="s">
        <v>777</v>
      </c>
      <c r="D449" s="1">
        <f>SUMIFS(T_PROF[claims],T_PROF[year],D$2,T_PROF[encounter],D$4,T_PROF[bill_npi],$A449)</f>
        <v>0</v>
      </c>
      <c r="E449" s="1">
        <f>SUMIFS(T_PROF[claims],T_PROF[year],E$2,T_PROF[encounter],E$4,T_PROF[bill_npi],$A449)</f>
        <v>2</v>
      </c>
      <c r="F449" s="1">
        <f t="shared" si="42"/>
        <v>2</v>
      </c>
      <c r="G449" s="1">
        <f>SUMIFS(T_PROF[claims],T_PROF[year],G$2,T_PROF[encounter],G$4,T_PROF[bill_npi],$A449)</f>
        <v>0</v>
      </c>
      <c r="H449" s="1">
        <f>SUMIFS(T_PROF[claims],T_PROF[year],H$2,T_PROF[encounter],H$4,T_PROF[bill_npi],$A449)</f>
        <v>8</v>
      </c>
      <c r="I449" s="1">
        <f t="shared" si="43"/>
        <v>8</v>
      </c>
      <c r="J449" s="1">
        <f>SUMIFS(T_PROF[claims],T_PROF[year],J$2,T_PROF[encounter],J$4,T_PROF[bill_npi],$A449)</f>
        <v>0</v>
      </c>
      <c r="K449" s="1">
        <f>SUMIFS(T_PROF[claims],T_PROF[year],K$2,T_PROF[encounter],K$4,T_PROF[bill_npi],$A449)</f>
        <v>5</v>
      </c>
      <c r="L449" s="1">
        <f t="shared" si="44"/>
        <v>5</v>
      </c>
      <c r="M449" s="18">
        <f>SUMIFS(T_PROF[paid_amt],T_PROF[bill_npi],$A449,T_PROF[year],M$2,T_PROF[encounter],M$4)</f>
        <v>0</v>
      </c>
      <c r="N449" s="18">
        <f>SUMIFS(T_PROF[paid_amt],T_PROF[bill_npi],$A449,T_PROF[year],N$2,T_PROF[encounter],N$4)</f>
        <v>11038.88</v>
      </c>
      <c r="O449" s="18">
        <f t="shared" si="45"/>
        <v>11038.88</v>
      </c>
      <c r="P449" s="1">
        <f t="shared" si="46"/>
        <v>0</v>
      </c>
      <c r="Q449" s="1">
        <f t="shared" si="47"/>
        <v>5</v>
      </c>
      <c r="R449" s="1">
        <f t="shared" si="48"/>
        <v>5</v>
      </c>
      <c r="S449" s="2">
        <f>SUM($R$6:$R449)/SUM($R$6:$R$1749)</f>
        <v>0.94401498452909693</v>
      </c>
    </row>
    <row r="450" spans="1:19" x14ac:dyDescent="0.35">
      <c r="A450">
        <v>1699873265</v>
      </c>
      <c r="B450" t="s">
        <v>352</v>
      </c>
      <c r="C450" t="s">
        <v>2130</v>
      </c>
      <c r="D450" s="1">
        <f>SUMIFS(T_PROF[claims],T_PROF[year],D$2,T_PROF[encounter],D$4,T_PROF[bill_npi],$A450)</f>
        <v>0</v>
      </c>
      <c r="E450" s="1">
        <f>SUMIFS(T_PROF[claims],T_PROF[year],E$2,T_PROF[encounter],E$4,T_PROF[bill_npi],$A450)</f>
        <v>6</v>
      </c>
      <c r="F450" s="1">
        <f t="shared" si="42"/>
        <v>6</v>
      </c>
      <c r="G450" s="1">
        <f>SUMIFS(T_PROF[claims],T_PROF[year],G$2,T_PROF[encounter],G$4,T_PROF[bill_npi],$A450)</f>
        <v>0</v>
      </c>
      <c r="H450" s="1">
        <f>SUMIFS(T_PROF[claims],T_PROF[year],H$2,T_PROF[encounter],H$4,T_PROF[bill_npi],$A450)</f>
        <v>6</v>
      </c>
      <c r="I450" s="1">
        <f t="shared" si="43"/>
        <v>6</v>
      </c>
      <c r="J450" s="1">
        <f>SUMIFS(T_PROF[claims],T_PROF[year],J$2,T_PROF[encounter],J$4,T_PROF[bill_npi],$A450)</f>
        <v>0</v>
      </c>
      <c r="K450" s="1">
        <f>SUMIFS(T_PROF[claims],T_PROF[year],K$2,T_PROF[encounter],K$4,T_PROF[bill_npi],$A450)</f>
        <v>5</v>
      </c>
      <c r="L450" s="1">
        <f t="shared" si="44"/>
        <v>5</v>
      </c>
      <c r="M450" s="18">
        <f>SUMIFS(T_PROF[paid_amt],T_PROF[bill_npi],$A450,T_PROF[year],M$2,T_PROF[encounter],M$4)</f>
        <v>0</v>
      </c>
      <c r="N450" s="18">
        <f>SUMIFS(T_PROF[paid_amt],T_PROF[bill_npi],$A450,T_PROF[year],N$2,T_PROF[encounter],N$4)</f>
        <v>15525</v>
      </c>
      <c r="O450" s="18">
        <f t="shared" si="45"/>
        <v>15525</v>
      </c>
      <c r="P450" s="1">
        <f t="shared" si="46"/>
        <v>0</v>
      </c>
      <c r="Q450" s="1">
        <f t="shared" si="47"/>
        <v>5.666666666666667</v>
      </c>
      <c r="R450" s="1">
        <f t="shared" si="48"/>
        <v>5.666666666666667</v>
      </c>
      <c r="S450" s="2">
        <f>SUM($R$6:$R450)/SUM($R$6:$R$1749)</f>
        <v>0.94419090786791504</v>
      </c>
    </row>
    <row r="451" spans="1:19" x14ac:dyDescent="0.35">
      <c r="A451">
        <v>1285749093</v>
      </c>
      <c r="B451" t="s">
        <v>375</v>
      </c>
      <c r="C451" t="s">
        <v>854</v>
      </c>
      <c r="D451" s="1">
        <f>SUMIFS(T_PROF[claims],T_PROF[year],D$2,T_PROF[encounter],D$4,T_PROF[bill_npi],$A451)</f>
        <v>0</v>
      </c>
      <c r="E451" s="1">
        <f>SUMIFS(T_PROF[claims],T_PROF[year],E$2,T_PROF[encounter],E$4,T_PROF[bill_npi],$A451)</f>
        <v>0</v>
      </c>
      <c r="F451" s="1">
        <f t="shared" si="42"/>
        <v>0</v>
      </c>
      <c r="G451" s="1">
        <f>SUMIFS(T_PROF[claims],T_PROF[year],G$2,T_PROF[encounter],G$4,T_PROF[bill_npi],$A451)</f>
        <v>0</v>
      </c>
      <c r="H451" s="1">
        <f>SUMIFS(T_PROF[claims],T_PROF[year],H$2,T_PROF[encounter],H$4,T_PROF[bill_npi],$A451)</f>
        <v>0</v>
      </c>
      <c r="I451" s="1">
        <f t="shared" si="43"/>
        <v>0</v>
      </c>
      <c r="J451" s="1">
        <f>SUMIFS(T_PROF[claims],T_PROF[year],J$2,T_PROF[encounter],J$4,T_PROF[bill_npi],$A451)</f>
        <v>0</v>
      </c>
      <c r="K451" s="1">
        <f>SUMIFS(T_PROF[claims],T_PROF[year],K$2,T_PROF[encounter],K$4,T_PROF[bill_npi],$A451)</f>
        <v>0</v>
      </c>
      <c r="L451" s="1">
        <f t="shared" si="44"/>
        <v>0</v>
      </c>
      <c r="M451" s="18">
        <f>SUMIFS(T_PROF[paid_amt],T_PROF[bill_npi],$A451,T_PROF[year],M$2,T_PROF[encounter],M$4)</f>
        <v>0</v>
      </c>
      <c r="N451" s="18">
        <f>SUMIFS(T_PROF[paid_amt],T_PROF[bill_npi],$A451,T_PROF[year],N$2,T_PROF[encounter],N$4)</f>
        <v>0</v>
      </c>
      <c r="O451" s="18">
        <f t="shared" si="45"/>
        <v>0</v>
      </c>
      <c r="P451" s="1">
        <f t="shared" si="46"/>
        <v>0</v>
      </c>
      <c r="Q451" s="1">
        <f t="shared" si="47"/>
        <v>0</v>
      </c>
      <c r="R451" s="1">
        <f t="shared" si="48"/>
        <v>0</v>
      </c>
      <c r="S451" s="2">
        <f>SUM($R$6:$R451)/SUM($R$6:$R$1749)</f>
        <v>0.94419090786791504</v>
      </c>
    </row>
    <row r="452" spans="1:19" x14ac:dyDescent="0.35">
      <c r="A452">
        <v>1265664213</v>
      </c>
      <c r="B452" t="s">
        <v>357</v>
      </c>
      <c r="C452" t="s">
        <v>2208</v>
      </c>
      <c r="D452" s="1">
        <f>SUMIFS(T_PROF[claims],T_PROF[year],D$2,T_PROF[encounter],D$4,T_PROF[bill_npi],$A452)</f>
        <v>8</v>
      </c>
      <c r="E452" s="1">
        <f>SUMIFS(T_PROF[claims],T_PROF[year],E$2,T_PROF[encounter],E$4,T_PROF[bill_npi],$A452)</f>
        <v>0</v>
      </c>
      <c r="F452" s="1">
        <f t="shared" si="42"/>
        <v>8</v>
      </c>
      <c r="G452" s="1">
        <f>SUMIFS(T_PROF[claims],T_PROF[year],G$2,T_PROF[encounter],G$4,T_PROF[bill_npi],$A452)</f>
        <v>8</v>
      </c>
      <c r="H452" s="1">
        <f>SUMIFS(T_PROF[claims],T_PROF[year],H$2,T_PROF[encounter],H$4,T_PROF[bill_npi],$A452)</f>
        <v>0</v>
      </c>
      <c r="I452" s="1">
        <f t="shared" si="43"/>
        <v>8</v>
      </c>
      <c r="J452" s="1">
        <f>SUMIFS(T_PROF[claims],T_PROF[year],J$2,T_PROF[encounter],J$4,T_PROF[bill_npi],$A452)</f>
        <v>3</v>
      </c>
      <c r="K452" s="1">
        <f>SUMIFS(T_PROF[claims],T_PROF[year],K$2,T_PROF[encounter],K$4,T_PROF[bill_npi],$A452)</f>
        <v>0</v>
      </c>
      <c r="L452" s="1">
        <f t="shared" si="44"/>
        <v>3</v>
      </c>
      <c r="M452" s="18">
        <f>SUMIFS(T_PROF[paid_amt],T_PROF[bill_npi],$A452,T_PROF[year],M$2,T_PROF[encounter],M$4)</f>
        <v>0</v>
      </c>
      <c r="N452" s="18">
        <f>SUMIFS(T_PROF[paid_amt],T_PROF[bill_npi],$A452,T_PROF[year],N$2,T_PROF[encounter],N$4)</f>
        <v>0</v>
      </c>
      <c r="O452" s="18">
        <f t="shared" si="45"/>
        <v>0</v>
      </c>
      <c r="P452" s="1">
        <f t="shared" si="46"/>
        <v>6.333333333333333</v>
      </c>
      <c r="Q452" s="1">
        <f t="shared" si="47"/>
        <v>0</v>
      </c>
      <c r="R452" s="1">
        <f t="shared" si="48"/>
        <v>6.333333333333333</v>
      </c>
      <c r="S452" s="2">
        <f>SUM($R$6:$R452)/SUM($R$6:$R$1749)</f>
        <v>0.94438752807012338</v>
      </c>
    </row>
    <row r="453" spans="1:19" x14ac:dyDescent="0.35">
      <c r="A453">
        <v>1710156617</v>
      </c>
      <c r="B453" t="s">
        <v>351</v>
      </c>
      <c r="C453" t="s">
        <v>777</v>
      </c>
      <c r="D453" s="1">
        <f>SUMIFS(T_PROF[claims],T_PROF[year],D$2,T_PROF[encounter],D$4,T_PROF[bill_npi],$A453)</f>
        <v>0</v>
      </c>
      <c r="E453" s="1">
        <f>SUMIFS(T_PROF[claims],T_PROF[year],E$2,T_PROF[encounter],E$4,T_PROF[bill_npi],$A453)</f>
        <v>6</v>
      </c>
      <c r="F453" s="1">
        <f t="shared" si="42"/>
        <v>6</v>
      </c>
      <c r="G453" s="1">
        <f>SUMIFS(T_PROF[claims],T_PROF[year],G$2,T_PROF[encounter],G$4,T_PROF[bill_npi],$A453)</f>
        <v>0</v>
      </c>
      <c r="H453" s="1">
        <f>SUMIFS(T_PROF[claims],T_PROF[year],H$2,T_PROF[encounter],H$4,T_PROF[bill_npi],$A453)</f>
        <v>12</v>
      </c>
      <c r="I453" s="1">
        <f t="shared" si="43"/>
        <v>12</v>
      </c>
      <c r="J453" s="1">
        <f>SUMIFS(T_PROF[claims],T_PROF[year],J$2,T_PROF[encounter],J$4,T_PROF[bill_npi],$A453)</f>
        <v>0</v>
      </c>
      <c r="K453" s="1">
        <f>SUMIFS(T_PROF[claims],T_PROF[year],K$2,T_PROF[encounter],K$4,T_PROF[bill_npi],$A453)</f>
        <v>10</v>
      </c>
      <c r="L453" s="1">
        <f t="shared" si="44"/>
        <v>10</v>
      </c>
      <c r="M453" s="18">
        <f>SUMIFS(T_PROF[paid_amt],T_PROF[bill_npi],$A453,T_PROF[year],M$2,T_PROF[encounter],M$4)</f>
        <v>0</v>
      </c>
      <c r="N453" s="18">
        <f>SUMIFS(T_PROF[paid_amt],T_PROF[bill_npi],$A453,T_PROF[year],N$2,T_PROF[encounter],N$4)</f>
        <v>6598</v>
      </c>
      <c r="O453" s="18">
        <f t="shared" si="45"/>
        <v>6598</v>
      </c>
      <c r="P453" s="1">
        <f t="shared" si="46"/>
        <v>0</v>
      </c>
      <c r="Q453" s="1">
        <f t="shared" si="47"/>
        <v>9.3333333333333339</v>
      </c>
      <c r="R453" s="1">
        <f t="shared" si="48"/>
        <v>9.3333333333333339</v>
      </c>
      <c r="S453" s="2">
        <f>SUM($R$6:$R453)/SUM($R$6:$R$1749)</f>
        <v>0.94467728415758823</v>
      </c>
    </row>
    <row r="454" spans="1:19" x14ac:dyDescent="0.35">
      <c r="A454">
        <v>1104041391</v>
      </c>
      <c r="B454" t="s">
        <v>352</v>
      </c>
      <c r="C454" t="s">
        <v>2130</v>
      </c>
      <c r="D454" s="1">
        <f>SUMIFS(T_PROF[claims],T_PROF[year],D$2,T_PROF[encounter],D$4,T_PROF[bill_npi],$A454)</f>
        <v>0</v>
      </c>
      <c r="E454" s="1">
        <f>SUMIFS(T_PROF[claims],T_PROF[year],E$2,T_PROF[encounter],E$4,T_PROF[bill_npi],$A454)</f>
        <v>9</v>
      </c>
      <c r="F454" s="1">
        <f t="shared" ref="F454:F517" si="49">SUM(D454,E454)</f>
        <v>9</v>
      </c>
      <c r="G454" s="1">
        <f>SUMIFS(T_PROF[claims],T_PROF[year],G$2,T_PROF[encounter],G$4,T_PROF[bill_npi],$A454)</f>
        <v>0</v>
      </c>
      <c r="H454" s="1">
        <f>SUMIFS(T_PROF[claims],T_PROF[year],H$2,T_PROF[encounter],H$4,T_PROF[bill_npi],$A454)</f>
        <v>5</v>
      </c>
      <c r="I454" s="1">
        <f t="shared" ref="I454:I517" si="50">SUM(G454,H454)</f>
        <v>5</v>
      </c>
      <c r="J454" s="1">
        <f>SUMIFS(T_PROF[claims],T_PROF[year],J$2,T_PROF[encounter],J$4,T_PROF[bill_npi],$A454)</f>
        <v>0</v>
      </c>
      <c r="K454" s="1">
        <f>SUMIFS(T_PROF[claims],T_PROF[year],K$2,T_PROF[encounter],K$4,T_PROF[bill_npi],$A454)</f>
        <v>0</v>
      </c>
      <c r="L454" s="1">
        <f t="shared" ref="L454:L517" si="51">SUM(J454,K454)</f>
        <v>0</v>
      </c>
      <c r="M454" s="18">
        <f>SUMIFS(T_PROF[paid_amt],T_PROF[bill_npi],$A454,T_PROF[year],M$2,T_PROF[encounter],M$4)</f>
        <v>0</v>
      </c>
      <c r="N454" s="18">
        <f>SUMIFS(T_PROF[paid_amt],T_PROF[bill_npi],$A454,T_PROF[year],N$2,T_PROF[encounter],N$4)</f>
        <v>0</v>
      </c>
      <c r="O454" s="18">
        <f t="shared" si="45"/>
        <v>0</v>
      </c>
      <c r="P454" s="1">
        <f t="shared" si="46"/>
        <v>0</v>
      </c>
      <c r="Q454" s="1">
        <f t="shared" si="47"/>
        <v>4.666666666666667</v>
      </c>
      <c r="R454" s="1">
        <f t="shared" si="48"/>
        <v>4.666666666666667</v>
      </c>
      <c r="S454" s="2">
        <f>SUM($R$6:$R454)/SUM($R$6:$R$1749)</f>
        <v>0.94482216220132076</v>
      </c>
    </row>
    <row r="455" spans="1:19" x14ac:dyDescent="0.35">
      <c r="A455">
        <v>1023007929</v>
      </c>
      <c r="B455" t="s">
        <v>357</v>
      </c>
      <c r="C455" t="s">
        <v>2208</v>
      </c>
      <c r="D455" s="1">
        <f>SUMIFS(T_PROF[claims],T_PROF[year],D$2,T_PROF[encounter],D$4,T_PROF[bill_npi],$A455)</f>
        <v>4</v>
      </c>
      <c r="E455" s="1">
        <f>SUMIFS(T_PROF[claims],T_PROF[year],E$2,T_PROF[encounter],E$4,T_PROF[bill_npi],$A455)</f>
        <v>0</v>
      </c>
      <c r="F455" s="1">
        <f t="shared" si="49"/>
        <v>4</v>
      </c>
      <c r="G455" s="1">
        <f>SUMIFS(T_PROF[claims],T_PROF[year],G$2,T_PROF[encounter],G$4,T_PROF[bill_npi],$A455)</f>
        <v>2</v>
      </c>
      <c r="H455" s="1">
        <f>SUMIFS(T_PROF[claims],T_PROF[year],H$2,T_PROF[encounter],H$4,T_PROF[bill_npi],$A455)</f>
        <v>0</v>
      </c>
      <c r="I455" s="1">
        <f t="shared" si="50"/>
        <v>2</v>
      </c>
      <c r="J455" s="1">
        <f>SUMIFS(T_PROF[claims],T_PROF[year],J$2,T_PROF[encounter],J$4,T_PROF[bill_npi],$A455)</f>
        <v>0</v>
      </c>
      <c r="K455" s="1">
        <f>SUMIFS(T_PROF[claims],T_PROF[year],K$2,T_PROF[encounter],K$4,T_PROF[bill_npi],$A455)</f>
        <v>0</v>
      </c>
      <c r="L455" s="1">
        <f t="shared" si="51"/>
        <v>0</v>
      </c>
      <c r="M455" s="18">
        <f>SUMIFS(T_PROF[paid_amt],T_PROF[bill_npi],$A455,T_PROF[year],M$2,T_PROF[encounter],M$4)</f>
        <v>0</v>
      </c>
      <c r="N455" s="18">
        <f>SUMIFS(T_PROF[paid_amt],T_PROF[bill_npi],$A455,T_PROF[year],N$2,T_PROF[encounter],N$4)</f>
        <v>0</v>
      </c>
      <c r="O455" s="18">
        <f t="shared" ref="O455:O518" si="52">SUM(M455:N455)</f>
        <v>0</v>
      </c>
      <c r="P455" s="1">
        <f t="shared" ref="P455:P518" si="53">AVERAGE(J455,G455,D455)</f>
        <v>2</v>
      </c>
      <c r="Q455" s="1">
        <f t="shared" ref="Q455:Q518" si="54">AVERAGE(K455,H455,E455)</f>
        <v>0</v>
      </c>
      <c r="R455" s="1">
        <f t="shared" ref="R455:R518" si="55">AVERAGE(L455,I455,F455)</f>
        <v>2</v>
      </c>
      <c r="S455" s="2">
        <f>SUM($R$6:$R455)/SUM($R$6:$R$1749)</f>
        <v>0.9448842527914918</v>
      </c>
    </row>
    <row r="456" spans="1:19" x14ac:dyDescent="0.35">
      <c r="A456">
        <v>1376600304</v>
      </c>
      <c r="B456" t="s">
        <v>362</v>
      </c>
      <c r="C456" t="s">
        <v>584</v>
      </c>
      <c r="D456" s="1">
        <f>SUMIFS(T_PROF[claims],T_PROF[year],D$2,T_PROF[encounter],D$4,T_PROF[bill_npi],$A456)</f>
        <v>0</v>
      </c>
      <c r="E456" s="1">
        <f>SUMIFS(T_PROF[claims],T_PROF[year],E$2,T_PROF[encounter],E$4,T_PROF[bill_npi],$A456)</f>
        <v>6</v>
      </c>
      <c r="F456" s="1">
        <f t="shared" si="49"/>
        <v>6</v>
      </c>
      <c r="G456" s="1">
        <f>SUMIFS(T_PROF[claims],T_PROF[year],G$2,T_PROF[encounter],G$4,T_PROF[bill_npi],$A456)</f>
        <v>0</v>
      </c>
      <c r="H456" s="1">
        <f>SUMIFS(T_PROF[claims],T_PROF[year],H$2,T_PROF[encounter],H$4,T_PROF[bill_npi],$A456)</f>
        <v>1</v>
      </c>
      <c r="I456" s="1">
        <f t="shared" si="50"/>
        <v>1</v>
      </c>
      <c r="J456" s="1">
        <f>SUMIFS(T_PROF[claims],T_PROF[year],J$2,T_PROF[encounter],J$4,T_PROF[bill_npi],$A456)</f>
        <v>0</v>
      </c>
      <c r="K456" s="1">
        <f>SUMIFS(T_PROF[claims],T_PROF[year],K$2,T_PROF[encounter],K$4,T_PROF[bill_npi],$A456)</f>
        <v>24</v>
      </c>
      <c r="L456" s="1">
        <f t="shared" si="51"/>
        <v>24</v>
      </c>
      <c r="M456" s="18">
        <f>SUMIFS(T_PROF[paid_amt],T_PROF[bill_npi],$A456,T_PROF[year],M$2,T_PROF[encounter],M$4)</f>
        <v>0</v>
      </c>
      <c r="N456" s="18">
        <f>SUMIFS(T_PROF[paid_amt],T_PROF[bill_npi],$A456,T_PROF[year],N$2,T_PROF[encounter],N$4)</f>
        <v>32923.480000000003</v>
      </c>
      <c r="O456" s="18">
        <f t="shared" si="52"/>
        <v>32923.480000000003</v>
      </c>
      <c r="P456" s="1">
        <f t="shared" si="53"/>
        <v>0</v>
      </c>
      <c r="Q456" s="1">
        <f t="shared" si="54"/>
        <v>10.333333333333334</v>
      </c>
      <c r="R456" s="1">
        <f t="shared" si="55"/>
        <v>10.333333333333334</v>
      </c>
      <c r="S456" s="2">
        <f>SUM($R$6:$R456)/SUM($R$6:$R$1749)</f>
        <v>0.94520505417404221</v>
      </c>
    </row>
    <row r="457" spans="1:19" x14ac:dyDescent="0.35">
      <c r="A457">
        <v>1669524765</v>
      </c>
      <c r="B457" t="s">
        <v>358</v>
      </c>
      <c r="C457" t="s">
        <v>777</v>
      </c>
      <c r="D457" s="1">
        <f>SUMIFS(T_PROF[claims],T_PROF[year],D$2,T_PROF[encounter],D$4,T_PROF[bill_npi],$A457)</f>
        <v>0</v>
      </c>
      <c r="E457" s="1">
        <f>SUMIFS(T_PROF[claims],T_PROF[year],E$2,T_PROF[encounter],E$4,T_PROF[bill_npi],$A457)</f>
        <v>4</v>
      </c>
      <c r="F457" s="1">
        <f t="shared" si="49"/>
        <v>4</v>
      </c>
      <c r="G457" s="1">
        <f>SUMIFS(T_PROF[claims],T_PROF[year],G$2,T_PROF[encounter],G$4,T_PROF[bill_npi],$A457)</f>
        <v>0</v>
      </c>
      <c r="H457" s="1">
        <f>SUMIFS(T_PROF[claims],T_PROF[year],H$2,T_PROF[encounter],H$4,T_PROF[bill_npi],$A457)</f>
        <v>4</v>
      </c>
      <c r="I457" s="1">
        <f t="shared" si="50"/>
        <v>4</v>
      </c>
      <c r="J457" s="1">
        <f>SUMIFS(T_PROF[claims],T_PROF[year],J$2,T_PROF[encounter],J$4,T_PROF[bill_npi],$A457)</f>
        <v>0</v>
      </c>
      <c r="K457" s="1">
        <f>SUMIFS(T_PROF[claims],T_PROF[year],K$2,T_PROF[encounter],K$4,T_PROF[bill_npi],$A457)</f>
        <v>3</v>
      </c>
      <c r="L457" s="1">
        <f t="shared" si="51"/>
        <v>3</v>
      </c>
      <c r="M457" s="18">
        <f>SUMIFS(T_PROF[paid_amt],T_PROF[bill_npi],$A457,T_PROF[year],M$2,T_PROF[encounter],M$4)</f>
        <v>0</v>
      </c>
      <c r="N457" s="18">
        <f>SUMIFS(T_PROF[paid_amt],T_PROF[bill_npi],$A457,T_PROF[year],N$2,T_PROF[encounter],N$4)</f>
        <v>2920.88</v>
      </c>
      <c r="O457" s="18">
        <f t="shared" si="52"/>
        <v>2920.88</v>
      </c>
      <c r="P457" s="1">
        <f t="shared" si="53"/>
        <v>0</v>
      </c>
      <c r="Q457" s="1">
        <f t="shared" si="54"/>
        <v>3.6666666666666665</v>
      </c>
      <c r="R457" s="1">
        <f t="shared" si="55"/>
        <v>3.6666666666666665</v>
      </c>
      <c r="S457" s="2">
        <f>SUM($R$6:$R457)/SUM($R$6:$R$1749)</f>
        <v>0.94531888692268928</v>
      </c>
    </row>
    <row r="458" spans="1:19" x14ac:dyDescent="0.35">
      <c r="A458">
        <v>1487782546</v>
      </c>
      <c r="B458" t="s">
        <v>351</v>
      </c>
      <c r="C458" t="s">
        <v>777</v>
      </c>
      <c r="D458" s="1">
        <f>SUMIFS(T_PROF[claims],T_PROF[year],D$2,T_PROF[encounter],D$4,T_PROF[bill_npi],$A458)</f>
        <v>0</v>
      </c>
      <c r="E458" s="1">
        <f>SUMIFS(T_PROF[claims],T_PROF[year],E$2,T_PROF[encounter],E$4,T_PROF[bill_npi],$A458)</f>
        <v>0</v>
      </c>
      <c r="F458" s="1">
        <f t="shared" si="49"/>
        <v>0</v>
      </c>
      <c r="G458" s="1">
        <f>SUMIFS(T_PROF[claims],T_PROF[year],G$2,T_PROF[encounter],G$4,T_PROF[bill_npi],$A458)</f>
        <v>0</v>
      </c>
      <c r="H458" s="1">
        <f>SUMIFS(T_PROF[claims],T_PROF[year],H$2,T_PROF[encounter],H$4,T_PROF[bill_npi],$A458)</f>
        <v>0</v>
      </c>
      <c r="I458" s="1">
        <f t="shared" si="50"/>
        <v>0</v>
      </c>
      <c r="J458" s="1">
        <f>SUMIFS(T_PROF[claims],T_PROF[year],J$2,T_PROF[encounter],J$4,T_PROF[bill_npi],$A458)</f>
        <v>0</v>
      </c>
      <c r="K458" s="1">
        <f>SUMIFS(T_PROF[claims],T_PROF[year],K$2,T_PROF[encounter],K$4,T_PROF[bill_npi],$A458)</f>
        <v>0</v>
      </c>
      <c r="L458" s="1">
        <f t="shared" si="51"/>
        <v>0</v>
      </c>
      <c r="M458" s="18">
        <f>SUMIFS(T_PROF[paid_amt],T_PROF[bill_npi],$A458,T_PROF[year],M$2,T_PROF[encounter],M$4)</f>
        <v>0</v>
      </c>
      <c r="N458" s="18">
        <f>SUMIFS(T_PROF[paid_amt],T_PROF[bill_npi],$A458,T_PROF[year],N$2,T_PROF[encounter],N$4)</f>
        <v>0</v>
      </c>
      <c r="O458" s="18">
        <f t="shared" si="52"/>
        <v>0</v>
      </c>
      <c r="P458" s="1">
        <f t="shared" si="53"/>
        <v>0</v>
      </c>
      <c r="Q458" s="1">
        <f t="shared" si="54"/>
        <v>0</v>
      </c>
      <c r="R458" s="1">
        <f t="shared" si="55"/>
        <v>0</v>
      </c>
      <c r="S458" s="2">
        <f>SUM($R$6:$R458)/SUM($R$6:$R$1749)</f>
        <v>0.94531888692268928</v>
      </c>
    </row>
    <row r="459" spans="1:19" x14ac:dyDescent="0.35">
      <c r="A459">
        <v>1265673115</v>
      </c>
      <c r="B459" t="s">
        <v>351</v>
      </c>
      <c r="C459" t="s">
        <v>777</v>
      </c>
      <c r="D459" s="1">
        <f>SUMIFS(T_PROF[claims],T_PROF[year],D$2,T_PROF[encounter],D$4,T_PROF[bill_npi],$A459)</f>
        <v>0</v>
      </c>
      <c r="E459" s="1">
        <f>SUMIFS(T_PROF[claims],T_PROF[year],E$2,T_PROF[encounter],E$4,T_PROF[bill_npi],$A459)</f>
        <v>8</v>
      </c>
      <c r="F459" s="1">
        <f t="shared" si="49"/>
        <v>8</v>
      </c>
      <c r="G459" s="1">
        <f>SUMIFS(T_PROF[claims],T_PROF[year],G$2,T_PROF[encounter],G$4,T_PROF[bill_npi],$A459)</f>
        <v>0</v>
      </c>
      <c r="H459" s="1">
        <f>SUMIFS(T_PROF[claims],T_PROF[year],H$2,T_PROF[encounter],H$4,T_PROF[bill_npi],$A459)</f>
        <v>0</v>
      </c>
      <c r="I459" s="1">
        <f t="shared" si="50"/>
        <v>0</v>
      </c>
      <c r="J459" s="1">
        <f>SUMIFS(T_PROF[claims],T_PROF[year],J$2,T_PROF[encounter],J$4,T_PROF[bill_npi],$A459)</f>
        <v>0</v>
      </c>
      <c r="K459" s="1">
        <f>SUMIFS(T_PROF[claims],T_PROF[year],K$2,T_PROF[encounter],K$4,T_PROF[bill_npi],$A459)</f>
        <v>0</v>
      </c>
      <c r="L459" s="1">
        <f t="shared" si="51"/>
        <v>0</v>
      </c>
      <c r="M459" s="18">
        <f>SUMIFS(T_PROF[paid_amt],T_PROF[bill_npi],$A459,T_PROF[year],M$2,T_PROF[encounter],M$4)</f>
        <v>0</v>
      </c>
      <c r="N459" s="18">
        <f>SUMIFS(T_PROF[paid_amt],T_PROF[bill_npi],$A459,T_PROF[year],N$2,T_PROF[encounter],N$4)</f>
        <v>0</v>
      </c>
      <c r="O459" s="18">
        <f t="shared" si="52"/>
        <v>0</v>
      </c>
      <c r="P459" s="1">
        <f t="shared" si="53"/>
        <v>0</v>
      </c>
      <c r="Q459" s="1">
        <f t="shared" si="54"/>
        <v>2.6666666666666665</v>
      </c>
      <c r="R459" s="1">
        <f t="shared" si="55"/>
        <v>2.6666666666666665</v>
      </c>
      <c r="S459" s="2">
        <f>SUM($R$6:$R459)/SUM($R$6:$R$1749)</f>
        <v>0.94540167437625067</v>
      </c>
    </row>
    <row r="460" spans="1:19" x14ac:dyDescent="0.35">
      <c r="A460">
        <v>1750680609</v>
      </c>
      <c r="B460" t="s">
        <v>351</v>
      </c>
      <c r="C460" t="s">
        <v>777</v>
      </c>
      <c r="D460" s="1">
        <f>SUMIFS(T_PROF[claims],T_PROF[year],D$2,T_PROF[encounter],D$4,T_PROF[bill_npi],$A460)</f>
        <v>0</v>
      </c>
      <c r="E460" s="1">
        <f>SUMIFS(T_PROF[claims],T_PROF[year],E$2,T_PROF[encounter],E$4,T_PROF[bill_npi],$A460)</f>
        <v>5</v>
      </c>
      <c r="F460" s="1">
        <f t="shared" si="49"/>
        <v>5</v>
      </c>
      <c r="G460" s="1">
        <f>SUMIFS(T_PROF[claims],T_PROF[year],G$2,T_PROF[encounter],G$4,T_PROF[bill_npi],$A460)</f>
        <v>0</v>
      </c>
      <c r="H460" s="1">
        <f>SUMIFS(T_PROF[claims],T_PROF[year],H$2,T_PROF[encounter],H$4,T_PROF[bill_npi],$A460)</f>
        <v>6</v>
      </c>
      <c r="I460" s="1">
        <f t="shared" si="50"/>
        <v>6</v>
      </c>
      <c r="J460" s="1">
        <f>SUMIFS(T_PROF[claims],T_PROF[year],J$2,T_PROF[encounter],J$4,T_PROF[bill_npi],$A460)</f>
        <v>0</v>
      </c>
      <c r="K460" s="1">
        <f>SUMIFS(T_PROF[claims],T_PROF[year],K$2,T_PROF[encounter],K$4,T_PROF[bill_npi],$A460)</f>
        <v>16</v>
      </c>
      <c r="L460" s="1">
        <f t="shared" si="51"/>
        <v>16</v>
      </c>
      <c r="M460" s="18">
        <f>SUMIFS(T_PROF[paid_amt],T_PROF[bill_npi],$A460,T_PROF[year],M$2,T_PROF[encounter],M$4)</f>
        <v>0</v>
      </c>
      <c r="N460" s="18">
        <f>SUMIFS(T_PROF[paid_amt],T_PROF[bill_npi],$A460,T_PROF[year],N$2,T_PROF[encounter],N$4)</f>
        <v>15281.68</v>
      </c>
      <c r="O460" s="18">
        <f t="shared" si="52"/>
        <v>15281.68</v>
      </c>
      <c r="P460" s="1">
        <f t="shared" si="53"/>
        <v>0</v>
      </c>
      <c r="Q460" s="1">
        <f t="shared" si="54"/>
        <v>9</v>
      </c>
      <c r="R460" s="1">
        <f t="shared" si="55"/>
        <v>9</v>
      </c>
      <c r="S460" s="2">
        <f>SUM($R$6:$R460)/SUM($R$6:$R$1749)</f>
        <v>0.9456810820320205</v>
      </c>
    </row>
    <row r="461" spans="1:19" x14ac:dyDescent="0.35">
      <c r="A461">
        <v>1568534303</v>
      </c>
      <c r="B461" t="s">
        <v>361</v>
      </c>
      <c r="C461" t="s">
        <v>546</v>
      </c>
      <c r="D461" s="1">
        <f>SUMIFS(T_PROF[claims],T_PROF[year],D$2,T_PROF[encounter],D$4,T_PROF[bill_npi],$A461)</f>
        <v>0</v>
      </c>
      <c r="E461" s="1">
        <f>SUMIFS(T_PROF[claims],T_PROF[year],E$2,T_PROF[encounter],E$4,T_PROF[bill_npi],$A461)</f>
        <v>12</v>
      </c>
      <c r="F461" s="1">
        <f t="shared" si="49"/>
        <v>12</v>
      </c>
      <c r="G461" s="1">
        <f>SUMIFS(T_PROF[claims],T_PROF[year],G$2,T_PROF[encounter],G$4,T_PROF[bill_npi],$A461)</f>
        <v>0</v>
      </c>
      <c r="H461" s="1">
        <f>SUMIFS(T_PROF[claims],T_PROF[year],H$2,T_PROF[encounter],H$4,T_PROF[bill_npi],$A461)</f>
        <v>5</v>
      </c>
      <c r="I461" s="1">
        <f t="shared" si="50"/>
        <v>5</v>
      </c>
      <c r="J461" s="1">
        <f>SUMIFS(T_PROF[claims],T_PROF[year],J$2,T_PROF[encounter],J$4,T_PROF[bill_npi],$A461)</f>
        <v>0</v>
      </c>
      <c r="K461" s="1">
        <f>SUMIFS(T_PROF[claims],T_PROF[year],K$2,T_PROF[encounter],K$4,T_PROF[bill_npi],$A461)</f>
        <v>3</v>
      </c>
      <c r="L461" s="1">
        <f t="shared" si="51"/>
        <v>3</v>
      </c>
      <c r="M461" s="18">
        <f>SUMIFS(T_PROF[paid_amt],T_PROF[bill_npi],$A461,T_PROF[year],M$2,T_PROF[encounter],M$4)</f>
        <v>0</v>
      </c>
      <c r="N461" s="18">
        <f>SUMIFS(T_PROF[paid_amt],T_PROF[bill_npi],$A461,T_PROF[year],N$2,T_PROF[encounter],N$4)</f>
        <v>3131.77</v>
      </c>
      <c r="O461" s="18">
        <f t="shared" si="52"/>
        <v>3131.77</v>
      </c>
      <c r="P461" s="1">
        <f t="shared" si="53"/>
        <v>0</v>
      </c>
      <c r="Q461" s="1">
        <f t="shared" si="54"/>
        <v>6.666666666666667</v>
      </c>
      <c r="R461" s="1">
        <f t="shared" si="55"/>
        <v>6.666666666666667</v>
      </c>
      <c r="S461" s="2">
        <f>SUM($R$6:$R461)/SUM($R$6:$R$1749)</f>
        <v>0.94588805066592407</v>
      </c>
    </row>
    <row r="462" spans="1:19" x14ac:dyDescent="0.35">
      <c r="A462">
        <v>1568431369</v>
      </c>
      <c r="B462" t="s">
        <v>351</v>
      </c>
      <c r="C462" t="s">
        <v>777</v>
      </c>
      <c r="D462" s="1">
        <f>SUMIFS(T_PROF[claims],T_PROF[year],D$2,T_PROF[encounter],D$4,T_PROF[bill_npi],$A462)</f>
        <v>10</v>
      </c>
      <c r="E462" s="1">
        <f>SUMIFS(T_PROF[claims],T_PROF[year],E$2,T_PROF[encounter],E$4,T_PROF[bill_npi],$A462)</f>
        <v>0</v>
      </c>
      <c r="F462" s="1">
        <f t="shared" si="49"/>
        <v>10</v>
      </c>
      <c r="G462" s="1">
        <f>SUMIFS(T_PROF[claims],T_PROF[year],G$2,T_PROF[encounter],G$4,T_PROF[bill_npi],$A462)</f>
        <v>2</v>
      </c>
      <c r="H462" s="1">
        <f>SUMIFS(T_PROF[claims],T_PROF[year],H$2,T_PROF[encounter],H$4,T_PROF[bill_npi],$A462)</f>
        <v>0</v>
      </c>
      <c r="I462" s="1">
        <f t="shared" si="50"/>
        <v>2</v>
      </c>
      <c r="J462" s="1">
        <f>SUMIFS(T_PROF[claims],T_PROF[year],J$2,T_PROF[encounter],J$4,T_PROF[bill_npi],$A462)</f>
        <v>4</v>
      </c>
      <c r="K462" s="1">
        <f>SUMIFS(T_PROF[claims],T_PROF[year],K$2,T_PROF[encounter],K$4,T_PROF[bill_npi],$A462)</f>
        <v>0</v>
      </c>
      <c r="L462" s="1">
        <f t="shared" si="51"/>
        <v>4</v>
      </c>
      <c r="M462" s="18">
        <f>SUMIFS(T_PROF[paid_amt],T_PROF[bill_npi],$A462,T_PROF[year],M$2,T_PROF[encounter],M$4)</f>
        <v>1720.75</v>
      </c>
      <c r="N462" s="18">
        <f>SUMIFS(T_PROF[paid_amt],T_PROF[bill_npi],$A462,T_PROF[year],N$2,T_PROF[encounter],N$4)</f>
        <v>0</v>
      </c>
      <c r="O462" s="18">
        <f t="shared" si="52"/>
        <v>1720.75</v>
      </c>
      <c r="P462" s="1">
        <f t="shared" si="53"/>
        <v>5.333333333333333</v>
      </c>
      <c r="Q462" s="1">
        <f t="shared" si="54"/>
        <v>0</v>
      </c>
      <c r="R462" s="1">
        <f t="shared" si="55"/>
        <v>5.333333333333333</v>
      </c>
      <c r="S462" s="2">
        <f>SUM($R$6:$R462)/SUM($R$6:$R$1749)</f>
        <v>0.94605362557304684</v>
      </c>
    </row>
    <row r="463" spans="1:19" x14ac:dyDescent="0.35">
      <c r="A463">
        <v>1487957692</v>
      </c>
      <c r="B463" t="s">
        <v>362</v>
      </c>
      <c r="C463" t="s">
        <v>584</v>
      </c>
      <c r="D463" s="1">
        <f>SUMIFS(T_PROF[claims],T_PROF[year],D$2,T_PROF[encounter],D$4,T_PROF[bill_npi],$A463)</f>
        <v>0</v>
      </c>
      <c r="E463" s="1">
        <f>SUMIFS(T_PROF[claims],T_PROF[year],E$2,T_PROF[encounter],E$4,T_PROF[bill_npi],$A463)</f>
        <v>12</v>
      </c>
      <c r="F463" s="1">
        <f t="shared" si="49"/>
        <v>12</v>
      </c>
      <c r="G463" s="1">
        <f>SUMIFS(T_PROF[claims],T_PROF[year],G$2,T_PROF[encounter],G$4,T_PROF[bill_npi],$A463)</f>
        <v>0</v>
      </c>
      <c r="H463" s="1">
        <f>SUMIFS(T_PROF[claims],T_PROF[year],H$2,T_PROF[encounter],H$4,T_PROF[bill_npi],$A463)</f>
        <v>3</v>
      </c>
      <c r="I463" s="1">
        <f t="shared" si="50"/>
        <v>3</v>
      </c>
      <c r="J463" s="1">
        <f>SUMIFS(T_PROF[claims],T_PROF[year],J$2,T_PROF[encounter],J$4,T_PROF[bill_npi],$A463)</f>
        <v>0</v>
      </c>
      <c r="K463" s="1">
        <f>SUMIFS(T_PROF[claims],T_PROF[year],K$2,T_PROF[encounter],K$4,T_PROF[bill_npi],$A463)</f>
        <v>2</v>
      </c>
      <c r="L463" s="1">
        <f t="shared" si="51"/>
        <v>2</v>
      </c>
      <c r="M463" s="18">
        <f>SUMIFS(T_PROF[paid_amt],T_PROF[bill_npi],$A463,T_PROF[year],M$2,T_PROF[encounter],M$4)</f>
        <v>0</v>
      </c>
      <c r="N463" s="18">
        <f>SUMIFS(T_PROF[paid_amt],T_PROF[bill_npi],$A463,T_PROF[year],N$2,T_PROF[encounter],N$4)</f>
        <v>3000</v>
      </c>
      <c r="O463" s="18">
        <f t="shared" si="52"/>
        <v>3000</v>
      </c>
      <c r="P463" s="1">
        <f t="shared" si="53"/>
        <v>0</v>
      </c>
      <c r="Q463" s="1">
        <f t="shared" si="54"/>
        <v>5.666666666666667</v>
      </c>
      <c r="R463" s="1">
        <f t="shared" si="55"/>
        <v>5.666666666666667</v>
      </c>
      <c r="S463" s="2">
        <f>SUM($R$6:$R463)/SUM($R$6:$R$1749)</f>
        <v>0.94622954891186484</v>
      </c>
    </row>
    <row r="464" spans="1:19" x14ac:dyDescent="0.35">
      <c r="A464">
        <v>1205903978</v>
      </c>
      <c r="B464" t="s">
        <v>351</v>
      </c>
      <c r="C464" t="s">
        <v>777</v>
      </c>
      <c r="D464" s="1">
        <f>SUMIFS(T_PROF[claims],T_PROF[year],D$2,T_PROF[encounter],D$4,T_PROF[bill_npi],$A464)</f>
        <v>0</v>
      </c>
      <c r="E464" s="1">
        <f>SUMIFS(T_PROF[claims],T_PROF[year],E$2,T_PROF[encounter],E$4,T_PROF[bill_npi],$A464)</f>
        <v>8</v>
      </c>
      <c r="F464" s="1">
        <f t="shared" si="49"/>
        <v>8</v>
      </c>
      <c r="G464" s="1">
        <f>SUMIFS(T_PROF[claims],T_PROF[year],G$2,T_PROF[encounter],G$4,T_PROF[bill_npi],$A464)</f>
        <v>0</v>
      </c>
      <c r="H464" s="1">
        <f>SUMIFS(T_PROF[claims],T_PROF[year],H$2,T_PROF[encounter],H$4,T_PROF[bill_npi],$A464)</f>
        <v>6</v>
      </c>
      <c r="I464" s="1">
        <f t="shared" si="50"/>
        <v>6</v>
      </c>
      <c r="J464" s="1">
        <f>SUMIFS(T_PROF[claims],T_PROF[year],J$2,T_PROF[encounter],J$4,T_PROF[bill_npi],$A464)</f>
        <v>0</v>
      </c>
      <c r="K464" s="1">
        <f>SUMIFS(T_PROF[claims],T_PROF[year],K$2,T_PROF[encounter],K$4,T_PROF[bill_npi],$A464)</f>
        <v>8</v>
      </c>
      <c r="L464" s="1">
        <f t="shared" si="51"/>
        <v>8</v>
      </c>
      <c r="M464" s="18">
        <f>SUMIFS(T_PROF[paid_amt],T_PROF[bill_npi],$A464,T_PROF[year],M$2,T_PROF[encounter],M$4)</f>
        <v>0</v>
      </c>
      <c r="N464" s="18">
        <f>SUMIFS(T_PROF[paid_amt],T_PROF[bill_npi],$A464,T_PROF[year],N$2,T_PROF[encounter],N$4)</f>
        <v>4339.5600000000004</v>
      </c>
      <c r="O464" s="18">
        <f t="shared" si="52"/>
        <v>4339.5600000000004</v>
      </c>
      <c r="P464" s="1">
        <f t="shared" si="53"/>
        <v>0</v>
      </c>
      <c r="Q464" s="1">
        <f t="shared" si="54"/>
        <v>7.333333333333333</v>
      </c>
      <c r="R464" s="1">
        <f t="shared" si="55"/>
        <v>7.333333333333333</v>
      </c>
      <c r="S464" s="2">
        <f>SUM($R$6:$R464)/SUM($R$6:$R$1749)</f>
        <v>0.94645721440915875</v>
      </c>
    </row>
    <row r="465" spans="1:19" x14ac:dyDescent="0.35">
      <c r="A465">
        <v>1477559086</v>
      </c>
      <c r="B465" t="s">
        <v>352</v>
      </c>
      <c r="C465" t="s">
        <v>2130</v>
      </c>
      <c r="D465" s="1">
        <f>SUMIFS(T_PROF[claims],T_PROF[year],D$2,T_PROF[encounter],D$4,T_PROF[bill_npi],$A465)</f>
        <v>12</v>
      </c>
      <c r="E465" s="1">
        <f>SUMIFS(T_PROF[claims],T_PROF[year],E$2,T_PROF[encounter],E$4,T_PROF[bill_npi],$A465)</f>
        <v>0</v>
      </c>
      <c r="F465" s="1">
        <f t="shared" si="49"/>
        <v>12</v>
      </c>
      <c r="G465" s="1">
        <f>SUMIFS(T_PROF[claims],T_PROF[year],G$2,T_PROF[encounter],G$4,T_PROF[bill_npi],$A465)</f>
        <v>2</v>
      </c>
      <c r="H465" s="1">
        <f>SUMIFS(T_PROF[claims],T_PROF[year],H$2,T_PROF[encounter],H$4,T_PROF[bill_npi],$A465)</f>
        <v>0</v>
      </c>
      <c r="I465" s="1">
        <f t="shared" si="50"/>
        <v>2</v>
      </c>
      <c r="J465" s="1">
        <f>SUMIFS(T_PROF[claims],T_PROF[year],J$2,T_PROF[encounter],J$4,T_PROF[bill_npi],$A465)</f>
        <v>3</v>
      </c>
      <c r="K465" s="1">
        <f>SUMIFS(T_PROF[claims],T_PROF[year],K$2,T_PROF[encounter],K$4,T_PROF[bill_npi],$A465)</f>
        <v>0</v>
      </c>
      <c r="L465" s="1">
        <f t="shared" si="51"/>
        <v>3</v>
      </c>
      <c r="M465" s="18">
        <f>SUMIFS(T_PROF[paid_amt],T_PROF[bill_npi],$A465,T_PROF[year],M$2,T_PROF[encounter],M$4)</f>
        <v>5162.25</v>
      </c>
      <c r="N465" s="18">
        <f>SUMIFS(T_PROF[paid_amt],T_PROF[bill_npi],$A465,T_PROF[year],N$2,T_PROF[encounter],N$4)</f>
        <v>0</v>
      </c>
      <c r="O465" s="18">
        <f t="shared" si="52"/>
        <v>5162.25</v>
      </c>
      <c r="P465" s="1">
        <f t="shared" si="53"/>
        <v>5.666666666666667</v>
      </c>
      <c r="Q465" s="1">
        <f t="shared" si="54"/>
        <v>0</v>
      </c>
      <c r="R465" s="1">
        <f t="shared" si="55"/>
        <v>5.666666666666667</v>
      </c>
      <c r="S465" s="2">
        <f>SUM($R$6:$R465)/SUM($R$6:$R$1749)</f>
        <v>0.94663313774797675</v>
      </c>
    </row>
    <row r="466" spans="1:19" x14ac:dyDescent="0.35">
      <c r="A466">
        <v>1821293309</v>
      </c>
      <c r="B466" t="s">
        <v>361</v>
      </c>
      <c r="C466" t="s">
        <v>546</v>
      </c>
      <c r="D466" s="1">
        <f>SUMIFS(T_PROF[claims],T_PROF[year],D$2,T_PROF[encounter],D$4,T_PROF[bill_npi],$A466)</f>
        <v>0</v>
      </c>
      <c r="E466" s="1">
        <f>SUMIFS(T_PROF[claims],T_PROF[year],E$2,T_PROF[encounter],E$4,T_PROF[bill_npi],$A466)</f>
        <v>12</v>
      </c>
      <c r="F466" s="1">
        <f t="shared" si="49"/>
        <v>12</v>
      </c>
      <c r="G466" s="1">
        <f>SUMIFS(T_PROF[claims],T_PROF[year],G$2,T_PROF[encounter],G$4,T_PROF[bill_npi],$A466)</f>
        <v>0</v>
      </c>
      <c r="H466" s="1">
        <f>SUMIFS(T_PROF[claims],T_PROF[year],H$2,T_PROF[encounter],H$4,T_PROF[bill_npi],$A466)</f>
        <v>4</v>
      </c>
      <c r="I466" s="1">
        <f t="shared" si="50"/>
        <v>4</v>
      </c>
      <c r="J466" s="1">
        <f>SUMIFS(T_PROF[claims],T_PROF[year],J$2,T_PROF[encounter],J$4,T_PROF[bill_npi],$A466)</f>
        <v>0</v>
      </c>
      <c r="K466" s="1">
        <f>SUMIFS(T_PROF[claims],T_PROF[year],K$2,T_PROF[encounter],K$4,T_PROF[bill_npi],$A466)</f>
        <v>10</v>
      </c>
      <c r="L466" s="1">
        <f t="shared" si="51"/>
        <v>10</v>
      </c>
      <c r="M466" s="18">
        <f>SUMIFS(T_PROF[paid_amt],T_PROF[bill_npi],$A466,T_PROF[year],M$2,T_PROF[encounter],M$4)</f>
        <v>0</v>
      </c>
      <c r="N466" s="18">
        <f>SUMIFS(T_PROF[paid_amt],T_PROF[bill_npi],$A466,T_PROF[year],N$2,T_PROF[encounter],N$4)</f>
        <v>9043.75</v>
      </c>
      <c r="O466" s="18">
        <f t="shared" si="52"/>
        <v>9043.75</v>
      </c>
      <c r="P466" s="1">
        <f t="shared" si="53"/>
        <v>0</v>
      </c>
      <c r="Q466" s="1">
        <f t="shared" si="54"/>
        <v>8.6666666666666661</v>
      </c>
      <c r="R466" s="1">
        <f t="shared" si="55"/>
        <v>8.6666666666666661</v>
      </c>
      <c r="S466" s="2">
        <f>SUM($R$6:$R466)/SUM($R$6:$R$1749)</f>
        <v>0.94690219697205136</v>
      </c>
    </row>
    <row r="467" spans="1:19" x14ac:dyDescent="0.35">
      <c r="A467">
        <v>1487697884</v>
      </c>
      <c r="B467" t="s">
        <v>351</v>
      </c>
      <c r="C467" t="s">
        <v>777</v>
      </c>
      <c r="D467" s="1">
        <f>SUMIFS(T_PROF[claims],T_PROF[year],D$2,T_PROF[encounter],D$4,T_PROF[bill_npi],$A467)</f>
        <v>2</v>
      </c>
      <c r="E467" s="1">
        <f>SUMIFS(T_PROF[claims],T_PROF[year],E$2,T_PROF[encounter],E$4,T_PROF[bill_npi],$A467)</f>
        <v>0</v>
      </c>
      <c r="F467" s="1">
        <f t="shared" si="49"/>
        <v>2</v>
      </c>
      <c r="G467" s="1">
        <f>SUMIFS(T_PROF[claims],T_PROF[year],G$2,T_PROF[encounter],G$4,T_PROF[bill_npi],$A467)</f>
        <v>0</v>
      </c>
      <c r="H467" s="1">
        <f>SUMIFS(T_PROF[claims],T_PROF[year],H$2,T_PROF[encounter],H$4,T_PROF[bill_npi],$A467)</f>
        <v>0</v>
      </c>
      <c r="I467" s="1">
        <f t="shared" si="50"/>
        <v>0</v>
      </c>
      <c r="J467" s="1">
        <f>SUMIFS(T_PROF[claims],T_PROF[year],J$2,T_PROF[encounter],J$4,T_PROF[bill_npi],$A467)</f>
        <v>0</v>
      </c>
      <c r="K467" s="1">
        <f>SUMIFS(T_PROF[claims],T_PROF[year],K$2,T_PROF[encounter],K$4,T_PROF[bill_npi],$A467)</f>
        <v>0</v>
      </c>
      <c r="L467" s="1">
        <f t="shared" si="51"/>
        <v>0</v>
      </c>
      <c r="M467" s="18">
        <f>SUMIFS(T_PROF[paid_amt],T_PROF[bill_npi],$A467,T_PROF[year],M$2,T_PROF[encounter],M$4)</f>
        <v>0</v>
      </c>
      <c r="N467" s="18">
        <f>SUMIFS(T_PROF[paid_amt],T_PROF[bill_npi],$A467,T_PROF[year],N$2,T_PROF[encounter],N$4)</f>
        <v>0</v>
      </c>
      <c r="O467" s="18">
        <f t="shared" si="52"/>
        <v>0</v>
      </c>
      <c r="P467" s="1">
        <f t="shared" si="53"/>
        <v>0.66666666666666663</v>
      </c>
      <c r="Q467" s="1">
        <f t="shared" si="54"/>
        <v>0</v>
      </c>
      <c r="R467" s="1">
        <f t="shared" si="55"/>
        <v>0.66666666666666663</v>
      </c>
      <c r="S467" s="2">
        <f>SUM($R$6:$R467)/SUM($R$6:$R$1749)</f>
        <v>0.94692289383544181</v>
      </c>
    </row>
    <row r="468" spans="1:19" x14ac:dyDescent="0.35">
      <c r="A468">
        <v>1659309615</v>
      </c>
      <c r="B468" t="s">
        <v>366</v>
      </c>
      <c r="C468" t="s">
        <v>600</v>
      </c>
      <c r="D468" s="1">
        <f>SUMIFS(T_PROF[claims],T_PROF[year],D$2,T_PROF[encounter],D$4,T_PROF[bill_npi],$A468)</f>
        <v>0</v>
      </c>
      <c r="E468" s="1">
        <f>SUMIFS(T_PROF[claims],T_PROF[year],E$2,T_PROF[encounter],E$4,T_PROF[bill_npi],$A468)</f>
        <v>14</v>
      </c>
      <c r="F468" s="1">
        <f t="shared" si="49"/>
        <v>14</v>
      </c>
      <c r="G468" s="1">
        <f>SUMIFS(T_PROF[claims],T_PROF[year],G$2,T_PROF[encounter],G$4,T_PROF[bill_npi],$A468)</f>
        <v>0</v>
      </c>
      <c r="H468" s="1">
        <f>SUMIFS(T_PROF[claims],T_PROF[year],H$2,T_PROF[encounter],H$4,T_PROF[bill_npi],$A468)</f>
        <v>10</v>
      </c>
      <c r="I468" s="1">
        <f t="shared" si="50"/>
        <v>10</v>
      </c>
      <c r="J468" s="1">
        <f>SUMIFS(T_PROF[claims],T_PROF[year],J$2,T_PROF[encounter],J$4,T_PROF[bill_npi],$A468)</f>
        <v>0</v>
      </c>
      <c r="K468" s="1">
        <f>SUMIFS(T_PROF[claims],T_PROF[year],K$2,T_PROF[encounter],K$4,T_PROF[bill_npi],$A468)</f>
        <v>12</v>
      </c>
      <c r="L468" s="1">
        <f t="shared" si="51"/>
        <v>12</v>
      </c>
      <c r="M468" s="18">
        <f>SUMIFS(T_PROF[paid_amt],T_PROF[bill_npi],$A468,T_PROF[year],M$2,T_PROF[encounter],M$4)</f>
        <v>0</v>
      </c>
      <c r="N468" s="18">
        <f>SUMIFS(T_PROF[paid_amt],T_PROF[bill_npi],$A468,T_PROF[year],N$2,T_PROF[encounter],N$4)</f>
        <v>14569.26</v>
      </c>
      <c r="O468" s="18">
        <f t="shared" si="52"/>
        <v>14569.26</v>
      </c>
      <c r="P468" s="1">
        <f t="shared" si="53"/>
        <v>0</v>
      </c>
      <c r="Q468" s="1">
        <f t="shared" si="54"/>
        <v>12</v>
      </c>
      <c r="R468" s="1">
        <f t="shared" si="55"/>
        <v>12</v>
      </c>
      <c r="S468" s="2">
        <f>SUM($R$6:$R468)/SUM($R$6:$R$1749)</f>
        <v>0.94729543737646815</v>
      </c>
    </row>
    <row r="469" spans="1:19" x14ac:dyDescent="0.35">
      <c r="A469">
        <v>1295708774</v>
      </c>
      <c r="B469" t="s">
        <v>357</v>
      </c>
      <c r="C469" t="s">
        <v>2208</v>
      </c>
      <c r="D469" s="1">
        <f>SUMIFS(T_PROF[claims],T_PROF[year],D$2,T_PROF[encounter],D$4,T_PROF[bill_npi],$A469)</f>
        <v>3</v>
      </c>
      <c r="E469" s="1">
        <f>SUMIFS(T_PROF[claims],T_PROF[year],E$2,T_PROF[encounter],E$4,T_PROF[bill_npi],$A469)</f>
        <v>0</v>
      </c>
      <c r="F469" s="1">
        <f t="shared" si="49"/>
        <v>3</v>
      </c>
      <c r="G469" s="1">
        <f>SUMIFS(T_PROF[claims],T_PROF[year],G$2,T_PROF[encounter],G$4,T_PROF[bill_npi],$A469)</f>
        <v>2</v>
      </c>
      <c r="H469" s="1">
        <f>SUMIFS(T_PROF[claims],T_PROF[year],H$2,T_PROF[encounter],H$4,T_PROF[bill_npi],$A469)</f>
        <v>0</v>
      </c>
      <c r="I469" s="1">
        <f t="shared" si="50"/>
        <v>2</v>
      </c>
      <c r="J469" s="1">
        <f>SUMIFS(T_PROF[claims],T_PROF[year],J$2,T_PROF[encounter],J$4,T_PROF[bill_npi],$A469)</f>
        <v>0</v>
      </c>
      <c r="K469" s="1">
        <f>SUMIFS(T_PROF[claims],T_PROF[year],K$2,T_PROF[encounter],K$4,T_PROF[bill_npi],$A469)</f>
        <v>0</v>
      </c>
      <c r="L469" s="1">
        <f t="shared" si="51"/>
        <v>0</v>
      </c>
      <c r="M469" s="18">
        <f>SUMIFS(T_PROF[paid_amt],T_PROF[bill_npi],$A469,T_PROF[year],M$2,T_PROF[encounter],M$4)</f>
        <v>0</v>
      </c>
      <c r="N469" s="18">
        <f>SUMIFS(T_PROF[paid_amt],T_PROF[bill_npi],$A469,T_PROF[year],N$2,T_PROF[encounter],N$4)</f>
        <v>0</v>
      </c>
      <c r="O469" s="18">
        <f t="shared" si="52"/>
        <v>0</v>
      </c>
      <c r="P469" s="1">
        <f t="shared" si="53"/>
        <v>1.6666666666666667</v>
      </c>
      <c r="Q469" s="1">
        <f t="shared" si="54"/>
        <v>0</v>
      </c>
      <c r="R469" s="1">
        <f t="shared" si="55"/>
        <v>1.6666666666666667</v>
      </c>
      <c r="S469" s="2">
        <f>SUM($R$6:$R469)/SUM($R$6:$R$1749)</f>
        <v>0.94734717953494407</v>
      </c>
    </row>
    <row r="470" spans="1:19" x14ac:dyDescent="0.35">
      <c r="A470">
        <v>1104965920</v>
      </c>
      <c r="B470" t="s">
        <v>351</v>
      </c>
      <c r="C470" t="s">
        <v>777</v>
      </c>
      <c r="D470" s="1">
        <f>SUMIFS(T_PROF[claims],T_PROF[year],D$2,T_PROF[encounter],D$4,T_PROF[bill_npi],$A470)</f>
        <v>0</v>
      </c>
      <c r="E470" s="1">
        <f>SUMIFS(T_PROF[claims],T_PROF[year],E$2,T_PROF[encounter],E$4,T_PROF[bill_npi],$A470)</f>
        <v>8</v>
      </c>
      <c r="F470" s="1">
        <f t="shared" si="49"/>
        <v>8</v>
      </c>
      <c r="G470" s="1">
        <f>SUMIFS(T_PROF[claims],T_PROF[year],G$2,T_PROF[encounter],G$4,T_PROF[bill_npi],$A470)</f>
        <v>0</v>
      </c>
      <c r="H470" s="1">
        <f>SUMIFS(T_PROF[claims],T_PROF[year],H$2,T_PROF[encounter],H$4,T_PROF[bill_npi],$A470)</f>
        <v>9</v>
      </c>
      <c r="I470" s="1">
        <f t="shared" si="50"/>
        <v>9</v>
      </c>
      <c r="J470" s="1">
        <f>SUMIFS(T_PROF[claims],T_PROF[year],J$2,T_PROF[encounter],J$4,T_PROF[bill_npi],$A470)</f>
        <v>0</v>
      </c>
      <c r="K470" s="1">
        <f>SUMIFS(T_PROF[claims],T_PROF[year],K$2,T_PROF[encounter],K$4,T_PROF[bill_npi],$A470)</f>
        <v>4</v>
      </c>
      <c r="L470" s="1">
        <f t="shared" si="51"/>
        <v>4</v>
      </c>
      <c r="M470" s="18">
        <f>SUMIFS(T_PROF[paid_amt],T_PROF[bill_npi],$A470,T_PROF[year],M$2,T_PROF[encounter],M$4)</f>
        <v>0</v>
      </c>
      <c r="N470" s="18">
        <f>SUMIFS(T_PROF[paid_amt],T_PROF[bill_npi],$A470,T_PROF[year],N$2,T_PROF[encounter],N$4)</f>
        <v>10720.75</v>
      </c>
      <c r="O470" s="18">
        <f t="shared" si="52"/>
        <v>10720.75</v>
      </c>
      <c r="P470" s="1">
        <f t="shared" si="53"/>
        <v>0</v>
      </c>
      <c r="Q470" s="1">
        <f t="shared" si="54"/>
        <v>7</v>
      </c>
      <c r="R470" s="1">
        <f t="shared" si="55"/>
        <v>7</v>
      </c>
      <c r="S470" s="2">
        <f>SUM($R$6:$R470)/SUM($R$6:$R$1749)</f>
        <v>0.94756449660054276</v>
      </c>
    </row>
    <row r="471" spans="1:19" x14ac:dyDescent="0.35">
      <c r="A471">
        <v>1376690487</v>
      </c>
      <c r="B471" t="s">
        <v>351</v>
      </c>
      <c r="C471" t="s">
        <v>777</v>
      </c>
      <c r="D471" s="1">
        <f>SUMIFS(T_PROF[claims],T_PROF[year],D$2,T_PROF[encounter],D$4,T_PROF[bill_npi],$A471)</f>
        <v>0</v>
      </c>
      <c r="E471" s="1">
        <f>SUMIFS(T_PROF[claims],T_PROF[year],E$2,T_PROF[encounter],E$4,T_PROF[bill_npi],$A471)</f>
        <v>8</v>
      </c>
      <c r="F471" s="1">
        <f t="shared" si="49"/>
        <v>8</v>
      </c>
      <c r="G471" s="1">
        <f>SUMIFS(T_PROF[claims],T_PROF[year],G$2,T_PROF[encounter],G$4,T_PROF[bill_npi],$A471)</f>
        <v>0</v>
      </c>
      <c r="H471" s="1">
        <f>SUMIFS(T_PROF[claims],T_PROF[year],H$2,T_PROF[encounter],H$4,T_PROF[bill_npi],$A471)</f>
        <v>3</v>
      </c>
      <c r="I471" s="1">
        <f t="shared" si="50"/>
        <v>3</v>
      </c>
      <c r="J471" s="1">
        <f>SUMIFS(T_PROF[claims],T_PROF[year],J$2,T_PROF[encounter],J$4,T_PROF[bill_npi],$A471)</f>
        <v>0</v>
      </c>
      <c r="K471" s="1">
        <f>SUMIFS(T_PROF[claims],T_PROF[year],K$2,T_PROF[encounter],K$4,T_PROF[bill_npi],$A471)</f>
        <v>10</v>
      </c>
      <c r="L471" s="1">
        <f t="shared" si="51"/>
        <v>10</v>
      </c>
      <c r="M471" s="18">
        <f>SUMIFS(T_PROF[paid_amt],T_PROF[bill_npi],$A471,T_PROF[year],M$2,T_PROF[encounter],M$4)</f>
        <v>0</v>
      </c>
      <c r="N471" s="18">
        <f>SUMIFS(T_PROF[paid_amt],T_PROF[bill_npi],$A471,T_PROF[year],N$2,T_PROF[encounter],N$4)</f>
        <v>9042.75</v>
      </c>
      <c r="O471" s="18">
        <f t="shared" si="52"/>
        <v>9042.75</v>
      </c>
      <c r="P471" s="1">
        <f t="shared" si="53"/>
        <v>0</v>
      </c>
      <c r="Q471" s="1">
        <f t="shared" si="54"/>
        <v>7</v>
      </c>
      <c r="R471" s="1">
        <f t="shared" si="55"/>
        <v>7</v>
      </c>
      <c r="S471" s="2">
        <f>SUM($R$6:$R471)/SUM($R$6:$R$1749)</f>
        <v>0.94778181366614145</v>
      </c>
    </row>
    <row r="472" spans="1:19" x14ac:dyDescent="0.35">
      <c r="A472">
        <v>1992843171</v>
      </c>
      <c r="B472" t="s">
        <v>351</v>
      </c>
      <c r="C472" t="s">
        <v>777</v>
      </c>
      <c r="D472" s="1">
        <f>SUMIFS(T_PROF[claims],T_PROF[year],D$2,T_PROF[encounter],D$4,T_PROF[bill_npi],$A472)</f>
        <v>0</v>
      </c>
      <c r="E472" s="1">
        <f>SUMIFS(T_PROF[claims],T_PROF[year],E$2,T_PROF[encounter],E$4,T_PROF[bill_npi],$A472)</f>
        <v>16</v>
      </c>
      <c r="F472" s="1">
        <f t="shared" si="49"/>
        <v>16</v>
      </c>
      <c r="G472" s="1">
        <f>SUMIFS(T_PROF[claims],T_PROF[year],G$2,T_PROF[encounter],G$4,T_PROF[bill_npi],$A472)</f>
        <v>0</v>
      </c>
      <c r="H472" s="1">
        <f>SUMIFS(T_PROF[claims],T_PROF[year],H$2,T_PROF[encounter],H$4,T_PROF[bill_npi],$A472)</f>
        <v>3</v>
      </c>
      <c r="I472" s="1">
        <f t="shared" si="50"/>
        <v>3</v>
      </c>
      <c r="J472" s="1">
        <f>SUMIFS(T_PROF[claims],T_PROF[year],J$2,T_PROF[encounter],J$4,T_PROF[bill_npi],$A472)</f>
        <v>2</v>
      </c>
      <c r="K472" s="1">
        <f>SUMIFS(T_PROF[claims],T_PROF[year],K$2,T_PROF[encounter],K$4,T_PROF[bill_npi],$A472)</f>
        <v>6</v>
      </c>
      <c r="L472" s="1">
        <f t="shared" si="51"/>
        <v>8</v>
      </c>
      <c r="M472" s="18">
        <f>SUMIFS(T_PROF[paid_amt],T_PROF[bill_npi],$A472,T_PROF[year],M$2,T_PROF[encounter],M$4)</f>
        <v>1720.75</v>
      </c>
      <c r="N472" s="18">
        <f>SUMIFS(T_PROF[paid_amt],T_PROF[bill_npi],$A472,T_PROF[year],N$2,T_PROF[encounter],N$4)</f>
        <v>13323.81</v>
      </c>
      <c r="O472" s="18">
        <f t="shared" si="52"/>
        <v>15044.56</v>
      </c>
      <c r="P472" s="1">
        <f t="shared" si="53"/>
        <v>0.66666666666666663</v>
      </c>
      <c r="Q472" s="1">
        <f t="shared" si="54"/>
        <v>8.3333333333333339</v>
      </c>
      <c r="R472" s="1">
        <f t="shared" si="55"/>
        <v>9</v>
      </c>
      <c r="S472" s="2">
        <f>SUM($R$6:$R472)/SUM($R$6:$R$1749)</f>
        <v>0.94806122132191117</v>
      </c>
    </row>
    <row r="473" spans="1:19" x14ac:dyDescent="0.35">
      <c r="A473">
        <v>1518030873</v>
      </c>
      <c r="B473" t="s">
        <v>351</v>
      </c>
      <c r="C473" t="s">
        <v>777</v>
      </c>
      <c r="D473" s="1">
        <f>SUMIFS(T_PROF[claims],T_PROF[year],D$2,T_PROF[encounter],D$4,T_PROF[bill_npi],$A473)</f>
        <v>12</v>
      </c>
      <c r="E473" s="1">
        <f>SUMIFS(T_PROF[claims],T_PROF[year],E$2,T_PROF[encounter],E$4,T_PROF[bill_npi],$A473)</f>
        <v>0</v>
      </c>
      <c r="F473" s="1">
        <f t="shared" si="49"/>
        <v>12</v>
      </c>
      <c r="G473" s="1">
        <f>SUMIFS(T_PROF[claims],T_PROF[year],G$2,T_PROF[encounter],G$4,T_PROF[bill_npi],$A473)</f>
        <v>6</v>
      </c>
      <c r="H473" s="1">
        <f>SUMIFS(T_PROF[claims],T_PROF[year],H$2,T_PROF[encounter],H$4,T_PROF[bill_npi],$A473)</f>
        <v>0</v>
      </c>
      <c r="I473" s="1">
        <f t="shared" si="50"/>
        <v>6</v>
      </c>
      <c r="J473" s="1">
        <f>SUMIFS(T_PROF[claims],T_PROF[year],J$2,T_PROF[encounter],J$4,T_PROF[bill_npi],$A473)</f>
        <v>2</v>
      </c>
      <c r="K473" s="1">
        <f>SUMIFS(T_PROF[claims],T_PROF[year],K$2,T_PROF[encounter],K$4,T_PROF[bill_npi],$A473)</f>
        <v>0</v>
      </c>
      <c r="L473" s="1">
        <f t="shared" si="51"/>
        <v>2</v>
      </c>
      <c r="M473" s="18">
        <f>SUMIFS(T_PROF[paid_amt],T_PROF[bill_npi],$A473,T_PROF[year],M$2,T_PROF[encounter],M$4)</f>
        <v>1720.75</v>
      </c>
      <c r="N473" s="18">
        <f>SUMIFS(T_PROF[paid_amt],T_PROF[bill_npi],$A473,T_PROF[year],N$2,T_PROF[encounter],N$4)</f>
        <v>0</v>
      </c>
      <c r="O473" s="18">
        <f t="shared" si="52"/>
        <v>1720.75</v>
      </c>
      <c r="P473" s="1">
        <f t="shared" si="53"/>
        <v>6.666666666666667</v>
      </c>
      <c r="Q473" s="1">
        <f t="shared" si="54"/>
        <v>0</v>
      </c>
      <c r="R473" s="1">
        <f t="shared" si="55"/>
        <v>6.666666666666667</v>
      </c>
      <c r="S473" s="2">
        <f>SUM($R$6:$R473)/SUM($R$6:$R$1749)</f>
        <v>0.94826818995581474</v>
      </c>
    </row>
    <row r="474" spans="1:19" x14ac:dyDescent="0.35">
      <c r="A474">
        <v>1396780276</v>
      </c>
      <c r="B474" t="s">
        <v>351</v>
      </c>
      <c r="C474" t="s">
        <v>777</v>
      </c>
      <c r="D474" s="1">
        <f>SUMIFS(T_PROF[claims],T_PROF[year],D$2,T_PROF[encounter],D$4,T_PROF[bill_npi],$A474)</f>
        <v>0</v>
      </c>
      <c r="E474" s="1">
        <f>SUMIFS(T_PROF[claims],T_PROF[year],E$2,T_PROF[encounter],E$4,T_PROF[bill_npi],$A474)</f>
        <v>6</v>
      </c>
      <c r="F474" s="1">
        <f t="shared" si="49"/>
        <v>6</v>
      </c>
      <c r="G474" s="1">
        <f>SUMIFS(T_PROF[claims],T_PROF[year],G$2,T_PROF[encounter],G$4,T_PROF[bill_npi],$A474)</f>
        <v>0</v>
      </c>
      <c r="H474" s="1">
        <f>SUMIFS(T_PROF[claims],T_PROF[year],H$2,T_PROF[encounter],H$4,T_PROF[bill_npi],$A474)</f>
        <v>6</v>
      </c>
      <c r="I474" s="1">
        <f t="shared" si="50"/>
        <v>6</v>
      </c>
      <c r="J474" s="1">
        <f>SUMIFS(T_PROF[claims],T_PROF[year],J$2,T_PROF[encounter],J$4,T_PROF[bill_npi],$A474)</f>
        <v>0</v>
      </c>
      <c r="K474" s="1">
        <f>SUMIFS(T_PROF[claims],T_PROF[year],K$2,T_PROF[encounter],K$4,T_PROF[bill_npi],$A474)</f>
        <v>1</v>
      </c>
      <c r="L474" s="1">
        <f t="shared" si="51"/>
        <v>1</v>
      </c>
      <c r="M474" s="18">
        <f>SUMIFS(T_PROF[paid_amt],T_PROF[bill_npi],$A474,T_PROF[year],M$2,T_PROF[encounter],M$4)</f>
        <v>0</v>
      </c>
      <c r="N474" s="18">
        <f>SUMIFS(T_PROF[paid_amt],T_PROF[bill_npi],$A474,T_PROF[year],N$2,T_PROF[encounter],N$4)</f>
        <v>1280.5</v>
      </c>
      <c r="O474" s="18">
        <f t="shared" si="52"/>
        <v>1280.5</v>
      </c>
      <c r="P474" s="1">
        <f t="shared" si="53"/>
        <v>0</v>
      </c>
      <c r="Q474" s="1">
        <f t="shared" si="54"/>
        <v>4.333333333333333</v>
      </c>
      <c r="R474" s="1">
        <f t="shared" si="55"/>
        <v>4.333333333333333</v>
      </c>
      <c r="S474" s="2">
        <f>SUM($R$6:$R474)/SUM($R$6:$R$1749)</f>
        <v>0.94840271956785205</v>
      </c>
    </row>
    <row r="475" spans="1:19" x14ac:dyDescent="0.35">
      <c r="A475">
        <v>1821372004</v>
      </c>
      <c r="B475" t="s">
        <v>351</v>
      </c>
      <c r="C475" t="s">
        <v>777</v>
      </c>
      <c r="D475" s="1">
        <f>SUMIFS(T_PROF[claims],T_PROF[year],D$2,T_PROF[encounter],D$4,T_PROF[bill_npi],$A475)</f>
        <v>0</v>
      </c>
      <c r="E475" s="1">
        <f>SUMIFS(T_PROF[claims],T_PROF[year],E$2,T_PROF[encounter],E$4,T_PROF[bill_npi],$A475)</f>
        <v>11</v>
      </c>
      <c r="F475" s="1">
        <f t="shared" si="49"/>
        <v>11</v>
      </c>
      <c r="G475" s="1">
        <f>SUMIFS(T_PROF[claims],T_PROF[year],G$2,T_PROF[encounter],G$4,T_PROF[bill_npi],$A475)</f>
        <v>0</v>
      </c>
      <c r="H475" s="1">
        <f>SUMIFS(T_PROF[claims],T_PROF[year],H$2,T_PROF[encounter],H$4,T_PROF[bill_npi],$A475)</f>
        <v>2</v>
      </c>
      <c r="I475" s="1">
        <f t="shared" si="50"/>
        <v>2</v>
      </c>
      <c r="J475" s="1">
        <f>SUMIFS(T_PROF[claims],T_PROF[year],J$2,T_PROF[encounter],J$4,T_PROF[bill_npi],$A475)</f>
        <v>1</v>
      </c>
      <c r="K475" s="1">
        <f>SUMIFS(T_PROF[claims],T_PROF[year],K$2,T_PROF[encounter],K$4,T_PROF[bill_npi],$A475)</f>
        <v>11</v>
      </c>
      <c r="L475" s="1">
        <f t="shared" si="51"/>
        <v>12</v>
      </c>
      <c r="M475" s="18">
        <f>SUMIFS(T_PROF[paid_amt],T_PROF[bill_npi],$A475,T_PROF[year],M$2,T_PROF[encounter],M$4)</f>
        <v>0</v>
      </c>
      <c r="N475" s="18">
        <f>SUMIFS(T_PROF[paid_amt],T_PROF[bill_npi],$A475,T_PROF[year],N$2,T_PROF[encounter],N$4)</f>
        <v>38500</v>
      </c>
      <c r="O475" s="18">
        <f t="shared" si="52"/>
        <v>38500</v>
      </c>
      <c r="P475" s="1">
        <f t="shared" si="53"/>
        <v>0.33333333333333331</v>
      </c>
      <c r="Q475" s="1">
        <f t="shared" si="54"/>
        <v>8</v>
      </c>
      <c r="R475" s="1">
        <f t="shared" si="55"/>
        <v>8.3333333333333339</v>
      </c>
      <c r="S475" s="2">
        <f>SUM($R$6:$R475)/SUM($R$6:$R$1749)</f>
        <v>0.94866143036023143</v>
      </c>
    </row>
    <row r="476" spans="1:19" x14ac:dyDescent="0.35">
      <c r="A476">
        <v>1346583135</v>
      </c>
      <c r="B476" t="s">
        <v>351</v>
      </c>
      <c r="C476" t="s">
        <v>777</v>
      </c>
      <c r="D476" s="1">
        <f>SUMIFS(T_PROF[claims],T_PROF[year],D$2,T_PROF[encounter],D$4,T_PROF[bill_npi],$A476)</f>
        <v>0</v>
      </c>
      <c r="E476" s="1">
        <f>SUMIFS(T_PROF[claims],T_PROF[year],E$2,T_PROF[encounter],E$4,T_PROF[bill_npi],$A476)</f>
        <v>5</v>
      </c>
      <c r="F476" s="1">
        <f t="shared" si="49"/>
        <v>5</v>
      </c>
      <c r="G476" s="1">
        <f>SUMIFS(T_PROF[claims],T_PROF[year],G$2,T_PROF[encounter],G$4,T_PROF[bill_npi],$A476)</f>
        <v>0</v>
      </c>
      <c r="H476" s="1">
        <f>SUMIFS(T_PROF[claims],T_PROF[year],H$2,T_PROF[encounter],H$4,T_PROF[bill_npi],$A476)</f>
        <v>3</v>
      </c>
      <c r="I476" s="1">
        <f t="shared" si="50"/>
        <v>3</v>
      </c>
      <c r="J476" s="1">
        <f>SUMIFS(T_PROF[claims],T_PROF[year],J$2,T_PROF[encounter],J$4,T_PROF[bill_npi],$A476)</f>
        <v>0</v>
      </c>
      <c r="K476" s="1">
        <f>SUMIFS(T_PROF[claims],T_PROF[year],K$2,T_PROF[encounter],K$4,T_PROF[bill_npi],$A476)</f>
        <v>5</v>
      </c>
      <c r="L476" s="1">
        <f t="shared" si="51"/>
        <v>5</v>
      </c>
      <c r="M476" s="18">
        <f>SUMIFS(T_PROF[paid_amt],T_PROF[bill_npi],$A476,T_PROF[year],M$2,T_PROF[encounter],M$4)</f>
        <v>0</v>
      </c>
      <c r="N476" s="18">
        <f>SUMIFS(T_PROF[paid_amt],T_PROF[bill_npi],$A476,T_PROF[year],N$2,T_PROF[encounter],N$4)</f>
        <v>11113.32</v>
      </c>
      <c r="O476" s="18">
        <f t="shared" si="52"/>
        <v>11113.32</v>
      </c>
      <c r="P476" s="1">
        <f t="shared" si="53"/>
        <v>0</v>
      </c>
      <c r="Q476" s="1">
        <f t="shared" si="54"/>
        <v>4.333333333333333</v>
      </c>
      <c r="R476" s="1">
        <f t="shared" si="55"/>
        <v>4.333333333333333</v>
      </c>
      <c r="S476" s="2">
        <f>SUM($R$6:$R476)/SUM($R$6:$R$1749)</f>
        <v>0.94879595997226873</v>
      </c>
    </row>
    <row r="477" spans="1:19" x14ac:dyDescent="0.35">
      <c r="A477">
        <v>1770715526</v>
      </c>
      <c r="B477" t="s">
        <v>398</v>
      </c>
      <c r="C477" t="s">
        <v>2967</v>
      </c>
      <c r="D477" s="1">
        <f>SUMIFS(T_PROF[claims],T_PROF[year],D$2,T_PROF[encounter],D$4,T_PROF[bill_npi],$A477)</f>
        <v>0</v>
      </c>
      <c r="E477" s="1">
        <f>SUMIFS(T_PROF[claims],T_PROF[year],E$2,T_PROF[encounter],E$4,T_PROF[bill_npi],$A477)</f>
        <v>4</v>
      </c>
      <c r="F477" s="1">
        <f t="shared" si="49"/>
        <v>4</v>
      </c>
      <c r="G477" s="1">
        <f>SUMIFS(T_PROF[claims],T_PROF[year],G$2,T_PROF[encounter],G$4,T_PROF[bill_npi],$A477)</f>
        <v>0</v>
      </c>
      <c r="H477" s="1">
        <f>SUMIFS(T_PROF[claims],T_PROF[year],H$2,T_PROF[encounter],H$4,T_PROF[bill_npi],$A477)</f>
        <v>8</v>
      </c>
      <c r="I477" s="1">
        <f t="shared" si="50"/>
        <v>8</v>
      </c>
      <c r="J477" s="1">
        <f>SUMIFS(T_PROF[claims],T_PROF[year],J$2,T_PROF[encounter],J$4,T_PROF[bill_npi],$A477)</f>
        <v>0</v>
      </c>
      <c r="K477" s="1">
        <f>SUMIFS(T_PROF[claims],T_PROF[year],K$2,T_PROF[encounter],K$4,T_PROF[bill_npi],$A477)</f>
        <v>2</v>
      </c>
      <c r="L477" s="1">
        <f t="shared" si="51"/>
        <v>2</v>
      </c>
      <c r="M477" s="18">
        <f>SUMIFS(T_PROF[paid_amt],T_PROF[bill_npi],$A477,T_PROF[year],M$2,T_PROF[encounter],M$4)</f>
        <v>0</v>
      </c>
      <c r="N477" s="18">
        <f>SUMIFS(T_PROF[paid_amt],T_PROF[bill_npi],$A477,T_PROF[year],N$2,T_PROF[encounter],N$4)</f>
        <v>5852.3</v>
      </c>
      <c r="O477" s="18">
        <f t="shared" si="52"/>
        <v>5852.3</v>
      </c>
      <c r="P477" s="1">
        <f t="shared" si="53"/>
        <v>0</v>
      </c>
      <c r="Q477" s="1">
        <f t="shared" si="54"/>
        <v>4.666666666666667</v>
      </c>
      <c r="R477" s="1">
        <f t="shared" si="55"/>
        <v>4.666666666666667</v>
      </c>
      <c r="S477" s="2">
        <f>SUM($R$6:$R477)/SUM($R$6:$R$1749)</f>
        <v>0.94894083801600115</v>
      </c>
    </row>
    <row r="478" spans="1:19" x14ac:dyDescent="0.35">
      <c r="A478">
        <v>1245223437</v>
      </c>
      <c r="B478" t="s">
        <v>351</v>
      </c>
      <c r="C478" t="s">
        <v>777</v>
      </c>
      <c r="D478" s="1">
        <f>SUMIFS(T_PROF[claims],T_PROF[year],D$2,T_PROF[encounter],D$4,T_PROF[bill_npi],$A478)</f>
        <v>3</v>
      </c>
      <c r="E478" s="1">
        <f>SUMIFS(T_PROF[claims],T_PROF[year],E$2,T_PROF[encounter],E$4,T_PROF[bill_npi],$A478)</f>
        <v>0</v>
      </c>
      <c r="F478" s="1">
        <f t="shared" si="49"/>
        <v>3</v>
      </c>
      <c r="G478" s="1">
        <f>SUMIFS(T_PROF[claims],T_PROF[year],G$2,T_PROF[encounter],G$4,T_PROF[bill_npi],$A478)</f>
        <v>3</v>
      </c>
      <c r="H478" s="1">
        <f>SUMIFS(T_PROF[claims],T_PROF[year],H$2,T_PROF[encounter],H$4,T_PROF[bill_npi],$A478)</f>
        <v>0</v>
      </c>
      <c r="I478" s="1">
        <f t="shared" si="50"/>
        <v>3</v>
      </c>
      <c r="J478" s="1">
        <f>SUMIFS(T_PROF[claims],T_PROF[year],J$2,T_PROF[encounter],J$4,T_PROF[bill_npi],$A478)</f>
        <v>3</v>
      </c>
      <c r="K478" s="1">
        <f>SUMIFS(T_PROF[claims],T_PROF[year],K$2,T_PROF[encounter],K$4,T_PROF[bill_npi],$A478)</f>
        <v>0</v>
      </c>
      <c r="L478" s="1">
        <f t="shared" si="51"/>
        <v>3</v>
      </c>
      <c r="M478" s="18">
        <f>SUMIFS(T_PROF[paid_amt],T_PROF[bill_npi],$A478,T_PROF[year],M$2,T_PROF[encounter],M$4)</f>
        <v>3441.5</v>
      </c>
      <c r="N478" s="18">
        <f>SUMIFS(T_PROF[paid_amt],T_PROF[bill_npi],$A478,T_PROF[year],N$2,T_PROF[encounter],N$4)</f>
        <v>0</v>
      </c>
      <c r="O478" s="18">
        <f t="shared" si="52"/>
        <v>3441.5</v>
      </c>
      <c r="P478" s="1">
        <f t="shared" si="53"/>
        <v>3</v>
      </c>
      <c r="Q478" s="1">
        <f t="shared" si="54"/>
        <v>0</v>
      </c>
      <c r="R478" s="1">
        <f t="shared" si="55"/>
        <v>3</v>
      </c>
      <c r="S478" s="2">
        <f>SUM($R$6:$R478)/SUM($R$6:$R$1749)</f>
        <v>0.94903397390125777</v>
      </c>
    </row>
    <row r="479" spans="1:19" x14ac:dyDescent="0.35">
      <c r="A479">
        <v>1235115288</v>
      </c>
      <c r="B479" t="s">
        <v>351</v>
      </c>
      <c r="C479" t="s">
        <v>777</v>
      </c>
      <c r="D479" s="1">
        <f>SUMIFS(T_PROF[claims],T_PROF[year],D$2,T_PROF[encounter],D$4,T_PROF[bill_npi],$A479)</f>
        <v>0</v>
      </c>
      <c r="E479" s="1">
        <f>SUMIFS(T_PROF[claims],T_PROF[year],E$2,T_PROF[encounter],E$4,T_PROF[bill_npi],$A479)</f>
        <v>9</v>
      </c>
      <c r="F479" s="1">
        <f t="shared" si="49"/>
        <v>9</v>
      </c>
      <c r="G479" s="1">
        <f>SUMIFS(T_PROF[claims],T_PROF[year],G$2,T_PROF[encounter],G$4,T_PROF[bill_npi],$A479)</f>
        <v>0</v>
      </c>
      <c r="H479" s="1">
        <f>SUMIFS(T_PROF[claims],T_PROF[year],H$2,T_PROF[encounter],H$4,T_PROF[bill_npi],$A479)</f>
        <v>8</v>
      </c>
      <c r="I479" s="1">
        <f t="shared" si="50"/>
        <v>8</v>
      </c>
      <c r="J479" s="1">
        <f>SUMIFS(T_PROF[claims],T_PROF[year],J$2,T_PROF[encounter],J$4,T_PROF[bill_npi],$A479)</f>
        <v>0</v>
      </c>
      <c r="K479" s="1">
        <f>SUMIFS(T_PROF[claims],T_PROF[year],K$2,T_PROF[encounter],K$4,T_PROF[bill_npi],$A479)</f>
        <v>0</v>
      </c>
      <c r="L479" s="1">
        <f t="shared" si="51"/>
        <v>0</v>
      </c>
      <c r="M479" s="18">
        <f>SUMIFS(T_PROF[paid_amt],T_PROF[bill_npi],$A479,T_PROF[year],M$2,T_PROF[encounter],M$4)</f>
        <v>0</v>
      </c>
      <c r="N479" s="18">
        <f>SUMIFS(T_PROF[paid_amt],T_PROF[bill_npi],$A479,T_PROF[year],N$2,T_PROF[encounter],N$4)</f>
        <v>0</v>
      </c>
      <c r="O479" s="18">
        <f t="shared" si="52"/>
        <v>0</v>
      </c>
      <c r="P479" s="1">
        <f t="shared" si="53"/>
        <v>0</v>
      </c>
      <c r="Q479" s="1">
        <f t="shared" si="54"/>
        <v>5.666666666666667</v>
      </c>
      <c r="R479" s="1">
        <f t="shared" si="55"/>
        <v>5.666666666666667</v>
      </c>
      <c r="S479" s="2">
        <f>SUM($R$6:$R479)/SUM($R$6:$R$1749)</f>
        <v>0.94920989724007587</v>
      </c>
    </row>
    <row r="480" spans="1:19" x14ac:dyDescent="0.35">
      <c r="A480">
        <v>1295043149</v>
      </c>
      <c r="B480" t="s">
        <v>391</v>
      </c>
      <c r="C480" t="s">
        <v>600</v>
      </c>
      <c r="D480" s="1">
        <f>SUMIFS(T_PROF[claims],T_PROF[year],D$2,T_PROF[encounter],D$4,T_PROF[bill_npi],$A480)</f>
        <v>0</v>
      </c>
      <c r="E480" s="1">
        <f>SUMIFS(T_PROF[claims],T_PROF[year],E$2,T_PROF[encounter],E$4,T_PROF[bill_npi],$A480)</f>
        <v>0</v>
      </c>
      <c r="F480" s="1">
        <f t="shared" si="49"/>
        <v>0</v>
      </c>
      <c r="G480" s="1">
        <f>SUMIFS(T_PROF[claims],T_PROF[year],G$2,T_PROF[encounter],G$4,T_PROF[bill_npi],$A480)</f>
        <v>0</v>
      </c>
      <c r="H480" s="1">
        <f>SUMIFS(T_PROF[claims],T_PROF[year],H$2,T_PROF[encounter],H$4,T_PROF[bill_npi],$A480)</f>
        <v>11</v>
      </c>
      <c r="I480" s="1">
        <f t="shared" si="50"/>
        <v>11</v>
      </c>
      <c r="J480" s="1">
        <f>SUMIFS(T_PROF[claims],T_PROF[year],J$2,T_PROF[encounter],J$4,T_PROF[bill_npi],$A480)</f>
        <v>0</v>
      </c>
      <c r="K480" s="1">
        <f>SUMIFS(T_PROF[claims],T_PROF[year],K$2,T_PROF[encounter],K$4,T_PROF[bill_npi],$A480)</f>
        <v>42</v>
      </c>
      <c r="L480" s="1">
        <f t="shared" si="51"/>
        <v>42</v>
      </c>
      <c r="M480" s="18">
        <f>SUMIFS(T_PROF[paid_amt],T_PROF[bill_npi],$A480,T_PROF[year],M$2,T_PROF[encounter],M$4)</f>
        <v>0</v>
      </c>
      <c r="N480" s="18">
        <f>SUMIFS(T_PROF[paid_amt],T_PROF[bill_npi],$A480,T_PROF[year],N$2,T_PROF[encounter],N$4)</f>
        <v>73455.13</v>
      </c>
      <c r="O480" s="18">
        <f t="shared" si="52"/>
        <v>73455.13</v>
      </c>
      <c r="P480" s="1">
        <f t="shared" si="53"/>
        <v>0</v>
      </c>
      <c r="Q480" s="1">
        <f t="shared" si="54"/>
        <v>17.666666666666668</v>
      </c>
      <c r="R480" s="1">
        <f t="shared" si="55"/>
        <v>17.666666666666668</v>
      </c>
      <c r="S480" s="2">
        <f>SUM($R$6:$R480)/SUM($R$6:$R$1749)</f>
        <v>0.94975836411992021</v>
      </c>
    </row>
    <row r="481" spans="1:19" x14ac:dyDescent="0.35">
      <c r="A481">
        <v>1598213407</v>
      </c>
      <c r="B481" t="s">
        <v>401</v>
      </c>
      <c r="C481" t="s">
        <v>1003</v>
      </c>
      <c r="D481" s="1">
        <f>SUMIFS(T_PROF[claims],T_PROF[year],D$2,T_PROF[encounter],D$4,T_PROF[bill_npi],$A481)</f>
        <v>0</v>
      </c>
      <c r="E481" s="1">
        <f>SUMIFS(T_PROF[claims],T_PROF[year],E$2,T_PROF[encounter],E$4,T_PROF[bill_npi],$A481)</f>
        <v>9</v>
      </c>
      <c r="F481" s="1">
        <f t="shared" si="49"/>
        <v>9</v>
      </c>
      <c r="G481" s="1">
        <f>SUMIFS(T_PROF[claims],T_PROF[year],G$2,T_PROF[encounter],G$4,T_PROF[bill_npi],$A481)</f>
        <v>0</v>
      </c>
      <c r="H481" s="1">
        <f>SUMIFS(T_PROF[claims],T_PROF[year],H$2,T_PROF[encounter],H$4,T_PROF[bill_npi],$A481)</f>
        <v>4</v>
      </c>
      <c r="I481" s="1">
        <f t="shared" si="50"/>
        <v>4</v>
      </c>
      <c r="J481" s="1">
        <f>SUMIFS(T_PROF[claims],T_PROF[year],J$2,T_PROF[encounter],J$4,T_PROF[bill_npi],$A481)</f>
        <v>0</v>
      </c>
      <c r="K481" s="1">
        <f>SUMIFS(T_PROF[claims],T_PROF[year],K$2,T_PROF[encounter],K$4,T_PROF[bill_npi],$A481)</f>
        <v>0</v>
      </c>
      <c r="L481" s="1">
        <f t="shared" si="51"/>
        <v>0</v>
      </c>
      <c r="M481" s="18">
        <f>SUMIFS(T_PROF[paid_amt],T_PROF[bill_npi],$A481,T_PROF[year],M$2,T_PROF[encounter],M$4)</f>
        <v>0</v>
      </c>
      <c r="N481" s="18">
        <f>SUMIFS(T_PROF[paid_amt],T_PROF[bill_npi],$A481,T_PROF[year],N$2,T_PROF[encounter],N$4)</f>
        <v>0</v>
      </c>
      <c r="O481" s="18">
        <f t="shared" si="52"/>
        <v>0</v>
      </c>
      <c r="P481" s="1">
        <f t="shared" si="53"/>
        <v>0</v>
      </c>
      <c r="Q481" s="1">
        <f t="shared" si="54"/>
        <v>4.333333333333333</v>
      </c>
      <c r="R481" s="1">
        <f t="shared" si="55"/>
        <v>4.333333333333333</v>
      </c>
      <c r="S481" s="2">
        <f>SUM($R$6:$R481)/SUM($R$6:$R$1749)</f>
        <v>0.94989289373195751</v>
      </c>
    </row>
    <row r="482" spans="1:19" x14ac:dyDescent="0.35">
      <c r="A482">
        <v>1104869957</v>
      </c>
      <c r="B482" t="s">
        <v>351</v>
      </c>
      <c r="C482" t="s">
        <v>777</v>
      </c>
      <c r="D482" s="1">
        <f>SUMIFS(T_PROF[claims],T_PROF[year],D$2,T_PROF[encounter],D$4,T_PROF[bill_npi],$A482)</f>
        <v>3</v>
      </c>
      <c r="E482" s="1">
        <f>SUMIFS(T_PROF[claims],T_PROF[year],E$2,T_PROF[encounter],E$4,T_PROF[bill_npi],$A482)</f>
        <v>0</v>
      </c>
      <c r="F482" s="1">
        <f t="shared" si="49"/>
        <v>3</v>
      </c>
      <c r="G482" s="1">
        <f>SUMIFS(T_PROF[claims],T_PROF[year],G$2,T_PROF[encounter],G$4,T_PROF[bill_npi],$A482)</f>
        <v>2</v>
      </c>
      <c r="H482" s="1">
        <f>SUMIFS(T_PROF[claims],T_PROF[year],H$2,T_PROF[encounter],H$4,T_PROF[bill_npi],$A482)</f>
        <v>0</v>
      </c>
      <c r="I482" s="1">
        <f t="shared" si="50"/>
        <v>2</v>
      </c>
      <c r="J482" s="1">
        <f>SUMIFS(T_PROF[claims],T_PROF[year],J$2,T_PROF[encounter],J$4,T_PROF[bill_npi],$A482)</f>
        <v>4</v>
      </c>
      <c r="K482" s="1">
        <f>SUMIFS(T_PROF[claims],T_PROF[year],K$2,T_PROF[encounter],K$4,T_PROF[bill_npi],$A482)</f>
        <v>0</v>
      </c>
      <c r="L482" s="1">
        <f t="shared" si="51"/>
        <v>4</v>
      </c>
      <c r="M482" s="18">
        <f>SUMIFS(T_PROF[paid_amt],T_PROF[bill_npi],$A482,T_PROF[year],M$2,T_PROF[encounter],M$4)</f>
        <v>5730.02</v>
      </c>
      <c r="N482" s="18">
        <f>SUMIFS(T_PROF[paid_amt],T_PROF[bill_npi],$A482,T_PROF[year],N$2,T_PROF[encounter],N$4)</f>
        <v>0</v>
      </c>
      <c r="O482" s="18">
        <f t="shared" si="52"/>
        <v>5730.02</v>
      </c>
      <c r="P482" s="1">
        <f t="shared" si="53"/>
        <v>3</v>
      </c>
      <c r="Q482" s="1">
        <f t="shared" si="54"/>
        <v>0</v>
      </c>
      <c r="R482" s="1">
        <f t="shared" si="55"/>
        <v>3</v>
      </c>
      <c r="S482" s="2">
        <f>SUM($R$6:$R482)/SUM($R$6:$R$1749)</f>
        <v>0.94998602961721412</v>
      </c>
    </row>
    <row r="483" spans="1:19" x14ac:dyDescent="0.35">
      <c r="A483">
        <v>1184716615</v>
      </c>
      <c r="B483" t="s">
        <v>351</v>
      </c>
      <c r="C483" t="s">
        <v>777</v>
      </c>
      <c r="D483" s="1">
        <f>SUMIFS(T_PROF[claims],T_PROF[year],D$2,T_PROF[encounter],D$4,T_PROF[bill_npi],$A483)</f>
        <v>0</v>
      </c>
      <c r="E483" s="1">
        <f>SUMIFS(T_PROF[claims],T_PROF[year],E$2,T_PROF[encounter],E$4,T_PROF[bill_npi],$A483)</f>
        <v>4</v>
      </c>
      <c r="F483" s="1">
        <f t="shared" si="49"/>
        <v>4</v>
      </c>
      <c r="G483" s="1">
        <f>SUMIFS(T_PROF[claims],T_PROF[year],G$2,T_PROF[encounter],G$4,T_PROF[bill_npi],$A483)</f>
        <v>1</v>
      </c>
      <c r="H483" s="1">
        <f>SUMIFS(T_PROF[claims],T_PROF[year],H$2,T_PROF[encounter],H$4,T_PROF[bill_npi],$A483)</f>
        <v>7</v>
      </c>
      <c r="I483" s="1">
        <f t="shared" si="50"/>
        <v>8</v>
      </c>
      <c r="J483" s="1">
        <f>SUMIFS(T_PROF[claims],T_PROF[year],J$2,T_PROF[encounter],J$4,T_PROF[bill_npi],$A483)</f>
        <v>1</v>
      </c>
      <c r="K483" s="1">
        <f>SUMIFS(T_PROF[claims],T_PROF[year],K$2,T_PROF[encounter],K$4,T_PROF[bill_npi],$A483)</f>
        <v>8</v>
      </c>
      <c r="L483" s="1">
        <f t="shared" si="51"/>
        <v>9</v>
      </c>
      <c r="M483" s="18">
        <f>SUMIFS(T_PROF[paid_amt],T_PROF[bill_npi],$A483,T_PROF[year],M$2,T_PROF[encounter],M$4)</f>
        <v>0</v>
      </c>
      <c r="N483" s="18">
        <f>SUMIFS(T_PROF[paid_amt],T_PROF[bill_npi],$A483,T_PROF[year],N$2,T_PROF[encounter],N$4)</f>
        <v>12608</v>
      </c>
      <c r="O483" s="18">
        <f t="shared" si="52"/>
        <v>12608</v>
      </c>
      <c r="P483" s="1">
        <f t="shared" si="53"/>
        <v>0.66666666666666663</v>
      </c>
      <c r="Q483" s="1">
        <f t="shared" si="54"/>
        <v>6.333333333333333</v>
      </c>
      <c r="R483" s="1">
        <f t="shared" si="55"/>
        <v>7</v>
      </c>
      <c r="S483" s="2">
        <f>SUM($R$6:$R483)/SUM($R$6:$R$1749)</f>
        <v>0.95020334668281281</v>
      </c>
    </row>
    <row r="484" spans="1:19" x14ac:dyDescent="0.35">
      <c r="A484">
        <v>1972548790</v>
      </c>
      <c r="B484" t="s">
        <v>351</v>
      </c>
      <c r="C484" t="s">
        <v>777</v>
      </c>
      <c r="D484" s="1">
        <f>SUMIFS(T_PROF[claims],T_PROF[year],D$2,T_PROF[encounter],D$4,T_PROF[bill_npi],$A484)</f>
        <v>0</v>
      </c>
      <c r="E484" s="1">
        <f>SUMIFS(T_PROF[claims],T_PROF[year],E$2,T_PROF[encounter],E$4,T_PROF[bill_npi],$A484)</f>
        <v>6</v>
      </c>
      <c r="F484" s="1">
        <f t="shared" si="49"/>
        <v>6</v>
      </c>
      <c r="G484" s="1">
        <f>SUMIFS(T_PROF[claims],T_PROF[year],G$2,T_PROF[encounter],G$4,T_PROF[bill_npi],$A484)</f>
        <v>0</v>
      </c>
      <c r="H484" s="1">
        <f>SUMIFS(T_PROF[claims],T_PROF[year],H$2,T_PROF[encounter],H$4,T_PROF[bill_npi],$A484)</f>
        <v>2</v>
      </c>
      <c r="I484" s="1">
        <f t="shared" si="50"/>
        <v>2</v>
      </c>
      <c r="J484" s="1">
        <f>SUMIFS(T_PROF[claims],T_PROF[year],J$2,T_PROF[encounter],J$4,T_PROF[bill_npi],$A484)</f>
        <v>0</v>
      </c>
      <c r="K484" s="1">
        <f>SUMIFS(T_PROF[claims],T_PROF[year],K$2,T_PROF[encounter],K$4,T_PROF[bill_npi],$A484)</f>
        <v>4</v>
      </c>
      <c r="L484" s="1">
        <f t="shared" si="51"/>
        <v>4</v>
      </c>
      <c r="M484" s="18">
        <f>SUMIFS(T_PROF[paid_amt],T_PROF[bill_npi],$A484,T_PROF[year],M$2,T_PROF[encounter],M$4)</f>
        <v>0</v>
      </c>
      <c r="N484" s="18">
        <f>SUMIFS(T_PROF[paid_amt],T_PROF[bill_npi],$A484,T_PROF[year],N$2,T_PROF[encounter],N$4)</f>
        <v>6304</v>
      </c>
      <c r="O484" s="18">
        <f t="shared" si="52"/>
        <v>6304</v>
      </c>
      <c r="P484" s="1">
        <f t="shared" si="53"/>
        <v>0</v>
      </c>
      <c r="Q484" s="1">
        <f t="shared" si="54"/>
        <v>4</v>
      </c>
      <c r="R484" s="1">
        <f t="shared" si="55"/>
        <v>4</v>
      </c>
      <c r="S484" s="2">
        <f>SUM($R$6:$R484)/SUM($R$6:$R$1749)</f>
        <v>0.95032752786315489</v>
      </c>
    </row>
    <row r="485" spans="1:19" x14ac:dyDescent="0.35">
      <c r="A485">
        <v>1902800352</v>
      </c>
      <c r="B485" t="s">
        <v>353</v>
      </c>
      <c r="C485" t="s">
        <v>3196</v>
      </c>
      <c r="D485" s="1">
        <f>SUMIFS(T_PROF[claims],T_PROF[year],D$2,T_PROF[encounter],D$4,T_PROF[bill_npi],$A485)</f>
        <v>0</v>
      </c>
      <c r="E485" s="1">
        <f>SUMIFS(T_PROF[claims],T_PROF[year],E$2,T_PROF[encounter],E$4,T_PROF[bill_npi],$A485)</f>
        <v>3</v>
      </c>
      <c r="F485" s="1">
        <f t="shared" si="49"/>
        <v>3</v>
      </c>
      <c r="G485" s="1">
        <f>SUMIFS(T_PROF[claims],T_PROF[year],G$2,T_PROF[encounter],G$4,T_PROF[bill_npi],$A485)</f>
        <v>0</v>
      </c>
      <c r="H485" s="1">
        <f>SUMIFS(T_PROF[claims],T_PROF[year],H$2,T_PROF[encounter],H$4,T_PROF[bill_npi],$A485)</f>
        <v>7</v>
      </c>
      <c r="I485" s="1">
        <f t="shared" si="50"/>
        <v>7</v>
      </c>
      <c r="J485" s="1">
        <f>SUMIFS(T_PROF[claims],T_PROF[year],J$2,T_PROF[encounter],J$4,T_PROF[bill_npi],$A485)</f>
        <v>0</v>
      </c>
      <c r="K485" s="1">
        <f>SUMIFS(T_PROF[claims],T_PROF[year],K$2,T_PROF[encounter],K$4,T_PROF[bill_npi],$A485)</f>
        <v>18</v>
      </c>
      <c r="L485" s="1">
        <f t="shared" si="51"/>
        <v>18</v>
      </c>
      <c r="M485" s="18">
        <f>SUMIFS(T_PROF[paid_amt],T_PROF[bill_npi],$A485,T_PROF[year],M$2,T_PROF[encounter],M$4)</f>
        <v>0</v>
      </c>
      <c r="N485" s="18">
        <f>SUMIFS(T_PROF[paid_amt],T_PROF[bill_npi],$A485,T_PROF[year],N$2,T_PROF[encounter],N$4)</f>
        <v>16698.939999999999</v>
      </c>
      <c r="O485" s="18">
        <f t="shared" si="52"/>
        <v>16698.939999999999</v>
      </c>
      <c r="P485" s="1">
        <f t="shared" si="53"/>
        <v>0</v>
      </c>
      <c r="Q485" s="1">
        <f t="shared" si="54"/>
        <v>9.3333333333333339</v>
      </c>
      <c r="R485" s="1">
        <f t="shared" si="55"/>
        <v>9.3333333333333339</v>
      </c>
      <c r="S485" s="2">
        <f>SUM($R$6:$R485)/SUM($R$6:$R$1749)</f>
        <v>0.95061728395061984</v>
      </c>
    </row>
    <row r="486" spans="1:19" x14ac:dyDescent="0.35">
      <c r="A486">
        <v>1922256163</v>
      </c>
      <c r="B486" t="s">
        <v>351</v>
      </c>
      <c r="C486" t="s">
        <v>777</v>
      </c>
      <c r="D486" s="1">
        <f>SUMIFS(T_PROF[claims],T_PROF[year],D$2,T_PROF[encounter],D$4,T_PROF[bill_npi],$A486)</f>
        <v>6</v>
      </c>
      <c r="E486" s="1">
        <f>SUMIFS(T_PROF[claims],T_PROF[year],E$2,T_PROF[encounter],E$4,T_PROF[bill_npi],$A486)</f>
        <v>0</v>
      </c>
      <c r="F486" s="1">
        <f t="shared" si="49"/>
        <v>6</v>
      </c>
      <c r="G486" s="1">
        <f>SUMIFS(T_PROF[claims],T_PROF[year],G$2,T_PROF[encounter],G$4,T_PROF[bill_npi],$A486)</f>
        <v>8</v>
      </c>
      <c r="H486" s="1">
        <f>SUMIFS(T_PROF[claims],T_PROF[year],H$2,T_PROF[encounter],H$4,T_PROF[bill_npi],$A486)</f>
        <v>0</v>
      </c>
      <c r="I486" s="1">
        <f t="shared" si="50"/>
        <v>8</v>
      </c>
      <c r="J486" s="1">
        <f>SUMIFS(T_PROF[claims],T_PROF[year],J$2,T_PROF[encounter],J$4,T_PROF[bill_npi],$A486)</f>
        <v>2</v>
      </c>
      <c r="K486" s="1">
        <f>SUMIFS(T_PROF[claims],T_PROF[year],K$2,T_PROF[encounter],K$4,T_PROF[bill_npi],$A486)</f>
        <v>0</v>
      </c>
      <c r="L486" s="1">
        <f t="shared" si="51"/>
        <v>2</v>
      </c>
      <c r="M486" s="18">
        <f>SUMIFS(T_PROF[paid_amt],T_PROF[bill_npi],$A486,T_PROF[year],M$2,T_PROF[encounter],M$4)</f>
        <v>0</v>
      </c>
      <c r="N486" s="18">
        <f>SUMIFS(T_PROF[paid_amt],T_PROF[bill_npi],$A486,T_PROF[year],N$2,T_PROF[encounter],N$4)</f>
        <v>0</v>
      </c>
      <c r="O486" s="18">
        <f t="shared" si="52"/>
        <v>0</v>
      </c>
      <c r="P486" s="1">
        <f t="shared" si="53"/>
        <v>5.333333333333333</v>
      </c>
      <c r="Q486" s="1">
        <f t="shared" si="54"/>
        <v>0</v>
      </c>
      <c r="R486" s="1">
        <f t="shared" si="55"/>
        <v>5.333333333333333</v>
      </c>
      <c r="S486" s="2">
        <f>SUM($R$6:$R486)/SUM($R$6:$R$1749)</f>
        <v>0.95078285885774261</v>
      </c>
    </row>
    <row r="487" spans="1:19" x14ac:dyDescent="0.35">
      <c r="A487">
        <v>1699772624</v>
      </c>
      <c r="B487" t="s">
        <v>369</v>
      </c>
      <c r="C487" t="s">
        <v>777</v>
      </c>
      <c r="D487" s="1">
        <f>SUMIFS(T_PROF[claims],T_PROF[year],D$2,T_PROF[encounter],D$4,T_PROF[bill_npi],$A487)</f>
        <v>0</v>
      </c>
      <c r="E487" s="1">
        <f>SUMIFS(T_PROF[claims],T_PROF[year],E$2,T_PROF[encounter],E$4,T_PROF[bill_npi],$A487)</f>
        <v>3</v>
      </c>
      <c r="F487" s="1">
        <f t="shared" si="49"/>
        <v>3</v>
      </c>
      <c r="G487" s="1">
        <f>SUMIFS(T_PROF[claims],T_PROF[year],G$2,T_PROF[encounter],G$4,T_PROF[bill_npi],$A487)</f>
        <v>1</v>
      </c>
      <c r="H487" s="1">
        <f>SUMIFS(T_PROF[claims],T_PROF[year],H$2,T_PROF[encounter],H$4,T_PROF[bill_npi],$A487)</f>
        <v>8</v>
      </c>
      <c r="I487" s="1">
        <f t="shared" si="50"/>
        <v>9</v>
      </c>
      <c r="J487" s="1">
        <f>SUMIFS(T_PROF[claims],T_PROF[year],J$2,T_PROF[encounter],J$4,T_PROF[bill_npi],$A487)</f>
        <v>0</v>
      </c>
      <c r="K487" s="1">
        <f>SUMIFS(T_PROF[claims],T_PROF[year],K$2,T_PROF[encounter],K$4,T_PROF[bill_npi],$A487)</f>
        <v>6</v>
      </c>
      <c r="L487" s="1">
        <f t="shared" si="51"/>
        <v>6</v>
      </c>
      <c r="M487" s="18">
        <f>SUMIFS(T_PROF[paid_amt],T_PROF[bill_npi],$A487,T_PROF[year],M$2,T_PROF[encounter],M$4)</f>
        <v>0</v>
      </c>
      <c r="N487" s="18">
        <f>SUMIFS(T_PROF[paid_amt],T_PROF[bill_npi],$A487,T_PROF[year],N$2,T_PROF[encounter],N$4)</f>
        <v>8818.64</v>
      </c>
      <c r="O487" s="18">
        <f t="shared" si="52"/>
        <v>8818.64</v>
      </c>
      <c r="P487" s="1">
        <f t="shared" si="53"/>
        <v>0.33333333333333331</v>
      </c>
      <c r="Q487" s="1">
        <f t="shared" si="54"/>
        <v>5.666666666666667</v>
      </c>
      <c r="R487" s="1">
        <f t="shared" si="55"/>
        <v>6</v>
      </c>
      <c r="S487" s="2">
        <f>SUM($R$6:$R487)/SUM($R$6:$R$1749)</f>
        <v>0.95096913062825583</v>
      </c>
    </row>
    <row r="488" spans="1:19" x14ac:dyDescent="0.35">
      <c r="A488">
        <v>1467431429</v>
      </c>
      <c r="B488" t="s">
        <v>351</v>
      </c>
      <c r="C488" t="s">
        <v>777</v>
      </c>
      <c r="D488" s="1">
        <f>SUMIFS(T_PROF[claims],T_PROF[year],D$2,T_PROF[encounter],D$4,T_PROF[bill_npi],$A488)</f>
        <v>6</v>
      </c>
      <c r="E488" s="1">
        <f>SUMIFS(T_PROF[claims],T_PROF[year],E$2,T_PROF[encounter],E$4,T_PROF[bill_npi],$A488)</f>
        <v>0</v>
      </c>
      <c r="F488" s="1">
        <f t="shared" si="49"/>
        <v>6</v>
      </c>
      <c r="G488" s="1">
        <f>SUMIFS(T_PROF[claims],T_PROF[year],G$2,T_PROF[encounter],G$4,T_PROF[bill_npi],$A488)</f>
        <v>4</v>
      </c>
      <c r="H488" s="1">
        <f>SUMIFS(T_PROF[claims],T_PROF[year],H$2,T_PROF[encounter],H$4,T_PROF[bill_npi],$A488)</f>
        <v>0</v>
      </c>
      <c r="I488" s="1">
        <f t="shared" si="50"/>
        <v>4</v>
      </c>
      <c r="J488" s="1">
        <f>SUMIFS(T_PROF[claims],T_PROF[year],J$2,T_PROF[encounter],J$4,T_PROF[bill_npi],$A488)</f>
        <v>2</v>
      </c>
      <c r="K488" s="1">
        <f>SUMIFS(T_PROF[claims],T_PROF[year],K$2,T_PROF[encounter],K$4,T_PROF[bill_npi],$A488)</f>
        <v>0</v>
      </c>
      <c r="L488" s="1">
        <f t="shared" si="51"/>
        <v>2</v>
      </c>
      <c r="M488" s="18">
        <f>SUMIFS(T_PROF[paid_amt],T_PROF[bill_npi],$A488,T_PROF[year],M$2,T_PROF[encounter],M$4)</f>
        <v>837.94</v>
      </c>
      <c r="N488" s="18">
        <f>SUMIFS(T_PROF[paid_amt],T_PROF[bill_npi],$A488,T_PROF[year],N$2,T_PROF[encounter],N$4)</f>
        <v>0</v>
      </c>
      <c r="O488" s="18">
        <f t="shared" si="52"/>
        <v>837.94</v>
      </c>
      <c r="P488" s="1">
        <f t="shared" si="53"/>
        <v>4</v>
      </c>
      <c r="Q488" s="1">
        <f t="shared" si="54"/>
        <v>0</v>
      </c>
      <c r="R488" s="1">
        <f t="shared" si="55"/>
        <v>4</v>
      </c>
      <c r="S488" s="2">
        <f>SUM($R$6:$R488)/SUM($R$6:$R$1749)</f>
        <v>0.95109331180859791</v>
      </c>
    </row>
    <row r="489" spans="1:19" x14ac:dyDescent="0.35">
      <c r="A489">
        <v>1982009775</v>
      </c>
      <c r="B489" t="s">
        <v>351</v>
      </c>
      <c r="C489" t="s">
        <v>777</v>
      </c>
      <c r="D489" s="1">
        <f>SUMIFS(T_PROF[claims],T_PROF[year],D$2,T_PROF[encounter],D$4,T_PROF[bill_npi],$A489)</f>
        <v>3</v>
      </c>
      <c r="E489" s="1">
        <f>SUMIFS(T_PROF[claims],T_PROF[year],E$2,T_PROF[encounter],E$4,T_PROF[bill_npi],$A489)</f>
        <v>0</v>
      </c>
      <c r="F489" s="1">
        <f t="shared" si="49"/>
        <v>3</v>
      </c>
      <c r="G489" s="1">
        <f>SUMIFS(T_PROF[claims],T_PROF[year],G$2,T_PROF[encounter],G$4,T_PROF[bill_npi],$A489)</f>
        <v>1</v>
      </c>
      <c r="H489" s="1">
        <f>SUMIFS(T_PROF[claims],T_PROF[year],H$2,T_PROF[encounter],H$4,T_PROF[bill_npi],$A489)</f>
        <v>0</v>
      </c>
      <c r="I489" s="1">
        <f t="shared" si="50"/>
        <v>1</v>
      </c>
      <c r="J489" s="1">
        <f>SUMIFS(T_PROF[claims],T_PROF[year],J$2,T_PROF[encounter],J$4,T_PROF[bill_npi],$A489)</f>
        <v>2</v>
      </c>
      <c r="K489" s="1">
        <f>SUMIFS(T_PROF[claims],T_PROF[year],K$2,T_PROF[encounter],K$4,T_PROF[bill_npi],$A489)</f>
        <v>0</v>
      </c>
      <c r="L489" s="1">
        <f t="shared" si="51"/>
        <v>2</v>
      </c>
      <c r="M489" s="18">
        <f>SUMIFS(T_PROF[paid_amt],T_PROF[bill_npi],$A489,T_PROF[year],M$2,T_PROF[encounter],M$4)</f>
        <v>0</v>
      </c>
      <c r="N489" s="18">
        <f>SUMIFS(T_PROF[paid_amt],T_PROF[bill_npi],$A489,T_PROF[year],N$2,T_PROF[encounter],N$4)</f>
        <v>0</v>
      </c>
      <c r="O489" s="18">
        <f t="shared" si="52"/>
        <v>0</v>
      </c>
      <c r="P489" s="1">
        <f t="shared" si="53"/>
        <v>2</v>
      </c>
      <c r="Q489" s="1">
        <f t="shared" si="54"/>
        <v>0</v>
      </c>
      <c r="R489" s="1">
        <f t="shared" si="55"/>
        <v>2</v>
      </c>
      <c r="S489" s="2">
        <f>SUM($R$6:$R489)/SUM($R$6:$R$1749)</f>
        <v>0.95115540239876895</v>
      </c>
    </row>
    <row r="490" spans="1:19" x14ac:dyDescent="0.35">
      <c r="A490">
        <v>1790089464</v>
      </c>
      <c r="B490" t="s">
        <v>352</v>
      </c>
      <c r="C490" t="s">
        <v>2130</v>
      </c>
      <c r="D490" s="1">
        <f>SUMIFS(T_PROF[claims],T_PROF[year],D$2,T_PROF[encounter],D$4,T_PROF[bill_npi],$A490)</f>
        <v>0</v>
      </c>
      <c r="E490" s="1">
        <f>SUMIFS(T_PROF[claims],T_PROF[year],E$2,T_PROF[encounter],E$4,T_PROF[bill_npi],$A490)</f>
        <v>2</v>
      </c>
      <c r="F490" s="1">
        <f t="shared" si="49"/>
        <v>2</v>
      </c>
      <c r="G490" s="1">
        <f>SUMIFS(T_PROF[claims],T_PROF[year],G$2,T_PROF[encounter],G$4,T_PROF[bill_npi],$A490)</f>
        <v>0</v>
      </c>
      <c r="H490" s="1">
        <f>SUMIFS(T_PROF[claims],T_PROF[year],H$2,T_PROF[encounter],H$4,T_PROF[bill_npi],$A490)</f>
        <v>5</v>
      </c>
      <c r="I490" s="1">
        <f t="shared" si="50"/>
        <v>5</v>
      </c>
      <c r="J490" s="1">
        <f>SUMIFS(T_PROF[claims],T_PROF[year],J$2,T_PROF[encounter],J$4,T_PROF[bill_npi],$A490)</f>
        <v>0</v>
      </c>
      <c r="K490" s="1">
        <f>SUMIFS(T_PROF[claims],T_PROF[year],K$2,T_PROF[encounter],K$4,T_PROF[bill_npi],$A490)</f>
        <v>2</v>
      </c>
      <c r="L490" s="1">
        <f t="shared" si="51"/>
        <v>2</v>
      </c>
      <c r="M490" s="18">
        <f>SUMIFS(T_PROF[paid_amt],T_PROF[bill_npi],$A490,T_PROF[year],M$2,T_PROF[encounter],M$4)</f>
        <v>0</v>
      </c>
      <c r="N490" s="18">
        <f>SUMIFS(T_PROF[paid_amt],T_PROF[bill_npi],$A490,T_PROF[year],N$2,T_PROF[encounter],N$4)</f>
        <v>4019.44</v>
      </c>
      <c r="O490" s="18">
        <f t="shared" si="52"/>
        <v>4019.44</v>
      </c>
      <c r="P490" s="1">
        <f t="shared" si="53"/>
        <v>0</v>
      </c>
      <c r="Q490" s="1">
        <f t="shared" si="54"/>
        <v>3</v>
      </c>
      <c r="R490" s="1">
        <f t="shared" si="55"/>
        <v>3</v>
      </c>
      <c r="S490" s="2">
        <f>SUM($R$6:$R490)/SUM($R$6:$R$1749)</f>
        <v>0.95124853828402556</v>
      </c>
    </row>
    <row r="491" spans="1:19" x14ac:dyDescent="0.35">
      <c r="A491">
        <v>1871003525</v>
      </c>
      <c r="B491" t="s">
        <v>357</v>
      </c>
      <c r="C491" t="s">
        <v>2208</v>
      </c>
      <c r="D491" s="1">
        <f>SUMIFS(T_PROF[claims],T_PROF[year],D$2,T_PROF[encounter],D$4,T_PROF[bill_npi],$A491)</f>
        <v>0</v>
      </c>
      <c r="E491" s="1">
        <f>SUMIFS(T_PROF[claims],T_PROF[year],E$2,T_PROF[encounter],E$4,T_PROF[bill_npi],$A491)</f>
        <v>6</v>
      </c>
      <c r="F491" s="1">
        <f t="shared" si="49"/>
        <v>6</v>
      </c>
      <c r="G491" s="1">
        <f>SUMIFS(T_PROF[claims],T_PROF[year],G$2,T_PROF[encounter],G$4,T_PROF[bill_npi],$A491)</f>
        <v>0</v>
      </c>
      <c r="H491" s="1">
        <f>SUMIFS(T_PROF[claims],T_PROF[year],H$2,T_PROF[encounter],H$4,T_PROF[bill_npi],$A491)</f>
        <v>6</v>
      </c>
      <c r="I491" s="1">
        <f t="shared" si="50"/>
        <v>6</v>
      </c>
      <c r="J491" s="1">
        <f>SUMIFS(T_PROF[claims],T_PROF[year],J$2,T_PROF[encounter],J$4,T_PROF[bill_npi],$A491)</f>
        <v>0</v>
      </c>
      <c r="K491" s="1">
        <f>SUMIFS(T_PROF[claims],T_PROF[year],K$2,T_PROF[encounter],K$4,T_PROF[bill_npi],$A491)</f>
        <v>6</v>
      </c>
      <c r="L491" s="1">
        <f t="shared" si="51"/>
        <v>6</v>
      </c>
      <c r="M491" s="18">
        <f>SUMIFS(T_PROF[paid_amt],T_PROF[bill_npi],$A491,T_PROF[year],M$2,T_PROF[encounter],M$4)</f>
        <v>0</v>
      </c>
      <c r="N491" s="18">
        <f>SUMIFS(T_PROF[paid_amt],T_PROF[bill_npi],$A491,T_PROF[year],N$2,T_PROF[encounter],N$4)</f>
        <v>52910.43</v>
      </c>
      <c r="O491" s="18">
        <f t="shared" si="52"/>
        <v>52910.43</v>
      </c>
      <c r="P491" s="1">
        <f t="shared" si="53"/>
        <v>0</v>
      </c>
      <c r="Q491" s="1">
        <f t="shared" si="54"/>
        <v>6</v>
      </c>
      <c r="R491" s="1">
        <f t="shared" si="55"/>
        <v>6</v>
      </c>
      <c r="S491" s="2">
        <f>SUM($R$6:$R491)/SUM($R$6:$R$1749)</f>
        <v>0.95143481005453878</v>
      </c>
    </row>
    <row r="492" spans="1:19" x14ac:dyDescent="0.35">
      <c r="A492">
        <v>1033408810</v>
      </c>
      <c r="B492" t="s">
        <v>351</v>
      </c>
      <c r="C492" t="s">
        <v>777</v>
      </c>
      <c r="D492" s="1">
        <f>SUMIFS(T_PROF[claims],T_PROF[year],D$2,T_PROF[encounter],D$4,T_PROF[bill_npi],$A492)</f>
        <v>0</v>
      </c>
      <c r="E492" s="1">
        <f>SUMIFS(T_PROF[claims],T_PROF[year],E$2,T_PROF[encounter],E$4,T_PROF[bill_npi],$A492)</f>
        <v>2</v>
      </c>
      <c r="F492" s="1">
        <f t="shared" si="49"/>
        <v>2</v>
      </c>
      <c r="G492" s="1">
        <f>SUMIFS(T_PROF[claims],T_PROF[year],G$2,T_PROF[encounter],G$4,T_PROF[bill_npi],$A492)</f>
        <v>4</v>
      </c>
      <c r="H492" s="1">
        <f>SUMIFS(T_PROF[claims],T_PROF[year],H$2,T_PROF[encounter],H$4,T_PROF[bill_npi],$A492)</f>
        <v>4</v>
      </c>
      <c r="I492" s="1">
        <f t="shared" si="50"/>
        <v>8</v>
      </c>
      <c r="J492" s="1">
        <f>SUMIFS(T_PROF[claims],T_PROF[year],J$2,T_PROF[encounter],J$4,T_PROF[bill_npi],$A492)</f>
        <v>2</v>
      </c>
      <c r="K492" s="1">
        <f>SUMIFS(T_PROF[claims],T_PROF[year],K$2,T_PROF[encounter],K$4,T_PROF[bill_npi],$A492)</f>
        <v>0</v>
      </c>
      <c r="L492" s="1">
        <f t="shared" si="51"/>
        <v>2</v>
      </c>
      <c r="M492" s="18">
        <f>SUMIFS(T_PROF[paid_amt],T_PROF[bill_npi],$A492,T_PROF[year],M$2,T_PROF[encounter],M$4)</f>
        <v>1138.18</v>
      </c>
      <c r="N492" s="18">
        <f>SUMIFS(T_PROF[paid_amt],T_PROF[bill_npi],$A492,T_PROF[year],N$2,T_PROF[encounter],N$4)</f>
        <v>0</v>
      </c>
      <c r="O492" s="18">
        <f t="shared" si="52"/>
        <v>1138.18</v>
      </c>
      <c r="P492" s="1">
        <f t="shared" si="53"/>
        <v>2</v>
      </c>
      <c r="Q492" s="1">
        <f t="shared" si="54"/>
        <v>2</v>
      </c>
      <c r="R492" s="1">
        <f t="shared" si="55"/>
        <v>4</v>
      </c>
      <c r="S492" s="2">
        <f>SUM($R$6:$R492)/SUM($R$6:$R$1749)</f>
        <v>0.95155899123488086</v>
      </c>
    </row>
    <row r="493" spans="1:19" x14ac:dyDescent="0.35">
      <c r="A493">
        <v>1639177637</v>
      </c>
      <c r="B493" t="s">
        <v>352</v>
      </c>
      <c r="C493" t="s">
        <v>2130</v>
      </c>
      <c r="D493" s="1">
        <f>SUMIFS(T_PROF[claims],T_PROF[year],D$2,T_PROF[encounter],D$4,T_PROF[bill_npi],$A493)</f>
        <v>4</v>
      </c>
      <c r="E493" s="1">
        <f>SUMIFS(T_PROF[claims],T_PROF[year],E$2,T_PROF[encounter],E$4,T_PROF[bill_npi],$A493)</f>
        <v>1</v>
      </c>
      <c r="F493" s="1">
        <f t="shared" si="49"/>
        <v>5</v>
      </c>
      <c r="G493" s="1">
        <f>SUMIFS(T_PROF[claims],T_PROF[year],G$2,T_PROF[encounter],G$4,T_PROF[bill_npi],$A493)</f>
        <v>2</v>
      </c>
      <c r="H493" s="1">
        <f>SUMIFS(T_PROF[claims],T_PROF[year],H$2,T_PROF[encounter],H$4,T_PROF[bill_npi],$A493)</f>
        <v>0</v>
      </c>
      <c r="I493" s="1">
        <f t="shared" si="50"/>
        <v>2</v>
      </c>
      <c r="J493" s="1">
        <f>SUMIFS(T_PROF[claims],T_PROF[year],J$2,T_PROF[encounter],J$4,T_PROF[bill_npi],$A493)</f>
        <v>5</v>
      </c>
      <c r="K493" s="1">
        <f>SUMIFS(T_PROF[claims],T_PROF[year],K$2,T_PROF[encounter],K$4,T_PROF[bill_npi],$A493)</f>
        <v>0</v>
      </c>
      <c r="L493" s="1">
        <f t="shared" si="51"/>
        <v>5</v>
      </c>
      <c r="M493" s="18">
        <f>SUMIFS(T_PROF[paid_amt],T_PROF[bill_npi],$A493,T_PROF[year],M$2,T_PROF[encounter],M$4)</f>
        <v>6883</v>
      </c>
      <c r="N493" s="18">
        <f>SUMIFS(T_PROF[paid_amt],T_PROF[bill_npi],$A493,T_PROF[year],N$2,T_PROF[encounter],N$4)</f>
        <v>0</v>
      </c>
      <c r="O493" s="18">
        <f t="shared" si="52"/>
        <v>6883</v>
      </c>
      <c r="P493" s="1">
        <f t="shared" si="53"/>
        <v>3.6666666666666665</v>
      </c>
      <c r="Q493" s="1">
        <f t="shared" si="54"/>
        <v>0.33333333333333331</v>
      </c>
      <c r="R493" s="1">
        <f t="shared" si="55"/>
        <v>4</v>
      </c>
      <c r="S493" s="2">
        <f>SUM($R$6:$R493)/SUM($R$6:$R$1749)</f>
        <v>0.95168317241522293</v>
      </c>
    </row>
    <row r="494" spans="1:19" x14ac:dyDescent="0.35">
      <c r="A494">
        <v>1952383069</v>
      </c>
      <c r="B494" t="s">
        <v>351</v>
      </c>
      <c r="C494" t="s">
        <v>777</v>
      </c>
      <c r="D494" s="1">
        <f>SUMIFS(T_PROF[claims],T_PROF[year],D$2,T_PROF[encounter],D$4,T_PROF[bill_npi],$A494)</f>
        <v>0</v>
      </c>
      <c r="E494" s="1">
        <f>SUMIFS(T_PROF[claims],T_PROF[year],E$2,T_PROF[encounter],E$4,T_PROF[bill_npi],$A494)</f>
        <v>4</v>
      </c>
      <c r="F494" s="1">
        <f t="shared" si="49"/>
        <v>4</v>
      </c>
      <c r="G494" s="1">
        <f>SUMIFS(T_PROF[claims],T_PROF[year],G$2,T_PROF[encounter],G$4,T_PROF[bill_npi],$A494)</f>
        <v>1</v>
      </c>
      <c r="H494" s="1">
        <f>SUMIFS(T_PROF[claims],T_PROF[year],H$2,T_PROF[encounter],H$4,T_PROF[bill_npi],$A494)</f>
        <v>7</v>
      </c>
      <c r="I494" s="1">
        <f t="shared" si="50"/>
        <v>8</v>
      </c>
      <c r="J494" s="1">
        <f>SUMIFS(T_PROF[claims],T_PROF[year],J$2,T_PROF[encounter],J$4,T_PROF[bill_npi],$A494)</f>
        <v>0</v>
      </c>
      <c r="K494" s="1">
        <f>SUMIFS(T_PROF[claims],T_PROF[year],K$2,T_PROF[encounter],K$4,T_PROF[bill_npi],$A494)</f>
        <v>12</v>
      </c>
      <c r="L494" s="1">
        <f t="shared" si="51"/>
        <v>12</v>
      </c>
      <c r="M494" s="18">
        <f>SUMIFS(T_PROF[paid_amt],T_PROF[bill_npi],$A494,T_PROF[year],M$2,T_PROF[encounter],M$4)</f>
        <v>0</v>
      </c>
      <c r="N494" s="18">
        <f>SUMIFS(T_PROF[paid_amt],T_PROF[bill_npi],$A494,T_PROF[year],N$2,T_PROF[encounter],N$4)</f>
        <v>21000</v>
      </c>
      <c r="O494" s="18">
        <f t="shared" si="52"/>
        <v>21000</v>
      </c>
      <c r="P494" s="1">
        <f t="shared" si="53"/>
        <v>0.33333333333333331</v>
      </c>
      <c r="Q494" s="1">
        <f t="shared" si="54"/>
        <v>7.666666666666667</v>
      </c>
      <c r="R494" s="1">
        <f t="shared" si="55"/>
        <v>8</v>
      </c>
      <c r="S494" s="2">
        <f>SUM($R$6:$R494)/SUM($R$6:$R$1749)</f>
        <v>0.9519315347759072</v>
      </c>
    </row>
    <row r="495" spans="1:19" x14ac:dyDescent="0.35">
      <c r="A495">
        <v>1689919524</v>
      </c>
      <c r="B495" t="s">
        <v>367</v>
      </c>
      <c r="C495" t="s">
        <v>2086</v>
      </c>
      <c r="D495" s="1">
        <f>SUMIFS(T_PROF[claims],T_PROF[year],D$2,T_PROF[encounter],D$4,T_PROF[bill_npi],$A495)</f>
        <v>5</v>
      </c>
      <c r="E495" s="1">
        <f>SUMIFS(T_PROF[claims],T_PROF[year],E$2,T_PROF[encounter],E$4,T_PROF[bill_npi],$A495)</f>
        <v>0</v>
      </c>
      <c r="F495" s="1">
        <f t="shared" si="49"/>
        <v>5</v>
      </c>
      <c r="G495" s="1">
        <f>SUMIFS(T_PROF[claims],T_PROF[year],G$2,T_PROF[encounter],G$4,T_PROF[bill_npi],$A495)</f>
        <v>1</v>
      </c>
      <c r="H495" s="1">
        <f>SUMIFS(T_PROF[claims],T_PROF[year],H$2,T_PROF[encounter],H$4,T_PROF[bill_npi],$A495)</f>
        <v>0</v>
      </c>
      <c r="I495" s="1">
        <f t="shared" si="50"/>
        <v>1</v>
      </c>
      <c r="J495" s="1">
        <f>SUMIFS(T_PROF[claims],T_PROF[year],J$2,T_PROF[encounter],J$4,T_PROF[bill_npi],$A495)</f>
        <v>0</v>
      </c>
      <c r="K495" s="1">
        <f>SUMIFS(T_PROF[claims],T_PROF[year],K$2,T_PROF[encounter],K$4,T_PROF[bill_npi],$A495)</f>
        <v>0</v>
      </c>
      <c r="L495" s="1">
        <f t="shared" si="51"/>
        <v>0</v>
      </c>
      <c r="M495" s="18">
        <f>SUMIFS(T_PROF[paid_amt],T_PROF[bill_npi],$A495,T_PROF[year],M$2,T_PROF[encounter],M$4)</f>
        <v>0</v>
      </c>
      <c r="N495" s="18">
        <f>SUMIFS(T_PROF[paid_amt],T_PROF[bill_npi],$A495,T_PROF[year],N$2,T_PROF[encounter],N$4)</f>
        <v>0</v>
      </c>
      <c r="O495" s="18">
        <f t="shared" si="52"/>
        <v>0</v>
      </c>
      <c r="P495" s="1">
        <f t="shared" si="53"/>
        <v>2</v>
      </c>
      <c r="Q495" s="1">
        <f t="shared" si="54"/>
        <v>0</v>
      </c>
      <c r="R495" s="1">
        <f t="shared" si="55"/>
        <v>2</v>
      </c>
      <c r="S495" s="2">
        <f>SUM($R$6:$R495)/SUM($R$6:$R$1749)</f>
        <v>0.95199362536607823</v>
      </c>
    </row>
    <row r="496" spans="1:19" x14ac:dyDescent="0.35">
      <c r="A496">
        <v>1457383838</v>
      </c>
      <c r="B496" t="s">
        <v>351</v>
      </c>
      <c r="C496" t="s">
        <v>777</v>
      </c>
      <c r="D496" s="1">
        <f>SUMIFS(T_PROF[claims],T_PROF[year],D$2,T_PROF[encounter],D$4,T_PROF[bill_npi],$A496)</f>
        <v>7</v>
      </c>
      <c r="E496" s="1">
        <f>SUMIFS(T_PROF[claims],T_PROF[year],E$2,T_PROF[encounter],E$4,T_PROF[bill_npi],$A496)</f>
        <v>0</v>
      </c>
      <c r="F496" s="1">
        <f t="shared" si="49"/>
        <v>7</v>
      </c>
      <c r="G496" s="1">
        <f>SUMIFS(T_PROF[claims],T_PROF[year],G$2,T_PROF[encounter],G$4,T_PROF[bill_npi],$A496)</f>
        <v>4</v>
      </c>
      <c r="H496" s="1">
        <f>SUMIFS(T_PROF[claims],T_PROF[year],H$2,T_PROF[encounter],H$4,T_PROF[bill_npi],$A496)</f>
        <v>0</v>
      </c>
      <c r="I496" s="1">
        <f t="shared" si="50"/>
        <v>4</v>
      </c>
      <c r="J496" s="1">
        <f>SUMIFS(T_PROF[claims],T_PROF[year],J$2,T_PROF[encounter],J$4,T_PROF[bill_npi],$A496)</f>
        <v>2</v>
      </c>
      <c r="K496" s="1">
        <f>SUMIFS(T_PROF[claims],T_PROF[year],K$2,T_PROF[encounter],K$4,T_PROF[bill_npi],$A496)</f>
        <v>0</v>
      </c>
      <c r="L496" s="1">
        <f t="shared" si="51"/>
        <v>2</v>
      </c>
      <c r="M496" s="18">
        <f>SUMIFS(T_PROF[paid_amt],T_PROF[bill_npi],$A496,T_PROF[year],M$2,T_PROF[encounter],M$4)</f>
        <v>0</v>
      </c>
      <c r="N496" s="18">
        <f>SUMIFS(T_PROF[paid_amt],T_PROF[bill_npi],$A496,T_PROF[year],N$2,T_PROF[encounter],N$4)</f>
        <v>0</v>
      </c>
      <c r="O496" s="18">
        <f t="shared" si="52"/>
        <v>0</v>
      </c>
      <c r="P496" s="1">
        <f t="shared" si="53"/>
        <v>4.333333333333333</v>
      </c>
      <c r="Q496" s="1">
        <f t="shared" si="54"/>
        <v>0</v>
      </c>
      <c r="R496" s="1">
        <f t="shared" si="55"/>
        <v>4.333333333333333</v>
      </c>
      <c r="S496" s="2">
        <f>SUM($R$6:$R496)/SUM($R$6:$R$1749)</f>
        <v>0.95212815497811554</v>
      </c>
    </row>
    <row r="497" spans="1:19" x14ac:dyDescent="0.35">
      <c r="A497">
        <v>1659687176</v>
      </c>
      <c r="B497" t="s">
        <v>351</v>
      </c>
      <c r="C497" t="s">
        <v>777</v>
      </c>
      <c r="D497" s="1">
        <f>SUMIFS(T_PROF[claims],T_PROF[year],D$2,T_PROF[encounter],D$4,T_PROF[bill_npi],$A497)</f>
        <v>0</v>
      </c>
      <c r="E497" s="1">
        <f>SUMIFS(T_PROF[claims],T_PROF[year],E$2,T_PROF[encounter],E$4,T_PROF[bill_npi],$A497)</f>
        <v>6</v>
      </c>
      <c r="F497" s="1">
        <f t="shared" si="49"/>
        <v>6</v>
      </c>
      <c r="G497" s="1">
        <f>SUMIFS(T_PROF[claims],T_PROF[year],G$2,T_PROF[encounter],G$4,T_PROF[bill_npi],$A497)</f>
        <v>1</v>
      </c>
      <c r="H497" s="1">
        <f>SUMIFS(T_PROF[claims],T_PROF[year],H$2,T_PROF[encounter],H$4,T_PROF[bill_npi],$A497)</f>
        <v>5</v>
      </c>
      <c r="I497" s="1">
        <f t="shared" si="50"/>
        <v>6</v>
      </c>
      <c r="J497" s="1">
        <f>SUMIFS(T_PROF[claims],T_PROF[year],J$2,T_PROF[encounter],J$4,T_PROF[bill_npi],$A497)</f>
        <v>0</v>
      </c>
      <c r="K497" s="1">
        <f>SUMIFS(T_PROF[claims],T_PROF[year],K$2,T_PROF[encounter],K$4,T_PROF[bill_npi],$A497)</f>
        <v>5</v>
      </c>
      <c r="L497" s="1">
        <f t="shared" si="51"/>
        <v>5</v>
      </c>
      <c r="M497" s="18">
        <f>SUMIFS(T_PROF[paid_amt],T_PROF[bill_npi],$A497,T_PROF[year],M$2,T_PROF[encounter],M$4)</f>
        <v>0</v>
      </c>
      <c r="N497" s="18">
        <f>SUMIFS(T_PROF[paid_amt],T_PROF[bill_npi],$A497,T_PROF[year],N$2,T_PROF[encounter],N$4)</f>
        <v>17500</v>
      </c>
      <c r="O497" s="18">
        <f t="shared" si="52"/>
        <v>17500</v>
      </c>
      <c r="P497" s="1">
        <f t="shared" si="53"/>
        <v>0.33333333333333331</v>
      </c>
      <c r="Q497" s="1">
        <f t="shared" si="54"/>
        <v>5.333333333333333</v>
      </c>
      <c r="R497" s="1">
        <f t="shared" si="55"/>
        <v>5.666666666666667</v>
      </c>
      <c r="S497" s="2">
        <f>SUM($R$6:$R497)/SUM($R$6:$R$1749)</f>
        <v>0.95230407831693353</v>
      </c>
    </row>
    <row r="498" spans="1:19" x14ac:dyDescent="0.35">
      <c r="A498">
        <v>1366446155</v>
      </c>
      <c r="B498" t="s">
        <v>351</v>
      </c>
      <c r="C498" t="s">
        <v>777</v>
      </c>
      <c r="D498" s="1">
        <f>SUMIFS(T_PROF[claims],T_PROF[year],D$2,T_PROF[encounter],D$4,T_PROF[bill_npi],$A498)</f>
        <v>2</v>
      </c>
      <c r="E498" s="1">
        <f>SUMIFS(T_PROF[claims],T_PROF[year],E$2,T_PROF[encounter],E$4,T_PROF[bill_npi],$A498)</f>
        <v>5</v>
      </c>
      <c r="F498" s="1">
        <f t="shared" si="49"/>
        <v>7</v>
      </c>
      <c r="G498" s="1">
        <f>SUMIFS(T_PROF[claims],T_PROF[year],G$2,T_PROF[encounter],G$4,T_PROF[bill_npi],$A498)</f>
        <v>0</v>
      </c>
      <c r="H498" s="1">
        <f>SUMIFS(T_PROF[claims],T_PROF[year],H$2,T_PROF[encounter],H$4,T_PROF[bill_npi],$A498)</f>
        <v>4</v>
      </c>
      <c r="I498" s="1">
        <f t="shared" si="50"/>
        <v>4</v>
      </c>
      <c r="J498" s="1">
        <f>SUMIFS(T_PROF[claims],T_PROF[year],J$2,T_PROF[encounter],J$4,T_PROF[bill_npi],$A498)</f>
        <v>0</v>
      </c>
      <c r="K498" s="1">
        <f>SUMIFS(T_PROF[claims],T_PROF[year],K$2,T_PROF[encounter],K$4,T_PROF[bill_npi],$A498)</f>
        <v>1</v>
      </c>
      <c r="L498" s="1">
        <f t="shared" si="51"/>
        <v>1</v>
      </c>
      <c r="M498" s="18">
        <f>SUMIFS(T_PROF[paid_amt],T_PROF[bill_npi],$A498,T_PROF[year],M$2,T_PROF[encounter],M$4)</f>
        <v>0</v>
      </c>
      <c r="N498" s="18">
        <f>SUMIFS(T_PROF[paid_amt],T_PROF[bill_npi],$A498,T_PROF[year],N$2,T_PROF[encounter],N$4)</f>
        <v>3152</v>
      </c>
      <c r="O498" s="18">
        <f t="shared" si="52"/>
        <v>3152</v>
      </c>
      <c r="P498" s="1">
        <f t="shared" si="53"/>
        <v>0.66666666666666663</v>
      </c>
      <c r="Q498" s="1">
        <f t="shared" si="54"/>
        <v>3.3333333333333335</v>
      </c>
      <c r="R498" s="1">
        <f t="shared" si="55"/>
        <v>4</v>
      </c>
      <c r="S498" s="2">
        <f>SUM($R$6:$R498)/SUM($R$6:$R$1749)</f>
        <v>0.95242825949727572</v>
      </c>
    </row>
    <row r="499" spans="1:19" x14ac:dyDescent="0.35">
      <c r="A499">
        <v>1235202599</v>
      </c>
      <c r="B499" t="s">
        <v>351</v>
      </c>
      <c r="C499" t="s">
        <v>777</v>
      </c>
      <c r="D499" s="1">
        <f>SUMIFS(T_PROF[claims],T_PROF[year],D$2,T_PROF[encounter],D$4,T_PROF[bill_npi],$A499)</f>
        <v>6</v>
      </c>
      <c r="E499" s="1">
        <f>SUMIFS(T_PROF[claims],T_PROF[year],E$2,T_PROF[encounter],E$4,T_PROF[bill_npi],$A499)</f>
        <v>0</v>
      </c>
      <c r="F499" s="1">
        <f t="shared" si="49"/>
        <v>6</v>
      </c>
      <c r="G499" s="1">
        <f>SUMIFS(T_PROF[claims],T_PROF[year],G$2,T_PROF[encounter],G$4,T_PROF[bill_npi],$A499)</f>
        <v>1</v>
      </c>
      <c r="H499" s="1">
        <f>SUMIFS(T_PROF[claims],T_PROF[year],H$2,T_PROF[encounter],H$4,T_PROF[bill_npi],$A499)</f>
        <v>0</v>
      </c>
      <c r="I499" s="1">
        <f t="shared" si="50"/>
        <v>1</v>
      </c>
      <c r="J499" s="1">
        <f>SUMIFS(T_PROF[claims],T_PROF[year],J$2,T_PROF[encounter],J$4,T_PROF[bill_npi],$A499)</f>
        <v>0</v>
      </c>
      <c r="K499" s="1">
        <f>SUMIFS(T_PROF[claims],T_PROF[year],K$2,T_PROF[encounter],K$4,T_PROF[bill_npi],$A499)</f>
        <v>0</v>
      </c>
      <c r="L499" s="1">
        <f t="shared" si="51"/>
        <v>0</v>
      </c>
      <c r="M499" s="18">
        <f>SUMIFS(T_PROF[paid_amt],T_PROF[bill_npi],$A499,T_PROF[year],M$2,T_PROF[encounter],M$4)</f>
        <v>0</v>
      </c>
      <c r="N499" s="18">
        <f>SUMIFS(T_PROF[paid_amt],T_PROF[bill_npi],$A499,T_PROF[year],N$2,T_PROF[encounter],N$4)</f>
        <v>0</v>
      </c>
      <c r="O499" s="18">
        <f t="shared" si="52"/>
        <v>0</v>
      </c>
      <c r="P499" s="1">
        <f t="shared" si="53"/>
        <v>2.3333333333333335</v>
      </c>
      <c r="Q499" s="1">
        <f t="shared" si="54"/>
        <v>0</v>
      </c>
      <c r="R499" s="1">
        <f t="shared" si="55"/>
        <v>2.3333333333333335</v>
      </c>
      <c r="S499" s="2">
        <f>SUM($R$6:$R499)/SUM($R$6:$R$1749)</f>
        <v>0.95250069851914188</v>
      </c>
    </row>
    <row r="500" spans="1:19" x14ac:dyDescent="0.35">
      <c r="A500">
        <v>1881616217</v>
      </c>
      <c r="B500" t="s">
        <v>351</v>
      </c>
      <c r="C500" t="s">
        <v>777</v>
      </c>
      <c r="D500" s="1">
        <f>SUMIFS(T_PROF[claims],T_PROF[year],D$2,T_PROF[encounter],D$4,T_PROF[bill_npi],$A500)</f>
        <v>5</v>
      </c>
      <c r="E500" s="1">
        <f>SUMIFS(T_PROF[claims],T_PROF[year],E$2,T_PROF[encounter],E$4,T_PROF[bill_npi],$A500)</f>
        <v>0</v>
      </c>
      <c r="F500" s="1">
        <f t="shared" si="49"/>
        <v>5</v>
      </c>
      <c r="G500" s="1">
        <f>SUMIFS(T_PROF[claims],T_PROF[year],G$2,T_PROF[encounter],G$4,T_PROF[bill_npi],$A500)</f>
        <v>3</v>
      </c>
      <c r="H500" s="1">
        <f>SUMIFS(T_PROF[claims],T_PROF[year],H$2,T_PROF[encounter],H$4,T_PROF[bill_npi],$A500)</f>
        <v>0</v>
      </c>
      <c r="I500" s="1">
        <f t="shared" si="50"/>
        <v>3</v>
      </c>
      <c r="J500" s="1">
        <f>SUMIFS(T_PROF[claims],T_PROF[year],J$2,T_PROF[encounter],J$4,T_PROF[bill_npi],$A500)</f>
        <v>1</v>
      </c>
      <c r="K500" s="1">
        <f>SUMIFS(T_PROF[claims],T_PROF[year],K$2,T_PROF[encounter],K$4,T_PROF[bill_npi],$A500)</f>
        <v>0</v>
      </c>
      <c r="L500" s="1">
        <f t="shared" si="51"/>
        <v>1</v>
      </c>
      <c r="M500" s="18">
        <f>SUMIFS(T_PROF[paid_amt],T_PROF[bill_npi],$A500,T_PROF[year],M$2,T_PROF[encounter],M$4)</f>
        <v>203</v>
      </c>
      <c r="N500" s="18">
        <f>SUMIFS(T_PROF[paid_amt],T_PROF[bill_npi],$A500,T_PROF[year],N$2,T_PROF[encounter],N$4)</f>
        <v>0</v>
      </c>
      <c r="O500" s="18">
        <f t="shared" si="52"/>
        <v>203</v>
      </c>
      <c r="P500" s="1">
        <f t="shared" si="53"/>
        <v>3</v>
      </c>
      <c r="Q500" s="1">
        <f t="shared" si="54"/>
        <v>0</v>
      </c>
      <c r="R500" s="1">
        <f t="shared" si="55"/>
        <v>3</v>
      </c>
      <c r="S500" s="2">
        <f>SUM($R$6:$R500)/SUM($R$6:$R$1749)</f>
        <v>0.95259383440439849</v>
      </c>
    </row>
    <row r="501" spans="1:19" x14ac:dyDescent="0.35">
      <c r="A501">
        <v>1053489955</v>
      </c>
      <c r="B501" t="s">
        <v>352</v>
      </c>
      <c r="C501" t="s">
        <v>2130</v>
      </c>
      <c r="D501" s="1">
        <f>SUMIFS(T_PROF[claims],T_PROF[year],D$2,T_PROF[encounter],D$4,T_PROF[bill_npi],$A501)</f>
        <v>4</v>
      </c>
      <c r="E501" s="1">
        <f>SUMIFS(T_PROF[claims],T_PROF[year],E$2,T_PROF[encounter],E$4,T_PROF[bill_npi],$A501)</f>
        <v>0</v>
      </c>
      <c r="F501" s="1">
        <f t="shared" si="49"/>
        <v>4</v>
      </c>
      <c r="G501" s="1">
        <f>SUMIFS(T_PROF[claims],T_PROF[year],G$2,T_PROF[encounter],G$4,T_PROF[bill_npi],$A501)</f>
        <v>4</v>
      </c>
      <c r="H501" s="1">
        <f>SUMIFS(T_PROF[claims],T_PROF[year],H$2,T_PROF[encounter],H$4,T_PROF[bill_npi],$A501)</f>
        <v>0</v>
      </c>
      <c r="I501" s="1">
        <f t="shared" si="50"/>
        <v>4</v>
      </c>
      <c r="J501" s="1">
        <f>SUMIFS(T_PROF[claims],T_PROF[year],J$2,T_PROF[encounter],J$4,T_PROF[bill_npi],$A501)</f>
        <v>2</v>
      </c>
      <c r="K501" s="1">
        <f>SUMIFS(T_PROF[claims],T_PROF[year],K$2,T_PROF[encounter],K$4,T_PROF[bill_npi],$A501)</f>
        <v>0</v>
      </c>
      <c r="L501" s="1">
        <f t="shared" si="51"/>
        <v>2</v>
      </c>
      <c r="M501" s="18">
        <f>SUMIFS(T_PROF[paid_amt],T_PROF[bill_npi],$A501,T_PROF[year],M$2,T_PROF[encounter],M$4)</f>
        <v>1720.75</v>
      </c>
      <c r="N501" s="18">
        <f>SUMIFS(T_PROF[paid_amt],T_PROF[bill_npi],$A501,T_PROF[year],N$2,T_PROF[encounter],N$4)</f>
        <v>0</v>
      </c>
      <c r="O501" s="18">
        <f t="shared" si="52"/>
        <v>1720.75</v>
      </c>
      <c r="P501" s="1">
        <f t="shared" si="53"/>
        <v>3.3333333333333335</v>
      </c>
      <c r="Q501" s="1">
        <f t="shared" si="54"/>
        <v>0</v>
      </c>
      <c r="R501" s="1">
        <f t="shared" si="55"/>
        <v>3.3333333333333335</v>
      </c>
      <c r="S501" s="2">
        <f>SUM($R$6:$R501)/SUM($R$6:$R$1749)</f>
        <v>0.95269731872135022</v>
      </c>
    </row>
    <row r="502" spans="1:19" x14ac:dyDescent="0.35">
      <c r="A502">
        <v>1811973258</v>
      </c>
      <c r="B502" t="s">
        <v>351</v>
      </c>
      <c r="C502" t="s">
        <v>777</v>
      </c>
      <c r="D502" s="1">
        <f>SUMIFS(T_PROF[claims],T_PROF[year],D$2,T_PROF[encounter],D$4,T_PROF[bill_npi],$A502)</f>
        <v>0</v>
      </c>
      <c r="E502" s="1">
        <f>SUMIFS(T_PROF[claims],T_PROF[year],E$2,T_PROF[encounter],E$4,T_PROF[bill_npi],$A502)</f>
        <v>5</v>
      </c>
      <c r="F502" s="1">
        <f t="shared" si="49"/>
        <v>5</v>
      </c>
      <c r="G502" s="1">
        <f>SUMIFS(T_PROF[claims],T_PROF[year],G$2,T_PROF[encounter],G$4,T_PROF[bill_npi],$A502)</f>
        <v>0</v>
      </c>
      <c r="H502" s="1">
        <f>SUMIFS(T_PROF[claims],T_PROF[year],H$2,T_PROF[encounter],H$4,T_PROF[bill_npi],$A502)</f>
        <v>2</v>
      </c>
      <c r="I502" s="1">
        <f t="shared" si="50"/>
        <v>2</v>
      </c>
      <c r="J502" s="1">
        <f>SUMIFS(T_PROF[claims],T_PROF[year],J$2,T_PROF[encounter],J$4,T_PROF[bill_npi],$A502)</f>
        <v>0</v>
      </c>
      <c r="K502" s="1">
        <f>SUMIFS(T_PROF[claims],T_PROF[year],K$2,T_PROF[encounter],K$4,T_PROF[bill_npi],$A502)</f>
        <v>3</v>
      </c>
      <c r="L502" s="1">
        <f t="shared" si="51"/>
        <v>3</v>
      </c>
      <c r="M502" s="18">
        <f>SUMIFS(T_PROF[paid_amt],T_PROF[bill_npi],$A502,T_PROF[year],M$2,T_PROF[encounter],M$4)</f>
        <v>0</v>
      </c>
      <c r="N502" s="18">
        <f>SUMIFS(T_PROF[paid_amt],T_PROF[bill_npi],$A502,T_PROF[year],N$2,T_PROF[encounter],N$4)</f>
        <v>6029.16</v>
      </c>
      <c r="O502" s="18">
        <f t="shared" si="52"/>
        <v>6029.16</v>
      </c>
      <c r="P502" s="1">
        <f t="shared" si="53"/>
        <v>0</v>
      </c>
      <c r="Q502" s="1">
        <f t="shared" si="54"/>
        <v>3.3333333333333335</v>
      </c>
      <c r="R502" s="1">
        <f t="shared" si="55"/>
        <v>3.3333333333333335</v>
      </c>
      <c r="S502" s="2">
        <f>SUM($R$6:$R502)/SUM($R$6:$R$1749)</f>
        <v>0.95280080303830195</v>
      </c>
    </row>
    <row r="503" spans="1:19" x14ac:dyDescent="0.35">
      <c r="A503">
        <v>1801811179</v>
      </c>
      <c r="B503" t="s">
        <v>351</v>
      </c>
      <c r="C503" t="s">
        <v>777</v>
      </c>
      <c r="D503" s="1">
        <f>SUMIFS(T_PROF[claims],T_PROF[year],D$2,T_PROF[encounter],D$4,T_PROF[bill_npi],$A503)</f>
        <v>0</v>
      </c>
      <c r="E503" s="1">
        <f>SUMIFS(T_PROF[claims],T_PROF[year],E$2,T_PROF[encounter],E$4,T_PROF[bill_npi],$A503)</f>
        <v>4</v>
      </c>
      <c r="F503" s="1">
        <f t="shared" si="49"/>
        <v>4</v>
      </c>
      <c r="G503" s="1">
        <f>SUMIFS(T_PROF[claims],T_PROF[year],G$2,T_PROF[encounter],G$4,T_PROF[bill_npi],$A503)</f>
        <v>0</v>
      </c>
      <c r="H503" s="1">
        <f>SUMIFS(T_PROF[claims],T_PROF[year],H$2,T_PROF[encounter],H$4,T_PROF[bill_npi],$A503)</f>
        <v>10</v>
      </c>
      <c r="I503" s="1">
        <f t="shared" si="50"/>
        <v>10</v>
      </c>
      <c r="J503" s="1">
        <f>SUMIFS(T_PROF[claims],T_PROF[year],J$2,T_PROF[encounter],J$4,T_PROF[bill_npi],$A503)</f>
        <v>0</v>
      </c>
      <c r="K503" s="1">
        <f>SUMIFS(T_PROF[claims],T_PROF[year],K$2,T_PROF[encounter],K$4,T_PROF[bill_npi],$A503)</f>
        <v>4</v>
      </c>
      <c r="L503" s="1">
        <f t="shared" si="51"/>
        <v>4</v>
      </c>
      <c r="M503" s="18">
        <f>SUMIFS(T_PROF[paid_amt],T_PROF[bill_npi],$A503,T_PROF[year],M$2,T_PROF[encounter],M$4)</f>
        <v>0</v>
      </c>
      <c r="N503" s="18">
        <f>SUMIFS(T_PROF[paid_amt],T_PROF[bill_npi],$A503,T_PROF[year],N$2,T_PROF[encounter],N$4)</f>
        <v>8529.16</v>
      </c>
      <c r="O503" s="18">
        <f t="shared" si="52"/>
        <v>8529.16</v>
      </c>
      <c r="P503" s="1">
        <f t="shared" si="53"/>
        <v>0</v>
      </c>
      <c r="Q503" s="1">
        <f t="shared" si="54"/>
        <v>6</v>
      </c>
      <c r="R503" s="1">
        <f t="shared" si="55"/>
        <v>6</v>
      </c>
      <c r="S503" s="2">
        <f>SUM($R$6:$R503)/SUM($R$6:$R$1749)</f>
        <v>0.95298707480881506</v>
      </c>
    </row>
    <row r="504" spans="1:19" x14ac:dyDescent="0.35">
      <c r="A504">
        <v>1588744585</v>
      </c>
      <c r="B504" t="s">
        <v>356</v>
      </c>
      <c r="C504" t="s">
        <v>777</v>
      </c>
      <c r="D504" s="1">
        <f>SUMIFS(T_PROF[claims],T_PROF[year],D$2,T_PROF[encounter],D$4,T_PROF[bill_npi],$A504)</f>
        <v>0</v>
      </c>
      <c r="E504" s="1">
        <f>SUMIFS(T_PROF[claims],T_PROF[year],E$2,T_PROF[encounter],E$4,T_PROF[bill_npi],$A504)</f>
        <v>10</v>
      </c>
      <c r="F504" s="1">
        <f t="shared" si="49"/>
        <v>10</v>
      </c>
      <c r="G504" s="1">
        <f>SUMIFS(T_PROF[claims],T_PROF[year],G$2,T_PROF[encounter],G$4,T_PROF[bill_npi],$A504)</f>
        <v>0</v>
      </c>
      <c r="H504" s="1">
        <f>SUMIFS(T_PROF[claims],T_PROF[year],H$2,T_PROF[encounter],H$4,T_PROF[bill_npi],$A504)</f>
        <v>7</v>
      </c>
      <c r="I504" s="1">
        <f t="shared" si="50"/>
        <v>7</v>
      </c>
      <c r="J504" s="1">
        <f>SUMIFS(T_PROF[claims],T_PROF[year],J$2,T_PROF[encounter],J$4,T_PROF[bill_npi],$A504)</f>
        <v>0</v>
      </c>
      <c r="K504" s="1">
        <f>SUMIFS(T_PROF[claims],T_PROF[year],K$2,T_PROF[encounter],K$4,T_PROF[bill_npi],$A504)</f>
        <v>19</v>
      </c>
      <c r="L504" s="1">
        <f t="shared" si="51"/>
        <v>19</v>
      </c>
      <c r="M504" s="18">
        <f>SUMIFS(T_PROF[paid_amt],T_PROF[bill_npi],$A504,T_PROF[year],M$2,T_PROF[encounter],M$4)</f>
        <v>0</v>
      </c>
      <c r="N504" s="18">
        <f>SUMIFS(T_PROF[paid_amt],T_PROF[bill_npi],$A504,T_PROF[year],N$2,T_PROF[encounter],N$4)</f>
        <v>39015.360000000001</v>
      </c>
      <c r="O504" s="18">
        <f t="shared" si="52"/>
        <v>39015.360000000001</v>
      </c>
      <c r="P504" s="1">
        <f t="shared" si="53"/>
        <v>0</v>
      </c>
      <c r="Q504" s="1">
        <f t="shared" si="54"/>
        <v>12</v>
      </c>
      <c r="R504" s="1">
        <f t="shared" si="55"/>
        <v>12</v>
      </c>
      <c r="S504" s="2">
        <f>SUM($R$6:$R504)/SUM($R$6:$R$1749)</f>
        <v>0.95335961834984151</v>
      </c>
    </row>
    <row r="505" spans="1:19" x14ac:dyDescent="0.35">
      <c r="A505">
        <v>1366999096</v>
      </c>
      <c r="B505" t="s">
        <v>357</v>
      </c>
      <c r="C505" t="s">
        <v>2208</v>
      </c>
      <c r="D505" s="1">
        <f>SUMIFS(T_PROF[claims],T_PROF[year],D$2,T_PROF[encounter],D$4,T_PROF[bill_npi],$A505)</f>
        <v>0</v>
      </c>
      <c r="E505" s="1">
        <f>SUMIFS(T_PROF[claims],T_PROF[year],E$2,T_PROF[encounter],E$4,T_PROF[bill_npi],$A505)</f>
        <v>10</v>
      </c>
      <c r="F505" s="1">
        <f t="shared" si="49"/>
        <v>10</v>
      </c>
      <c r="G505" s="1">
        <f>SUMIFS(T_PROF[claims],T_PROF[year],G$2,T_PROF[encounter],G$4,T_PROF[bill_npi],$A505)</f>
        <v>0</v>
      </c>
      <c r="H505" s="1">
        <f>SUMIFS(T_PROF[claims],T_PROF[year],H$2,T_PROF[encounter],H$4,T_PROF[bill_npi],$A505)</f>
        <v>4</v>
      </c>
      <c r="I505" s="1">
        <f t="shared" si="50"/>
        <v>4</v>
      </c>
      <c r="J505" s="1">
        <f>SUMIFS(T_PROF[claims],T_PROF[year],J$2,T_PROF[encounter],J$4,T_PROF[bill_npi],$A505)</f>
        <v>0</v>
      </c>
      <c r="K505" s="1">
        <f>SUMIFS(T_PROF[claims],T_PROF[year],K$2,T_PROF[encounter],K$4,T_PROF[bill_npi],$A505)</f>
        <v>3</v>
      </c>
      <c r="L505" s="1">
        <f t="shared" si="51"/>
        <v>3</v>
      </c>
      <c r="M505" s="18">
        <f>SUMIFS(T_PROF[paid_amt],T_PROF[bill_npi],$A505,T_PROF[year],M$2,T_PROF[encounter],M$4)</f>
        <v>0</v>
      </c>
      <c r="N505" s="18">
        <f>SUMIFS(T_PROF[paid_amt],T_PROF[bill_npi],$A505,T_PROF[year],N$2,T_PROF[encounter],N$4)</f>
        <v>36942.699999999997</v>
      </c>
      <c r="O505" s="18">
        <f t="shared" si="52"/>
        <v>36942.699999999997</v>
      </c>
      <c r="P505" s="1">
        <f t="shared" si="53"/>
        <v>0</v>
      </c>
      <c r="Q505" s="1">
        <f t="shared" si="54"/>
        <v>5.666666666666667</v>
      </c>
      <c r="R505" s="1">
        <f t="shared" si="55"/>
        <v>5.666666666666667</v>
      </c>
      <c r="S505" s="2">
        <f>SUM($R$6:$R505)/SUM($R$6:$R$1749)</f>
        <v>0.9535355416886595</v>
      </c>
    </row>
    <row r="506" spans="1:19" x14ac:dyDescent="0.35">
      <c r="A506">
        <v>1629045471</v>
      </c>
      <c r="B506" t="s">
        <v>351</v>
      </c>
      <c r="C506" t="s">
        <v>777</v>
      </c>
      <c r="D506" s="1">
        <f>SUMIFS(T_PROF[claims],T_PROF[year],D$2,T_PROF[encounter],D$4,T_PROF[bill_npi],$A506)</f>
        <v>1</v>
      </c>
      <c r="E506" s="1">
        <f>SUMIFS(T_PROF[claims],T_PROF[year],E$2,T_PROF[encounter],E$4,T_PROF[bill_npi],$A506)</f>
        <v>6</v>
      </c>
      <c r="F506" s="1">
        <f t="shared" si="49"/>
        <v>7</v>
      </c>
      <c r="G506" s="1">
        <f>SUMIFS(T_PROF[claims],T_PROF[year],G$2,T_PROF[encounter],G$4,T_PROF[bill_npi],$A506)</f>
        <v>4</v>
      </c>
      <c r="H506" s="1">
        <f>SUMIFS(T_PROF[claims],T_PROF[year],H$2,T_PROF[encounter],H$4,T_PROF[bill_npi],$A506)</f>
        <v>1</v>
      </c>
      <c r="I506" s="1">
        <f t="shared" si="50"/>
        <v>5</v>
      </c>
      <c r="J506" s="1">
        <f>SUMIFS(T_PROF[claims],T_PROF[year],J$2,T_PROF[encounter],J$4,T_PROF[bill_npi],$A506)</f>
        <v>0</v>
      </c>
      <c r="K506" s="1">
        <f>SUMIFS(T_PROF[claims],T_PROF[year],K$2,T_PROF[encounter],K$4,T_PROF[bill_npi],$A506)</f>
        <v>0</v>
      </c>
      <c r="L506" s="1">
        <f t="shared" si="51"/>
        <v>0</v>
      </c>
      <c r="M506" s="18">
        <f>SUMIFS(T_PROF[paid_amt],T_PROF[bill_npi],$A506,T_PROF[year],M$2,T_PROF[encounter],M$4)</f>
        <v>0</v>
      </c>
      <c r="N506" s="18">
        <f>SUMIFS(T_PROF[paid_amt],T_PROF[bill_npi],$A506,T_PROF[year],N$2,T_PROF[encounter],N$4)</f>
        <v>0</v>
      </c>
      <c r="O506" s="18">
        <f t="shared" si="52"/>
        <v>0</v>
      </c>
      <c r="P506" s="1">
        <f t="shared" si="53"/>
        <v>1.6666666666666667</v>
      </c>
      <c r="Q506" s="1">
        <f t="shared" si="54"/>
        <v>2.3333333333333335</v>
      </c>
      <c r="R506" s="1">
        <f t="shared" si="55"/>
        <v>4</v>
      </c>
      <c r="S506" s="2">
        <f>SUM($R$6:$R506)/SUM($R$6:$R$1749)</f>
        <v>0.95365972286900158</v>
      </c>
    </row>
    <row r="507" spans="1:19" x14ac:dyDescent="0.35">
      <c r="A507">
        <v>1073988911</v>
      </c>
      <c r="B507" t="s">
        <v>361</v>
      </c>
      <c r="C507" t="s">
        <v>546</v>
      </c>
      <c r="D507" s="1">
        <f>SUMIFS(T_PROF[claims],T_PROF[year],D$2,T_PROF[encounter],D$4,T_PROF[bill_npi],$A507)</f>
        <v>0</v>
      </c>
      <c r="E507" s="1">
        <f>SUMIFS(T_PROF[claims],T_PROF[year],E$2,T_PROF[encounter],E$4,T_PROF[bill_npi],$A507)</f>
        <v>10</v>
      </c>
      <c r="F507" s="1">
        <f t="shared" si="49"/>
        <v>10</v>
      </c>
      <c r="G507" s="1">
        <f>SUMIFS(T_PROF[claims],T_PROF[year],G$2,T_PROF[encounter],G$4,T_PROF[bill_npi],$A507)</f>
        <v>0</v>
      </c>
      <c r="H507" s="1">
        <f>SUMIFS(T_PROF[claims],T_PROF[year],H$2,T_PROF[encounter],H$4,T_PROF[bill_npi],$A507)</f>
        <v>4</v>
      </c>
      <c r="I507" s="1">
        <f t="shared" si="50"/>
        <v>4</v>
      </c>
      <c r="J507" s="1">
        <f>SUMIFS(T_PROF[claims],T_PROF[year],J$2,T_PROF[encounter],J$4,T_PROF[bill_npi],$A507)</f>
        <v>0</v>
      </c>
      <c r="K507" s="1">
        <f>SUMIFS(T_PROF[claims],T_PROF[year],K$2,T_PROF[encounter],K$4,T_PROF[bill_npi],$A507)</f>
        <v>13</v>
      </c>
      <c r="L507" s="1">
        <f t="shared" si="51"/>
        <v>13</v>
      </c>
      <c r="M507" s="18">
        <f>SUMIFS(T_PROF[paid_amt],T_PROF[bill_npi],$A507,T_PROF[year],M$2,T_PROF[encounter],M$4)</f>
        <v>0</v>
      </c>
      <c r="N507" s="18">
        <f>SUMIFS(T_PROF[paid_amt],T_PROF[bill_npi],$A507,T_PROF[year],N$2,T_PROF[encounter],N$4)</f>
        <v>23547.1</v>
      </c>
      <c r="O507" s="18">
        <f t="shared" si="52"/>
        <v>23547.1</v>
      </c>
      <c r="P507" s="1">
        <f t="shared" si="53"/>
        <v>0</v>
      </c>
      <c r="Q507" s="1">
        <f t="shared" si="54"/>
        <v>9</v>
      </c>
      <c r="R507" s="1">
        <f t="shared" si="55"/>
        <v>9</v>
      </c>
      <c r="S507" s="2">
        <f>SUM($R$6:$R507)/SUM($R$6:$R$1749)</f>
        <v>0.95393913052477142</v>
      </c>
    </row>
    <row r="508" spans="1:19" x14ac:dyDescent="0.35">
      <c r="A508">
        <v>1912236605</v>
      </c>
      <c r="B508" t="s">
        <v>352</v>
      </c>
      <c r="C508" t="s">
        <v>2130</v>
      </c>
      <c r="D508" s="1">
        <f>SUMIFS(T_PROF[claims],T_PROF[year],D$2,T_PROF[encounter],D$4,T_PROF[bill_npi],$A508)</f>
        <v>0</v>
      </c>
      <c r="E508" s="1">
        <f>SUMIFS(T_PROF[claims],T_PROF[year],E$2,T_PROF[encounter],E$4,T_PROF[bill_npi],$A508)</f>
        <v>2</v>
      </c>
      <c r="F508" s="1">
        <f t="shared" si="49"/>
        <v>2</v>
      </c>
      <c r="G508" s="1">
        <f>SUMIFS(T_PROF[claims],T_PROF[year],G$2,T_PROF[encounter],G$4,T_PROF[bill_npi],$A508)</f>
        <v>0</v>
      </c>
      <c r="H508" s="1">
        <f>SUMIFS(T_PROF[claims],T_PROF[year],H$2,T_PROF[encounter],H$4,T_PROF[bill_npi],$A508)</f>
        <v>3</v>
      </c>
      <c r="I508" s="1">
        <f t="shared" si="50"/>
        <v>3</v>
      </c>
      <c r="J508" s="1">
        <f>SUMIFS(T_PROF[claims],T_PROF[year],J$2,T_PROF[encounter],J$4,T_PROF[bill_npi],$A508)</f>
        <v>0</v>
      </c>
      <c r="K508" s="1">
        <f>SUMIFS(T_PROF[claims],T_PROF[year],K$2,T_PROF[encounter],K$4,T_PROF[bill_npi],$A508)</f>
        <v>0</v>
      </c>
      <c r="L508" s="1">
        <f t="shared" si="51"/>
        <v>0</v>
      </c>
      <c r="M508" s="18">
        <f>SUMIFS(T_PROF[paid_amt],T_PROF[bill_npi],$A508,T_PROF[year],M$2,T_PROF[encounter],M$4)</f>
        <v>0</v>
      </c>
      <c r="N508" s="18">
        <f>SUMIFS(T_PROF[paid_amt],T_PROF[bill_npi],$A508,T_PROF[year],N$2,T_PROF[encounter],N$4)</f>
        <v>0</v>
      </c>
      <c r="O508" s="18">
        <f t="shared" si="52"/>
        <v>0</v>
      </c>
      <c r="P508" s="1">
        <f t="shared" si="53"/>
        <v>0</v>
      </c>
      <c r="Q508" s="1">
        <f t="shared" si="54"/>
        <v>1.6666666666666667</v>
      </c>
      <c r="R508" s="1">
        <f t="shared" si="55"/>
        <v>1.6666666666666667</v>
      </c>
      <c r="S508" s="2">
        <f>SUM($R$6:$R508)/SUM($R$6:$R$1749)</f>
        <v>0.95399087268324734</v>
      </c>
    </row>
    <row r="509" spans="1:19" x14ac:dyDescent="0.35">
      <c r="A509">
        <v>1285690933</v>
      </c>
      <c r="B509" t="s">
        <v>367</v>
      </c>
      <c r="C509" t="s">
        <v>2086</v>
      </c>
      <c r="D509" s="1">
        <f>SUMIFS(T_PROF[claims],T_PROF[year],D$2,T_PROF[encounter],D$4,T_PROF[bill_npi],$A509)</f>
        <v>1</v>
      </c>
      <c r="E509" s="1">
        <f>SUMIFS(T_PROF[claims],T_PROF[year],E$2,T_PROF[encounter],E$4,T_PROF[bill_npi],$A509)</f>
        <v>0</v>
      </c>
      <c r="F509" s="1">
        <f t="shared" si="49"/>
        <v>1</v>
      </c>
      <c r="G509" s="1">
        <f>SUMIFS(T_PROF[claims],T_PROF[year],G$2,T_PROF[encounter],G$4,T_PROF[bill_npi],$A509)</f>
        <v>7</v>
      </c>
      <c r="H509" s="1">
        <f>SUMIFS(T_PROF[claims],T_PROF[year],H$2,T_PROF[encounter],H$4,T_PROF[bill_npi],$A509)</f>
        <v>0</v>
      </c>
      <c r="I509" s="1">
        <f t="shared" si="50"/>
        <v>7</v>
      </c>
      <c r="J509" s="1">
        <f>SUMIFS(T_PROF[claims],T_PROF[year],J$2,T_PROF[encounter],J$4,T_PROF[bill_npi],$A509)</f>
        <v>2</v>
      </c>
      <c r="K509" s="1">
        <f>SUMIFS(T_PROF[claims],T_PROF[year],K$2,T_PROF[encounter],K$4,T_PROF[bill_npi],$A509)</f>
        <v>0</v>
      </c>
      <c r="L509" s="1">
        <f t="shared" si="51"/>
        <v>2</v>
      </c>
      <c r="M509" s="18">
        <f>SUMIFS(T_PROF[paid_amt],T_PROF[bill_npi],$A509,T_PROF[year],M$2,T_PROF[encounter],M$4)</f>
        <v>0</v>
      </c>
      <c r="N509" s="18">
        <f>SUMIFS(T_PROF[paid_amt],T_PROF[bill_npi],$A509,T_PROF[year],N$2,T_PROF[encounter],N$4)</f>
        <v>0</v>
      </c>
      <c r="O509" s="18">
        <f t="shared" si="52"/>
        <v>0</v>
      </c>
      <c r="P509" s="1">
        <f t="shared" si="53"/>
        <v>3.3333333333333335</v>
      </c>
      <c r="Q509" s="1">
        <f t="shared" si="54"/>
        <v>0</v>
      </c>
      <c r="R509" s="1">
        <f t="shared" si="55"/>
        <v>3.3333333333333335</v>
      </c>
      <c r="S509" s="2">
        <f>SUM($R$6:$R509)/SUM($R$6:$R$1749)</f>
        <v>0.95409435700019907</v>
      </c>
    </row>
    <row r="510" spans="1:19" x14ac:dyDescent="0.35">
      <c r="A510">
        <v>1881858702</v>
      </c>
      <c r="B510" t="s">
        <v>351</v>
      </c>
      <c r="C510" t="s">
        <v>777</v>
      </c>
      <c r="D510" s="1">
        <f>SUMIFS(T_PROF[claims],T_PROF[year],D$2,T_PROF[encounter],D$4,T_PROF[bill_npi],$A510)</f>
        <v>0</v>
      </c>
      <c r="E510" s="1">
        <f>SUMIFS(T_PROF[claims],T_PROF[year],E$2,T_PROF[encounter],E$4,T_PROF[bill_npi],$A510)</f>
        <v>1</v>
      </c>
      <c r="F510" s="1">
        <f t="shared" si="49"/>
        <v>1</v>
      </c>
      <c r="G510" s="1">
        <f>SUMIFS(T_PROF[claims],T_PROF[year],G$2,T_PROF[encounter],G$4,T_PROF[bill_npi],$A510)</f>
        <v>0</v>
      </c>
      <c r="H510" s="1">
        <f>SUMIFS(T_PROF[claims],T_PROF[year],H$2,T_PROF[encounter],H$4,T_PROF[bill_npi],$A510)</f>
        <v>5</v>
      </c>
      <c r="I510" s="1">
        <f t="shared" si="50"/>
        <v>5</v>
      </c>
      <c r="J510" s="1">
        <f>SUMIFS(T_PROF[claims],T_PROF[year],J$2,T_PROF[encounter],J$4,T_PROF[bill_npi],$A510)</f>
        <v>0</v>
      </c>
      <c r="K510" s="1">
        <f>SUMIFS(T_PROF[claims],T_PROF[year],K$2,T_PROF[encounter],K$4,T_PROF[bill_npi],$A510)</f>
        <v>14</v>
      </c>
      <c r="L510" s="1">
        <f t="shared" si="51"/>
        <v>14</v>
      </c>
      <c r="M510" s="18">
        <f>SUMIFS(T_PROF[paid_amt],T_PROF[bill_npi],$A510,T_PROF[year],M$2,T_PROF[encounter],M$4)</f>
        <v>0</v>
      </c>
      <c r="N510" s="18">
        <f>SUMIFS(T_PROF[paid_amt],T_PROF[bill_npi],$A510,T_PROF[year],N$2,T_PROF[encounter],N$4)</f>
        <v>12045.25</v>
      </c>
      <c r="O510" s="18">
        <f t="shared" si="52"/>
        <v>12045.25</v>
      </c>
      <c r="P510" s="1">
        <f t="shared" si="53"/>
        <v>0</v>
      </c>
      <c r="Q510" s="1">
        <f t="shared" si="54"/>
        <v>6.666666666666667</v>
      </c>
      <c r="R510" s="1">
        <f t="shared" si="55"/>
        <v>6.666666666666667</v>
      </c>
      <c r="S510" s="2">
        <f>SUM($R$6:$R510)/SUM($R$6:$R$1749)</f>
        <v>0.95430132563410264</v>
      </c>
    </row>
    <row r="511" spans="1:19" x14ac:dyDescent="0.35">
      <c r="A511">
        <v>1659396380</v>
      </c>
      <c r="B511" t="s">
        <v>351</v>
      </c>
      <c r="C511" t="s">
        <v>777</v>
      </c>
      <c r="D511" s="1">
        <f>SUMIFS(T_PROF[claims],T_PROF[year],D$2,T_PROF[encounter],D$4,T_PROF[bill_npi],$A511)</f>
        <v>0</v>
      </c>
      <c r="E511" s="1">
        <f>SUMIFS(T_PROF[claims],T_PROF[year],E$2,T_PROF[encounter],E$4,T_PROF[bill_npi],$A511)</f>
        <v>1</v>
      </c>
      <c r="F511" s="1">
        <f t="shared" si="49"/>
        <v>1</v>
      </c>
      <c r="G511" s="1">
        <f>SUMIFS(T_PROF[claims],T_PROF[year],G$2,T_PROF[encounter],G$4,T_PROF[bill_npi],$A511)</f>
        <v>0</v>
      </c>
      <c r="H511" s="1">
        <f>SUMIFS(T_PROF[claims],T_PROF[year],H$2,T_PROF[encounter],H$4,T_PROF[bill_npi],$A511)</f>
        <v>1</v>
      </c>
      <c r="I511" s="1">
        <f t="shared" si="50"/>
        <v>1</v>
      </c>
      <c r="J511" s="1">
        <f>SUMIFS(T_PROF[claims],T_PROF[year],J$2,T_PROF[encounter],J$4,T_PROF[bill_npi],$A511)</f>
        <v>0</v>
      </c>
      <c r="K511" s="1">
        <f>SUMIFS(T_PROF[claims],T_PROF[year],K$2,T_PROF[encounter],K$4,T_PROF[bill_npi],$A511)</f>
        <v>0</v>
      </c>
      <c r="L511" s="1">
        <f t="shared" si="51"/>
        <v>0</v>
      </c>
      <c r="M511" s="18">
        <f>SUMIFS(T_PROF[paid_amt],T_PROF[bill_npi],$A511,T_PROF[year],M$2,T_PROF[encounter],M$4)</f>
        <v>0</v>
      </c>
      <c r="N511" s="18">
        <f>SUMIFS(T_PROF[paid_amt],T_PROF[bill_npi],$A511,T_PROF[year],N$2,T_PROF[encounter],N$4)</f>
        <v>0</v>
      </c>
      <c r="O511" s="18">
        <f t="shared" si="52"/>
        <v>0</v>
      </c>
      <c r="P511" s="1">
        <f t="shared" si="53"/>
        <v>0</v>
      </c>
      <c r="Q511" s="1">
        <f t="shared" si="54"/>
        <v>0.66666666666666663</v>
      </c>
      <c r="R511" s="1">
        <f t="shared" si="55"/>
        <v>0.66666666666666663</v>
      </c>
      <c r="S511" s="2">
        <f>SUM($R$6:$R511)/SUM($R$6:$R$1749)</f>
        <v>0.95432202249749298</v>
      </c>
    </row>
    <row r="512" spans="1:19" x14ac:dyDescent="0.35">
      <c r="A512">
        <v>1184252751</v>
      </c>
      <c r="B512" t="s">
        <v>353</v>
      </c>
      <c r="C512" t="s">
        <v>3196</v>
      </c>
      <c r="D512" s="1">
        <f>SUMIFS(T_PROF[claims],T_PROF[year],D$2,T_PROF[encounter],D$4,T_PROF[bill_npi],$A512)</f>
        <v>0</v>
      </c>
      <c r="E512" s="1">
        <f>SUMIFS(T_PROF[claims],T_PROF[year],E$2,T_PROF[encounter],E$4,T_PROF[bill_npi],$A512)</f>
        <v>0</v>
      </c>
      <c r="F512" s="1">
        <f t="shared" si="49"/>
        <v>0</v>
      </c>
      <c r="G512" s="1">
        <f>SUMIFS(T_PROF[claims],T_PROF[year],G$2,T_PROF[encounter],G$4,T_PROF[bill_npi],$A512)</f>
        <v>0</v>
      </c>
      <c r="H512" s="1">
        <f>SUMIFS(T_PROF[claims],T_PROF[year],H$2,T_PROF[encounter],H$4,T_PROF[bill_npi],$A512)</f>
        <v>11</v>
      </c>
      <c r="I512" s="1">
        <f t="shared" si="50"/>
        <v>11</v>
      </c>
      <c r="J512" s="1">
        <f>SUMIFS(T_PROF[claims],T_PROF[year],J$2,T_PROF[encounter],J$4,T_PROF[bill_npi],$A512)</f>
        <v>0</v>
      </c>
      <c r="K512" s="1">
        <f>SUMIFS(T_PROF[claims],T_PROF[year],K$2,T_PROF[encounter],K$4,T_PROF[bill_npi],$A512)</f>
        <v>29</v>
      </c>
      <c r="L512" s="1">
        <f t="shared" si="51"/>
        <v>29</v>
      </c>
      <c r="M512" s="18">
        <f>SUMIFS(T_PROF[paid_amt],T_PROF[bill_npi],$A512,T_PROF[year],M$2,T_PROF[encounter],M$4)</f>
        <v>0</v>
      </c>
      <c r="N512" s="18">
        <f>SUMIFS(T_PROF[paid_amt],T_PROF[bill_npi],$A512,T_PROF[year],N$2,T_PROF[encounter],N$4)</f>
        <v>29578.43</v>
      </c>
      <c r="O512" s="18">
        <f t="shared" si="52"/>
        <v>29578.43</v>
      </c>
      <c r="P512" s="1">
        <f t="shared" si="53"/>
        <v>0</v>
      </c>
      <c r="Q512" s="1">
        <f t="shared" si="54"/>
        <v>13.333333333333334</v>
      </c>
      <c r="R512" s="1">
        <f t="shared" si="55"/>
        <v>13.333333333333334</v>
      </c>
      <c r="S512" s="2">
        <f>SUM($R$6:$R512)/SUM($R$6:$R$1749)</f>
        <v>0.95473595976530001</v>
      </c>
    </row>
    <row r="513" spans="1:19" x14ac:dyDescent="0.35">
      <c r="A513">
        <v>1619258381</v>
      </c>
      <c r="B513" t="s">
        <v>351</v>
      </c>
      <c r="C513" t="s">
        <v>777</v>
      </c>
      <c r="D513" s="1">
        <f>SUMIFS(T_PROF[claims],T_PROF[year],D$2,T_PROF[encounter],D$4,T_PROF[bill_npi],$A513)</f>
        <v>1</v>
      </c>
      <c r="E513" s="1">
        <f>SUMIFS(T_PROF[claims],T_PROF[year],E$2,T_PROF[encounter],E$4,T_PROF[bill_npi],$A513)</f>
        <v>4</v>
      </c>
      <c r="F513" s="1">
        <f t="shared" si="49"/>
        <v>5</v>
      </c>
      <c r="G513" s="1">
        <f>SUMIFS(T_PROF[claims],T_PROF[year],G$2,T_PROF[encounter],G$4,T_PROF[bill_npi],$A513)</f>
        <v>1</v>
      </c>
      <c r="H513" s="1">
        <f>SUMIFS(T_PROF[claims],T_PROF[year],H$2,T_PROF[encounter],H$4,T_PROF[bill_npi],$A513)</f>
        <v>3</v>
      </c>
      <c r="I513" s="1">
        <f t="shared" si="50"/>
        <v>4</v>
      </c>
      <c r="J513" s="1">
        <f>SUMIFS(T_PROF[claims],T_PROF[year],J$2,T_PROF[encounter],J$4,T_PROF[bill_npi],$A513)</f>
        <v>0</v>
      </c>
      <c r="K513" s="1">
        <f>SUMIFS(T_PROF[claims],T_PROF[year],K$2,T_PROF[encounter],K$4,T_PROF[bill_npi],$A513)</f>
        <v>8</v>
      </c>
      <c r="L513" s="1">
        <f t="shared" si="51"/>
        <v>8</v>
      </c>
      <c r="M513" s="18">
        <f>SUMIFS(T_PROF[paid_amt],T_PROF[bill_npi],$A513,T_PROF[year],M$2,T_PROF[encounter],M$4)</f>
        <v>0</v>
      </c>
      <c r="N513" s="18">
        <f>SUMIFS(T_PROF[paid_amt],T_PROF[bill_npi],$A513,T_PROF[year],N$2,T_PROF[encounter],N$4)</f>
        <v>14000</v>
      </c>
      <c r="O513" s="18">
        <f t="shared" si="52"/>
        <v>14000</v>
      </c>
      <c r="P513" s="1">
        <f t="shared" si="53"/>
        <v>0.66666666666666663</v>
      </c>
      <c r="Q513" s="1">
        <f t="shared" si="54"/>
        <v>5</v>
      </c>
      <c r="R513" s="1">
        <f t="shared" si="55"/>
        <v>5.666666666666667</v>
      </c>
      <c r="S513" s="2">
        <f>SUM($R$6:$R513)/SUM($R$6:$R$1749)</f>
        <v>0.95491188310411812</v>
      </c>
    </row>
    <row r="514" spans="1:19" x14ac:dyDescent="0.35">
      <c r="A514">
        <v>1508855792</v>
      </c>
      <c r="B514" t="s">
        <v>351</v>
      </c>
      <c r="C514" t="s">
        <v>777</v>
      </c>
      <c r="D514" s="1">
        <f>SUMIFS(T_PROF[claims],T_PROF[year],D$2,T_PROF[encounter],D$4,T_PROF[bill_npi],$A514)</f>
        <v>1</v>
      </c>
      <c r="E514" s="1">
        <f>SUMIFS(T_PROF[claims],T_PROF[year],E$2,T_PROF[encounter],E$4,T_PROF[bill_npi],$A514)</f>
        <v>6</v>
      </c>
      <c r="F514" s="1">
        <f t="shared" si="49"/>
        <v>7</v>
      </c>
      <c r="G514" s="1">
        <f>SUMIFS(T_PROF[claims],T_PROF[year],G$2,T_PROF[encounter],G$4,T_PROF[bill_npi],$A514)</f>
        <v>0</v>
      </c>
      <c r="H514" s="1">
        <f>SUMIFS(T_PROF[claims],T_PROF[year],H$2,T_PROF[encounter],H$4,T_PROF[bill_npi],$A514)</f>
        <v>2</v>
      </c>
      <c r="I514" s="1">
        <f t="shared" si="50"/>
        <v>2</v>
      </c>
      <c r="J514" s="1">
        <f>SUMIFS(T_PROF[claims],T_PROF[year],J$2,T_PROF[encounter],J$4,T_PROF[bill_npi],$A514)</f>
        <v>0</v>
      </c>
      <c r="K514" s="1">
        <f>SUMIFS(T_PROF[claims],T_PROF[year],K$2,T_PROF[encounter],K$4,T_PROF[bill_npi],$A514)</f>
        <v>2</v>
      </c>
      <c r="L514" s="1">
        <f t="shared" si="51"/>
        <v>2</v>
      </c>
      <c r="M514" s="18">
        <f>SUMIFS(T_PROF[paid_amt],T_PROF[bill_npi],$A514,T_PROF[year],M$2,T_PROF[encounter],M$4)</f>
        <v>0</v>
      </c>
      <c r="N514" s="18">
        <f>SUMIFS(T_PROF[paid_amt],T_PROF[bill_npi],$A514,T_PROF[year],N$2,T_PROF[encounter],N$4)</f>
        <v>2601.02</v>
      </c>
      <c r="O514" s="18">
        <f t="shared" si="52"/>
        <v>2601.02</v>
      </c>
      <c r="P514" s="1">
        <f t="shared" si="53"/>
        <v>0.33333333333333331</v>
      </c>
      <c r="Q514" s="1">
        <f t="shared" si="54"/>
        <v>3.3333333333333335</v>
      </c>
      <c r="R514" s="1">
        <f t="shared" si="55"/>
        <v>3.6666666666666665</v>
      </c>
      <c r="S514" s="2">
        <f>SUM($R$6:$R514)/SUM($R$6:$R$1749)</f>
        <v>0.95502571585276508</v>
      </c>
    </row>
    <row r="515" spans="1:19" x14ac:dyDescent="0.35">
      <c r="A515">
        <v>1366529943</v>
      </c>
      <c r="B515" t="s">
        <v>357</v>
      </c>
      <c r="C515" t="s">
        <v>2208</v>
      </c>
      <c r="D515" s="1">
        <f>SUMIFS(T_PROF[claims],T_PROF[year],D$2,T_PROF[encounter],D$4,T_PROF[bill_npi],$A515)</f>
        <v>0</v>
      </c>
      <c r="E515" s="1">
        <f>SUMIFS(T_PROF[claims],T_PROF[year],E$2,T_PROF[encounter],E$4,T_PROF[bill_npi],$A515)</f>
        <v>2</v>
      </c>
      <c r="F515" s="1">
        <f t="shared" si="49"/>
        <v>2</v>
      </c>
      <c r="G515" s="1">
        <f>SUMIFS(T_PROF[claims],T_PROF[year],G$2,T_PROF[encounter],G$4,T_PROF[bill_npi],$A515)</f>
        <v>0</v>
      </c>
      <c r="H515" s="1">
        <f>SUMIFS(T_PROF[claims],T_PROF[year],H$2,T_PROF[encounter],H$4,T_PROF[bill_npi],$A515)</f>
        <v>3</v>
      </c>
      <c r="I515" s="1">
        <f t="shared" si="50"/>
        <v>3</v>
      </c>
      <c r="J515" s="1">
        <f>SUMIFS(T_PROF[claims],T_PROF[year],J$2,T_PROF[encounter],J$4,T_PROF[bill_npi],$A515)</f>
        <v>0</v>
      </c>
      <c r="K515" s="1">
        <f>SUMIFS(T_PROF[claims],T_PROF[year],K$2,T_PROF[encounter],K$4,T_PROF[bill_npi],$A515)</f>
        <v>3</v>
      </c>
      <c r="L515" s="1">
        <f t="shared" si="51"/>
        <v>3</v>
      </c>
      <c r="M515" s="18">
        <f>SUMIFS(T_PROF[paid_amt],T_PROF[bill_npi],$A515,T_PROF[year],M$2,T_PROF[encounter],M$4)</f>
        <v>0</v>
      </c>
      <c r="N515" s="18">
        <f>SUMIFS(T_PROF[paid_amt],T_PROF[bill_npi],$A515,T_PROF[year],N$2,T_PROF[encounter],N$4)</f>
        <v>6386.69</v>
      </c>
      <c r="O515" s="18">
        <f t="shared" si="52"/>
        <v>6386.69</v>
      </c>
      <c r="P515" s="1">
        <f t="shared" si="53"/>
        <v>0</v>
      </c>
      <c r="Q515" s="1">
        <f t="shared" si="54"/>
        <v>2.6666666666666665</v>
      </c>
      <c r="R515" s="1">
        <f t="shared" si="55"/>
        <v>2.6666666666666665</v>
      </c>
      <c r="S515" s="2">
        <f>SUM($R$6:$R515)/SUM($R$6:$R$1749)</f>
        <v>0.95510850330632646</v>
      </c>
    </row>
    <row r="516" spans="1:19" x14ac:dyDescent="0.35">
      <c r="A516">
        <v>1134403504</v>
      </c>
      <c r="B516" t="s">
        <v>352</v>
      </c>
      <c r="C516" t="s">
        <v>2130</v>
      </c>
      <c r="D516" s="1">
        <f>SUMIFS(T_PROF[claims],T_PROF[year],D$2,T_PROF[encounter],D$4,T_PROF[bill_npi],$A516)</f>
        <v>0</v>
      </c>
      <c r="E516" s="1">
        <f>SUMIFS(T_PROF[claims],T_PROF[year],E$2,T_PROF[encounter],E$4,T_PROF[bill_npi],$A516)</f>
        <v>6</v>
      </c>
      <c r="F516" s="1">
        <f t="shared" si="49"/>
        <v>6</v>
      </c>
      <c r="G516" s="1">
        <f>SUMIFS(T_PROF[claims],T_PROF[year],G$2,T_PROF[encounter],G$4,T_PROF[bill_npi],$A516)</f>
        <v>0</v>
      </c>
      <c r="H516" s="1">
        <f>SUMIFS(T_PROF[claims],T_PROF[year],H$2,T_PROF[encounter],H$4,T_PROF[bill_npi],$A516)</f>
        <v>0</v>
      </c>
      <c r="I516" s="1">
        <f t="shared" si="50"/>
        <v>0</v>
      </c>
      <c r="J516" s="1">
        <f>SUMIFS(T_PROF[claims],T_PROF[year],J$2,T_PROF[encounter],J$4,T_PROF[bill_npi],$A516)</f>
        <v>0</v>
      </c>
      <c r="K516" s="1">
        <f>SUMIFS(T_PROF[claims],T_PROF[year],K$2,T_PROF[encounter],K$4,T_PROF[bill_npi],$A516)</f>
        <v>0</v>
      </c>
      <c r="L516" s="1">
        <f t="shared" si="51"/>
        <v>0</v>
      </c>
      <c r="M516" s="18">
        <f>SUMIFS(T_PROF[paid_amt],T_PROF[bill_npi],$A516,T_PROF[year],M$2,T_PROF[encounter],M$4)</f>
        <v>0</v>
      </c>
      <c r="N516" s="18">
        <f>SUMIFS(T_PROF[paid_amt],T_PROF[bill_npi],$A516,T_PROF[year],N$2,T_PROF[encounter],N$4)</f>
        <v>0</v>
      </c>
      <c r="O516" s="18">
        <f t="shared" si="52"/>
        <v>0</v>
      </c>
      <c r="P516" s="1">
        <f t="shared" si="53"/>
        <v>0</v>
      </c>
      <c r="Q516" s="1">
        <f t="shared" si="54"/>
        <v>2</v>
      </c>
      <c r="R516" s="1">
        <f t="shared" si="55"/>
        <v>2</v>
      </c>
      <c r="S516" s="2">
        <f>SUM($R$6:$R516)/SUM($R$6:$R$1749)</f>
        <v>0.95517059389649761</v>
      </c>
    </row>
    <row r="517" spans="1:19" x14ac:dyDescent="0.35">
      <c r="A517">
        <v>1548290455</v>
      </c>
      <c r="B517" t="s">
        <v>362</v>
      </c>
      <c r="C517" t="s">
        <v>584</v>
      </c>
      <c r="D517" s="1">
        <f>SUMIFS(T_PROF[claims],T_PROF[year],D$2,T_PROF[encounter],D$4,T_PROF[bill_npi],$A517)</f>
        <v>0</v>
      </c>
      <c r="E517" s="1">
        <f>SUMIFS(T_PROF[claims],T_PROF[year],E$2,T_PROF[encounter],E$4,T_PROF[bill_npi],$A517)</f>
        <v>5</v>
      </c>
      <c r="F517" s="1">
        <f t="shared" si="49"/>
        <v>5</v>
      </c>
      <c r="G517" s="1">
        <f>SUMIFS(T_PROF[claims],T_PROF[year],G$2,T_PROF[encounter],G$4,T_PROF[bill_npi],$A517)</f>
        <v>0</v>
      </c>
      <c r="H517" s="1">
        <f>SUMIFS(T_PROF[claims],T_PROF[year],H$2,T_PROF[encounter],H$4,T_PROF[bill_npi],$A517)</f>
        <v>2</v>
      </c>
      <c r="I517" s="1">
        <f t="shared" si="50"/>
        <v>2</v>
      </c>
      <c r="J517" s="1">
        <f>SUMIFS(T_PROF[claims],T_PROF[year],J$2,T_PROF[encounter],J$4,T_PROF[bill_npi],$A517)</f>
        <v>0</v>
      </c>
      <c r="K517" s="1">
        <f>SUMIFS(T_PROF[claims],T_PROF[year],K$2,T_PROF[encounter],K$4,T_PROF[bill_npi],$A517)</f>
        <v>1</v>
      </c>
      <c r="L517" s="1">
        <f t="shared" si="51"/>
        <v>1</v>
      </c>
      <c r="M517" s="18">
        <f>SUMIFS(T_PROF[paid_amt],T_PROF[bill_npi],$A517,T_PROF[year],M$2,T_PROF[encounter],M$4)</f>
        <v>0</v>
      </c>
      <c r="N517" s="18">
        <f>SUMIFS(T_PROF[paid_amt],T_PROF[bill_npi],$A517,T_PROF[year],N$2,T_PROF[encounter],N$4)</f>
        <v>548.05999999999995</v>
      </c>
      <c r="O517" s="18">
        <f t="shared" si="52"/>
        <v>548.05999999999995</v>
      </c>
      <c r="P517" s="1">
        <f t="shared" si="53"/>
        <v>0</v>
      </c>
      <c r="Q517" s="1">
        <f t="shared" si="54"/>
        <v>2.6666666666666665</v>
      </c>
      <c r="R517" s="1">
        <f t="shared" si="55"/>
        <v>2.6666666666666665</v>
      </c>
      <c r="S517" s="2">
        <f>SUM($R$6:$R517)/SUM($R$6:$R$1749)</f>
        <v>0.95525338135005899</v>
      </c>
    </row>
    <row r="518" spans="1:19" x14ac:dyDescent="0.35">
      <c r="A518">
        <v>1568534766</v>
      </c>
      <c r="B518" t="s">
        <v>361</v>
      </c>
      <c r="C518" t="s">
        <v>546</v>
      </c>
      <c r="D518" s="1">
        <f>SUMIFS(T_PROF[claims],T_PROF[year],D$2,T_PROF[encounter],D$4,T_PROF[bill_npi],$A518)</f>
        <v>0</v>
      </c>
      <c r="E518" s="1">
        <f>SUMIFS(T_PROF[claims],T_PROF[year],E$2,T_PROF[encounter],E$4,T_PROF[bill_npi],$A518)</f>
        <v>2</v>
      </c>
      <c r="F518" s="1">
        <f t="shared" ref="F518:F581" si="56">SUM(D518,E518)</f>
        <v>2</v>
      </c>
      <c r="G518" s="1">
        <f>SUMIFS(T_PROF[claims],T_PROF[year],G$2,T_PROF[encounter],G$4,T_PROF[bill_npi],$A518)</f>
        <v>0</v>
      </c>
      <c r="H518" s="1">
        <f>SUMIFS(T_PROF[claims],T_PROF[year],H$2,T_PROF[encounter],H$4,T_PROF[bill_npi],$A518)</f>
        <v>5</v>
      </c>
      <c r="I518" s="1">
        <f t="shared" ref="I518:I581" si="57">SUM(G518,H518)</f>
        <v>5</v>
      </c>
      <c r="J518" s="1">
        <f>SUMIFS(T_PROF[claims],T_PROF[year],J$2,T_PROF[encounter],J$4,T_PROF[bill_npi],$A518)</f>
        <v>0</v>
      </c>
      <c r="K518" s="1">
        <f>SUMIFS(T_PROF[claims],T_PROF[year],K$2,T_PROF[encounter],K$4,T_PROF[bill_npi],$A518)</f>
        <v>0</v>
      </c>
      <c r="L518" s="1">
        <f t="shared" ref="L518:L581" si="58">SUM(J518,K518)</f>
        <v>0</v>
      </c>
      <c r="M518" s="18">
        <f>SUMIFS(T_PROF[paid_amt],T_PROF[bill_npi],$A518,T_PROF[year],M$2,T_PROF[encounter],M$4)</f>
        <v>0</v>
      </c>
      <c r="N518" s="18">
        <f>SUMIFS(T_PROF[paid_amt],T_PROF[bill_npi],$A518,T_PROF[year],N$2,T_PROF[encounter],N$4)</f>
        <v>0</v>
      </c>
      <c r="O518" s="18">
        <f t="shared" si="52"/>
        <v>0</v>
      </c>
      <c r="P518" s="1">
        <f t="shared" si="53"/>
        <v>0</v>
      </c>
      <c r="Q518" s="1">
        <f t="shared" si="54"/>
        <v>2.3333333333333335</v>
      </c>
      <c r="R518" s="1">
        <f t="shared" si="55"/>
        <v>2.3333333333333335</v>
      </c>
      <c r="S518" s="2">
        <f>SUM($R$6:$R518)/SUM($R$6:$R$1749)</f>
        <v>0.95532582037192526</v>
      </c>
    </row>
    <row r="519" spans="1:19" x14ac:dyDescent="0.35">
      <c r="A519">
        <v>1306888557</v>
      </c>
      <c r="B519" t="s">
        <v>351</v>
      </c>
      <c r="C519" t="s">
        <v>777</v>
      </c>
      <c r="D519" s="1">
        <f>SUMIFS(T_PROF[claims],T_PROF[year],D$2,T_PROF[encounter],D$4,T_PROF[bill_npi],$A519)</f>
        <v>2</v>
      </c>
      <c r="E519" s="1">
        <f>SUMIFS(T_PROF[claims],T_PROF[year],E$2,T_PROF[encounter],E$4,T_PROF[bill_npi],$A519)</f>
        <v>0</v>
      </c>
      <c r="F519" s="1">
        <f t="shared" si="56"/>
        <v>2</v>
      </c>
      <c r="G519" s="1">
        <f>SUMIFS(T_PROF[claims],T_PROF[year],G$2,T_PROF[encounter],G$4,T_PROF[bill_npi],$A519)</f>
        <v>3</v>
      </c>
      <c r="H519" s="1">
        <f>SUMIFS(T_PROF[claims],T_PROF[year],H$2,T_PROF[encounter],H$4,T_PROF[bill_npi],$A519)</f>
        <v>1</v>
      </c>
      <c r="I519" s="1">
        <f t="shared" si="57"/>
        <v>4</v>
      </c>
      <c r="J519" s="1">
        <f>SUMIFS(T_PROF[claims],T_PROF[year],J$2,T_PROF[encounter],J$4,T_PROF[bill_npi],$A519)</f>
        <v>2</v>
      </c>
      <c r="K519" s="1">
        <f>SUMIFS(T_PROF[claims],T_PROF[year],K$2,T_PROF[encounter],K$4,T_PROF[bill_npi],$A519)</f>
        <v>0</v>
      </c>
      <c r="L519" s="1">
        <f t="shared" si="58"/>
        <v>2</v>
      </c>
      <c r="M519" s="18">
        <f>SUMIFS(T_PROF[paid_amt],T_PROF[bill_npi],$A519,T_PROF[year],M$2,T_PROF[encounter],M$4)</f>
        <v>1720.75</v>
      </c>
      <c r="N519" s="18">
        <f>SUMIFS(T_PROF[paid_amt],T_PROF[bill_npi],$A519,T_PROF[year],N$2,T_PROF[encounter],N$4)</f>
        <v>0</v>
      </c>
      <c r="O519" s="18">
        <f t="shared" ref="O519:O582" si="59">SUM(M519:N519)</f>
        <v>1720.75</v>
      </c>
      <c r="P519" s="1">
        <f t="shared" ref="P519:P582" si="60">AVERAGE(J519,G519,D519)</f>
        <v>2.3333333333333335</v>
      </c>
      <c r="Q519" s="1">
        <f t="shared" ref="Q519:Q582" si="61">AVERAGE(K519,H519,E519)</f>
        <v>0.33333333333333331</v>
      </c>
      <c r="R519" s="1">
        <f t="shared" ref="R519:R582" si="62">AVERAGE(L519,I519,F519)</f>
        <v>2.6666666666666665</v>
      </c>
      <c r="S519" s="2">
        <f>SUM($R$6:$R519)/SUM($R$6:$R$1749)</f>
        <v>0.95540860782548664</v>
      </c>
    </row>
    <row r="520" spans="1:19" x14ac:dyDescent="0.35">
      <c r="A520">
        <v>1477757425</v>
      </c>
      <c r="B520" t="s">
        <v>351</v>
      </c>
      <c r="C520" t="s">
        <v>777</v>
      </c>
      <c r="D520" s="1">
        <f>SUMIFS(T_PROF[claims],T_PROF[year],D$2,T_PROF[encounter],D$4,T_PROF[bill_npi],$A520)</f>
        <v>3</v>
      </c>
      <c r="E520" s="1">
        <f>SUMIFS(T_PROF[claims],T_PROF[year],E$2,T_PROF[encounter],E$4,T_PROF[bill_npi],$A520)</f>
        <v>0</v>
      </c>
      <c r="F520" s="1">
        <f t="shared" si="56"/>
        <v>3</v>
      </c>
      <c r="G520" s="1">
        <f>SUMIFS(T_PROF[claims],T_PROF[year],G$2,T_PROF[encounter],G$4,T_PROF[bill_npi],$A520)</f>
        <v>4</v>
      </c>
      <c r="H520" s="1">
        <f>SUMIFS(T_PROF[claims],T_PROF[year],H$2,T_PROF[encounter],H$4,T_PROF[bill_npi],$A520)</f>
        <v>0</v>
      </c>
      <c r="I520" s="1">
        <f t="shared" si="57"/>
        <v>4</v>
      </c>
      <c r="J520" s="1">
        <f>SUMIFS(T_PROF[claims],T_PROF[year],J$2,T_PROF[encounter],J$4,T_PROF[bill_npi],$A520)</f>
        <v>0</v>
      </c>
      <c r="K520" s="1">
        <f>SUMIFS(T_PROF[claims],T_PROF[year],K$2,T_PROF[encounter],K$4,T_PROF[bill_npi],$A520)</f>
        <v>0</v>
      </c>
      <c r="L520" s="1">
        <f t="shared" si="58"/>
        <v>0</v>
      </c>
      <c r="M520" s="18">
        <f>SUMIFS(T_PROF[paid_amt],T_PROF[bill_npi],$A520,T_PROF[year],M$2,T_PROF[encounter],M$4)</f>
        <v>0</v>
      </c>
      <c r="N520" s="18">
        <f>SUMIFS(T_PROF[paid_amt],T_PROF[bill_npi],$A520,T_PROF[year],N$2,T_PROF[encounter],N$4)</f>
        <v>0</v>
      </c>
      <c r="O520" s="18">
        <f t="shared" si="59"/>
        <v>0</v>
      </c>
      <c r="P520" s="1">
        <f t="shared" si="60"/>
        <v>2.3333333333333335</v>
      </c>
      <c r="Q520" s="1">
        <f t="shared" si="61"/>
        <v>0</v>
      </c>
      <c r="R520" s="1">
        <f t="shared" si="62"/>
        <v>2.3333333333333335</v>
      </c>
      <c r="S520" s="2">
        <f>SUM($R$6:$R520)/SUM($R$6:$R$1749)</f>
        <v>0.95548104684735291</v>
      </c>
    </row>
    <row r="521" spans="1:19" x14ac:dyDescent="0.35">
      <c r="A521">
        <v>1386689248</v>
      </c>
      <c r="B521" t="s">
        <v>390</v>
      </c>
      <c r="C521" t="s">
        <v>434</v>
      </c>
      <c r="D521" s="1">
        <f>SUMIFS(T_PROF[claims],T_PROF[year],D$2,T_PROF[encounter],D$4,T_PROF[bill_npi],$A521)</f>
        <v>0</v>
      </c>
      <c r="E521" s="1">
        <f>SUMIFS(T_PROF[claims],T_PROF[year],E$2,T_PROF[encounter],E$4,T_PROF[bill_npi],$A521)</f>
        <v>2</v>
      </c>
      <c r="F521" s="1">
        <f t="shared" si="56"/>
        <v>2</v>
      </c>
      <c r="G521" s="1">
        <f>SUMIFS(T_PROF[claims],T_PROF[year],G$2,T_PROF[encounter],G$4,T_PROF[bill_npi],$A521)</f>
        <v>0</v>
      </c>
      <c r="H521" s="1">
        <f>SUMIFS(T_PROF[claims],T_PROF[year],H$2,T_PROF[encounter],H$4,T_PROF[bill_npi],$A521)</f>
        <v>0</v>
      </c>
      <c r="I521" s="1">
        <f t="shared" si="57"/>
        <v>0</v>
      </c>
      <c r="J521" s="1">
        <f>SUMIFS(T_PROF[claims],T_PROF[year],J$2,T_PROF[encounter],J$4,T_PROF[bill_npi],$A521)</f>
        <v>0</v>
      </c>
      <c r="K521" s="1">
        <f>SUMIFS(T_PROF[claims],T_PROF[year],K$2,T_PROF[encounter],K$4,T_PROF[bill_npi],$A521)</f>
        <v>0</v>
      </c>
      <c r="L521" s="1">
        <f t="shared" si="58"/>
        <v>0</v>
      </c>
      <c r="M521" s="18">
        <f>SUMIFS(T_PROF[paid_amt],T_PROF[bill_npi],$A521,T_PROF[year],M$2,T_PROF[encounter],M$4)</f>
        <v>0</v>
      </c>
      <c r="N521" s="18">
        <f>SUMIFS(T_PROF[paid_amt],T_PROF[bill_npi],$A521,T_PROF[year],N$2,T_PROF[encounter],N$4)</f>
        <v>0</v>
      </c>
      <c r="O521" s="18">
        <f t="shared" si="59"/>
        <v>0</v>
      </c>
      <c r="P521" s="1">
        <f t="shared" si="60"/>
        <v>0</v>
      </c>
      <c r="Q521" s="1">
        <f t="shared" si="61"/>
        <v>0.66666666666666663</v>
      </c>
      <c r="R521" s="1">
        <f t="shared" si="62"/>
        <v>0.66666666666666663</v>
      </c>
      <c r="S521" s="2">
        <f>SUM($R$6:$R521)/SUM($R$6:$R$1749)</f>
        <v>0.95550174371074326</v>
      </c>
    </row>
    <row r="522" spans="1:19" x14ac:dyDescent="0.35">
      <c r="A522">
        <v>1609857382</v>
      </c>
      <c r="B522" t="s">
        <v>352</v>
      </c>
      <c r="C522" t="s">
        <v>2130</v>
      </c>
      <c r="D522" s="1">
        <f>SUMIFS(T_PROF[claims],T_PROF[year],D$2,T_PROF[encounter],D$4,T_PROF[bill_npi],$A522)</f>
        <v>0</v>
      </c>
      <c r="E522" s="1">
        <f>SUMIFS(T_PROF[claims],T_PROF[year],E$2,T_PROF[encounter],E$4,T_PROF[bill_npi],$A522)</f>
        <v>4</v>
      </c>
      <c r="F522" s="1">
        <f t="shared" si="56"/>
        <v>4</v>
      </c>
      <c r="G522" s="1">
        <f>SUMIFS(T_PROF[claims],T_PROF[year],G$2,T_PROF[encounter],G$4,T_PROF[bill_npi],$A522)</f>
        <v>0</v>
      </c>
      <c r="H522" s="1">
        <f>SUMIFS(T_PROF[claims],T_PROF[year],H$2,T_PROF[encounter],H$4,T_PROF[bill_npi],$A522)</f>
        <v>0</v>
      </c>
      <c r="I522" s="1">
        <f t="shared" si="57"/>
        <v>0</v>
      </c>
      <c r="J522" s="1">
        <f>SUMIFS(T_PROF[claims],T_PROF[year],J$2,T_PROF[encounter],J$4,T_PROF[bill_npi],$A522)</f>
        <v>0</v>
      </c>
      <c r="K522" s="1">
        <f>SUMIFS(T_PROF[claims],T_PROF[year],K$2,T_PROF[encounter],K$4,T_PROF[bill_npi],$A522)</f>
        <v>0</v>
      </c>
      <c r="L522" s="1">
        <f t="shared" si="58"/>
        <v>0</v>
      </c>
      <c r="M522" s="18">
        <f>SUMIFS(T_PROF[paid_amt],T_PROF[bill_npi],$A522,T_PROF[year],M$2,T_PROF[encounter],M$4)</f>
        <v>0</v>
      </c>
      <c r="N522" s="18">
        <f>SUMIFS(T_PROF[paid_amt],T_PROF[bill_npi],$A522,T_PROF[year],N$2,T_PROF[encounter],N$4)</f>
        <v>0</v>
      </c>
      <c r="O522" s="18">
        <f t="shared" si="59"/>
        <v>0</v>
      </c>
      <c r="P522" s="1">
        <f t="shared" si="60"/>
        <v>0</v>
      </c>
      <c r="Q522" s="1">
        <f t="shared" si="61"/>
        <v>1.3333333333333333</v>
      </c>
      <c r="R522" s="1">
        <f t="shared" si="62"/>
        <v>1.3333333333333333</v>
      </c>
      <c r="S522" s="2">
        <f>SUM($R$6:$R522)/SUM($R$6:$R$1749)</f>
        <v>0.95554313743752395</v>
      </c>
    </row>
    <row r="523" spans="1:19" x14ac:dyDescent="0.35">
      <c r="A523">
        <v>1184701849</v>
      </c>
      <c r="B523" t="s">
        <v>351</v>
      </c>
      <c r="C523" t="s">
        <v>777</v>
      </c>
      <c r="D523" s="1">
        <f>SUMIFS(T_PROF[claims],T_PROF[year],D$2,T_PROF[encounter],D$4,T_PROF[bill_npi],$A523)</f>
        <v>6</v>
      </c>
      <c r="E523" s="1">
        <f>SUMIFS(T_PROF[claims],T_PROF[year],E$2,T_PROF[encounter],E$4,T_PROF[bill_npi],$A523)</f>
        <v>0</v>
      </c>
      <c r="F523" s="1">
        <f t="shared" si="56"/>
        <v>6</v>
      </c>
      <c r="G523" s="1">
        <f>SUMIFS(T_PROF[claims],T_PROF[year],G$2,T_PROF[encounter],G$4,T_PROF[bill_npi],$A523)</f>
        <v>3</v>
      </c>
      <c r="H523" s="1">
        <f>SUMIFS(T_PROF[claims],T_PROF[year],H$2,T_PROF[encounter],H$4,T_PROF[bill_npi],$A523)</f>
        <v>0</v>
      </c>
      <c r="I523" s="1">
        <f t="shared" si="57"/>
        <v>3</v>
      </c>
      <c r="J523" s="1">
        <f>SUMIFS(T_PROF[claims],T_PROF[year],J$2,T_PROF[encounter],J$4,T_PROF[bill_npi],$A523)</f>
        <v>2</v>
      </c>
      <c r="K523" s="1">
        <f>SUMIFS(T_PROF[claims],T_PROF[year],K$2,T_PROF[encounter],K$4,T_PROF[bill_npi],$A523)</f>
        <v>0</v>
      </c>
      <c r="L523" s="1">
        <f t="shared" si="58"/>
        <v>2</v>
      </c>
      <c r="M523" s="18">
        <f>SUMIFS(T_PROF[paid_amt],T_PROF[bill_npi],$A523,T_PROF[year],M$2,T_PROF[encounter],M$4)</f>
        <v>1450.74</v>
      </c>
      <c r="N523" s="18">
        <f>SUMIFS(T_PROF[paid_amt],T_PROF[bill_npi],$A523,T_PROF[year],N$2,T_PROF[encounter],N$4)</f>
        <v>0</v>
      </c>
      <c r="O523" s="18">
        <f t="shared" si="59"/>
        <v>1450.74</v>
      </c>
      <c r="P523" s="1">
        <f t="shared" si="60"/>
        <v>3.6666666666666665</v>
      </c>
      <c r="Q523" s="1">
        <f t="shared" si="61"/>
        <v>0</v>
      </c>
      <c r="R523" s="1">
        <f t="shared" si="62"/>
        <v>3.6666666666666665</v>
      </c>
      <c r="S523" s="2">
        <f>SUM($R$6:$R523)/SUM($R$6:$R$1749)</f>
        <v>0.95565697018617091</v>
      </c>
    </row>
    <row r="524" spans="1:19" x14ac:dyDescent="0.35">
      <c r="A524">
        <v>1386614436</v>
      </c>
      <c r="B524" t="s">
        <v>351</v>
      </c>
      <c r="C524" t="s">
        <v>777</v>
      </c>
      <c r="D524" s="1">
        <f>SUMIFS(T_PROF[claims],T_PROF[year],D$2,T_PROF[encounter],D$4,T_PROF[bill_npi],$A524)</f>
        <v>2</v>
      </c>
      <c r="E524" s="1">
        <f>SUMIFS(T_PROF[claims],T_PROF[year],E$2,T_PROF[encounter],E$4,T_PROF[bill_npi],$A524)</f>
        <v>0</v>
      </c>
      <c r="F524" s="1">
        <f t="shared" si="56"/>
        <v>2</v>
      </c>
      <c r="G524" s="1">
        <f>SUMIFS(T_PROF[claims],T_PROF[year],G$2,T_PROF[encounter],G$4,T_PROF[bill_npi],$A524)</f>
        <v>4</v>
      </c>
      <c r="H524" s="1">
        <f>SUMIFS(T_PROF[claims],T_PROF[year],H$2,T_PROF[encounter],H$4,T_PROF[bill_npi],$A524)</f>
        <v>0</v>
      </c>
      <c r="I524" s="1">
        <f t="shared" si="57"/>
        <v>4</v>
      </c>
      <c r="J524" s="1">
        <f>SUMIFS(T_PROF[claims],T_PROF[year],J$2,T_PROF[encounter],J$4,T_PROF[bill_npi],$A524)</f>
        <v>2</v>
      </c>
      <c r="K524" s="1">
        <f>SUMIFS(T_PROF[claims],T_PROF[year],K$2,T_PROF[encounter],K$4,T_PROF[bill_npi],$A524)</f>
        <v>0</v>
      </c>
      <c r="L524" s="1">
        <f t="shared" si="58"/>
        <v>2</v>
      </c>
      <c r="M524" s="18">
        <f>SUMIFS(T_PROF[paid_amt],T_PROF[bill_npi],$A524,T_PROF[year],M$2,T_PROF[encounter],M$4)</f>
        <v>91.05</v>
      </c>
      <c r="N524" s="18">
        <f>SUMIFS(T_PROF[paid_amt],T_PROF[bill_npi],$A524,T_PROF[year],N$2,T_PROF[encounter],N$4)</f>
        <v>0</v>
      </c>
      <c r="O524" s="18">
        <f t="shared" si="59"/>
        <v>91.05</v>
      </c>
      <c r="P524" s="1">
        <f t="shared" si="60"/>
        <v>2.6666666666666665</v>
      </c>
      <c r="Q524" s="1">
        <f t="shared" si="61"/>
        <v>0</v>
      </c>
      <c r="R524" s="1">
        <f t="shared" si="62"/>
        <v>2.6666666666666665</v>
      </c>
      <c r="S524" s="2">
        <f>SUM($R$6:$R524)/SUM($R$6:$R$1749)</f>
        <v>0.9557397576397324</v>
      </c>
    </row>
    <row r="525" spans="1:19" x14ac:dyDescent="0.35">
      <c r="A525">
        <v>1235361643</v>
      </c>
      <c r="B525" t="s">
        <v>351</v>
      </c>
      <c r="C525" t="s">
        <v>777</v>
      </c>
      <c r="D525" s="1">
        <f>SUMIFS(T_PROF[claims],T_PROF[year],D$2,T_PROF[encounter],D$4,T_PROF[bill_npi],$A525)</f>
        <v>0</v>
      </c>
      <c r="E525" s="1">
        <f>SUMIFS(T_PROF[claims],T_PROF[year],E$2,T_PROF[encounter],E$4,T_PROF[bill_npi],$A525)</f>
        <v>0</v>
      </c>
      <c r="F525" s="1">
        <f t="shared" si="56"/>
        <v>0</v>
      </c>
      <c r="G525" s="1">
        <f>SUMIFS(T_PROF[claims],T_PROF[year],G$2,T_PROF[encounter],G$4,T_PROF[bill_npi],$A525)</f>
        <v>0</v>
      </c>
      <c r="H525" s="1">
        <f>SUMIFS(T_PROF[claims],T_PROF[year],H$2,T_PROF[encounter],H$4,T_PROF[bill_npi],$A525)</f>
        <v>0</v>
      </c>
      <c r="I525" s="1">
        <f t="shared" si="57"/>
        <v>0</v>
      </c>
      <c r="J525" s="1">
        <f>SUMIFS(T_PROF[claims],T_PROF[year],J$2,T_PROF[encounter],J$4,T_PROF[bill_npi],$A525)</f>
        <v>0</v>
      </c>
      <c r="K525" s="1">
        <f>SUMIFS(T_PROF[claims],T_PROF[year],K$2,T_PROF[encounter],K$4,T_PROF[bill_npi],$A525)</f>
        <v>0</v>
      </c>
      <c r="L525" s="1">
        <f t="shared" si="58"/>
        <v>0</v>
      </c>
      <c r="M525" s="18">
        <f>SUMIFS(T_PROF[paid_amt],T_PROF[bill_npi],$A525,T_PROF[year],M$2,T_PROF[encounter],M$4)</f>
        <v>0</v>
      </c>
      <c r="N525" s="18">
        <f>SUMIFS(T_PROF[paid_amt],T_PROF[bill_npi],$A525,T_PROF[year],N$2,T_PROF[encounter],N$4)</f>
        <v>0</v>
      </c>
      <c r="O525" s="18">
        <f t="shared" si="59"/>
        <v>0</v>
      </c>
      <c r="P525" s="1">
        <f t="shared" si="60"/>
        <v>0</v>
      </c>
      <c r="Q525" s="1">
        <f t="shared" si="61"/>
        <v>0</v>
      </c>
      <c r="R525" s="1">
        <f t="shared" si="62"/>
        <v>0</v>
      </c>
      <c r="S525" s="2">
        <f>SUM($R$6:$R525)/SUM($R$6:$R$1749)</f>
        <v>0.9557397576397324</v>
      </c>
    </row>
    <row r="526" spans="1:19" x14ac:dyDescent="0.35">
      <c r="A526">
        <v>1922411065</v>
      </c>
      <c r="B526" t="s">
        <v>351</v>
      </c>
      <c r="C526" t="s">
        <v>777</v>
      </c>
      <c r="D526" s="1">
        <f>SUMIFS(T_PROF[claims],T_PROF[year],D$2,T_PROF[encounter],D$4,T_PROF[bill_npi],$A526)</f>
        <v>0</v>
      </c>
      <c r="E526" s="1">
        <f>SUMIFS(T_PROF[claims],T_PROF[year],E$2,T_PROF[encounter],E$4,T_PROF[bill_npi],$A526)</f>
        <v>0</v>
      </c>
      <c r="F526" s="1">
        <f t="shared" si="56"/>
        <v>0</v>
      </c>
      <c r="G526" s="1">
        <f>SUMIFS(T_PROF[claims],T_PROF[year],G$2,T_PROF[encounter],G$4,T_PROF[bill_npi],$A526)</f>
        <v>0</v>
      </c>
      <c r="H526" s="1">
        <f>SUMIFS(T_PROF[claims],T_PROF[year],H$2,T_PROF[encounter],H$4,T_PROF[bill_npi],$A526)</f>
        <v>11</v>
      </c>
      <c r="I526" s="1">
        <f t="shared" si="57"/>
        <v>11</v>
      </c>
      <c r="J526" s="1">
        <f>SUMIFS(T_PROF[claims],T_PROF[year],J$2,T_PROF[encounter],J$4,T_PROF[bill_npi],$A526)</f>
        <v>0</v>
      </c>
      <c r="K526" s="1">
        <f>SUMIFS(T_PROF[claims],T_PROF[year],K$2,T_PROF[encounter],K$4,T_PROF[bill_npi],$A526)</f>
        <v>0</v>
      </c>
      <c r="L526" s="1">
        <f t="shared" si="58"/>
        <v>0</v>
      </c>
      <c r="M526" s="18">
        <f>SUMIFS(T_PROF[paid_amt],T_PROF[bill_npi],$A526,T_PROF[year],M$2,T_PROF[encounter],M$4)</f>
        <v>0</v>
      </c>
      <c r="N526" s="18">
        <f>SUMIFS(T_PROF[paid_amt],T_PROF[bill_npi],$A526,T_PROF[year],N$2,T_PROF[encounter],N$4)</f>
        <v>0</v>
      </c>
      <c r="O526" s="18">
        <f t="shared" si="59"/>
        <v>0</v>
      </c>
      <c r="P526" s="1">
        <f t="shared" si="60"/>
        <v>0</v>
      </c>
      <c r="Q526" s="1">
        <f t="shared" si="61"/>
        <v>3.6666666666666665</v>
      </c>
      <c r="R526" s="1">
        <f t="shared" si="62"/>
        <v>3.6666666666666665</v>
      </c>
      <c r="S526" s="2">
        <f>SUM($R$6:$R526)/SUM($R$6:$R$1749)</f>
        <v>0.95585359038837936</v>
      </c>
    </row>
    <row r="527" spans="1:19" x14ac:dyDescent="0.35">
      <c r="A527">
        <v>1710009295</v>
      </c>
      <c r="B527" t="s">
        <v>352</v>
      </c>
      <c r="C527" t="s">
        <v>2130</v>
      </c>
      <c r="D527" s="1">
        <f>SUMIFS(T_PROF[claims],T_PROF[year],D$2,T_PROF[encounter],D$4,T_PROF[bill_npi],$A527)</f>
        <v>0</v>
      </c>
      <c r="E527" s="1">
        <f>SUMIFS(T_PROF[claims],T_PROF[year],E$2,T_PROF[encounter],E$4,T_PROF[bill_npi],$A527)</f>
        <v>14</v>
      </c>
      <c r="F527" s="1">
        <f t="shared" si="56"/>
        <v>14</v>
      </c>
      <c r="G527" s="1">
        <f>SUMIFS(T_PROF[claims],T_PROF[year],G$2,T_PROF[encounter],G$4,T_PROF[bill_npi],$A527)</f>
        <v>0</v>
      </c>
      <c r="H527" s="1">
        <f>SUMIFS(T_PROF[claims],T_PROF[year],H$2,T_PROF[encounter],H$4,T_PROF[bill_npi],$A527)</f>
        <v>0</v>
      </c>
      <c r="I527" s="1">
        <f t="shared" si="57"/>
        <v>0</v>
      </c>
      <c r="J527" s="1">
        <f>SUMIFS(T_PROF[claims],T_PROF[year],J$2,T_PROF[encounter],J$4,T_PROF[bill_npi],$A527)</f>
        <v>0</v>
      </c>
      <c r="K527" s="1">
        <f>SUMIFS(T_PROF[claims],T_PROF[year],K$2,T_PROF[encounter],K$4,T_PROF[bill_npi],$A527)</f>
        <v>0</v>
      </c>
      <c r="L527" s="1">
        <f t="shared" si="58"/>
        <v>0</v>
      </c>
      <c r="M527" s="18">
        <f>SUMIFS(T_PROF[paid_amt],T_PROF[bill_npi],$A527,T_PROF[year],M$2,T_PROF[encounter],M$4)</f>
        <v>0</v>
      </c>
      <c r="N527" s="18">
        <f>SUMIFS(T_PROF[paid_amt],T_PROF[bill_npi],$A527,T_PROF[year],N$2,T_PROF[encounter],N$4)</f>
        <v>0</v>
      </c>
      <c r="O527" s="18">
        <f t="shared" si="59"/>
        <v>0</v>
      </c>
      <c r="P527" s="1">
        <f t="shared" si="60"/>
        <v>0</v>
      </c>
      <c r="Q527" s="1">
        <f t="shared" si="61"/>
        <v>4.666666666666667</v>
      </c>
      <c r="R527" s="1">
        <f t="shared" si="62"/>
        <v>4.666666666666667</v>
      </c>
      <c r="S527" s="2">
        <f>SUM($R$6:$R527)/SUM($R$6:$R$1749)</f>
        <v>0.95599846843211189</v>
      </c>
    </row>
    <row r="528" spans="1:19" x14ac:dyDescent="0.35">
      <c r="A528">
        <v>1558882175</v>
      </c>
      <c r="B528" t="s">
        <v>351</v>
      </c>
      <c r="C528" t="s">
        <v>777</v>
      </c>
      <c r="D528" s="1">
        <f>SUMIFS(T_PROF[claims],T_PROF[year],D$2,T_PROF[encounter],D$4,T_PROF[bill_npi],$A528)</f>
        <v>0</v>
      </c>
      <c r="E528" s="1">
        <f>SUMIFS(T_PROF[claims],T_PROF[year],E$2,T_PROF[encounter],E$4,T_PROF[bill_npi],$A528)</f>
        <v>1</v>
      </c>
      <c r="F528" s="1">
        <f t="shared" si="56"/>
        <v>1</v>
      </c>
      <c r="G528" s="1">
        <f>SUMIFS(T_PROF[claims],T_PROF[year],G$2,T_PROF[encounter],G$4,T_PROF[bill_npi],$A528)</f>
        <v>0</v>
      </c>
      <c r="H528" s="1">
        <f>SUMIFS(T_PROF[claims],T_PROF[year],H$2,T_PROF[encounter],H$4,T_PROF[bill_npi],$A528)</f>
        <v>0</v>
      </c>
      <c r="I528" s="1">
        <f t="shared" si="57"/>
        <v>0</v>
      </c>
      <c r="J528" s="1">
        <f>SUMIFS(T_PROF[claims],T_PROF[year],J$2,T_PROF[encounter],J$4,T_PROF[bill_npi],$A528)</f>
        <v>0</v>
      </c>
      <c r="K528" s="1">
        <f>SUMIFS(T_PROF[claims],T_PROF[year],K$2,T_PROF[encounter],K$4,T_PROF[bill_npi],$A528)</f>
        <v>0</v>
      </c>
      <c r="L528" s="1">
        <f t="shared" si="58"/>
        <v>0</v>
      </c>
      <c r="M528" s="18">
        <f>SUMIFS(T_PROF[paid_amt],T_PROF[bill_npi],$A528,T_PROF[year],M$2,T_PROF[encounter],M$4)</f>
        <v>0</v>
      </c>
      <c r="N528" s="18">
        <f>SUMIFS(T_PROF[paid_amt],T_PROF[bill_npi],$A528,T_PROF[year],N$2,T_PROF[encounter],N$4)</f>
        <v>0</v>
      </c>
      <c r="O528" s="18">
        <f t="shared" si="59"/>
        <v>0</v>
      </c>
      <c r="P528" s="1">
        <f t="shared" si="60"/>
        <v>0</v>
      </c>
      <c r="Q528" s="1">
        <f t="shared" si="61"/>
        <v>0.33333333333333331</v>
      </c>
      <c r="R528" s="1">
        <f t="shared" si="62"/>
        <v>0.33333333333333331</v>
      </c>
      <c r="S528" s="2">
        <f>SUM($R$6:$R528)/SUM($R$6:$R$1749)</f>
        <v>0.95600881686380701</v>
      </c>
    </row>
    <row r="529" spans="1:19" x14ac:dyDescent="0.35">
      <c r="A529">
        <v>1295729408</v>
      </c>
      <c r="B529" t="s">
        <v>361</v>
      </c>
      <c r="C529" t="s">
        <v>546</v>
      </c>
      <c r="D529" s="1">
        <f>SUMIFS(T_PROF[claims],T_PROF[year],D$2,T_PROF[encounter],D$4,T_PROF[bill_npi],$A529)</f>
        <v>0</v>
      </c>
      <c r="E529" s="1">
        <f>SUMIFS(T_PROF[claims],T_PROF[year],E$2,T_PROF[encounter],E$4,T_PROF[bill_npi],$A529)</f>
        <v>4</v>
      </c>
      <c r="F529" s="1">
        <f t="shared" si="56"/>
        <v>4</v>
      </c>
      <c r="G529" s="1">
        <f>SUMIFS(T_PROF[claims],T_PROF[year],G$2,T_PROF[encounter],G$4,T_PROF[bill_npi],$A529)</f>
        <v>0</v>
      </c>
      <c r="H529" s="1">
        <f>SUMIFS(T_PROF[claims],T_PROF[year],H$2,T_PROF[encounter],H$4,T_PROF[bill_npi],$A529)</f>
        <v>2</v>
      </c>
      <c r="I529" s="1">
        <f t="shared" si="57"/>
        <v>2</v>
      </c>
      <c r="J529" s="1">
        <f>SUMIFS(T_PROF[claims],T_PROF[year],J$2,T_PROF[encounter],J$4,T_PROF[bill_npi],$A529)</f>
        <v>0</v>
      </c>
      <c r="K529" s="1">
        <f>SUMIFS(T_PROF[claims],T_PROF[year],K$2,T_PROF[encounter],K$4,T_PROF[bill_npi],$A529)</f>
        <v>1</v>
      </c>
      <c r="L529" s="1">
        <f t="shared" si="58"/>
        <v>1</v>
      </c>
      <c r="M529" s="18">
        <f>SUMIFS(T_PROF[paid_amt],T_PROF[bill_npi],$A529,T_PROF[year],M$2,T_PROF[encounter],M$4)</f>
        <v>0</v>
      </c>
      <c r="N529" s="18">
        <f>SUMIFS(T_PROF[paid_amt],T_PROF[bill_npi],$A529,T_PROF[year],N$2,T_PROF[encounter],N$4)</f>
        <v>2500</v>
      </c>
      <c r="O529" s="18">
        <f t="shared" si="59"/>
        <v>2500</v>
      </c>
      <c r="P529" s="1">
        <f t="shared" si="60"/>
        <v>0</v>
      </c>
      <c r="Q529" s="1">
        <f t="shared" si="61"/>
        <v>2.3333333333333335</v>
      </c>
      <c r="R529" s="1">
        <f t="shared" si="62"/>
        <v>2.3333333333333335</v>
      </c>
      <c r="S529" s="2">
        <f>SUM($R$6:$R529)/SUM($R$6:$R$1749)</f>
        <v>0.95608125588567316</v>
      </c>
    </row>
    <row r="530" spans="1:19" x14ac:dyDescent="0.35">
      <c r="A530">
        <v>1417922790</v>
      </c>
      <c r="B530" t="s">
        <v>351</v>
      </c>
      <c r="C530" t="s">
        <v>777</v>
      </c>
      <c r="D530" s="1">
        <f>SUMIFS(T_PROF[claims],T_PROF[year],D$2,T_PROF[encounter],D$4,T_PROF[bill_npi],$A530)</f>
        <v>0</v>
      </c>
      <c r="E530" s="1">
        <f>SUMIFS(T_PROF[claims],T_PROF[year],E$2,T_PROF[encounter],E$4,T_PROF[bill_npi],$A530)</f>
        <v>2</v>
      </c>
      <c r="F530" s="1">
        <f t="shared" si="56"/>
        <v>2</v>
      </c>
      <c r="G530" s="1">
        <f>SUMIFS(T_PROF[claims],T_PROF[year],G$2,T_PROF[encounter],G$4,T_PROF[bill_npi],$A530)</f>
        <v>0</v>
      </c>
      <c r="H530" s="1">
        <f>SUMIFS(T_PROF[claims],T_PROF[year],H$2,T_PROF[encounter],H$4,T_PROF[bill_npi],$A530)</f>
        <v>4</v>
      </c>
      <c r="I530" s="1">
        <f t="shared" si="57"/>
        <v>4</v>
      </c>
      <c r="J530" s="1">
        <f>SUMIFS(T_PROF[claims],T_PROF[year],J$2,T_PROF[encounter],J$4,T_PROF[bill_npi],$A530)</f>
        <v>0</v>
      </c>
      <c r="K530" s="1">
        <f>SUMIFS(T_PROF[claims],T_PROF[year],K$2,T_PROF[encounter],K$4,T_PROF[bill_npi],$A530)</f>
        <v>4</v>
      </c>
      <c r="L530" s="1">
        <f t="shared" si="58"/>
        <v>4</v>
      </c>
      <c r="M530" s="18">
        <f>SUMIFS(T_PROF[paid_amt],T_PROF[bill_npi],$A530,T_PROF[year],M$2,T_PROF[encounter],M$4)</f>
        <v>0</v>
      </c>
      <c r="N530" s="18">
        <f>SUMIFS(T_PROF[paid_amt],T_PROF[bill_npi],$A530,T_PROF[year],N$2,T_PROF[encounter],N$4)</f>
        <v>9059.94</v>
      </c>
      <c r="O530" s="18">
        <f t="shared" si="59"/>
        <v>9059.94</v>
      </c>
      <c r="P530" s="1">
        <f t="shared" si="60"/>
        <v>0</v>
      </c>
      <c r="Q530" s="1">
        <f t="shared" si="61"/>
        <v>3.3333333333333335</v>
      </c>
      <c r="R530" s="1">
        <f t="shared" si="62"/>
        <v>3.3333333333333335</v>
      </c>
      <c r="S530" s="2">
        <f>SUM($R$6:$R530)/SUM($R$6:$R$1749)</f>
        <v>0.95618474020262489</v>
      </c>
    </row>
    <row r="531" spans="1:19" x14ac:dyDescent="0.35">
      <c r="A531">
        <v>1346325230</v>
      </c>
      <c r="B531" t="s">
        <v>351</v>
      </c>
      <c r="C531" t="s">
        <v>777</v>
      </c>
      <c r="D531" s="1">
        <f>SUMIFS(T_PROF[claims],T_PROF[year],D$2,T_PROF[encounter],D$4,T_PROF[bill_npi],$A531)</f>
        <v>0</v>
      </c>
      <c r="E531" s="1">
        <f>SUMIFS(T_PROF[claims],T_PROF[year],E$2,T_PROF[encounter],E$4,T_PROF[bill_npi],$A531)</f>
        <v>4</v>
      </c>
      <c r="F531" s="1">
        <f t="shared" si="56"/>
        <v>4</v>
      </c>
      <c r="G531" s="1">
        <f>SUMIFS(T_PROF[claims],T_PROF[year],G$2,T_PROF[encounter],G$4,T_PROF[bill_npi],$A531)</f>
        <v>0</v>
      </c>
      <c r="H531" s="1">
        <f>SUMIFS(T_PROF[claims],T_PROF[year],H$2,T_PROF[encounter],H$4,T_PROF[bill_npi],$A531)</f>
        <v>7</v>
      </c>
      <c r="I531" s="1">
        <f t="shared" si="57"/>
        <v>7</v>
      </c>
      <c r="J531" s="1">
        <f>SUMIFS(T_PROF[claims],T_PROF[year],J$2,T_PROF[encounter],J$4,T_PROF[bill_npi],$A531)</f>
        <v>0</v>
      </c>
      <c r="K531" s="1">
        <f>SUMIFS(T_PROF[claims],T_PROF[year],K$2,T_PROF[encounter],K$4,T_PROF[bill_npi],$A531)</f>
        <v>4</v>
      </c>
      <c r="L531" s="1">
        <f t="shared" si="58"/>
        <v>4</v>
      </c>
      <c r="M531" s="18">
        <f>SUMIFS(T_PROF[paid_amt],T_PROF[bill_npi],$A531,T_PROF[year],M$2,T_PROF[encounter],M$4)</f>
        <v>0</v>
      </c>
      <c r="N531" s="18">
        <f>SUMIFS(T_PROF[paid_amt],T_PROF[bill_npi],$A531,T_PROF[year],N$2,T_PROF[encounter],N$4)</f>
        <v>12000</v>
      </c>
      <c r="O531" s="18">
        <f t="shared" si="59"/>
        <v>12000</v>
      </c>
      <c r="P531" s="1">
        <f t="shared" si="60"/>
        <v>0</v>
      </c>
      <c r="Q531" s="1">
        <f t="shared" si="61"/>
        <v>5</v>
      </c>
      <c r="R531" s="1">
        <f t="shared" si="62"/>
        <v>5</v>
      </c>
      <c r="S531" s="2">
        <f>SUM($R$6:$R531)/SUM($R$6:$R$1749)</f>
        <v>0.95633996667805254</v>
      </c>
    </row>
    <row r="532" spans="1:19" x14ac:dyDescent="0.35">
      <c r="A532">
        <v>1528051596</v>
      </c>
      <c r="B532" t="s">
        <v>351</v>
      </c>
      <c r="C532" t="s">
        <v>777</v>
      </c>
      <c r="D532" s="1">
        <f>SUMIFS(T_PROF[claims],T_PROF[year],D$2,T_PROF[encounter],D$4,T_PROF[bill_npi],$A532)</f>
        <v>4</v>
      </c>
      <c r="E532" s="1">
        <f>SUMIFS(T_PROF[claims],T_PROF[year],E$2,T_PROF[encounter],E$4,T_PROF[bill_npi],$A532)</f>
        <v>0</v>
      </c>
      <c r="F532" s="1">
        <f t="shared" si="56"/>
        <v>4</v>
      </c>
      <c r="G532" s="1">
        <f>SUMIFS(T_PROF[claims],T_PROF[year],G$2,T_PROF[encounter],G$4,T_PROF[bill_npi],$A532)</f>
        <v>0</v>
      </c>
      <c r="H532" s="1">
        <f>SUMIFS(T_PROF[claims],T_PROF[year],H$2,T_PROF[encounter],H$4,T_PROF[bill_npi],$A532)</f>
        <v>0</v>
      </c>
      <c r="I532" s="1">
        <f t="shared" si="57"/>
        <v>0</v>
      </c>
      <c r="J532" s="1">
        <f>SUMIFS(T_PROF[claims],T_PROF[year],J$2,T_PROF[encounter],J$4,T_PROF[bill_npi],$A532)</f>
        <v>2</v>
      </c>
      <c r="K532" s="1">
        <f>SUMIFS(T_PROF[claims],T_PROF[year],K$2,T_PROF[encounter],K$4,T_PROF[bill_npi],$A532)</f>
        <v>0</v>
      </c>
      <c r="L532" s="1">
        <f t="shared" si="58"/>
        <v>2</v>
      </c>
      <c r="M532" s="18">
        <f>SUMIFS(T_PROF[paid_amt],T_PROF[bill_npi],$A532,T_PROF[year],M$2,T_PROF[encounter],M$4)</f>
        <v>3441.5</v>
      </c>
      <c r="N532" s="18">
        <f>SUMIFS(T_PROF[paid_amt],T_PROF[bill_npi],$A532,T_PROF[year],N$2,T_PROF[encounter],N$4)</f>
        <v>0</v>
      </c>
      <c r="O532" s="18">
        <f t="shared" si="59"/>
        <v>3441.5</v>
      </c>
      <c r="P532" s="1">
        <f t="shared" si="60"/>
        <v>2</v>
      </c>
      <c r="Q532" s="1">
        <f t="shared" si="61"/>
        <v>0</v>
      </c>
      <c r="R532" s="1">
        <f t="shared" si="62"/>
        <v>2</v>
      </c>
      <c r="S532" s="2">
        <f>SUM($R$6:$R532)/SUM($R$6:$R$1749)</f>
        <v>0.95640205726822358</v>
      </c>
    </row>
    <row r="533" spans="1:19" x14ac:dyDescent="0.35">
      <c r="A533">
        <v>1386842508</v>
      </c>
      <c r="B533" t="s">
        <v>351</v>
      </c>
      <c r="C533" t="s">
        <v>777</v>
      </c>
      <c r="D533" s="1">
        <f>SUMIFS(T_PROF[claims],T_PROF[year],D$2,T_PROF[encounter],D$4,T_PROF[bill_npi],$A533)</f>
        <v>8</v>
      </c>
      <c r="E533" s="1">
        <f>SUMIFS(T_PROF[claims],T_PROF[year],E$2,T_PROF[encounter],E$4,T_PROF[bill_npi],$A533)</f>
        <v>0</v>
      </c>
      <c r="F533" s="1">
        <f t="shared" si="56"/>
        <v>8</v>
      </c>
      <c r="G533" s="1">
        <f>SUMIFS(T_PROF[claims],T_PROF[year],G$2,T_PROF[encounter],G$4,T_PROF[bill_npi],$A533)</f>
        <v>1</v>
      </c>
      <c r="H533" s="1">
        <f>SUMIFS(T_PROF[claims],T_PROF[year],H$2,T_PROF[encounter],H$4,T_PROF[bill_npi],$A533)</f>
        <v>0</v>
      </c>
      <c r="I533" s="1">
        <f t="shared" si="57"/>
        <v>1</v>
      </c>
      <c r="J533" s="1">
        <f>SUMIFS(T_PROF[claims],T_PROF[year],J$2,T_PROF[encounter],J$4,T_PROF[bill_npi],$A533)</f>
        <v>1</v>
      </c>
      <c r="K533" s="1">
        <f>SUMIFS(T_PROF[claims],T_PROF[year],K$2,T_PROF[encounter],K$4,T_PROF[bill_npi],$A533)</f>
        <v>0</v>
      </c>
      <c r="L533" s="1">
        <f t="shared" si="58"/>
        <v>1</v>
      </c>
      <c r="M533" s="18">
        <f>SUMIFS(T_PROF[paid_amt],T_PROF[bill_npi],$A533,T_PROF[year],M$2,T_PROF[encounter],M$4)</f>
        <v>1720.75</v>
      </c>
      <c r="N533" s="18">
        <f>SUMIFS(T_PROF[paid_amt],T_PROF[bill_npi],$A533,T_PROF[year],N$2,T_PROF[encounter],N$4)</f>
        <v>0</v>
      </c>
      <c r="O533" s="18">
        <f t="shared" si="59"/>
        <v>1720.75</v>
      </c>
      <c r="P533" s="1">
        <f t="shared" si="60"/>
        <v>3.3333333333333335</v>
      </c>
      <c r="Q533" s="1">
        <f t="shared" si="61"/>
        <v>0</v>
      </c>
      <c r="R533" s="1">
        <f t="shared" si="62"/>
        <v>3.3333333333333335</v>
      </c>
      <c r="S533" s="2">
        <f>SUM($R$6:$R533)/SUM($R$6:$R$1749)</f>
        <v>0.95650554158517531</v>
      </c>
    </row>
    <row r="534" spans="1:19" x14ac:dyDescent="0.35">
      <c r="A534">
        <v>1669454492</v>
      </c>
      <c r="B534" t="s">
        <v>351</v>
      </c>
      <c r="C534" t="s">
        <v>777</v>
      </c>
      <c r="D534" s="1">
        <f>SUMIFS(T_PROF[claims],T_PROF[year],D$2,T_PROF[encounter],D$4,T_PROF[bill_npi],$A534)</f>
        <v>1</v>
      </c>
      <c r="E534" s="1">
        <f>SUMIFS(T_PROF[claims],T_PROF[year],E$2,T_PROF[encounter],E$4,T_PROF[bill_npi],$A534)</f>
        <v>0</v>
      </c>
      <c r="F534" s="1">
        <f t="shared" si="56"/>
        <v>1</v>
      </c>
      <c r="G534" s="1">
        <f>SUMIFS(T_PROF[claims],T_PROF[year],G$2,T_PROF[encounter],G$4,T_PROF[bill_npi],$A534)</f>
        <v>8</v>
      </c>
      <c r="H534" s="1">
        <f>SUMIFS(T_PROF[claims],T_PROF[year],H$2,T_PROF[encounter],H$4,T_PROF[bill_npi],$A534)</f>
        <v>0</v>
      </c>
      <c r="I534" s="1">
        <f t="shared" si="57"/>
        <v>8</v>
      </c>
      <c r="J534" s="1">
        <f>SUMIFS(T_PROF[claims],T_PROF[year],J$2,T_PROF[encounter],J$4,T_PROF[bill_npi],$A534)</f>
        <v>1</v>
      </c>
      <c r="K534" s="1">
        <f>SUMIFS(T_PROF[claims],T_PROF[year],K$2,T_PROF[encounter],K$4,T_PROF[bill_npi],$A534)</f>
        <v>0</v>
      </c>
      <c r="L534" s="1">
        <f t="shared" si="58"/>
        <v>1</v>
      </c>
      <c r="M534" s="18">
        <f>SUMIFS(T_PROF[paid_amt],T_PROF[bill_npi],$A534,T_PROF[year],M$2,T_PROF[encounter],M$4)</f>
        <v>1720.75</v>
      </c>
      <c r="N534" s="18">
        <f>SUMIFS(T_PROF[paid_amt],T_PROF[bill_npi],$A534,T_PROF[year],N$2,T_PROF[encounter],N$4)</f>
        <v>0</v>
      </c>
      <c r="O534" s="18">
        <f t="shared" si="59"/>
        <v>1720.75</v>
      </c>
      <c r="P534" s="1">
        <f t="shared" si="60"/>
        <v>3.3333333333333335</v>
      </c>
      <c r="Q534" s="1">
        <f t="shared" si="61"/>
        <v>0</v>
      </c>
      <c r="R534" s="1">
        <f t="shared" si="62"/>
        <v>3.3333333333333335</v>
      </c>
      <c r="S534" s="2">
        <f>SUM($R$6:$R534)/SUM($R$6:$R$1749)</f>
        <v>0.95660902590212704</v>
      </c>
    </row>
    <row r="535" spans="1:19" x14ac:dyDescent="0.35">
      <c r="A535">
        <v>1780734178</v>
      </c>
      <c r="B535" t="s">
        <v>358</v>
      </c>
      <c r="C535" t="s">
        <v>777</v>
      </c>
      <c r="D535" s="1">
        <f>SUMIFS(T_PROF[claims],T_PROF[year],D$2,T_PROF[encounter],D$4,T_PROF[bill_npi],$A535)</f>
        <v>0</v>
      </c>
      <c r="E535" s="1">
        <f>SUMIFS(T_PROF[claims],T_PROF[year],E$2,T_PROF[encounter],E$4,T_PROF[bill_npi],$A535)</f>
        <v>0</v>
      </c>
      <c r="F535" s="1">
        <f t="shared" si="56"/>
        <v>0</v>
      </c>
      <c r="G535" s="1">
        <f>SUMIFS(T_PROF[claims],T_PROF[year],G$2,T_PROF[encounter],G$4,T_PROF[bill_npi],$A535)</f>
        <v>0</v>
      </c>
      <c r="H535" s="1">
        <f>SUMIFS(T_PROF[claims],T_PROF[year],H$2,T_PROF[encounter],H$4,T_PROF[bill_npi],$A535)</f>
        <v>10</v>
      </c>
      <c r="I535" s="1">
        <f t="shared" si="57"/>
        <v>10</v>
      </c>
      <c r="J535" s="1">
        <f>SUMIFS(T_PROF[claims],T_PROF[year],J$2,T_PROF[encounter],J$4,T_PROF[bill_npi],$A535)</f>
        <v>0</v>
      </c>
      <c r="K535" s="1">
        <f>SUMIFS(T_PROF[claims],T_PROF[year],K$2,T_PROF[encounter],K$4,T_PROF[bill_npi],$A535)</f>
        <v>3</v>
      </c>
      <c r="L535" s="1">
        <f t="shared" si="58"/>
        <v>3</v>
      </c>
      <c r="M535" s="18">
        <f>SUMIFS(T_PROF[paid_amt],T_PROF[bill_npi],$A535,T_PROF[year],M$2,T_PROF[encounter],M$4)</f>
        <v>0</v>
      </c>
      <c r="N535" s="18">
        <f>SUMIFS(T_PROF[paid_amt],T_PROF[bill_npi],$A535,T_PROF[year],N$2,T_PROF[encounter],N$4)</f>
        <v>3841.5</v>
      </c>
      <c r="O535" s="18">
        <f t="shared" si="59"/>
        <v>3841.5</v>
      </c>
      <c r="P535" s="1">
        <f t="shared" si="60"/>
        <v>0</v>
      </c>
      <c r="Q535" s="1">
        <f t="shared" si="61"/>
        <v>4.333333333333333</v>
      </c>
      <c r="R535" s="1">
        <f t="shared" si="62"/>
        <v>4.333333333333333</v>
      </c>
      <c r="S535" s="2">
        <f>SUM($R$6:$R535)/SUM($R$6:$R$1749)</f>
        <v>0.95674355551416435</v>
      </c>
    </row>
    <row r="536" spans="1:19" x14ac:dyDescent="0.35">
      <c r="A536">
        <v>1952893091</v>
      </c>
      <c r="B536" t="s">
        <v>363</v>
      </c>
      <c r="C536" t="s">
        <v>2967</v>
      </c>
      <c r="D536" s="1">
        <f>SUMIFS(T_PROF[claims],T_PROF[year],D$2,T_PROF[encounter],D$4,T_PROF[bill_npi],$A536)</f>
        <v>0</v>
      </c>
      <c r="E536" s="1">
        <f>SUMIFS(T_PROF[claims],T_PROF[year],E$2,T_PROF[encounter],E$4,T_PROF[bill_npi],$A536)</f>
        <v>3</v>
      </c>
      <c r="F536" s="1">
        <f t="shared" si="56"/>
        <v>3</v>
      </c>
      <c r="G536" s="1">
        <f>SUMIFS(T_PROF[claims],T_PROF[year],G$2,T_PROF[encounter],G$4,T_PROF[bill_npi],$A536)</f>
        <v>0</v>
      </c>
      <c r="H536" s="1">
        <f>SUMIFS(T_PROF[claims],T_PROF[year],H$2,T_PROF[encounter],H$4,T_PROF[bill_npi],$A536)</f>
        <v>7</v>
      </c>
      <c r="I536" s="1">
        <f t="shared" si="57"/>
        <v>7</v>
      </c>
      <c r="J536" s="1">
        <f>SUMIFS(T_PROF[claims],T_PROF[year],J$2,T_PROF[encounter],J$4,T_PROF[bill_npi],$A536)</f>
        <v>0</v>
      </c>
      <c r="K536" s="1">
        <f>SUMIFS(T_PROF[claims],T_PROF[year],K$2,T_PROF[encounter],K$4,T_PROF[bill_npi],$A536)</f>
        <v>5</v>
      </c>
      <c r="L536" s="1">
        <f t="shared" si="58"/>
        <v>5</v>
      </c>
      <c r="M536" s="18">
        <f>SUMIFS(T_PROF[paid_amt],T_PROF[bill_npi],$A536,T_PROF[year],M$2,T_PROF[encounter],M$4)</f>
        <v>0</v>
      </c>
      <c r="N536" s="18">
        <f>SUMIFS(T_PROF[paid_amt],T_PROF[bill_npi],$A536,T_PROF[year],N$2,T_PROF[encounter],N$4)</f>
        <v>8649.52</v>
      </c>
      <c r="O536" s="18">
        <f t="shared" si="59"/>
        <v>8649.52</v>
      </c>
      <c r="P536" s="1">
        <f t="shared" si="60"/>
        <v>0</v>
      </c>
      <c r="Q536" s="1">
        <f t="shared" si="61"/>
        <v>5</v>
      </c>
      <c r="R536" s="1">
        <f t="shared" si="62"/>
        <v>5</v>
      </c>
      <c r="S536" s="2">
        <f>SUM($R$6:$R536)/SUM($R$6:$R$1749)</f>
        <v>0.956898781989592</v>
      </c>
    </row>
    <row r="537" spans="1:19" x14ac:dyDescent="0.35">
      <c r="A537">
        <v>1518020270</v>
      </c>
      <c r="B537" t="s">
        <v>351</v>
      </c>
      <c r="C537" t="s">
        <v>777</v>
      </c>
      <c r="D537" s="1">
        <f>SUMIFS(T_PROF[claims],T_PROF[year],D$2,T_PROF[encounter],D$4,T_PROF[bill_npi],$A537)</f>
        <v>0</v>
      </c>
      <c r="E537" s="1">
        <f>SUMIFS(T_PROF[claims],T_PROF[year],E$2,T_PROF[encounter],E$4,T_PROF[bill_npi],$A537)</f>
        <v>7</v>
      </c>
      <c r="F537" s="1">
        <f t="shared" si="56"/>
        <v>7</v>
      </c>
      <c r="G537" s="1">
        <f>SUMIFS(T_PROF[claims],T_PROF[year],G$2,T_PROF[encounter],G$4,T_PROF[bill_npi],$A537)</f>
        <v>0</v>
      </c>
      <c r="H537" s="1">
        <f>SUMIFS(T_PROF[claims],T_PROF[year],H$2,T_PROF[encounter],H$4,T_PROF[bill_npi],$A537)</f>
        <v>0</v>
      </c>
      <c r="I537" s="1">
        <f t="shared" si="57"/>
        <v>0</v>
      </c>
      <c r="J537" s="1">
        <f>SUMIFS(T_PROF[claims],T_PROF[year],J$2,T_PROF[encounter],J$4,T_PROF[bill_npi],$A537)</f>
        <v>0</v>
      </c>
      <c r="K537" s="1">
        <f>SUMIFS(T_PROF[claims],T_PROF[year],K$2,T_PROF[encounter],K$4,T_PROF[bill_npi],$A537)</f>
        <v>0</v>
      </c>
      <c r="L537" s="1">
        <f t="shared" si="58"/>
        <v>0</v>
      </c>
      <c r="M537" s="18">
        <f>SUMIFS(T_PROF[paid_amt],T_PROF[bill_npi],$A537,T_PROF[year],M$2,T_PROF[encounter],M$4)</f>
        <v>0</v>
      </c>
      <c r="N537" s="18">
        <f>SUMIFS(T_PROF[paid_amt],T_PROF[bill_npi],$A537,T_PROF[year],N$2,T_PROF[encounter],N$4)</f>
        <v>0</v>
      </c>
      <c r="O537" s="18">
        <f t="shared" si="59"/>
        <v>0</v>
      </c>
      <c r="P537" s="1">
        <f t="shared" si="60"/>
        <v>0</v>
      </c>
      <c r="Q537" s="1">
        <f t="shared" si="61"/>
        <v>2.3333333333333335</v>
      </c>
      <c r="R537" s="1">
        <f t="shared" si="62"/>
        <v>2.3333333333333335</v>
      </c>
      <c r="S537" s="2">
        <f>SUM($R$6:$R537)/SUM($R$6:$R$1749)</f>
        <v>0.95697122101145815</v>
      </c>
    </row>
    <row r="538" spans="1:19" x14ac:dyDescent="0.35">
      <c r="A538">
        <v>1730180365</v>
      </c>
      <c r="B538" t="s">
        <v>358</v>
      </c>
      <c r="C538" t="s">
        <v>777</v>
      </c>
      <c r="D538" s="1">
        <f>SUMIFS(T_PROF[claims],T_PROF[year],D$2,T_PROF[encounter],D$4,T_PROF[bill_npi],$A538)</f>
        <v>0</v>
      </c>
      <c r="E538" s="1">
        <f>SUMIFS(T_PROF[claims],T_PROF[year],E$2,T_PROF[encounter],E$4,T_PROF[bill_npi],$A538)</f>
        <v>4</v>
      </c>
      <c r="F538" s="1">
        <f t="shared" si="56"/>
        <v>4</v>
      </c>
      <c r="G538" s="1">
        <f>SUMIFS(T_PROF[claims],T_PROF[year],G$2,T_PROF[encounter],G$4,T_PROF[bill_npi],$A538)</f>
        <v>0</v>
      </c>
      <c r="H538" s="1">
        <f>SUMIFS(T_PROF[claims],T_PROF[year],H$2,T_PROF[encounter],H$4,T_PROF[bill_npi],$A538)</f>
        <v>0</v>
      </c>
      <c r="I538" s="1">
        <f t="shared" si="57"/>
        <v>0</v>
      </c>
      <c r="J538" s="1">
        <f>SUMIFS(T_PROF[claims],T_PROF[year],J$2,T_PROF[encounter],J$4,T_PROF[bill_npi],$A538)</f>
        <v>0</v>
      </c>
      <c r="K538" s="1">
        <f>SUMIFS(T_PROF[claims],T_PROF[year],K$2,T_PROF[encounter],K$4,T_PROF[bill_npi],$A538)</f>
        <v>0</v>
      </c>
      <c r="L538" s="1">
        <f t="shared" si="58"/>
        <v>0</v>
      </c>
      <c r="M538" s="18">
        <f>SUMIFS(T_PROF[paid_amt],T_PROF[bill_npi],$A538,T_PROF[year],M$2,T_PROF[encounter],M$4)</f>
        <v>0</v>
      </c>
      <c r="N538" s="18">
        <f>SUMIFS(T_PROF[paid_amt],T_PROF[bill_npi],$A538,T_PROF[year],N$2,T_PROF[encounter],N$4)</f>
        <v>0</v>
      </c>
      <c r="O538" s="18">
        <f t="shared" si="59"/>
        <v>0</v>
      </c>
      <c r="P538" s="1">
        <f t="shared" si="60"/>
        <v>0</v>
      </c>
      <c r="Q538" s="1">
        <f t="shared" si="61"/>
        <v>1.3333333333333333</v>
      </c>
      <c r="R538" s="1">
        <f t="shared" si="62"/>
        <v>1.3333333333333333</v>
      </c>
      <c r="S538" s="2">
        <f>SUM($R$6:$R538)/SUM($R$6:$R$1749)</f>
        <v>0.95701261473823884</v>
      </c>
    </row>
    <row r="539" spans="1:19" x14ac:dyDescent="0.35">
      <c r="A539">
        <v>1588648844</v>
      </c>
      <c r="B539" t="s">
        <v>351</v>
      </c>
      <c r="C539" t="s">
        <v>777</v>
      </c>
      <c r="D539" s="1">
        <f>SUMIFS(T_PROF[claims],T_PROF[year],D$2,T_PROF[encounter],D$4,T_PROF[bill_npi],$A539)</f>
        <v>3</v>
      </c>
      <c r="E539" s="1">
        <f>SUMIFS(T_PROF[claims],T_PROF[year],E$2,T_PROF[encounter],E$4,T_PROF[bill_npi],$A539)</f>
        <v>0</v>
      </c>
      <c r="F539" s="1">
        <f t="shared" si="56"/>
        <v>3</v>
      </c>
      <c r="G539" s="1">
        <f>SUMIFS(T_PROF[claims],T_PROF[year],G$2,T_PROF[encounter],G$4,T_PROF[bill_npi],$A539)</f>
        <v>4</v>
      </c>
      <c r="H539" s="1">
        <f>SUMIFS(T_PROF[claims],T_PROF[year],H$2,T_PROF[encounter],H$4,T_PROF[bill_npi],$A539)</f>
        <v>0</v>
      </c>
      <c r="I539" s="1">
        <f t="shared" si="57"/>
        <v>4</v>
      </c>
      <c r="J539" s="1">
        <f>SUMIFS(T_PROF[claims],T_PROF[year],J$2,T_PROF[encounter],J$4,T_PROF[bill_npi],$A539)</f>
        <v>6</v>
      </c>
      <c r="K539" s="1">
        <f>SUMIFS(T_PROF[claims],T_PROF[year],K$2,T_PROF[encounter],K$4,T_PROF[bill_npi],$A539)</f>
        <v>0</v>
      </c>
      <c r="L539" s="1">
        <f t="shared" si="58"/>
        <v>6</v>
      </c>
      <c r="M539" s="18">
        <f>SUMIFS(T_PROF[paid_amt],T_PROF[bill_npi],$A539,T_PROF[year],M$2,T_PROF[encounter],M$4)</f>
        <v>1720.75</v>
      </c>
      <c r="N539" s="18">
        <f>SUMIFS(T_PROF[paid_amt],T_PROF[bill_npi],$A539,T_PROF[year],N$2,T_PROF[encounter],N$4)</f>
        <v>0</v>
      </c>
      <c r="O539" s="18">
        <f t="shared" si="59"/>
        <v>1720.75</v>
      </c>
      <c r="P539" s="1">
        <f t="shared" si="60"/>
        <v>4.333333333333333</v>
      </c>
      <c r="Q539" s="1">
        <f t="shared" si="61"/>
        <v>0</v>
      </c>
      <c r="R539" s="1">
        <f t="shared" si="62"/>
        <v>4.333333333333333</v>
      </c>
      <c r="S539" s="2">
        <f>SUM($R$6:$R539)/SUM($R$6:$R$1749)</f>
        <v>0.95714714435027615</v>
      </c>
    </row>
    <row r="540" spans="1:19" x14ac:dyDescent="0.35">
      <c r="A540">
        <v>1972681484</v>
      </c>
      <c r="B540" t="s">
        <v>363</v>
      </c>
      <c r="C540" t="s">
        <v>2967</v>
      </c>
      <c r="D540" s="1">
        <f>SUMIFS(T_PROF[claims],T_PROF[year],D$2,T_PROF[encounter],D$4,T_PROF[bill_npi],$A540)</f>
        <v>0</v>
      </c>
      <c r="E540" s="1">
        <f>SUMIFS(T_PROF[claims],T_PROF[year],E$2,T_PROF[encounter],E$4,T_PROF[bill_npi],$A540)</f>
        <v>3</v>
      </c>
      <c r="F540" s="1">
        <f t="shared" si="56"/>
        <v>3</v>
      </c>
      <c r="G540" s="1">
        <f>SUMIFS(T_PROF[claims],T_PROF[year],G$2,T_PROF[encounter],G$4,T_PROF[bill_npi],$A540)</f>
        <v>0</v>
      </c>
      <c r="H540" s="1">
        <f>SUMIFS(T_PROF[claims],T_PROF[year],H$2,T_PROF[encounter],H$4,T_PROF[bill_npi],$A540)</f>
        <v>1</v>
      </c>
      <c r="I540" s="1">
        <f t="shared" si="57"/>
        <v>1</v>
      </c>
      <c r="J540" s="1">
        <f>SUMIFS(T_PROF[claims],T_PROF[year],J$2,T_PROF[encounter],J$4,T_PROF[bill_npi],$A540)</f>
        <v>0</v>
      </c>
      <c r="K540" s="1">
        <f>SUMIFS(T_PROF[claims],T_PROF[year],K$2,T_PROF[encounter],K$4,T_PROF[bill_npi],$A540)</f>
        <v>0</v>
      </c>
      <c r="L540" s="1">
        <f t="shared" si="58"/>
        <v>0</v>
      </c>
      <c r="M540" s="18">
        <f>SUMIFS(T_PROF[paid_amt],T_PROF[bill_npi],$A540,T_PROF[year],M$2,T_PROF[encounter],M$4)</f>
        <v>0</v>
      </c>
      <c r="N540" s="18">
        <f>SUMIFS(T_PROF[paid_amt],T_PROF[bill_npi],$A540,T_PROF[year],N$2,T_PROF[encounter],N$4)</f>
        <v>0</v>
      </c>
      <c r="O540" s="18">
        <f t="shared" si="59"/>
        <v>0</v>
      </c>
      <c r="P540" s="1">
        <f t="shared" si="60"/>
        <v>0</v>
      </c>
      <c r="Q540" s="1">
        <f t="shared" si="61"/>
        <v>1.3333333333333333</v>
      </c>
      <c r="R540" s="1">
        <f t="shared" si="62"/>
        <v>1.3333333333333333</v>
      </c>
      <c r="S540" s="2">
        <f>SUM($R$6:$R540)/SUM($R$6:$R$1749)</f>
        <v>0.95718853807705684</v>
      </c>
    </row>
    <row r="541" spans="1:19" x14ac:dyDescent="0.35">
      <c r="A541">
        <v>1891821609</v>
      </c>
      <c r="B541" t="s">
        <v>351</v>
      </c>
      <c r="C541" t="s">
        <v>777</v>
      </c>
      <c r="D541" s="1">
        <f>SUMIFS(T_PROF[claims],T_PROF[year],D$2,T_PROF[encounter],D$4,T_PROF[bill_npi],$A541)</f>
        <v>0</v>
      </c>
      <c r="E541" s="1">
        <f>SUMIFS(T_PROF[claims],T_PROF[year],E$2,T_PROF[encounter],E$4,T_PROF[bill_npi],$A541)</f>
        <v>5</v>
      </c>
      <c r="F541" s="1">
        <f t="shared" si="56"/>
        <v>5</v>
      </c>
      <c r="G541" s="1">
        <f>SUMIFS(T_PROF[claims],T_PROF[year],G$2,T_PROF[encounter],G$4,T_PROF[bill_npi],$A541)</f>
        <v>0</v>
      </c>
      <c r="H541" s="1">
        <f>SUMIFS(T_PROF[claims],T_PROF[year],H$2,T_PROF[encounter],H$4,T_PROF[bill_npi],$A541)</f>
        <v>3</v>
      </c>
      <c r="I541" s="1">
        <f t="shared" si="57"/>
        <v>3</v>
      </c>
      <c r="J541" s="1">
        <f>SUMIFS(T_PROF[claims],T_PROF[year],J$2,T_PROF[encounter],J$4,T_PROF[bill_npi],$A541)</f>
        <v>0</v>
      </c>
      <c r="K541" s="1">
        <f>SUMIFS(T_PROF[claims],T_PROF[year],K$2,T_PROF[encounter],K$4,T_PROF[bill_npi],$A541)</f>
        <v>0</v>
      </c>
      <c r="L541" s="1">
        <f t="shared" si="58"/>
        <v>0</v>
      </c>
      <c r="M541" s="18">
        <f>SUMIFS(T_PROF[paid_amt],T_PROF[bill_npi],$A541,T_PROF[year],M$2,T_PROF[encounter],M$4)</f>
        <v>0</v>
      </c>
      <c r="N541" s="18">
        <f>SUMIFS(T_PROF[paid_amt],T_PROF[bill_npi],$A541,T_PROF[year],N$2,T_PROF[encounter],N$4)</f>
        <v>0</v>
      </c>
      <c r="O541" s="18">
        <f t="shared" si="59"/>
        <v>0</v>
      </c>
      <c r="P541" s="1">
        <f t="shared" si="60"/>
        <v>0</v>
      </c>
      <c r="Q541" s="1">
        <f t="shared" si="61"/>
        <v>2.6666666666666665</v>
      </c>
      <c r="R541" s="1">
        <f t="shared" si="62"/>
        <v>2.6666666666666665</v>
      </c>
      <c r="S541" s="2">
        <f>SUM($R$6:$R541)/SUM($R$6:$R$1749)</f>
        <v>0.95727132553061822</v>
      </c>
    </row>
    <row r="542" spans="1:19" x14ac:dyDescent="0.35">
      <c r="A542">
        <v>1114125903</v>
      </c>
      <c r="B542" t="s">
        <v>351</v>
      </c>
      <c r="C542" t="s">
        <v>777</v>
      </c>
      <c r="D542" s="1">
        <f>SUMIFS(T_PROF[claims],T_PROF[year],D$2,T_PROF[encounter],D$4,T_PROF[bill_npi],$A542)</f>
        <v>6</v>
      </c>
      <c r="E542" s="1">
        <f>SUMIFS(T_PROF[claims],T_PROF[year],E$2,T_PROF[encounter],E$4,T_PROF[bill_npi],$A542)</f>
        <v>0</v>
      </c>
      <c r="F542" s="1">
        <f t="shared" si="56"/>
        <v>6</v>
      </c>
      <c r="G542" s="1">
        <f>SUMIFS(T_PROF[claims],T_PROF[year],G$2,T_PROF[encounter],G$4,T_PROF[bill_npi],$A542)</f>
        <v>2</v>
      </c>
      <c r="H542" s="1">
        <f>SUMIFS(T_PROF[claims],T_PROF[year],H$2,T_PROF[encounter],H$4,T_PROF[bill_npi],$A542)</f>
        <v>0</v>
      </c>
      <c r="I542" s="1">
        <f t="shared" si="57"/>
        <v>2</v>
      </c>
      <c r="J542" s="1">
        <f>SUMIFS(T_PROF[claims],T_PROF[year],J$2,T_PROF[encounter],J$4,T_PROF[bill_npi],$A542)</f>
        <v>1</v>
      </c>
      <c r="K542" s="1">
        <f>SUMIFS(T_PROF[claims],T_PROF[year],K$2,T_PROF[encounter],K$4,T_PROF[bill_npi],$A542)</f>
        <v>0</v>
      </c>
      <c r="L542" s="1">
        <f t="shared" si="58"/>
        <v>1</v>
      </c>
      <c r="M542" s="18">
        <f>SUMIFS(T_PROF[paid_amt],T_PROF[bill_npi],$A542,T_PROF[year],M$2,T_PROF[encounter],M$4)</f>
        <v>1720.75</v>
      </c>
      <c r="N542" s="18">
        <f>SUMIFS(T_PROF[paid_amt],T_PROF[bill_npi],$A542,T_PROF[year],N$2,T_PROF[encounter],N$4)</f>
        <v>0</v>
      </c>
      <c r="O542" s="18">
        <f t="shared" si="59"/>
        <v>1720.75</v>
      </c>
      <c r="P542" s="1">
        <f t="shared" si="60"/>
        <v>3</v>
      </c>
      <c r="Q542" s="1">
        <f t="shared" si="61"/>
        <v>0</v>
      </c>
      <c r="R542" s="1">
        <f t="shared" si="62"/>
        <v>3</v>
      </c>
      <c r="S542" s="2">
        <f>SUM($R$6:$R542)/SUM($R$6:$R$1749)</f>
        <v>0.95736446141587483</v>
      </c>
    </row>
    <row r="543" spans="1:19" x14ac:dyDescent="0.35">
      <c r="A543">
        <v>1770520579</v>
      </c>
      <c r="B543" t="s">
        <v>351</v>
      </c>
      <c r="C543" t="s">
        <v>777</v>
      </c>
      <c r="D543" s="1">
        <f>SUMIFS(T_PROF[claims],T_PROF[year],D$2,T_PROF[encounter],D$4,T_PROF[bill_npi],$A543)</f>
        <v>0</v>
      </c>
      <c r="E543" s="1">
        <f>SUMIFS(T_PROF[claims],T_PROF[year],E$2,T_PROF[encounter],E$4,T_PROF[bill_npi],$A543)</f>
        <v>4</v>
      </c>
      <c r="F543" s="1">
        <f t="shared" si="56"/>
        <v>4</v>
      </c>
      <c r="G543" s="1">
        <f>SUMIFS(T_PROF[claims],T_PROF[year],G$2,T_PROF[encounter],G$4,T_PROF[bill_npi],$A543)</f>
        <v>0</v>
      </c>
      <c r="H543" s="1">
        <f>SUMIFS(T_PROF[claims],T_PROF[year],H$2,T_PROF[encounter],H$4,T_PROF[bill_npi],$A543)</f>
        <v>0</v>
      </c>
      <c r="I543" s="1">
        <f t="shared" si="57"/>
        <v>0</v>
      </c>
      <c r="J543" s="1">
        <f>SUMIFS(T_PROF[claims],T_PROF[year],J$2,T_PROF[encounter],J$4,T_PROF[bill_npi],$A543)</f>
        <v>0</v>
      </c>
      <c r="K543" s="1">
        <f>SUMIFS(T_PROF[claims],T_PROF[year],K$2,T_PROF[encounter],K$4,T_PROF[bill_npi],$A543)</f>
        <v>0</v>
      </c>
      <c r="L543" s="1">
        <f t="shared" si="58"/>
        <v>0</v>
      </c>
      <c r="M543" s="18">
        <f>SUMIFS(T_PROF[paid_amt],T_PROF[bill_npi],$A543,T_PROF[year],M$2,T_PROF[encounter],M$4)</f>
        <v>0</v>
      </c>
      <c r="N543" s="18">
        <f>SUMIFS(T_PROF[paid_amt],T_PROF[bill_npi],$A543,T_PROF[year],N$2,T_PROF[encounter],N$4)</f>
        <v>0</v>
      </c>
      <c r="O543" s="18">
        <f t="shared" si="59"/>
        <v>0</v>
      </c>
      <c r="P543" s="1">
        <f t="shared" si="60"/>
        <v>0</v>
      </c>
      <c r="Q543" s="1">
        <f t="shared" si="61"/>
        <v>1.3333333333333333</v>
      </c>
      <c r="R543" s="1">
        <f t="shared" si="62"/>
        <v>1.3333333333333333</v>
      </c>
      <c r="S543" s="2">
        <f>SUM($R$6:$R543)/SUM($R$6:$R$1749)</f>
        <v>0.95740585514265553</v>
      </c>
    </row>
    <row r="544" spans="1:19" x14ac:dyDescent="0.35">
      <c r="A544">
        <v>1558693481</v>
      </c>
      <c r="B544" t="s">
        <v>362</v>
      </c>
      <c r="C544" t="s">
        <v>584</v>
      </c>
      <c r="D544" s="1">
        <f>SUMIFS(T_PROF[claims],T_PROF[year],D$2,T_PROF[encounter],D$4,T_PROF[bill_npi],$A544)</f>
        <v>0</v>
      </c>
      <c r="E544" s="1">
        <f>SUMIFS(T_PROF[claims],T_PROF[year],E$2,T_PROF[encounter],E$4,T_PROF[bill_npi],$A544)</f>
        <v>0</v>
      </c>
      <c r="F544" s="1">
        <f t="shared" si="56"/>
        <v>0</v>
      </c>
      <c r="G544" s="1">
        <f>SUMIFS(T_PROF[claims],T_PROF[year],G$2,T_PROF[encounter],G$4,T_PROF[bill_npi],$A544)</f>
        <v>0</v>
      </c>
      <c r="H544" s="1">
        <f>SUMIFS(T_PROF[claims],T_PROF[year],H$2,T_PROF[encounter],H$4,T_PROF[bill_npi],$A544)</f>
        <v>0</v>
      </c>
      <c r="I544" s="1">
        <f t="shared" si="57"/>
        <v>0</v>
      </c>
      <c r="J544" s="1">
        <f>SUMIFS(T_PROF[claims],T_PROF[year],J$2,T_PROF[encounter],J$4,T_PROF[bill_npi],$A544)</f>
        <v>0</v>
      </c>
      <c r="K544" s="1">
        <f>SUMIFS(T_PROF[claims],T_PROF[year],K$2,T_PROF[encounter],K$4,T_PROF[bill_npi],$A544)</f>
        <v>0</v>
      </c>
      <c r="L544" s="1">
        <f t="shared" si="58"/>
        <v>0</v>
      </c>
      <c r="M544" s="18">
        <f>SUMIFS(T_PROF[paid_amt],T_PROF[bill_npi],$A544,T_PROF[year],M$2,T_PROF[encounter],M$4)</f>
        <v>0</v>
      </c>
      <c r="N544" s="18">
        <f>SUMIFS(T_PROF[paid_amt],T_PROF[bill_npi],$A544,T_PROF[year],N$2,T_PROF[encounter],N$4)</f>
        <v>0</v>
      </c>
      <c r="O544" s="18">
        <f t="shared" si="59"/>
        <v>0</v>
      </c>
      <c r="P544" s="1">
        <f t="shared" si="60"/>
        <v>0</v>
      </c>
      <c r="Q544" s="1">
        <f t="shared" si="61"/>
        <v>0</v>
      </c>
      <c r="R544" s="1">
        <f t="shared" si="62"/>
        <v>0</v>
      </c>
      <c r="S544" s="2">
        <f>SUM($R$6:$R544)/SUM($R$6:$R$1749)</f>
        <v>0.95740585514265553</v>
      </c>
    </row>
    <row r="545" spans="1:19" x14ac:dyDescent="0.35">
      <c r="A545">
        <v>1467865063</v>
      </c>
      <c r="B545" t="s">
        <v>351</v>
      </c>
      <c r="C545" t="s">
        <v>777</v>
      </c>
      <c r="D545" s="1">
        <f>SUMIFS(T_PROF[claims],T_PROF[year],D$2,T_PROF[encounter],D$4,T_PROF[bill_npi],$A545)</f>
        <v>0</v>
      </c>
      <c r="E545" s="1">
        <f>SUMIFS(T_PROF[claims],T_PROF[year],E$2,T_PROF[encounter],E$4,T_PROF[bill_npi],$A545)</f>
        <v>2</v>
      </c>
      <c r="F545" s="1">
        <f t="shared" si="56"/>
        <v>2</v>
      </c>
      <c r="G545" s="1">
        <f>SUMIFS(T_PROF[claims],T_PROF[year],G$2,T_PROF[encounter],G$4,T_PROF[bill_npi],$A545)</f>
        <v>0</v>
      </c>
      <c r="H545" s="1">
        <f>SUMIFS(T_PROF[claims],T_PROF[year],H$2,T_PROF[encounter],H$4,T_PROF[bill_npi],$A545)</f>
        <v>1</v>
      </c>
      <c r="I545" s="1">
        <f t="shared" si="57"/>
        <v>1</v>
      </c>
      <c r="J545" s="1">
        <f>SUMIFS(T_PROF[claims],T_PROF[year],J$2,T_PROF[encounter],J$4,T_PROF[bill_npi],$A545)</f>
        <v>0</v>
      </c>
      <c r="K545" s="1">
        <f>SUMIFS(T_PROF[claims],T_PROF[year],K$2,T_PROF[encounter],K$4,T_PROF[bill_npi],$A545)</f>
        <v>0</v>
      </c>
      <c r="L545" s="1">
        <f t="shared" si="58"/>
        <v>0</v>
      </c>
      <c r="M545" s="18">
        <f>SUMIFS(T_PROF[paid_amt],T_PROF[bill_npi],$A545,T_PROF[year],M$2,T_PROF[encounter],M$4)</f>
        <v>0</v>
      </c>
      <c r="N545" s="18">
        <f>SUMIFS(T_PROF[paid_amt],T_PROF[bill_npi],$A545,T_PROF[year],N$2,T_PROF[encounter],N$4)</f>
        <v>0</v>
      </c>
      <c r="O545" s="18">
        <f t="shared" si="59"/>
        <v>0</v>
      </c>
      <c r="P545" s="1">
        <f t="shared" si="60"/>
        <v>0</v>
      </c>
      <c r="Q545" s="1">
        <f t="shared" si="61"/>
        <v>1</v>
      </c>
      <c r="R545" s="1">
        <f t="shared" si="62"/>
        <v>1</v>
      </c>
      <c r="S545" s="2">
        <f>SUM($R$6:$R545)/SUM($R$6:$R$1749)</f>
        <v>0.95743690043774099</v>
      </c>
    </row>
    <row r="546" spans="1:19" x14ac:dyDescent="0.35">
      <c r="A546">
        <v>1942792460</v>
      </c>
      <c r="B546" t="s">
        <v>351</v>
      </c>
      <c r="C546" t="s">
        <v>777</v>
      </c>
      <c r="D546" s="1">
        <f>SUMIFS(T_PROF[claims],T_PROF[year],D$2,T_PROF[encounter],D$4,T_PROF[bill_npi],$A546)</f>
        <v>0</v>
      </c>
      <c r="E546" s="1">
        <f>SUMIFS(T_PROF[claims],T_PROF[year],E$2,T_PROF[encounter],E$4,T_PROF[bill_npi],$A546)</f>
        <v>0</v>
      </c>
      <c r="F546" s="1">
        <f t="shared" si="56"/>
        <v>0</v>
      </c>
      <c r="G546" s="1">
        <f>SUMIFS(T_PROF[claims],T_PROF[year],G$2,T_PROF[encounter],G$4,T_PROF[bill_npi],$A546)</f>
        <v>0</v>
      </c>
      <c r="H546" s="1">
        <f>SUMIFS(T_PROF[claims],T_PROF[year],H$2,T_PROF[encounter],H$4,T_PROF[bill_npi],$A546)</f>
        <v>10</v>
      </c>
      <c r="I546" s="1">
        <f t="shared" si="57"/>
        <v>10</v>
      </c>
      <c r="J546" s="1">
        <f>SUMIFS(T_PROF[claims],T_PROF[year],J$2,T_PROF[encounter],J$4,T_PROF[bill_npi],$A546)</f>
        <v>0</v>
      </c>
      <c r="K546" s="1">
        <f>SUMIFS(T_PROF[claims],T_PROF[year],K$2,T_PROF[encounter],K$4,T_PROF[bill_npi],$A546)</f>
        <v>50</v>
      </c>
      <c r="L546" s="1">
        <f t="shared" si="58"/>
        <v>50</v>
      </c>
      <c r="M546" s="18">
        <f>SUMIFS(T_PROF[paid_amt],T_PROF[bill_npi],$A546,T_PROF[year],M$2,T_PROF[encounter],M$4)</f>
        <v>0</v>
      </c>
      <c r="N546" s="18">
        <f>SUMIFS(T_PROF[paid_amt],T_PROF[bill_npi],$A546,T_PROF[year],N$2,T_PROF[encounter],N$4)</f>
        <v>52426.9</v>
      </c>
      <c r="O546" s="18">
        <f t="shared" si="59"/>
        <v>52426.9</v>
      </c>
      <c r="P546" s="1">
        <f t="shared" si="60"/>
        <v>0</v>
      </c>
      <c r="Q546" s="1">
        <f t="shared" si="61"/>
        <v>20</v>
      </c>
      <c r="R546" s="1">
        <f t="shared" si="62"/>
        <v>20</v>
      </c>
      <c r="S546" s="2">
        <f>SUM($R$6:$R546)/SUM($R$6:$R$1749)</f>
        <v>0.95805780633945159</v>
      </c>
    </row>
    <row r="547" spans="1:19" x14ac:dyDescent="0.35">
      <c r="A547">
        <v>1154548360</v>
      </c>
      <c r="B547" t="s">
        <v>399</v>
      </c>
      <c r="C547" t="s">
        <v>2306</v>
      </c>
      <c r="D547" s="1">
        <f>SUMIFS(T_PROF[claims],T_PROF[year],D$2,T_PROF[encounter],D$4,T_PROF[bill_npi],$A547)</f>
        <v>0</v>
      </c>
      <c r="E547" s="1">
        <f>SUMIFS(T_PROF[claims],T_PROF[year],E$2,T_PROF[encounter],E$4,T_PROF[bill_npi],$A547)</f>
        <v>4</v>
      </c>
      <c r="F547" s="1">
        <f t="shared" si="56"/>
        <v>4</v>
      </c>
      <c r="G547" s="1">
        <f>SUMIFS(T_PROF[claims],T_PROF[year],G$2,T_PROF[encounter],G$4,T_PROF[bill_npi],$A547)</f>
        <v>0</v>
      </c>
      <c r="H547" s="1">
        <f>SUMIFS(T_PROF[claims],T_PROF[year],H$2,T_PROF[encounter],H$4,T_PROF[bill_npi],$A547)</f>
        <v>2</v>
      </c>
      <c r="I547" s="1">
        <f t="shared" si="57"/>
        <v>2</v>
      </c>
      <c r="J547" s="1">
        <f>SUMIFS(T_PROF[claims],T_PROF[year],J$2,T_PROF[encounter],J$4,T_PROF[bill_npi],$A547)</f>
        <v>0</v>
      </c>
      <c r="K547" s="1">
        <f>SUMIFS(T_PROF[claims],T_PROF[year],K$2,T_PROF[encounter],K$4,T_PROF[bill_npi],$A547)</f>
        <v>8</v>
      </c>
      <c r="L547" s="1">
        <f t="shared" si="58"/>
        <v>8</v>
      </c>
      <c r="M547" s="18">
        <f>SUMIFS(T_PROF[paid_amt],T_PROF[bill_npi],$A547,T_PROF[year],M$2,T_PROF[encounter],M$4)</f>
        <v>0</v>
      </c>
      <c r="N547" s="18">
        <f>SUMIFS(T_PROF[paid_amt],T_PROF[bill_npi],$A547,T_PROF[year],N$2,T_PROF[encounter],N$4)</f>
        <v>85614.32</v>
      </c>
      <c r="O547" s="18">
        <f t="shared" si="59"/>
        <v>85614.32</v>
      </c>
      <c r="P547" s="1">
        <f t="shared" si="60"/>
        <v>0</v>
      </c>
      <c r="Q547" s="1">
        <f t="shared" si="61"/>
        <v>4.666666666666667</v>
      </c>
      <c r="R547" s="1">
        <f t="shared" si="62"/>
        <v>4.666666666666667</v>
      </c>
      <c r="S547" s="2">
        <f>SUM($R$6:$R547)/SUM($R$6:$R$1749)</f>
        <v>0.95820268438318412</v>
      </c>
    </row>
    <row r="548" spans="1:19" x14ac:dyDescent="0.35">
      <c r="A548">
        <v>1922018845</v>
      </c>
      <c r="B548" t="s">
        <v>366</v>
      </c>
      <c r="C548" t="s">
        <v>600</v>
      </c>
      <c r="D548" s="1">
        <f>SUMIFS(T_PROF[claims],T_PROF[year],D$2,T_PROF[encounter],D$4,T_PROF[bill_npi],$A548)</f>
        <v>0</v>
      </c>
      <c r="E548" s="1">
        <f>SUMIFS(T_PROF[claims],T_PROF[year],E$2,T_PROF[encounter],E$4,T_PROF[bill_npi],$A548)</f>
        <v>8</v>
      </c>
      <c r="F548" s="1">
        <f t="shared" si="56"/>
        <v>8</v>
      </c>
      <c r="G548" s="1">
        <f>SUMIFS(T_PROF[claims],T_PROF[year],G$2,T_PROF[encounter],G$4,T_PROF[bill_npi],$A548)</f>
        <v>0</v>
      </c>
      <c r="H548" s="1">
        <f>SUMIFS(T_PROF[claims],T_PROF[year],H$2,T_PROF[encounter],H$4,T_PROF[bill_npi],$A548)</f>
        <v>2</v>
      </c>
      <c r="I548" s="1">
        <f t="shared" si="57"/>
        <v>2</v>
      </c>
      <c r="J548" s="1">
        <f>SUMIFS(T_PROF[claims],T_PROF[year],J$2,T_PROF[encounter],J$4,T_PROF[bill_npi],$A548)</f>
        <v>0</v>
      </c>
      <c r="K548" s="1">
        <f>SUMIFS(T_PROF[claims],T_PROF[year],K$2,T_PROF[encounter],K$4,T_PROF[bill_npi],$A548)</f>
        <v>6</v>
      </c>
      <c r="L548" s="1">
        <f t="shared" si="58"/>
        <v>6</v>
      </c>
      <c r="M548" s="18">
        <f>SUMIFS(T_PROF[paid_amt],T_PROF[bill_npi],$A548,T_PROF[year],M$2,T_PROF[encounter],M$4)</f>
        <v>0</v>
      </c>
      <c r="N548" s="18">
        <f>SUMIFS(T_PROF[paid_amt],T_PROF[bill_npi],$A548,T_PROF[year],N$2,T_PROF[encounter],N$4)</f>
        <v>11917.22</v>
      </c>
      <c r="O548" s="18">
        <f t="shared" si="59"/>
        <v>11917.22</v>
      </c>
      <c r="P548" s="1">
        <f t="shared" si="60"/>
        <v>0</v>
      </c>
      <c r="Q548" s="1">
        <f t="shared" si="61"/>
        <v>5.333333333333333</v>
      </c>
      <c r="R548" s="1">
        <f t="shared" si="62"/>
        <v>5.333333333333333</v>
      </c>
      <c r="S548" s="2">
        <f>SUM($R$6:$R548)/SUM($R$6:$R$1749)</f>
        <v>0.95836825929030689</v>
      </c>
    </row>
    <row r="549" spans="1:19" x14ac:dyDescent="0.35">
      <c r="A549">
        <v>1437154952</v>
      </c>
      <c r="B549" t="s">
        <v>351</v>
      </c>
      <c r="C549" t="s">
        <v>777</v>
      </c>
      <c r="D549" s="1">
        <f>SUMIFS(T_PROF[claims],T_PROF[year],D$2,T_PROF[encounter],D$4,T_PROF[bill_npi],$A549)</f>
        <v>10</v>
      </c>
      <c r="E549" s="1">
        <f>SUMIFS(T_PROF[claims],T_PROF[year],E$2,T_PROF[encounter],E$4,T_PROF[bill_npi],$A549)</f>
        <v>0</v>
      </c>
      <c r="F549" s="1">
        <f t="shared" si="56"/>
        <v>10</v>
      </c>
      <c r="G549" s="1">
        <f>SUMIFS(T_PROF[claims],T_PROF[year],G$2,T_PROF[encounter],G$4,T_PROF[bill_npi],$A549)</f>
        <v>6</v>
      </c>
      <c r="H549" s="1">
        <f>SUMIFS(T_PROF[claims],T_PROF[year],H$2,T_PROF[encounter],H$4,T_PROF[bill_npi],$A549)</f>
        <v>0</v>
      </c>
      <c r="I549" s="1">
        <f t="shared" si="57"/>
        <v>6</v>
      </c>
      <c r="J549" s="1">
        <f>SUMIFS(T_PROF[claims],T_PROF[year],J$2,T_PROF[encounter],J$4,T_PROF[bill_npi],$A549)</f>
        <v>4</v>
      </c>
      <c r="K549" s="1">
        <f>SUMIFS(T_PROF[claims],T_PROF[year],K$2,T_PROF[encounter],K$4,T_PROF[bill_npi],$A549)</f>
        <v>0</v>
      </c>
      <c r="L549" s="1">
        <f t="shared" si="58"/>
        <v>4</v>
      </c>
      <c r="M549" s="18">
        <f>SUMIFS(T_PROF[paid_amt],T_PROF[bill_npi],$A549,T_PROF[year],M$2,T_PROF[encounter],M$4)</f>
        <v>6883</v>
      </c>
      <c r="N549" s="18">
        <f>SUMIFS(T_PROF[paid_amt],T_PROF[bill_npi],$A549,T_PROF[year],N$2,T_PROF[encounter],N$4)</f>
        <v>0</v>
      </c>
      <c r="O549" s="18">
        <f t="shared" si="59"/>
        <v>6883</v>
      </c>
      <c r="P549" s="1">
        <f t="shared" si="60"/>
        <v>6.666666666666667</v>
      </c>
      <c r="Q549" s="1">
        <f t="shared" si="61"/>
        <v>0</v>
      </c>
      <c r="R549" s="1">
        <f t="shared" si="62"/>
        <v>6.666666666666667</v>
      </c>
      <c r="S549" s="2">
        <f>SUM($R$6:$R549)/SUM($R$6:$R$1749)</f>
        <v>0.95857522792421046</v>
      </c>
    </row>
    <row r="550" spans="1:19" x14ac:dyDescent="0.35">
      <c r="A550">
        <v>1861407355</v>
      </c>
      <c r="B550" t="s">
        <v>352</v>
      </c>
      <c r="C550" t="s">
        <v>2130</v>
      </c>
      <c r="D550" s="1">
        <f>SUMIFS(T_PROF[claims],T_PROF[year],D$2,T_PROF[encounter],D$4,T_PROF[bill_npi],$A550)</f>
        <v>0</v>
      </c>
      <c r="E550" s="1">
        <f>SUMIFS(T_PROF[claims],T_PROF[year],E$2,T_PROF[encounter],E$4,T_PROF[bill_npi],$A550)</f>
        <v>1</v>
      </c>
      <c r="F550" s="1">
        <f t="shared" si="56"/>
        <v>1</v>
      </c>
      <c r="G550" s="1">
        <f>SUMIFS(T_PROF[claims],T_PROF[year],G$2,T_PROF[encounter],G$4,T_PROF[bill_npi],$A550)</f>
        <v>0</v>
      </c>
      <c r="H550" s="1">
        <f>SUMIFS(T_PROF[claims],T_PROF[year],H$2,T_PROF[encounter],H$4,T_PROF[bill_npi],$A550)</f>
        <v>1</v>
      </c>
      <c r="I550" s="1">
        <f t="shared" si="57"/>
        <v>1</v>
      </c>
      <c r="J550" s="1">
        <f>SUMIFS(T_PROF[claims],T_PROF[year],J$2,T_PROF[encounter],J$4,T_PROF[bill_npi],$A550)</f>
        <v>0</v>
      </c>
      <c r="K550" s="1">
        <f>SUMIFS(T_PROF[claims],T_PROF[year],K$2,T_PROF[encounter],K$4,T_PROF[bill_npi],$A550)</f>
        <v>0</v>
      </c>
      <c r="L550" s="1">
        <f t="shared" si="58"/>
        <v>0</v>
      </c>
      <c r="M550" s="18">
        <f>SUMIFS(T_PROF[paid_amt],T_PROF[bill_npi],$A550,T_PROF[year],M$2,T_PROF[encounter],M$4)</f>
        <v>0</v>
      </c>
      <c r="N550" s="18">
        <f>SUMIFS(T_PROF[paid_amt],T_PROF[bill_npi],$A550,T_PROF[year],N$2,T_PROF[encounter],N$4)</f>
        <v>0</v>
      </c>
      <c r="O550" s="18">
        <f t="shared" si="59"/>
        <v>0</v>
      </c>
      <c r="P550" s="1">
        <f t="shared" si="60"/>
        <v>0</v>
      </c>
      <c r="Q550" s="1">
        <f t="shared" si="61"/>
        <v>0.66666666666666663</v>
      </c>
      <c r="R550" s="1">
        <f t="shared" si="62"/>
        <v>0.66666666666666663</v>
      </c>
      <c r="S550" s="2">
        <f>SUM($R$6:$R550)/SUM($R$6:$R$1749)</f>
        <v>0.95859592478760092</v>
      </c>
    </row>
    <row r="551" spans="1:19" x14ac:dyDescent="0.35">
      <c r="A551">
        <v>1952351439</v>
      </c>
      <c r="B551" t="s">
        <v>351</v>
      </c>
      <c r="C551" t="s">
        <v>777</v>
      </c>
      <c r="D551" s="1">
        <f>SUMIFS(T_PROF[claims],T_PROF[year],D$2,T_PROF[encounter],D$4,T_PROF[bill_npi],$A551)</f>
        <v>0</v>
      </c>
      <c r="E551" s="1">
        <f>SUMIFS(T_PROF[claims],T_PROF[year],E$2,T_PROF[encounter],E$4,T_PROF[bill_npi],$A551)</f>
        <v>7</v>
      </c>
      <c r="F551" s="1">
        <f t="shared" si="56"/>
        <v>7</v>
      </c>
      <c r="G551" s="1">
        <f>SUMIFS(T_PROF[claims],T_PROF[year],G$2,T_PROF[encounter],G$4,T_PROF[bill_npi],$A551)</f>
        <v>0</v>
      </c>
      <c r="H551" s="1">
        <f>SUMIFS(T_PROF[claims],T_PROF[year],H$2,T_PROF[encounter],H$4,T_PROF[bill_npi],$A551)</f>
        <v>0</v>
      </c>
      <c r="I551" s="1">
        <f t="shared" si="57"/>
        <v>0</v>
      </c>
      <c r="J551" s="1">
        <f>SUMIFS(T_PROF[claims],T_PROF[year],J$2,T_PROF[encounter],J$4,T_PROF[bill_npi],$A551)</f>
        <v>0</v>
      </c>
      <c r="K551" s="1">
        <f>SUMIFS(T_PROF[claims],T_PROF[year],K$2,T_PROF[encounter],K$4,T_PROF[bill_npi],$A551)</f>
        <v>0</v>
      </c>
      <c r="L551" s="1">
        <f t="shared" si="58"/>
        <v>0</v>
      </c>
      <c r="M551" s="18">
        <f>SUMIFS(T_PROF[paid_amt],T_PROF[bill_npi],$A551,T_PROF[year],M$2,T_PROF[encounter],M$4)</f>
        <v>0</v>
      </c>
      <c r="N551" s="18">
        <f>SUMIFS(T_PROF[paid_amt],T_PROF[bill_npi],$A551,T_PROF[year],N$2,T_PROF[encounter],N$4)</f>
        <v>0</v>
      </c>
      <c r="O551" s="18">
        <f t="shared" si="59"/>
        <v>0</v>
      </c>
      <c r="P551" s="1">
        <f t="shared" si="60"/>
        <v>0</v>
      </c>
      <c r="Q551" s="1">
        <f t="shared" si="61"/>
        <v>2.3333333333333335</v>
      </c>
      <c r="R551" s="1">
        <f t="shared" si="62"/>
        <v>2.3333333333333335</v>
      </c>
      <c r="S551" s="2">
        <f>SUM($R$6:$R551)/SUM($R$6:$R$1749)</f>
        <v>0.95866836380946707</v>
      </c>
    </row>
    <row r="552" spans="1:19" x14ac:dyDescent="0.35">
      <c r="A552">
        <v>1518932276</v>
      </c>
      <c r="B552" t="s">
        <v>352</v>
      </c>
      <c r="C552" t="s">
        <v>2130</v>
      </c>
      <c r="D552" s="1">
        <f>SUMIFS(T_PROF[claims],T_PROF[year],D$2,T_PROF[encounter],D$4,T_PROF[bill_npi],$A552)</f>
        <v>0</v>
      </c>
      <c r="E552" s="1">
        <f>SUMIFS(T_PROF[claims],T_PROF[year],E$2,T_PROF[encounter],E$4,T_PROF[bill_npi],$A552)</f>
        <v>0</v>
      </c>
      <c r="F552" s="1">
        <f t="shared" si="56"/>
        <v>0</v>
      </c>
      <c r="G552" s="1">
        <f>SUMIFS(T_PROF[claims],T_PROF[year],G$2,T_PROF[encounter],G$4,T_PROF[bill_npi],$A552)</f>
        <v>3</v>
      </c>
      <c r="H552" s="1">
        <f>SUMIFS(T_PROF[claims],T_PROF[year],H$2,T_PROF[encounter],H$4,T_PROF[bill_npi],$A552)</f>
        <v>0</v>
      </c>
      <c r="I552" s="1">
        <f t="shared" si="57"/>
        <v>3</v>
      </c>
      <c r="J552" s="1">
        <f>SUMIFS(T_PROF[claims],T_PROF[year],J$2,T_PROF[encounter],J$4,T_PROF[bill_npi],$A552)</f>
        <v>0</v>
      </c>
      <c r="K552" s="1">
        <f>SUMIFS(T_PROF[claims],T_PROF[year],K$2,T_PROF[encounter],K$4,T_PROF[bill_npi],$A552)</f>
        <v>0</v>
      </c>
      <c r="L552" s="1">
        <f t="shared" si="58"/>
        <v>0</v>
      </c>
      <c r="M552" s="18">
        <f>SUMIFS(T_PROF[paid_amt],T_PROF[bill_npi],$A552,T_PROF[year],M$2,T_PROF[encounter],M$4)</f>
        <v>0</v>
      </c>
      <c r="N552" s="18">
        <f>SUMIFS(T_PROF[paid_amt],T_PROF[bill_npi],$A552,T_PROF[year],N$2,T_PROF[encounter],N$4)</f>
        <v>0</v>
      </c>
      <c r="O552" s="18">
        <f t="shared" si="59"/>
        <v>0</v>
      </c>
      <c r="P552" s="1">
        <f t="shared" si="60"/>
        <v>1</v>
      </c>
      <c r="Q552" s="1">
        <f t="shared" si="61"/>
        <v>0</v>
      </c>
      <c r="R552" s="1">
        <f t="shared" si="62"/>
        <v>1</v>
      </c>
      <c r="S552" s="2">
        <f>SUM($R$6:$R552)/SUM($R$6:$R$1749)</f>
        <v>0.95869940910455265</v>
      </c>
    </row>
    <row r="553" spans="1:19" x14ac:dyDescent="0.35">
      <c r="A553">
        <v>1255401253</v>
      </c>
      <c r="B553" t="s">
        <v>354</v>
      </c>
      <c r="C553" t="s">
        <v>777</v>
      </c>
      <c r="D553" s="1">
        <f>SUMIFS(T_PROF[claims],T_PROF[year],D$2,T_PROF[encounter],D$4,T_PROF[bill_npi],$A553)</f>
        <v>0</v>
      </c>
      <c r="E553" s="1">
        <f>SUMIFS(T_PROF[claims],T_PROF[year],E$2,T_PROF[encounter],E$4,T_PROF[bill_npi],$A553)</f>
        <v>6</v>
      </c>
      <c r="F553" s="1">
        <f t="shared" si="56"/>
        <v>6</v>
      </c>
      <c r="G553" s="1">
        <f>SUMIFS(T_PROF[claims],T_PROF[year],G$2,T_PROF[encounter],G$4,T_PROF[bill_npi],$A553)</f>
        <v>0</v>
      </c>
      <c r="H553" s="1">
        <f>SUMIFS(T_PROF[claims],T_PROF[year],H$2,T_PROF[encounter],H$4,T_PROF[bill_npi],$A553)</f>
        <v>6</v>
      </c>
      <c r="I553" s="1">
        <f t="shared" si="57"/>
        <v>6</v>
      </c>
      <c r="J553" s="1">
        <f>SUMIFS(T_PROF[claims],T_PROF[year],J$2,T_PROF[encounter],J$4,T_PROF[bill_npi],$A553)</f>
        <v>0</v>
      </c>
      <c r="K553" s="1">
        <f>SUMIFS(T_PROF[claims],T_PROF[year],K$2,T_PROF[encounter],K$4,T_PROF[bill_npi],$A553)</f>
        <v>1</v>
      </c>
      <c r="L553" s="1">
        <f t="shared" si="58"/>
        <v>1</v>
      </c>
      <c r="M553" s="18">
        <f>SUMIFS(T_PROF[paid_amt],T_PROF[bill_npi],$A553,T_PROF[year],M$2,T_PROF[encounter],M$4)</f>
        <v>0</v>
      </c>
      <c r="N553" s="18">
        <f>SUMIFS(T_PROF[paid_amt],T_PROF[bill_npi],$A553,T_PROF[year],N$2,T_PROF[encounter],N$4)</f>
        <v>1720.75</v>
      </c>
      <c r="O553" s="18">
        <f t="shared" si="59"/>
        <v>1720.75</v>
      </c>
      <c r="P553" s="1">
        <f t="shared" si="60"/>
        <v>0</v>
      </c>
      <c r="Q553" s="1">
        <f t="shared" si="61"/>
        <v>4.333333333333333</v>
      </c>
      <c r="R553" s="1">
        <f t="shared" si="62"/>
        <v>4.333333333333333</v>
      </c>
      <c r="S553" s="2">
        <f>SUM($R$6:$R553)/SUM($R$6:$R$1749)</f>
        <v>0.95883393871658984</v>
      </c>
    </row>
    <row r="554" spans="1:19" x14ac:dyDescent="0.35">
      <c r="A554">
        <v>1407812548</v>
      </c>
      <c r="B554" t="s">
        <v>360</v>
      </c>
      <c r="C554" t="s">
        <v>1875</v>
      </c>
      <c r="D554" s="1">
        <f>SUMIFS(T_PROF[claims],T_PROF[year],D$2,T_PROF[encounter],D$4,T_PROF[bill_npi],$A554)</f>
        <v>0</v>
      </c>
      <c r="E554" s="1">
        <f>SUMIFS(T_PROF[claims],T_PROF[year],E$2,T_PROF[encounter],E$4,T_PROF[bill_npi],$A554)</f>
        <v>8</v>
      </c>
      <c r="F554" s="1">
        <f t="shared" si="56"/>
        <v>8</v>
      </c>
      <c r="G554" s="1">
        <f>SUMIFS(T_PROF[claims],T_PROF[year],G$2,T_PROF[encounter],G$4,T_PROF[bill_npi],$A554)</f>
        <v>0</v>
      </c>
      <c r="H554" s="1">
        <f>SUMIFS(T_PROF[claims],T_PROF[year],H$2,T_PROF[encounter],H$4,T_PROF[bill_npi],$A554)</f>
        <v>4</v>
      </c>
      <c r="I554" s="1">
        <f t="shared" si="57"/>
        <v>4</v>
      </c>
      <c r="J554" s="1">
        <f>SUMIFS(T_PROF[claims],T_PROF[year],J$2,T_PROF[encounter],J$4,T_PROF[bill_npi],$A554)</f>
        <v>0</v>
      </c>
      <c r="K554" s="1">
        <f>SUMIFS(T_PROF[claims],T_PROF[year],K$2,T_PROF[encounter],K$4,T_PROF[bill_npi],$A554)</f>
        <v>0</v>
      </c>
      <c r="L554" s="1">
        <f t="shared" si="58"/>
        <v>0</v>
      </c>
      <c r="M554" s="18">
        <f>SUMIFS(T_PROF[paid_amt],T_PROF[bill_npi],$A554,T_PROF[year],M$2,T_PROF[encounter],M$4)</f>
        <v>0</v>
      </c>
      <c r="N554" s="18">
        <f>SUMIFS(T_PROF[paid_amt],T_PROF[bill_npi],$A554,T_PROF[year],N$2,T_PROF[encounter],N$4)</f>
        <v>0</v>
      </c>
      <c r="O554" s="18">
        <f t="shared" si="59"/>
        <v>0</v>
      </c>
      <c r="P554" s="1">
        <f t="shared" si="60"/>
        <v>0</v>
      </c>
      <c r="Q554" s="1">
        <f t="shared" si="61"/>
        <v>4</v>
      </c>
      <c r="R554" s="1">
        <f t="shared" si="62"/>
        <v>4</v>
      </c>
      <c r="S554" s="2">
        <f>SUM($R$6:$R554)/SUM($R$6:$R$1749)</f>
        <v>0.95895811989693203</v>
      </c>
    </row>
    <row r="555" spans="1:19" x14ac:dyDescent="0.35">
      <c r="A555">
        <v>1265428882</v>
      </c>
      <c r="B555" t="s">
        <v>351</v>
      </c>
      <c r="C555" t="s">
        <v>777</v>
      </c>
      <c r="D555" s="1">
        <f>SUMIFS(T_PROF[claims],T_PROF[year],D$2,T_PROF[encounter],D$4,T_PROF[bill_npi],$A555)</f>
        <v>4</v>
      </c>
      <c r="E555" s="1">
        <f>SUMIFS(T_PROF[claims],T_PROF[year],E$2,T_PROF[encounter],E$4,T_PROF[bill_npi],$A555)</f>
        <v>0</v>
      </c>
      <c r="F555" s="1">
        <f t="shared" si="56"/>
        <v>4</v>
      </c>
      <c r="G555" s="1">
        <f>SUMIFS(T_PROF[claims],T_PROF[year],G$2,T_PROF[encounter],G$4,T_PROF[bill_npi],$A555)</f>
        <v>5</v>
      </c>
      <c r="H555" s="1">
        <f>SUMIFS(T_PROF[claims],T_PROF[year],H$2,T_PROF[encounter],H$4,T_PROF[bill_npi],$A555)</f>
        <v>0</v>
      </c>
      <c r="I555" s="1">
        <f t="shared" si="57"/>
        <v>5</v>
      </c>
      <c r="J555" s="1">
        <f>SUMIFS(T_PROF[claims],T_PROF[year],J$2,T_PROF[encounter],J$4,T_PROF[bill_npi],$A555)</f>
        <v>1</v>
      </c>
      <c r="K555" s="1">
        <f>SUMIFS(T_PROF[claims],T_PROF[year],K$2,T_PROF[encounter],K$4,T_PROF[bill_npi],$A555)</f>
        <v>0</v>
      </c>
      <c r="L555" s="1">
        <f t="shared" si="58"/>
        <v>1</v>
      </c>
      <c r="M555" s="18">
        <f>SUMIFS(T_PROF[paid_amt],T_PROF[bill_npi],$A555,T_PROF[year],M$2,T_PROF[encounter],M$4)</f>
        <v>1720.75</v>
      </c>
      <c r="N555" s="18">
        <f>SUMIFS(T_PROF[paid_amt],T_PROF[bill_npi],$A555,T_PROF[year],N$2,T_PROF[encounter],N$4)</f>
        <v>0</v>
      </c>
      <c r="O555" s="18">
        <f t="shared" si="59"/>
        <v>1720.75</v>
      </c>
      <c r="P555" s="1">
        <f t="shared" si="60"/>
        <v>3.3333333333333335</v>
      </c>
      <c r="Q555" s="1">
        <f t="shared" si="61"/>
        <v>0</v>
      </c>
      <c r="R555" s="1">
        <f t="shared" si="62"/>
        <v>3.3333333333333335</v>
      </c>
      <c r="S555" s="2">
        <f>SUM($R$6:$R555)/SUM($R$6:$R$1749)</f>
        <v>0.95906160421388376</v>
      </c>
    </row>
    <row r="556" spans="1:19" x14ac:dyDescent="0.35">
      <c r="A556">
        <v>1669452041</v>
      </c>
      <c r="B556" t="s">
        <v>351</v>
      </c>
      <c r="C556" t="s">
        <v>777</v>
      </c>
      <c r="D556" s="1">
        <f>SUMIFS(T_PROF[claims],T_PROF[year],D$2,T_PROF[encounter],D$4,T_PROF[bill_npi],$A556)</f>
        <v>3</v>
      </c>
      <c r="E556" s="1">
        <f>SUMIFS(T_PROF[claims],T_PROF[year],E$2,T_PROF[encounter],E$4,T_PROF[bill_npi],$A556)</f>
        <v>0</v>
      </c>
      <c r="F556" s="1">
        <f t="shared" si="56"/>
        <v>3</v>
      </c>
      <c r="G556" s="1">
        <f>SUMIFS(T_PROF[claims],T_PROF[year],G$2,T_PROF[encounter],G$4,T_PROF[bill_npi],$A556)</f>
        <v>3</v>
      </c>
      <c r="H556" s="1">
        <f>SUMIFS(T_PROF[claims],T_PROF[year],H$2,T_PROF[encounter],H$4,T_PROF[bill_npi],$A556)</f>
        <v>0</v>
      </c>
      <c r="I556" s="1">
        <f t="shared" si="57"/>
        <v>3</v>
      </c>
      <c r="J556" s="1">
        <f>SUMIFS(T_PROF[claims],T_PROF[year],J$2,T_PROF[encounter],J$4,T_PROF[bill_npi],$A556)</f>
        <v>2</v>
      </c>
      <c r="K556" s="1">
        <f>SUMIFS(T_PROF[claims],T_PROF[year],K$2,T_PROF[encounter],K$4,T_PROF[bill_npi],$A556)</f>
        <v>0</v>
      </c>
      <c r="L556" s="1">
        <f t="shared" si="58"/>
        <v>2</v>
      </c>
      <c r="M556" s="18">
        <f>SUMIFS(T_PROF[paid_amt],T_PROF[bill_npi],$A556,T_PROF[year],M$2,T_PROF[encounter],M$4)</f>
        <v>1720.75</v>
      </c>
      <c r="N556" s="18">
        <f>SUMIFS(T_PROF[paid_amt],T_PROF[bill_npi],$A556,T_PROF[year],N$2,T_PROF[encounter],N$4)</f>
        <v>0</v>
      </c>
      <c r="O556" s="18">
        <f t="shared" si="59"/>
        <v>1720.75</v>
      </c>
      <c r="P556" s="1">
        <f t="shared" si="60"/>
        <v>2.6666666666666665</v>
      </c>
      <c r="Q556" s="1">
        <f t="shared" si="61"/>
        <v>0</v>
      </c>
      <c r="R556" s="1">
        <f t="shared" si="62"/>
        <v>2.6666666666666665</v>
      </c>
      <c r="S556" s="2">
        <f>SUM($R$6:$R556)/SUM($R$6:$R$1749)</f>
        <v>0.95914439166744514</v>
      </c>
    </row>
    <row r="557" spans="1:19" x14ac:dyDescent="0.35">
      <c r="A557">
        <v>1891163408</v>
      </c>
      <c r="B557" t="s">
        <v>357</v>
      </c>
      <c r="C557" t="s">
        <v>2208</v>
      </c>
      <c r="D557" s="1">
        <f>SUMIFS(T_PROF[claims],T_PROF[year],D$2,T_PROF[encounter],D$4,T_PROF[bill_npi],$A557)</f>
        <v>3</v>
      </c>
      <c r="E557" s="1">
        <f>SUMIFS(T_PROF[claims],T_PROF[year],E$2,T_PROF[encounter],E$4,T_PROF[bill_npi],$A557)</f>
        <v>0</v>
      </c>
      <c r="F557" s="1">
        <f t="shared" si="56"/>
        <v>3</v>
      </c>
      <c r="G557" s="1">
        <f>SUMIFS(T_PROF[claims],T_PROF[year],G$2,T_PROF[encounter],G$4,T_PROF[bill_npi],$A557)</f>
        <v>3</v>
      </c>
      <c r="H557" s="1">
        <f>SUMIFS(T_PROF[claims],T_PROF[year],H$2,T_PROF[encounter],H$4,T_PROF[bill_npi],$A557)</f>
        <v>0</v>
      </c>
      <c r="I557" s="1">
        <f t="shared" si="57"/>
        <v>3</v>
      </c>
      <c r="J557" s="1">
        <f>SUMIFS(T_PROF[claims],T_PROF[year],J$2,T_PROF[encounter],J$4,T_PROF[bill_npi],$A557)</f>
        <v>1</v>
      </c>
      <c r="K557" s="1">
        <f>SUMIFS(T_PROF[claims],T_PROF[year],K$2,T_PROF[encounter],K$4,T_PROF[bill_npi],$A557)</f>
        <v>0</v>
      </c>
      <c r="L557" s="1">
        <f t="shared" si="58"/>
        <v>1</v>
      </c>
      <c r="M557" s="18">
        <f>SUMIFS(T_PROF[paid_amt],T_PROF[bill_npi],$A557,T_PROF[year],M$2,T_PROF[encounter],M$4)</f>
        <v>0</v>
      </c>
      <c r="N557" s="18">
        <f>SUMIFS(T_PROF[paid_amt],T_PROF[bill_npi],$A557,T_PROF[year],N$2,T_PROF[encounter],N$4)</f>
        <v>0</v>
      </c>
      <c r="O557" s="18">
        <f t="shared" si="59"/>
        <v>0</v>
      </c>
      <c r="P557" s="1">
        <f t="shared" si="60"/>
        <v>2.3333333333333335</v>
      </c>
      <c r="Q557" s="1">
        <f t="shared" si="61"/>
        <v>0</v>
      </c>
      <c r="R557" s="1">
        <f t="shared" si="62"/>
        <v>2.3333333333333335</v>
      </c>
      <c r="S557" s="2">
        <f>SUM($R$6:$R557)/SUM($R$6:$R$1749)</f>
        <v>0.95921683068931141</v>
      </c>
    </row>
    <row r="558" spans="1:19" x14ac:dyDescent="0.35">
      <c r="A558">
        <v>1275526246</v>
      </c>
      <c r="B558" t="s">
        <v>351</v>
      </c>
      <c r="C558" t="s">
        <v>777</v>
      </c>
      <c r="D558" s="1">
        <f>SUMIFS(T_PROF[claims],T_PROF[year],D$2,T_PROF[encounter],D$4,T_PROF[bill_npi],$A558)</f>
        <v>4</v>
      </c>
      <c r="E558" s="1">
        <f>SUMIFS(T_PROF[claims],T_PROF[year],E$2,T_PROF[encounter],E$4,T_PROF[bill_npi],$A558)</f>
        <v>0</v>
      </c>
      <c r="F558" s="1">
        <f t="shared" si="56"/>
        <v>4</v>
      </c>
      <c r="G558" s="1">
        <f>SUMIFS(T_PROF[claims],T_PROF[year],G$2,T_PROF[encounter],G$4,T_PROF[bill_npi],$A558)</f>
        <v>3</v>
      </c>
      <c r="H558" s="1">
        <f>SUMIFS(T_PROF[claims],T_PROF[year],H$2,T_PROF[encounter],H$4,T_PROF[bill_npi],$A558)</f>
        <v>2</v>
      </c>
      <c r="I558" s="1">
        <f t="shared" si="57"/>
        <v>5</v>
      </c>
      <c r="J558" s="1">
        <f>SUMIFS(T_PROF[claims],T_PROF[year],J$2,T_PROF[encounter],J$4,T_PROF[bill_npi],$A558)</f>
        <v>2</v>
      </c>
      <c r="K558" s="1">
        <f>SUMIFS(T_PROF[claims],T_PROF[year],K$2,T_PROF[encounter],K$4,T_PROF[bill_npi],$A558)</f>
        <v>0</v>
      </c>
      <c r="L558" s="1">
        <f t="shared" si="58"/>
        <v>2</v>
      </c>
      <c r="M558" s="18">
        <f>SUMIFS(T_PROF[paid_amt],T_PROF[bill_npi],$A558,T_PROF[year],M$2,T_PROF[encounter],M$4)</f>
        <v>2363.67</v>
      </c>
      <c r="N558" s="18">
        <f>SUMIFS(T_PROF[paid_amt],T_PROF[bill_npi],$A558,T_PROF[year],N$2,T_PROF[encounter],N$4)</f>
        <v>0</v>
      </c>
      <c r="O558" s="18">
        <f t="shared" si="59"/>
        <v>2363.67</v>
      </c>
      <c r="P558" s="1">
        <f t="shared" si="60"/>
        <v>3</v>
      </c>
      <c r="Q558" s="1">
        <f t="shared" si="61"/>
        <v>0.66666666666666663</v>
      </c>
      <c r="R558" s="1">
        <f t="shared" si="62"/>
        <v>3.6666666666666665</v>
      </c>
      <c r="S558" s="2">
        <f>SUM($R$6:$R558)/SUM($R$6:$R$1749)</f>
        <v>0.95933066343795836</v>
      </c>
    </row>
    <row r="559" spans="1:19" x14ac:dyDescent="0.35">
      <c r="A559">
        <v>1871632166</v>
      </c>
      <c r="B559" t="s">
        <v>351</v>
      </c>
      <c r="C559" t="s">
        <v>777</v>
      </c>
      <c r="D559" s="1">
        <f>SUMIFS(T_PROF[claims],T_PROF[year],D$2,T_PROF[encounter],D$4,T_PROF[bill_npi],$A559)</f>
        <v>1</v>
      </c>
      <c r="E559" s="1">
        <f>SUMIFS(T_PROF[claims],T_PROF[year],E$2,T_PROF[encounter],E$4,T_PROF[bill_npi],$A559)</f>
        <v>4</v>
      </c>
      <c r="F559" s="1">
        <f t="shared" si="56"/>
        <v>5</v>
      </c>
      <c r="G559" s="1">
        <f>SUMIFS(T_PROF[claims],T_PROF[year],G$2,T_PROF[encounter],G$4,T_PROF[bill_npi],$A559)</f>
        <v>0</v>
      </c>
      <c r="H559" s="1">
        <f>SUMIFS(T_PROF[claims],T_PROF[year],H$2,T_PROF[encounter],H$4,T_PROF[bill_npi],$A559)</f>
        <v>0</v>
      </c>
      <c r="I559" s="1">
        <f t="shared" si="57"/>
        <v>0</v>
      </c>
      <c r="J559" s="1">
        <f>SUMIFS(T_PROF[claims],T_PROF[year],J$2,T_PROF[encounter],J$4,T_PROF[bill_npi],$A559)</f>
        <v>0</v>
      </c>
      <c r="K559" s="1">
        <f>SUMIFS(T_PROF[claims],T_PROF[year],K$2,T_PROF[encounter],K$4,T_PROF[bill_npi],$A559)</f>
        <v>2</v>
      </c>
      <c r="L559" s="1">
        <f t="shared" si="58"/>
        <v>2</v>
      </c>
      <c r="M559" s="18">
        <f>SUMIFS(T_PROF[paid_amt],T_PROF[bill_npi],$A559,T_PROF[year],M$2,T_PROF[encounter],M$4)</f>
        <v>0</v>
      </c>
      <c r="N559" s="18">
        <f>SUMIFS(T_PROF[paid_amt],T_PROF[bill_npi],$A559,T_PROF[year],N$2,T_PROF[encounter],N$4)</f>
        <v>5808</v>
      </c>
      <c r="O559" s="18">
        <f t="shared" si="59"/>
        <v>5808</v>
      </c>
      <c r="P559" s="1">
        <f t="shared" si="60"/>
        <v>0.33333333333333331</v>
      </c>
      <c r="Q559" s="1">
        <f t="shared" si="61"/>
        <v>2</v>
      </c>
      <c r="R559" s="1">
        <f t="shared" si="62"/>
        <v>2.3333333333333335</v>
      </c>
      <c r="S559" s="2">
        <f>SUM($R$6:$R559)/SUM($R$6:$R$1749)</f>
        <v>0.95940310245982452</v>
      </c>
    </row>
    <row r="560" spans="1:19" x14ac:dyDescent="0.35">
      <c r="A560">
        <v>1841350360</v>
      </c>
      <c r="B560" t="s">
        <v>357</v>
      </c>
      <c r="C560" t="s">
        <v>2208</v>
      </c>
      <c r="D560" s="1">
        <f>SUMIFS(T_PROF[claims],T_PROF[year],D$2,T_PROF[encounter],D$4,T_PROF[bill_npi],$A560)</f>
        <v>0</v>
      </c>
      <c r="E560" s="1">
        <f>SUMIFS(T_PROF[claims],T_PROF[year],E$2,T_PROF[encounter],E$4,T_PROF[bill_npi],$A560)</f>
        <v>0</v>
      </c>
      <c r="F560" s="1">
        <f t="shared" si="56"/>
        <v>0</v>
      </c>
      <c r="G560" s="1">
        <f>SUMIFS(T_PROF[claims],T_PROF[year],G$2,T_PROF[encounter],G$4,T_PROF[bill_npi],$A560)</f>
        <v>0</v>
      </c>
      <c r="H560" s="1">
        <f>SUMIFS(T_PROF[claims],T_PROF[year],H$2,T_PROF[encounter],H$4,T_PROF[bill_npi],$A560)</f>
        <v>0</v>
      </c>
      <c r="I560" s="1">
        <f t="shared" si="57"/>
        <v>0</v>
      </c>
      <c r="J560" s="1">
        <f>SUMIFS(T_PROF[claims],T_PROF[year],J$2,T_PROF[encounter],J$4,T_PROF[bill_npi],$A560)</f>
        <v>0</v>
      </c>
      <c r="K560" s="1">
        <f>SUMIFS(T_PROF[claims],T_PROF[year],K$2,T_PROF[encounter],K$4,T_PROF[bill_npi],$A560)</f>
        <v>0</v>
      </c>
      <c r="L560" s="1">
        <f t="shared" si="58"/>
        <v>0</v>
      </c>
      <c r="M560" s="18">
        <f>SUMIFS(T_PROF[paid_amt],T_PROF[bill_npi],$A560,T_PROF[year],M$2,T_PROF[encounter],M$4)</f>
        <v>0</v>
      </c>
      <c r="N560" s="18">
        <f>SUMIFS(T_PROF[paid_amt],T_PROF[bill_npi],$A560,T_PROF[year],N$2,T_PROF[encounter],N$4)</f>
        <v>0</v>
      </c>
      <c r="O560" s="18">
        <f t="shared" si="59"/>
        <v>0</v>
      </c>
      <c r="P560" s="1">
        <f t="shared" si="60"/>
        <v>0</v>
      </c>
      <c r="Q560" s="1">
        <f t="shared" si="61"/>
        <v>0</v>
      </c>
      <c r="R560" s="1">
        <f t="shared" si="62"/>
        <v>0</v>
      </c>
      <c r="S560" s="2">
        <f>SUM($R$6:$R560)/SUM($R$6:$R$1749)</f>
        <v>0.95940310245982452</v>
      </c>
    </row>
    <row r="561" spans="1:19" x14ac:dyDescent="0.35">
      <c r="A561">
        <v>1114164696</v>
      </c>
      <c r="B561" t="s">
        <v>351</v>
      </c>
      <c r="C561" t="s">
        <v>777</v>
      </c>
      <c r="D561" s="1">
        <f>SUMIFS(T_PROF[claims],T_PROF[year],D$2,T_PROF[encounter],D$4,T_PROF[bill_npi],$A561)</f>
        <v>6</v>
      </c>
      <c r="E561" s="1">
        <f>SUMIFS(T_PROF[claims],T_PROF[year],E$2,T_PROF[encounter],E$4,T_PROF[bill_npi],$A561)</f>
        <v>0</v>
      </c>
      <c r="F561" s="1">
        <f t="shared" si="56"/>
        <v>6</v>
      </c>
      <c r="G561" s="1">
        <f>SUMIFS(T_PROF[claims],T_PROF[year],G$2,T_PROF[encounter],G$4,T_PROF[bill_npi],$A561)</f>
        <v>1</v>
      </c>
      <c r="H561" s="1">
        <f>SUMIFS(T_PROF[claims],T_PROF[year],H$2,T_PROF[encounter],H$4,T_PROF[bill_npi],$A561)</f>
        <v>0</v>
      </c>
      <c r="I561" s="1">
        <f t="shared" si="57"/>
        <v>1</v>
      </c>
      <c r="J561" s="1">
        <f>SUMIFS(T_PROF[claims],T_PROF[year],J$2,T_PROF[encounter],J$4,T_PROF[bill_npi],$A561)</f>
        <v>0</v>
      </c>
      <c r="K561" s="1">
        <f>SUMIFS(T_PROF[claims],T_PROF[year],K$2,T_PROF[encounter],K$4,T_PROF[bill_npi],$A561)</f>
        <v>0</v>
      </c>
      <c r="L561" s="1">
        <f t="shared" si="58"/>
        <v>0</v>
      </c>
      <c r="M561" s="18">
        <f>SUMIFS(T_PROF[paid_amt],T_PROF[bill_npi],$A561,T_PROF[year],M$2,T_PROF[encounter],M$4)</f>
        <v>0</v>
      </c>
      <c r="N561" s="18">
        <f>SUMIFS(T_PROF[paid_amt],T_PROF[bill_npi],$A561,T_PROF[year],N$2,T_PROF[encounter],N$4)</f>
        <v>0</v>
      </c>
      <c r="O561" s="18">
        <f t="shared" si="59"/>
        <v>0</v>
      </c>
      <c r="P561" s="1">
        <f t="shared" si="60"/>
        <v>2.3333333333333335</v>
      </c>
      <c r="Q561" s="1">
        <f t="shared" si="61"/>
        <v>0</v>
      </c>
      <c r="R561" s="1">
        <f t="shared" si="62"/>
        <v>2.3333333333333335</v>
      </c>
      <c r="S561" s="2">
        <f>SUM($R$6:$R561)/SUM($R$6:$R$1749)</f>
        <v>0.95947554148169079</v>
      </c>
    </row>
    <row r="562" spans="1:19" x14ac:dyDescent="0.35">
      <c r="A562">
        <v>1043384597</v>
      </c>
      <c r="B562" t="s">
        <v>357</v>
      </c>
      <c r="C562" t="s">
        <v>2208</v>
      </c>
      <c r="D562" s="1">
        <f>SUMIFS(T_PROF[claims],T_PROF[year],D$2,T_PROF[encounter],D$4,T_PROF[bill_npi],$A562)</f>
        <v>1</v>
      </c>
      <c r="E562" s="1">
        <f>SUMIFS(T_PROF[claims],T_PROF[year],E$2,T_PROF[encounter],E$4,T_PROF[bill_npi],$A562)</f>
        <v>0</v>
      </c>
      <c r="F562" s="1">
        <f t="shared" si="56"/>
        <v>1</v>
      </c>
      <c r="G562" s="1">
        <f>SUMIFS(T_PROF[claims],T_PROF[year],G$2,T_PROF[encounter],G$4,T_PROF[bill_npi],$A562)</f>
        <v>3</v>
      </c>
      <c r="H562" s="1">
        <f>SUMIFS(T_PROF[claims],T_PROF[year],H$2,T_PROF[encounter],H$4,T_PROF[bill_npi],$A562)</f>
        <v>0</v>
      </c>
      <c r="I562" s="1">
        <f t="shared" si="57"/>
        <v>3</v>
      </c>
      <c r="J562" s="1">
        <f>SUMIFS(T_PROF[claims],T_PROF[year],J$2,T_PROF[encounter],J$4,T_PROF[bill_npi],$A562)</f>
        <v>0</v>
      </c>
      <c r="K562" s="1">
        <f>SUMIFS(T_PROF[claims],T_PROF[year],K$2,T_PROF[encounter],K$4,T_PROF[bill_npi],$A562)</f>
        <v>0</v>
      </c>
      <c r="L562" s="1">
        <f t="shared" si="58"/>
        <v>0</v>
      </c>
      <c r="M562" s="18">
        <f>SUMIFS(T_PROF[paid_amt],T_PROF[bill_npi],$A562,T_PROF[year],M$2,T_PROF[encounter],M$4)</f>
        <v>0</v>
      </c>
      <c r="N562" s="18">
        <f>SUMIFS(T_PROF[paid_amt],T_PROF[bill_npi],$A562,T_PROF[year],N$2,T_PROF[encounter],N$4)</f>
        <v>0</v>
      </c>
      <c r="O562" s="18">
        <f t="shared" si="59"/>
        <v>0</v>
      </c>
      <c r="P562" s="1">
        <f t="shared" si="60"/>
        <v>1.3333333333333333</v>
      </c>
      <c r="Q562" s="1">
        <f t="shared" si="61"/>
        <v>0</v>
      </c>
      <c r="R562" s="1">
        <f t="shared" si="62"/>
        <v>1.3333333333333333</v>
      </c>
      <c r="S562" s="2">
        <f>SUM($R$6:$R562)/SUM($R$6:$R$1749)</f>
        <v>0.95951693520847137</v>
      </c>
    </row>
    <row r="563" spans="1:19" x14ac:dyDescent="0.35">
      <c r="A563">
        <v>1851397541</v>
      </c>
      <c r="B563" t="s">
        <v>351</v>
      </c>
      <c r="C563" t="s">
        <v>777</v>
      </c>
      <c r="D563" s="1">
        <f>SUMIFS(T_PROF[claims],T_PROF[year],D$2,T_PROF[encounter],D$4,T_PROF[bill_npi],$A563)</f>
        <v>0</v>
      </c>
      <c r="E563" s="1">
        <f>SUMIFS(T_PROF[claims],T_PROF[year],E$2,T_PROF[encounter],E$4,T_PROF[bill_npi],$A563)</f>
        <v>12</v>
      </c>
      <c r="F563" s="1">
        <f t="shared" si="56"/>
        <v>12</v>
      </c>
      <c r="G563" s="1">
        <f>SUMIFS(T_PROF[claims],T_PROF[year],G$2,T_PROF[encounter],G$4,T_PROF[bill_npi],$A563)</f>
        <v>0</v>
      </c>
      <c r="H563" s="1">
        <f>SUMIFS(T_PROF[claims],T_PROF[year],H$2,T_PROF[encounter],H$4,T_PROF[bill_npi],$A563)</f>
        <v>2</v>
      </c>
      <c r="I563" s="1">
        <f t="shared" si="57"/>
        <v>2</v>
      </c>
      <c r="J563" s="1">
        <f>SUMIFS(T_PROF[claims],T_PROF[year],J$2,T_PROF[encounter],J$4,T_PROF[bill_npi],$A563)</f>
        <v>0</v>
      </c>
      <c r="K563" s="1">
        <f>SUMIFS(T_PROF[claims],T_PROF[year],K$2,T_PROF[encounter],K$4,T_PROF[bill_npi],$A563)</f>
        <v>0</v>
      </c>
      <c r="L563" s="1">
        <f t="shared" si="58"/>
        <v>0</v>
      </c>
      <c r="M563" s="18">
        <f>SUMIFS(T_PROF[paid_amt],T_PROF[bill_npi],$A563,T_PROF[year],M$2,T_PROF[encounter],M$4)</f>
        <v>0</v>
      </c>
      <c r="N563" s="18">
        <f>SUMIFS(T_PROF[paid_amt],T_PROF[bill_npi],$A563,T_PROF[year],N$2,T_PROF[encounter],N$4)</f>
        <v>0</v>
      </c>
      <c r="O563" s="18">
        <f t="shared" si="59"/>
        <v>0</v>
      </c>
      <c r="P563" s="1">
        <f t="shared" si="60"/>
        <v>0</v>
      </c>
      <c r="Q563" s="1">
        <f t="shared" si="61"/>
        <v>4.666666666666667</v>
      </c>
      <c r="R563" s="1">
        <f t="shared" si="62"/>
        <v>4.666666666666667</v>
      </c>
      <c r="S563" s="2">
        <f>SUM($R$6:$R563)/SUM($R$6:$R$1749)</f>
        <v>0.9596618132522039</v>
      </c>
    </row>
    <row r="564" spans="1:19" x14ac:dyDescent="0.35">
      <c r="A564">
        <v>1457364804</v>
      </c>
      <c r="B564" t="s">
        <v>352</v>
      </c>
      <c r="C564" t="s">
        <v>2130</v>
      </c>
      <c r="D564" s="1">
        <f>SUMIFS(T_PROF[claims],T_PROF[year],D$2,T_PROF[encounter],D$4,T_PROF[bill_npi],$A564)</f>
        <v>0</v>
      </c>
      <c r="E564" s="1">
        <f>SUMIFS(T_PROF[claims],T_PROF[year],E$2,T_PROF[encounter],E$4,T_PROF[bill_npi],$A564)</f>
        <v>2</v>
      </c>
      <c r="F564" s="1">
        <f t="shared" si="56"/>
        <v>2</v>
      </c>
      <c r="G564" s="1">
        <f>SUMIFS(T_PROF[claims],T_PROF[year],G$2,T_PROF[encounter],G$4,T_PROF[bill_npi],$A564)</f>
        <v>0</v>
      </c>
      <c r="H564" s="1">
        <f>SUMIFS(T_PROF[claims],T_PROF[year],H$2,T_PROF[encounter],H$4,T_PROF[bill_npi],$A564)</f>
        <v>14</v>
      </c>
      <c r="I564" s="1">
        <f t="shared" si="57"/>
        <v>14</v>
      </c>
      <c r="J564" s="1">
        <f>SUMIFS(T_PROF[claims],T_PROF[year],J$2,T_PROF[encounter],J$4,T_PROF[bill_npi],$A564)</f>
        <v>0</v>
      </c>
      <c r="K564" s="1">
        <f>SUMIFS(T_PROF[claims],T_PROF[year],K$2,T_PROF[encounter],K$4,T_PROF[bill_npi],$A564)</f>
        <v>9</v>
      </c>
      <c r="L564" s="1">
        <f t="shared" si="58"/>
        <v>9</v>
      </c>
      <c r="M564" s="18">
        <f>SUMIFS(T_PROF[paid_amt],T_PROF[bill_npi],$A564,T_PROF[year],M$2,T_PROF[encounter],M$4)</f>
        <v>0</v>
      </c>
      <c r="N564" s="18">
        <f>SUMIFS(T_PROF[paid_amt],T_PROF[bill_npi],$A564,T_PROF[year],N$2,T_PROF[encounter],N$4)</f>
        <v>12000</v>
      </c>
      <c r="O564" s="18">
        <f t="shared" si="59"/>
        <v>12000</v>
      </c>
      <c r="P564" s="1">
        <f t="shared" si="60"/>
        <v>0</v>
      </c>
      <c r="Q564" s="1">
        <f t="shared" si="61"/>
        <v>8.3333333333333339</v>
      </c>
      <c r="R564" s="1">
        <f t="shared" si="62"/>
        <v>8.3333333333333339</v>
      </c>
      <c r="S564" s="2">
        <f>SUM($R$6:$R564)/SUM($R$6:$R$1749)</f>
        <v>0.95992052404458328</v>
      </c>
    </row>
    <row r="565" spans="1:19" x14ac:dyDescent="0.35">
      <c r="A565">
        <v>1013977123</v>
      </c>
      <c r="B565" t="s">
        <v>351</v>
      </c>
      <c r="C565" t="s">
        <v>777</v>
      </c>
      <c r="D565" s="1">
        <f>SUMIFS(T_PROF[claims],T_PROF[year],D$2,T_PROF[encounter],D$4,T_PROF[bill_npi],$A565)</f>
        <v>6</v>
      </c>
      <c r="E565" s="1">
        <f>SUMIFS(T_PROF[claims],T_PROF[year],E$2,T_PROF[encounter],E$4,T_PROF[bill_npi],$A565)</f>
        <v>0</v>
      </c>
      <c r="F565" s="1">
        <f t="shared" si="56"/>
        <v>6</v>
      </c>
      <c r="G565" s="1">
        <f>SUMIFS(T_PROF[claims],T_PROF[year],G$2,T_PROF[encounter],G$4,T_PROF[bill_npi],$A565)</f>
        <v>1</v>
      </c>
      <c r="H565" s="1">
        <f>SUMIFS(T_PROF[claims],T_PROF[year],H$2,T_PROF[encounter],H$4,T_PROF[bill_npi],$A565)</f>
        <v>0</v>
      </c>
      <c r="I565" s="1">
        <f t="shared" si="57"/>
        <v>1</v>
      </c>
      <c r="J565" s="1">
        <f>SUMIFS(T_PROF[claims],T_PROF[year],J$2,T_PROF[encounter],J$4,T_PROF[bill_npi],$A565)</f>
        <v>10</v>
      </c>
      <c r="K565" s="1">
        <f>SUMIFS(T_PROF[claims],T_PROF[year],K$2,T_PROF[encounter],K$4,T_PROF[bill_npi],$A565)</f>
        <v>0</v>
      </c>
      <c r="L565" s="1">
        <f t="shared" si="58"/>
        <v>10</v>
      </c>
      <c r="M565" s="18">
        <f>SUMIFS(T_PROF[paid_amt],T_PROF[bill_npi],$A565,T_PROF[year],M$2,T_PROF[encounter],M$4)</f>
        <v>5863.49</v>
      </c>
      <c r="N565" s="18">
        <f>SUMIFS(T_PROF[paid_amt],T_PROF[bill_npi],$A565,T_PROF[year],N$2,T_PROF[encounter],N$4)</f>
        <v>0</v>
      </c>
      <c r="O565" s="18">
        <f t="shared" si="59"/>
        <v>5863.49</v>
      </c>
      <c r="P565" s="1">
        <f t="shared" si="60"/>
        <v>5.666666666666667</v>
      </c>
      <c r="Q565" s="1">
        <f t="shared" si="61"/>
        <v>0</v>
      </c>
      <c r="R565" s="1">
        <f t="shared" si="62"/>
        <v>5.666666666666667</v>
      </c>
      <c r="S565" s="2">
        <f>SUM($R$6:$R565)/SUM($R$6:$R$1749)</f>
        <v>0.96009644738340139</v>
      </c>
    </row>
    <row r="566" spans="1:19" x14ac:dyDescent="0.35">
      <c r="A566">
        <v>1457507360</v>
      </c>
      <c r="B566" t="s">
        <v>351</v>
      </c>
      <c r="C566" t="s">
        <v>777</v>
      </c>
      <c r="D566" s="1">
        <f>SUMIFS(T_PROF[claims],T_PROF[year],D$2,T_PROF[encounter],D$4,T_PROF[bill_npi],$A566)</f>
        <v>6</v>
      </c>
      <c r="E566" s="1">
        <f>SUMIFS(T_PROF[claims],T_PROF[year],E$2,T_PROF[encounter],E$4,T_PROF[bill_npi],$A566)</f>
        <v>0</v>
      </c>
      <c r="F566" s="1">
        <f t="shared" si="56"/>
        <v>6</v>
      </c>
      <c r="G566" s="1">
        <f>SUMIFS(T_PROF[claims],T_PROF[year],G$2,T_PROF[encounter],G$4,T_PROF[bill_npi],$A566)</f>
        <v>3</v>
      </c>
      <c r="H566" s="1">
        <f>SUMIFS(T_PROF[claims],T_PROF[year],H$2,T_PROF[encounter],H$4,T_PROF[bill_npi],$A566)</f>
        <v>0</v>
      </c>
      <c r="I566" s="1">
        <f t="shared" si="57"/>
        <v>3</v>
      </c>
      <c r="J566" s="1">
        <f>SUMIFS(T_PROF[claims],T_PROF[year],J$2,T_PROF[encounter],J$4,T_PROF[bill_npi],$A566)</f>
        <v>2</v>
      </c>
      <c r="K566" s="1">
        <f>SUMIFS(T_PROF[claims],T_PROF[year],K$2,T_PROF[encounter],K$4,T_PROF[bill_npi],$A566)</f>
        <v>0</v>
      </c>
      <c r="L566" s="1">
        <f t="shared" si="58"/>
        <v>2</v>
      </c>
      <c r="M566" s="18">
        <f>SUMIFS(T_PROF[paid_amt],T_PROF[bill_npi],$A566,T_PROF[year],M$2,T_PROF[encounter],M$4)</f>
        <v>1720.75</v>
      </c>
      <c r="N566" s="18">
        <f>SUMIFS(T_PROF[paid_amt],T_PROF[bill_npi],$A566,T_PROF[year],N$2,T_PROF[encounter],N$4)</f>
        <v>0</v>
      </c>
      <c r="O566" s="18">
        <f t="shared" si="59"/>
        <v>1720.75</v>
      </c>
      <c r="P566" s="1">
        <f t="shared" si="60"/>
        <v>3.6666666666666665</v>
      </c>
      <c r="Q566" s="1">
        <f t="shared" si="61"/>
        <v>0</v>
      </c>
      <c r="R566" s="1">
        <f t="shared" si="62"/>
        <v>3.6666666666666665</v>
      </c>
      <c r="S566" s="2">
        <f>SUM($R$6:$R566)/SUM($R$6:$R$1749)</f>
        <v>0.96021028013204834</v>
      </c>
    </row>
    <row r="567" spans="1:19" x14ac:dyDescent="0.35">
      <c r="A567">
        <v>1558367367</v>
      </c>
      <c r="B567" t="s">
        <v>351</v>
      </c>
      <c r="C567" t="s">
        <v>777</v>
      </c>
      <c r="D567" s="1">
        <f>SUMIFS(T_PROF[claims],T_PROF[year],D$2,T_PROF[encounter],D$4,T_PROF[bill_npi],$A567)</f>
        <v>1</v>
      </c>
      <c r="E567" s="1">
        <f>SUMIFS(T_PROF[claims],T_PROF[year],E$2,T_PROF[encounter],E$4,T_PROF[bill_npi],$A567)</f>
        <v>2</v>
      </c>
      <c r="F567" s="1">
        <f t="shared" si="56"/>
        <v>3</v>
      </c>
      <c r="G567" s="1">
        <f>SUMIFS(T_PROF[claims],T_PROF[year],G$2,T_PROF[encounter],G$4,T_PROF[bill_npi],$A567)</f>
        <v>0</v>
      </c>
      <c r="H567" s="1">
        <f>SUMIFS(T_PROF[claims],T_PROF[year],H$2,T_PROF[encounter],H$4,T_PROF[bill_npi],$A567)</f>
        <v>0</v>
      </c>
      <c r="I567" s="1">
        <f t="shared" si="57"/>
        <v>0</v>
      </c>
      <c r="J567" s="1">
        <f>SUMIFS(T_PROF[claims],T_PROF[year],J$2,T_PROF[encounter],J$4,T_PROF[bill_npi],$A567)</f>
        <v>0</v>
      </c>
      <c r="K567" s="1">
        <f>SUMIFS(T_PROF[claims],T_PROF[year],K$2,T_PROF[encounter],K$4,T_PROF[bill_npi],$A567)</f>
        <v>0</v>
      </c>
      <c r="L567" s="1">
        <f t="shared" si="58"/>
        <v>0</v>
      </c>
      <c r="M567" s="18">
        <f>SUMIFS(T_PROF[paid_amt],T_PROF[bill_npi],$A567,T_PROF[year],M$2,T_PROF[encounter],M$4)</f>
        <v>0</v>
      </c>
      <c r="N567" s="18">
        <f>SUMIFS(T_PROF[paid_amt],T_PROF[bill_npi],$A567,T_PROF[year],N$2,T_PROF[encounter],N$4)</f>
        <v>0</v>
      </c>
      <c r="O567" s="18">
        <f t="shared" si="59"/>
        <v>0</v>
      </c>
      <c r="P567" s="1">
        <f t="shared" si="60"/>
        <v>0.33333333333333331</v>
      </c>
      <c r="Q567" s="1">
        <f t="shared" si="61"/>
        <v>0.66666666666666663</v>
      </c>
      <c r="R567" s="1">
        <f t="shared" si="62"/>
        <v>1</v>
      </c>
      <c r="S567" s="2">
        <f>SUM($R$6:$R567)/SUM($R$6:$R$1749)</f>
        <v>0.96024132542713381</v>
      </c>
    </row>
    <row r="568" spans="1:19" x14ac:dyDescent="0.35">
      <c r="A568">
        <v>1518240720</v>
      </c>
      <c r="B568" t="s">
        <v>351</v>
      </c>
      <c r="C568" t="s">
        <v>777</v>
      </c>
      <c r="D568" s="1">
        <f>SUMIFS(T_PROF[claims],T_PROF[year],D$2,T_PROF[encounter],D$4,T_PROF[bill_npi],$A568)</f>
        <v>0</v>
      </c>
      <c r="E568" s="1">
        <f>SUMIFS(T_PROF[claims],T_PROF[year],E$2,T_PROF[encounter],E$4,T_PROF[bill_npi],$A568)</f>
        <v>2</v>
      </c>
      <c r="F568" s="1">
        <f t="shared" si="56"/>
        <v>2</v>
      </c>
      <c r="G568" s="1">
        <f>SUMIFS(T_PROF[claims],T_PROF[year],G$2,T_PROF[encounter],G$4,T_PROF[bill_npi],$A568)</f>
        <v>0</v>
      </c>
      <c r="H568" s="1">
        <f>SUMIFS(T_PROF[claims],T_PROF[year],H$2,T_PROF[encounter],H$4,T_PROF[bill_npi],$A568)</f>
        <v>7</v>
      </c>
      <c r="I568" s="1">
        <f t="shared" si="57"/>
        <v>7</v>
      </c>
      <c r="J568" s="1">
        <f>SUMIFS(T_PROF[claims],T_PROF[year],J$2,T_PROF[encounter],J$4,T_PROF[bill_npi],$A568)</f>
        <v>0</v>
      </c>
      <c r="K568" s="1">
        <f>SUMIFS(T_PROF[claims],T_PROF[year],K$2,T_PROF[encounter],K$4,T_PROF[bill_npi],$A568)</f>
        <v>8</v>
      </c>
      <c r="L568" s="1">
        <f t="shared" si="58"/>
        <v>8</v>
      </c>
      <c r="M568" s="18">
        <f>SUMIFS(T_PROF[paid_amt],T_PROF[bill_npi],$A568,T_PROF[year],M$2,T_PROF[encounter],M$4)</f>
        <v>0</v>
      </c>
      <c r="N568" s="18">
        <f>SUMIFS(T_PROF[paid_amt],T_PROF[bill_npi],$A568,T_PROF[year],N$2,T_PROF[encounter],N$4)</f>
        <v>28000</v>
      </c>
      <c r="O568" s="18">
        <f t="shared" si="59"/>
        <v>28000</v>
      </c>
      <c r="P568" s="1">
        <f t="shared" si="60"/>
        <v>0</v>
      </c>
      <c r="Q568" s="1">
        <f t="shared" si="61"/>
        <v>5.666666666666667</v>
      </c>
      <c r="R568" s="1">
        <f t="shared" si="62"/>
        <v>5.666666666666667</v>
      </c>
      <c r="S568" s="2">
        <f>SUM($R$6:$R568)/SUM($R$6:$R$1749)</f>
        <v>0.96041724876595191</v>
      </c>
    </row>
    <row r="569" spans="1:19" x14ac:dyDescent="0.35">
      <c r="A569">
        <v>1770524050</v>
      </c>
      <c r="B569" t="s">
        <v>351</v>
      </c>
      <c r="C569" t="s">
        <v>777</v>
      </c>
      <c r="D569" s="1">
        <f>SUMIFS(T_PROF[claims],T_PROF[year],D$2,T_PROF[encounter],D$4,T_PROF[bill_npi],$A569)</f>
        <v>6</v>
      </c>
      <c r="E569" s="1">
        <f>SUMIFS(T_PROF[claims],T_PROF[year],E$2,T_PROF[encounter],E$4,T_PROF[bill_npi],$A569)</f>
        <v>0</v>
      </c>
      <c r="F569" s="1">
        <f t="shared" si="56"/>
        <v>6</v>
      </c>
      <c r="G569" s="1">
        <f>SUMIFS(T_PROF[claims],T_PROF[year],G$2,T_PROF[encounter],G$4,T_PROF[bill_npi],$A569)</f>
        <v>8</v>
      </c>
      <c r="H569" s="1">
        <f>SUMIFS(T_PROF[claims],T_PROF[year],H$2,T_PROF[encounter],H$4,T_PROF[bill_npi],$A569)</f>
        <v>0</v>
      </c>
      <c r="I569" s="1">
        <f t="shared" si="57"/>
        <v>8</v>
      </c>
      <c r="J569" s="1">
        <f>SUMIFS(T_PROF[claims],T_PROF[year],J$2,T_PROF[encounter],J$4,T_PROF[bill_npi],$A569)</f>
        <v>0</v>
      </c>
      <c r="K569" s="1">
        <f>SUMIFS(T_PROF[claims],T_PROF[year],K$2,T_PROF[encounter],K$4,T_PROF[bill_npi],$A569)</f>
        <v>0</v>
      </c>
      <c r="L569" s="1">
        <f t="shared" si="58"/>
        <v>0</v>
      </c>
      <c r="M569" s="18">
        <f>SUMIFS(T_PROF[paid_amt],T_PROF[bill_npi],$A569,T_PROF[year],M$2,T_PROF[encounter],M$4)</f>
        <v>0</v>
      </c>
      <c r="N569" s="18">
        <f>SUMIFS(T_PROF[paid_amt],T_PROF[bill_npi],$A569,T_PROF[year],N$2,T_PROF[encounter],N$4)</f>
        <v>0</v>
      </c>
      <c r="O569" s="18">
        <f t="shared" si="59"/>
        <v>0</v>
      </c>
      <c r="P569" s="1">
        <f t="shared" si="60"/>
        <v>4.666666666666667</v>
      </c>
      <c r="Q569" s="1">
        <f t="shared" si="61"/>
        <v>0</v>
      </c>
      <c r="R569" s="1">
        <f t="shared" si="62"/>
        <v>4.666666666666667</v>
      </c>
      <c r="S569" s="2">
        <f>SUM($R$6:$R569)/SUM($R$6:$R$1749)</f>
        <v>0.96056212680968445</v>
      </c>
    </row>
    <row r="570" spans="1:19" x14ac:dyDescent="0.35">
      <c r="A570">
        <v>1366709487</v>
      </c>
      <c r="B570" t="s">
        <v>351</v>
      </c>
      <c r="C570" t="s">
        <v>777</v>
      </c>
      <c r="D570" s="1">
        <f>SUMIFS(T_PROF[claims],T_PROF[year],D$2,T_PROF[encounter],D$4,T_PROF[bill_npi],$A570)</f>
        <v>5</v>
      </c>
      <c r="E570" s="1">
        <f>SUMIFS(T_PROF[claims],T_PROF[year],E$2,T_PROF[encounter],E$4,T_PROF[bill_npi],$A570)</f>
        <v>0</v>
      </c>
      <c r="F570" s="1">
        <f t="shared" si="56"/>
        <v>5</v>
      </c>
      <c r="G570" s="1">
        <f>SUMIFS(T_PROF[claims],T_PROF[year],G$2,T_PROF[encounter],G$4,T_PROF[bill_npi],$A570)</f>
        <v>4</v>
      </c>
      <c r="H570" s="1">
        <f>SUMIFS(T_PROF[claims],T_PROF[year],H$2,T_PROF[encounter],H$4,T_PROF[bill_npi],$A570)</f>
        <v>0</v>
      </c>
      <c r="I570" s="1">
        <f t="shared" si="57"/>
        <v>4</v>
      </c>
      <c r="J570" s="1">
        <f>SUMIFS(T_PROF[claims],T_PROF[year],J$2,T_PROF[encounter],J$4,T_PROF[bill_npi],$A570)</f>
        <v>2</v>
      </c>
      <c r="K570" s="1">
        <f>SUMIFS(T_PROF[claims],T_PROF[year],K$2,T_PROF[encounter],K$4,T_PROF[bill_npi],$A570)</f>
        <v>0</v>
      </c>
      <c r="L570" s="1">
        <f t="shared" si="58"/>
        <v>2</v>
      </c>
      <c r="M570" s="18">
        <f>SUMIFS(T_PROF[paid_amt],T_PROF[bill_npi],$A570,T_PROF[year],M$2,T_PROF[encounter],M$4)</f>
        <v>0</v>
      </c>
      <c r="N570" s="18">
        <f>SUMIFS(T_PROF[paid_amt],T_PROF[bill_npi],$A570,T_PROF[year],N$2,T_PROF[encounter],N$4)</f>
        <v>0</v>
      </c>
      <c r="O570" s="18">
        <f t="shared" si="59"/>
        <v>0</v>
      </c>
      <c r="P570" s="1">
        <f t="shared" si="60"/>
        <v>3.6666666666666665</v>
      </c>
      <c r="Q570" s="1">
        <f t="shared" si="61"/>
        <v>0</v>
      </c>
      <c r="R570" s="1">
        <f t="shared" si="62"/>
        <v>3.6666666666666665</v>
      </c>
      <c r="S570" s="2">
        <f>SUM($R$6:$R570)/SUM($R$6:$R$1749)</f>
        <v>0.9606759595583314</v>
      </c>
    </row>
    <row r="571" spans="1:19" x14ac:dyDescent="0.35">
      <c r="A571">
        <v>1871599381</v>
      </c>
      <c r="B571" t="s">
        <v>351</v>
      </c>
      <c r="C571" t="s">
        <v>777</v>
      </c>
      <c r="D571" s="1">
        <f>SUMIFS(T_PROF[claims],T_PROF[year],D$2,T_PROF[encounter],D$4,T_PROF[bill_npi],$A571)</f>
        <v>1</v>
      </c>
      <c r="E571" s="1">
        <f>SUMIFS(T_PROF[claims],T_PROF[year],E$2,T_PROF[encounter],E$4,T_PROF[bill_npi],$A571)</f>
        <v>0</v>
      </c>
      <c r="F571" s="1">
        <f t="shared" si="56"/>
        <v>1</v>
      </c>
      <c r="G571" s="1">
        <f>SUMIFS(T_PROF[claims],T_PROF[year],G$2,T_PROF[encounter],G$4,T_PROF[bill_npi],$A571)</f>
        <v>8</v>
      </c>
      <c r="H571" s="1">
        <f>SUMIFS(T_PROF[claims],T_PROF[year],H$2,T_PROF[encounter],H$4,T_PROF[bill_npi],$A571)</f>
        <v>0</v>
      </c>
      <c r="I571" s="1">
        <f t="shared" si="57"/>
        <v>8</v>
      </c>
      <c r="J571" s="1">
        <f>SUMIFS(T_PROF[claims],T_PROF[year],J$2,T_PROF[encounter],J$4,T_PROF[bill_npi],$A571)</f>
        <v>1</v>
      </c>
      <c r="K571" s="1">
        <f>SUMIFS(T_PROF[claims],T_PROF[year],K$2,T_PROF[encounter],K$4,T_PROF[bill_npi],$A571)</f>
        <v>0</v>
      </c>
      <c r="L571" s="1">
        <f t="shared" si="58"/>
        <v>1</v>
      </c>
      <c r="M571" s="18">
        <f>SUMIFS(T_PROF[paid_amt],T_PROF[bill_npi],$A571,T_PROF[year],M$2,T_PROF[encounter],M$4)</f>
        <v>1720.75</v>
      </c>
      <c r="N571" s="18">
        <f>SUMIFS(T_PROF[paid_amt],T_PROF[bill_npi],$A571,T_PROF[year],N$2,T_PROF[encounter],N$4)</f>
        <v>0</v>
      </c>
      <c r="O571" s="18">
        <f t="shared" si="59"/>
        <v>1720.75</v>
      </c>
      <c r="P571" s="1">
        <f t="shared" si="60"/>
        <v>3.3333333333333335</v>
      </c>
      <c r="Q571" s="1">
        <f t="shared" si="61"/>
        <v>0</v>
      </c>
      <c r="R571" s="1">
        <f t="shared" si="62"/>
        <v>3.3333333333333335</v>
      </c>
      <c r="S571" s="2">
        <f>SUM($R$6:$R571)/SUM($R$6:$R$1749)</f>
        <v>0.96077944387528313</v>
      </c>
    </row>
    <row r="572" spans="1:19" x14ac:dyDescent="0.35">
      <c r="A572">
        <v>1649248394</v>
      </c>
      <c r="B572" t="s">
        <v>351</v>
      </c>
      <c r="C572" t="s">
        <v>777</v>
      </c>
      <c r="D572" s="1">
        <f>SUMIFS(T_PROF[claims],T_PROF[year],D$2,T_PROF[encounter],D$4,T_PROF[bill_npi],$A572)</f>
        <v>0</v>
      </c>
      <c r="E572" s="1">
        <f>SUMIFS(T_PROF[claims],T_PROF[year],E$2,T_PROF[encounter],E$4,T_PROF[bill_npi],$A572)</f>
        <v>4</v>
      </c>
      <c r="F572" s="1">
        <f t="shared" si="56"/>
        <v>4</v>
      </c>
      <c r="G572" s="1">
        <f>SUMIFS(T_PROF[claims],T_PROF[year],G$2,T_PROF[encounter],G$4,T_PROF[bill_npi],$A572)</f>
        <v>2</v>
      </c>
      <c r="H572" s="1">
        <f>SUMIFS(T_PROF[claims],T_PROF[year],H$2,T_PROF[encounter],H$4,T_PROF[bill_npi],$A572)</f>
        <v>1</v>
      </c>
      <c r="I572" s="1">
        <f t="shared" si="57"/>
        <v>3</v>
      </c>
      <c r="J572" s="1">
        <f>SUMIFS(T_PROF[claims],T_PROF[year],J$2,T_PROF[encounter],J$4,T_PROF[bill_npi],$A572)</f>
        <v>0</v>
      </c>
      <c r="K572" s="1">
        <f>SUMIFS(T_PROF[claims],T_PROF[year],K$2,T_PROF[encounter],K$4,T_PROF[bill_npi],$A572)</f>
        <v>2</v>
      </c>
      <c r="L572" s="1">
        <f t="shared" si="58"/>
        <v>2</v>
      </c>
      <c r="M572" s="18">
        <f>SUMIFS(T_PROF[paid_amt],T_PROF[bill_npi],$A572,T_PROF[year],M$2,T_PROF[encounter],M$4)</f>
        <v>0</v>
      </c>
      <c r="N572" s="18">
        <f>SUMIFS(T_PROF[paid_amt],T_PROF[bill_npi],$A572,T_PROF[year],N$2,T_PROF[encounter],N$4)</f>
        <v>6800</v>
      </c>
      <c r="O572" s="18">
        <f t="shared" si="59"/>
        <v>6800</v>
      </c>
      <c r="P572" s="1">
        <f t="shared" si="60"/>
        <v>0.66666666666666663</v>
      </c>
      <c r="Q572" s="1">
        <f t="shared" si="61"/>
        <v>2.3333333333333335</v>
      </c>
      <c r="R572" s="1">
        <f t="shared" si="62"/>
        <v>3</v>
      </c>
      <c r="S572" s="2">
        <f>SUM($R$6:$R572)/SUM($R$6:$R$1749)</f>
        <v>0.96087257976053975</v>
      </c>
    </row>
    <row r="573" spans="1:19" x14ac:dyDescent="0.35">
      <c r="A573">
        <v>1952362774</v>
      </c>
      <c r="B573" t="s">
        <v>351</v>
      </c>
      <c r="C573" t="s">
        <v>777</v>
      </c>
      <c r="D573" s="1">
        <f>SUMIFS(T_PROF[claims],T_PROF[year],D$2,T_PROF[encounter],D$4,T_PROF[bill_npi],$A573)</f>
        <v>0</v>
      </c>
      <c r="E573" s="1">
        <f>SUMIFS(T_PROF[claims],T_PROF[year],E$2,T_PROF[encounter],E$4,T_PROF[bill_npi],$A573)</f>
        <v>3</v>
      </c>
      <c r="F573" s="1">
        <f t="shared" si="56"/>
        <v>3</v>
      </c>
      <c r="G573" s="1">
        <f>SUMIFS(T_PROF[claims],T_PROF[year],G$2,T_PROF[encounter],G$4,T_PROF[bill_npi],$A573)</f>
        <v>0</v>
      </c>
      <c r="H573" s="1">
        <f>SUMIFS(T_PROF[claims],T_PROF[year],H$2,T_PROF[encounter],H$4,T_PROF[bill_npi],$A573)</f>
        <v>0</v>
      </c>
      <c r="I573" s="1">
        <f t="shared" si="57"/>
        <v>0</v>
      </c>
      <c r="J573" s="1">
        <f>SUMIFS(T_PROF[claims],T_PROF[year],J$2,T_PROF[encounter],J$4,T_PROF[bill_npi],$A573)</f>
        <v>0</v>
      </c>
      <c r="K573" s="1">
        <f>SUMIFS(T_PROF[claims],T_PROF[year],K$2,T_PROF[encounter],K$4,T_PROF[bill_npi],$A573)</f>
        <v>2</v>
      </c>
      <c r="L573" s="1">
        <f t="shared" si="58"/>
        <v>2</v>
      </c>
      <c r="M573" s="18">
        <f>SUMIFS(T_PROF[paid_amt],T_PROF[bill_npi],$A573,T_PROF[year],M$2,T_PROF[encounter],M$4)</f>
        <v>0</v>
      </c>
      <c r="N573" s="18">
        <f>SUMIFS(T_PROF[paid_amt],T_PROF[bill_npi],$A573,T_PROF[year],N$2,T_PROF[encounter],N$4)</f>
        <v>4019.44</v>
      </c>
      <c r="O573" s="18">
        <f t="shared" si="59"/>
        <v>4019.44</v>
      </c>
      <c r="P573" s="1">
        <f t="shared" si="60"/>
        <v>0</v>
      </c>
      <c r="Q573" s="1">
        <f t="shared" si="61"/>
        <v>1.6666666666666667</v>
      </c>
      <c r="R573" s="1">
        <f t="shared" si="62"/>
        <v>1.6666666666666667</v>
      </c>
      <c r="S573" s="2">
        <f>SUM($R$6:$R573)/SUM($R$6:$R$1749)</f>
        <v>0.96092432191901567</v>
      </c>
    </row>
    <row r="574" spans="1:19" x14ac:dyDescent="0.35">
      <c r="A574">
        <v>1134497365</v>
      </c>
      <c r="B574" t="s">
        <v>367</v>
      </c>
      <c r="C574" t="s">
        <v>2086</v>
      </c>
      <c r="D574" s="1">
        <f>SUMIFS(T_PROF[claims],T_PROF[year],D$2,T_PROF[encounter],D$4,T_PROF[bill_npi],$A574)</f>
        <v>0</v>
      </c>
      <c r="E574" s="1">
        <f>SUMIFS(T_PROF[claims],T_PROF[year],E$2,T_PROF[encounter],E$4,T_PROF[bill_npi],$A574)</f>
        <v>3</v>
      </c>
      <c r="F574" s="1">
        <f t="shared" si="56"/>
        <v>3</v>
      </c>
      <c r="G574" s="1">
        <f>SUMIFS(T_PROF[claims],T_PROF[year],G$2,T_PROF[encounter],G$4,T_PROF[bill_npi],$A574)</f>
        <v>0</v>
      </c>
      <c r="H574" s="1">
        <f>SUMIFS(T_PROF[claims],T_PROF[year],H$2,T_PROF[encounter],H$4,T_PROF[bill_npi],$A574)</f>
        <v>2</v>
      </c>
      <c r="I574" s="1">
        <f t="shared" si="57"/>
        <v>2</v>
      </c>
      <c r="J574" s="1">
        <f>SUMIFS(T_PROF[claims],T_PROF[year],J$2,T_PROF[encounter],J$4,T_PROF[bill_npi],$A574)</f>
        <v>0</v>
      </c>
      <c r="K574" s="1">
        <f>SUMIFS(T_PROF[claims],T_PROF[year],K$2,T_PROF[encounter],K$4,T_PROF[bill_npi],$A574)</f>
        <v>2</v>
      </c>
      <c r="L574" s="1">
        <f t="shared" si="58"/>
        <v>2</v>
      </c>
      <c r="M574" s="18">
        <f>SUMIFS(T_PROF[paid_amt],T_PROF[bill_npi],$A574,T_PROF[year],M$2,T_PROF[encounter],M$4)</f>
        <v>0</v>
      </c>
      <c r="N574" s="18">
        <f>SUMIFS(T_PROF[paid_amt],T_PROF[bill_npi],$A574,T_PROF[year],N$2,T_PROF[encounter],N$4)</f>
        <v>2581.13</v>
      </c>
      <c r="O574" s="18">
        <f t="shared" si="59"/>
        <v>2581.13</v>
      </c>
      <c r="P574" s="1">
        <f t="shared" si="60"/>
        <v>0</v>
      </c>
      <c r="Q574" s="1">
        <f t="shared" si="61"/>
        <v>2.3333333333333335</v>
      </c>
      <c r="R574" s="1">
        <f t="shared" si="62"/>
        <v>2.3333333333333335</v>
      </c>
      <c r="S574" s="2">
        <f>SUM($R$6:$R574)/SUM($R$6:$R$1749)</f>
        <v>0.96099676094088182</v>
      </c>
    </row>
    <row r="575" spans="1:19" x14ac:dyDescent="0.35">
      <c r="A575">
        <v>1255439113</v>
      </c>
      <c r="B575" t="s">
        <v>351</v>
      </c>
      <c r="C575" t="s">
        <v>777</v>
      </c>
      <c r="D575" s="1">
        <f>SUMIFS(T_PROF[claims],T_PROF[year],D$2,T_PROF[encounter],D$4,T_PROF[bill_npi],$A575)</f>
        <v>0</v>
      </c>
      <c r="E575" s="1">
        <f>SUMIFS(T_PROF[claims],T_PROF[year],E$2,T_PROF[encounter],E$4,T_PROF[bill_npi],$A575)</f>
        <v>4</v>
      </c>
      <c r="F575" s="1">
        <f t="shared" si="56"/>
        <v>4</v>
      </c>
      <c r="G575" s="1">
        <f>SUMIFS(T_PROF[claims],T_PROF[year],G$2,T_PROF[encounter],G$4,T_PROF[bill_npi],$A575)</f>
        <v>0</v>
      </c>
      <c r="H575" s="1">
        <f>SUMIFS(T_PROF[claims],T_PROF[year],H$2,T_PROF[encounter],H$4,T_PROF[bill_npi],$A575)</f>
        <v>4</v>
      </c>
      <c r="I575" s="1">
        <f t="shared" si="57"/>
        <v>4</v>
      </c>
      <c r="J575" s="1">
        <f>SUMIFS(T_PROF[claims],T_PROF[year],J$2,T_PROF[encounter],J$4,T_PROF[bill_npi],$A575)</f>
        <v>0</v>
      </c>
      <c r="K575" s="1">
        <f>SUMIFS(T_PROF[claims],T_PROF[year],K$2,T_PROF[encounter],K$4,T_PROF[bill_npi],$A575)</f>
        <v>1</v>
      </c>
      <c r="L575" s="1">
        <f t="shared" si="58"/>
        <v>1</v>
      </c>
      <c r="M575" s="18">
        <f>SUMIFS(T_PROF[paid_amt],T_PROF[bill_npi],$A575,T_PROF[year],M$2,T_PROF[encounter],M$4)</f>
        <v>0</v>
      </c>
      <c r="N575" s="18">
        <f>SUMIFS(T_PROF[paid_amt],T_PROF[bill_npi],$A575,T_PROF[year],N$2,T_PROF[encounter],N$4)</f>
        <v>2009.72</v>
      </c>
      <c r="O575" s="18">
        <f t="shared" si="59"/>
        <v>2009.72</v>
      </c>
      <c r="P575" s="1">
        <f t="shared" si="60"/>
        <v>0</v>
      </c>
      <c r="Q575" s="1">
        <f t="shared" si="61"/>
        <v>3</v>
      </c>
      <c r="R575" s="1">
        <f t="shared" si="62"/>
        <v>3</v>
      </c>
      <c r="S575" s="2">
        <f>SUM($R$6:$R575)/SUM($R$6:$R$1749)</f>
        <v>0.96108989682613843</v>
      </c>
    </row>
    <row r="576" spans="1:19" x14ac:dyDescent="0.35">
      <c r="A576">
        <v>1184994162</v>
      </c>
      <c r="B576" t="s">
        <v>366</v>
      </c>
      <c r="C576" t="s">
        <v>600</v>
      </c>
      <c r="D576" s="1">
        <f>SUMIFS(T_PROF[claims],T_PROF[year],D$2,T_PROF[encounter],D$4,T_PROF[bill_npi],$A576)</f>
        <v>0</v>
      </c>
      <c r="E576" s="1">
        <f>SUMIFS(T_PROF[claims],T_PROF[year],E$2,T_PROF[encounter],E$4,T_PROF[bill_npi],$A576)</f>
        <v>3</v>
      </c>
      <c r="F576" s="1">
        <f t="shared" si="56"/>
        <v>3</v>
      </c>
      <c r="G576" s="1">
        <f>SUMIFS(T_PROF[claims],T_PROF[year],G$2,T_PROF[encounter],G$4,T_PROF[bill_npi],$A576)</f>
        <v>0</v>
      </c>
      <c r="H576" s="1">
        <f>SUMIFS(T_PROF[claims],T_PROF[year],H$2,T_PROF[encounter],H$4,T_PROF[bill_npi],$A576)</f>
        <v>4</v>
      </c>
      <c r="I576" s="1">
        <f t="shared" si="57"/>
        <v>4</v>
      </c>
      <c r="J576" s="1">
        <f>SUMIFS(T_PROF[claims],T_PROF[year],J$2,T_PROF[encounter],J$4,T_PROF[bill_npi],$A576)</f>
        <v>0</v>
      </c>
      <c r="K576" s="1">
        <f>SUMIFS(T_PROF[claims],T_PROF[year],K$2,T_PROF[encounter],K$4,T_PROF[bill_npi],$A576)</f>
        <v>7</v>
      </c>
      <c r="L576" s="1">
        <f t="shared" si="58"/>
        <v>7</v>
      </c>
      <c r="M576" s="18">
        <f>SUMIFS(T_PROF[paid_amt],T_PROF[bill_npi],$A576,T_PROF[year],M$2,T_PROF[encounter],M$4)</f>
        <v>0</v>
      </c>
      <c r="N576" s="18">
        <f>SUMIFS(T_PROF[paid_amt],T_PROF[bill_npi],$A576,T_PROF[year],N$2,T_PROF[encounter],N$4)</f>
        <v>9134.0300000000007</v>
      </c>
      <c r="O576" s="18">
        <f t="shared" si="59"/>
        <v>9134.0300000000007</v>
      </c>
      <c r="P576" s="1">
        <f t="shared" si="60"/>
        <v>0</v>
      </c>
      <c r="Q576" s="1">
        <f t="shared" si="61"/>
        <v>4.666666666666667</v>
      </c>
      <c r="R576" s="1">
        <f t="shared" si="62"/>
        <v>4.666666666666667</v>
      </c>
      <c r="S576" s="2">
        <f>SUM($R$6:$R576)/SUM($R$6:$R$1749)</f>
        <v>0.96123477486987097</v>
      </c>
    </row>
    <row r="577" spans="1:19" x14ac:dyDescent="0.35">
      <c r="A577">
        <v>1104886688</v>
      </c>
      <c r="B577" t="s">
        <v>351</v>
      </c>
      <c r="C577" t="s">
        <v>777</v>
      </c>
      <c r="D577" s="1">
        <f>SUMIFS(T_PROF[claims],T_PROF[year],D$2,T_PROF[encounter],D$4,T_PROF[bill_npi],$A577)</f>
        <v>5</v>
      </c>
      <c r="E577" s="1">
        <f>SUMIFS(T_PROF[claims],T_PROF[year],E$2,T_PROF[encounter],E$4,T_PROF[bill_npi],$A577)</f>
        <v>0</v>
      </c>
      <c r="F577" s="1">
        <f t="shared" si="56"/>
        <v>5</v>
      </c>
      <c r="G577" s="1">
        <f>SUMIFS(T_PROF[claims],T_PROF[year],G$2,T_PROF[encounter],G$4,T_PROF[bill_npi],$A577)</f>
        <v>0</v>
      </c>
      <c r="H577" s="1">
        <f>SUMIFS(T_PROF[claims],T_PROF[year],H$2,T_PROF[encounter],H$4,T_PROF[bill_npi],$A577)</f>
        <v>0</v>
      </c>
      <c r="I577" s="1">
        <f t="shared" si="57"/>
        <v>0</v>
      </c>
      <c r="J577" s="1">
        <f>SUMIFS(T_PROF[claims],T_PROF[year],J$2,T_PROF[encounter],J$4,T_PROF[bill_npi],$A577)</f>
        <v>1</v>
      </c>
      <c r="K577" s="1">
        <f>SUMIFS(T_PROF[claims],T_PROF[year],K$2,T_PROF[encounter],K$4,T_PROF[bill_npi],$A577)</f>
        <v>0</v>
      </c>
      <c r="L577" s="1">
        <f t="shared" si="58"/>
        <v>1</v>
      </c>
      <c r="M577" s="18">
        <f>SUMIFS(T_PROF[paid_amt],T_PROF[bill_npi],$A577,T_PROF[year],M$2,T_PROF[encounter],M$4)</f>
        <v>0</v>
      </c>
      <c r="N577" s="18">
        <f>SUMIFS(T_PROF[paid_amt],T_PROF[bill_npi],$A577,T_PROF[year],N$2,T_PROF[encounter],N$4)</f>
        <v>0</v>
      </c>
      <c r="O577" s="18">
        <f t="shared" si="59"/>
        <v>0</v>
      </c>
      <c r="P577" s="1">
        <f t="shared" si="60"/>
        <v>2</v>
      </c>
      <c r="Q577" s="1">
        <f t="shared" si="61"/>
        <v>0</v>
      </c>
      <c r="R577" s="1">
        <f t="shared" si="62"/>
        <v>2</v>
      </c>
      <c r="S577" s="2">
        <f>SUM($R$6:$R577)/SUM($R$6:$R$1749)</f>
        <v>0.961296865460042</v>
      </c>
    </row>
    <row r="578" spans="1:19" x14ac:dyDescent="0.35">
      <c r="A578">
        <v>1225443849</v>
      </c>
      <c r="B578" t="s">
        <v>351</v>
      </c>
      <c r="C578" t="s">
        <v>777</v>
      </c>
      <c r="D578" s="1">
        <f>SUMIFS(T_PROF[claims],T_PROF[year],D$2,T_PROF[encounter],D$4,T_PROF[bill_npi],$A578)</f>
        <v>7</v>
      </c>
      <c r="E578" s="1">
        <f>SUMIFS(T_PROF[claims],T_PROF[year],E$2,T_PROF[encounter],E$4,T_PROF[bill_npi],$A578)</f>
        <v>0</v>
      </c>
      <c r="F578" s="1">
        <f t="shared" si="56"/>
        <v>7</v>
      </c>
      <c r="G578" s="1">
        <f>SUMIFS(T_PROF[claims],T_PROF[year],G$2,T_PROF[encounter],G$4,T_PROF[bill_npi],$A578)</f>
        <v>4</v>
      </c>
      <c r="H578" s="1">
        <f>SUMIFS(T_PROF[claims],T_PROF[year],H$2,T_PROF[encounter],H$4,T_PROF[bill_npi],$A578)</f>
        <v>0</v>
      </c>
      <c r="I578" s="1">
        <f t="shared" si="57"/>
        <v>4</v>
      </c>
      <c r="J578" s="1">
        <f>SUMIFS(T_PROF[claims],T_PROF[year],J$2,T_PROF[encounter],J$4,T_PROF[bill_npi],$A578)</f>
        <v>4</v>
      </c>
      <c r="K578" s="1">
        <f>SUMIFS(T_PROF[claims],T_PROF[year],K$2,T_PROF[encounter],K$4,T_PROF[bill_npi],$A578)</f>
        <v>0</v>
      </c>
      <c r="L578" s="1">
        <f t="shared" si="58"/>
        <v>4</v>
      </c>
      <c r="M578" s="18">
        <f>SUMIFS(T_PROF[paid_amt],T_PROF[bill_npi],$A578,T_PROF[year],M$2,T_PROF[encounter],M$4)</f>
        <v>1720.75</v>
      </c>
      <c r="N578" s="18">
        <f>SUMIFS(T_PROF[paid_amt],T_PROF[bill_npi],$A578,T_PROF[year],N$2,T_PROF[encounter],N$4)</f>
        <v>0</v>
      </c>
      <c r="O578" s="18">
        <f t="shared" si="59"/>
        <v>1720.75</v>
      </c>
      <c r="P578" s="1">
        <f t="shared" si="60"/>
        <v>5</v>
      </c>
      <c r="Q578" s="1">
        <f t="shared" si="61"/>
        <v>0</v>
      </c>
      <c r="R578" s="1">
        <f t="shared" si="62"/>
        <v>5</v>
      </c>
      <c r="S578" s="2">
        <f>SUM($R$6:$R578)/SUM($R$6:$R$1749)</f>
        <v>0.96145209193546965</v>
      </c>
    </row>
    <row r="579" spans="1:19" x14ac:dyDescent="0.35">
      <c r="A579">
        <v>1588175541</v>
      </c>
      <c r="B579" t="s">
        <v>367</v>
      </c>
      <c r="C579" t="s">
        <v>2086</v>
      </c>
      <c r="D579" s="1">
        <f>SUMIFS(T_PROF[claims],T_PROF[year],D$2,T_PROF[encounter],D$4,T_PROF[bill_npi],$A579)</f>
        <v>4</v>
      </c>
      <c r="E579" s="1">
        <f>SUMIFS(T_PROF[claims],T_PROF[year],E$2,T_PROF[encounter],E$4,T_PROF[bill_npi],$A579)</f>
        <v>0</v>
      </c>
      <c r="F579" s="1">
        <f t="shared" si="56"/>
        <v>4</v>
      </c>
      <c r="G579" s="1">
        <f>SUMIFS(T_PROF[claims],T_PROF[year],G$2,T_PROF[encounter],G$4,T_PROF[bill_npi],$A579)</f>
        <v>4</v>
      </c>
      <c r="H579" s="1">
        <f>SUMIFS(T_PROF[claims],T_PROF[year],H$2,T_PROF[encounter],H$4,T_PROF[bill_npi],$A579)</f>
        <v>0</v>
      </c>
      <c r="I579" s="1">
        <f t="shared" si="57"/>
        <v>4</v>
      </c>
      <c r="J579" s="1">
        <f>SUMIFS(T_PROF[claims],T_PROF[year],J$2,T_PROF[encounter],J$4,T_PROF[bill_npi],$A579)</f>
        <v>4</v>
      </c>
      <c r="K579" s="1">
        <f>SUMIFS(T_PROF[claims],T_PROF[year],K$2,T_PROF[encounter],K$4,T_PROF[bill_npi],$A579)</f>
        <v>0</v>
      </c>
      <c r="L579" s="1">
        <f t="shared" si="58"/>
        <v>4</v>
      </c>
      <c r="M579" s="18">
        <f>SUMIFS(T_PROF[paid_amt],T_PROF[bill_npi],$A579,T_PROF[year],M$2,T_PROF[encounter],M$4)</f>
        <v>59.97</v>
      </c>
      <c r="N579" s="18">
        <f>SUMIFS(T_PROF[paid_amt],T_PROF[bill_npi],$A579,T_PROF[year],N$2,T_PROF[encounter],N$4)</f>
        <v>0</v>
      </c>
      <c r="O579" s="18">
        <f t="shared" si="59"/>
        <v>59.97</v>
      </c>
      <c r="P579" s="1">
        <f t="shared" si="60"/>
        <v>4</v>
      </c>
      <c r="Q579" s="1">
        <f t="shared" si="61"/>
        <v>0</v>
      </c>
      <c r="R579" s="1">
        <f t="shared" si="62"/>
        <v>4</v>
      </c>
      <c r="S579" s="2">
        <f>SUM($R$6:$R579)/SUM($R$6:$R$1749)</f>
        <v>0.96157627311581173</v>
      </c>
    </row>
    <row r="580" spans="1:19" x14ac:dyDescent="0.35">
      <c r="A580">
        <v>1881783306</v>
      </c>
      <c r="B580" t="s">
        <v>351</v>
      </c>
      <c r="C580" t="s">
        <v>777</v>
      </c>
      <c r="D580" s="1">
        <f>SUMIFS(T_PROF[claims],T_PROF[year],D$2,T_PROF[encounter],D$4,T_PROF[bill_npi],$A580)</f>
        <v>0</v>
      </c>
      <c r="E580" s="1">
        <f>SUMIFS(T_PROF[claims],T_PROF[year],E$2,T_PROF[encounter],E$4,T_PROF[bill_npi],$A580)</f>
        <v>5</v>
      </c>
      <c r="F580" s="1">
        <f t="shared" si="56"/>
        <v>5</v>
      </c>
      <c r="G580" s="1">
        <f>SUMIFS(T_PROF[claims],T_PROF[year],G$2,T_PROF[encounter],G$4,T_PROF[bill_npi],$A580)</f>
        <v>0</v>
      </c>
      <c r="H580" s="1">
        <f>SUMIFS(T_PROF[claims],T_PROF[year],H$2,T_PROF[encounter],H$4,T_PROF[bill_npi],$A580)</f>
        <v>0</v>
      </c>
      <c r="I580" s="1">
        <f t="shared" si="57"/>
        <v>0</v>
      </c>
      <c r="J580" s="1">
        <f>SUMIFS(T_PROF[claims],T_PROF[year],J$2,T_PROF[encounter],J$4,T_PROF[bill_npi],$A580)</f>
        <v>0</v>
      </c>
      <c r="K580" s="1">
        <f>SUMIFS(T_PROF[claims],T_PROF[year],K$2,T_PROF[encounter],K$4,T_PROF[bill_npi],$A580)</f>
        <v>0</v>
      </c>
      <c r="L580" s="1">
        <f t="shared" si="58"/>
        <v>0</v>
      </c>
      <c r="M580" s="18">
        <f>SUMIFS(T_PROF[paid_amt],T_PROF[bill_npi],$A580,T_PROF[year],M$2,T_PROF[encounter],M$4)</f>
        <v>0</v>
      </c>
      <c r="N580" s="18">
        <f>SUMIFS(T_PROF[paid_amt],T_PROF[bill_npi],$A580,T_PROF[year],N$2,T_PROF[encounter],N$4)</f>
        <v>0</v>
      </c>
      <c r="O580" s="18">
        <f t="shared" si="59"/>
        <v>0</v>
      </c>
      <c r="P580" s="1">
        <f t="shared" si="60"/>
        <v>0</v>
      </c>
      <c r="Q580" s="1">
        <f t="shared" si="61"/>
        <v>1.6666666666666667</v>
      </c>
      <c r="R580" s="1">
        <f t="shared" si="62"/>
        <v>1.6666666666666667</v>
      </c>
      <c r="S580" s="2">
        <f>SUM($R$6:$R580)/SUM($R$6:$R$1749)</f>
        <v>0.96162801527428765</v>
      </c>
    </row>
    <row r="581" spans="1:19" x14ac:dyDescent="0.35">
      <c r="A581">
        <v>1619044765</v>
      </c>
      <c r="B581" t="s">
        <v>351</v>
      </c>
      <c r="C581" t="s">
        <v>777</v>
      </c>
      <c r="D581" s="1">
        <f>SUMIFS(T_PROF[claims],T_PROF[year],D$2,T_PROF[encounter],D$4,T_PROF[bill_npi],$A581)</f>
        <v>5</v>
      </c>
      <c r="E581" s="1">
        <f>SUMIFS(T_PROF[claims],T_PROF[year],E$2,T_PROF[encounter],E$4,T_PROF[bill_npi],$A581)</f>
        <v>0</v>
      </c>
      <c r="F581" s="1">
        <f t="shared" si="56"/>
        <v>5</v>
      </c>
      <c r="G581" s="1">
        <f>SUMIFS(T_PROF[claims],T_PROF[year],G$2,T_PROF[encounter],G$4,T_PROF[bill_npi],$A581)</f>
        <v>0</v>
      </c>
      <c r="H581" s="1">
        <f>SUMIFS(T_PROF[claims],T_PROF[year],H$2,T_PROF[encounter],H$4,T_PROF[bill_npi],$A581)</f>
        <v>0</v>
      </c>
      <c r="I581" s="1">
        <f t="shared" si="57"/>
        <v>0</v>
      </c>
      <c r="J581" s="1">
        <f>SUMIFS(T_PROF[claims],T_PROF[year],J$2,T_PROF[encounter],J$4,T_PROF[bill_npi],$A581)</f>
        <v>1</v>
      </c>
      <c r="K581" s="1">
        <f>SUMIFS(T_PROF[claims],T_PROF[year],K$2,T_PROF[encounter],K$4,T_PROF[bill_npi],$A581)</f>
        <v>0</v>
      </c>
      <c r="L581" s="1">
        <f t="shared" si="58"/>
        <v>1</v>
      </c>
      <c r="M581" s="18">
        <f>SUMIFS(T_PROF[paid_amt],T_PROF[bill_npi],$A581,T_PROF[year],M$2,T_PROF[encounter],M$4)</f>
        <v>1201.24</v>
      </c>
      <c r="N581" s="18">
        <f>SUMIFS(T_PROF[paid_amt],T_PROF[bill_npi],$A581,T_PROF[year],N$2,T_PROF[encounter],N$4)</f>
        <v>0</v>
      </c>
      <c r="O581" s="18">
        <f t="shared" si="59"/>
        <v>1201.24</v>
      </c>
      <c r="P581" s="1">
        <f t="shared" si="60"/>
        <v>2</v>
      </c>
      <c r="Q581" s="1">
        <f t="shared" si="61"/>
        <v>0</v>
      </c>
      <c r="R581" s="1">
        <f t="shared" si="62"/>
        <v>2</v>
      </c>
      <c r="S581" s="2">
        <f>SUM($R$6:$R581)/SUM($R$6:$R$1749)</f>
        <v>0.96169010586445869</v>
      </c>
    </row>
    <row r="582" spans="1:19" x14ac:dyDescent="0.35">
      <c r="A582">
        <v>1154556884</v>
      </c>
      <c r="B582" t="s">
        <v>351</v>
      </c>
      <c r="C582" t="s">
        <v>777</v>
      </c>
      <c r="D582" s="1">
        <f>SUMIFS(T_PROF[claims],T_PROF[year],D$2,T_PROF[encounter],D$4,T_PROF[bill_npi],$A582)</f>
        <v>2</v>
      </c>
      <c r="E582" s="1">
        <f>SUMIFS(T_PROF[claims],T_PROF[year],E$2,T_PROF[encounter],E$4,T_PROF[bill_npi],$A582)</f>
        <v>0</v>
      </c>
      <c r="F582" s="1">
        <f t="shared" ref="F582:F645" si="63">SUM(D582,E582)</f>
        <v>2</v>
      </c>
      <c r="G582" s="1">
        <f>SUMIFS(T_PROF[claims],T_PROF[year],G$2,T_PROF[encounter],G$4,T_PROF[bill_npi],$A582)</f>
        <v>3</v>
      </c>
      <c r="H582" s="1">
        <f>SUMIFS(T_PROF[claims],T_PROF[year],H$2,T_PROF[encounter],H$4,T_PROF[bill_npi],$A582)</f>
        <v>0</v>
      </c>
      <c r="I582" s="1">
        <f t="shared" ref="I582:I645" si="64">SUM(G582,H582)</f>
        <v>3</v>
      </c>
      <c r="J582" s="1">
        <f>SUMIFS(T_PROF[claims],T_PROF[year],J$2,T_PROF[encounter],J$4,T_PROF[bill_npi],$A582)</f>
        <v>2</v>
      </c>
      <c r="K582" s="1">
        <f>SUMIFS(T_PROF[claims],T_PROF[year],K$2,T_PROF[encounter],K$4,T_PROF[bill_npi],$A582)</f>
        <v>0</v>
      </c>
      <c r="L582" s="1">
        <f t="shared" ref="L582:L645" si="65">SUM(J582,K582)</f>
        <v>2</v>
      </c>
      <c r="M582" s="18">
        <f>SUMIFS(T_PROF[paid_amt],T_PROF[bill_npi],$A582,T_PROF[year],M$2,T_PROF[encounter],M$4)</f>
        <v>415.27</v>
      </c>
      <c r="N582" s="18">
        <f>SUMIFS(T_PROF[paid_amt],T_PROF[bill_npi],$A582,T_PROF[year],N$2,T_PROF[encounter],N$4)</f>
        <v>0</v>
      </c>
      <c r="O582" s="18">
        <f t="shared" si="59"/>
        <v>415.27</v>
      </c>
      <c r="P582" s="1">
        <f t="shared" si="60"/>
        <v>2.3333333333333335</v>
      </c>
      <c r="Q582" s="1">
        <f t="shared" si="61"/>
        <v>0</v>
      </c>
      <c r="R582" s="1">
        <f t="shared" si="62"/>
        <v>2.3333333333333335</v>
      </c>
      <c r="S582" s="2">
        <f>SUM($R$6:$R582)/SUM($R$6:$R$1749)</f>
        <v>0.96176254488632495</v>
      </c>
    </row>
    <row r="583" spans="1:19" x14ac:dyDescent="0.35">
      <c r="A583">
        <v>1053488247</v>
      </c>
      <c r="B583" t="s">
        <v>351</v>
      </c>
      <c r="C583" t="s">
        <v>777</v>
      </c>
      <c r="D583" s="1">
        <f>SUMIFS(T_PROF[claims],T_PROF[year],D$2,T_PROF[encounter],D$4,T_PROF[bill_npi],$A583)</f>
        <v>2</v>
      </c>
      <c r="E583" s="1">
        <f>SUMIFS(T_PROF[claims],T_PROF[year],E$2,T_PROF[encounter],E$4,T_PROF[bill_npi],$A583)</f>
        <v>1</v>
      </c>
      <c r="F583" s="1">
        <f t="shared" si="63"/>
        <v>3</v>
      </c>
      <c r="G583" s="1">
        <f>SUMIFS(T_PROF[claims],T_PROF[year],G$2,T_PROF[encounter],G$4,T_PROF[bill_npi],$A583)</f>
        <v>1</v>
      </c>
      <c r="H583" s="1">
        <f>SUMIFS(T_PROF[claims],T_PROF[year],H$2,T_PROF[encounter],H$4,T_PROF[bill_npi],$A583)</f>
        <v>2</v>
      </c>
      <c r="I583" s="1">
        <f t="shared" si="64"/>
        <v>3</v>
      </c>
      <c r="J583" s="1">
        <f>SUMIFS(T_PROF[claims],T_PROF[year],J$2,T_PROF[encounter],J$4,T_PROF[bill_npi],$A583)</f>
        <v>1</v>
      </c>
      <c r="K583" s="1">
        <f>SUMIFS(T_PROF[claims],T_PROF[year],K$2,T_PROF[encounter],K$4,T_PROF[bill_npi],$A583)</f>
        <v>14</v>
      </c>
      <c r="L583" s="1">
        <f t="shared" si="65"/>
        <v>15</v>
      </c>
      <c r="M583" s="18">
        <f>SUMIFS(T_PROF[paid_amt],T_PROF[bill_npi],$A583,T_PROF[year],M$2,T_PROF[encounter],M$4)</f>
        <v>1720.75</v>
      </c>
      <c r="N583" s="18">
        <f>SUMIFS(T_PROF[paid_amt],T_PROF[bill_npi],$A583,T_PROF[year],N$2,T_PROF[encounter],N$4)</f>
        <v>12045.25</v>
      </c>
      <c r="O583" s="18">
        <f t="shared" ref="O583:O646" si="66">SUM(M583:N583)</f>
        <v>13766</v>
      </c>
      <c r="P583" s="1">
        <f t="shared" ref="P583:P646" si="67">AVERAGE(J583,G583,D583)</f>
        <v>1.3333333333333333</v>
      </c>
      <c r="Q583" s="1">
        <f t="shared" ref="Q583:Q646" si="68">AVERAGE(K583,H583,E583)</f>
        <v>5.666666666666667</v>
      </c>
      <c r="R583" s="1">
        <f t="shared" ref="R583:R646" si="69">AVERAGE(L583,I583,F583)</f>
        <v>7</v>
      </c>
      <c r="S583" s="2">
        <f>SUM($R$6:$R583)/SUM($R$6:$R$1749)</f>
        <v>0.96197986195192364</v>
      </c>
    </row>
    <row r="584" spans="1:19" x14ac:dyDescent="0.35">
      <c r="A584">
        <v>1447223946</v>
      </c>
      <c r="B584" t="s">
        <v>357</v>
      </c>
      <c r="C584" t="s">
        <v>2208</v>
      </c>
      <c r="D584" s="1">
        <f>SUMIFS(T_PROF[claims],T_PROF[year],D$2,T_PROF[encounter],D$4,T_PROF[bill_npi],$A584)</f>
        <v>3</v>
      </c>
      <c r="E584" s="1">
        <f>SUMIFS(T_PROF[claims],T_PROF[year],E$2,T_PROF[encounter],E$4,T_PROF[bill_npi],$A584)</f>
        <v>0</v>
      </c>
      <c r="F584" s="1">
        <f t="shared" si="63"/>
        <v>3</v>
      </c>
      <c r="G584" s="1">
        <f>SUMIFS(T_PROF[claims],T_PROF[year],G$2,T_PROF[encounter],G$4,T_PROF[bill_npi],$A584)</f>
        <v>1</v>
      </c>
      <c r="H584" s="1">
        <f>SUMIFS(T_PROF[claims],T_PROF[year],H$2,T_PROF[encounter],H$4,T_PROF[bill_npi],$A584)</f>
        <v>0</v>
      </c>
      <c r="I584" s="1">
        <f t="shared" si="64"/>
        <v>1</v>
      </c>
      <c r="J584" s="1">
        <f>SUMIFS(T_PROF[claims],T_PROF[year],J$2,T_PROF[encounter],J$4,T_PROF[bill_npi],$A584)</f>
        <v>0</v>
      </c>
      <c r="K584" s="1">
        <f>SUMIFS(T_PROF[claims],T_PROF[year],K$2,T_PROF[encounter],K$4,T_PROF[bill_npi],$A584)</f>
        <v>0</v>
      </c>
      <c r="L584" s="1">
        <f t="shared" si="65"/>
        <v>0</v>
      </c>
      <c r="M584" s="18">
        <f>SUMIFS(T_PROF[paid_amt],T_PROF[bill_npi],$A584,T_PROF[year],M$2,T_PROF[encounter],M$4)</f>
        <v>0</v>
      </c>
      <c r="N584" s="18">
        <f>SUMIFS(T_PROF[paid_amt],T_PROF[bill_npi],$A584,T_PROF[year],N$2,T_PROF[encounter],N$4)</f>
        <v>0</v>
      </c>
      <c r="O584" s="18">
        <f t="shared" si="66"/>
        <v>0</v>
      </c>
      <c r="P584" s="1">
        <f t="shared" si="67"/>
        <v>1.3333333333333333</v>
      </c>
      <c r="Q584" s="1">
        <f t="shared" si="68"/>
        <v>0</v>
      </c>
      <c r="R584" s="1">
        <f t="shared" si="69"/>
        <v>1.3333333333333333</v>
      </c>
      <c r="S584" s="2">
        <f>SUM($R$6:$R584)/SUM($R$6:$R$1749)</f>
        <v>0.96202125567870433</v>
      </c>
    </row>
    <row r="585" spans="1:19" x14ac:dyDescent="0.35">
      <c r="A585">
        <v>1134400443</v>
      </c>
      <c r="B585" t="s">
        <v>367</v>
      </c>
      <c r="C585" t="s">
        <v>2086</v>
      </c>
      <c r="D585" s="1">
        <f>SUMIFS(T_PROF[claims],T_PROF[year],D$2,T_PROF[encounter],D$4,T_PROF[bill_npi],$A585)</f>
        <v>3</v>
      </c>
      <c r="E585" s="1">
        <f>SUMIFS(T_PROF[claims],T_PROF[year],E$2,T_PROF[encounter],E$4,T_PROF[bill_npi],$A585)</f>
        <v>0</v>
      </c>
      <c r="F585" s="1">
        <f t="shared" si="63"/>
        <v>3</v>
      </c>
      <c r="G585" s="1">
        <f>SUMIFS(T_PROF[claims],T_PROF[year],G$2,T_PROF[encounter],G$4,T_PROF[bill_npi],$A585)</f>
        <v>2</v>
      </c>
      <c r="H585" s="1">
        <f>SUMIFS(T_PROF[claims],T_PROF[year],H$2,T_PROF[encounter],H$4,T_PROF[bill_npi],$A585)</f>
        <v>0</v>
      </c>
      <c r="I585" s="1">
        <f t="shared" si="64"/>
        <v>2</v>
      </c>
      <c r="J585" s="1">
        <f>SUMIFS(T_PROF[claims],T_PROF[year],J$2,T_PROF[encounter],J$4,T_PROF[bill_npi],$A585)</f>
        <v>6</v>
      </c>
      <c r="K585" s="1">
        <f>SUMIFS(T_PROF[claims],T_PROF[year],K$2,T_PROF[encounter],K$4,T_PROF[bill_npi],$A585)</f>
        <v>0</v>
      </c>
      <c r="L585" s="1">
        <f t="shared" si="65"/>
        <v>6</v>
      </c>
      <c r="M585" s="18">
        <f>SUMIFS(T_PROF[paid_amt],T_PROF[bill_npi],$A585,T_PROF[year],M$2,T_PROF[encounter],M$4)</f>
        <v>1254.98</v>
      </c>
      <c r="N585" s="18">
        <f>SUMIFS(T_PROF[paid_amt],T_PROF[bill_npi],$A585,T_PROF[year],N$2,T_PROF[encounter],N$4)</f>
        <v>0</v>
      </c>
      <c r="O585" s="18">
        <f t="shared" si="66"/>
        <v>1254.98</v>
      </c>
      <c r="P585" s="1">
        <f t="shared" si="67"/>
        <v>3.6666666666666665</v>
      </c>
      <c r="Q585" s="1">
        <f t="shared" si="68"/>
        <v>0</v>
      </c>
      <c r="R585" s="1">
        <f t="shared" si="69"/>
        <v>3.6666666666666665</v>
      </c>
      <c r="S585" s="2">
        <f>SUM($R$6:$R585)/SUM($R$6:$R$1749)</f>
        <v>0.96213508842735129</v>
      </c>
    </row>
    <row r="586" spans="1:19" x14ac:dyDescent="0.35">
      <c r="A586">
        <v>1730286485</v>
      </c>
      <c r="B586" t="s">
        <v>351</v>
      </c>
      <c r="C586" t="s">
        <v>777</v>
      </c>
      <c r="D586" s="1">
        <f>SUMIFS(T_PROF[claims],T_PROF[year],D$2,T_PROF[encounter],D$4,T_PROF[bill_npi],$A586)</f>
        <v>0</v>
      </c>
      <c r="E586" s="1">
        <f>SUMIFS(T_PROF[claims],T_PROF[year],E$2,T_PROF[encounter],E$4,T_PROF[bill_npi],$A586)</f>
        <v>3</v>
      </c>
      <c r="F586" s="1">
        <f t="shared" si="63"/>
        <v>3</v>
      </c>
      <c r="G586" s="1">
        <f>SUMIFS(T_PROF[claims],T_PROF[year],G$2,T_PROF[encounter],G$4,T_PROF[bill_npi],$A586)</f>
        <v>0</v>
      </c>
      <c r="H586" s="1">
        <f>SUMIFS(T_PROF[claims],T_PROF[year],H$2,T_PROF[encounter],H$4,T_PROF[bill_npi],$A586)</f>
        <v>2</v>
      </c>
      <c r="I586" s="1">
        <f t="shared" si="64"/>
        <v>2</v>
      </c>
      <c r="J586" s="1">
        <f>SUMIFS(T_PROF[claims],T_PROF[year],J$2,T_PROF[encounter],J$4,T_PROF[bill_npi],$A586)</f>
        <v>0</v>
      </c>
      <c r="K586" s="1">
        <f>SUMIFS(T_PROF[claims],T_PROF[year],K$2,T_PROF[encounter],K$4,T_PROF[bill_npi],$A586)</f>
        <v>1</v>
      </c>
      <c r="L586" s="1">
        <f t="shared" si="65"/>
        <v>1</v>
      </c>
      <c r="M586" s="18">
        <f>SUMIFS(T_PROF[paid_amt],T_PROF[bill_npi],$A586,T_PROF[year],M$2,T_PROF[encounter],M$4)</f>
        <v>0</v>
      </c>
      <c r="N586" s="18">
        <f>SUMIFS(T_PROF[paid_amt],T_PROF[bill_npi],$A586,T_PROF[year],N$2,T_PROF[encounter],N$4)</f>
        <v>1280.5</v>
      </c>
      <c r="O586" s="18">
        <f t="shared" si="66"/>
        <v>1280.5</v>
      </c>
      <c r="P586" s="1">
        <f t="shared" si="67"/>
        <v>0</v>
      </c>
      <c r="Q586" s="1">
        <f t="shared" si="68"/>
        <v>2</v>
      </c>
      <c r="R586" s="1">
        <f t="shared" si="69"/>
        <v>2</v>
      </c>
      <c r="S586" s="2">
        <f>SUM($R$6:$R586)/SUM($R$6:$R$1749)</f>
        <v>0.96219717901752233</v>
      </c>
    </row>
    <row r="587" spans="1:19" x14ac:dyDescent="0.35">
      <c r="A587">
        <v>1942277256</v>
      </c>
      <c r="B587" t="s">
        <v>351</v>
      </c>
      <c r="C587" t="s">
        <v>777</v>
      </c>
      <c r="D587" s="1">
        <f>SUMIFS(T_PROF[claims],T_PROF[year],D$2,T_PROF[encounter],D$4,T_PROF[bill_npi],$A587)</f>
        <v>3</v>
      </c>
      <c r="E587" s="1">
        <f>SUMIFS(T_PROF[claims],T_PROF[year],E$2,T_PROF[encounter],E$4,T_PROF[bill_npi],$A587)</f>
        <v>0</v>
      </c>
      <c r="F587" s="1">
        <f t="shared" si="63"/>
        <v>3</v>
      </c>
      <c r="G587" s="1">
        <f>SUMIFS(T_PROF[claims],T_PROF[year],G$2,T_PROF[encounter],G$4,T_PROF[bill_npi],$A587)</f>
        <v>0</v>
      </c>
      <c r="H587" s="1">
        <f>SUMIFS(T_PROF[claims],T_PROF[year],H$2,T_PROF[encounter],H$4,T_PROF[bill_npi],$A587)</f>
        <v>0</v>
      </c>
      <c r="I587" s="1">
        <f t="shared" si="64"/>
        <v>0</v>
      </c>
      <c r="J587" s="1">
        <f>SUMIFS(T_PROF[claims],T_PROF[year],J$2,T_PROF[encounter],J$4,T_PROF[bill_npi],$A587)</f>
        <v>0</v>
      </c>
      <c r="K587" s="1">
        <f>SUMIFS(T_PROF[claims],T_PROF[year],K$2,T_PROF[encounter],K$4,T_PROF[bill_npi],$A587)</f>
        <v>0</v>
      </c>
      <c r="L587" s="1">
        <f t="shared" si="65"/>
        <v>0</v>
      </c>
      <c r="M587" s="18">
        <f>SUMIFS(T_PROF[paid_amt],T_PROF[bill_npi],$A587,T_PROF[year],M$2,T_PROF[encounter],M$4)</f>
        <v>0</v>
      </c>
      <c r="N587" s="18">
        <f>SUMIFS(T_PROF[paid_amt],T_PROF[bill_npi],$A587,T_PROF[year],N$2,T_PROF[encounter],N$4)</f>
        <v>0</v>
      </c>
      <c r="O587" s="18">
        <f t="shared" si="66"/>
        <v>0</v>
      </c>
      <c r="P587" s="1">
        <f t="shared" si="67"/>
        <v>1</v>
      </c>
      <c r="Q587" s="1">
        <f t="shared" si="68"/>
        <v>0</v>
      </c>
      <c r="R587" s="1">
        <f t="shared" si="69"/>
        <v>1</v>
      </c>
      <c r="S587" s="2">
        <f>SUM($R$6:$R587)/SUM($R$6:$R$1749)</f>
        <v>0.9622282243126079</v>
      </c>
    </row>
    <row r="588" spans="1:19" x14ac:dyDescent="0.35">
      <c r="A588">
        <v>1811917842</v>
      </c>
      <c r="B588" t="s">
        <v>351</v>
      </c>
      <c r="C588" t="s">
        <v>777</v>
      </c>
      <c r="D588" s="1">
        <f>SUMIFS(T_PROF[claims],T_PROF[year],D$2,T_PROF[encounter],D$4,T_PROF[bill_npi],$A588)</f>
        <v>0</v>
      </c>
      <c r="E588" s="1">
        <f>SUMIFS(T_PROF[claims],T_PROF[year],E$2,T_PROF[encounter],E$4,T_PROF[bill_npi],$A588)</f>
        <v>3</v>
      </c>
      <c r="F588" s="1">
        <f t="shared" si="63"/>
        <v>3</v>
      </c>
      <c r="G588" s="1">
        <f>SUMIFS(T_PROF[claims],T_PROF[year],G$2,T_PROF[encounter],G$4,T_PROF[bill_npi],$A588)</f>
        <v>2</v>
      </c>
      <c r="H588" s="1">
        <f>SUMIFS(T_PROF[claims],T_PROF[year],H$2,T_PROF[encounter],H$4,T_PROF[bill_npi],$A588)</f>
        <v>3</v>
      </c>
      <c r="I588" s="1">
        <f t="shared" si="64"/>
        <v>5</v>
      </c>
      <c r="J588" s="1">
        <f>SUMIFS(T_PROF[claims],T_PROF[year],J$2,T_PROF[encounter],J$4,T_PROF[bill_npi],$A588)</f>
        <v>0</v>
      </c>
      <c r="K588" s="1">
        <f>SUMIFS(T_PROF[claims],T_PROF[year],K$2,T_PROF[encounter],K$4,T_PROF[bill_npi],$A588)</f>
        <v>2</v>
      </c>
      <c r="L588" s="1">
        <f t="shared" si="65"/>
        <v>2</v>
      </c>
      <c r="M588" s="18">
        <f>SUMIFS(T_PROF[paid_amt],T_PROF[bill_npi],$A588,T_PROF[year],M$2,T_PROF[encounter],M$4)</f>
        <v>0</v>
      </c>
      <c r="N588" s="18">
        <f>SUMIFS(T_PROF[paid_amt],T_PROF[bill_npi],$A588,T_PROF[year],N$2,T_PROF[encounter],N$4)</f>
        <v>3500</v>
      </c>
      <c r="O588" s="18">
        <f t="shared" si="66"/>
        <v>3500</v>
      </c>
      <c r="P588" s="1">
        <f t="shared" si="67"/>
        <v>0.66666666666666663</v>
      </c>
      <c r="Q588" s="1">
        <f t="shared" si="68"/>
        <v>2.6666666666666665</v>
      </c>
      <c r="R588" s="1">
        <f t="shared" si="69"/>
        <v>3.3333333333333335</v>
      </c>
      <c r="S588" s="2">
        <f>SUM($R$6:$R588)/SUM($R$6:$R$1749)</f>
        <v>0.96233170862955963</v>
      </c>
    </row>
    <row r="589" spans="1:19" x14ac:dyDescent="0.35">
      <c r="A589">
        <v>1619047180</v>
      </c>
      <c r="B589" t="s">
        <v>351</v>
      </c>
      <c r="C589" t="s">
        <v>777</v>
      </c>
      <c r="D589" s="1">
        <f>SUMIFS(T_PROF[claims],T_PROF[year],D$2,T_PROF[encounter],D$4,T_PROF[bill_npi],$A589)</f>
        <v>6</v>
      </c>
      <c r="E589" s="1">
        <f>SUMIFS(T_PROF[claims],T_PROF[year],E$2,T_PROF[encounter],E$4,T_PROF[bill_npi],$A589)</f>
        <v>0</v>
      </c>
      <c r="F589" s="1">
        <f t="shared" si="63"/>
        <v>6</v>
      </c>
      <c r="G589" s="1">
        <f>SUMIFS(T_PROF[claims],T_PROF[year],G$2,T_PROF[encounter],G$4,T_PROF[bill_npi],$A589)</f>
        <v>4</v>
      </c>
      <c r="H589" s="1">
        <f>SUMIFS(T_PROF[claims],T_PROF[year],H$2,T_PROF[encounter],H$4,T_PROF[bill_npi],$A589)</f>
        <v>0</v>
      </c>
      <c r="I589" s="1">
        <f t="shared" si="64"/>
        <v>4</v>
      </c>
      <c r="J589" s="1">
        <f>SUMIFS(T_PROF[claims],T_PROF[year],J$2,T_PROF[encounter],J$4,T_PROF[bill_npi],$A589)</f>
        <v>2</v>
      </c>
      <c r="K589" s="1">
        <f>SUMIFS(T_PROF[claims],T_PROF[year],K$2,T_PROF[encounter],K$4,T_PROF[bill_npi],$A589)</f>
        <v>0</v>
      </c>
      <c r="L589" s="1">
        <f t="shared" si="65"/>
        <v>2</v>
      </c>
      <c r="M589" s="18">
        <f>SUMIFS(T_PROF[paid_amt],T_PROF[bill_npi],$A589,T_PROF[year],M$2,T_PROF[encounter],M$4)</f>
        <v>1720.75</v>
      </c>
      <c r="N589" s="18">
        <f>SUMIFS(T_PROF[paid_amt],T_PROF[bill_npi],$A589,T_PROF[year],N$2,T_PROF[encounter],N$4)</f>
        <v>0</v>
      </c>
      <c r="O589" s="18">
        <f t="shared" si="66"/>
        <v>1720.75</v>
      </c>
      <c r="P589" s="1">
        <f t="shared" si="67"/>
        <v>4</v>
      </c>
      <c r="Q589" s="1">
        <f t="shared" si="68"/>
        <v>0</v>
      </c>
      <c r="R589" s="1">
        <f t="shared" si="69"/>
        <v>4</v>
      </c>
      <c r="S589" s="2">
        <f>SUM($R$6:$R589)/SUM($R$6:$R$1749)</f>
        <v>0.96245588980990171</v>
      </c>
    </row>
    <row r="590" spans="1:19" x14ac:dyDescent="0.35">
      <c r="A590">
        <v>1982659256</v>
      </c>
      <c r="B590" t="s">
        <v>351</v>
      </c>
      <c r="C590" t="s">
        <v>777</v>
      </c>
      <c r="D590" s="1">
        <f>SUMIFS(T_PROF[claims],T_PROF[year],D$2,T_PROF[encounter],D$4,T_PROF[bill_npi],$A590)</f>
        <v>0</v>
      </c>
      <c r="E590" s="1">
        <f>SUMIFS(T_PROF[claims],T_PROF[year],E$2,T_PROF[encounter],E$4,T_PROF[bill_npi],$A590)</f>
        <v>4</v>
      </c>
      <c r="F590" s="1">
        <f t="shared" si="63"/>
        <v>4</v>
      </c>
      <c r="G590" s="1">
        <f>SUMIFS(T_PROF[claims],T_PROF[year],G$2,T_PROF[encounter],G$4,T_PROF[bill_npi],$A590)</f>
        <v>0</v>
      </c>
      <c r="H590" s="1">
        <f>SUMIFS(T_PROF[claims],T_PROF[year],H$2,T_PROF[encounter],H$4,T_PROF[bill_npi],$A590)</f>
        <v>1</v>
      </c>
      <c r="I590" s="1">
        <f t="shared" si="64"/>
        <v>1</v>
      </c>
      <c r="J590" s="1">
        <f>SUMIFS(T_PROF[claims],T_PROF[year],J$2,T_PROF[encounter],J$4,T_PROF[bill_npi],$A590)</f>
        <v>0</v>
      </c>
      <c r="K590" s="1">
        <f>SUMIFS(T_PROF[claims],T_PROF[year],K$2,T_PROF[encounter],K$4,T_PROF[bill_npi],$A590)</f>
        <v>2</v>
      </c>
      <c r="L590" s="1">
        <f t="shared" si="65"/>
        <v>2</v>
      </c>
      <c r="M590" s="18">
        <f>SUMIFS(T_PROF[paid_amt],T_PROF[bill_npi],$A590,T_PROF[year],M$2,T_PROF[encounter],M$4)</f>
        <v>0</v>
      </c>
      <c r="N590" s="18">
        <f>SUMIFS(T_PROF[paid_amt],T_PROF[bill_npi],$A590,T_PROF[year],N$2,T_PROF[encounter],N$4)</f>
        <v>1507.31</v>
      </c>
      <c r="O590" s="18">
        <f t="shared" si="66"/>
        <v>1507.31</v>
      </c>
      <c r="P590" s="1">
        <f t="shared" si="67"/>
        <v>0</v>
      </c>
      <c r="Q590" s="1">
        <f t="shared" si="68"/>
        <v>2.3333333333333335</v>
      </c>
      <c r="R590" s="1">
        <f t="shared" si="69"/>
        <v>2.3333333333333335</v>
      </c>
      <c r="S590" s="2">
        <f>SUM($R$6:$R590)/SUM($R$6:$R$1749)</f>
        <v>0.96252832883176798</v>
      </c>
    </row>
    <row r="591" spans="1:19" x14ac:dyDescent="0.35">
      <c r="A591">
        <v>1528039864</v>
      </c>
      <c r="B591" t="s">
        <v>351</v>
      </c>
      <c r="C591" t="s">
        <v>777</v>
      </c>
      <c r="D591" s="1">
        <f>SUMIFS(T_PROF[claims],T_PROF[year],D$2,T_PROF[encounter],D$4,T_PROF[bill_npi],$A591)</f>
        <v>2</v>
      </c>
      <c r="E591" s="1">
        <f>SUMIFS(T_PROF[claims],T_PROF[year],E$2,T_PROF[encounter],E$4,T_PROF[bill_npi],$A591)</f>
        <v>0</v>
      </c>
      <c r="F591" s="1">
        <f t="shared" si="63"/>
        <v>2</v>
      </c>
      <c r="G591" s="1">
        <f>SUMIFS(T_PROF[claims],T_PROF[year],G$2,T_PROF[encounter],G$4,T_PROF[bill_npi],$A591)</f>
        <v>8</v>
      </c>
      <c r="H591" s="1">
        <f>SUMIFS(T_PROF[claims],T_PROF[year],H$2,T_PROF[encounter],H$4,T_PROF[bill_npi],$A591)</f>
        <v>0</v>
      </c>
      <c r="I591" s="1">
        <f t="shared" si="64"/>
        <v>8</v>
      </c>
      <c r="J591" s="1">
        <f>SUMIFS(T_PROF[claims],T_PROF[year],J$2,T_PROF[encounter],J$4,T_PROF[bill_npi],$A591)</f>
        <v>0</v>
      </c>
      <c r="K591" s="1">
        <f>SUMIFS(T_PROF[claims],T_PROF[year],K$2,T_PROF[encounter],K$4,T_PROF[bill_npi],$A591)</f>
        <v>0</v>
      </c>
      <c r="L591" s="1">
        <f t="shared" si="65"/>
        <v>0</v>
      </c>
      <c r="M591" s="18">
        <f>SUMIFS(T_PROF[paid_amt],T_PROF[bill_npi],$A591,T_PROF[year],M$2,T_PROF[encounter],M$4)</f>
        <v>0</v>
      </c>
      <c r="N591" s="18">
        <f>SUMIFS(T_PROF[paid_amt],T_PROF[bill_npi],$A591,T_PROF[year],N$2,T_PROF[encounter],N$4)</f>
        <v>0</v>
      </c>
      <c r="O591" s="18">
        <f t="shared" si="66"/>
        <v>0</v>
      </c>
      <c r="P591" s="1">
        <f t="shared" si="67"/>
        <v>3.3333333333333335</v>
      </c>
      <c r="Q591" s="1">
        <f t="shared" si="68"/>
        <v>0</v>
      </c>
      <c r="R591" s="1">
        <f t="shared" si="69"/>
        <v>3.3333333333333335</v>
      </c>
      <c r="S591" s="2">
        <f>SUM($R$6:$R591)/SUM($R$6:$R$1749)</f>
        <v>0.96263181314871971</v>
      </c>
    </row>
    <row r="592" spans="1:19" x14ac:dyDescent="0.35">
      <c r="A592">
        <v>1376806059</v>
      </c>
      <c r="B592" t="s">
        <v>351</v>
      </c>
      <c r="C592" t="s">
        <v>777</v>
      </c>
      <c r="D592" s="1">
        <f>SUMIFS(T_PROF[claims],T_PROF[year],D$2,T_PROF[encounter],D$4,T_PROF[bill_npi],$A592)</f>
        <v>2</v>
      </c>
      <c r="E592" s="1">
        <f>SUMIFS(T_PROF[claims],T_PROF[year],E$2,T_PROF[encounter],E$4,T_PROF[bill_npi],$A592)</f>
        <v>0</v>
      </c>
      <c r="F592" s="1">
        <f t="shared" si="63"/>
        <v>2</v>
      </c>
      <c r="G592" s="1">
        <f>SUMIFS(T_PROF[claims],T_PROF[year],G$2,T_PROF[encounter],G$4,T_PROF[bill_npi],$A592)</f>
        <v>2</v>
      </c>
      <c r="H592" s="1">
        <f>SUMIFS(T_PROF[claims],T_PROF[year],H$2,T_PROF[encounter],H$4,T_PROF[bill_npi],$A592)</f>
        <v>0</v>
      </c>
      <c r="I592" s="1">
        <f t="shared" si="64"/>
        <v>2</v>
      </c>
      <c r="J592" s="1">
        <f>SUMIFS(T_PROF[claims],T_PROF[year],J$2,T_PROF[encounter],J$4,T_PROF[bill_npi],$A592)</f>
        <v>2</v>
      </c>
      <c r="K592" s="1">
        <f>SUMIFS(T_PROF[claims],T_PROF[year],K$2,T_PROF[encounter],K$4,T_PROF[bill_npi],$A592)</f>
        <v>0</v>
      </c>
      <c r="L592" s="1">
        <f t="shared" si="65"/>
        <v>2</v>
      </c>
      <c r="M592" s="18">
        <f>SUMIFS(T_PROF[paid_amt],T_PROF[bill_npi],$A592,T_PROF[year],M$2,T_PROF[encounter],M$4)</f>
        <v>2797.81</v>
      </c>
      <c r="N592" s="18">
        <f>SUMIFS(T_PROF[paid_amt],T_PROF[bill_npi],$A592,T_PROF[year],N$2,T_PROF[encounter],N$4)</f>
        <v>0</v>
      </c>
      <c r="O592" s="18">
        <f t="shared" si="66"/>
        <v>2797.81</v>
      </c>
      <c r="P592" s="1">
        <f t="shared" si="67"/>
        <v>2</v>
      </c>
      <c r="Q592" s="1">
        <f t="shared" si="68"/>
        <v>0</v>
      </c>
      <c r="R592" s="1">
        <f t="shared" si="69"/>
        <v>2</v>
      </c>
      <c r="S592" s="2">
        <f>SUM($R$6:$R592)/SUM($R$6:$R$1749)</f>
        <v>0.96269390373889074</v>
      </c>
    </row>
    <row r="593" spans="1:19" x14ac:dyDescent="0.35">
      <c r="A593">
        <v>1669461851</v>
      </c>
      <c r="B593" t="s">
        <v>351</v>
      </c>
      <c r="C593" t="s">
        <v>777</v>
      </c>
      <c r="D593" s="1">
        <f>SUMIFS(T_PROF[claims],T_PROF[year],D$2,T_PROF[encounter],D$4,T_PROF[bill_npi],$A593)</f>
        <v>1</v>
      </c>
      <c r="E593" s="1">
        <f>SUMIFS(T_PROF[claims],T_PROF[year],E$2,T_PROF[encounter],E$4,T_PROF[bill_npi],$A593)</f>
        <v>4</v>
      </c>
      <c r="F593" s="1">
        <f t="shared" si="63"/>
        <v>5</v>
      </c>
      <c r="G593" s="1">
        <f>SUMIFS(T_PROF[claims],T_PROF[year],G$2,T_PROF[encounter],G$4,T_PROF[bill_npi],$A593)</f>
        <v>0</v>
      </c>
      <c r="H593" s="1">
        <f>SUMIFS(T_PROF[claims],T_PROF[year],H$2,T_PROF[encounter],H$4,T_PROF[bill_npi],$A593)</f>
        <v>0</v>
      </c>
      <c r="I593" s="1">
        <f t="shared" si="64"/>
        <v>0</v>
      </c>
      <c r="J593" s="1">
        <f>SUMIFS(T_PROF[claims],T_PROF[year],J$2,T_PROF[encounter],J$4,T_PROF[bill_npi],$A593)</f>
        <v>0</v>
      </c>
      <c r="K593" s="1">
        <f>SUMIFS(T_PROF[claims],T_PROF[year],K$2,T_PROF[encounter],K$4,T_PROF[bill_npi],$A593)</f>
        <v>0</v>
      </c>
      <c r="L593" s="1">
        <f t="shared" si="65"/>
        <v>0</v>
      </c>
      <c r="M593" s="18">
        <f>SUMIFS(T_PROF[paid_amt],T_PROF[bill_npi],$A593,T_PROF[year],M$2,T_PROF[encounter],M$4)</f>
        <v>0</v>
      </c>
      <c r="N593" s="18">
        <f>SUMIFS(T_PROF[paid_amt],T_PROF[bill_npi],$A593,T_PROF[year],N$2,T_PROF[encounter],N$4)</f>
        <v>0</v>
      </c>
      <c r="O593" s="18">
        <f t="shared" si="66"/>
        <v>0</v>
      </c>
      <c r="P593" s="1">
        <f t="shared" si="67"/>
        <v>0.33333333333333331</v>
      </c>
      <c r="Q593" s="1">
        <f t="shared" si="68"/>
        <v>1.3333333333333333</v>
      </c>
      <c r="R593" s="1">
        <f t="shared" si="69"/>
        <v>1.6666666666666667</v>
      </c>
      <c r="S593" s="2">
        <f>SUM($R$6:$R593)/SUM($R$6:$R$1749)</f>
        <v>0.96274564589736666</v>
      </c>
    </row>
    <row r="594" spans="1:19" x14ac:dyDescent="0.35">
      <c r="A594">
        <v>1437601705</v>
      </c>
      <c r="B594" t="s">
        <v>357</v>
      </c>
      <c r="C594" t="s">
        <v>2208</v>
      </c>
      <c r="D594" s="1">
        <f>SUMIFS(T_PROF[claims],T_PROF[year],D$2,T_PROF[encounter],D$4,T_PROF[bill_npi],$A594)</f>
        <v>3</v>
      </c>
      <c r="E594" s="1">
        <f>SUMIFS(T_PROF[claims],T_PROF[year],E$2,T_PROF[encounter],E$4,T_PROF[bill_npi],$A594)</f>
        <v>0</v>
      </c>
      <c r="F594" s="1">
        <f t="shared" si="63"/>
        <v>3</v>
      </c>
      <c r="G594" s="1">
        <f>SUMIFS(T_PROF[claims],T_PROF[year],G$2,T_PROF[encounter],G$4,T_PROF[bill_npi],$A594)</f>
        <v>1</v>
      </c>
      <c r="H594" s="1">
        <f>SUMIFS(T_PROF[claims],T_PROF[year],H$2,T_PROF[encounter],H$4,T_PROF[bill_npi],$A594)</f>
        <v>0</v>
      </c>
      <c r="I594" s="1">
        <f t="shared" si="64"/>
        <v>1</v>
      </c>
      <c r="J594" s="1">
        <f>SUMIFS(T_PROF[claims],T_PROF[year],J$2,T_PROF[encounter],J$4,T_PROF[bill_npi],$A594)</f>
        <v>2</v>
      </c>
      <c r="K594" s="1">
        <f>SUMIFS(T_PROF[claims],T_PROF[year],K$2,T_PROF[encounter],K$4,T_PROF[bill_npi],$A594)</f>
        <v>0</v>
      </c>
      <c r="L594" s="1">
        <f t="shared" si="65"/>
        <v>2</v>
      </c>
      <c r="M594" s="18">
        <f>SUMIFS(T_PROF[paid_amt],T_PROF[bill_npi],$A594,T_PROF[year],M$2,T_PROF[encounter],M$4)</f>
        <v>2925.28</v>
      </c>
      <c r="N594" s="18">
        <f>SUMIFS(T_PROF[paid_amt],T_PROF[bill_npi],$A594,T_PROF[year],N$2,T_PROF[encounter],N$4)</f>
        <v>0</v>
      </c>
      <c r="O594" s="18">
        <f t="shared" si="66"/>
        <v>2925.28</v>
      </c>
      <c r="P594" s="1">
        <f t="shared" si="67"/>
        <v>2</v>
      </c>
      <c r="Q594" s="1">
        <f t="shared" si="68"/>
        <v>0</v>
      </c>
      <c r="R594" s="1">
        <f t="shared" si="69"/>
        <v>2</v>
      </c>
      <c r="S594" s="2">
        <f>SUM($R$6:$R594)/SUM($R$6:$R$1749)</f>
        <v>0.9628077364875377</v>
      </c>
    </row>
    <row r="595" spans="1:19" x14ac:dyDescent="0.35">
      <c r="A595">
        <v>1548217763</v>
      </c>
      <c r="B595" t="s">
        <v>353</v>
      </c>
      <c r="C595" t="s">
        <v>3196</v>
      </c>
      <c r="D595" s="1">
        <f>SUMIFS(T_PROF[claims],T_PROF[year],D$2,T_PROF[encounter],D$4,T_PROF[bill_npi],$A595)</f>
        <v>0</v>
      </c>
      <c r="E595" s="1">
        <f>SUMIFS(T_PROF[claims],T_PROF[year],E$2,T_PROF[encounter],E$4,T_PROF[bill_npi],$A595)</f>
        <v>0</v>
      </c>
      <c r="F595" s="1">
        <f t="shared" si="63"/>
        <v>0</v>
      </c>
      <c r="G595" s="1">
        <f>SUMIFS(T_PROF[claims],T_PROF[year],G$2,T_PROF[encounter],G$4,T_PROF[bill_npi],$A595)</f>
        <v>0</v>
      </c>
      <c r="H595" s="1">
        <f>SUMIFS(T_PROF[claims],T_PROF[year],H$2,T_PROF[encounter],H$4,T_PROF[bill_npi],$A595)</f>
        <v>0</v>
      </c>
      <c r="I595" s="1">
        <f t="shared" si="64"/>
        <v>0</v>
      </c>
      <c r="J595" s="1">
        <f>SUMIFS(T_PROF[claims],T_PROF[year],J$2,T_PROF[encounter],J$4,T_PROF[bill_npi],$A595)</f>
        <v>0</v>
      </c>
      <c r="K595" s="1">
        <f>SUMIFS(T_PROF[claims],T_PROF[year],K$2,T_PROF[encounter],K$4,T_PROF[bill_npi],$A595)</f>
        <v>0</v>
      </c>
      <c r="L595" s="1">
        <f t="shared" si="65"/>
        <v>0</v>
      </c>
      <c r="M595" s="18">
        <f>SUMIFS(T_PROF[paid_amt],T_PROF[bill_npi],$A595,T_PROF[year],M$2,T_PROF[encounter],M$4)</f>
        <v>0</v>
      </c>
      <c r="N595" s="18">
        <f>SUMIFS(T_PROF[paid_amt],T_PROF[bill_npi],$A595,T_PROF[year],N$2,T_PROF[encounter],N$4)</f>
        <v>0</v>
      </c>
      <c r="O595" s="18">
        <f t="shared" si="66"/>
        <v>0</v>
      </c>
      <c r="P595" s="1">
        <f t="shared" si="67"/>
        <v>0</v>
      </c>
      <c r="Q595" s="1">
        <f t="shared" si="68"/>
        <v>0</v>
      </c>
      <c r="R595" s="1">
        <f t="shared" si="69"/>
        <v>0</v>
      </c>
      <c r="S595" s="2">
        <f>SUM($R$6:$R595)/SUM($R$6:$R$1749)</f>
        <v>0.9628077364875377</v>
      </c>
    </row>
    <row r="596" spans="1:19" x14ac:dyDescent="0.35">
      <c r="A596">
        <v>1417018623</v>
      </c>
      <c r="B596" t="s">
        <v>351</v>
      </c>
      <c r="C596" t="s">
        <v>777</v>
      </c>
      <c r="D596" s="1">
        <f>SUMIFS(T_PROF[claims],T_PROF[year],D$2,T_PROF[encounter],D$4,T_PROF[bill_npi],$A596)</f>
        <v>1</v>
      </c>
      <c r="E596" s="1">
        <f>SUMIFS(T_PROF[claims],T_PROF[year],E$2,T_PROF[encounter],E$4,T_PROF[bill_npi],$A596)</f>
        <v>1</v>
      </c>
      <c r="F596" s="1">
        <f t="shared" si="63"/>
        <v>2</v>
      </c>
      <c r="G596" s="1">
        <f>SUMIFS(T_PROF[claims],T_PROF[year],G$2,T_PROF[encounter],G$4,T_PROF[bill_npi],$A596)</f>
        <v>6</v>
      </c>
      <c r="H596" s="1">
        <f>SUMIFS(T_PROF[claims],T_PROF[year],H$2,T_PROF[encounter],H$4,T_PROF[bill_npi],$A596)</f>
        <v>1</v>
      </c>
      <c r="I596" s="1">
        <f t="shared" si="64"/>
        <v>7</v>
      </c>
      <c r="J596" s="1">
        <f>SUMIFS(T_PROF[claims],T_PROF[year],J$2,T_PROF[encounter],J$4,T_PROF[bill_npi],$A596)</f>
        <v>8</v>
      </c>
      <c r="K596" s="1">
        <f>SUMIFS(T_PROF[claims],T_PROF[year],K$2,T_PROF[encounter],K$4,T_PROF[bill_npi],$A596)</f>
        <v>0</v>
      </c>
      <c r="L596" s="1">
        <f t="shared" si="65"/>
        <v>8</v>
      </c>
      <c r="M596" s="18">
        <f>SUMIFS(T_PROF[paid_amt],T_PROF[bill_npi],$A596,T_PROF[year],M$2,T_PROF[encounter],M$4)</f>
        <v>5592.44</v>
      </c>
      <c r="N596" s="18">
        <f>SUMIFS(T_PROF[paid_amt],T_PROF[bill_npi],$A596,T_PROF[year],N$2,T_PROF[encounter],N$4)</f>
        <v>0</v>
      </c>
      <c r="O596" s="18">
        <f t="shared" si="66"/>
        <v>5592.44</v>
      </c>
      <c r="P596" s="1">
        <f t="shared" si="67"/>
        <v>5</v>
      </c>
      <c r="Q596" s="1">
        <f t="shared" si="68"/>
        <v>0.66666666666666663</v>
      </c>
      <c r="R596" s="1">
        <f t="shared" si="69"/>
        <v>5.666666666666667</v>
      </c>
      <c r="S596" s="2">
        <f>SUM($R$6:$R596)/SUM($R$6:$R$1749)</f>
        <v>0.9629836598263557</v>
      </c>
    </row>
    <row r="597" spans="1:19" x14ac:dyDescent="0.35">
      <c r="A597">
        <v>1821065137</v>
      </c>
      <c r="B597" t="s">
        <v>351</v>
      </c>
      <c r="C597" t="s">
        <v>777</v>
      </c>
      <c r="D597" s="1">
        <f>SUMIFS(T_PROF[claims],T_PROF[year],D$2,T_PROF[encounter],D$4,T_PROF[bill_npi],$A597)</f>
        <v>2</v>
      </c>
      <c r="E597" s="1">
        <f>SUMIFS(T_PROF[claims],T_PROF[year],E$2,T_PROF[encounter],E$4,T_PROF[bill_npi],$A597)</f>
        <v>0</v>
      </c>
      <c r="F597" s="1">
        <f t="shared" si="63"/>
        <v>2</v>
      </c>
      <c r="G597" s="1">
        <f>SUMIFS(T_PROF[claims],T_PROF[year],G$2,T_PROF[encounter],G$4,T_PROF[bill_npi],$A597)</f>
        <v>2</v>
      </c>
      <c r="H597" s="1">
        <f>SUMIFS(T_PROF[claims],T_PROF[year],H$2,T_PROF[encounter],H$4,T_PROF[bill_npi],$A597)</f>
        <v>0</v>
      </c>
      <c r="I597" s="1">
        <f t="shared" si="64"/>
        <v>2</v>
      </c>
      <c r="J597" s="1">
        <f>SUMIFS(T_PROF[claims],T_PROF[year],J$2,T_PROF[encounter],J$4,T_PROF[bill_npi],$A597)</f>
        <v>1</v>
      </c>
      <c r="K597" s="1">
        <f>SUMIFS(T_PROF[claims],T_PROF[year],K$2,T_PROF[encounter],K$4,T_PROF[bill_npi],$A597)</f>
        <v>0</v>
      </c>
      <c r="L597" s="1">
        <f t="shared" si="65"/>
        <v>1</v>
      </c>
      <c r="M597" s="18">
        <f>SUMIFS(T_PROF[paid_amt],T_PROF[bill_npi],$A597,T_PROF[year],M$2,T_PROF[encounter],M$4)</f>
        <v>1720.75</v>
      </c>
      <c r="N597" s="18">
        <f>SUMIFS(T_PROF[paid_amt],T_PROF[bill_npi],$A597,T_PROF[year],N$2,T_PROF[encounter],N$4)</f>
        <v>0</v>
      </c>
      <c r="O597" s="18">
        <f t="shared" si="66"/>
        <v>1720.75</v>
      </c>
      <c r="P597" s="1">
        <f t="shared" si="67"/>
        <v>1.6666666666666667</v>
      </c>
      <c r="Q597" s="1">
        <f t="shared" si="68"/>
        <v>0</v>
      </c>
      <c r="R597" s="1">
        <f t="shared" si="69"/>
        <v>1.6666666666666667</v>
      </c>
      <c r="S597" s="2">
        <f>SUM($R$6:$R597)/SUM($R$6:$R$1749)</f>
        <v>0.96303540198483162</v>
      </c>
    </row>
    <row r="598" spans="1:19" x14ac:dyDescent="0.35">
      <c r="A598">
        <v>1033475215</v>
      </c>
      <c r="B598" t="s">
        <v>351</v>
      </c>
      <c r="C598" t="s">
        <v>777</v>
      </c>
      <c r="D598" s="1">
        <f>SUMIFS(T_PROF[claims],T_PROF[year],D$2,T_PROF[encounter],D$4,T_PROF[bill_npi],$A598)</f>
        <v>7</v>
      </c>
      <c r="E598" s="1">
        <f>SUMIFS(T_PROF[claims],T_PROF[year],E$2,T_PROF[encounter],E$4,T_PROF[bill_npi],$A598)</f>
        <v>0</v>
      </c>
      <c r="F598" s="1">
        <f t="shared" si="63"/>
        <v>7</v>
      </c>
      <c r="G598" s="1">
        <f>SUMIFS(T_PROF[claims],T_PROF[year],G$2,T_PROF[encounter],G$4,T_PROF[bill_npi],$A598)</f>
        <v>1</v>
      </c>
      <c r="H598" s="1">
        <f>SUMIFS(T_PROF[claims],T_PROF[year],H$2,T_PROF[encounter],H$4,T_PROF[bill_npi],$A598)</f>
        <v>0</v>
      </c>
      <c r="I598" s="1">
        <f t="shared" si="64"/>
        <v>1</v>
      </c>
      <c r="J598" s="1">
        <f>SUMIFS(T_PROF[claims],T_PROF[year],J$2,T_PROF[encounter],J$4,T_PROF[bill_npi],$A598)</f>
        <v>1</v>
      </c>
      <c r="K598" s="1">
        <f>SUMIFS(T_PROF[claims],T_PROF[year],K$2,T_PROF[encounter],K$4,T_PROF[bill_npi],$A598)</f>
        <v>0</v>
      </c>
      <c r="L598" s="1">
        <f t="shared" si="65"/>
        <v>1</v>
      </c>
      <c r="M598" s="18">
        <f>SUMIFS(T_PROF[paid_amt],T_PROF[bill_npi],$A598,T_PROF[year],M$2,T_PROF[encounter],M$4)</f>
        <v>1720.75</v>
      </c>
      <c r="N598" s="18">
        <f>SUMIFS(T_PROF[paid_amt],T_PROF[bill_npi],$A598,T_PROF[year],N$2,T_PROF[encounter],N$4)</f>
        <v>0</v>
      </c>
      <c r="O598" s="18">
        <f t="shared" si="66"/>
        <v>1720.75</v>
      </c>
      <c r="P598" s="1">
        <f t="shared" si="67"/>
        <v>3</v>
      </c>
      <c r="Q598" s="1">
        <f t="shared" si="68"/>
        <v>0</v>
      </c>
      <c r="R598" s="1">
        <f t="shared" si="69"/>
        <v>3</v>
      </c>
      <c r="S598" s="2">
        <f>SUM($R$6:$R598)/SUM($R$6:$R$1749)</f>
        <v>0.96312853787008823</v>
      </c>
    </row>
    <row r="599" spans="1:19" x14ac:dyDescent="0.35">
      <c r="A599">
        <v>1386896025</v>
      </c>
      <c r="B599" t="s">
        <v>351</v>
      </c>
      <c r="C599" t="s">
        <v>777</v>
      </c>
      <c r="D599" s="1">
        <f>SUMIFS(T_PROF[claims],T_PROF[year],D$2,T_PROF[encounter],D$4,T_PROF[bill_npi],$A599)</f>
        <v>4</v>
      </c>
      <c r="E599" s="1">
        <f>SUMIFS(T_PROF[claims],T_PROF[year],E$2,T_PROF[encounter],E$4,T_PROF[bill_npi],$A599)</f>
        <v>0</v>
      </c>
      <c r="F599" s="1">
        <f t="shared" si="63"/>
        <v>4</v>
      </c>
      <c r="G599" s="1">
        <f>SUMIFS(T_PROF[claims],T_PROF[year],G$2,T_PROF[encounter],G$4,T_PROF[bill_npi],$A599)</f>
        <v>2</v>
      </c>
      <c r="H599" s="1">
        <f>SUMIFS(T_PROF[claims],T_PROF[year],H$2,T_PROF[encounter],H$4,T_PROF[bill_npi],$A599)</f>
        <v>0</v>
      </c>
      <c r="I599" s="1">
        <f t="shared" si="64"/>
        <v>2</v>
      </c>
      <c r="J599" s="1">
        <f>SUMIFS(T_PROF[claims],T_PROF[year],J$2,T_PROF[encounter],J$4,T_PROF[bill_npi],$A599)</f>
        <v>3</v>
      </c>
      <c r="K599" s="1">
        <f>SUMIFS(T_PROF[claims],T_PROF[year],K$2,T_PROF[encounter],K$4,T_PROF[bill_npi],$A599)</f>
        <v>0</v>
      </c>
      <c r="L599" s="1">
        <f t="shared" si="65"/>
        <v>3</v>
      </c>
      <c r="M599" s="18">
        <f>SUMIFS(T_PROF[paid_amt],T_PROF[bill_npi],$A599,T_PROF[year],M$2,T_PROF[encounter],M$4)</f>
        <v>3441.5</v>
      </c>
      <c r="N599" s="18">
        <f>SUMIFS(T_PROF[paid_amt],T_PROF[bill_npi],$A599,T_PROF[year],N$2,T_PROF[encounter],N$4)</f>
        <v>0</v>
      </c>
      <c r="O599" s="18">
        <f t="shared" si="66"/>
        <v>3441.5</v>
      </c>
      <c r="P599" s="1">
        <f t="shared" si="67"/>
        <v>3</v>
      </c>
      <c r="Q599" s="1">
        <f t="shared" si="68"/>
        <v>0</v>
      </c>
      <c r="R599" s="1">
        <f t="shared" si="69"/>
        <v>3</v>
      </c>
      <c r="S599" s="2">
        <f>SUM($R$6:$R599)/SUM($R$6:$R$1749)</f>
        <v>0.96322167375534484</v>
      </c>
    </row>
    <row r="600" spans="1:19" x14ac:dyDescent="0.35">
      <c r="A600">
        <v>1710977616</v>
      </c>
      <c r="B600" t="s">
        <v>351</v>
      </c>
      <c r="C600" t="s">
        <v>777</v>
      </c>
      <c r="D600" s="1">
        <f>SUMIFS(T_PROF[claims],T_PROF[year],D$2,T_PROF[encounter],D$4,T_PROF[bill_npi],$A600)</f>
        <v>1</v>
      </c>
      <c r="E600" s="1">
        <f>SUMIFS(T_PROF[claims],T_PROF[year],E$2,T_PROF[encounter],E$4,T_PROF[bill_npi],$A600)</f>
        <v>0</v>
      </c>
      <c r="F600" s="1">
        <f t="shared" si="63"/>
        <v>1</v>
      </c>
      <c r="G600" s="1">
        <f>SUMIFS(T_PROF[claims],T_PROF[year],G$2,T_PROF[encounter],G$4,T_PROF[bill_npi],$A600)</f>
        <v>3</v>
      </c>
      <c r="H600" s="1">
        <f>SUMIFS(T_PROF[claims],T_PROF[year],H$2,T_PROF[encounter],H$4,T_PROF[bill_npi],$A600)</f>
        <v>0</v>
      </c>
      <c r="I600" s="1">
        <f t="shared" si="64"/>
        <v>3</v>
      </c>
      <c r="J600" s="1">
        <f>SUMIFS(T_PROF[claims],T_PROF[year],J$2,T_PROF[encounter],J$4,T_PROF[bill_npi],$A600)</f>
        <v>4</v>
      </c>
      <c r="K600" s="1">
        <f>SUMIFS(T_PROF[claims],T_PROF[year],K$2,T_PROF[encounter],K$4,T_PROF[bill_npi],$A600)</f>
        <v>0</v>
      </c>
      <c r="L600" s="1">
        <f t="shared" si="65"/>
        <v>4</v>
      </c>
      <c r="M600" s="18">
        <f>SUMIFS(T_PROF[paid_amt],T_PROF[bill_npi],$A600,T_PROF[year],M$2,T_PROF[encounter],M$4)</f>
        <v>2288.6</v>
      </c>
      <c r="N600" s="18">
        <f>SUMIFS(T_PROF[paid_amt],T_PROF[bill_npi],$A600,T_PROF[year],N$2,T_PROF[encounter],N$4)</f>
        <v>0</v>
      </c>
      <c r="O600" s="18">
        <f t="shared" si="66"/>
        <v>2288.6</v>
      </c>
      <c r="P600" s="1">
        <f t="shared" si="67"/>
        <v>2.6666666666666665</v>
      </c>
      <c r="Q600" s="1">
        <f t="shared" si="68"/>
        <v>0</v>
      </c>
      <c r="R600" s="1">
        <f t="shared" si="69"/>
        <v>2.6666666666666665</v>
      </c>
      <c r="S600" s="2">
        <f>SUM($R$6:$R600)/SUM($R$6:$R$1749)</f>
        <v>0.96330446120890634</v>
      </c>
    </row>
    <row r="601" spans="1:19" x14ac:dyDescent="0.35">
      <c r="A601">
        <v>1831166586</v>
      </c>
      <c r="B601" t="s">
        <v>351</v>
      </c>
      <c r="C601" t="s">
        <v>777</v>
      </c>
      <c r="D601" s="1">
        <f>SUMIFS(T_PROF[claims],T_PROF[year],D$2,T_PROF[encounter],D$4,T_PROF[bill_npi],$A601)</f>
        <v>5</v>
      </c>
      <c r="E601" s="1">
        <f>SUMIFS(T_PROF[claims],T_PROF[year],E$2,T_PROF[encounter],E$4,T_PROF[bill_npi],$A601)</f>
        <v>0</v>
      </c>
      <c r="F601" s="1">
        <f t="shared" si="63"/>
        <v>5</v>
      </c>
      <c r="G601" s="1">
        <f>SUMIFS(T_PROF[claims],T_PROF[year],G$2,T_PROF[encounter],G$4,T_PROF[bill_npi],$A601)</f>
        <v>2</v>
      </c>
      <c r="H601" s="1">
        <f>SUMIFS(T_PROF[claims],T_PROF[year],H$2,T_PROF[encounter],H$4,T_PROF[bill_npi],$A601)</f>
        <v>0</v>
      </c>
      <c r="I601" s="1">
        <f t="shared" si="64"/>
        <v>2</v>
      </c>
      <c r="J601" s="1">
        <f>SUMIFS(T_PROF[claims],T_PROF[year],J$2,T_PROF[encounter],J$4,T_PROF[bill_npi],$A601)</f>
        <v>2</v>
      </c>
      <c r="K601" s="1">
        <f>SUMIFS(T_PROF[claims],T_PROF[year],K$2,T_PROF[encounter],K$4,T_PROF[bill_npi],$A601)</f>
        <v>0</v>
      </c>
      <c r="L601" s="1">
        <f t="shared" si="65"/>
        <v>2</v>
      </c>
      <c r="M601" s="18">
        <f>SUMIFS(T_PROF[paid_amt],T_PROF[bill_npi],$A601,T_PROF[year],M$2,T_PROF[encounter],M$4)</f>
        <v>50</v>
      </c>
      <c r="N601" s="18">
        <f>SUMIFS(T_PROF[paid_amt],T_PROF[bill_npi],$A601,T_PROF[year],N$2,T_PROF[encounter],N$4)</f>
        <v>0</v>
      </c>
      <c r="O601" s="18">
        <f t="shared" si="66"/>
        <v>50</v>
      </c>
      <c r="P601" s="1">
        <f t="shared" si="67"/>
        <v>3</v>
      </c>
      <c r="Q601" s="1">
        <f t="shared" si="68"/>
        <v>0</v>
      </c>
      <c r="R601" s="1">
        <f t="shared" si="69"/>
        <v>3</v>
      </c>
      <c r="S601" s="2">
        <f>SUM($R$6:$R601)/SUM($R$6:$R$1749)</f>
        <v>0.96339759709416284</v>
      </c>
    </row>
    <row r="602" spans="1:19" x14ac:dyDescent="0.35">
      <c r="A602">
        <v>1477703130</v>
      </c>
      <c r="B602" t="s">
        <v>351</v>
      </c>
      <c r="C602" t="s">
        <v>777</v>
      </c>
      <c r="D602" s="1">
        <f>SUMIFS(T_PROF[claims],T_PROF[year],D$2,T_PROF[encounter],D$4,T_PROF[bill_npi],$A602)</f>
        <v>4</v>
      </c>
      <c r="E602" s="1">
        <f>SUMIFS(T_PROF[claims],T_PROF[year],E$2,T_PROF[encounter],E$4,T_PROF[bill_npi],$A602)</f>
        <v>0</v>
      </c>
      <c r="F602" s="1">
        <f t="shared" si="63"/>
        <v>4</v>
      </c>
      <c r="G602" s="1">
        <f>SUMIFS(T_PROF[claims],T_PROF[year],G$2,T_PROF[encounter],G$4,T_PROF[bill_npi],$A602)</f>
        <v>0</v>
      </c>
      <c r="H602" s="1">
        <f>SUMIFS(T_PROF[claims],T_PROF[year],H$2,T_PROF[encounter],H$4,T_PROF[bill_npi],$A602)</f>
        <v>1</v>
      </c>
      <c r="I602" s="1">
        <f t="shared" si="64"/>
        <v>1</v>
      </c>
      <c r="J602" s="1">
        <f>SUMIFS(T_PROF[claims],T_PROF[year],J$2,T_PROF[encounter],J$4,T_PROF[bill_npi],$A602)</f>
        <v>0</v>
      </c>
      <c r="K602" s="1">
        <f>SUMIFS(T_PROF[claims],T_PROF[year],K$2,T_PROF[encounter],K$4,T_PROF[bill_npi],$A602)</f>
        <v>0</v>
      </c>
      <c r="L602" s="1">
        <f t="shared" si="65"/>
        <v>0</v>
      </c>
      <c r="M602" s="18">
        <f>SUMIFS(T_PROF[paid_amt],T_PROF[bill_npi],$A602,T_PROF[year],M$2,T_PROF[encounter],M$4)</f>
        <v>0</v>
      </c>
      <c r="N602" s="18">
        <f>SUMIFS(T_PROF[paid_amt],T_PROF[bill_npi],$A602,T_PROF[year],N$2,T_PROF[encounter],N$4)</f>
        <v>0</v>
      </c>
      <c r="O602" s="18">
        <f t="shared" si="66"/>
        <v>0</v>
      </c>
      <c r="P602" s="1">
        <f t="shared" si="67"/>
        <v>1.3333333333333333</v>
      </c>
      <c r="Q602" s="1">
        <f t="shared" si="68"/>
        <v>0.33333333333333331</v>
      </c>
      <c r="R602" s="1">
        <f t="shared" si="69"/>
        <v>1.6666666666666667</v>
      </c>
      <c r="S602" s="2">
        <f>SUM($R$6:$R602)/SUM($R$6:$R$1749)</f>
        <v>0.96344933925263876</v>
      </c>
    </row>
    <row r="603" spans="1:19" x14ac:dyDescent="0.35">
      <c r="A603">
        <v>1184873572</v>
      </c>
      <c r="B603" t="s">
        <v>374</v>
      </c>
      <c r="C603" t="s">
        <v>714</v>
      </c>
      <c r="D603" s="1">
        <f>SUMIFS(T_PROF[claims],T_PROF[year],D$2,T_PROF[encounter],D$4,T_PROF[bill_npi],$A603)</f>
        <v>0</v>
      </c>
      <c r="E603" s="1">
        <f>SUMIFS(T_PROF[claims],T_PROF[year],E$2,T_PROF[encounter],E$4,T_PROF[bill_npi],$A603)</f>
        <v>2</v>
      </c>
      <c r="F603" s="1">
        <f t="shared" si="63"/>
        <v>2</v>
      </c>
      <c r="G603" s="1">
        <f>SUMIFS(T_PROF[claims],T_PROF[year],G$2,T_PROF[encounter],G$4,T_PROF[bill_npi],$A603)</f>
        <v>0</v>
      </c>
      <c r="H603" s="1">
        <f>SUMIFS(T_PROF[claims],T_PROF[year],H$2,T_PROF[encounter],H$4,T_PROF[bill_npi],$A603)</f>
        <v>7</v>
      </c>
      <c r="I603" s="1">
        <f t="shared" si="64"/>
        <v>7</v>
      </c>
      <c r="J603" s="1">
        <f>SUMIFS(T_PROF[claims],T_PROF[year],J$2,T_PROF[encounter],J$4,T_PROF[bill_npi],$A603)</f>
        <v>0</v>
      </c>
      <c r="K603" s="1">
        <f>SUMIFS(T_PROF[claims],T_PROF[year],K$2,T_PROF[encounter],K$4,T_PROF[bill_npi],$A603)</f>
        <v>7</v>
      </c>
      <c r="L603" s="1">
        <f t="shared" si="65"/>
        <v>7</v>
      </c>
      <c r="M603" s="18">
        <f>SUMIFS(T_PROF[paid_amt],T_PROF[bill_npi],$A603,T_PROF[year],M$2,T_PROF[encounter],M$4)</f>
        <v>0</v>
      </c>
      <c r="N603" s="18">
        <f>SUMIFS(T_PROF[paid_amt],T_PROF[bill_npi],$A603,T_PROF[year],N$2,T_PROF[encounter],N$4)</f>
        <v>11862.4</v>
      </c>
      <c r="O603" s="18">
        <f t="shared" si="66"/>
        <v>11862.4</v>
      </c>
      <c r="P603" s="1">
        <f t="shared" si="67"/>
        <v>0</v>
      </c>
      <c r="Q603" s="1">
        <f t="shared" si="68"/>
        <v>5.333333333333333</v>
      </c>
      <c r="R603" s="1">
        <f t="shared" si="69"/>
        <v>5.333333333333333</v>
      </c>
      <c r="S603" s="2">
        <f>SUM($R$6:$R603)/SUM($R$6:$R$1749)</f>
        <v>0.96361491415976164</v>
      </c>
    </row>
    <row r="604" spans="1:19" x14ac:dyDescent="0.35">
      <c r="A604">
        <v>1861450298</v>
      </c>
      <c r="B604" t="s">
        <v>351</v>
      </c>
      <c r="C604" t="s">
        <v>777</v>
      </c>
      <c r="D604" s="1">
        <f>SUMIFS(T_PROF[claims],T_PROF[year],D$2,T_PROF[encounter],D$4,T_PROF[bill_npi],$A604)</f>
        <v>2</v>
      </c>
      <c r="E604" s="1">
        <f>SUMIFS(T_PROF[claims],T_PROF[year],E$2,T_PROF[encounter],E$4,T_PROF[bill_npi],$A604)</f>
        <v>0</v>
      </c>
      <c r="F604" s="1">
        <f t="shared" si="63"/>
        <v>2</v>
      </c>
      <c r="G604" s="1">
        <f>SUMIFS(T_PROF[claims],T_PROF[year],G$2,T_PROF[encounter],G$4,T_PROF[bill_npi],$A604)</f>
        <v>0</v>
      </c>
      <c r="H604" s="1">
        <f>SUMIFS(T_PROF[claims],T_PROF[year],H$2,T_PROF[encounter],H$4,T_PROF[bill_npi],$A604)</f>
        <v>0</v>
      </c>
      <c r="I604" s="1">
        <f t="shared" si="64"/>
        <v>0</v>
      </c>
      <c r="J604" s="1">
        <f>SUMIFS(T_PROF[claims],T_PROF[year],J$2,T_PROF[encounter],J$4,T_PROF[bill_npi],$A604)</f>
        <v>0</v>
      </c>
      <c r="K604" s="1">
        <f>SUMIFS(T_PROF[claims],T_PROF[year],K$2,T_PROF[encounter],K$4,T_PROF[bill_npi],$A604)</f>
        <v>0</v>
      </c>
      <c r="L604" s="1">
        <f t="shared" si="65"/>
        <v>0</v>
      </c>
      <c r="M604" s="18">
        <f>SUMIFS(T_PROF[paid_amt],T_PROF[bill_npi],$A604,T_PROF[year],M$2,T_PROF[encounter],M$4)</f>
        <v>0</v>
      </c>
      <c r="N604" s="18">
        <f>SUMIFS(T_PROF[paid_amt],T_PROF[bill_npi],$A604,T_PROF[year],N$2,T_PROF[encounter],N$4)</f>
        <v>0</v>
      </c>
      <c r="O604" s="18">
        <f t="shared" si="66"/>
        <v>0</v>
      </c>
      <c r="P604" s="1">
        <f t="shared" si="67"/>
        <v>0.66666666666666663</v>
      </c>
      <c r="Q604" s="1">
        <f t="shared" si="68"/>
        <v>0</v>
      </c>
      <c r="R604" s="1">
        <f t="shared" si="69"/>
        <v>0.66666666666666663</v>
      </c>
      <c r="S604" s="2">
        <f>SUM($R$6:$R604)/SUM($R$6:$R$1749)</f>
        <v>0.96363561102315198</v>
      </c>
    </row>
    <row r="605" spans="1:19" x14ac:dyDescent="0.35">
      <c r="A605">
        <v>1013906403</v>
      </c>
      <c r="B605" t="s">
        <v>351</v>
      </c>
      <c r="C605" t="s">
        <v>777</v>
      </c>
      <c r="D605" s="1">
        <f>SUMIFS(T_PROF[claims],T_PROF[year],D$2,T_PROF[encounter],D$4,T_PROF[bill_npi],$A605)</f>
        <v>5</v>
      </c>
      <c r="E605" s="1">
        <f>SUMIFS(T_PROF[claims],T_PROF[year],E$2,T_PROF[encounter],E$4,T_PROF[bill_npi],$A605)</f>
        <v>0</v>
      </c>
      <c r="F605" s="1">
        <f t="shared" si="63"/>
        <v>5</v>
      </c>
      <c r="G605" s="1">
        <f>SUMIFS(T_PROF[claims],T_PROF[year],G$2,T_PROF[encounter],G$4,T_PROF[bill_npi],$A605)</f>
        <v>0</v>
      </c>
      <c r="H605" s="1">
        <f>SUMIFS(T_PROF[claims],T_PROF[year],H$2,T_PROF[encounter],H$4,T_PROF[bill_npi],$A605)</f>
        <v>0</v>
      </c>
      <c r="I605" s="1">
        <f t="shared" si="64"/>
        <v>0</v>
      </c>
      <c r="J605" s="1">
        <f>SUMIFS(T_PROF[claims],T_PROF[year],J$2,T_PROF[encounter],J$4,T_PROF[bill_npi],$A605)</f>
        <v>0</v>
      </c>
      <c r="K605" s="1">
        <f>SUMIFS(T_PROF[claims],T_PROF[year],K$2,T_PROF[encounter],K$4,T_PROF[bill_npi],$A605)</f>
        <v>0</v>
      </c>
      <c r="L605" s="1">
        <f t="shared" si="65"/>
        <v>0</v>
      </c>
      <c r="M605" s="18">
        <f>SUMIFS(T_PROF[paid_amt],T_PROF[bill_npi],$A605,T_PROF[year],M$2,T_PROF[encounter],M$4)</f>
        <v>0</v>
      </c>
      <c r="N605" s="18">
        <f>SUMIFS(T_PROF[paid_amt],T_PROF[bill_npi],$A605,T_PROF[year],N$2,T_PROF[encounter],N$4)</f>
        <v>0</v>
      </c>
      <c r="O605" s="18">
        <f t="shared" si="66"/>
        <v>0</v>
      </c>
      <c r="P605" s="1">
        <f t="shared" si="67"/>
        <v>1.6666666666666667</v>
      </c>
      <c r="Q605" s="1">
        <f t="shared" si="68"/>
        <v>0</v>
      </c>
      <c r="R605" s="1">
        <f t="shared" si="69"/>
        <v>1.6666666666666667</v>
      </c>
      <c r="S605" s="2">
        <f>SUM($R$6:$R605)/SUM($R$6:$R$1749)</f>
        <v>0.9636873531816279</v>
      </c>
    </row>
    <row r="606" spans="1:19" x14ac:dyDescent="0.35">
      <c r="A606">
        <v>1154628501</v>
      </c>
      <c r="B606" t="s">
        <v>351</v>
      </c>
      <c r="C606" t="s">
        <v>777</v>
      </c>
      <c r="D606" s="1">
        <f>SUMIFS(T_PROF[claims],T_PROF[year],D$2,T_PROF[encounter],D$4,T_PROF[bill_npi],$A606)</f>
        <v>0</v>
      </c>
      <c r="E606" s="1">
        <f>SUMIFS(T_PROF[claims],T_PROF[year],E$2,T_PROF[encounter],E$4,T_PROF[bill_npi],$A606)</f>
        <v>1</v>
      </c>
      <c r="F606" s="1">
        <f t="shared" si="63"/>
        <v>1</v>
      </c>
      <c r="G606" s="1">
        <f>SUMIFS(T_PROF[claims],T_PROF[year],G$2,T_PROF[encounter],G$4,T_PROF[bill_npi],$A606)</f>
        <v>0</v>
      </c>
      <c r="H606" s="1">
        <f>SUMIFS(T_PROF[claims],T_PROF[year],H$2,T_PROF[encounter],H$4,T_PROF[bill_npi],$A606)</f>
        <v>6</v>
      </c>
      <c r="I606" s="1">
        <f t="shared" si="64"/>
        <v>6</v>
      </c>
      <c r="J606" s="1">
        <f>SUMIFS(T_PROF[claims],T_PROF[year],J$2,T_PROF[encounter],J$4,T_PROF[bill_npi],$A606)</f>
        <v>0</v>
      </c>
      <c r="K606" s="1">
        <f>SUMIFS(T_PROF[claims],T_PROF[year],K$2,T_PROF[encounter],K$4,T_PROF[bill_npi],$A606)</f>
        <v>4</v>
      </c>
      <c r="L606" s="1">
        <f t="shared" si="65"/>
        <v>4</v>
      </c>
      <c r="M606" s="18">
        <f>SUMIFS(T_PROF[paid_amt],T_PROF[bill_npi],$A606,T_PROF[year],M$2,T_PROF[encounter],M$4)</f>
        <v>0</v>
      </c>
      <c r="N606" s="18">
        <f>SUMIFS(T_PROF[paid_amt],T_PROF[bill_npi],$A606,T_PROF[year],N$2,T_PROF[encounter],N$4)</f>
        <v>10633.52</v>
      </c>
      <c r="O606" s="18">
        <f t="shared" si="66"/>
        <v>10633.52</v>
      </c>
      <c r="P606" s="1">
        <f t="shared" si="67"/>
        <v>0</v>
      </c>
      <c r="Q606" s="1">
        <f t="shared" si="68"/>
        <v>3.6666666666666665</v>
      </c>
      <c r="R606" s="1">
        <f t="shared" si="69"/>
        <v>3.6666666666666665</v>
      </c>
      <c r="S606" s="2">
        <f>SUM($R$6:$R606)/SUM($R$6:$R$1749)</f>
        <v>0.96380118593027486</v>
      </c>
    </row>
    <row r="607" spans="1:19" x14ac:dyDescent="0.35">
      <c r="A607">
        <v>1548267750</v>
      </c>
      <c r="B607" t="s">
        <v>367</v>
      </c>
      <c r="C607" t="s">
        <v>2086</v>
      </c>
      <c r="D607" s="1">
        <f>SUMIFS(T_PROF[claims],T_PROF[year],D$2,T_PROF[encounter],D$4,T_PROF[bill_npi],$A607)</f>
        <v>0</v>
      </c>
      <c r="E607" s="1">
        <f>SUMIFS(T_PROF[claims],T_PROF[year],E$2,T_PROF[encounter],E$4,T_PROF[bill_npi],$A607)</f>
        <v>4</v>
      </c>
      <c r="F607" s="1">
        <f t="shared" si="63"/>
        <v>4</v>
      </c>
      <c r="G607" s="1">
        <f>SUMIFS(T_PROF[claims],T_PROF[year],G$2,T_PROF[encounter],G$4,T_PROF[bill_npi],$A607)</f>
        <v>0</v>
      </c>
      <c r="H607" s="1">
        <f>SUMIFS(T_PROF[claims],T_PROF[year],H$2,T_PROF[encounter],H$4,T_PROF[bill_npi],$A607)</f>
        <v>3</v>
      </c>
      <c r="I607" s="1">
        <f t="shared" si="64"/>
        <v>3</v>
      </c>
      <c r="J607" s="1">
        <f>SUMIFS(T_PROF[claims],T_PROF[year],J$2,T_PROF[encounter],J$4,T_PROF[bill_npi],$A607)</f>
        <v>0</v>
      </c>
      <c r="K607" s="1">
        <f>SUMIFS(T_PROF[claims],T_PROF[year],K$2,T_PROF[encounter],K$4,T_PROF[bill_npi],$A607)</f>
        <v>2</v>
      </c>
      <c r="L607" s="1">
        <f t="shared" si="65"/>
        <v>2</v>
      </c>
      <c r="M607" s="18">
        <f>SUMIFS(T_PROF[paid_amt],T_PROF[bill_npi],$A607,T_PROF[year],M$2,T_PROF[encounter],M$4)</f>
        <v>0</v>
      </c>
      <c r="N607" s="18">
        <f>SUMIFS(T_PROF[paid_amt],T_PROF[bill_npi],$A607,T_PROF[year],N$2,T_PROF[encounter],N$4)</f>
        <v>6281.03</v>
      </c>
      <c r="O607" s="18">
        <f t="shared" si="66"/>
        <v>6281.03</v>
      </c>
      <c r="P607" s="1">
        <f t="shared" si="67"/>
        <v>0</v>
      </c>
      <c r="Q607" s="1">
        <f t="shared" si="68"/>
        <v>3</v>
      </c>
      <c r="R607" s="1">
        <f t="shared" si="69"/>
        <v>3</v>
      </c>
      <c r="S607" s="2">
        <f>SUM($R$6:$R607)/SUM($R$6:$R$1749)</f>
        <v>0.96389432181553147</v>
      </c>
    </row>
    <row r="608" spans="1:19" x14ac:dyDescent="0.35">
      <c r="A608">
        <v>1043310584</v>
      </c>
      <c r="B608" t="s">
        <v>351</v>
      </c>
      <c r="C608" t="s">
        <v>777</v>
      </c>
      <c r="D608" s="1">
        <f>SUMIFS(T_PROF[claims],T_PROF[year],D$2,T_PROF[encounter],D$4,T_PROF[bill_npi],$A608)</f>
        <v>0</v>
      </c>
      <c r="E608" s="1">
        <f>SUMIFS(T_PROF[claims],T_PROF[year],E$2,T_PROF[encounter],E$4,T_PROF[bill_npi],$A608)</f>
        <v>8</v>
      </c>
      <c r="F608" s="1">
        <f t="shared" si="63"/>
        <v>8</v>
      </c>
      <c r="G608" s="1">
        <f>SUMIFS(T_PROF[claims],T_PROF[year],G$2,T_PROF[encounter],G$4,T_PROF[bill_npi],$A608)</f>
        <v>0</v>
      </c>
      <c r="H608" s="1">
        <f>SUMIFS(T_PROF[claims],T_PROF[year],H$2,T_PROF[encounter],H$4,T_PROF[bill_npi],$A608)</f>
        <v>0</v>
      </c>
      <c r="I608" s="1">
        <f t="shared" si="64"/>
        <v>0</v>
      </c>
      <c r="J608" s="1">
        <f>SUMIFS(T_PROF[claims],T_PROF[year],J$2,T_PROF[encounter],J$4,T_PROF[bill_npi],$A608)</f>
        <v>0</v>
      </c>
      <c r="K608" s="1">
        <f>SUMIFS(T_PROF[claims],T_PROF[year],K$2,T_PROF[encounter],K$4,T_PROF[bill_npi],$A608)</f>
        <v>0</v>
      </c>
      <c r="L608" s="1">
        <f t="shared" si="65"/>
        <v>0</v>
      </c>
      <c r="M608" s="18">
        <f>SUMIFS(T_PROF[paid_amt],T_PROF[bill_npi],$A608,T_PROF[year],M$2,T_PROF[encounter],M$4)</f>
        <v>0</v>
      </c>
      <c r="N608" s="18">
        <f>SUMIFS(T_PROF[paid_amt],T_PROF[bill_npi],$A608,T_PROF[year],N$2,T_PROF[encounter],N$4)</f>
        <v>0</v>
      </c>
      <c r="O608" s="18">
        <f t="shared" si="66"/>
        <v>0</v>
      </c>
      <c r="P608" s="1">
        <f t="shared" si="67"/>
        <v>0</v>
      </c>
      <c r="Q608" s="1">
        <f t="shared" si="68"/>
        <v>2.6666666666666665</v>
      </c>
      <c r="R608" s="1">
        <f t="shared" si="69"/>
        <v>2.6666666666666665</v>
      </c>
      <c r="S608" s="2">
        <f>SUM($R$6:$R608)/SUM($R$6:$R$1749)</f>
        <v>0.96397710926909297</v>
      </c>
    </row>
    <row r="609" spans="1:19" x14ac:dyDescent="0.35">
      <c r="A609">
        <v>1346200912</v>
      </c>
      <c r="B609" t="s">
        <v>351</v>
      </c>
      <c r="C609" t="s">
        <v>777</v>
      </c>
      <c r="D609" s="1">
        <f>SUMIFS(T_PROF[claims],T_PROF[year],D$2,T_PROF[encounter],D$4,T_PROF[bill_npi],$A609)</f>
        <v>0</v>
      </c>
      <c r="E609" s="1">
        <f>SUMIFS(T_PROF[claims],T_PROF[year],E$2,T_PROF[encounter],E$4,T_PROF[bill_npi],$A609)</f>
        <v>3</v>
      </c>
      <c r="F609" s="1">
        <f t="shared" si="63"/>
        <v>3</v>
      </c>
      <c r="G609" s="1">
        <f>SUMIFS(T_PROF[claims],T_PROF[year],G$2,T_PROF[encounter],G$4,T_PROF[bill_npi],$A609)</f>
        <v>0</v>
      </c>
      <c r="H609" s="1">
        <f>SUMIFS(T_PROF[claims],T_PROF[year],H$2,T_PROF[encounter],H$4,T_PROF[bill_npi],$A609)</f>
        <v>2</v>
      </c>
      <c r="I609" s="1">
        <f t="shared" si="64"/>
        <v>2</v>
      </c>
      <c r="J609" s="1">
        <f>SUMIFS(T_PROF[claims],T_PROF[year],J$2,T_PROF[encounter],J$4,T_PROF[bill_npi],$A609)</f>
        <v>0</v>
      </c>
      <c r="K609" s="1">
        <f>SUMIFS(T_PROF[claims],T_PROF[year],K$2,T_PROF[encounter],K$4,T_PROF[bill_npi],$A609)</f>
        <v>5</v>
      </c>
      <c r="L609" s="1">
        <f t="shared" si="65"/>
        <v>5</v>
      </c>
      <c r="M609" s="18">
        <f>SUMIFS(T_PROF[paid_amt],T_PROF[bill_npi],$A609,T_PROF[year],M$2,T_PROF[encounter],M$4)</f>
        <v>0</v>
      </c>
      <c r="N609" s="18">
        <f>SUMIFS(T_PROF[paid_amt],T_PROF[bill_npi],$A609,T_PROF[year],N$2,T_PROF[encounter],N$4)</f>
        <v>12853.84</v>
      </c>
      <c r="O609" s="18">
        <f t="shared" si="66"/>
        <v>12853.84</v>
      </c>
      <c r="P609" s="1">
        <f t="shared" si="67"/>
        <v>0</v>
      </c>
      <c r="Q609" s="1">
        <f t="shared" si="68"/>
        <v>3.3333333333333335</v>
      </c>
      <c r="R609" s="1">
        <f t="shared" si="69"/>
        <v>3.3333333333333335</v>
      </c>
      <c r="S609" s="2">
        <f>SUM($R$6:$R609)/SUM($R$6:$R$1749)</f>
        <v>0.9640805935860447</v>
      </c>
    </row>
    <row r="610" spans="1:19" x14ac:dyDescent="0.35">
      <c r="A610">
        <v>1740404615</v>
      </c>
      <c r="B610" t="s">
        <v>351</v>
      </c>
      <c r="C610" t="s">
        <v>777</v>
      </c>
      <c r="D610" s="1">
        <f>SUMIFS(T_PROF[claims],T_PROF[year],D$2,T_PROF[encounter],D$4,T_PROF[bill_npi],$A610)</f>
        <v>2</v>
      </c>
      <c r="E610" s="1">
        <f>SUMIFS(T_PROF[claims],T_PROF[year],E$2,T_PROF[encounter],E$4,T_PROF[bill_npi],$A610)</f>
        <v>0</v>
      </c>
      <c r="F610" s="1">
        <f t="shared" si="63"/>
        <v>2</v>
      </c>
      <c r="G610" s="1">
        <f>SUMIFS(T_PROF[claims],T_PROF[year],G$2,T_PROF[encounter],G$4,T_PROF[bill_npi],$A610)</f>
        <v>6</v>
      </c>
      <c r="H610" s="1">
        <f>SUMIFS(T_PROF[claims],T_PROF[year],H$2,T_PROF[encounter],H$4,T_PROF[bill_npi],$A610)</f>
        <v>4</v>
      </c>
      <c r="I610" s="1">
        <f t="shared" si="64"/>
        <v>10</v>
      </c>
      <c r="J610" s="1">
        <f>SUMIFS(T_PROF[claims],T_PROF[year],J$2,T_PROF[encounter],J$4,T_PROF[bill_npi],$A610)</f>
        <v>0</v>
      </c>
      <c r="K610" s="1">
        <f>SUMIFS(T_PROF[claims],T_PROF[year],K$2,T_PROF[encounter],K$4,T_PROF[bill_npi],$A610)</f>
        <v>2</v>
      </c>
      <c r="L610" s="1">
        <f t="shared" si="65"/>
        <v>2</v>
      </c>
      <c r="M610" s="18">
        <f>SUMIFS(T_PROF[paid_amt],T_PROF[bill_npi],$A610,T_PROF[year],M$2,T_PROF[encounter],M$4)</f>
        <v>0</v>
      </c>
      <c r="N610" s="18">
        <f>SUMIFS(T_PROF[paid_amt],T_PROF[bill_npi],$A610,T_PROF[year],N$2,T_PROF[encounter],N$4)</f>
        <v>4665.9399999999996</v>
      </c>
      <c r="O610" s="18">
        <f t="shared" si="66"/>
        <v>4665.9399999999996</v>
      </c>
      <c r="P610" s="1">
        <f t="shared" si="67"/>
        <v>2.6666666666666665</v>
      </c>
      <c r="Q610" s="1">
        <f t="shared" si="68"/>
        <v>2</v>
      </c>
      <c r="R610" s="1">
        <f t="shared" si="69"/>
        <v>4.666666666666667</v>
      </c>
      <c r="S610" s="2">
        <f>SUM($R$6:$R610)/SUM($R$6:$R$1749)</f>
        <v>0.96422547162977712</v>
      </c>
    </row>
    <row r="611" spans="1:19" x14ac:dyDescent="0.35">
      <c r="A611">
        <v>1871589861</v>
      </c>
      <c r="B611" t="s">
        <v>342</v>
      </c>
      <c r="C611" t="e">
        <v>#N/A</v>
      </c>
      <c r="D611" s="1">
        <f>SUMIFS(T_PROF[claims],T_PROF[year],D$2,T_PROF[encounter],D$4,T_PROF[bill_npi],$A611)</f>
        <v>0</v>
      </c>
      <c r="E611" s="1">
        <f>SUMIFS(T_PROF[claims],T_PROF[year],E$2,T_PROF[encounter],E$4,T_PROF[bill_npi],$A611)</f>
        <v>0</v>
      </c>
      <c r="F611" s="1">
        <f t="shared" si="63"/>
        <v>0</v>
      </c>
      <c r="G611" s="1">
        <f>SUMIFS(T_PROF[claims],T_PROF[year],G$2,T_PROF[encounter],G$4,T_PROF[bill_npi],$A611)</f>
        <v>0</v>
      </c>
      <c r="H611" s="1">
        <f>SUMIFS(T_PROF[claims],T_PROF[year],H$2,T_PROF[encounter],H$4,T_PROF[bill_npi],$A611)</f>
        <v>0</v>
      </c>
      <c r="I611" s="1">
        <f t="shared" si="64"/>
        <v>0</v>
      </c>
      <c r="J611" s="1">
        <f>SUMIFS(T_PROF[claims],T_PROF[year],J$2,T_PROF[encounter],J$4,T_PROF[bill_npi],$A611)</f>
        <v>0</v>
      </c>
      <c r="K611" s="1">
        <f>SUMIFS(T_PROF[claims],T_PROF[year],K$2,T_PROF[encounter],K$4,T_PROF[bill_npi],$A611)</f>
        <v>0</v>
      </c>
      <c r="L611" s="1">
        <f t="shared" si="65"/>
        <v>0</v>
      </c>
      <c r="M611" s="18">
        <f>SUMIFS(T_PROF[paid_amt],T_PROF[bill_npi],$A611,T_PROF[year],M$2,T_PROF[encounter],M$4)</f>
        <v>0</v>
      </c>
      <c r="N611" s="18">
        <f>SUMIFS(T_PROF[paid_amt],T_PROF[bill_npi],$A611,T_PROF[year],N$2,T_PROF[encounter],N$4)</f>
        <v>0</v>
      </c>
      <c r="O611" s="18">
        <f t="shared" si="66"/>
        <v>0</v>
      </c>
      <c r="P611" s="1">
        <f t="shared" si="67"/>
        <v>0</v>
      </c>
      <c r="Q611" s="1">
        <f t="shared" si="68"/>
        <v>0</v>
      </c>
      <c r="R611" s="1">
        <f t="shared" si="69"/>
        <v>0</v>
      </c>
      <c r="S611" s="2">
        <f>SUM($R$6:$R611)/SUM($R$6:$R$1749)</f>
        <v>0.96422547162977712</v>
      </c>
    </row>
    <row r="612" spans="1:19" x14ac:dyDescent="0.35">
      <c r="A612">
        <v>1902003205</v>
      </c>
      <c r="B612" t="s">
        <v>351</v>
      </c>
      <c r="C612" t="s">
        <v>777</v>
      </c>
      <c r="D612" s="1">
        <f>SUMIFS(T_PROF[claims],T_PROF[year],D$2,T_PROF[encounter],D$4,T_PROF[bill_npi],$A612)</f>
        <v>4</v>
      </c>
      <c r="E612" s="1">
        <f>SUMIFS(T_PROF[claims],T_PROF[year],E$2,T_PROF[encounter],E$4,T_PROF[bill_npi],$A612)</f>
        <v>0</v>
      </c>
      <c r="F612" s="1">
        <f t="shared" si="63"/>
        <v>4</v>
      </c>
      <c r="G612" s="1">
        <f>SUMIFS(T_PROF[claims],T_PROF[year],G$2,T_PROF[encounter],G$4,T_PROF[bill_npi],$A612)</f>
        <v>0</v>
      </c>
      <c r="H612" s="1">
        <f>SUMIFS(T_PROF[claims],T_PROF[year],H$2,T_PROF[encounter],H$4,T_PROF[bill_npi],$A612)</f>
        <v>0</v>
      </c>
      <c r="I612" s="1">
        <f t="shared" si="64"/>
        <v>0</v>
      </c>
      <c r="J612" s="1">
        <f>SUMIFS(T_PROF[claims],T_PROF[year],J$2,T_PROF[encounter],J$4,T_PROF[bill_npi],$A612)</f>
        <v>0</v>
      </c>
      <c r="K612" s="1">
        <f>SUMIFS(T_PROF[claims],T_PROF[year],K$2,T_PROF[encounter],K$4,T_PROF[bill_npi],$A612)</f>
        <v>0</v>
      </c>
      <c r="L612" s="1">
        <f t="shared" si="65"/>
        <v>0</v>
      </c>
      <c r="M612" s="18">
        <f>SUMIFS(T_PROF[paid_amt],T_PROF[bill_npi],$A612,T_PROF[year],M$2,T_PROF[encounter],M$4)</f>
        <v>0</v>
      </c>
      <c r="N612" s="18">
        <f>SUMIFS(T_PROF[paid_amt],T_PROF[bill_npi],$A612,T_PROF[year],N$2,T_PROF[encounter],N$4)</f>
        <v>0</v>
      </c>
      <c r="O612" s="18">
        <f t="shared" si="66"/>
        <v>0</v>
      </c>
      <c r="P612" s="1">
        <f t="shared" si="67"/>
        <v>1.3333333333333333</v>
      </c>
      <c r="Q612" s="1">
        <f t="shared" si="68"/>
        <v>0</v>
      </c>
      <c r="R612" s="1">
        <f t="shared" si="69"/>
        <v>1.3333333333333333</v>
      </c>
      <c r="S612" s="2">
        <f>SUM($R$6:$R612)/SUM($R$6:$R$1749)</f>
        <v>0.96426686535655781</v>
      </c>
    </row>
    <row r="613" spans="1:19" x14ac:dyDescent="0.35">
      <c r="A613">
        <v>1811044829</v>
      </c>
      <c r="B613" t="s">
        <v>354</v>
      </c>
      <c r="C613" t="s">
        <v>777</v>
      </c>
      <c r="D613" s="1">
        <f>SUMIFS(T_PROF[claims],T_PROF[year],D$2,T_PROF[encounter],D$4,T_PROF[bill_npi],$A613)</f>
        <v>0</v>
      </c>
      <c r="E613" s="1">
        <f>SUMIFS(T_PROF[claims],T_PROF[year],E$2,T_PROF[encounter],E$4,T_PROF[bill_npi],$A613)</f>
        <v>4</v>
      </c>
      <c r="F613" s="1">
        <f t="shared" si="63"/>
        <v>4</v>
      </c>
      <c r="G613" s="1">
        <f>SUMIFS(T_PROF[claims],T_PROF[year],G$2,T_PROF[encounter],G$4,T_PROF[bill_npi],$A613)</f>
        <v>0</v>
      </c>
      <c r="H613" s="1">
        <f>SUMIFS(T_PROF[claims],T_PROF[year],H$2,T_PROF[encounter],H$4,T_PROF[bill_npi],$A613)</f>
        <v>2</v>
      </c>
      <c r="I613" s="1">
        <f t="shared" si="64"/>
        <v>2</v>
      </c>
      <c r="J613" s="1">
        <f>SUMIFS(T_PROF[claims],T_PROF[year],J$2,T_PROF[encounter],J$4,T_PROF[bill_npi],$A613)</f>
        <v>0</v>
      </c>
      <c r="K613" s="1">
        <f>SUMIFS(T_PROF[claims],T_PROF[year],K$2,T_PROF[encounter],K$4,T_PROF[bill_npi],$A613)</f>
        <v>0</v>
      </c>
      <c r="L613" s="1">
        <f t="shared" si="65"/>
        <v>0</v>
      </c>
      <c r="M613" s="18">
        <f>SUMIFS(T_PROF[paid_amt],T_PROF[bill_npi],$A613,T_PROF[year],M$2,T_PROF[encounter],M$4)</f>
        <v>0</v>
      </c>
      <c r="N613" s="18">
        <f>SUMIFS(T_PROF[paid_amt],T_PROF[bill_npi],$A613,T_PROF[year],N$2,T_PROF[encounter],N$4)</f>
        <v>0</v>
      </c>
      <c r="O613" s="18">
        <f t="shared" si="66"/>
        <v>0</v>
      </c>
      <c r="P613" s="1">
        <f t="shared" si="67"/>
        <v>0</v>
      </c>
      <c r="Q613" s="1">
        <f t="shared" si="68"/>
        <v>2</v>
      </c>
      <c r="R613" s="1">
        <f t="shared" si="69"/>
        <v>2</v>
      </c>
      <c r="S613" s="2">
        <f>SUM($R$6:$R613)/SUM($R$6:$R$1749)</f>
        <v>0.96432895594672885</v>
      </c>
    </row>
    <row r="614" spans="1:19" x14ac:dyDescent="0.35">
      <c r="A614">
        <v>1760422919</v>
      </c>
      <c r="B614" t="s">
        <v>351</v>
      </c>
      <c r="C614" t="s">
        <v>777</v>
      </c>
      <c r="D614" s="1">
        <f>SUMIFS(T_PROF[claims],T_PROF[year],D$2,T_PROF[encounter],D$4,T_PROF[bill_npi],$A614)</f>
        <v>0</v>
      </c>
      <c r="E614" s="1">
        <f>SUMIFS(T_PROF[claims],T_PROF[year],E$2,T_PROF[encounter],E$4,T_PROF[bill_npi],$A614)</f>
        <v>1</v>
      </c>
      <c r="F614" s="1">
        <f t="shared" si="63"/>
        <v>1</v>
      </c>
      <c r="G614" s="1">
        <f>SUMIFS(T_PROF[claims],T_PROF[year],G$2,T_PROF[encounter],G$4,T_PROF[bill_npi],$A614)</f>
        <v>0</v>
      </c>
      <c r="H614" s="1">
        <f>SUMIFS(T_PROF[claims],T_PROF[year],H$2,T_PROF[encounter],H$4,T_PROF[bill_npi],$A614)</f>
        <v>3</v>
      </c>
      <c r="I614" s="1">
        <f t="shared" si="64"/>
        <v>3</v>
      </c>
      <c r="J614" s="1">
        <f>SUMIFS(T_PROF[claims],T_PROF[year],J$2,T_PROF[encounter],J$4,T_PROF[bill_npi],$A614)</f>
        <v>0</v>
      </c>
      <c r="K614" s="1">
        <f>SUMIFS(T_PROF[claims],T_PROF[year],K$2,T_PROF[encounter],K$4,T_PROF[bill_npi],$A614)</f>
        <v>3</v>
      </c>
      <c r="L614" s="1">
        <f t="shared" si="65"/>
        <v>3</v>
      </c>
      <c r="M614" s="18">
        <f>SUMIFS(T_PROF[paid_amt],T_PROF[bill_npi],$A614,T_PROF[year],M$2,T_PROF[encounter],M$4)</f>
        <v>0</v>
      </c>
      <c r="N614" s="18">
        <f>SUMIFS(T_PROF[paid_amt],T_PROF[bill_npi],$A614,T_PROF[year],N$2,T_PROF[encounter],N$4)</f>
        <v>10500</v>
      </c>
      <c r="O614" s="18">
        <f t="shared" si="66"/>
        <v>10500</v>
      </c>
      <c r="P614" s="1">
        <f t="shared" si="67"/>
        <v>0</v>
      </c>
      <c r="Q614" s="1">
        <f t="shared" si="68"/>
        <v>2.3333333333333335</v>
      </c>
      <c r="R614" s="1">
        <f t="shared" si="69"/>
        <v>2.3333333333333335</v>
      </c>
      <c r="S614" s="2">
        <f>SUM($R$6:$R614)/SUM($R$6:$R$1749)</f>
        <v>0.96440139496859512</v>
      </c>
    </row>
    <row r="615" spans="1:19" x14ac:dyDescent="0.35">
      <c r="A615">
        <v>1295073732</v>
      </c>
      <c r="B615" t="s">
        <v>357</v>
      </c>
      <c r="C615" t="s">
        <v>2208</v>
      </c>
      <c r="D615" s="1">
        <f>SUMIFS(T_PROF[claims],T_PROF[year],D$2,T_PROF[encounter],D$4,T_PROF[bill_npi],$A615)</f>
        <v>0</v>
      </c>
      <c r="E615" s="1">
        <f>SUMIFS(T_PROF[claims],T_PROF[year],E$2,T_PROF[encounter],E$4,T_PROF[bill_npi],$A615)</f>
        <v>0</v>
      </c>
      <c r="F615" s="1">
        <f t="shared" si="63"/>
        <v>0</v>
      </c>
      <c r="G615" s="1">
        <f>SUMIFS(T_PROF[claims],T_PROF[year],G$2,T_PROF[encounter],G$4,T_PROF[bill_npi],$A615)</f>
        <v>0</v>
      </c>
      <c r="H615" s="1">
        <f>SUMIFS(T_PROF[claims],T_PROF[year],H$2,T_PROF[encounter],H$4,T_PROF[bill_npi],$A615)</f>
        <v>7</v>
      </c>
      <c r="I615" s="1">
        <f t="shared" si="64"/>
        <v>7</v>
      </c>
      <c r="J615" s="1">
        <f>SUMIFS(T_PROF[claims],T_PROF[year],J$2,T_PROF[encounter],J$4,T_PROF[bill_npi],$A615)</f>
        <v>0</v>
      </c>
      <c r="K615" s="1">
        <f>SUMIFS(T_PROF[claims],T_PROF[year],K$2,T_PROF[encounter],K$4,T_PROF[bill_npi],$A615)</f>
        <v>10</v>
      </c>
      <c r="L615" s="1">
        <f t="shared" si="65"/>
        <v>10</v>
      </c>
      <c r="M615" s="18">
        <f>SUMIFS(T_PROF[paid_amt],T_PROF[bill_npi],$A615,T_PROF[year],M$2,T_PROF[encounter],M$4)</f>
        <v>0</v>
      </c>
      <c r="N615" s="18">
        <f>SUMIFS(T_PROF[paid_amt],T_PROF[bill_npi],$A615,T_PROF[year],N$2,T_PROF[encounter],N$4)</f>
        <v>41584.19</v>
      </c>
      <c r="O615" s="18">
        <f t="shared" si="66"/>
        <v>41584.19</v>
      </c>
      <c r="P615" s="1">
        <f t="shared" si="67"/>
        <v>0</v>
      </c>
      <c r="Q615" s="1">
        <f t="shared" si="68"/>
        <v>5.666666666666667</v>
      </c>
      <c r="R615" s="1">
        <f t="shared" si="69"/>
        <v>5.666666666666667</v>
      </c>
      <c r="S615" s="2">
        <f>SUM($R$6:$R615)/SUM($R$6:$R$1749)</f>
        <v>0.96457731830741311</v>
      </c>
    </row>
    <row r="616" spans="1:19" x14ac:dyDescent="0.35">
      <c r="A616">
        <v>1144307299</v>
      </c>
      <c r="B616" t="s">
        <v>351</v>
      </c>
      <c r="C616" t="s">
        <v>777</v>
      </c>
      <c r="D616" s="1">
        <f>SUMIFS(T_PROF[claims],T_PROF[year],D$2,T_PROF[encounter],D$4,T_PROF[bill_npi],$A616)</f>
        <v>0</v>
      </c>
      <c r="E616" s="1">
        <f>SUMIFS(T_PROF[claims],T_PROF[year],E$2,T_PROF[encounter],E$4,T_PROF[bill_npi],$A616)</f>
        <v>3</v>
      </c>
      <c r="F616" s="1">
        <f t="shared" si="63"/>
        <v>3</v>
      </c>
      <c r="G616" s="1">
        <f>SUMIFS(T_PROF[claims],T_PROF[year],G$2,T_PROF[encounter],G$4,T_PROF[bill_npi],$A616)</f>
        <v>0</v>
      </c>
      <c r="H616" s="1">
        <f>SUMIFS(T_PROF[claims],T_PROF[year],H$2,T_PROF[encounter],H$4,T_PROF[bill_npi],$A616)</f>
        <v>0</v>
      </c>
      <c r="I616" s="1">
        <f t="shared" si="64"/>
        <v>0</v>
      </c>
      <c r="J616" s="1">
        <f>SUMIFS(T_PROF[claims],T_PROF[year],J$2,T_PROF[encounter],J$4,T_PROF[bill_npi],$A616)</f>
        <v>0</v>
      </c>
      <c r="K616" s="1">
        <f>SUMIFS(T_PROF[claims],T_PROF[year],K$2,T_PROF[encounter],K$4,T_PROF[bill_npi],$A616)</f>
        <v>0</v>
      </c>
      <c r="L616" s="1">
        <f t="shared" si="65"/>
        <v>0</v>
      </c>
      <c r="M616" s="18">
        <f>SUMIFS(T_PROF[paid_amt],T_PROF[bill_npi],$A616,T_PROF[year],M$2,T_PROF[encounter],M$4)</f>
        <v>0</v>
      </c>
      <c r="N616" s="18">
        <f>SUMIFS(T_PROF[paid_amt],T_PROF[bill_npi],$A616,T_PROF[year],N$2,T_PROF[encounter],N$4)</f>
        <v>0</v>
      </c>
      <c r="O616" s="18">
        <f t="shared" si="66"/>
        <v>0</v>
      </c>
      <c r="P616" s="1">
        <f t="shared" si="67"/>
        <v>0</v>
      </c>
      <c r="Q616" s="1">
        <f t="shared" si="68"/>
        <v>1</v>
      </c>
      <c r="R616" s="1">
        <f t="shared" si="69"/>
        <v>1</v>
      </c>
      <c r="S616" s="2">
        <f>SUM($R$6:$R616)/SUM($R$6:$R$1749)</f>
        <v>0.96460836360249869</v>
      </c>
    </row>
    <row r="617" spans="1:19" x14ac:dyDescent="0.35">
      <c r="A617">
        <v>1790873925</v>
      </c>
      <c r="B617" t="s">
        <v>351</v>
      </c>
      <c r="C617" t="s">
        <v>777</v>
      </c>
      <c r="D617" s="1">
        <f>SUMIFS(T_PROF[claims],T_PROF[year],D$2,T_PROF[encounter],D$4,T_PROF[bill_npi],$A617)</f>
        <v>0</v>
      </c>
      <c r="E617" s="1">
        <f>SUMIFS(T_PROF[claims],T_PROF[year],E$2,T_PROF[encounter],E$4,T_PROF[bill_npi],$A617)</f>
        <v>3</v>
      </c>
      <c r="F617" s="1">
        <f t="shared" si="63"/>
        <v>3</v>
      </c>
      <c r="G617" s="1">
        <f>SUMIFS(T_PROF[claims],T_PROF[year],G$2,T_PROF[encounter],G$4,T_PROF[bill_npi],$A617)</f>
        <v>0</v>
      </c>
      <c r="H617" s="1">
        <f>SUMIFS(T_PROF[claims],T_PROF[year],H$2,T_PROF[encounter],H$4,T_PROF[bill_npi],$A617)</f>
        <v>4</v>
      </c>
      <c r="I617" s="1">
        <f t="shared" si="64"/>
        <v>4</v>
      </c>
      <c r="J617" s="1">
        <f>SUMIFS(T_PROF[claims],T_PROF[year],J$2,T_PROF[encounter],J$4,T_PROF[bill_npi],$A617)</f>
        <v>0</v>
      </c>
      <c r="K617" s="1">
        <f>SUMIFS(T_PROF[claims],T_PROF[year],K$2,T_PROF[encounter],K$4,T_PROF[bill_npi],$A617)</f>
        <v>5</v>
      </c>
      <c r="L617" s="1">
        <f t="shared" si="65"/>
        <v>5</v>
      </c>
      <c r="M617" s="18">
        <f>SUMIFS(T_PROF[paid_amt],T_PROF[bill_npi],$A617,T_PROF[year],M$2,T_PROF[encounter],M$4)</f>
        <v>0</v>
      </c>
      <c r="N617" s="18">
        <f>SUMIFS(T_PROF[paid_amt],T_PROF[bill_npi],$A617,T_PROF[year],N$2,T_PROF[encounter],N$4)</f>
        <v>13505.12</v>
      </c>
      <c r="O617" s="18">
        <f t="shared" si="66"/>
        <v>13505.12</v>
      </c>
      <c r="P617" s="1">
        <f t="shared" si="67"/>
        <v>0</v>
      </c>
      <c r="Q617" s="1">
        <f t="shared" si="68"/>
        <v>4</v>
      </c>
      <c r="R617" s="1">
        <f t="shared" si="69"/>
        <v>4</v>
      </c>
      <c r="S617" s="2">
        <f>SUM($R$6:$R617)/SUM($R$6:$R$1749)</f>
        <v>0.96473254478284076</v>
      </c>
    </row>
    <row r="618" spans="1:19" x14ac:dyDescent="0.35">
      <c r="A618">
        <v>1578550596</v>
      </c>
      <c r="B618" t="s">
        <v>351</v>
      </c>
      <c r="C618" t="s">
        <v>777</v>
      </c>
      <c r="D618" s="1">
        <f>SUMIFS(T_PROF[claims],T_PROF[year],D$2,T_PROF[encounter],D$4,T_PROF[bill_npi],$A618)</f>
        <v>4</v>
      </c>
      <c r="E618" s="1">
        <f>SUMIFS(T_PROF[claims],T_PROF[year],E$2,T_PROF[encounter],E$4,T_PROF[bill_npi],$A618)</f>
        <v>0</v>
      </c>
      <c r="F618" s="1">
        <f t="shared" si="63"/>
        <v>4</v>
      </c>
      <c r="G618" s="1">
        <f>SUMIFS(T_PROF[claims],T_PROF[year],G$2,T_PROF[encounter],G$4,T_PROF[bill_npi],$A618)</f>
        <v>2</v>
      </c>
      <c r="H618" s="1">
        <f>SUMIFS(T_PROF[claims],T_PROF[year],H$2,T_PROF[encounter],H$4,T_PROF[bill_npi],$A618)</f>
        <v>0</v>
      </c>
      <c r="I618" s="1">
        <f t="shared" si="64"/>
        <v>2</v>
      </c>
      <c r="J618" s="1">
        <f>SUMIFS(T_PROF[claims],T_PROF[year],J$2,T_PROF[encounter],J$4,T_PROF[bill_npi],$A618)</f>
        <v>1</v>
      </c>
      <c r="K618" s="1">
        <f>SUMIFS(T_PROF[claims],T_PROF[year],K$2,T_PROF[encounter],K$4,T_PROF[bill_npi],$A618)</f>
        <v>1</v>
      </c>
      <c r="L618" s="1">
        <f t="shared" si="65"/>
        <v>2</v>
      </c>
      <c r="M618" s="18">
        <f>SUMIFS(T_PROF[paid_amt],T_PROF[bill_npi],$A618,T_PROF[year],M$2,T_PROF[encounter],M$4)</f>
        <v>1720.75</v>
      </c>
      <c r="N618" s="18">
        <f>SUMIFS(T_PROF[paid_amt],T_PROF[bill_npi],$A618,T_PROF[year],N$2,T_PROF[encounter],N$4)</f>
        <v>2926.15</v>
      </c>
      <c r="O618" s="18">
        <f t="shared" si="66"/>
        <v>4646.8999999999996</v>
      </c>
      <c r="P618" s="1">
        <f t="shared" si="67"/>
        <v>2.3333333333333335</v>
      </c>
      <c r="Q618" s="1">
        <f t="shared" si="68"/>
        <v>0.33333333333333331</v>
      </c>
      <c r="R618" s="1">
        <f t="shared" si="69"/>
        <v>2.6666666666666665</v>
      </c>
      <c r="S618" s="2">
        <f>SUM($R$6:$R618)/SUM($R$6:$R$1749)</f>
        <v>0.96481533223640226</v>
      </c>
    </row>
    <row r="619" spans="1:19" x14ac:dyDescent="0.35">
      <c r="A619">
        <v>1669866091</v>
      </c>
      <c r="B619" t="s">
        <v>367</v>
      </c>
      <c r="C619" t="s">
        <v>2086</v>
      </c>
      <c r="D619" s="1">
        <f>SUMIFS(T_PROF[claims],T_PROF[year],D$2,T_PROF[encounter],D$4,T_PROF[bill_npi],$A619)</f>
        <v>3</v>
      </c>
      <c r="E619" s="1">
        <f>SUMIFS(T_PROF[claims],T_PROF[year],E$2,T_PROF[encounter],E$4,T_PROF[bill_npi],$A619)</f>
        <v>0</v>
      </c>
      <c r="F619" s="1">
        <f t="shared" si="63"/>
        <v>3</v>
      </c>
      <c r="G619" s="1">
        <f>SUMIFS(T_PROF[claims],T_PROF[year],G$2,T_PROF[encounter],G$4,T_PROF[bill_npi],$A619)</f>
        <v>4</v>
      </c>
      <c r="H619" s="1">
        <f>SUMIFS(T_PROF[claims],T_PROF[year],H$2,T_PROF[encounter],H$4,T_PROF[bill_npi],$A619)</f>
        <v>0</v>
      </c>
      <c r="I619" s="1">
        <f t="shared" si="64"/>
        <v>4</v>
      </c>
      <c r="J619" s="1">
        <f>SUMIFS(T_PROF[claims],T_PROF[year],J$2,T_PROF[encounter],J$4,T_PROF[bill_npi],$A619)</f>
        <v>6</v>
      </c>
      <c r="K619" s="1">
        <f>SUMIFS(T_PROF[claims],T_PROF[year],K$2,T_PROF[encounter],K$4,T_PROF[bill_npi],$A619)</f>
        <v>0</v>
      </c>
      <c r="L619" s="1">
        <f t="shared" si="65"/>
        <v>6</v>
      </c>
      <c r="M619" s="18">
        <f>SUMIFS(T_PROF[paid_amt],T_PROF[bill_npi],$A619,T_PROF[year],M$2,T_PROF[encounter],M$4)</f>
        <v>1744.84</v>
      </c>
      <c r="N619" s="18">
        <f>SUMIFS(T_PROF[paid_amt],T_PROF[bill_npi],$A619,T_PROF[year],N$2,T_PROF[encounter],N$4)</f>
        <v>0</v>
      </c>
      <c r="O619" s="18">
        <f t="shared" si="66"/>
        <v>1744.84</v>
      </c>
      <c r="P619" s="1">
        <f t="shared" si="67"/>
        <v>4.333333333333333</v>
      </c>
      <c r="Q619" s="1">
        <f t="shared" si="68"/>
        <v>0</v>
      </c>
      <c r="R619" s="1">
        <f t="shared" si="69"/>
        <v>4.333333333333333</v>
      </c>
      <c r="S619" s="2">
        <f>SUM($R$6:$R619)/SUM($R$6:$R$1749)</f>
        <v>0.96494986184843945</v>
      </c>
    </row>
    <row r="620" spans="1:19" x14ac:dyDescent="0.35">
      <c r="A620">
        <v>1942294467</v>
      </c>
      <c r="B620" t="s">
        <v>361</v>
      </c>
      <c r="C620" t="s">
        <v>546</v>
      </c>
      <c r="D620" s="1">
        <f>SUMIFS(T_PROF[claims],T_PROF[year],D$2,T_PROF[encounter],D$4,T_PROF[bill_npi],$A620)</f>
        <v>0</v>
      </c>
      <c r="E620" s="1">
        <f>SUMIFS(T_PROF[claims],T_PROF[year],E$2,T_PROF[encounter],E$4,T_PROF[bill_npi],$A620)</f>
        <v>4</v>
      </c>
      <c r="F620" s="1">
        <f t="shared" si="63"/>
        <v>4</v>
      </c>
      <c r="G620" s="1">
        <f>SUMIFS(T_PROF[claims],T_PROF[year],G$2,T_PROF[encounter],G$4,T_PROF[bill_npi],$A620)</f>
        <v>0</v>
      </c>
      <c r="H620" s="1">
        <f>SUMIFS(T_PROF[claims],T_PROF[year],H$2,T_PROF[encounter],H$4,T_PROF[bill_npi],$A620)</f>
        <v>0</v>
      </c>
      <c r="I620" s="1">
        <f t="shared" si="64"/>
        <v>0</v>
      </c>
      <c r="J620" s="1">
        <f>SUMIFS(T_PROF[claims],T_PROF[year],J$2,T_PROF[encounter],J$4,T_PROF[bill_npi],$A620)</f>
        <v>0</v>
      </c>
      <c r="K620" s="1">
        <f>SUMIFS(T_PROF[claims],T_PROF[year],K$2,T_PROF[encounter],K$4,T_PROF[bill_npi],$A620)</f>
        <v>0</v>
      </c>
      <c r="L620" s="1">
        <f t="shared" si="65"/>
        <v>0</v>
      </c>
      <c r="M620" s="18">
        <f>SUMIFS(T_PROF[paid_amt],T_PROF[bill_npi],$A620,T_PROF[year],M$2,T_PROF[encounter],M$4)</f>
        <v>0</v>
      </c>
      <c r="N620" s="18">
        <f>SUMIFS(T_PROF[paid_amt],T_PROF[bill_npi],$A620,T_PROF[year],N$2,T_PROF[encounter],N$4)</f>
        <v>0</v>
      </c>
      <c r="O620" s="18">
        <f t="shared" si="66"/>
        <v>0</v>
      </c>
      <c r="P620" s="1">
        <f t="shared" si="67"/>
        <v>0</v>
      </c>
      <c r="Q620" s="1">
        <f t="shared" si="68"/>
        <v>1.3333333333333333</v>
      </c>
      <c r="R620" s="1">
        <f t="shared" si="69"/>
        <v>1.3333333333333333</v>
      </c>
      <c r="S620" s="2">
        <f>SUM($R$6:$R620)/SUM($R$6:$R$1749)</f>
        <v>0.96499125557522014</v>
      </c>
    </row>
    <row r="621" spans="1:19" x14ac:dyDescent="0.35">
      <c r="A621">
        <v>1952501496</v>
      </c>
      <c r="B621" t="s">
        <v>351</v>
      </c>
      <c r="C621" t="s">
        <v>777</v>
      </c>
      <c r="D621" s="1">
        <f>SUMIFS(T_PROF[claims],T_PROF[year],D$2,T_PROF[encounter],D$4,T_PROF[bill_npi],$A621)</f>
        <v>0</v>
      </c>
      <c r="E621" s="1">
        <f>SUMIFS(T_PROF[claims],T_PROF[year],E$2,T_PROF[encounter],E$4,T_PROF[bill_npi],$A621)</f>
        <v>0</v>
      </c>
      <c r="F621" s="1">
        <f t="shared" si="63"/>
        <v>0</v>
      </c>
      <c r="G621" s="1">
        <f>SUMIFS(T_PROF[claims],T_PROF[year],G$2,T_PROF[encounter],G$4,T_PROF[bill_npi],$A621)</f>
        <v>6</v>
      </c>
      <c r="H621" s="1">
        <f>SUMIFS(T_PROF[claims],T_PROF[year],H$2,T_PROF[encounter],H$4,T_PROF[bill_npi],$A621)</f>
        <v>0</v>
      </c>
      <c r="I621" s="1">
        <f t="shared" si="64"/>
        <v>6</v>
      </c>
      <c r="J621" s="1">
        <f>SUMIFS(T_PROF[claims],T_PROF[year],J$2,T_PROF[encounter],J$4,T_PROF[bill_npi],$A621)</f>
        <v>6</v>
      </c>
      <c r="K621" s="1">
        <f>SUMIFS(T_PROF[claims],T_PROF[year],K$2,T_PROF[encounter],K$4,T_PROF[bill_npi],$A621)</f>
        <v>0</v>
      </c>
      <c r="L621" s="1">
        <f t="shared" si="65"/>
        <v>6</v>
      </c>
      <c r="M621" s="18">
        <f>SUMIFS(T_PROF[paid_amt],T_PROF[bill_npi],$A621,T_PROF[year],M$2,T_PROF[encounter],M$4)</f>
        <v>5162.25</v>
      </c>
      <c r="N621" s="18">
        <f>SUMIFS(T_PROF[paid_amt],T_PROF[bill_npi],$A621,T_PROF[year],N$2,T_PROF[encounter],N$4)</f>
        <v>0</v>
      </c>
      <c r="O621" s="18">
        <f t="shared" si="66"/>
        <v>5162.25</v>
      </c>
      <c r="P621" s="1">
        <f t="shared" si="67"/>
        <v>4</v>
      </c>
      <c r="Q621" s="1">
        <f t="shared" si="68"/>
        <v>0</v>
      </c>
      <c r="R621" s="1">
        <f t="shared" si="69"/>
        <v>4</v>
      </c>
      <c r="S621" s="2">
        <f>SUM($R$6:$R621)/SUM($R$6:$R$1749)</f>
        <v>0.96511543675556222</v>
      </c>
    </row>
    <row r="622" spans="1:19" x14ac:dyDescent="0.35">
      <c r="A622">
        <v>1245238674</v>
      </c>
      <c r="B622" t="s">
        <v>351</v>
      </c>
      <c r="C622" t="s">
        <v>777</v>
      </c>
      <c r="D622" s="1">
        <f>SUMIFS(T_PROF[claims],T_PROF[year],D$2,T_PROF[encounter],D$4,T_PROF[bill_npi],$A622)</f>
        <v>6</v>
      </c>
      <c r="E622" s="1">
        <f>SUMIFS(T_PROF[claims],T_PROF[year],E$2,T_PROF[encounter],E$4,T_PROF[bill_npi],$A622)</f>
        <v>0</v>
      </c>
      <c r="F622" s="1">
        <f t="shared" si="63"/>
        <v>6</v>
      </c>
      <c r="G622" s="1">
        <f>SUMIFS(T_PROF[claims],T_PROF[year],G$2,T_PROF[encounter],G$4,T_PROF[bill_npi],$A622)</f>
        <v>8</v>
      </c>
      <c r="H622" s="1">
        <f>SUMIFS(T_PROF[claims],T_PROF[year],H$2,T_PROF[encounter],H$4,T_PROF[bill_npi],$A622)</f>
        <v>0</v>
      </c>
      <c r="I622" s="1">
        <f t="shared" si="64"/>
        <v>8</v>
      </c>
      <c r="J622" s="1">
        <f>SUMIFS(T_PROF[claims],T_PROF[year],J$2,T_PROF[encounter],J$4,T_PROF[bill_npi],$A622)</f>
        <v>4</v>
      </c>
      <c r="K622" s="1">
        <f>SUMIFS(T_PROF[claims],T_PROF[year],K$2,T_PROF[encounter],K$4,T_PROF[bill_npi],$A622)</f>
        <v>0</v>
      </c>
      <c r="L622" s="1">
        <f t="shared" si="65"/>
        <v>4</v>
      </c>
      <c r="M622" s="18">
        <f>SUMIFS(T_PROF[paid_amt],T_PROF[bill_npi],$A622,T_PROF[year],M$2,T_PROF[encounter],M$4)</f>
        <v>3441.5</v>
      </c>
      <c r="N622" s="18">
        <f>SUMIFS(T_PROF[paid_amt],T_PROF[bill_npi],$A622,T_PROF[year],N$2,T_PROF[encounter],N$4)</f>
        <v>0</v>
      </c>
      <c r="O622" s="18">
        <f t="shared" si="66"/>
        <v>3441.5</v>
      </c>
      <c r="P622" s="1">
        <f t="shared" si="67"/>
        <v>6</v>
      </c>
      <c r="Q622" s="1">
        <f t="shared" si="68"/>
        <v>0</v>
      </c>
      <c r="R622" s="1">
        <f t="shared" si="69"/>
        <v>6</v>
      </c>
      <c r="S622" s="2">
        <f>SUM($R$6:$R622)/SUM($R$6:$R$1749)</f>
        <v>0.96530170852607544</v>
      </c>
    </row>
    <row r="623" spans="1:19" x14ac:dyDescent="0.35">
      <c r="A623">
        <v>1821339573</v>
      </c>
      <c r="B623" t="s">
        <v>357</v>
      </c>
      <c r="C623" t="s">
        <v>2208</v>
      </c>
      <c r="D623" s="1">
        <f>SUMIFS(T_PROF[claims],T_PROF[year],D$2,T_PROF[encounter],D$4,T_PROF[bill_npi],$A623)</f>
        <v>6</v>
      </c>
      <c r="E623" s="1">
        <f>SUMIFS(T_PROF[claims],T_PROF[year],E$2,T_PROF[encounter],E$4,T_PROF[bill_npi],$A623)</f>
        <v>0</v>
      </c>
      <c r="F623" s="1">
        <f t="shared" si="63"/>
        <v>6</v>
      </c>
      <c r="G623" s="1">
        <f>SUMIFS(T_PROF[claims],T_PROF[year],G$2,T_PROF[encounter],G$4,T_PROF[bill_npi],$A623)</f>
        <v>2</v>
      </c>
      <c r="H623" s="1">
        <f>SUMIFS(T_PROF[claims],T_PROF[year],H$2,T_PROF[encounter],H$4,T_PROF[bill_npi],$A623)</f>
        <v>0</v>
      </c>
      <c r="I623" s="1">
        <f t="shared" si="64"/>
        <v>2</v>
      </c>
      <c r="J623" s="1">
        <f>SUMIFS(T_PROF[claims],T_PROF[year],J$2,T_PROF[encounter],J$4,T_PROF[bill_npi],$A623)</f>
        <v>0</v>
      </c>
      <c r="K623" s="1">
        <f>SUMIFS(T_PROF[claims],T_PROF[year],K$2,T_PROF[encounter],K$4,T_PROF[bill_npi],$A623)</f>
        <v>0</v>
      </c>
      <c r="L623" s="1">
        <f t="shared" si="65"/>
        <v>0</v>
      </c>
      <c r="M623" s="18">
        <f>SUMIFS(T_PROF[paid_amt],T_PROF[bill_npi],$A623,T_PROF[year],M$2,T_PROF[encounter],M$4)</f>
        <v>0</v>
      </c>
      <c r="N623" s="18">
        <f>SUMIFS(T_PROF[paid_amt],T_PROF[bill_npi],$A623,T_PROF[year],N$2,T_PROF[encounter],N$4)</f>
        <v>0</v>
      </c>
      <c r="O623" s="18">
        <f t="shared" si="66"/>
        <v>0</v>
      </c>
      <c r="P623" s="1">
        <f t="shared" si="67"/>
        <v>2.6666666666666665</v>
      </c>
      <c r="Q623" s="1">
        <f t="shared" si="68"/>
        <v>0</v>
      </c>
      <c r="R623" s="1">
        <f t="shared" si="69"/>
        <v>2.6666666666666665</v>
      </c>
      <c r="S623" s="2">
        <f>SUM($R$6:$R623)/SUM($R$6:$R$1749)</f>
        <v>0.96538449597963694</v>
      </c>
    </row>
    <row r="624" spans="1:19" x14ac:dyDescent="0.35">
      <c r="A624">
        <v>1780751909</v>
      </c>
      <c r="B624" t="s">
        <v>351</v>
      </c>
      <c r="C624" t="s">
        <v>777</v>
      </c>
      <c r="D624" s="1">
        <f>SUMIFS(T_PROF[claims],T_PROF[year],D$2,T_PROF[encounter],D$4,T_PROF[bill_npi],$A624)</f>
        <v>2</v>
      </c>
      <c r="E624" s="1">
        <f>SUMIFS(T_PROF[claims],T_PROF[year],E$2,T_PROF[encounter],E$4,T_PROF[bill_npi],$A624)</f>
        <v>0</v>
      </c>
      <c r="F624" s="1">
        <f t="shared" si="63"/>
        <v>2</v>
      </c>
      <c r="G624" s="1">
        <f>SUMIFS(T_PROF[claims],T_PROF[year],G$2,T_PROF[encounter],G$4,T_PROF[bill_npi],$A624)</f>
        <v>2</v>
      </c>
      <c r="H624" s="1">
        <f>SUMIFS(T_PROF[claims],T_PROF[year],H$2,T_PROF[encounter],H$4,T_PROF[bill_npi],$A624)</f>
        <v>0</v>
      </c>
      <c r="I624" s="1">
        <f t="shared" si="64"/>
        <v>2</v>
      </c>
      <c r="J624" s="1">
        <f>SUMIFS(T_PROF[claims],T_PROF[year],J$2,T_PROF[encounter],J$4,T_PROF[bill_npi],$A624)</f>
        <v>10</v>
      </c>
      <c r="K624" s="1">
        <f>SUMIFS(T_PROF[claims],T_PROF[year],K$2,T_PROF[encounter],K$4,T_PROF[bill_npi],$A624)</f>
        <v>0</v>
      </c>
      <c r="L624" s="1">
        <f t="shared" si="65"/>
        <v>10</v>
      </c>
      <c r="M624" s="18">
        <f>SUMIFS(T_PROF[paid_amt],T_PROF[bill_npi],$A624,T_PROF[year],M$2,T_PROF[encounter],M$4)</f>
        <v>1720.75</v>
      </c>
      <c r="N624" s="18">
        <f>SUMIFS(T_PROF[paid_amt],T_PROF[bill_npi],$A624,T_PROF[year],N$2,T_PROF[encounter],N$4)</f>
        <v>0</v>
      </c>
      <c r="O624" s="18">
        <f t="shared" si="66"/>
        <v>1720.75</v>
      </c>
      <c r="P624" s="1">
        <f t="shared" si="67"/>
        <v>4.666666666666667</v>
      </c>
      <c r="Q624" s="1">
        <f t="shared" si="68"/>
        <v>0</v>
      </c>
      <c r="R624" s="1">
        <f t="shared" si="69"/>
        <v>4.666666666666667</v>
      </c>
      <c r="S624" s="2">
        <f>SUM($R$6:$R624)/SUM($R$6:$R$1749)</f>
        <v>0.96552937402336936</v>
      </c>
    </row>
    <row r="625" spans="1:19" x14ac:dyDescent="0.35">
      <c r="A625">
        <v>1982703302</v>
      </c>
      <c r="B625" t="s">
        <v>351</v>
      </c>
      <c r="C625" t="s">
        <v>777</v>
      </c>
      <c r="D625" s="1">
        <f>SUMIFS(T_PROF[claims],T_PROF[year],D$2,T_PROF[encounter],D$4,T_PROF[bill_npi],$A625)</f>
        <v>0</v>
      </c>
      <c r="E625" s="1">
        <f>SUMIFS(T_PROF[claims],T_PROF[year],E$2,T_PROF[encounter],E$4,T_PROF[bill_npi],$A625)</f>
        <v>3</v>
      </c>
      <c r="F625" s="1">
        <f t="shared" si="63"/>
        <v>3</v>
      </c>
      <c r="G625" s="1">
        <f>SUMIFS(T_PROF[claims],T_PROF[year],G$2,T_PROF[encounter],G$4,T_PROF[bill_npi],$A625)</f>
        <v>0</v>
      </c>
      <c r="H625" s="1">
        <f>SUMIFS(T_PROF[claims],T_PROF[year],H$2,T_PROF[encounter],H$4,T_PROF[bill_npi],$A625)</f>
        <v>2</v>
      </c>
      <c r="I625" s="1">
        <f t="shared" si="64"/>
        <v>2</v>
      </c>
      <c r="J625" s="1">
        <f>SUMIFS(T_PROF[claims],T_PROF[year],J$2,T_PROF[encounter],J$4,T_PROF[bill_npi],$A625)</f>
        <v>0</v>
      </c>
      <c r="K625" s="1">
        <f>SUMIFS(T_PROF[claims],T_PROF[year],K$2,T_PROF[encounter],K$4,T_PROF[bill_npi],$A625)</f>
        <v>0</v>
      </c>
      <c r="L625" s="1">
        <f t="shared" si="65"/>
        <v>0</v>
      </c>
      <c r="M625" s="18">
        <f>SUMIFS(T_PROF[paid_amt],T_PROF[bill_npi],$A625,T_PROF[year],M$2,T_PROF[encounter],M$4)</f>
        <v>0</v>
      </c>
      <c r="N625" s="18">
        <f>SUMIFS(T_PROF[paid_amt],T_PROF[bill_npi],$A625,T_PROF[year],N$2,T_PROF[encounter],N$4)</f>
        <v>0</v>
      </c>
      <c r="O625" s="18">
        <f t="shared" si="66"/>
        <v>0</v>
      </c>
      <c r="P625" s="1">
        <f t="shared" si="67"/>
        <v>0</v>
      </c>
      <c r="Q625" s="1">
        <f t="shared" si="68"/>
        <v>1.6666666666666667</v>
      </c>
      <c r="R625" s="1">
        <f t="shared" si="69"/>
        <v>1.6666666666666667</v>
      </c>
      <c r="S625" s="2">
        <f>SUM($R$6:$R625)/SUM($R$6:$R$1749)</f>
        <v>0.96558111618184528</v>
      </c>
    </row>
    <row r="626" spans="1:19" x14ac:dyDescent="0.35">
      <c r="A626">
        <v>1285607143</v>
      </c>
      <c r="B626" t="s">
        <v>351</v>
      </c>
      <c r="C626" t="s">
        <v>777</v>
      </c>
      <c r="D626" s="1">
        <f>SUMIFS(T_PROF[claims],T_PROF[year],D$2,T_PROF[encounter],D$4,T_PROF[bill_npi],$A626)</f>
        <v>12</v>
      </c>
      <c r="E626" s="1">
        <f>SUMIFS(T_PROF[claims],T_PROF[year],E$2,T_PROF[encounter],E$4,T_PROF[bill_npi],$A626)</f>
        <v>0</v>
      </c>
      <c r="F626" s="1">
        <f t="shared" si="63"/>
        <v>12</v>
      </c>
      <c r="G626" s="1">
        <f>SUMIFS(T_PROF[claims],T_PROF[year],G$2,T_PROF[encounter],G$4,T_PROF[bill_npi],$A626)</f>
        <v>0</v>
      </c>
      <c r="H626" s="1">
        <f>SUMIFS(T_PROF[claims],T_PROF[year],H$2,T_PROF[encounter],H$4,T_PROF[bill_npi],$A626)</f>
        <v>0</v>
      </c>
      <c r="I626" s="1">
        <f t="shared" si="64"/>
        <v>0</v>
      </c>
      <c r="J626" s="1">
        <f>SUMIFS(T_PROF[claims],T_PROF[year],J$2,T_PROF[encounter],J$4,T_PROF[bill_npi],$A626)</f>
        <v>0</v>
      </c>
      <c r="K626" s="1">
        <f>SUMIFS(T_PROF[claims],T_PROF[year],K$2,T_PROF[encounter],K$4,T_PROF[bill_npi],$A626)</f>
        <v>0</v>
      </c>
      <c r="L626" s="1">
        <f t="shared" si="65"/>
        <v>0</v>
      </c>
      <c r="M626" s="18">
        <f>SUMIFS(T_PROF[paid_amt],T_PROF[bill_npi],$A626,T_PROF[year],M$2,T_PROF[encounter],M$4)</f>
        <v>0</v>
      </c>
      <c r="N626" s="18">
        <f>SUMIFS(T_PROF[paid_amt],T_PROF[bill_npi],$A626,T_PROF[year],N$2,T_PROF[encounter],N$4)</f>
        <v>0</v>
      </c>
      <c r="O626" s="18">
        <f t="shared" si="66"/>
        <v>0</v>
      </c>
      <c r="P626" s="1">
        <f t="shared" si="67"/>
        <v>4</v>
      </c>
      <c r="Q626" s="1">
        <f t="shared" si="68"/>
        <v>0</v>
      </c>
      <c r="R626" s="1">
        <f t="shared" si="69"/>
        <v>4</v>
      </c>
      <c r="S626" s="2">
        <f>SUM($R$6:$R626)/SUM($R$6:$R$1749)</f>
        <v>0.96570529736218746</v>
      </c>
    </row>
    <row r="627" spans="1:19" x14ac:dyDescent="0.35">
      <c r="A627">
        <v>1154385649</v>
      </c>
      <c r="B627" t="s">
        <v>351</v>
      </c>
      <c r="C627" t="s">
        <v>777</v>
      </c>
      <c r="D627" s="1">
        <f>SUMIFS(T_PROF[claims],T_PROF[year],D$2,T_PROF[encounter],D$4,T_PROF[bill_npi],$A627)</f>
        <v>0</v>
      </c>
      <c r="E627" s="1">
        <f>SUMIFS(T_PROF[claims],T_PROF[year],E$2,T_PROF[encounter],E$4,T_PROF[bill_npi],$A627)</f>
        <v>3</v>
      </c>
      <c r="F627" s="1">
        <f t="shared" si="63"/>
        <v>3</v>
      </c>
      <c r="G627" s="1">
        <f>SUMIFS(T_PROF[claims],T_PROF[year],G$2,T_PROF[encounter],G$4,T_PROF[bill_npi],$A627)</f>
        <v>0</v>
      </c>
      <c r="H627" s="1">
        <f>SUMIFS(T_PROF[claims],T_PROF[year],H$2,T_PROF[encounter],H$4,T_PROF[bill_npi],$A627)</f>
        <v>3</v>
      </c>
      <c r="I627" s="1">
        <f t="shared" si="64"/>
        <v>3</v>
      </c>
      <c r="J627" s="1">
        <f>SUMIFS(T_PROF[claims],T_PROF[year],J$2,T_PROF[encounter],J$4,T_PROF[bill_npi],$A627)</f>
        <v>0</v>
      </c>
      <c r="K627" s="1">
        <f>SUMIFS(T_PROF[claims],T_PROF[year],K$2,T_PROF[encounter],K$4,T_PROF[bill_npi],$A627)</f>
        <v>3</v>
      </c>
      <c r="L627" s="1">
        <f t="shared" si="65"/>
        <v>3</v>
      </c>
      <c r="M627" s="18">
        <f>SUMIFS(T_PROF[paid_amt],T_PROF[bill_npi],$A627,T_PROF[year],M$2,T_PROF[encounter],M$4)</f>
        <v>0</v>
      </c>
      <c r="N627" s="18">
        <f>SUMIFS(T_PROF[paid_amt],T_PROF[bill_npi],$A627,T_PROF[year],N$2,T_PROF[encounter],N$4)</f>
        <v>6914.83</v>
      </c>
      <c r="O627" s="18">
        <f t="shared" si="66"/>
        <v>6914.83</v>
      </c>
      <c r="P627" s="1">
        <f t="shared" si="67"/>
        <v>0</v>
      </c>
      <c r="Q627" s="1">
        <f t="shared" si="68"/>
        <v>3</v>
      </c>
      <c r="R627" s="1">
        <f t="shared" si="69"/>
        <v>3</v>
      </c>
      <c r="S627" s="2">
        <f>SUM($R$6:$R627)/SUM($R$6:$R$1749)</f>
        <v>0.96579843324744408</v>
      </c>
    </row>
    <row r="628" spans="1:19" x14ac:dyDescent="0.35">
      <c r="A628">
        <v>1023108156</v>
      </c>
      <c r="B628" t="s">
        <v>351</v>
      </c>
      <c r="C628" t="s">
        <v>777</v>
      </c>
      <c r="D628" s="1">
        <f>SUMIFS(T_PROF[claims],T_PROF[year],D$2,T_PROF[encounter],D$4,T_PROF[bill_npi],$A628)</f>
        <v>0</v>
      </c>
      <c r="E628" s="1">
        <f>SUMIFS(T_PROF[claims],T_PROF[year],E$2,T_PROF[encounter],E$4,T_PROF[bill_npi],$A628)</f>
        <v>1</v>
      </c>
      <c r="F628" s="1">
        <f t="shared" si="63"/>
        <v>1</v>
      </c>
      <c r="G628" s="1">
        <f>SUMIFS(T_PROF[claims],T_PROF[year],G$2,T_PROF[encounter],G$4,T_PROF[bill_npi],$A628)</f>
        <v>0</v>
      </c>
      <c r="H628" s="1">
        <f>SUMIFS(T_PROF[claims],T_PROF[year],H$2,T_PROF[encounter],H$4,T_PROF[bill_npi],$A628)</f>
        <v>5</v>
      </c>
      <c r="I628" s="1">
        <f t="shared" si="64"/>
        <v>5</v>
      </c>
      <c r="J628" s="1">
        <f>SUMIFS(T_PROF[claims],T_PROF[year],J$2,T_PROF[encounter],J$4,T_PROF[bill_npi],$A628)</f>
        <v>0</v>
      </c>
      <c r="K628" s="1">
        <f>SUMIFS(T_PROF[claims],T_PROF[year],K$2,T_PROF[encounter],K$4,T_PROF[bill_npi],$A628)</f>
        <v>14</v>
      </c>
      <c r="L628" s="1">
        <f t="shared" si="65"/>
        <v>14</v>
      </c>
      <c r="M628" s="18">
        <f>SUMIFS(T_PROF[paid_amt],T_PROF[bill_npi],$A628,T_PROF[year],M$2,T_PROF[encounter],M$4)</f>
        <v>0</v>
      </c>
      <c r="N628" s="18">
        <f>SUMIFS(T_PROF[paid_amt],T_PROF[bill_npi],$A628,T_PROF[year],N$2,T_PROF[encounter],N$4)</f>
        <v>24452.34</v>
      </c>
      <c r="O628" s="18">
        <f t="shared" si="66"/>
        <v>24452.34</v>
      </c>
      <c r="P628" s="1">
        <f t="shared" si="67"/>
        <v>0</v>
      </c>
      <c r="Q628" s="1">
        <f t="shared" si="68"/>
        <v>6.666666666666667</v>
      </c>
      <c r="R628" s="1">
        <f t="shared" si="69"/>
        <v>6.666666666666667</v>
      </c>
      <c r="S628" s="2">
        <f>SUM($R$6:$R628)/SUM($R$6:$R$1749)</f>
        <v>0.96600540188134765</v>
      </c>
    </row>
    <row r="629" spans="1:19" x14ac:dyDescent="0.35">
      <c r="A629">
        <v>1093144552</v>
      </c>
      <c r="B629" t="s">
        <v>357</v>
      </c>
      <c r="C629" t="s">
        <v>2208</v>
      </c>
      <c r="D629" s="1">
        <f>SUMIFS(T_PROF[claims],T_PROF[year],D$2,T_PROF[encounter],D$4,T_PROF[bill_npi],$A629)</f>
        <v>3</v>
      </c>
      <c r="E629" s="1">
        <f>SUMIFS(T_PROF[claims],T_PROF[year],E$2,T_PROF[encounter],E$4,T_PROF[bill_npi],$A629)</f>
        <v>0</v>
      </c>
      <c r="F629" s="1">
        <f t="shared" si="63"/>
        <v>3</v>
      </c>
      <c r="G629" s="1">
        <f>SUMIFS(T_PROF[claims],T_PROF[year],G$2,T_PROF[encounter],G$4,T_PROF[bill_npi],$A629)</f>
        <v>2</v>
      </c>
      <c r="H629" s="1">
        <f>SUMIFS(T_PROF[claims],T_PROF[year],H$2,T_PROF[encounter],H$4,T_PROF[bill_npi],$A629)</f>
        <v>0</v>
      </c>
      <c r="I629" s="1">
        <f t="shared" si="64"/>
        <v>2</v>
      </c>
      <c r="J629" s="1">
        <f>SUMIFS(T_PROF[claims],T_PROF[year],J$2,T_PROF[encounter],J$4,T_PROF[bill_npi],$A629)</f>
        <v>0</v>
      </c>
      <c r="K629" s="1">
        <f>SUMIFS(T_PROF[claims],T_PROF[year],K$2,T_PROF[encounter],K$4,T_PROF[bill_npi],$A629)</f>
        <v>0</v>
      </c>
      <c r="L629" s="1">
        <f t="shared" si="65"/>
        <v>0</v>
      </c>
      <c r="M629" s="18">
        <f>SUMIFS(T_PROF[paid_amt],T_PROF[bill_npi],$A629,T_PROF[year],M$2,T_PROF[encounter],M$4)</f>
        <v>0</v>
      </c>
      <c r="N629" s="18">
        <f>SUMIFS(T_PROF[paid_amt],T_PROF[bill_npi],$A629,T_PROF[year],N$2,T_PROF[encounter],N$4)</f>
        <v>0</v>
      </c>
      <c r="O629" s="18">
        <f t="shared" si="66"/>
        <v>0</v>
      </c>
      <c r="P629" s="1">
        <f t="shared" si="67"/>
        <v>1.6666666666666667</v>
      </c>
      <c r="Q629" s="1">
        <f t="shared" si="68"/>
        <v>0</v>
      </c>
      <c r="R629" s="1">
        <f t="shared" si="69"/>
        <v>1.6666666666666667</v>
      </c>
      <c r="S629" s="2">
        <f>SUM($R$6:$R629)/SUM($R$6:$R$1749)</f>
        <v>0.96605714403982357</v>
      </c>
    </row>
    <row r="630" spans="1:19" x14ac:dyDescent="0.35">
      <c r="A630">
        <v>1952329781</v>
      </c>
      <c r="B630" t="s">
        <v>351</v>
      </c>
      <c r="C630" t="s">
        <v>777</v>
      </c>
      <c r="D630" s="1">
        <f>SUMIFS(T_PROF[claims],T_PROF[year],D$2,T_PROF[encounter],D$4,T_PROF[bill_npi],$A630)</f>
        <v>2</v>
      </c>
      <c r="E630" s="1">
        <f>SUMIFS(T_PROF[claims],T_PROF[year],E$2,T_PROF[encounter],E$4,T_PROF[bill_npi],$A630)</f>
        <v>0</v>
      </c>
      <c r="F630" s="1">
        <f t="shared" si="63"/>
        <v>2</v>
      </c>
      <c r="G630" s="1">
        <f>SUMIFS(T_PROF[claims],T_PROF[year],G$2,T_PROF[encounter],G$4,T_PROF[bill_npi],$A630)</f>
        <v>1</v>
      </c>
      <c r="H630" s="1">
        <f>SUMIFS(T_PROF[claims],T_PROF[year],H$2,T_PROF[encounter],H$4,T_PROF[bill_npi],$A630)</f>
        <v>0</v>
      </c>
      <c r="I630" s="1">
        <f t="shared" si="64"/>
        <v>1</v>
      </c>
      <c r="J630" s="1">
        <f>SUMIFS(T_PROF[claims],T_PROF[year],J$2,T_PROF[encounter],J$4,T_PROF[bill_npi],$A630)</f>
        <v>3</v>
      </c>
      <c r="K630" s="1">
        <f>SUMIFS(T_PROF[claims],T_PROF[year],K$2,T_PROF[encounter],K$4,T_PROF[bill_npi],$A630)</f>
        <v>0</v>
      </c>
      <c r="L630" s="1">
        <f t="shared" si="65"/>
        <v>3</v>
      </c>
      <c r="M630" s="18">
        <f>SUMIFS(T_PROF[paid_amt],T_PROF[bill_npi],$A630,T_PROF[year],M$2,T_PROF[encounter],M$4)</f>
        <v>2117.35</v>
      </c>
      <c r="N630" s="18">
        <f>SUMIFS(T_PROF[paid_amt],T_PROF[bill_npi],$A630,T_PROF[year],N$2,T_PROF[encounter],N$4)</f>
        <v>0</v>
      </c>
      <c r="O630" s="18">
        <f t="shared" si="66"/>
        <v>2117.35</v>
      </c>
      <c r="P630" s="1">
        <f t="shared" si="67"/>
        <v>2</v>
      </c>
      <c r="Q630" s="1">
        <f t="shared" si="68"/>
        <v>0</v>
      </c>
      <c r="R630" s="1">
        <f t="shared" si="69"/>
        <v>2</v>
      </c>
      <c r="S630" s="2">
        <f>SUM($R$6:$R630)/SUM($R$6:$R$1749)</f>
        <v>0.96611923462999461</v>
      </c>
    </row>
    <row r="631" spans="1:19" x14ac:dyDescent="0.35">
      <c r="A631">
        <v>1083919369</v>
      </c>
      <c r="B631" t="s">
        <v>351</v>
      </c>
      <c r="C631" t="s">
        <v>777</v>
      </c>
      <c r="D631" s="1">
        <f>SUMIFS(T_PROF[claims],T_PROF[year],D$2,T_PROF[encounter],D$4,T_PROF[bill_npi],$A631)</f>
        <v>5</v>
      </c>
      <c r="E631" s="1">
        <f>SUMIFS(T_PROF[claims],T_PROF[year],E$2,T_PROF[encounter],E$4,T_PROF[bill_npi],$A631)</f>
        <v>0</v>
      </c>
      <c r="F631" s="1">
        <f t="shared" si="63"/>
        <v>5</v>
      </c>
      <c r="G631" s="1">
        <f>SUMIFS(T_PROF[claims],T_PROF[year],G$2,T_PROF[encounter],G$4,T_PROF[bill_npi],$A631)</f>
        <v>0</v>
      </c>
      <c r="H631" s="1">
        <f>SUMIFS(T_PROF[claims],T_PROF[year],H$2,T_PROF[encounter],H$4,T_PROF[bill_npi],$A631)</f>
        <v>0</v>
      </c>
      <c r="I631" s="1">
        <f t="shared" si="64"/>
        <v>0</v>
      </c>
      <c r="J631" s="1">
        <f>SUMIFS(T_PROF[claims],T_PROF[year],J$2,T_PROF[encounter],J$4,T_PROF[bill_npi],$A631)</f>
        <v>0</v>
      </c>
      <c r="K631" s="1">
        <f>SUMIFS(T_PROF[claims],T_PROF[year],K$2,T_PROF[encounter],K$4,T_PROF[bill_npi],$A631)</f>
        <v>0</v>
      </c>
      <c r="L631" s="1">
        <f t="shared" si="65"/>
        <v>0</v>
      </c>
      <c r="M631" s="18">
        <f>SUMIFS(T_PROF[paid_amt],T_PROF[bill_npi],$A631,T_PROF[year],M$2,T_PROF[encounter],M$4)</f>
        <v>0</v>
      </c>
      <c r="N631" s="18">
        <f>SUMIFS(T_PROF[paid_amt],T_PROF[bill_npi],$A631,T_PROF[year],N$2,T_PROF[encounter],N$4)</f>
        <v>0</v>
      </c>
      <c r="O631" s="18">
        <f t="shared" si="66"/>
        <v>0</v>
      </c>
      <c r="P631" s="1">
        <f t="shared" si="67"/>
        <v>1.6666666666666667</v>
      </c>
      <c r="Q631" s="1">
        <f t="shared" si="68"/>
        <v>0</v>
      </c>
      <c r="R631" s="1">
        <f t="shared" si="69"/>
        <v>1.6666666666666667</v>
      </c>
      <c r="S631" s="2">
        <f>SUM($R$6:$R631)/SUM($R$6:$R$1749)</f>
        <v>0.96617097678847053</v>
      </c>
    </row>
    <row r="632" spans="1:19" x14ac:dyDescent="0.35">
      <c r="A632">
        <v>1538435987</v>
      </c>
      <c r="B632" t="s">
        <v>351</v>
      </c>
      <c r="C632" t="s">
        <v>777</v>
      </c>
      <c r="D632" s="1">
        <f>SUMIFS(T_PROF[claims],T_PROF[year],D$2,T_PROF[encounter],D$4,T_PROF[bill_npi],$A632)</f>
        <v>0</v>
      </c>
      <c r="E632" s="1">
        <f>SUMIFS(T_PROF[claims],T_PROF[year],E$2,T_PROF[encounter],E$4,T_PROF[bill_npi],$A632)</f>
        <v>2</v>
      </c>
      <c r="F632" s="1">
        <f t="shared" si="63"/>
        <v>2</v>
      </c>
      <c r="G632" s="1">
        <f>SUMIFS(T_PROF[claims],T_PROF[year],G$2,T_PROF[encounter],G$4,T_PROF[bill_npi],$A632)</f>
        <v>0</v>
      </c>
      <c r="H632" s="1">
        <f>SUMIFS(T_PROF[claims],T_PROF[year],H$2,T_PROF[encounter],H$4,T_PROF[bill_npi],$A632)</f>
        <v>6</v>
      </c>
      <c r="I632" s="1">
        <f t="shared" si="64"/>
        <v>6</v>
      </c>
      <c r="J632" s="1">
        <f>SUMIFS(T_PROF[claims],T_PROF[year],J$2,T_PROF[encounter],J$4,T_PROF[bill_npi],$A632)</f>
        <v>0</v>
      </c>
      <c r="K632" s="1">
        <f>SUMIFS(T_PROF[claims],T_PROF[year],K$2,T_PROF[encounter],K$4,T_PROF[bill_npi],$A632)</f>
        <v>2</v>
      </c>
      <c r="L632" s="1">
        <f t="shared" si="65"/>
        <v>2</v>
      </c>
      <c r="M632" s="18">
        <f>SUMIFS(T_PROF[paid_amt],T_PROF[bill_npi],$A632,T_PROF[year],M$2,T_PROF[encounter],M$4)</f>
        <v>0</v>
      </c>
      <c r="N632" s="18">
        <f>SUMIFS(T_PROF[paid_amt],T_PROF[bill_npi],$A632,T_PROF[year],N$2,T_PROF[encounter],N$4)</f>
        <v>4665.9399999999996</v>
      </c>
      <c r="O632" s="18">
        <f t="shared" si="66"/>
        <v>4665.9399999999996</v>
      </c>
      <c r="P632" s="1">
        <f t="shared" si="67"/>
        <v>0</v>
      </c>
      <c r="Q632" s="1">
        <f t="shared" si="68"/>
        <v>3.3333333333333335</v>
      </c>
      <c r="R632" s="1">
        <f t="shared" si="69"/>
        <v>3.3333333333333335</v>
      </c>
      <c r="S632" s="2">
        <f>SUM($R$6:$R632)/SUM($R$6:$R$1749)</f>
        <v>0.96627446110542226</v>
      </c>
    </row>
    <row r="633" spans="1:19" x14ac:dyDescent="0.35">
      <c r="A633">
        <v>1366413916</v>
      </c>
      <c r="B633" t="s">
        <v>351</v>
      </c>
      <c r="C633" t="s">
        <v>777</v>
      </c>
      <c r="D633" s="1">
        <f>SUMIFS(T_PROF[claims],T_PROF[year],D$2,T_PROF[encounter],D$4,T_PROF[bill_npi],$A633)</f>
        <v>3</v>
      </c>
      <c r="E633" s="1">
        <f>SUMIFS(T_PROF[claims],T_PROF[year],E$2,T_PROF[encounter],E$4,T_PROF[bill_npi],$A633)</f>
        <v>0</v>
      </c>
      <c r="F633" s="1">
        <f t="shared" si="63"/>
        <v>3</v>
      </c>
      <c r="G633" s="1">
        <f>SUMIFS(T_PROF[claims],T_PROF[year],G$2,T_PROF[encounter],G$4,T_PROF[bill_npi],$A633)</f>
        <v>2</v>
      </c>
      <c r="H633" s="1">
        <f>SUMIFS(T_PROF[claims],T_PROF[year],H$2,T_PROF[encounter],H$4,T_PROF[bill_npi],$A633)</f>
        <v>0</v>
      </c>
      <c r="I633" s="1">
        <f t="shared" si="64"/>
        <v>2</v>
      </c>
      <c r="J633" s="1">
        <f>SUMIFS(T_PROF[claims],T_PROF[year],J$2,T_PROF[encounter],J$4,T_PROF[bill_npi],$A633)</f>
        <v>0</v>
      </c>
      <c r="K633" s="1">
        <f>SUMIFS(T_PROF[claims],T_PROF[year],K$2,T_PROF[encounter],K$4,T_PROF[bill_npi],$A633)</f>
        <v>0</v>
      </c>
      <c r="L633" s="1">
        <f t="shared" si="65"/>
        <v>0</v>
      </c>
      <c r="M633" s="18">
        <f>SUMIFS(T_PROF[paid_amt],T_PROF[bill_npi],$A633,T_PROF[year],M$2,T_PROF[encounter],M$4)</f>
        <v>0</v>
      </c>
      <c r="N633" s="18">
        <f>SUMIFS(T_PROF[paid_amt],T_PROF[bill_npi],$A633,T_PROF[year],N$2,T_PROF[encounter],N$4)</f>
        <v>0</v>
      </c>
      <c r="O633" s="18">
        <f t="shared" si="66"/>
        <v>0</v>
      </c>
      <c r="P633" s="1">
        <f t="shared" si="67"/>
        <v>1.6666666666666667</v>
      </c>
      <c r="Q633" s="1">
        <f t="shared" si="68"/>
        <v>0</v>
      </c>
      <c r="R633" s="1">
        <f t="shared" si="69"/>
        <v>1.6666666666666667</v>
      </c>
      <c r="S633" s="2">
        <f>SUM($R$6:$R633)/SUM($R$6:$R$1749)</f>
        <v>0.96632620326389818</v>
      </c>
    </row>
    <row r="634" spans="1:19" x14ac:dyDescent="0.35">
      <c r="A634">
        <v>1649463738</v>
      </c>
      <c r="B634" t="s">
        <v>367</v>
      </c>
      <c r="C634" t="s">
        <v>2086</v>
      </c>
      <c r="D634" s="1">
        <f>SUMIFS(T_PROF[claims],T_PROF[year],D$2,T_PROF[encounter],D$4,T_PROF[bill_npi],$A634)</f>
        <v>0</v>
      </c>
      <c r="E634" s="1">
        <f>SUMIFS(T_PROF[claims],T_PROF[year],E$2,T_PROF[encounter],E$4,T_PROF[bill_npi],$A634)</f>
        <v>4</v>
      </c>
      <c r="F634" s="1">
        <f t="shared" si="63"/>
        <v>4</v>
      </c>
      <c r="G634" s="1">
        <f>SUMIFS(T_PROF[claims],T_PROF[year],G$2,T_PROF[encounter],G$4,T_PROF[bill_npi],$A634)</f>
        <v>0</v>
      </c>
      <c r="H634" s="1">
        <f>SUMIFS(T_PROF[claims],T_PROF[year],H$2,T_PROF[encounter],H$4,T_PROF[bill_npi],$A634)</f>
        <v>0</v>
      </c>
      <c r="I634" s="1">
        <f t="shared" si="64"/>
        <v>0</v>
      </c>
      <c r="J634" s="1">
        <f>SUMIFS(T_PROF[claims],T_PROF[year],J$2,T_PROF[encounter],J$4,T_PROF[bill_npi],$A634)</f>
        <v>0</v>
      </c>
      <c r="K634" s="1">
        <f>SUMIFS(T_PROF[claims],T_PROF[year],K$2,T_PROF[encounter],K$4,T_PROF[bill_npi],$A634)</f>
        <v>1</v>
      </c>
      <c r="L634" s="1">
        <f t="shared" si="65"/>
        <v>1</v>
      </c>
      <c r="M634" s="18">
        <f>SUMIFS(T_PROF[paid_amt],T_PROF[bill_npi],$A634,T_PROF[year],M$2,T_PROF[encounter],M$4)</f>
        <v>0</v>
      </c>
      <c r="N634" s="18">
        <f>SUMIFS(T_PROF[paid_amt],T_PROF[bill_npi],$A634,T_PROF[year],N$2,T_PROF[encounter],N$4)</f>
        <v>4400</v>
      </c>
      <c r="O634" s="18">
        <f t="shared" si="66"/>
        <v>4400</v>
      </c>
      <c r="P634" s="1">
        <f t="shared" si="67"/>
        <v>0</v>
      </c>
      <c r="Q634" s="1">
        <f t="shared" si="68"/>
        <v>1.6666666666666667</v>
      </c>
      <c r="R634" s="1">
        <f t="shared" si="69"/>
        <v>1.6666666666666667</v>
      </c>
      <c r="S634" s="2">
        <f>SUM($R$6:$R634)/SUM($R$6:$R$1749)</f>
        <v>0.9663779454223741</v>
      </c>
    </row>
    <row r="635" spans="1:19" x14ac:dyDescent="0.35">
      <c r="A635">
        <v>1952310468</v>
      </c>
      <c r="B635" t="s">
        <v>351</v>
      </c>
      <c r="C635" t="s">
        <v>777</v>
      </c>
      <c r="D635" s="1">
        <f>SUMIFS(T_PROF[claims],T_PROF[year],D$2,T_PROF[encounter],D$4,T_PROF[bill_npi],$A635)</f>
        <v>2</v>
      </c>
      <c r="E635" s="1">
        <f>SUMIFS(T_PROF[claims],T_PROF[year],E$2,T_PROF[encounter],E$4,T_PROF[bill_npi],$A635)</f>
        <v>1</v>
      </c>
      <c r="F635" s="1">
        <f t="shared" si="63"/>
        <v>3</v>
      </c>
      <c r="G635" s="1">
        <f>SUMIFS(T_PROF[claims],T_PROF[year],G$2,T_PROF[encounter],G$4,T_PROF[bill_npi],$A635)</f>
        <v>0</v>
      </c>
      <c r="H635" s="1">
        <f>SUMIFS(T_PROF[claims],T_PROF[year],H$2,T_PROF[encounter],H$4,T_PROF[bill_npi],$A635)</f>
        <v>2</v>
      </c>
      <c r="I635" s="1">
        <f t="shared" si="64"/>
        <v>2</v>
      </c>
      <c r="J635" s="1">
        <f>SUMIFS(T_PROF[claims],T_PROF[year],J$2,T_PROF[encounter],J$4,T_PROF[bill_npi],$A635)</f>
        <v>0</v>
      </c>
      <c r="K635" s="1">
        <f>SUMIFS(T_PROF[claims],T_PROF[year],K$2,T_PROF[encounter],K$4,T_PROF[bill_npi],$A635)</f>
        <v>7</v>
      </c>
      <c r="L635" s="1">
        <f t="shared" si="65"/>
        <v>7</v>
      </c>
      <c r="M635" s="18">
        <f>SUMIFS(T_PROF[paid_amt],T_PROF[bill_npi],$A635,T_PROF[year],M$2,T_PROF[encounter],M$4)</f>
        <v>0</v>
      </c>
      <c r="N635" s="18">
        <f>SUMIFS(T_PROF[paid_amt],T_PROF[bill_npi],$A635,T_PROF[year],N$2,T_PROF[encounter],N$4)</f>
        <v>24500</v>
      </c>
      <c r="O635" s="18">
        <f t="shared" si="66"/>
        <v>24500</v>
      </c>
      <c r="P635" s="1">
        <f t="shared" si="67"/>
        <v>0.66666666666666663</v>
      </c>
      <c r="Q635" s="1">
        <f t="shared" si="68"/>
        <v>3.3333333333333335</v>
      </c>
      <c r="R635" s="1">
        <f t="shared" si="69"/>
        <v>4</v>
      </c>
      <c r="S635" s="2">
        <f>SUM($R$6:$R635)/SUM($R$6:$R$1749)</f>
        <v>0.96650212660271617</v>
      </c>
    </row>
    <row r="636" spans="1:19" x14ac:dyDescent="0.35">
      <c r="A636">
        <v>1295746584</v>
      </c>
      <c r="B636" t="s">
        <v>374</v>
      </c>
      <c r="C636" t="s">
        <v>714</v>
      </c>
      <c r="D636" s="1">
        <f>SUMIFS(T_PROF[claims],T_PROF[year],D$2,T_PROF[encounter],D$4,T_PROF[bill_npi],$A636)</f>
        <v>3</v>
      </c>
      <c r="E636" s="1">
        <f>SUMIFS(T_PROF[claims],T_PROF[year],E$2,T_PROF[encounter],E$4,T_PROF[bill_npi],$A636)</f>
        <v>0</v>
      </c>
      <c r="F636" s="1">
        <f t="shared" si="63"/>
        <v>3</v>
      </c>
      <c r="G636" s="1">
        <f>SUMIFS(T_PROF[claims],T_PROF[year],G$2,T_PROF[encounter],G$4,T_PROF[bill_npi],$A636)</f>
        <v>2</v>
      </c>
      <c r="H636" s="1">
        <f>SUMIFS(T_PROF[claims],T_PROF[year],H$2,T_PROF[encounter],H$4,T_PROF[bill_npi],$A636)</f>
        <v>0</v>
      </c>
      <c r="I636" s="1">
        <f t="shared" si="64"/>
        <v>2</v>
      </c>
      <c r="J636" s="1">
        <f>SUMIFS(T_PROF[claims],T_PROF[year],J$2,T_PROF[encounter],J$4,T_PROF[bill_npi],$A636)</f>
        <v>8</v>
      </c>
      <c r="K636" s="1">
        <f>SUMIFS(T_PROF[claims],T_PROF[year],K$2,T_PROF[encounter],K$4,T_PROF[bill_npi],$A636)</f>
        <v>0</v>
      </c>
      <c r="L636" s="1">
        <f t="shared" si="65"/>
        <v>8</v>
      </c>
      <c r="M636" s="18">
        <f>SUMIFS(T_PROF[paid_amt],T_PROF[bill_npi],$A636,T_PROF[year],M$2,T_PROF[encounter],M$4)</f>
        <v>5162.25</v>
      </c>
      <c r="N636" s="18">
        <f>SUMIFS(T_PROF[paid_amt],T_PROF[bill_npi],$A636,T_PROF[year],N$2,T_PROF[encounter],N$4)</f>
        <v>0</v>
      </c>
      <c r="O636" s="18">
        <f t="shared" si="66"/>
        <v>5162.25</v>
      </c>
      <c r="P636" s="1">
        <f t="shared" si="67"/>
        <v>4.333333333333333</v>
      </c>
      <c r="Q636" s="1">
        <f t="shared" si="68"/>
        <v>0</v>
      </c>
      <c r="R636" s="1">
        <f t="shared" si="69"/>
        <v>4.333333333333333</v>
      </c>
      <c r="S636" s="2">
        <f>SUM($R$6:$R636)/SUM($R$6:$R$1749)</f>
        <v>0.96663665621475348</v>
      </c>
    </row>
    <row r="637" spans="1:19" x14ac:dyDescent="0.35">
      <c r="A637">
        <v>1699064691</v>
      </c>
      <c r="B637" t="s">
        <v>351</v>
      </c>
      <c r="C637" t="s">
        <v>777</v>
      </c>
      <c r="D637" s="1">
        <f>SUMIFS(T_PROF[claims],T_PROF[year],D$2,T_PROF[encounter],D$4,T_PROF[bill_npi],$A637)</f>
        <v>0</v>
      </c>
      <c r="E637" s="1">
        <f>SUMIFS(T_PROF[claims],T_PROF[year],E$2,T_PROF[encounter],E$4,T_PROF[bill_npi],$A637)</f>
        <v>2</v>
      </c>
      <c r="F637" s="1">
        <f t="shared" si="63"/>
        <v>2</v>
      </c>
      <c r="G637" s="1">
        <f>SUMIFS(T_PROF[claims],T_PROF[year],G$2,T_PROF[encounter],G$4,T_PROF[bill_npi],$A637)</f>
        <v>1</v>
      </c>
      <c r="H637" s="1">
        <f>SUMIFS(T_PROF[claims],T_PROF[year],H$2,T_PROF[encounter],H$4,T_PROF[bill_npi],$A637)</f>
        <v>0</v>
      </c>
      <c r="I637" s="1">
        <f t="shared" si="64"/>
        <v>1</v>
      </c>
      <c r="J637" s="1">
        <f>SUMIFS(T_PROF[claims],T_PROF[year],J$2,T_PROF[encounter],J$4,T_PROF[bill_npi],$A637)</f>
        <v>1</v>
      </c>
      <c r="K637" s="1">
        <f>SUMIFS(T_PROF[claims],T_PROF[year],K$2,T_PROF[encounter],K$4,T_PROF[bill_npi],$A637)</f>
        <v>0</v>
      </c>
      <c r="L637" s="1">
        <f t="shared" si="65"/>
        <v>1</v>
      </c>
      <c r="M637" s="18">
        <f>SUMIFS(T_PROF[paid_amt],T_PROF[bill_npi],$A637,T_PROF[year],M$2,T_PROF[encounter],M$4)</f>
        <v>1720.75</v>
      </c>
      <c r="N637" s="18">
        <f>SUMIFS(T_PROF[paid_amt],T_PROF[bill_npi],$A637,T_PROF[year],N$2,T_PROF[encounter],N$4)</f>
        <v>0</v>
      </c>
      <c r="O637" s="18">
        <f t="shared" si="66"/>
        <v>1720.75</v>
      </c>
      <c r="P637" s="1">
        <f t="shared" si="67"/>
        <v>0.66666666666666663</v>
      </c>
      <c r="Q637" s="1">
        <f t="shared" si="68"/>
        <v>0.66666666666666663</v>
      </c>
      <c r="R637" s="1">
        <f t="shared" si="69"/>
        <v>1.3333333333333333</v>
      </c>
      <c r="S637" s="2">
        <f>SUM($R$6:$R637)/SUM($R$6:$R$1749)</f>
        <v>0.96667804994153417</v>
      </c>
    </row>
    <row r="638" spans="1:19" x14ac:dyDescent="0.35">
      <c r="A638">
        <v>1275844540</v>
      </c>
      <c r="B638" t="s">
        <v>351</v>
      </c>
      <c r="C638" t="s">
        <v>777</v>
      </c>
      <c r="D638" s="1">
        <f>SUMIFS(T_PROF[claims],T_PROF[year],D$2,T_PROF[encounter],D$4,T_PROF[bill_npi],$A638)</f>
        <v>2</v>
      </c>
      <c r="E638" s="1">
        <f>SUMIFS(T_PROF[claims],T_PROF[year],E$2,T_PROF[encounter],E$4,T_PROF[bill_npi],$A638)</f>
        <v>0</v>
      </c>
      <c r="F638" s="1">
        <f t="shared" si="63"/>
        <v>2</v>
      </c>
      <c r="G638" s="1">
        <f>SUMIFS(T_PROF[claims],T_PROF[year],G$2,T_PROF[encounter],G$4,T_PROF[bill_npi],$A638)</f>
        <v>4</v>
      </c>
      <c r="H638" s="1">
        <f>SUMIFS(T_PROF[claims],T_PROF[year],H$2,T_PROF[encounter],H$4,T_PROF[bill_npi],$A638)</f>
        <v>0</v>
      </c>
      <c r="I638" s="1">
        <f t="shared" si="64"/>
        <v>4</v>
      </c>
      <c r="J638" s="1">
        <f>SUMIFS(T_PROF[claims],T_PROF[year],J$2,T_PROF[encounter],J$4,T_PROF[bill_npi],$A638)</f>
        <v>3</v>
      </c>
      <c r="K638" s="1">
        <f>SUMIFS(T_PROF[claims],T_PROF[year],K$2,T_PROF[encounter],K$4,T_PROF[bill_npi],$A638)</f>
        <v>0</v>
      </c>
      <c r="L638" s="1">
        <f t="shared" si="65"/>
        <v>3</v>
      </c>
      <c r="M638" s="18">
        <f>SUMIFS(T_PROF[paid_amt],T_PROF[bill_npi],$A638,T_PROF[year],M$2,T_PROF[encounter],M$4)</f>
        <v>3086.33</v>
      </c>
      <c r="N638" s="18">
        <f>SUMIFS(T_PROF[paid_amt],T_PROF[bill_npi],$A638,T_PROF[year],N$2,T_PROF[encounter],N$4)</f>
        <v>0</v>
      </c>
      <c r="O638" s="18">
        <f t="shared" si="66"/>
        <v>3086.33</v>
      </c>
      <c r="P638" s="1">
        <f t="shared" si="67"/>
        <v>3</v>
      </c>
      <c r="Q638" s="1">
        <f t="shared" si="68"/>
        <v>0</v>
      </c>
      <c r="R638" s="1">
        <f t="shared" si="69"/>
        <v>3</v>
      </c>
      <c r="S638" s="2">
        <f>SUM($R$6:$R638)/SUM($R$6:$R$1749)</f>
        <v>0.96677118582679067</v>
      </c>
    </row>
    <row r="639" spans="1:19" x14ac:dyDescent="0.35">
      <c r="A639">
        <v>1982705687</v>
      </c>
      <c r="B639" t="s">
        <v>351</v>
      </c>
      <c r="C639" t="s">
        <v>777</v>
      </c>
      <c r="D639" s="1">
        <f>SUMIFS(T_PROF[claims],T_PROF[year],D$2,T_PROF[encounter],D$4,T_PROF[bill_npi],$A639)</f>
        <v>0</v>
      </c>
      <c r="E639" s="1">
        <f>SUMIFS(T_PROF[claims],T_PROF[year],E$2,T_PROF[encounter],E$4,T_PROF[bill_npi],$A639)</f>
        <v>4</v>
      </c>
      <c r="F639" s="1">
        <f t="shared" si="63"/>
        <v>4</v>
      </c>
      <c r="G639" s="1">
        <f>SUMIFS(T_PROF[claims],T_PROF[year],G$2,T_PROF[encounter],G$4,T_PROF[bill_npi],$A639)</f>
        <v>0</v>
      </c>
      <c r="H639" s="1">
        <f>SUMIFS(T_PROF[claims],T_PROF[year],H$2,T_PROF[encounter],H$4,T_PROF[bill_npi],$A639)</f>
        <v>0</v>
      </c>
      <c r="I639" s="1">
        <f t="shared" si="64"/>
        <v>0</v>
      </c>
      <c r="J639" s="1">
        <f>SUMIFS(T_PROF[claims],T_PROF[year],J$2,T_PROF[encounter],J$4,T_PROF[bill_npi],$A639)</f>
        <v>0</v>
      </c>
      <c r="K639" s="1">
        <f>SUMIFS(T_PROF[claims],T_PROF[year],K$2,T_PROF[encounter],K$4,T_PROF[bill_npi],$A639)</f>
        <v>0</v>
      </c>
      <c r="L639" s="1">
        <f t="shared" si="65"/>
        <v>0</v>
      </c>
      <c r="M639" s="18">
        <f>SUMIFS(T_PROF[paid_amt],T_PROF[bill_npi],$A639,T_PROF[year],M$2,T_PROF[encounter],M$4)</f>
        <v>0</v>
      </c>
      <c r="N639" s="18">
        <f>SUMIFS(T_PROF[paid_amt],T_PROF[bill_npi],$A639,T_PROF[year],N$2,T_PROF[encounter],N$4)</f>
        <v>0</v>
      </c>
      <c r="O639" s="18">
        <f t="shared" si="66"/>
        <v>0</v>
      </c>
      <c r="P639" s="1">
        <f t="shared" si="67"/>
        <v>0</v>
      </c>
      <c r="Q639" s="1">
        <f t="shared" si="68"/>
        <v>1.3333333333333333</v>
      </c>
      <c r="R639" s="1">
        <f t="shared" si="69"/>
        <v>1.3333333333333333</v>
      </c>
      <c r="S639" s="2">
        <f>SUM($R$6:$R639)/SUM($R$6:$R$1749)</f>
        <v>0.96681257955357136</v>
      </c>
    </row>
    <row r="640" spans="1:19" x14ac:dyDescent="0.35">
      <c r="A640">
        <v>1699720516</v>
      </c>
      <c r="B640" t="s">
        <v>351</v>
      </c>
      <c r="C640" t="s">
        <v>777</v>
      </c>
      <c r="D640" s="1">
        <f>SUMIFS(T_PROF[claims],T_PROF[year],D$2,T_PROF[encounter],D$4,T_PROF[bill_npi],$A640)</f>
        <v>4</v>
      </c>
      <c r="E640" s="1">
        <f>SUMIFS(T_PROF[claims],T_PROF[year],E$2,T_PROF[encounter],E$4,T_PROF[bill_npi],$A640)</f>
        <v>0</v>
      </c>
      <c r="F640" s="1">
        <f t="shared" si="63"/>
        <v>4</v>
      </c>
      <c r="G640" s="1">
        <f>SUMIFS(T_PROF[claims],T_PROF[year],G$2,T_PROF[encounter],G$4,T_PROF[bill_npi],$A640)</f>
        <v>4</v>
      </c>
      <c r="H640" s="1">
        <f>SUMIFS(T_PROF[claims],T_PROF[year],H$2,T_PROF[encounter],H$4,T_PROF[bill_npi],$A640)</f>
        <v>0</v>
      </c>
      <c r="I640" s="1">
        <f t="shared" si="64"/>
        <v>4</v>
      </c>
      <c r="J640" s="1">
        <f>SUMIFS(T_PROF[claims],T_PROF[year],J$2,T_PROF[encounter],J$4,T_PROF[bill_npi],$A640)</f>
        <v>1</v>
      </c>
      <c r="K640" s="1">
        <f>SUMIFS(T_PROF[claims],T_PROF[year],K$2,T_PROF[encounter],K$4,T_PROF[bill_npi],$A640)</f>
        <v>0</v>
      </c>
      <c r="L640" s="1">
        <f t="shared" si="65"/>
        <v>1</v>
      </c>
      <c r="M640" s="18">
        <f>SUMIFS(T_PROF[paid_amt],T_PROF[bill_npi],$A640,T_PROF[year],M$2,T_PROF[encounter],M$4)</f>
        <v>0</v>
      </c>
      <c r="N640" s="18">
        <f>SUMIFS(T_PROF[paid_amt],T_PROF[bill_npi],$A640,T_PROF[year],N$2,T_PROF[encounter],N$4)</f>
        <v>0</v>
      </c>
      <c r="O640" s="18">
        <f t="shared" si="66"/>
        <v>0</v>
      </c>
      <c r="P640" s="1">
        <f t="shared" si="67"/>
        <v>3</v>
      </c>
      <c r="Q640" s="1">
        <f t="shared" si="68"/>
        <v>0</v>
      </c>
      <c r="R640" s="1">
        <f t="shared" si="69"/>
        <v>3</v>
      </c>
      <c r="S640" s="2">
        <f>SUM($R$6:$R640)/SUM($R$6:$R$1749)</f>
        <v>0.96690571543882797</v>
      </c>
    </row>
    <row r="641" spans="1:19" x14ac:dyDescent="0.35">
      <c r="A641">
        <v>1932126992</v>
      </c>
      <c r="B641" t="s">
        <v>351</v>
      </c>
      <c r="C641" t="s">
        <v>777</v>
      </c>
      <c r="D641" s="1">
        <f>SUMIFS(T_PROF[claims],T_PROF[year],D$2,T_PROF[encounter],D$4,T_PROF[bill_npi],$A641)</f>
        <v>0</v>
      </c>
      <c r="E641" s="1">
        <f>SUMIFS(T_PROF[claims],T_PROF[year],E$2,T_PROF[encounter],E$4,T_PROF[bill_npi],$A641)</f>
        <v>5</v>
      </c>
      <c r="F641" s="1">
        <f t="shared" si="63"/>
        <v>5</v>
      </c>
      <c r="G641" s="1">
        <f>SUMIFS(T_PROF[claims],T_PROF[year],G$2,T_PROF[encounter],G$4,T_PROF[bill_npi],$A641)</f>
        <v>1</v>
      </c>
      <c r="H641" s="1">
        <f>SUMIFS(T_PROF[claims],T_PROF[year],H$2,T_PROF[encounter],H$4,T_PROF[bill_npi],$A641)</f>
        <v>0</v>
      </c>
      <c r="I641" s="1">
        <f t="shared" si="64"/>
        <v>1</v>
      </c>
      <c r="J641" s="1">
        <f>SUMIFS(T_PROF[claims],T_PROF[year],J$2,T_PROF[encounter],J$4,T_PROF[bill_npi],$A641)</f>
        <v>0</v>
      </c>
      <c r="K641" s="1">
        <f>SUMIFS(T_PROF[claims],T_PROF[year],K$2,T_PROF[encounter],K$4,T_PROF[bill_npi],$A641)</f>
        <v>1</v>
      </c>
      <c r="L641" s="1">
        <f t="shared" si="65"/>
        <v>1</v>
      </c>
      <c r="M641" s="18">
        <f>SUMIFS(T_PROF[paid_amt],T_PROF[bill_npi],$A641,T_PROF[year],M$2,T_PROF[encounter],M$4)</f>
        <v>0</v>
      </c>
      <c r="N641" s="18">
        <f>SUMIFS(T_PROF[paid_amt],T_PROF[bill_npi],$A641,T_PROF[year],N$2,T_PROF[encounter],N$4)</f>
        <v>3500</v>
      </c>
      <c r="O641" s="18">
        <f t="shared" si="66"/>
        <v>3500</v>
      </c>
      <c r="P641" s="1">
        <f t="shared" si="67"/>
        <v>0.33333333333333331</v>
      </c>
      <c r="Q641" s="1">
        <f t="shared" si="68"/>
        <v>2</v>
      </c>
      <c r="R641" s="1">
        <f t="shared" si="69"/>
        <v>2.3333333333333335</v>
      </c>
      <c r="S641" s="2">
        <f>SUM($R$6:$R641)/SUM($R$6:$R$1749)</f>
        <v>0.96697815446069413</v>
      </c>
    </row>
    <row r="642" spans="1:19" x14ac:dyDescent="0.35">
      <c r="A642">
        <v>1730179037</v>
      </c>
      <c r="B642" t="s">
        <v>351</v>
      </c>
      <c r="C642" t="s">
        <v>777</v>
      </c>
      <c r="D642" s="1">
        <f>SUMIFS(T_PROF[claims],T_PROF[year],D$2,T_PROF[encounter],D$4,T_PROF[bill_npi],$A642)</f>
        <v>1</v>
      </c>
      <c r="E642" s="1">
        <f>SUMIFS(T_PROF[claims],T_PROF[year],E$2,T_PROF[encounter],E$4,T_PROF[bill_npi],$A642)</f>
        <v>0</v>
      </c>
      <c r="F642" s="1">
        <f t="shared" si="63"/>
        <v>1</v>
      </c>
      <c r="G642" s="1">
        <f>SUMIFS(T_PROF[claims],T_PROF[year],G$2,T_PROF[encounter],G$4,T_PROF[bill_npi],$A642)</f>
        <v>6</v>
      </c>
      <c r="H642" s="1">
        <f>SUMIFS(T_PROF[claims],T_PROF[year],H$2,T_PROF[encounter],H$4,T_PROF[bill_npi],$A642)</f>
        <v>0</v>
      </c>
      <c r="I642" s="1">
        <f t="shared" si="64"/>
        <v>6</v>
      </c>
      <c r="J642" s="1">
        <f>SUMIFS(T_PROF[claims],T_PROF[year],J$2,T_PROF[encounter],J$4,T_PROF[bill_npi],$A642)</f>
        <v>2</v>
      </c>
      <c r="K642" s="1">
        <f>SUMIFS(T_PROF[claims],T_PROF[year],K$2,T_PROF[encounter],K$4,T_PROF[bill_npi],$A642)</f>
        <v>0</v>
      </c>
      <c r="L642" s="1">
        <f t="shared" si="65"/>
        <v>2</v>
      </c>
      <c r="M642" s="18">
        <f>SUMIFS(T_PROF[paid_amt],T_PROF[bill_npi],$A642,T_PROF[year],M$2,T_PROF[encounter],M$4)</f>
        <v>3441.5</v>
      </c>
      <c r="N642" s="18">
        <f>SUMIFS(T_PROF[paid_amt],T_PROF[bill_npi],$A642,T_PROF[year],N$2,T_PROF[encounter],N$4)</f>
        <v>0</v>
      </c>
      <c r="O642" s="18">
        <f t="shared" si="66"/>
        <v>3441.5</v>
      </c>
      <c r="P642" s="1">
        <f t="shared" si="67"/>
        <v>3</v>
      </c>
      <c r="Q642" s="1">
        <f t="shared" si="68"/>
        <v>0</v>
      </c>
      <c r="R642" s="1">
        <f t="shared" si="69"/>
        <v>3</v>
      </c>
      <c r="S642" s="2">
        <f>SUM($R$6:$R642)/SUM($R$6:$R$1749)</f>
        <v>0.96707129034595074</v>
      </c>
    </row>
    <row r="643" spans="1:19" x14ac:dyDescent="0.35">
      <c r="A643">
        <v>1952374050</v>
      </c>
      <c r="B643" t="s">
        <v>351</v>
      </c>
      <c r="C643" t="s">
        <v>777</v>
      </c>
      <c r="D643" s="1">
        <f>SUMIFS(T_PROF[claims],T_PROF[year],D$2,T_PROF[encounter],D$4,T_PROF[bill_npi],$A643)</f>
        <v>3</v>
      </c>
      <c r="E643" s="1">
        <f>SUMIFS(T_PROF[claims],T_PROF[year],E$2,T_PROF[encounter],E$4,T_PROF[bill_npi],$A643)</f>
        <v>0</v>
      </c>
      <c r="F643" s="1">
        <f t="shared" si="63"/>
        <v>3</v>
      </c>
      <c r="G643" s="1">
        <f>SUMIFS(T_PROF[claims],T_PROF[year],G$2,T_PROF[encounter],G$4,T_PROF[bill_npi],$A643)</f>
        <v>1</v>
      </c>
      <c r="H643" s="1">
        <f>SUMIFS(T_PROF[claims],T_PROF[year],H$2,T_PROF[encounter],H$4,T_PROF[bill_npi],$A643)</f>
        <v>0</v>
      </c>
      <c r="I643" s="1">
        <f t="shared" si="64"/>
        <v>1</v>
      </c>
      <c r="J643" s="1">
        <f>SUMIFS(T_PROF[claims],T_PROF[year],J$2,T_PROF[encounter],J$4,T_PROF[bill_npi],$A643)</f>
        <v>0</v>
      </c>
      <c r="K643" s="1">
        <f>SUMIFS(T_PROF[claims],T_PROF[year],K$2,T_PROF[encounter],K$4,T_PROF[bill_npi],$A643)</f>
        <v>0</v>
      </c>
      <c r="L643" s="1">
        <f t="shared" si="65"/>
        <v>0</v>
      </c>
      <c r="M643" s="18">
        <f>SUMIFS(T_PROF[paid_amt],T_PROF[bill_npi],$A643,T_PROF[year],M$2,T_PROF[encounter],M$4)</f>
        <v>0</v>
      </c>
      <c r="N643" s="18">
        <f>SUMIFS(T_PROF[paid_amt],T_PROF[bill_npi],$A643,T_PROF[year],N$2,T_PROF[encounter],N$4)</f>
        <v>0</v>
      </c>
      <c r="O643" s="18">
        <f t="shared" si="66"/>
        <v>0</v>
      </c>
      <c r="P643" s="1">
        <f t="shared" si="67"/>
        <v>1.3333333333333333</v>
      </c>
      <c r="Q643" s="1">
        <f t="shared" si="68"/>
        <v>0</v>
      </c>
      <c r="R643" s="1">
        <f t="shared" si="69"/>
        <v>1.3333333333333333</v>
      </c>
      <c r="S643" s="2">
        <f>SUM($R$6:$R643)/SUM($R$6:$R$1749)</f>
        <v>0.96711268407273143</v>
      </c>
    </row>
    <row r="644" spans="1:19" x14ac:dyDescent="0.35">
      <c r="A644">
        <v>1619986205</v>
      </c>
      <c r="B644" t="s">
        <v>351</v>
      </c>
      <c r="C644" t="s">
        <v>777</v>
      </c>
      <c r="D644" s="1">
        <f>SUMIFS(T_PROF[claims],T_PROF[year],D$2,T_PROF[encounter],D$4,T_PROF[bill_npi],$A644)</f>
        <v>2</v>
      </c>
      <c r="E644" s="1">
        <f>SUMIFS(T_PROF[claims],T_PROF[year],E$2,T_PROF[encounter],E$4,T_PROF[bill_npi],$A644)</f>
        <v>0</v>
      </c>
      <c r="F644" s="1">
        <f t="shared" si="63"/>
        <v>2</v>
      </c>
      <c r="G644" s="1">
        <f>SUMIFS(T_PROF[claims],T_PROF[year],G$2,T_PROF[encounter],G$4,T_PROF[bill_npi],$A644)</f>
        <v>1</v>
      </c>
      <c r="H644" s="1">
        <f>SUMIFS(T_PROF[claims],T_PROF[year],H$2,T_PROF[encounter],H$4,T_PROF[bill_npi],$A644)</f>
        <v>0</v>
      </c>
      <c r="I644" s="1">
        <f t="shared" si="64"/>
        <v>1</v>
      </c>
      <c r="J644" s="1">
        <f>SUMIFS(T_PROF[claims],T_PROF[year],J$2,T_PROF[encounter],J$4,T_PROF[bill_npi],$A644)</f>
        <v>0</v>
      </c>
      <c r="K644" s="1">
        <f>SUMIFS(T_PROF[claims],T_PROF[year],K$2,T_PROF[encounter],K$4,T_PROF[bill_npi],$A644)</f>
        <v>0</v>
      </c>
      <c r="L644" s="1">
        <f t="shared" si="65"/>
        <v>0</v>
      </c>
      <c r="M644" s="18">
        <f>SUMIFS(T_PROF[paid_amt],T_PROF[bill_npi],$A644,T_PROF[year],M$2,T_PROF[encounter],M$4)</f>
        <v>0</v>
      </c>
      <c r="N644" s="18">
        <f>SUMIFS(T_PROF[paid_amt],T_PROF[bill_npi],$A644,T_PROF[year],N$2,T_PROF[encounter],N$4)</f>
        <v>0</v>
      </c>
      <c r="O644" s="18">
        <f t="shared" si="66"/>
        <v>0</v>
      </c>
      <c r="P644" s="1">
        <f t="shared" si="67"/>
        <v>1</v>
      </c>
      <c r="Q644" s="1">
        <f t="shared" si="68"/>
        <v>0</v>
      </c>
      <c r="R644" s="1">
        <f t="shared" si="69"/>
        <v>1</v>
      </c>
      <c r="S644" s="2">
        <f>SUM($R$6:$R644)/SUM($R$6:$R$1749)</f>
        <v>0.96714372936781701</v>
      </c>
    </row>
    <row r="645" spans="1:19" x14ac:dyDescent="0.35">
      <c r="A645">
        <v>1871564971</v>
      </c>
      <c r="B645" t="s">
        <v>351</v>
      </c>
      <c r="C645" t="s">
        <v>777</v>
      </c>
      <c r="D645" s="1">
        <f>SUMIFS(T_PROF[claims],T_PROF[year],D$2,T_PROF[encounter],D$4,T_PROF[bill_npi],$A645)</f>
        <v>0</v>
      </c>
      <c r="E645" s="1">
        <f>SUMIFS(T_PROF[claims],T_PROF[year],E$2,T_PROF[encounter],E$4,T_PROF[bill_npi],$A645)</f>
        <v>1</v>
      </c>
      <c r="F645" s="1">
        <f t="shared" si="63"/>
        <v>1</v>
      </c>
      <c r="G645" s="1">
        <f>SUMIFS(T_PROF[claims],T_PROF[year],G$2,T_PROF[encounter],G$4,T_PROF[bill_npi],$A645)</f>
        <v>0</v>
      </c>
      <c r="H645" s="1">
        <f>SUMIFS(T_PROF[claims],T_PROF[year],H$2,T_PROF[encounter],H$4,T_PROF[bill_npi],$A645)</f>
        <v>1</v>
      </c>
      <c r="I645" s="1">
        <f t="shared" si="64"/>
        <v>1</v>
      </c>
      <c r="J645" s="1">
        <f>SUMIFS(T_PROF[claims],T_PROF[year],J$2,T_PROF[encounter],J$4,T_PROF[bill_npi],$A645)</f>
        <v>0</v>
      </c>
      <c r="K645" s="1">
        <f>SUMIFS(T_PROF[claims],T_PROF[year],K$2,T_PROF[encounter],K$4,T_PROF[bill_npi],$A645)</f>
        <v>1</v>
      </c>
      <c r="L645" s="1">
        <f t="shared" si="65"/>
        <v>1</v>
      </c>
      <c r="M645" s="18">
        <f>SUMIFS(T_PROF[paid_amt],T_PROF[bill_npi],$A645,T_PROF[year],M$2,T_PROF[encounter],M$4)</f>
        <v>0</v>
      </c>
      <c r="N645" s="18">
        <f>SUMIFS(T_PROF[paid_amt],T_PROF[bill_npi],$A645,T_PROF[year],N$2,T_PROF[encounter],N$4)</f>
        <v>3152</v>
      </c>
      <c r="O645" s="18">
        <f t="shared" si="66"/>
        <v>3152</v>
      </c>
      <c r="P645" s="1">
        <f t="shared" si="67"/>
        <v>0</v>
      </c>
      <c r="Q645" s="1">
        <f t="shared" si="68"/>
        <v>1</v>
      </c>
      <c r="R645" s="1">
        <f t="shared" si="69"/>
        <v>1</v>
      </c>
      <c r="S645" s="2">
        <f>SUM($R$6:$R645)/SUM($R$6:$R$1749)</f>
        <v>0.96717477466290247</v>
      </c>
    </row>
    <row r="646" spans="1:19" x14ac:dyDescent="0.35">
      <c r="A646">
        <v>1861444978</v>
      </c>
      <c r="B646" t="s">
        <v>351</v>
      </c>
      <c r="C646" t="s">
        <v>777</v>
      </c>
      <c r="D646" s="1">
        <f>SUMIFS(T_PROF[claims],T_PROF[year],D$2,T_PROF[encounter],D$4,T_PROF[bill_npi],$A646)</f>
        <v>6</v>
      </c>
      <c r="E646" s="1">
        <f>SUMIFS(T_PROF[claims],T_PROF[year],E$2,T_PROF[encounter],E$4,T_PROF[bill_npi],$A646)</f>
        <v>0</v>
      </c>
      <c r="F646" s="1">
        <f t="shared" ref="F646:F709" si="70">SUM(D646,E646)</f>
        <v>6</v>
      </c>
      <c r="G646" s="1">
        <f>SUMIFS(T_PROF[claims],T_PROF[year],G$2,T_PROF[encounter],G$4,T_PROF[bill_npi],$A646)</f>
        <v>2</v>
      </c>
      <c r="H646" s="1">
        <f>SUMIFS(T_PROF[claims],T_PROF[year],H$2,T_PROF[encounter],H$4,T_PROF[bill_npi],$A646)</f>
        <v>0</v>
      </c>
      <c r="I646" s="1">
        <f t="shared" ref="I646:I709" si="71">SUM(G646,H646)</f>
        <v>2</v>
      </c>
      <c r="J646" s="1">
        <f>SUMIFS(T_PROF[claims],T_PROF[year],J$2,T_PROF[encounter],J$4,T_PROF[bill_npi],$A646)</f>
        <v>1</v>
      </c>
      <c r="K646" s="1">
        <f>SUMIFS(T_PROF[claims],T_PROF[year],K$2,T_PROF[encounter],K$4,T_PROF[bill_npi],$A646)</f>
        <v>0</v>
      </c>
      <c r="L646" s="1">
        <f t="shared" ref="L646:L709" si="72">SUM(J646,K646)</f>
        <v>1</v>
      </c>
      <c r="M646" s="18">
        <f>SUMIFS(T_PROF[paid_amt],T_PROF[bill_npi],$A646,T_PROF[year],M$2,T_PROF[encounter],M$4)</f>
        <v>1720.75</v>
      </c>
      <c r="N646" s="18">
        <f>SUMIFS(T_PROF[paid_amt],T_PROF[bill_npi],$A646,T_PROF[year],N$2,T_PROF[encounter],N$4)</f>
        <v>0</v>
      </c>
      <c r="O646" s="18">
        <f t="shared" si="66"/>
        <v>1720.75</v>
      </c>
      <c r="P646" s="1">
        <f t="shared" si="67"/>
        <v>3</v>
      </c>
      <c r="Q646" s="1">
        <f t="shared" si="68"/>
        <v>0</v>
      </c>
      <c r="R646" s="1">
        <f t="shared" si="69"/>
        <v>3</v>
      </c>
      <c r="S646" s="2">
        <f>SUM($R$6:$R646)/SUM($R$6:$R$1749)</f>
        <v>0.96726791054815908</v>
      </c>
    </row>
    <row r="647" spans="1:19" x14ac:dyDescent="0.35">
      <c r="A647">
        <v>1225028285</v>
      </c>
      <c r="B647" t="s">
        <v>351</v>
      </c>
      <c r="C647" t="s">
        <v>777</v>
      </c>
      <c r="D647" s="1">
        <f>SUMIFS(T_PROF[claims],T_PROF[year],D$2,T_PROF[encounter],D$4,T_PROF[bill_npi],$A647)</f>
        <v>4</v>
      </c>
      <c r="E647" s="1">
        <f>SUMIFS(T_PROF[claims],T_PROF[year],E$2,T_PROF[encounter],E$4,T_PROF[bill_npi],$A647)</f>
        <v>0</v>
      </c>
      <c r="F647" s="1">
        <f t="shared" si="70"/>
        <v>4</v>
      </c>
      <c r="G647" s="1">
        <f>SUMIFS(T_PROF[claims],T_PROF[year],G$2,T_PROF[encounter],G$4,T_PROF[bill_npi],$A647)</f>
        <v>2</v>
      </c>
      <c r="H647" s="1">
        <f>SUMIFS(T_PROF[claims],T_PROF[year],H$2,T_PROF[encounter],H$4,T_PROF[bill_npi],$A647)</f>
        <v>0</v>
      </c>
      <c r="I647" s="1">
        <f t="shared" si="71"/>
        <v>2</v>
      </c>
      <c r="J647" s="1">
        <f>SUMIFS(T_PROF[claims],T_PROF[year],J$2,T_PROF[encounter],J$4,T_PROF[bill_npi],$A647)</f>
        <v>1</v>
      </c>
      <c r="K647" s="1">
        <f>SUMIFS(T_PROF[claims],T_PROF[year],K$2,T_PROF[encounter],K$4,T_PROF[bill_npi],$A647)</f>
        <v>0</v>
      </c>
      <c r="L647" s="1">
        <f t="shared" si="72"/>
        <v>1</v>
      </c>
      <c r="M647" s="18">
        <f>SUMIFS(T_PROF[paid_amt],T_PROF[bill_npi],$A647,T_PROF[year],M$2,T_PROF[encounter],M$4)</f>
        <v>0</v>
      </c>
      <c r="N647" s="18">
        <f>SUMIFS(T_PROF[paid_amt],T_PROF[bill_npi],$A647,T_PROF[year],N$2,T_PROF[encounter],N$4)</f>
        <v>0</v>
      </c>
      <c r="O647" s="18">
        <f t="shared" ref="O647:O710" si="73">SUM(M647:N647)</f>
        <v>0</v>
      </c>
      <c r="P647" s="1">
        <f t="shared" ref="P647:P710" si="74">AVERAGE(J647,G647,D647)</f>
        <v>2.3333333333333335</v>
      </c>
      <c r="Q647" s="1">
        <f t="shared" ref="Q647:Q710" si="75">AVERAGE(K647,H647,E647)</f>
        <v>0</v>
      </c>
      <c r="R647" s="1">
        <f t="shared" ref="R647:R710" si="76">AVERAGE(L647,I647,F647)</f>
        <v>2.3333333333333335</v>
      </c>
      <c r="S647" s="2">
        <f>SUM($R$6:$R647)/SUM($R$6:$R$1749)</f>
        <v>0.96734034957002524</v>
      </c>
    </row>
    <row r="648" spans="1:19" x14ac:dyDescent="0.35">
      <c r="A648">
        <v>1356635288</v>
      </c>
      <c r="B648" t="s">
        <v>357</v>
      </c>
      <c r="C648" t="s">
        <v>2208</v>
      </c>
      <c r="D648" s="1">
        <f>SUMIFS(T_PROF[claims],T_PROF[year],D$2,T_PROF[encounter],D$4,T_PROF[bill_npi],$A648)</f>
        <v>2</v>
      </c>
      <c r="E648" s="1">
        <f>SUMIFS(T_PROF[claims],T_PROF[year],E$2,T_PROF[encounter],E$4,T_PROF[bill_npi],$A648)</f>
        <v>0</v>
      </c>
      <c r="F648" s="1">
        <f t="shared" si="70"/>
        <v>2</v>
      </c>
      <c r="G648" s="1">
        <f>SUMIFS(T_PROF[claims],T_PROF[year],G$2,T_PROF[encounter],G$4,T_PROF[bill_npi],$A648)</f>
        <v>6</v>
      </c>
      <c r="H648" s="1">
        <f>SUMIFS(T_PROF[claims],T_PROF[year],H$2,T_PROF[encounter],H$4,T_PROF[bill_npi],$A648)</f>
        <v>0</v>
      </c>
      <c r="I648" s="1">
        <f t="shared" si="71"/>
        <v>6</v>
      </c>
      <c r="J648" s="1">
        <f>SUMIFS(T_PROF[claims],T_PROF[year],J$2,T_PROF[encounter],J$4,T_PROF[bill_npi],$A648)</f>
        <v>3</v>
      </c>
      <c r="K648" s="1">
        <f>SUMIFS(T_PROF[claims],T_PROF[year],K$2,T_PROF[encounter],K$4,T_PROF[bill_npi],$A648)</f>
        <v>0</v>
      </c>
      <c r="L648" s="1">
        <f t="shared" si="72"/>
        <v>3</v>
      </c>
      <c r="M648" s="18">
        <f>SUMIFS(T_PROF[paid_amt],T_PROF[bill_npi],$A648,T_PROF[year],M$2,T_PROF[encounter],M$4)</f>
        <v>3846.89</v>
      </c>
      <c r="N648" s="18">
        <f>SUMIFS(T_PROF[paid_amt],T_PROF[bill_npi],$A648,T_PROF[year],N$2,T_PROF[encounter],N$4)</f>
        <v>0</v>
      </c>
      <c r="O648" s="18">
        <f t="shared" si="73"/>
        <v>3846.89</v>
      </c>
      <c r="P648" s="1">
        <f t="shared" si="74"/>
        <v>3.6666666666666665</v>
      </c>
      <c r="Q648" s="1">
        <f t="shared" si="75"/>
        <v>0</v>
      </c>
      <c r="R648" s="1">
        <f t="shared" si="76"/>
        <v>3.6666666666666665</v>
      </c>
      <c r="S648" s="2">
        <f>SUM($R$6:$R648)/SUM($R$6:$R$1749)</f>
        <v>0.96745418231867231</v>
      </c>
    </row>
    <row r="649" spans="1:19" x14ac:dyDescent="0.35">
      <c r="A649">
        <v>1033215785</v>
      </c>
      <c r="B649" t="s">
        <v>367</v>
      </c>
      <c r="C649" t="s">
        <v>2086</v>
      </c>
      <c r="D649" s="1">
        <f>SUMIFS(T_PROF[claims],T_PROF[year],D$2,T_PROF[encounter],D$4,T_PROF[bill_npi],$A649)</f>
        <v>0</v>
      </c>
      <c r="E649" s="1">
        <f>SUMIFS(T_PROF[claims],T_PROF[year],E$2,T_PROF[encounter],E$4,T_PROF[bill_npi],$A649)</f>
        <v>3</v>
      </c>
      <c r="F649" s="1">
        <f t="shared" si="70"/>
        <v>3</v>
      </c>
      <c r="G649" s="1">
        <f>SUMIFS(T_PROF[claims],T_PROF[year],G$2,T_PROF[encounter],G$4,T_PROF[bill_npi],$A649)</f>
        <v>0</v>
      </c>
      <c r="H649" s="1">
        <f>SUMIFS(T_PROF[claims],T_PROF[year],H$2,T_PROF[encounter],H$4,T_PROF[bill_npi],$A649)</f>
        <v>5</v>
      </c>
      <c r="I649" s="1">
        <f t="shared" si="71"/>
        <v>5</v>
      </c>
      <c r="J649" s="1">
        <f>SUMIFS(T_PROF[claims],T_PROF[year],J$2,T_PROF[encounter],J$4,T_PROF[bill_npi],$A649)</f>
        <v>0</v>
      </c>
      <c r="K649" s="1">
        <f>SUMIFS(T_PROF[claims],T_PROF[year],K$2,T_PROF[encounter],K$4,T_PROF[bill_npi],$A649)</f>
        <v>0</v>
      </c>
      <c r="L649" s="1">
        <f t="shared" si="72"/>
        <v>0</v>
      </c>
      <c r="M649" s="18">
        <f>SUMIFS(T_PROF[paid_amt],T_PROF[bill_npi],$A649,T_PROF[year],M$2,T_PROF[encounter],M$4)</f>
        <v>0</v>
      </c>
      <c r="N649" s="18">
        <f>SUMIFS(T_PROF[paid_amt],T_PROF[bill_npi],$A649,T_PROF[year],N$2,T_PROF[encounter],N$4)</f>
        <v>0</v>
      </c>
      <c r="O649" s="18">
        <f t="shared" si="73"/>
        <v>0</v>
      </c>
      <c r="P649" s="1">
        <f t="shared" si="74"/>
        <v>0</v>
      </c>
      <c r="Q649" s="1">
        <f t="shared" si="75"/>
        <v>2.6666666666666665</v>
      </c>
      <c r="R649" s="1">
        <f t="shared" si="76"/>
        <v>2.6666666666666665</v>
      </c>
      <c r="S649" s="2">
        <f>SUM($R$6:$R649)/SUM($R$6:$R$1749)</f>
        <v>0.96753696977223369</v>
      </c>
    </row>
    <row r="650" spans="1:19" x14ac:dyDescent="0.35">
      <c r="A650">
        <v>1740203116</v>
      </c>
      <c r="B650" t="s">
        <v>351</v>
      </c>
      <c r="C650" t="s">
        <v>777</v>
      </c>
      <c r="D650" s="1">
        <f>SUMIFS(T_PROF[claims],T_PROF[year],D$2,T_PROF[encounter],D$4,T_PROF[bill_npi],$A650)</f>
        <v>2</v>
      </c>
      <c r="E650" s="1">
        <f>SUMIFS(T_PROF[claims],T_PROF[year],E$2,T_PROF[encounter],E$4,T_PROF[bill_npi],$A650)</f>
        <v>0</v>
      </c>
      <c r="F650" s="1">
        <f t="shared" si="70"/>
        <v>2</v>
      </c>
      <c r="G650" s="1">
        <f>SUMIFS(T_PROF[claims],T_PROF[year],G$2,T_PROF[encounter],G$4,T_PROF[bill_npi],$A650)</f>
        <v>8</v>
      </c>
      <c r="H650" s="1">
        <f>SUMIFS(T_PROF[claims],T_PROF[year],H$2,T_PROF[encounter],H$4,T_PROF[bill_npi],$A650)</f>
        <v>0</v>
      </c>
      <c r="I650" s="1">
        <f t="shared" si="71"/>
        <v>8</v>
      </c>
      <c r="J650" s="1">
        <f>SUMIFS(T_PROF[claims],T_PROF[year],J$2,T_PROF[encounter],J$4,T_PROF[bill_npi],$A650)</f>
        <v>4</v>
      </c>
      <c r="K650" s="1">
        <f>SUMIFS(T_PROF[claims],T_PROF[year],K$2,T_PROF[encounter],K$4,T_PROF[bill_npi],$A650)</f>
        <v>0</v>
      </c>
      <c r="L650" s="1">
        <f t="shared" si="72"/>
        <v>4</v>
      </c>
      <c r="M650" s="18">
        <f>SUMIFS(T_PROF[paid_amt],T_PROF[bill_npi],$A650,T_PROF[year],M$2,T_PROF[encounter],M$4)</f>
        <v>1720.75</v>
      </c>
      <c r="N650" s="18">
        <f>SUMIFS(T_PROF[paid_amt],T_PROF[bill_npi],$A650,T_PROF[year],N$2,T_PROF[encounter],N$4)</f>
        <v>0</v>
      </c>
      <c r="O650" s="18">
        <f t="shared" si="73"/>
        <v>1720.75</v>
      </c>
      <c r="P650" s="1">
        <f t="shared" si="74"/>
        <v>4.666666666666667</v>
      </c>
      <c r="Q650" s="1">
        <f t="shared" si="75"/>
        <v>0</v>
      </c>
      <c r="R650" s="1">
        <f t="shared" si="76"/>
        <v>4.666666666666667</v>
      </c>
      <c r="S650" s="2">
        <f>SUM($R$6:$R650)/SUM($R$6:$R$1749)</f>
        <v>0.96768184781596622</v>
      </c>
    </row>
    <row r="651" spans="1:19" x14ac:dyDescent="0.35">
      <c r="A651">
        <v>1508315524</v>
      </c>
      <c r="B651" t="s">
        <v>357</v>
      </c>
      <c r="C651" t="s">
        <v>2208</v>
      </c>
      <c r="D651" s="1">
        <f>SUMIFS(T_PROF[claims],T_PROF[year],D$2,T_PROF[encounter],D$4,T_PROF[bill_npi],$A651)</f>
        <v>1</v>
      </c>
      <c r="E651" s="1">
        <f>SUMIFS(T_PROF[claims],T_PROF[year],E$2,T_PROF[encounter],E$4,T_PROF[bill_npi],$A651)</f>
        <v>0</v>
      </c>
      <c r="F651" s="1">
        <f t="shared" si="70"/>
        <v>1</v>
      </c>
      <c r="G651" s="1">
        <f>SUMIFS(T_PROF[claims],T_PROF[year],G$2,T_PROF[encounter],G$4,T_PROF[bill_npi],$A651)</f>
        <v>0</v>
      </c>
      <c r="H651" s="1">
        <f>SUMIFS(T_PROF[claims],T_PROF[year],H$2,T_PROF[encounter],H$4,T_PROF[bill_npi],$A651)</f>
        <v>0</v>
      </c>
      <c r="I651" s="1">
        <f t="shared" si="71"/>
        <v>0</v>
      </c>
      <c r="J651" s="1">
        <f>SUMIFS(T_PROF[claims],T_PROF[year],J$2,T_PROF[encounter],J$4,T_PROF[bill_npi],$A651)</f>
        <v>0</v>
      </c>
      <c r="K651" s="1">
        <f>SUMIFS(T_PROF[claims],T_PROF[year],K$2,T_PROF[encounter],K$4,T_PROF[bill_npi],$A651)</f>
        <v>0</v>
      </c>
      <c r="L651" s="1">
        <f t="shared" si="72"/>
        <v>0</v>
      </c>
      <c r="M651" s="18">
        <f>SUMIFS(T_PROF[paid_amt],T_PROF[bill_npi],$A651,T_PROF[year],M$2,T_PROF[encounter],M$4)</f>
        <v>0</v>
      </c>
      <c r="N651" s="18">
        <f>SUMIFS(T_PROF[paid_amt],T_PROF[bill_npi],$A651,T_PROF[year],N$2,T_PROF[encounter],N$4)</f>
        <v>0</v>
      </c>
      <c r="O651" s="18">
        <f t="shared" si="73"/>
        <v>0</v>
      </c>
      <c r="P651" s="1">
        <f t="shared" si="74"/>
        <v>0.33333333333333331</v>
      </c>
      <c r="Q651" s="1">
        <f t="shared" si="75"/>
        <v>0</v>
      </c>
      <c r="R651" s="1">
        <f t="shared" si="76"/>
        <v>0.33333333333333331</v>
      </c>
      <c r="S651" s="2">
        <f>SUM($R$6:$R651)/SUM($R$6:$R$1749)</f>
        <v>0.96769219624766134</v>
      </c>
    </row>
    <row r="652" spans="1:19" x14ac:dyDescent="0.35">
      <c r="A652">
        <v>1205240595</v>
      </c>
      <c r="B652" t="s">
        <v>351</v>
      </c>
      <c r="C652" t="s">
        <v>777</v>
      </c>
      <c r="D652" s="1">
        <f>SUMIFS(T_PROF[claims],T_PROF[year],D$2,T_PROF[encounter],D$4,T_PROF[bill_npi],$A652)</f>
        <v>2</v>
      </c>
      <c r="E652" s="1">
        <f>SUMIFS(T_PROF[claims],T_PROF[year],E$2,T_PROF[encounter],E$4,T_PROF[bill_npi],$A652)</f>
        <v>6</v>
      </c>
      <c r="F652" s="1">
        <f t="shared" si="70"/>
        <v>8</v>
      </c>
      <c r="G652" s="1">
        <f>SUMIFS(T_PROF[claims],T_PROF[year],G$2,T_PROF[encounter],G$4,T_PROF[bill_npi],$A652)</f>
        <v>2</v>
      </c>
      <c r="H652" s="1">
        <f>SUMIFS(T_PROF[claims],T_PROF[year],H$2,T_PROF[encounter],H$4,T_PROF[bill_npi],$A652)</f>
        <v>1</v>
      </c>
      <c r="I652" s="1">
        <f t="shared" si="71"/>
        <v>3</v>
      </c>
      <c r="J652" s="1">
        <f>SUMIFS(T_PROF[claims],T_PROF[year],J$2,T_PROF[encounter],J$4,T_PROF[bill_npi],$A652)</f>
        <v>0</v>
      </c>
      <c r="K652" s="1">
        <f>SUMIFS(T_PROF[claims],T_PROF[year],K$2,T_PROF[encounter],K$4,T_PROF[bill_npi],$A652)</f>
        <v>12</v>
      </c>
      <c r="L652" s="1">
        <f t="shared" si="72"/>
        <v>12</v>
      </c>
      <c r="M652" s="18">
        <f>SUMIFS(T_PROF[paid_amt],T_PROF[bill_npi],$A652,T_PROF[year],M$2,T_PROF[encounter],M$4)</f>
        <v>0</v>
      </c>
      <c r="N652" s="18">
        <f>SUMIFS(T_PROF[paid_amt],T_PROF[bill_npi],$A652,T_PROF[year],N$2,T_PROF[encounter],N$4)</f>
        <v>11548.94</v>
      </c>
      <c r="O652" s="18">
        <f t="shared" si="73"/>
        <v>11548.94</v>
      </c>
      <c r="P652" s="1">
        <f t="shared" si="74"/>
        <v>1.3333333333333333</v>
      </c>
      <c r="Q652" s="1">
        <f t="shared" si="75"/>
        <v>6.333333333333333</v>
      </c>
      <c r="R652" s="1">
        <f t="shared" si="76"/>
        <v>7.666666666666667</v>
      </c>
      <c r="S652" s="2">
        <f>SUM($R$6:$R652)/SUM($R$6:$R$1749)</f>
        <v>0.96793021017665049</v>
      </c>
    </row>
    <row r="653" spans="1:19" x14ac:dyDescent="0.35">
      <c r="A653">
        <v>1306091400</v>
      </c>
      <c r="B653" t="s">
        <v>351</v>
      </c>
      <c r="C653" t="s">
        <v>777</v>
      </c>
      <c r="D653" s="1">
        <f>SUMIFS(T_PROF[claims],T_PROF[year],D$2,T_PROF[encounter],D$4,T_PROF[bill_npi],$A653)</f>
        <v>2</v>
      </c>
      <c r="E653" s="1">
        <f>SUMIFS(T_PROF[claims],T_PROF[year],E$2,T_PROF[encounter],E$4,T_PROF[bill_npi],$A653)</f>
        <v>0</v>
      </c>
      <c r="F653" s="1">
        <f t="shared" si="70"/>
        <v>2</v>
      </c>
      <c r="G653" s="1">
        <f>SUMIFS(T_PROF[claims],T_PROF[year],G$2,T_PROF[encounter],G$4,T_PROF[bill_npi],$A653)</f>
        <v>3</v>
      </c>
      <c r="H653" s="1">
        <f>SUMIFS(T_PROF[claims],T_PROF[year],H$2,T_PROF[encounter],H$4,T_PROF[bill_npi],$A653)</f>
        <v>0</v>
      </c>
      <c r="I653" s="1">
        <f t="shared" si="71"/>
        <v>3</v>
      </c>
      <c r="J653" s="1">
        <f>SUMIFS(T_PROF[claims],T_PROF[year],J$2,T_PROF[encounter],J$4,T_PROF[bill_npi],$A653)</f>
        <v>1</v>
      </c>
      <c r="K653" s="1">
        <f>SUMIFS(T_PROF[claims],T_PROF[year],K$2,T_PROF[encounter],K$4,T_PROF[bill_npi],$A653)</f>
        <v>0</v>
      </c>
      <c r="L653" s="1">
        <f t="shared" si="72"/>
        <v>1</v>
      </c>
      <c r="M653" s="18">
        <f>SUMIFS(T_PROF[paid_amt],T_PROF[bill_npi],$A653,T_PROF[year],M$2,T_PROF[encounter],M$4)</f>
        <v>0</v>
      </c>
      <c r="N653" s="18">
        <f>SUMIFS(T_PROF[paid_amt],T_PROF[bill_npi],$A653,T_PROF[year],N$2,T_PROF[encounter],N$4)</f>
        <v>0</v>
      </c>
      <c r="O653" s="18">
        <f t="shared" si="73"/>
        <v>0</v>
      </c>
      <c r="P653" s="1">
        <f t="shared" si="74"/>
        <v>2</v>
      </c>
      <c r="Q653" s="1">
        <f t="shared" si="75"/>
        <v>0</v>
      </c>
      <c r="R653" s="1">
        <f t="shared" si="76"/>
        <v>2</v>
      </c>
      <c r="S653" s="2">
        <f>SUM($R$6:$R653)/SUM($R$6:$R$1749)</f>
        <v>0.96799230076682152</v>
      </c>
    </row>
    <row r="654" spans="1:19" x14ac:dyDescent="0.35">
      <c r="A654">
        <v>1508834201</v>
      </c>
      <c r="B654" t="s">
        <v>351</v>
      </c>
      <c r="C654" t="s">
        <v>777</v>
      </c>
      <c r="D654" s="1">
        <f>SUMIFS(T_PROF[claims],T_PROF[year],D$2,T_PROF[encounter],D$4,T_PROF[bill_npi],$A654)</f>
        <v>5</v>
      </c>
      <c r="E654" s="1">
        <f>SUMIFS(T_PROF[claims],T_PROF[year],E$2,T_PROF[encounter],E$4,T_PROF[bill_npi],$A654)</f>
        <v>0</v>
      </c>
      <c r="F654" s="1">
        <f t="shared" si="70"/>
        <v>5</v>
      </c>
      <c r="G654" s="1">
        <f>SUMIFS(T_PROF[claims],T_PROF[year],G$2,T_PROF[encounter],G$4,T_PROF[bill_npi],$A654)</f>
        <v>1</v>
      </c>
      <c r="H654" s="1">
        <f>SUMIFS(T_PROF[claims],T_PROF[year],H$2,T_PROF[encounter],H$4,T_PROF[bill_npi],$A654)</f>
        <v>0</v>
      </c>
      <c r="I654" s="1">
        <f t="shared" si="71"/>
        <v>1</v>
      </c>
      <c r="J654" s="1">
        <f>SUMIFS(T_PROF[claims],T_PROF[year],J$2,T_PROF[encounter],J$4,T_PROF[bill_npi],$A654)</f>
        <v>2</v>
      </c>
      <c r="K654" s="1">
        <f>SUMIFS(T_PROF[claims],T_PROF[year],K$2,T_PROF[encounter],K$4,T_PROF[bill_npi],$A654)</f>
        <v>1</v>
      </c>
      <c r="L654" s="1">
        <f t="shared" si="72"/>
        <v>3</v>
      </c>
      <c r="M654" s="18">
        <f>SUMIFS(T_PROF[paid_amt],T_PROF[bill_npi],$A654,T_PROF[year],M$2,T_PROF[encounter],M$4)</f>
        <v>2542.4899999999998</v>
      </c>
      <c r="N654" s="18">
        <f>SUMIFS(T_PROF[paid_amt],T_PROF[bill_npi],$A654,T_PROF[year],N$2,T_PROF[encounter],N$4)</f>
        <v>2087.85</v>
      </c>
      <c r="O654" s="18">
        <f t="shared" si="73"/>
        <v>4630.34</v>
      </c>
      <c r="P654" s="1">
        <f t="shared" si="74"/>
        <v>2.6666666666666665</v>
      </c>
      <c r="Q654" s="1">
        <f t="shared" si="75"/>
        <v>0.33333333333333331</v>
      </c>
      <c r="R654" s="1">
        <f t="shared" si="76"/>
        <v>3</v>
      </c>
      <c r="S654" s="2">
        <f>SUM($R$6:$R654)/SUM($R$6:$R$1749)</f>
        <v>0.96808543665207814</v>
      </c>
    </row>
    <row r="655" spans="1:19" x14ac:dyDescent="0.35">
      <c r="A655">
        <v>1467861500</v>
      </c>
      <c r="B655" t="s">
        <v>351</v>
      </c>
      <c r="C655" t="s">
        <v>777</v>
      </c>
      <c r="D655" s="1">
        <f>SUMIFS(T_PROF[claims],T_PROF[year],D$2,T_PROF[encounter],D$4,T_PROF[bill_npi],$A655)</f>
        <v>0</v>
      </c>
      <c r="E655" s="1">
        <f>SUMIFS(T_PROF[claims],T_PROF[year],E$2,T_PROF[encounter],E$4,T_PROF[bill_npi],$A655)</f>
        <v>0</v>
      </c>
      <c r="F655" s="1">
        <f t="shared" si="70"/>
        <v>0</v>
      </c>
      <c r="G655" s="1">
        <f>SUMIFS(T_PROF[claims],T_PROF[year],G$2,T_PROF[encounter],G$4,T_PROF[bill_npi],$A655)</f>
        <v>0</v>
      </c>
      <c r="H655" s="1">
        <f>SUMIFS(T_PROF[claims],T_PROF[year],H$2,T_PROF[encounter],H$4,T_PROF[bill_npi],$A655)</f>
        <v>0</v>
      </c>
      <c r="I655" s="1">
        <f t="shared" si="71"/>
        <v>0</v>
      </c>
      <c r="J655" s="1">
        <f>SUMIFS(T_PROF[claims],T_PROF[year],J$2,T_PROF[encounter],J$4,T_PROF[bill_npi],$A655)</f>
        <v>0</v>
      </c>
      <c r="K655" s="1">
        <f>SUMIFS(T_PROF[claims],T_PROF[year],K$2,T_PROF[encounter],K$4,T_PROF[bill_npi],$A655)</f>
        <v>0</v>
      </c>
      <c r="L655" s="1">
        <f t="shared" si="72"/>
        <v>0</v>
      </c>
      <c r="M655" s="18">
        <f>SUMIFS(T_PROF[paid_amt],T_PROF[bill_npi],$A655,T_PROF[year],M$2,T_PROF[encounter],M$4)</f>
        <v>0</v>
      </c>
      <c r="N655" s="18">
        <f>SUMIFS(T_PROF[paid_amt],T_PROF[bill_npi],$A655,T_PROF[year],N$2,T_PROF[encounter],N$4)</f>
        <v>0</v>
      </c>
      <c r="O655" s="18">
        <f t="shared" si="73"/>
        <v>0</v>
      </c>
      <c r="P655" s="1">
        <f t="shared" si="74"/>
        <v>0</v>
      </c>
      <c r="Q655" s="1">
        <f t="shared" si="75"/>
        <v>0</v>
      </c>
      <c r="R655" s="1">
        <f t="shared" si="76"/>
        <v>0</v>
      </c>
      <c r="S655" s="2">
        <f>SUM($R$6:$R655)/SUM($R$6:$R$1749)</f>
        <v>0.96808543665207814</v>
      </c>
    </row>
    <row r="656" spans="1:19" x14ac:dyDescent="0.35">
      <c r="A656">
        <v>1447327556</v>
      </c>
      <c r="B656" t="s">
        <v>351</v>
      </c>
      <c r="C656" t="s">
        <v>777</v>
      </c>
      <c r="D656" s="1">
        <f>SUMIFS(T_PROF[claims],T_PROF[year],D$2,T_PROF[encounter],D$4,T_PROF[bill_npi],$A656)</f>
        <v>2</v>
      </c>
      <c r="E656" s="1">
        <f>SUMIFS(T_PROF[claims],T_PROF[year],E$2,T_PROF[encounter],E$4,T_PROF[bill_npi],$A656)</f>
        <v>0</v>
      </c>
      <c r="F656" s="1">
        <f t="shared" si="70"/>
        <v>2</v>
      </c>
      <c r="G656" s="1">
        <f>SUMIFS(T_PROF[claims],T_PROF[year],G$2,T_PROF[encounter],G$4,T_PROF[bill_npi],$A656)</f>
        <v>4</v>
      </c>
      <c r="H656" s="1">
        <f>SUMIFS(T_PROF[claims],T_PROF[year],H$2,T_PROF[encounter],H$4,T_PROF[bill_npi],$A656)</f>
        <v>0</v>
      </c>
      <c r="I656" s="1">
        <f t="shared" si="71"/>
        <v>4</v>
      </c>
      <c r="J656" s="1">
        <f>SUMIFS(T_PROF[claims],T_PROF[year],J$2,T_PROF[encounter],J$4,T_PROF[bill_npi],$A656)</f>
        <v>2</v>
      </c>
      <c r="K656" s="1">
        <f>SUMIFS(T_PROF[claims],T_PROF[year],K$2,T_PROF[encounter],K$4,T_PROF[bill_npi],$A656)</f>
        <v>0</v>
      </c>
      <c r="L656" s="1">
        <f t="shared" si="72"/>
        <v>2</v>
      </c>
      <c r="M656" s="18">
        <f>SUMIFS(T_PROF[paid_amt],T_PROF[bill_npi],$A656,T_PROF[year],M$2,T_PROF[encounter],M$4)</f>
        <v>2481.5</v>
      </c>
      <c r="N656" s="18">
        <f>SUMIFS(T_PROF[paid_amt],T_PROF[bill_npi],$A656,T_PROF[year],N$2,T_PROF[encounter],N$4)</f>
        <v>0</v>
      </c>
      <c r="O656" s="18">
        <f t="shared" si="73"/>
        <v>2481.5</v>
      </c>
      <c r="P656" s="1">
        <f t="shared" si="74"/>
        <v>2.6666666666666665</v>
      </c>
      <c r="Q656" s="1">
        <f t="shared" si="75"/>
        <v>0</v>
      </c>
      <c r="R656" s="1">
        <f t="shared" si="76"/>
        <v>2.6666666666666665</v>
      </c>
      <c r="S656" s="2">
        <f>SUM($R$6:$R656)/SUM($R$6:$R$1749)</f>
        <v>0.96816822410563952</v>
      </c>
    </row>
    <row r="657" spans="1:19" x14ac:dyDescent="0.35">
      <c r="A657">
        <v>1902895121</v>
      </c>
      <c r="B657" t="s">
        <v>351</v>
      </c>
      <c r="C657" t="s">
        <v>777</v>
      </c>
      <c r="D657" s="1">
        <f>SUMIFS(T_PROF[claims],T_PROF[year],D$2,T_PROF[encounter],D$4,T_PROF[bill_npi],$A657)</f>
        <v>0</v>
      </c>
      <c r="E657" s="1">
        <f>SUMIFS(T_PROF[claims],T_PROF[year],E$2,T_PROF[encounter],E$4,T_PROF[bill_npi],$A657)</f>
        <v>4</v>
      </c>
      <c r="F657" s="1">
        <f t="shared" si="70"/>
        <v>4</v>
      </c>
      <c r="G657" s="1">
        <f>SUMIFS(T_PROF[claims],T_PROF[year],G$2,T_PROF[encounter],G$4,T_PROF[bill_npi],$A657)</f>
        <v>0</v>
      </c>
      <c r="H657" s="1">
        <f>SUMIFS(T_PROF[claims],T_PROF[year],H$2,T_PROF[encounter],H$4,T_PROF[bill_npi],$A657)</f>
        <v>4</v>
      </c>
      <c r="I657" s="1">
        <f t="shared" si="71"/>
        <v>4</v>
      </c>
      <c r="J657" s="1">
        <f>SUMIFS(T_PROF[claims],T_PROF[year],J$2,T_PROF[encounter],J$4,T_PROF[bill_npi],$A657)</f>
        <v>0</v>
      </c>
      <c r="K657" s="1">
        <f>SUMIFS(T_PROF[claims],T_PROF[year],K$2,T_PROF[encounter],K$4,T_PROF[bill_npi],$A657)</f>
        <v>0</v>
      </c>
      <c r="L657" s="1">
        <f t="shared" si="72"/>
        <v>0</v>
      </c>
      <c r="M657" s="18">
        <f>SUMIFS(T_PROF[paid_amt],T_PROF[bill_npi],$A657,T_PROF[year],M$2,T_PROF[encounter],M$4)</f>
        <v>0</v>
      </c>
      <c r="N657" s="18">
        <f>SUMIFS(T_PROF[paid_amt],T_PROF[bill_npi],$A657,T_PROF[year],N$2,T_PROF[encounter],N$4)</f>
        <v>0</v>
      </c>
      <c r="O657" s="18">
        <f t="shared" si="73"/>
        <v>0</v>
      </c>
      <c r="P657" s="1">
        <f t="shared" si="74"/>
        <v>0</v>
      </c>
      <c r="Q657" s="1">
        <f t="shared" si="75"/>
        <v>2.6666666666666665</v>
      </c>
      <c r="R657" s="1">
        <f t="shared" si="76"/>
        <v>2.6666666666666665</v>
      </c>
      <c r="S657" s="2">
        <f>SUM($R$6:$R657)/SUM($R$6:$R$1749)</f>
        <v>0.96825101155920101</v>
      </c>
    </row>
    <row r="658" spans="1:19" x14ac:dyDescent="0.35">
      <c r="A658">
        <v>1821070210</v>
      </c>
      <c r="B658" t="s">
        <v>351</v>
      </c>
      <c r="C658" t="s">
        <v>777</v>
      </c>
      <c r="D658" s="1">
        <f>SUMIFS(T_PROF[claims],T_PROF[year],D$2,T_PROF[encounter],D$4,T_PROF[bill_npi],$A658)</f>
        <v>4</v>
      </c>
      <c r="E658" s="1">
        <f>SUMIFS(T_PROF[claims],T_PROF[year],E$2,T_PROF[encounter],E$4,T_PROF[bill_npi],$A658)</f>
        <v>0</v>
      </c>
      <c r="F658" s="1">
        <f t="shared" si="70"/>
        <v>4</v>
      </c>
      <c r="G658" s="1">
        <f>SUMIFS(T_PROF[claims],T_PROF[year],G$2,T_PROF[encounter],G$4,T_PROF[bill_npi],$A658)</f>
        <v>0</v>
      </c>
      <c r="H658" s="1">
        <f>SUMIFS(T_PROF[claims],T_PROF[year],H$2,T_PROF[encounter],H$4,T_PROF[bill_npi],$A658)</f>
        <v>0</v>
      </c>
      <c r="I658" s="1">
        <f t="shared" si="71"/>
        <v>0</v>
      </c>
      <c r="J658" s="1">
        <f>SUMIFS(T_PROF[claims],T_PROF[year],J$2,T_PROF[encounter],J$4,T_PROF[bill_npi],$A658)</f>
        <v>0</v>
      </c>
      <c r="K658" s="1">
        <f>SUMIFS(T_PROF[claims],T_PROF[year],K$2,T_PROF[encounter],K$4,T_PROF[bill_npi],$A658)</f>
        <v>0</v>
      </c>
      <c r="L658" s="1">
        <f t="shared" si="72"/>
        <v>0</v>
      </c>
      <c r="M658" s="18">
        <f>SUMIFS(T_PROF[paid_amt],T_PROF[bill_npi],$A658,T_PROF[year],M$2,T_PROF[encounter],M$4)</f>
        <v>0</v>
      </c>
      <c r="N658" s="18">
        <f>SUMIFS(T_PROF[paid_amt],T_PROF[bill_npi],$A658,T_PROF[year],N$2,T_PROF[encounter],N$4)</f>
        <v>0</v>
      </c>
      <c r="O658" s="18">
        <f t="shared" si="73"/>
        <v>0</v>
      </c>
      <c r="P658" s="1">
        <f t="shared" si="74"/>
        <v>1.3333333333333333</v>
      </c>
      <c r="Q658" s="1">
        <f t="shared" si="75"/>
        <v>0</v>
      </c>
      <c r="R658" s="1">
        <f t="shared" si="76"/>
        <v>1.3333333333333333</v>
      </c>
      <c r="S658" s="2">
        <f>SUM($R$6:$R658)/SUM($R$6:$R$1749)</f>
        <v>0.96829240528598171</v>
      </c>
    </row>
    <row r="659" spans="1:19" x14ac:dyDescent="0.35">
      <c r="A659">
        <v>1326137845</v>
      </c>
      <c r="B659" t="s">
        <v>351</v>
      </c>
      <c r="C659" t="s">
        <v>777</v>
      </c>
      <c r="D659" s="1">
        <f>SUMIFS(T_PROF[claims],T_PROF[year],D$2,T_PROF[encounter],D$4,T_PROF[bill_npi],$A659)</f>
        <v>0</v>
      </c>
      <c r="E659" s="1">
        <f>SUMIFS(T_PROF[claims],T_PROF[year],E$2,T_PROF[encounter],E$4,T_PROF[bill_npi],$A659)</f>
        <v>0</v>
      </c>
      <c r="F659" s="1">
        <f t="shared" si="70"/>
        <v>0</v>
      </c>
      <c r="G659" s="1">
        <f>SUMIFS(T_PROF[claims],T_PROF[year],G$2,T_PROF[encounter],G$4,T_PROF[bill_npi],$A659)</f>
        <v>1</v>
      </c>
      <c r="H659" s="1">
        <f>SUMIFS(T_PROF[claims],T_PROF[year],H$2,T_PROF[encounter],H$4,T_PROF[bill_npi],$A659)</f>
        <v>0</v>
      </c>
      <c r="I659" s="1">
        <f t="shared" si="71"/>
        <v>1</v>
      </c>
      <c r="J659" s="1">
        <f>SUMIFS(T_PROF[claims],T_PROF[year],J$2,T_PROF[encounter],J$4,T_PROF[bill_npi],$A659)</f>
        <v>1</v>
      </c>
      <c r="K659" s="1">
        <f>SUMIFS(T_PROF[claims],T_PROF[year],K$2,T_PROF[encounter],K$4,T_PROF[bill_npi],$A659)</f>
        <v>0</v>
      </c>
      <c r="L659" s="1">
        <f t="shared" si="72"/>
        <v>1</v>
      </c>
      <c r="M659" s="18">
        <f>SUMIFS(T_PROF[paid_amt],T_PROF[bill_npi],$A659,T_PROF[year],M$2,T_PROF[encounter],M$4)</f>
        <v>1720.75</v>
      </c>
      <c r="N659" s="18">
        <f>SUMIFS(T_PROF[paid_amt],T_PROF[bill_npi],$A659,T_PROF[year],N$2,T_PROF[encounter],N$4)</f>
        <v>0</v>
      </c>
      <c r="O659" s="18">
        <f t="shared" si="73"/>
        <v>1720.75</v>
      </c>
      <c r="P659" s="1">
        <f t="shared" si="74"/>
        <v>0.66666666666666663</v>
      </c>
      <c r="Q659" s="1">
        <f t="shared" si="75"/>
        <v>0</v>
      </c>
      <c r="R659" s="1">
        <f t="shared" si="76"/>
        <v>0.66666666666666663</v>
      </c>
      <c r="S659" s="2">
        <f>SUM($R$6:$R659)/SUM($R$6:$R$1749)</f>
        <v>0.96831310214937205</v>
      </c>
    </row>
    <row r="660" spans="1:19" x14ac:dyDescent="0.35">
      <c r="A660">
        <v>1407965429</v>
      </c>
      <c r="B660" t="s">
        <v>352</v>
      </c>
      <c r="C660" t="s">
        <v>2130</v>
      </c>
      <c r="D660" s="1">
        <f>SUMIFS(T_PROF[claims],T_PROF[year],D$2,T_PROF[encounter],D$4,T_PROF[bill_npi],$A660)</f>
        <v>0</v>
      </c>
      <c r="E660" s="1">
        <f>SUMIFS(T_PROF[claims],T_PROF[year],E$2,T_PROF[encounter],E$4,T_PROF[bill_npi],$A660)</f>
        <v>0</v>
      </c>
      <c r="F660" s="1">
        <f t="shared" si="70"/>
        <v>0</v>
      </c>
      <c r="G660" s="1">
        <f>SUMIFS(T_PROF[claims],T_PROF[year],G$2,T_PROF[encounter],G$4,T_PROF[bill_npi],$A660)</f>
        <v>0</v>
      </c>
      <c r="H660" s="1">
        <f>SUMIFS(T_PROF[claims],T_PROF[year],H$2,T_PROF[encounter],H$4,T_PROF[bill_npi],$A660)</f>
        <v>0</v>
      </c>
      <c r="I660" s="1">
        <f t="shared" si="71"/>
        <v>0</v>
      </c>
      <c r="J660" s="1">
        <f>SUMIFS(T_PROF[claims],T_PROF[year],J$2,T_PROF[encounter],J$4,T_PROF[bill_npi],$A660)</f>
        <v>0</v>
      </c>
      <c r="K660" s="1">
        <f>SUMIFS(T_PROF[claims],T_PROF[year],K$2,T_PROF[encounter],K$4,T_PROF[bill_npi],$A660)</f>
        <v>0</v>
      </c>
      <c r="L660" s="1">
        <f t="shared" si="72"/>
        <v>0</v>
      </c>
      <c r="M660" s="18">
        <f>SUMIFS(T_PROF[paid_amt],T_PROF[bill_npi],$A660,T_PROF[year],M$2,T_PROF[encounter],M$4)</f>
        <v>0</v>
      </c>
      <c r="N660" s="18">
        <f>SUMIFS(T_PROF[paid_amt],T_PROF[bill_npi],$A660,T_PROF[year],N$2,T_PROF[encounter],N$4)</f>
        <v>0</v>
      </c>
      <c r="O660" s="18">
        <f t="shared" si="73"/>
        <v>0</v>
      </c>
      <c r="P660" s="1">
        <f t="shared" si="74"/>
        <v>0</v>
      </c>
      <c r="Q660" s="1">
        <f t="shared" si="75"/>
        <v>0</v>
      </c>
      <c r="R660" s="1">
        <f t="shared" si="76"/>
        <v>0</v>
      </c>
      <c r="S660" s="2">
        <f>SUM($R$6:$R660)/SUM($R$6:$R$1749)</f>
        <v>0.96831310214937205</v>
      </c>
    </row>
    <row r="661" spans="1:19" x14ac:dyDescent="0.35">
      <c r="A661">
        <v>1619070836</v>
      </c>
      <c r="B661" t="s">
        <v>351</v>
      </c>
      <c r="C661" t="s">
        <v>777</v>
      </c>
      <c r="D661" s="1">
        <f>SUMIFS(T_PROF[claims],T_PROF[year],D$2,T_PROF[encounter],D$4,T_PROF[bill_npi],$A661)</f>
        <v>0</v>
      </c>
      <c r="E661" s="1">
        <f>SUMIFS(T_PROF[claims],T_PROF[year],E$2,T_PROF[encounter],E$4,T_PROF[bill_npi],$A661)</f>
        <v>4</v>
      </c>
      <c r="F661" s="1">
        <f t="shared" si="70"/>
        <v>4</v>
      </c>
      <c r="G661" s="1">
        <f>SUMIFS(T_PROF[claims],T_PROF[year],G$2,T_PROF[encounter],G$4,T_PROF[bill_npi],$A661)</f>
        <v>0</v>
      </c>
      <c r="H661" s="1">
        <f>SUMIFS(T_PROF[claims],T_PROF[year],H$2,T_PROF[encounter],H$4,T_PROF[bill_npi],$A661)</f>
        <v>2</v>
      </c>
      <c r="I661" s="1">
        <f t="shared" si="71"/>
        <v>2</v>
      </c>
      <c r="J661" s="1">
        <f>SUMIFS(T_PROF[claims],T_PROF[year],J$2,T_PROF[encounter],J$4,T_PROF[bill_npi],$A661)</f>
        <v>0</v>
      </c>
      <c r="K661" s="1">
        <f>SUMIFS(T_PROF[claims],T_PROF[year],K$2,T_PROF[encounter],K$4,T_PROF[bill_npi],$A661)</f>
        <v>20</v>
      </c>
      <c r="L661" s="1">
        <f t="shared" si="72"/>
        <v>20</v>
      </c>
      <c r="M661" s="18">
        <f>SUMIFS(T_PROF[paid_amt],T_PROF[bill_npi],$A661,T_PROF[year],M$2,T_PROF[encounter],M$4)</f>
        <v>0</v>
      </c>
      <c r="N661" s="18">
        <f>SUMIFS(T_PROF[paid_amt],T_PROF[bill_npi],$A661,T_PROF[year],N$2,T_PROF[encounter],N$4)</f>
        <v>35000</v>
      </c>
      <c r="O661" s="18">
        <f t="shared" si="73"/>
        <v>35000</v>
      </c>
      <c r="P661" s="1">
        <f t="shared" si="74"/>
        <v>0</v>
      </c>
      <c r="Q661" s="1">
        <f t="shared" si="75"/>
        <v>8.6666666666666661</v>
      </c>
      <c r="R661" s="1">
        <f t="shared" si="76"/>
        <v>8.6666666666666661</v>
      </c>
      <c r="S661" s="2">
        <f>SUM($R$6:$R661)/SUM($R$6:$R$1749)</f>
        <v>0.96858216137344666</v>
      </c>
    </row>
    <row r="662" spans="1:19" x14ac:dyDescent="0.35">
      <c r="A662">
        <v>1114954682</v>
      </c>
      <c r="B662" t="s">
        <v>353</v>
      </c>
      <c r="C662" t="s">
        <v>3196</v>
      </c>
      <c r="D662" s="1">
        <f>SUMIFS(T_PROF[claims],T_PROF[year],D$2,T_PROF[encounter],D$4,T_PROF[bill_npi],$A662)</f>
        <v>0</v>
      </c>
      <c r="E662" s="1">
        <f>SUMIFS(T_PROF[claims],T_PROF[year],E$2,T_PROF[encounter],E$4,T_PROF[bill_npi],$A662)</f>
        <v>0</v>
      </c>
      <c r="F662" s="1">
        <f t="shared" si="70"/>
        <v>0</v>
      </c>
      <c r="G662" s="1">
        <f>SUMIFS(T_PROF[claims],T_PROF[year],G$2,T_PROF[encounter],G$4,T_PROF[bill_npi],$A662)</f>
        <v>0</v>
      </c>
      <c r="H662" s="1">
        <f>SUMIFS(T_PROF[claims],T_PROF[year],H$2,T_PROF[encounter],H$4,T_PROF[bill_npi],$A662)</f>
        <v>14</v>
      </c>
      <c r="I662" s="1">
        <f t="shared" si="71"/>
        <v>14</v>
      </c>
      <c r="J662" s="1">
        <f>SUMIFS(T_PROF[claims],T_PROF[year],J$2,T_PROF[encounter],J$4,T_PROF[bill_npi],$A662)</f>
        <v>0</v>
      </c>
      <c r="K662" s="1">
        <f>SUMIFS(T_PROF[claims],T_PROF[year],K$2,T_PROF[encounter],K$4,T_PROF[bill_npi],$A662)</f>
        <v>0</v>
      </c>
      <c r="L662" s="1">
        <f t="shared" si="72"/>
        <v>0</v>
      </c>
      <c r="M662" s="18">
        <f>SUMIFS(T_PROF[paid_amt],T_PROF[bill_npi],$A662,T_PROF[year],M$2,T_PROF[encounter],M$4)</f>
        <v>0</v>
      </c>
      <c r="N662" s="18">
        <f>SUMIFS(T_PROF[paid_amt],T_PROF[bill_npi],$A662,T_PROF[year],N$2,T_PROF[encounter],N$4)</f>
        <v>0</v>
      </c>
      <c r="O662" s="18">
        <f t="shared" si="73"/>
        <v>0</v>
      </c>
      <c r="P662" s="1">
        <f t="shared" si="74"/>
        <v>0</v>
      </c>
      <c r="Q662" s="1">
        <f t="shared" si="75"/>
        <v>4.666666666666667</v>
      </c>
      <c r="R662" s="1">
        <f t="shared" si="76"/>
        <v>4.666666666666667</v>
      </c>
      <c r="S662" s="2">
        <f>SUM($R$6:$R662)/SUM($R$6:$R$1749)</f>
        <v>0.96872703941717919</v>
      </c>
    </row>
    <row r="663" spans="1:19" x14ac:dyDescent="0.35">
      <c r="A663">
        <v>1104138437</v>
      </c>
      <c r="B663" t="s">
        <v>357</v>
      </c>
      <c r="C663" t="s">
        <v>2208</v>
      </c>
      <c r="D663" s="1">
        <f>SUMIFS(T_PROF[claims],T_PROF[year],D$2,T_PROF[encounter],D$4,T_PROF[bill_npi],$A663)</f>
        <v>14</v>
      </c>
      <c r="E663" s="1">
        <f>SUMIFS(T_PROF[claims],T_PROF[year],E$2,T_PROF[encounter],E$4,T_PROF[bill_npi],$A663)</f>
        <v>0</v>
      </c>
      <c r="F663" s="1">
        <f t="shared" si="70"/>
        <v>14</v>
      </c>
      <c r="G663" s="1">
        <f>SUMIFS(T_PROF[claims],T_PROF[year],G$2,T_PROF[encounter],G$4,T_PROF[bill_npi],$A663)</f>
        <v>0</v>
      </c>
      <c r="H663" s="1">
        <f>SUMIFS(T_PROF[claims],T_PROF[year],H$2,T_PROF[encounter],H$4,T_PROF[bill_npi],$A663)</f>
        <v>0</v>
      </c>
      <c r="I663" s="1">
        <f t="shared" si="71"/>
        <v>0</v>
      </c>
      <c r="J663" s="1">
        <f>SUMIFS(T_PROF[claims],T_PROF[year],J$2,T_PROF[encounter],J$4,T_PROF[bill_npi],$A663)</f>
        <v>3</v>
      </c>
      <c r="K663" s="1">
        <f>SUMIFS(T_PROF[claims],T_PROF[year],K$2,T_PROF[encounter],K$4,T_PROF[bill_npi],$A663)</f>
        <v>0</v>
      </c>
      <c r="L663" s="1">
        <f t="shared" si="72"/>
        <v>3</v>
      </c>
      <c r="M663" s="18">
        <f>SUMIFS(T_PROF[paid_amt],T_PROF[bill_npi],$A663,T_PROF[year],M$2,T_PROF[encounter],M$4)</f>
        <v>3002.17</v>
      </c>
      <c r="N663" s="18">
        <f>SUMIFS(T_PROF[paid_amt],T_PROF[bill_npi],$A663,T_PROF[year],N$2,T_PROF[encounter],N$4)</f>
        <v>0</v>
      </c>
      <c r="O663" s="18">
        <f t="shared" si="73"/>
        <v>3002.17</v>
      </c>
      <c r="P663" s="1">
        <f t="shared" si="74"/>
        <v>5.666666666666667</v>
      </c>
      <c r="Q663" s="1">
        <f t="shared" si="75"/>
        <v>0</v>
      </c>
      <c r="R663" s="1">
        <f t="shared" si="76"/>
        <v>5.666666666666667</v>
      </c>
      <c r="S663" s="2">
        <f>SUM($R$6:$R663)/SUM($R$6:$R$1749)</f>
        <v>0.9689029627559973</v>
      </c>
    </row>
    <row r="664" spans="1:19" x14ac:dyDescent="0.35">
      <c r="A664">
        <v>1821043746</v>
      </c>
      <c r="B664" t="s">
        <v>356</v>
      </c>
      <c r="C664" t="s">
        <v>777</v>
      </c>
      <c r="D664" s="1">
        <f>SUMIFS(T_PROF[claims],T_PROF[year],D$2,T_PROF[encounter],D$4,T_PROF[bill_npi],$A664)</f>
        <v>0</v>
      </c>
      <c r="E664" s="1">
        <f>SUMIFS(T_PROF[claims],T_PROF[year],E$2,T_PROF[encounter],E$4,T_PROF[bill_npi],$A664)</f>
        <v>0</v>
      </c>
      <c r="F664" s="1">
        <f t="shared" si="70"/>
        <v>0</v>
      </c>
      <c r="G664" s="1">
        <f>SUMIFS(T_PROF[claims],T_PROF[year],G$2,T_PROF[encounter],G$4,T_PROF[bill_npi],$A664)</f>
        <v>0</v>
      </c>
      <c r="H664" s="1">
        <f>SUMIFS(T_PROF[claims],T_PROF[year],H$2,T_PROF[encounter],H$4,T_PROF[bill_npi],$A664)</f>
        <v>0</v>
      </c>
      <c r="I664" s="1">
        <f t="shared" si="71"/>
        <v>0</v>
      </c>
      <c r="J664" s="1">
        <f>SUMIFS(T_PROF[claims],T_PROF[year],J$2,T_PROF[encounter],J$4,T_PROF[bill_npi],$A664)</f>
        <v>0</v>
      </c>
      <c r="K664" s="1">
        <f>SUMIFS(T_PROF[claims],T_PROF[year],K$2,T_PROF[encounter],K$4,T_PROF[bill_npi],$A664)</f>
        <v>0</v>
      </c>
      <c r="L664" s="1">
        <f t="shared" si="72"/>
        <v>0</v>
      </c>
      <c r="M664" s="18">
        <f>SUMIFS(T_PROF[paid_amt],T_PROF[bill_npi],$A664,T_PROF[year],M$2,T_PROF[encounter],M$4)</f>
        <v>0</v>
      </c>
      <c r="N664" s="18">
        <f>SUMIFS(T_PROF[paid_amt],T_PROF[bill_npi],$A664,T_PROF[year],N$2,T_PROF[encounter],N$4)</f>
        <v>0</v>
      </c>
      <c r="O664" s="18">
        <f t="shared" si="73"/>
        <v>0</v>
      </c>
      <c r="P664" s="1">
        <f t="shared" si="74"/>
        <v>0</v>
      </c>
      <c r="Q664" s="1">
        <f t="shared" si="75"/>
        <v>0</v>
      </c>
      <c r="R664" s="1">
        <f t="shared" si="76"/>
        <v>0</v>
      </c>
      <c r="S664" s="2">
        <f>SUM($R$6:$R664)/SUM($R$6:$R$1749)</f>
        <v>0.9689029627559973</v>
      </c>
    </row>
    <row r="665" spans="1:19" x14ac:dyDescent="0.35">
      <c r="A665">
        <v>1801902713</v>
      </c>
      <c r="B665" t="s">
        <v>386</v>
      </c>
      <c r="C665" t="s">
        <v>3169</v>
      </c>
      <c r="D665" s="1">
        <f>SUMIFS(T_PROF[claims],T_PROF[year],D$2,T_PROF[encounter],D$4,T_PROF[bill_npi],$A665)</f>
        <v>0</v>
      </c>
      <c r="E665" s="1">
        <f>SUMIFS(T_PROF[claims],T_PROF[year],E$2,T_PROF[encounter],E$4,T_PROF[bill_npi],$A665)</f>
        <v>0</v>
      </c>
      <c r="F665" s="1">
        <f t="shared" si="70"/>
        <v>0</v>
      </c>
      <c r="G665" s="1">
        <f>SUMIFS(T_PROF[claims],T_PROF[year],G$2,T_PROF[encounter],G$4,T_PROF[bill_npi],$A665)</f>
        <v>0</v>
      </c>
      <c r="H665" s="1">
        <f>SUMIFS(T_PROF[claims],T_PROF[year],H$2,T_PROF[encounter],H$4,T_PROF[bill_npi],$A665)</f>
        <v>14</v>
      </c>
      <c r="I665" s="1">
        <f t="shared" si="71"/>
        <v>14</v>
      </c>
      <c r="J665" s="1">
        <f>SUMIFS(T_PROF[claims],T_PROF[year],J$2,T_PROF[encounter],J$4,T_PROF[bill_npi],$A665)</f>
        <v>0</v>
      </c>
      <c r="K665" s="1">
        <f>SUMIFS(T_PROF[claims],T_PROF[year],K$2,T_PROF[encounter],K$4,T_PROF[bill_npi],$A665)</f>
        <v>10</v>
      </c>
      <c r="L665" s="1">
        <f t="shared" si="72"/>
        <v>10</v>
      </c>
      <c r="M665" s="18">
        <f>SUMIFS(T_PROF[paid_amt],T_PROF[bill_npi],$A665,T_PROF[year],M$2,T_PROF[encounter],M$4)</f>
        <v>0</v>
      </c>
      <c r="N665" s="18">
        <f>SUMIFS(T_PROF[paid_amt],T_PROF[bill_npi],$A665,T_PROF[year],N$2,T_PROF[encounter],N$4)</f>
        <v>15991.69</v>
      </c>
      <c r="O665" s="18">
        <f t="shared" si="73"/>
        <v>15991.69</v>
      </c>
      <c r="P665" s="1">
        <f t="shared" si="74"/>
        <v>0</v>
      </c>
      <c r="Q665" s="1">
        <f t="shared" si="75"/>
        <v>8</v>
      </c>
      <c r="R665" s="1">
        <f t="shared" si="76"/>
        <v>8</v>
      </c>
      <c r="S665" s="2">
        <f>SUM($R$6:$R665)/SUM($R$6:$R$1749)</f>
        <v>0.96915132511668145</v>
      </c>
    </row>
    <row r="666" spans="1:19" x14ac:dyDescent="0.35">
      <c r="A666">
        <v>1851721294</v>
      </c>
      <c r="B666" t="s">
        <v>357</v>
      </c>
      <c r="C666" t="s">
        <v>2208</v>
      </c>
      <c r="D666" s="1">
        <f>SUMIFS(T_PROF[claims],T_PROF[year],D$2,T_PROF[encounter],D$4,T_PROF[bill_npi],$A666)</f>
        <v>4</v>
      </c>
      <c r="E666" s="1">
        <f>SUMIFS(T_PROF[claims],T_PROF[year],E$2,T_PROF[encounter],E$4,T_PROF[bill_npi],$A666)</f>
        <v>0</v>
      </c>
      <c r="F666" s="1">
        <f t="shared" si="70"/>
        <v>4</v>
      </c>
      <c r="G666" s="1">
        <f>SUMIFS(T_PROF[claims],T_PROF[year],G$2,T_PROF[encounter],G$4,T_PROF[bill_npi],$A666)</f>
        <v>3</v>
      </c>
      <c r="H666" s="1">
        <f>SUMIFS(T_PROF[claims],T_PROF[year],H$2,T_PROF[encounter],H$4,T_PROF[bill_npi],$A666)</f>
        <v>0</v>
      </c>
      <c r="I666" s="1">
        <f t="shared" si="71"/>
        <v>3</v>
      </c>
      <c r="J666" s="1">
        <f>SUMIFS(T_PROF[claims],T_PROF[year],J$2,T_PROF[encounter],J$4,T_PROF[bill_npi],$A666)</f>
        <v>0</v>
      </c>
      <c r="K666" s="1">
        <f>SUMIFS(T_PROF[claims],T_PROF[year],K$2,T_PROF[encounter],K$4,T_PROF[bill_npi],$A666)</f>
        <v>0</v>
      </c>
      <c r="L666" s="1">
        <f t="shared" si="72"/>
        <v>0</v>
      </c>
      <c r="M666" s="18">
        <f>SUMIFS(T_PROF[paid_amt],T_PROF[bill_npi],$A666,T_PROF[year],M$2,T_PROF[encounter],M$4)</f>
        <v>0</v>
      </c>
      <c r="N666" s="18">
        <f>SUMIFS(T_PROF[paid_amt],T_PROF[bill_npi],$A666,T_PROF[year],N$2,T_PROF[encounter],N$4)</f>
        <v>0</v>
      </c>
      <c r="O666" s="18">
        <f t="shared" si="73"/>
        <v>0</v>
      </c>
      <c r="P666" s="1">
        <f t="shared" si="74"/>
        <v>2.3333333333333335</v>
      </c>
      <c r="Q666" s="1">
        <f t="shared" si="75"/>
        <v>0</v>
      </c>
      <c r="R666" s="1">
        <f t="shared" si="76"/>
        <v>2.3333333333333335</v>
      </c>
      <c r="S666" s="2">
        <f>SUM($R$6:$R666)/SUM($R$6:$R$1749)</f>
        <v>0.96922376413854772</v>
      </c>
    </row>
    <row r="667" spans="1:19" x14ac:dyDescent="0.35">
      <c r="A667">
        <v>1568090660</v>
      </c>
      <c r="B667" t="s">
        <v>351</v>
      </c>
      <c r="C667" t="s">
        <v>777</v>
      </c>
      <c r="D667" s="1">
        <f>SUMIFS(T_PROF[claims],T_PROF[year],D$2,T_PROF[encounter],D$4,T_PROF[bill_npi],$A667)</f>
        <v>0</v>
      </c>
      <c r="E667" s="1">
        <f>SUMIFS(T_PROF[claims],T_PROF[year],E$2,T_PROF[encounter],E$4,T_PROF[bill_npi],$A667)</f>
        <v>0</v>
      </c>
      <c r="F667" s="1">
        <f t="shared" si="70"/>
        <v>0</v>
      </c>
      <c r="G667" s="1">
        <f>SUMIFS(T_PROF[claims],T_PROF[year],G$2,T_PROF[encounter],G$4,T_PROF[bill_npi],$A667)</f>
        <v>0</v>
      </c>
      <c r="H667" s="1">
        <f>SUMIFS(T_PROF[claims],T_PROF[year],H$2,T_PROF[encounter],H$4,T_PROF[bill_npi],$A667)</f>
        <v>1</v>
      </c>
      <c r="I667" s="1">
        <f t="shared" si="71"/>
        <v>1</v>
      </c>
      <c r="J667" s="1">
        <f>SUMIFS(T_PROF[claims],T_PROF[year],J$2,T_PROF[encounter],J$4,T_PROF[bill_npi],$A667)</f>
        <v>0</v>
      </c>
      <c r="K667" s="1">
        <f>SUMIFS(T_PROF[claims],T_PROF[year],K$2,T_PROF[encounter],K$4,T_PROF[bill_npi],$A667)</f>
        <v>104</v>
      </c>
      <c r="L667" s="1">
        <f t="shared" si="72"/>
        <v>104</v>
      </c>
      <c r="M667" s="18">
        <f>SUMIFS(T_PROF[paid_amt],T_PROF[bill_npi],$A667,T_PROF[year],M$2,T_PROF[encounter],M$4)</f>
        <v>0</v>
      </c>
      <c r="N667" s="18">
        <f>SUMIFS(T_PROF[paid_amt],T_PROF[bill_npi],$A667,T_PROF[year],N$2,T_PROF[encounter],N$4)</f>
        <v>72133.38</v>
      </c>
      <c r="O667" s="18">
        <f t="shared" si="73"/>
        <v>72133.38</v>
      </c>
      <c r="P667" s="1">
        <f t="shared" si="74"/>
        <v>0</v>
      </c>
      <c r="Q667" s="1">
        <f t="shared" si="75"/>
        <v>35</v>
      </c>
      <c r="R667" s="1">
        <f t="shared" si="76"/>
        <v>35</v>
      </c>
      <c r="S667" s="2">
        <f>SUM($R$6:$R667)/SUM($R$6:$R$1749)</f>
        <v>0.97031034946654127</v>
      </c>
    </row>
    <row r="668" spans="1:19" x14ac:dyDescent="0.35">
      <c r="A668">
        <v>1497918890</v>
      </c>
      <c r="B668" t="s">
        <v>351</v>
      </c>
      <c r="C668" t="s">
        <v>777</v>
      </c>
      <c r="D668" s="1">
        <f>SUMIFS(T_PROF[claims],T_PROF[year],D$2,T_PROF[encounter],D$4,T_PROF[bill_npi],$A668)</f>
        <v>1</v>
      </c>
      <c r="E668" s="1">
        <f>SUMIFS(T_PROF[claims],T_PROF[year],E$2,T_PROF[encounter],E$4,T_PROF[bill_npi],$A668)</f>
        <v>0</v>
      </c>
      <c r="F668" s="1">
        <f t="shared" si="70"/>
        <v>1</v>
      </c>
      <c r="G668" s="1">
        <f>SUMIFS(T_PROF[claims],T_PROF[year],G$2,T_PROF[encounter],G$4,T_PROF[bill_npi],$A668)</f>
        <v>3</v>
      </c>
      <c r="H668" s="1">
        <f>SUMIFS(T_PROF[claims],T_PROF[year],H$2,T_PROF[encounter],H$4,T_PROF[bill_npi],$A668)</f>
        <v>0</v>
      </c>
      <c r="I668" s="1">
        <f t="shared" si="71"/>
        <v>3</v>
      </c>
      <c r="J668" s="1">
        <f>SUMIFS(T_PROF[claims],T_PROF[year],J$2,T_PROF[encounter],J$4,T_PROF[bill_npi],$A668)</f>
        <v>1</v>
      </c>
      <c r="K668" s="1">
        <f>SUMIFS(T_PROF[claims],T_PROF[year],K$2,T_PROF[encounter],K$4,T_PROF[bill_npi],$A668)</f>
        <v>0</v>
      </c>
      <c r="L668" s="1">
        <f t="shared" si="72"/>
        <v>1</v>
      </c>
      <c r="M668" s="18">
        <f>SUMIFS(T_PROF[paid_amt],T_PROF[bill_npi],$A668,T_PROF[year],M$2,T_PROF[encounter],M$4)</f>
        <v>1720.75</v>
      </c>
      <c r="N668" s="18">
        <f>SUMIFS(T_PROF[paid_amt],T_PROF[bill_npi],$A668,T_PROF[year],N$2,T_PROF[encounter],N$4)</f>
        <v>0</v>
      </c>
      <c r="O668" s="18">
        <f t="shared" si="73"/>
        <v>1720.75</v>
      </c>
      <c r="P668" s="1">
        <f t="shared" si="74"/>
        <v>1.6666666666666667</v>
      </c>
      <c r="Q668" s="1">
        <f t="shared" si="75"/>
        <v>0</v>
      </c>
      <c r="R668" s="1">
        <f t="shared" si="76"/>
        <v>1.6666666666666667</v>
      </c>
      <c r="S668" s="2">
        <f>SUM($R$6:$R668)/SUM($R$6:$R$1749)</f>
        <v>0.97036209162501719</v>
      </c>
    </row>
    <row r="669" spans="1:19" x14ac:dyDescent="0.35">
      <c r="A669">
        <v>1538189535</v>
      </c>
      <c r="B669" t="s">
        <v>351</v>
      </c>
      <c r="C669" t="s">
        <v>777</v>
      </c>
      <c r="D669" s="1">
        <f>SUMIFS(T_PROF[claims],T_PROF[year],D$2,T_PROF[encounter],D$4,T_PROF[bill_npi],$A669)</f>
        <v>0</v>
      </c>
      <c r="E669" s="1">
        <f>SUMIFS(T_PROF[claims],T_PROF[year],E$2,T_PROF[encounter],E$4,T_PROF[bill_npi],$A669)</f>
        <v>1</v>
      </c>
      <c r="F669" s="1">
        <f t="shared" si="70"/>
        <v>1</v>
      </c>
      <c r="G669" s="1">
        <f>SUMIFS(T_PROF[claims],T_PROF[year],G$2,T_PROF[encounter],G$4,T_PROF[bill_npi],$A669)</f>
        <v>0</v>
      </c>
      <c r="H669" s="1">
        <f>SUMIFS(T_PROF[claims],T_PROF[year],H$2,T_PROF[encounter],H$4,T_PROF[bill_npi],$A669)</f>
        <v>5</v>
      </c>
      <c r="I669" s="1">
        <f t="shared" si="71"/>
        <v>5</v>
      </c>
      <c r="J669" s="1">
        <f>SUMIFS(T_PROF[claims],T_PROF[year],J$2,T_PROF[encounter],J$4,T_PROF[bill_npi],$A669)</f>
        <v>0</v>
      </c>
      <c r="K669" s="1">
        <f>SUMIFS(T_PROF[claims],T_PROF[year],K$2,T_PROF[encounter],K$4,T_PROF[bill_npi],$A669)</f>
        <v>0</v>
      </c>
      <c r="L669" s="1">
        <f t="shared" si="72"/>
        <v>0</v>
      </c>
      <c r="M669" s="18">
        <f>SUMIFS(T_PROF[paid_amt],T_PROF[bill_npi],$A669,T_PROF[year],M$2,T_PROF[encounter],M$4)</f>
        <v>0</v>
      </c>
      <c r="N669" s="18">
        <f>SUMIFS(T_PROF[paid_amt],T_PROF[bill_npi],$A669,T_PROF[year],N$2,T_PROF[encounter],N$4)</f>
        <v>0</v>
      </c>
      <c r="O669" s="18">
        <f t="shared" si="73"/>
        <v>0</v>
      </c>
      <c r="P669" s="1">
        <f t="shared" si="74"/>
        <v>0</v>
      </c>
      <c r="Q669" s="1">
        <f t="shared" si="75"/>
        <v>2</v>
      </c>
      <c r="R669" s="1">
        <f t="shared" si="76"/>
        <v>2</v>
      </c>
      <c r="S669" s="2">
        <f>SUM($R$6:$R669)/SUM($R$6:$R$1749)</f>
        <v>0.97042418221518822</v>
      </c>
    </row>
    <row r="670" spans="1:19" x14ac:dyDescent="0.35">
      <c r="A670">
        <v>1477598084</v>
      </c>
      <c r="B670" t="s">
        <v>351</v>
      </c>
      <c r="C670" t="s">
        <v>777</v>
      </c>
      <c r="D670" s="1">
        <f>SUMIFS(T_PROF[claims],T_PROF[year],D$2,T_PROF[encounter],D$4,T_PROF[bill_npi],$A670)</f>
        <v>1</v>
      </c>
      <c r="E670" s="1">
        <f>SUMIFS(T_PROF[claims],T_PROF[year],E$2,T_PROF[encounter],E$4,T_PROF[bill_npi],$A670)</f>
        <v>0</v>
      </c>
      <c r="F670" s="1">
        <f t="shared" si="70"/>
        <v>1</v>
      </c>
      <c r="G670" s="1">
        <f>SUMIFS(T_PROF[claims],T_PROF[year],G$2,T_PROF[encounter],G$4,T_PROF[bill_npi],$A670)</f>
        <v>2</v>
      </c>
      <c r="H670" s="1">
        <f>SUMIFS(T_PROF[claims],T_PROF[year],H$2,T_PROF[encounter],H$4,T_PROF[bill_npi],$A670)</f>
        <v>0</v>
      </c>
      <c r="I670" s="1">
        <f t="shared" si="71"/>
        <v>2</v>
      </c>
      <c r="J670" s="1">
        <f>SUMIFS(T_PROF[claims],T_PROF[year],J$2,T_PROF[encounter],J$4,T_PROF[bill_npi],$A670)</f>
        <v>6</v>
      </c>
      <c r="K670" s="1">
        <f>SUMIFS(T_PROF[claims],T_PROF[year],K$2,T_PROF[encounter],K$4,T_PROF[bill_npi],$A670)</f>
        <v>0</v>
      </c>
      <c r="L670" s="1">
        <f t="shared" si="72"/>
        <v>6</v>
      </c>
      <c r="M670" s="18">
        <f>SUMIFS(T_PROF[paid_amt],T_PROF[bill_npi],$A670,T_PROF[year],M$2,T_PROF[encounter],M$4)</f>
        <v>261.82</v>
      </c>
      <c r="N670" s="18">
        <f>SUMIFS(T_PROF[paid_amt],T_PROF[bill_npi],$A670,T_PROF[year],N$2,T_PROF[encounter],N$4)</f>
        <v>0</v>
      </c>
      <c r="O670" s="18">
        <f t="shared" si="73"/>
        <v>261.82</v>
      </c>
      <c r="P670" s="1">
        <f t="shared" si="74"/>
        <v>3</v>
      </c>
      <c r="Q670" s="1">
        <f t="shared" si="75"/>
        <v>0</v>
      </c>
      <c r="R670" s="1">
        <f t="shared" si="76"/>
        <v>3</v>
      </c>
      <c r="S670" s="2">
        <f>SUM($R$6:$R670)/SUM($R$6:$R$1749)</f>
        <v>0.97051731810044484</v>
      </c>
    </row>
    <row r="671" spans="1:19" x14ac:dyDescent="0.35">
      <c r="A671">
        <v>1003855263</v>
      </c>
      <c r="B671" t="s">
        <v>351</v>
      </c>
      <c r="C671" t="s">
        <v>777</v>
      </c>
      <c r="D671" s="1">
        <f>SUMIFS(T_PROF[claims],T_PROF[year],D$2,T_PROF[encounter],D$4,T_PROF[bill_npi],$A671)</f>
        <v>0</v>
      </c>
      <c r="E671" s="1">
        <f>SUMIFS(T_PROF[claims],T_PROF[year],E$2,T_PROF[encounter],E$4,T_PROF[bill_npi],$A671)</f>
        <v>2</v>
      </c>
      <c r="F671" s="1">
        <f t="shared" si="70"/>
        <v>2</v>
      </c>
      <c r="G671" s="1">
        <f>SUMIFS(T_PROF[claims],T_PROF[year],G$2,T_PROF[encounter],G$4,T_PROF[bill_npi],$A671)</f>
        <v>0</v>
      </c>
      <c r="H671" s="1">
        <f>SUMIFS(T_PROF[claims],T_PROF[year],H$2,T_PROF[encounter],H$4,T_PROF[bill_npi],$A671)</f>
        <v>3</v>
      </c>
      <c r="I671" s="1">
        <f t="shared" si="71"/>
        <v>3</v>
      </c>
      <c r="J671" s="1">
        <f>SUMIFS(T_PROF[claims],T_PROF[year],J$2,T_PROF[encounter],J$4,T_PROF[bill_npi],$A671)</f>
        <v>0</v>
      </c>
      <c r="K671" s="1">
        <f>SUMIFS(T_PROF[claims],T_PROF[year],K$2,T_PROF[encounter],K$4,T_PROF[bill_npi],$A671)</f>
        <v>4</v>
      </c>
      <c r="L671" s="1">
        <f t="shared" si="72"/>
        <v>4</v>
      </c>
      <c r="M671" s="18">
        <f>SUMIFS(T_PROF[paid_amt],T_PROF[bill_npi],$A671,T_PROF[year],M$2,T_PROF[encounter],M$4)</f>
        <v>0</v>
      </c>
      <c r="N671" s="18">
        <f>SUMIFS(T_PROF[paid_amt],T_PROF[bill_npi],$A671,T_PROF[year],N$2,T_PROF[encounter],N$4)</f>
        <v>6883</v>
      </c>
      <c r="O671" s="18">
        <f t="shared" si="73"/>
        <v>6883</v>
      </c>
      <c r="P671" s="1">
        <f t="shared" si="74"/>
        <v>0</v>
      </c>
      <c r="Q671" s="1">
        <f t="shared" si="75"/>
        <v>3</v>
      </c>
      <c r="R671" s="1">
        <f t="shared" si="76"/>
        <v>3</v>
      </c>
      <c r="S671" s="2">
        <f>SUM($R$6:$R671)/SUM($R$6:$R$1749)</f>
        <v>0.97061045398570145</v>
      </c>
    </row>
    <row r="672" spans="1:19" x14ac:dyDescent="0.35">
      <c r="A672">
        <v>1508804758</v>
      </c>
      <c r="B672" t="s">
        <v>351</v>
      </c>
      <c r="C672" t="s">
        <v>777</v>
      </c>
      <c r="D672" s="1">
        <f>SUMIFS(T_PROF[claims],T_PROF[year],D$2,T_PROF[encounter],D$4,T_PROF[bill_npi],$A672)</f>
        <v>1</v>
      </c>
      <c r="E672" s="1">
        <f>SUMIFS(T_PROF[claims],T_PROF[year],E$2,T_PROF[encounter],E$4,T_PROF[bill_npi],$A672)</f>
        <v>0</v>
      </c>
      <c r="F672" s="1">
        <f t="shared" si="70"/>
        <v>1</v>
      </c>
      <c r="G672" s="1">
        <f>SUMIFS(T_PROF[claims],T_PROF[year],G$2,T_PROF[encounter],G$4,T_PROF[bill_npi],$A672)</f>
        <v>0</v>
      </c>
      <c r="H672" s="1">
        <f>SUMIFS(T_PROF[claims],T_PROF[year],H$2,T_PROF[encounter],H$4,T_PROF[bill_npi],$A672)</f>
        <v>0</v>
      </c>
      <c r="I672" s="1">
        <f t="shared" si="71"/>
        <v>0</v>
      </c>
      <c r="J672" s="1">
        <f>SUMIFS(T_PROF[claims],T_PROF[year],J$2,T_PROF[encounter],J$4,T_PROF[bill_npi],$A672)</f>
        <v>2</v>
      </c>
      <c r="K672" s="1">
        <f>SUMIFS(T_PROF[claims],T_PROF[year],K$2,T_PROF[encounter],K$4,T_PROF[bill_npi],$A672)</f>
        <v>0</v>
      </c>
      <c r="L672" s="1">
        <f t="shared" si="72"/>
        <v>2</v>
      </c>
      <c r="M672" s="18">
        <f>SUMIFS(T_PROF[paid_amt],T_PROF[bill_npi],$A672,T_PROF[year],M$2,T_PROF[encounter],M$4)</f>
        <v>170.76</v>
      </c>
      <c r="N672" s="18">
        <f>SUMIFS(T_PROF[paid_amt],T_PROF[bill_npi],$A672,T_PROF[year],N$2,T_PROF[encounter],N$4)</f>
        <v>0</v>
      </c>
      <c r="O672" s="18">
        <f t="shared" si="73"/>
        <v>170.76</v>
      </c>
      <c r="P672" s="1">
        <f t="shared" si="74"/>
        <v>1</v>
      </c>
      <c r="Q672" s="1">
        <f t="shared" si="75"/>
        <v>0</v>
      </c>
      <c r="R672" s="1">
        <f t="shared" si="76"/>
        <v>1</v>
      </c>
      <c r="S672" s="2">
        <f>SUM($R$6:$R672)/SUM($R$6:$R$1749)</f>
        <v>0.97064149928078691</v>
      </c>
    </row>
    <row r="673" spans="1:19" x14ac:dyDescent="0.35">
      <c r="A673">
        <v>1336305721</v>
      </c>
      <c r="B673" t="s">
        <v>351</v>
      </c>
      <c r="C673" t="s">
        <v>777</v>
      </c>
      <c r="D673" s="1">
        <f>SUMIFS(T_PROF[claims],T_PROF[year],D$2,T_PROF[encounter],D$4,T_PROF[bill_npi],$A673)</f>
        <v>0</v>
      </c>
      <c r="E673" s="1">
        <f>SUMIFS(T_PROF[claims],T_PROF[year],E$2,T_PROF[encounter],E$4,T_PROF[bill_npi],$A673)</f>
        <v>10</v>
      </c>
      <c r="F673" s="1">
        <f t="shared" si="70"/>
        <v>10</v>
      </c>
      <c r="G673" s="1">
        <f>SUMIFS(T_PROF[claims],T_PROF[year],G$2,T_PROF[encounter],G$4,T_PROF[bill_npi],$A673)</f>
        <v>0</v>
      </c>
      <c r="H673" s="1">
        <f>SUMIFS(T_PROF[claims],T_PROF[year],H$2,T_PROF[encounter],H$4,T_PROF[bill_npi],$A673)</f>
        <v>1</v>
      </c>
      <c r="I673" s="1">
        <f t="shared" si="71"/>
        <v>1</v>
      </c>
      <c r="J673" s="1">
        <f>SUMIFS(T_PROF[claims],T_PROF[year],J$2,T_PROF[encounter],J$4,T_PROF[bill_npi],$A673)</f>
        <v>0</v>
      </c>
      <c r="K673" s="1">
        <f>SUMIFS(T_PROF[claims],T_PROF[year],K$2,T_PROF[encounter],K$4,T_PROF[bill_npi],$A673)</f>
        <v>4</v>
      </c>
      <c r="L673" s="1">
        <f t="shared" si="72"/>
        <v>4</v>
      </c>
      <c r="M673" s="18">
        <f>SUMIFS(T_PROF[paid_amt],T_PROF[bill_npi],$A673,T_PROF[year],M$2,T_PROF[encounter],M$4)</f>
        <v>0</v>
      </c>
      <c r="N673" s="18">
        <f>SUMIFS(T_PROF[paid_amt],T_PROF[bill_npi],$A673,T_PROF[year],N$2,T_PROF[encounter],N$4)</f>
        <v>2322.7399999999998</v>
      </c>
      <c r="O673" s="18">
        <f t="shared" si="73"/>
        <v>2322.7399999999998</v>
      </c>
      <c r="P673" s="1">
        <f t="shared" si="74"/>
        <v>0</v>
      </c>
      <c r="Q673" s="1">
        <f t="shared" si="75"/>
        <v>5</v>
      </c>
      <c r="R673" s="1">
        <f t="shared" si="76"/>
        <v>5</v>
      </c>
      <c r="S673" s="2">
        <f>SUM($R$6:$R673)/SUM($R$6:$R$1749)</f>
        <v>0.97079672575621456</v>
      </c>
    </row>
    <row r="674" spans="1:19" x14ac:dyDescent="0.35">
      <c r="A674">
        <v>1952392946</v>
      </c>
      <c r="B674" t="s">
        <v>368</v>
      </c>
      <c r="C674" t="s">
        <v>445</v>
      </c>
      <c r="D674" s="1">
        <f>SUMIFS(T_PROF[claims],T_PROF[year],D$2,T_PROF[encounter],D$4,T_PROF[bill_npi],$A674)</f>
        <v>0</v>
      </c>
      <c r="E674" s="1">
        <f>SUMIFS(T_PROF[claims],T_PROF[year],E$2,T_PROF[encounter],E$4,T_PROF[bill_npi],$A674)</f>
        <v>0</v>
      </c>
      <c r="F674" s="1">
        <f t="shared" si="70"/>
        <v>0</v>
      </c>
      <c r="G674" s="1">
        <f>SUMIFS(T_PROF[claims],T_PROF[year],G$2,T_PROF[encounter],G$4,T_PROF[bill_npi],$A674)</f>
        <v>0</v>
      </c>
      <c r="H674" s="1">
        <f>SUMIFS(T_PROF[claims],T_PROF[year],H$2,T_PROF[encounter],H$4,T_PROF[bill_npi],$A674)</f>
        <v>0</v>
      </c>
      <c r="I674" s="1">
        <f t="shared" si="71"/>
        <v>0</v>
      </c>
      <c r="J674" s="1">
        <f>SUMIFS(T_PROF[claims],T_PROF[year],J$2,T_PROF[encounter],J$4,T_PROF[bill_npi],$A674)</f>
        <v>0</v>
      </c>
      <c r="K674" s="1">
        <f>SUMIFS(T_PROF[claims],T_PROF[year],K$2,T_PROF[encounter],K$4,T_PROF[bill_npi],$A674)</f>
        <v>0</v>
      </c>
      <c r="L674" s="1">
        <f t="shared" si="72"/>
        <v>0</v>
      </c>
      <c r="M674" s="18">
        <f>SUMIFS(T_PROF[paid_amt],T_PROF[bill_npi],$A674,T_PROF[year],M$2,T_PROF[encounter],M$4)</f>
        <v>0</v>
      </c>
      <c r="N674" s="18">
        <f>SUMIFS(T_PROF[paid_amt],T_PROF[bill_npi],$A674,T_PROF[year],N$2,T_PROF[encounter],N$4)</f>
        <v>0</v>
      </c>
      <c r="O674" s="18">
        <f t="shared" si="73"/>
        <v>0</v>
      </c>
      <c r="P674" s="1">
        <f t="shared" si="74"/>
        <v>0</v>
      </c>
      <c r="Q674" s="1">
        <f t="shared" si="75"/>
        <v>0</v>
      </c>
      <c r="R674" s="1">
        <f t="shared" si="76"/>
        <v>0</v>
      </c>
      <c r="S674" s="2">
        <f>SUM($R$6:$R674)/SUM($R$6:$R$1749)</f>
        <v>0.97079672575621456</v>
      </c>
    </row>
    <row r="675" spans="1:19" x14ac:dyDescent="0.35">
      <c r="A675">
        <v>1548302862</v>
      </c>
      <c r="B675" t="s">
        <v>351</v>
      </c>
      <c r="C675" t="s">
        <v>777</v>
      </c>
      <c r="D675" s="1">
        <f>SUMIFS(T_PROF[claims],T_PROF[year],D$2,T_PROF[encounter],D$4,T_PROF[bill_npi],$A675)</f>
        <v>0</v>
      </c>
      <c r="E675" s="1">
        <f>SUMIFS(T_PROF[claims],T_PROF[year],E$2,T_PROF[encounter],E$4,T_PROF[bill_npi],$A675)</f>
        <v>4</v>
      </c>
      <c r="F675" s="1">
        <f t="shared" si="70"/>
        <v>4</v>
      </c>
      <c r="G675" s="1">
        <f>SUMIFS(T_PROF[claims],T_PROF[year],G$2,T_PROF[encounter],G$4,T_PROF[bill_npi],$A675)</f>
        <v>0</v>
      </c>
      <c r="H675" s="1">
        <f>SUMIFS(T_PROF[claims],T_PROF[year],H$2,T_PROF[encounter],H$4,T_PROF[bill_npi],$A675)</f>
        <v>2</v>
      </c>
      <c r="I675" s="1">
        <f t="shared" si="71"/>
        <v>2</v>
      </c>
      <c r="J675" s="1">
        <f>SUMIFS(T_PROF[claims],T_PROF[year],J$2,T_PROF[encounter],J$4,T_PROF[bill_npi],$A675)</f>
        <v>0</v>
      </c>
      <c r="K675" s="1">
        <f>SUMIFS(T_PROF[claims],T_PROF[year],K$2,T_PROF[encounter],K$4,T_PROF[bill_npi],$A675)</f>
        <v>6</v>
      </c>
      <c r="L675" s="1">
        <f t="shared" si="72"/>
        <v>6</v>
      </c>
      <c r="M675" s="18">
        <f>SUMIFS(T_PROF[paid_amt],T_PROF[bill_npi],$A675,T_PROF[year],M$2,T_PROF[encounter],M$4)</f>
        <v>0</v>
      </c>
      <c r="N675" s="18">
        <f>SUMIFS(T_PROF[paid_amt],T_PROF[bill_npi],$A675,T_PROF[year],N$2,T_PROF[encounter],N$4)</f>
        <v>6244.77</v>
      </c>
      <c r="O675" s="18">
        <f t="shared" si="73"/>
        <v>6244.77</v>
      </c>
      <c r="P675" s="1">
        <f t="shared" si="74"/>
        <v>0</v>
      </c>
      <c r="Q675" s="1">
        <f t="shared" si="75"/>
        <v>4</v>
      </c>
      <c r="R675" s="1">
        <f t="shared" si="76"/>
        <v>4</v>
      </c>
      <c r="S675" s="2">
        <f>SUM($R$6:$R675)/SUM($R$6:$R$1749)</f>
        <v>0.97092090693655675</v>
      </c>
    </row>
    <row r="676" spans="1:19" x14ac:dyDescent="0.35">
      <c r="A676">
        <v>1497842066</v>
      </c>
      <c r="B676" t="s">
        <v>351</v>
      </c>
      <c r="C676" t="s">
        <v>777</v>
      </c>
      <c r="D676" s="1">
        <f>SUMIFS(T_PROF[claims],T_PROF[year],D$2,T_PROF[encounter],D$4,T_PROF[bill_npi],$A676)</f>
        <v>0</v>
      </c>
      <c r="E676" s="1">
        <f>SUMIFS(T_PROF[claims],T_PROF[year],E$2,T_PROF[encounter],E$4,T_PROF[bill_npi],$A676)</f>
        <v>4</v>
      </c>
      <c r="F676" s="1">
        <f t="shared" si="70"/>
        <v>4</v>
      </c>
      <c r="G676" s="1">
        <f>SUMIFS(T_PROF[claims],T_PROF[year],G$2,T_PROF[encounter],G$4,T_PROF[bill_npi],$A676)</f>
        <v>0</v>
      </c>
      <c r="H676" s="1">
        <f>SUMIFS(T_PROF[claims],T_PROF[year],H$2,T_PROF[encounter],H$4,T_PROF[bill_npi],$A676)</f>
        <v>0</v>
      </c>
      <c r="I676" s="1">
        <f t="shared" si="71"/>
        <v>0</v>
      </c>
      <c r="J676" s="1">
        <f>SUMIFS(T_PROF[claims],T_PROF[year],J$2,T_PROF[encounter],J$4,T_PROF[bill_npi],$A676)</f>
        <v>0</v>
      </c>
      <c r="K676" s="1">
        <f>SUMIFS(T_PROF[claims],T_PROF[year],K$2,T_PROF[encounter],K$4,T_PROF[bill_npi],$A676)</f>
        <v>0</v>
      </c>
      <c r="L676" s="1">
        <f t="shared" si="72"/>
        <v>0</v>
      </c>
      <c r="M676" s="18">
        <f>SUMIFS(T_PROF[paid_amt],T_PROF[bill_npi],$A676,T_PROF[year],M$2,T_PROF[encounter],M$4)</f>
        <v>0</v>
      </c>
      <c r="N676" s="18">
        <f>SUMIFS(T_PROF[paid_amt],T_PROF[bill_npi],$A676,T_PROF[year],N$2,T_PROF[encounter],N$4)</f>
        <v>0</v>
      </c>
      <c r="O676" s="18">
        <f t="shared" si="73"/>
        <v>0</v>
      </c>
      <c r="P676" s="1">
        <f t="shared" si="74"/>
        <v>0</v>
      </c>
      <c r="Q676" s="1">
        <f t="shared" si="75"/>
        <v>1.3333333333333333</v>
      </c>
      <c r="R676" s="1">
        <f t="shared" si="76"/>
        <v>1.3333333333333333</v>
      </c>
      <c r="S676" s="2">
        <f>SUM($R$6:$R676)/SUM($R$6:$R$1749)</f>
        <v>0.97096230066333733</v>
      </c>
    </row>
    <row r="677" spans="1:19" x14ac:dyDescent="0.35">
      <c r="A677">
        <v>1346416559</v>
      </c>
      <c r="B677" t="s">
        <v>351</v>
      </c>
      <c r="C677" t="s">
        <v>777</v>
      </c>
      <c r="D677" s="1">
        <f>SUMIFS(T_PROF[claims],T_PROF[year],D$2,T_PROF[encounter],D$4,T_PROF[bill_npi],$A677)</f>
        <v>3</v>
      </c>
      <c r="E677" s="1">
        <f>SUMIFS(T_PROF[claims],T_PROF[year],E$2,T_PROF[encounter],E$4,T_PROF[bill_npi],$A677)</f>
        <v>0</v>
      </c>
      <c r="F677" s="1">
        <f t="shared" si="70"/>
        <v>3</v>
      </c>
      <c r="G677" s="1">
        <f>SUMIFS(T_PROF[claims],T_PROF[year],G$2,T_PROF[encounter],G$4,T_PROF[bill_npi],$A677)</f>
        <v>0</v>
      </c>
      <c r="H677" s="1">
        <f>SUMIFS(T_PROF[claims],T_PROF[year],H$2,T_PROF[encounter],H$4,T_PROF[bill_npi],$A677)</f>
        <v>0</v>
      </c>
      <c r="I677" s="1">
        <f t="shared" si="71"/>
        <v>0</v>
      </c>
      <c r="J677" s="1">
        <f>SUMIFS(T_PROF[claims],T_PROF[year],J$2,T_PROF[encounter],J$4,T_PROF[bill_npi],$A677)</f>
        <v>0</v>
      </c>
      <c r="K677" s="1">
        <f>SUMIFS(T_PROF[claims],T_PROF[year],K$2,T_PROF[encounter],K$4,T_PROF[bill_npi],$A677)</f>
        <v>0</v>
      </c>
      <c r="L677" s="1">
        <f t="shared" si="72"/>
        <v>0</v>
      </c>
      <c r="M677" s="18">
        <f>SUMIFS(T_PROF[paid_amt],T_PROF[bill_npi],$A677,T_PROF[year],M$2,T_PROF[encounter],M$4)</f>
        <v>0</v>
      </c>
      <c r="N677" s="18">
        <f>SUMIFS(T_PROF[paid_amt],T_PROF[bill_npi],$A677,T_PROF[year],N$2,T_PROF[encounter],N$4)</f>
        <v>0</v>
      </c>
      <c r="O677" s="18">
        <f t="shared" si="73"/>
        <v>0</v>
      </c>
      <c r="P677" s="1">
        <f t="shared" si="74"/>
        <v>1</v>
      </c>
      <c r="Q677" s="1">
        <f t="shared" si="75"/>
        <v>0</v>
      </c>
      <c r="R677" s="1">
        <f t="shared" si="76"/>
        <v>1</v>
      </c>
      <c r="S677" s="2">
        <f>SUM($R$6:$R677)/SUM($R$6:$R$1749)</f>
        <v>0.9709933459584229</v>
      </c>
    </row>
    <row r="678" spans="1:19" x14ac:dyDescent="0.35">
      <c r="A678">
        <v>1255379509</v>
      </c>
      <c r="B678" t="s">
        <v>352</v>
      </c>
      <c r="C678" t="s">
        <v>2130</v>
      </c>
      <c r="D678" s="1">
        <f>SUMIFS(T_PROF[claims],T_PROF[year],D$2,T_PROF[encounter],D$4,T_PROF[bill_npi],$A678)</f>
        <v>0</v>
      </c>
      <c r="E678" s="1">
        <f>SUMIFS(T_PROF[claims],T_PROF[year],E$2,T_PROF[encounter],E$4,T_PROF[bill_npi],$A678)</f>
        <v>2</v>
      </c>
      <c r="F678" s="1">
        <f t="shared" si="70"/>
        <v>2</v>
      </c>
      <c r="G678" s="1">
        <f>SUMIFS(T_PROF[claims],T_PROF[year],G$2,T_PROF[encounter],G$4,T_PROF[bill_npi],$A678)</f>
        <v>0</v>
      </c>
      <c r="H678" s="1">
        <f>SUMIFS(T_PROF[claims],T_PROF[year],H$2,T_PROF[encounter],H$4,T_PROF[bill_npi],$A678)</f>
        <v>2</v>
      </c>
      <c r="I678" s="1">
        <f t="shared" si="71"/>
        <v>2</v>
      </c>
      <c r="J678" s="1">
        <f>SUMIFS(T_PROF[claims],T_PROF[year],J$2,T_PROF[encounter],J$4,T_PROF[bill_npi],$A678)</f>
        <v>0</v>
      </c>
      <c r="K678" s="1">
        <f>SUMIFS(T_PROF[claims],T_PROF[year],K$2,T_PROF[encounter],K$4,T_PROF[bill_npi],$A678)</f>
        <v>2</v>
      </c>
      <c r="L678" s="1">
        <f t="shared" si="72"/>
        <v>2</v>
      </c>
      <c r="M678" s="18">
        <f>SUMIFS(T_PROF[paid_amt],T_PROF[bill_npi],$A678,T_PROF[year],M$2,T_PROF[encounter],M$4)</f>
        <v>0</v>
      </c>
      <c r="N678" s="18">
        <f>SUMIFS(T_PROF[paid_amt],T_PROF[bill_npi],$A678,T_PROF[year],N$2,T_PROF[encounter],N$4)</f>
        <v>3441.5</v>
      </c>
      <c r="O678" s="18">
        <f t="shared" si="73"/>
        <v>3441.5</v>
      </c>
      <c r="P678" s="1">
        <f t="shared" si="74"/>
        <v>0</v>
      </c>
      <c r="Q678" s="1">
        <f t="shared" si="75"/>
        <v>2</v>
      </c>
      <c r="R678" s="1">
        <f t="shared" si="76"/>
        <v>2</v>
      </c>
      <c r="S678" s="2">
        <f>SUM($R$6:$R678)/SUM($R$6:$R$1749)</f>
        <v>0.97105543654859394</v>
      </c>
    </row>
    <row r="679" spans="1:19" x14ac:dyDescent="0.35">
      <c r="A679">
        <v>1861450496</v>
      </c>
      <c r="B679" t="s">
        <v>351</v>
      </c>
      <c r="C679" t="s">
        <v>777</v>
      </c>
      <c r="D679" s="1">
        <f>SUMIFS(T_PROF[claims],T_PROF[year],D$2,T_PROF[encounter],D$4,T_PROF[bill_npi],$A679)</f>
        <v>3</v>
      </c>
      <c r="E679" s="1">
        <f>SUMIFS(T_PROF[claims],T_PROF[year],E$2,T_PROF[encounter],E$4,T_PROF[bill_npi],$A679)</f>
        <v>0</v>
      </c>
      <c r="F679" s="1">
        <f t="shared" si="70"/>
        <v>3</v>
      </c>
      <c r="G679" s="1">
        <f>SUMIFS(T_PROF[claims],T_PROF[year],G$2,T_PROF[encounter],G$4,T_PROF[bill_npi],$A679)</f>
        <v>0</v>
      </c>
      <c r="H679" s="1">
        <f>SUMIFS(T_PROF[claims],T_PROF[year],H$2,T_PROF[encounter],H$4,T_PROF[bill_npi],$A679)</f>
        <v>0</v>
      </c>
      <c r="I679" s="1">
        <f t="shared" si="71"/>
        <v>0</v>
      </c>
      <c r="J679" s="1">
        <f>SUMIFS(T_PROF[claims],T_PROF[year],J$2,T_PROF[encounter],J$4,T_PROF[bill_npi],$A679)</f>
        <v>0</v>
      </c>
      <c r="K679" s="1">
        <f>SUMIFS(T_PROF[claims],T_PROF[year],K$2,T_PROF[encounter],K$4,T_PROF[bill_npi],$A679)</f>
        <v>0</v>
      </c>
      <c r="L679" s="1">
        <f t="shared" si="72"/>
        <v>0</v>
      </c>
      <c r="M679" s="18">
        <f>SUMIFS(T_PROF[paid_amt],T_PROF[bill_npi],$A679,T_PROF[year],M$2,T_PROF[encounter],M$4)</f>
        <v>0</v>
      </c>
      <c r="N679" s="18">
        <f>SUMIFS(T_PROF[paid_amt],T_PROF[bill_npi],$A679,T_PROF[year],N$2,T_PROF[encounter],N$4)</f>
        <v>0</v>
      </c>
      <c r="O679" s="18">
        <f t="shared" si="73"/>
        <v>0</v>
      </c>
      <c r="P679" s="1">
        <f t="shared" si="74"/>
        <v>1</v>
      </c>
      <c r="Q679" s="1">
        <f t="shared" si="75"/>
        <v>0</v>
      </c>
      <c r="R679" s="1">
        <f t="shared" si="76"/>
        <v>1</v>
      </c>
      <c r="S679" s="2">
        <f>SUM($R$6:$R679)/SUM($R$6:$R$1749)</f>
        <v>0.97108648184367952</v>
      </c>
    </row>
    <row r="680" spans="1:19" x14ac:dyDescent="0.35">
      <c r="A680">
        <v>1447255088</v>
      </c>
      <c r="B680" t="s">
        <v>356</v>
      </c>
      <c r="C680" t="s">
        <v>777</v>
      </c>
      <c r="D680" s="1">
        <f>SUMIFS(T_PROF[claims],T_PROF[year],D$2,T_PROF[encounter],D$4,T_PROF[bill_npi],$A680)</f>
        <v>2</v>
      </c>
      <c r="E680" s="1">
        <f>SUMIFS(T_PROF[claims],T_PROF[year],E$2,T_PROF[encounter],E$4,T_PROF[bill_npi],$A680)</f>
        <v>0</v>
      </c>
      <c r="F680" s="1">
        <f t="shared" si="70"/>
        <v>2</v>
      </c>
      <c r="G680" s="1">
        <f>SUMIFS(T_PROF[claims],T_PROF[year],G$2,T_PROF[encounter],G$4,T_PROF[bill_npi],$A680)</f>
        <v>3</v>
      </c>
      <c r="H680" s="1">
        <f>SUMIFS(T_PROF[claims],T_PROF[year],H$2,T_PROF[encounter],H$4,T_PROF[bill_npi],$A680)</f>
        <v>0</v>
      </c>
      <c r="I680" s="1">
        <f t="shared" si="71"/>
        <v>3</v>
      </c>
      <c r="J680" s="1">
        <f>SUMIFS(T_PROF[claims],T_PROF[year],J$2,T_PROF[encounter],J$4,T_PROF[bill_npi],$A680)</f>
        <v>8</v>
      </c>
      <c r="K680" s="1">
        <f>SUMIFS(T_PROF[claims],T_PROF[year],K$2,T_PROF[encounter],K$4,T_PROF[bill_npi],$A680)</f>
        <v>0</v>
      </c>
      <c r="L680" s="1">
        <f t="shared" si="72"/>
        <v>8</v>
      </c>
      <c r="M680" s="18">
        <f>SUMIFS(T_PROF[paid_amt],T_PROF[bill_npi],$A680,T_PROF[year],M$2,T_PROF[encounter],M$4)</f>
        <v>6883</v>
      </c>
      <c r="N680" s="18">
        <f>SUMIFS(T_PROF[paid_amt],T_PROF[bill_npi],$A680,T_PROF[year],N$2,T_PROF[encounter],N$4)</f>
        <v>0</v>
      </c>
      <c r="O680" s="18">
        <f t="shared" si="73"/>
        <v>6883</v>
      </c>
      <c r="P680" s="1">
        <f t="shared" si="74"/>
        <v>4.333333333333333</v>
      </c>
      <c r="Q680" s="1">
        <f t="shared" si="75"/>
        <v>0</v>
      </c>
      <c r="R680" s="1">
        <f t="shared" si="76"/>
        <v>4.333333333333333</v>
      </c>
      <c r="S680" s="2">
        <f>SUM($R$6:$R680)/SUM($R$6:$R$1749)</f>
        <v>0.97122101145571671</v>
      </c>
    </row>
    <row r="681" spans="1:19" x14ac:dyDescent="0.35">
      <c r="A681">
        <v>1518376292</v>
      </c>
      <c r="B681" t="s">
        <v>357</v>
      </c>
      <c r="C681" t="s">
        <v>2208</v>
      </c>
      <c r="D681" s="1">
        <f>SUMIFS(T_PROF[claims],T_PROF[year],D$2,T_PROF[encounter],D$4,T_PROF[bill_npi],$A681)</f>
        <v>2</v>
      </c>
      <c r="E681" s="1">
        <f>SUMIFS(T_PROF[claims],T_PROF[year],E$2,T_PROF[encounter],E$4,T_PROF[bill_npi],$A681)</f>
        <v>0</v>
      </c>
      <c r="F681" s="1">
        <f t="shared" si="70"/>
        <v>2</v>
      </c>
      <c r="G681" s="1">
        <f>SUMIFS(T_PROF[claims],T_PROF[year],G$2,T_PROF[encounter],G$4,T_PROF[bill_npi],$A681)</f>
        <v>2</v>
      </c>
      <c r="H681" s="1">
        <f>SUMIFS(T_PROF[claims],T_PROF[year],H$2,T_PROF[encounter],H$4,T_PROF[bill_npi],$A681)</f>
        <v>0</v>
      </c>
      <c r="I681" s="1">
        <f t="shared" si="71"/>
        <v>2</v>
      </c>
      <c r="J681" s="1">
        <f>SUMIFS(T_PROF[claims],T_PROF[year],J$2,T_PROF[encounter],J$4,T_PROF[bill_npi],$A681)</f>
        <v>0</v>
      </c>
      <c r="K681" s="1">
        <f>SUMIFS(T_PROF[claims],T_PROF[year],K$2,T_PROF[encounter],K$4,T_PROF[bill_npi],$A681)</f>
        <v>0</v>
      </c>
      <c r="L681" s="1">
        <f t="shared" si="72"/>
        <v>0</v>
      </c>
      <c r="M681" s="18">
        <f>SUMIFS(T_PROF[paid_amt],T_PROF[bill_npi],$A681,T_PROF[year],M$2,T_PROF[encounter],M$4)</f>
        <v>0</v>
      </c>
      <c r="N681" s="18">
        <f>SUMIFS(T_PROF[paid_amt],T_PROF[bill_npi],$A681,T_PROF[year],N$2,T_PROF[encounter],N$4)</f>
        <v>0</v>
      </c>
      <c r="O681" s="18">
        <f t="shared" si="73"/>
        <v>0</v>
      </c>
      <c r="P681" s="1">
        <f t="shared" si="74"/>
        <v>1.3333333333333333</v>
      </c>
      <c r="Q681" s="1">
        <f t="shared" si="75"/>
        <v>0</v>
      </c>
      <c r="R681" s="1">
        <f t="shared" si="76"/>
        <v>1.3333333333333333</v>
      </c>
      <c r="S681" s="2">
        <f>SUM($R$6:$R681)/SUM($R$6:$R$1749)</f>
        <v>0.9712624051824974</v>
      </c>
    </row>
    <row r="682" spans="1:19" x14ac:dyDescent="0.35">
      <c r="A682">
        <v>1467413732</v>
      </c>
      <c r="B682" t="s">
        <v>351</v>
      </c>
      <c r="C682" t="s">
        <v>777</v>
      </c>
      <c r="D682" s="1">
        <f>SUMIFS(T_PROF[claims],T_PROF[year],D$2,T_PROF[encounter],D$4,T_PROF[bill_npi],$A682)</f>
        <v>0</v>
      </c>
      <c r="E682" s="1">
        <f>SUMIFS(T_PROF[claims],T_PROF[year],E$2,T_PROF[encounter],E$4,T_PROF[bill_npi],$A682)</f>
        <v>2</v>
      </c>
      <c r="F682" s="1">
        <f t="shared" si="70"/>
        <v>2</v>
      </c>
      <c r="G682" s="1">
        <f>SUMIFS(T_PROF[claims],T_PROF[year],G$2,T_PROF[encounter],G$4,T_PROF[bill_npi],$A682)</f>
        <v>0</v>
      </c>
      <c r="H682" s="1">
        <f>SUMIFS(T_PROF[claims],T_PROF[year],H$2,T_PROF[encounter],H$4,T_PROF[bill_npi],$A682)</f>
        <v>2</v>
      </c>
      <c r="I682" s="1">
        <f t="shared" si="71"/>
        <v>2</v>
      </c>
      <c r="J682" s="1">
        <f>SUMIFS(T_PROF[claims],T_PROF[year],J$2,T_PROF[encounter],J$4,T_PROF[bill_npi],$A682)</f>
        <v>0</v>
      </c>
      <c r="K682" s="1">
        <f>SUMIFS(T_PROF[claims],T_PROF[year],K$2,T_PROF[encounter],K$4,T_PROF[bill_npi],$A682)</f>
        <v>0</v>
      </c>
      <c r="L682" s="1">
        <f t="shared" si="72"/>
        <v>0</v>
      </c>
      <c r="M682" s="18">
        <f>SUMIFS(T_PROF[paid_amt],T_PROF[bill_npi],$A682,T_PROF[year],M$2,T_PROF[encounter],M$4)</f>
        <v>0</v>
      </c>
      <c r="N682" s="18">
        <f>SUMIFS(T_PROF[paid_amt],T_PROF[bill_npi],$A682,T_PROF[year],N$2,T_PROF[encounter],N$4)</f>
        <v>0</v>
      </c>
      <c r="O682" s="18">
        <f t="shared" si="73"/>
        <v>0</v>
      </c>
      <c r="P682" s="1">
        <f t="shared" si="74"/>
        <v>0</v>
      </c>
      <c r="Q682" s="1">
        <f t="shared" si="75"/>
        <v>1.3333333333333333</v>
      </c>
      <c r="R682" s="1">
        <f t="shared" si="76"/>
        <v>1.3333333333333333</v>
      </c>
      <c r="S682" s="2">
        <f>SUM($R$6:$R682)/SUM($R$6:$R$1749)</f>
        <v>0.97130379890927809</v>
      </c>
    </row>
    <row r="683" spans="1:19" x14ac:dyDescent="0.35">
      <c r="A683">
        <v>1649386715</v>
      </c>
      <c r="B683" t="s">
        <v>351</v>
      </c>
      <c r="C683" t="s">
        <v>777</v>
      </c>
      <c r="D683" s="1">
        <f>SUMIFS(T_PROF[claims],T_PROF[year],D$2,T_PROF[encounter],D$4,T_PROF[bill_npi],$A683)</f>
        <v>4</v>
      </c>
      <c r="E683" s="1">
        <f>SUMIFS(T_PROF[claims],T_PROF[year],E$2,T_PROF[encounter],E$4,T_PROF[bill_npi],$A683)</f>
        <v>0</v>
      </c>
      <c r="F683" s="1">
        <f t="shared" si="70"/>
        <v>4</v>
      </c>
      <c r="G683" s="1">
        <f>SUMIFS(T_PROF[claims],T_PROF[year],G$2,T_PROF[encounter],G$4,T_PROF[bill_npi],$A683)</f>
        <v>2</v>
      </c>
      <c r="H683" s="1">
        <f>SUMIFS(T_PROF[claims],T_PROF[year],H$2,T_PROF[encounter],H$4,T_PROF[bill_npi],$A683)</f>
        <v>0</v>
      </c>
      <c r="I683" s="1">
        <f t="shared" si="71"/>
        <v>2</v>
      </c>
      <c r="J683" s="1">
        <f>SUMIFS(T_PROF[claims],T_PROF[year],J$2,T_PROF[encounter],J$4,T_PROF[bill_npi],$A683)</f>
        <v>3</v>
      </c>
      <c r="K683" s="1">
        <f>SUMIFS(T_PROF[claims],T_PROF[year],K$2,T_PROF[encounter],K$4,T_PROF[bill_npi],$A683)</f>
        <v>0</v>
      </c>
      <c r="L683" s="1">
        <f t="shared" si="72"/>
        <v>3</v>
      </c>
      <c r="M683" s="18">
        <f>SUMIFS(T_PROF[paid_amt],T_PROF[bill_npi],$A683,T_PROF[year],M$2,T_PROF[encounter],M$4)</f>
        <v>203</v>
      </c>
      <c r="N683" s="18">
        <f>SUMIFS(T_PROF[paid_amt],T_PROF[bill_npi],$A683,T_PROF[year],N$2,T_PROF[encounter],N$4)</f>
        <v>0</v>
      </c>
      <c r="O683" s="18">
        <f t="shared" si="73"/>
        <v>203</v>
      </c>
      <c r="P683" s="1">
        <f t="shared" si="74"/>
        <v>3</v>
      </c>
      <c r="Q683" s="1">
        <f t="shared" si="75"/>
        <v>0</v>
      </c>
      <c r="R683" s="1">
        <f t="shared" si="76"/>
        <v>3</v>
      </c>
      <c r="S683" s="2">
        <f>SUM($R$6:$R683)/SUM($R$6:$R$1749)</f>
        <v>0.97139693479453471</v>
      </c>
    </row>
    <row r="684" spans="1:19" x14ac:dyDescent="0.35">
      <c r="A684">
        <v>1487693974</v>
      </c>
      <c r="B684" t="s">
        <v>351</v>
      </c>
      <c r="C684" t="s">
        <v>777</v>
      </c>
      <c r="D684" s="1">
        <f>SUMIFS(T_PROF[claims],T_PROF[year],D$2,T_PROF[encounter],D$4,T_PROF[bill_npi],$A684)</f>
        <v>0</v>
      </c>
      <c r="E684" s="1">
        <f>SUMIFS(T_PROF[claims],T_PROF[year],E$2,T_PROF[encounter],E$4,T_PROF[bill_npi],$A684)</f>
        <v>1</v>
      </c>
      <c r="F684" s="1">
        <f t="shared" si="70"/>
        <v>1</v>
      </c>
      <c r="G684" s="1">
        <f>SUMIFS(T_PROF[claims],T_PROF[year],G$2,T_PROF[encounter],G$4,T_PROF[bill_npi],$A684)</f>
        <v>2</v>
      </c>
      <c r="H684" s="1">
        <f>SUMIFS(T_PROF[claims],T_PROF[year],H$2,T_PROF[encounter],H$4,T_PROF[bill_npi],$A684)</f>
        <v>0</v>
      </c>
      <c r="I684" s="1">
        <f t="shared" si="71"/>
        <v>2</v>
      </c>
      <c r="J684" s="1">
        <f>SUMIFS(T_PROF[claims],T_PROF[year],J$2,T_PROF[encounter],J$4,T_PROF[bill_npi],$A684)</f>
        <v>0</v>
      </c>
      <c r="K684" s="1">
        <f>SUMIFS(T_PROF[claims],T_PROF[year],K$2,T_PROF[encounter],K$4,T_PROF[bill_npi],$A684)</f>
        <v>0</v>
      </c>
      <c r="L684" s="1">
        <f t="shared" si="72"/>
        <v>0</v>
      </c>
      <c r="M684" s="18">
        <f>SUMIFS(T_PROF[paid_amt],T_PROF[bill_npi],$A684,T_PROF[year],M$2,T_PROF[encounter],M$4)</f>
        <v>0</v>
      </c>
      <c r="N684" s="18">
        <f>SUMIFS(T_PROF[paid_amt],T_PROF[bill_npi],$A684,T_PROF[year],N$2,T_PROF[encounter],N$4)</f>
        <v>0</v>
      </c>
      <c r="O684" s="18">
        <f t="shared" si="73"/>
        <v>0</v>
      </c>
      <c r="P684" s="1">
        <f t="shared" si="74"/>
        <v>0.66666666666666663</v>
      </c>
      <c r="Q684" s="1">
        <f t="shared" si="75"/>
        <v>0.33333333333333331</v>
      </c>
      <c r="R684" s="1">
        <f t="shared" si="76"/>
        <v>1</v>
      </c>
      <c r="S684" s="2">
        <f>SUM($R$6:$R684)/SUM($R$6:$R$1749)</f>
        <v>0.97142798008962017</v>
      </c>
    </row>
    <row r="685" spans="1:19" x14ac:dyDescent="0.35">
      <c r="A685">
        <v>1346217197</v>
      </c>
      <c r="B685" t="s">
        <v>352</v>
      </c>
      <c r="C685" t="s">
        <v>2130</v>
      </c>
      <c r="D685" s="1">
        <f>SUMIFS(T_PROF[claims],T_PROF[year],D$2,T_PROF[encounter],D$4,T_PROF[bill_npi],$A685)</f>
        <v>0</v>
      </c>
      <c r="E685" s="1">
        <f>SUMIFS(T_PROF[claims],T_PROF[year],E$2,T_PROF[encounter],E$4,T_PROF[bill_npi],$A685)</f>
        <v>4</v>
      </c>
      <c r="F685" s="1">
        <f t="shared" si="70"/>
        <v>4</v>
      </c>
      <c r="G685" s="1">
        <f>SUMIFS(T_PROF[claims],T_PROF[year],G$2,T_PROF[encounter],G$4,T_PROF[bill_npi],$A685)</f>
        <v>0</v>
      </c>
      <c r="H685" s="1">
        <f>SUMIFS(T_PROF[claims],T_PROF[year],H$2,T_PROF[encounter],H$4,T_PROF[bill_npi],$A685)</f>
        <v>2</v>
      </c>
      <c r="I685" s="1">
        <f t="shared" si="71"/>
        <v>2</v>
      </c>
      <c r="J685" s="1">
        <f>SUMIFS(T_PROF[claims],T_PROF[year],J$2,T_PROF[encounter],J$4,T_PROF[bill_npi],$A685)</f>
        <v>0</v>
      </c>
      <c r="K685" s="1">
        <f>SUMIFS(T_PROF[claims],T_PROF[year],K$2,T_PROF[encounter],K$4,T_PROF[bill_npi],$A685)</f>
        <v>0</v>
      </c>
      <c r="L685" s="1">
        <f t="shared" si="72"/>
        <v>0</v>
      </c>
      <c r="M685" s="18">
        <f>SUMIFS(T_PROF[paid_amt],T_PROF[bill_npi],$A685,T_PROF[year],M$2,T_PROF[encounter],M$4)</f>
        <v>0</v>
      </c>
      <c r="N685" s="18">
        <f>SUMIFS(T_PROF[paid_amt],T_PROF[bill_npi],$A685,T_PROF[year],N$2,T_PROF[encounter],N$4)</f>
        <v>0</v>
      </c>
      <c r="O685" s="18">
        <f t="shared" si="73"/>
        <v>0</v>
      </c>
      <c r="P685" s="1">
        <f t="shared" si="74"/>
        <v>0</v>
      </c>
      <c r="Q685" s="1">
        <f t="shared" si="75"/>
        <v>2</v>
      </c>
      <c r="R685" s="1">
        <f t="shared" si="76"/>
        <v>2</v>
      </c>
      <c r="S685" s="2">
        <f>SUM($R$6:$R685)/SUM($R$6:$R$1749)</f>
        <v>0.97149007067979121</v>
      </c>
    </row>
    <row r="686" spans="1:19" x14ac:dyDescent="0.35">
      <c r="A686">
        <v>1912086091</v>
      </c>
      <c r="B686" t="s">
        <v>357</v>
      </c>
      <c r="C686" t="s">
        <v>2208</v>
      </c>
      <c r="D686" s="1">
        <f>SUMIFS(T_PROF[claims],T_PROF[year],D$2,T_PROF[encounter],D$4,T_PROF[bill_npi],$A686)</f>
        <v>4</v>
      </c>
      <c r="E686" s="1">
        <f>SUMIFS(T_PROF[claims],T_PROF[year],E$2,T_PROF[encounter],E$4,T_PROF[bill_npi],$A686)</f>
        <v>0</v>
      </c>
      <c r="F686" s="1">
        <f t="shared" si="70"/>
        <v>4</v>
      </c>
      <c r="G686" s="1">
        <f>SUMIFS(T_PROF[claims],T_PROF[year],G$2,T_PROF[encounter],G$4,T_PROF[bill_npi],$A686)</f>
        <v>0</v>
      </c>
      <c r="H686" s="1">
        <f>SUMIFS(T_PROF[claims],T_PROF[year],H$2,T_PROF[encounter],H$4,T_PROF[bill_npi],$A686)</f>
        <v>0</v>
      </c>
      <c r="I686" s="1">
        <f t="shared" si="71"/>
        <v>0</v>
      </c>
      <c r="J686" s="1">
        <f>SUMIFS(T_PROF[claims],T_PROF[year],J$2,T_PROF[encounter],J$4,T_PROF[bill_npi],$A686)</f>
        <v>0</v>
      </c>
      <c r="K686" s="1">
        <f>SUMIFS(T_PROF[claims],T_PROF[year],K$2,T_PROF[encounter],K$4,T_PROF[bill_npi],$A686)</f>
        <v>0</v>
      </c>
      <c r="L686" s="1">
        <f t="shared" si="72"/>
        <v>0</v>
      </c>
      <c r="M686" s="18">
        <f>SUMIFS(T_PROF[paid_amt],T_PROF[bill_npi],$A686,T_PROF[year],M$2,T_PROF[encounter],M$4)</f>
        <v>0</v>
      </c>
      <c r="N686" s="18">
        <f>SUMIFS(T_PROF[paid_amt],T_PROF[bill_npi],$A686,T_PROF[year],N$2,T_PROF[encounter],N$4)</f>
        <v>0</v>
      </c>
      <c r="O686" s="18">
        <f t="shared" si="73"/>
        <v>0</v>
      </c>
      <c r="P686" s="1">
        <f t="shared" si="74"/>
        <v>1.3333333333333333</v>
      </c>
      <c r="Q686" s="1">
        <f t="shared" si="75"/>
        <v>0</v>
      </c>
      <c r="R686" s="1">
        <f t="shared" si="76"/>
        <v>1.3333333333333333</v>
      </c>
      <c r="S686" s="2">
        <f>SUM($R$6:$R686)/SUM($R$6:$R$1749)</f>
        <v>0.9715314644065719</v>
      </c>
    </row>
    <row r="687" spans="1:19" x14ac:dyDescent="0.35">
      <c r="A687">
        <v>1881600609</v>
      </c>
      <c r="B687" t="s">
        <v>351</v>
      </c>
      <c r="C687" t="s">
        <v>777</v>
      </c>
      <c r="D687" s="1">
        <f>SUMIFS(T_PROF[claims],T_PROF[year],D$2,T_PROF[encounter],D$4,T_PROF[bill_npi],$A687)</f>
        <v>1</v>
      </c>
      <c r="E687" s="1">
        <f>SUMIFS(T_PROF[claims],T_PROF[year],E$2,T_PROF[encounter],E$4,T_PROF[bill_npi],$A687)</f>
        <v>0</v>
      </c>
      <c r="F687" s="1">
        <f t="shared" si="70"/>
        <v>1</v>
      </c>
      <c r="G687" s="1">
        <f>SUMIFS(T_PROF[claims],T_PROF[year],G$2,T_PROF[encounter],G$4,T_PROF[bill_npi],$A687)</f>
        <v>1</v>
      </c>
      <c r="H687" s="1">
        <f>SUMIFS(T_PROF[claims],T_PROF[year],H$2,T_PROF[encounter],H$4,T_PROF[bill_npi],$A687)</f>
        <v>0</v>
      </c>
      <c r="I687" s="1">
        <f t="shared" si="71"/>
        <v>1</v>
      </c>
      <c r="J687" s="1">
        <f>SUMIFS(T_PROF[claims],T_PROF[year],J$2,T_PROF[encounter],J$4,T_PROF[bill_npi],$A687)</f>
        <v>0</v>
      </c>
      <c r="K687" s="1">
        <f>SUMIFS(T_PROF[claims],T_PROF[year],K$2,T_PROF[encounter],K$4,T_PROF[bill_npi],$A687)</f>
        <v>0</v>
      </c>
      <c r="L687" s="1">
        <f t="shared" si="72"/>
        <v>0</v>
      </c>
      <c r="M687" s="18">
        <f>SUMIFS(T_PROF[paid_amt],T_PROF[bill_npi],$A687,T_PROF[year],M$2,T_PROF[encounter],M$4)</f>
        <v>0</v>
      </c>
      <c r="N687" s="18">
        <f>SUMIFS(T_PROF[paid_amt],T_PROF[bill_npi],$A687,T_PROF[year],N$2,T_PROF[encounter],N$4)</f>
        <v>0</v>
      </c>
      <c r="O687" s="18">
        <f t="shared" si="73"/>
        <v>0</v>
      </c>
      <c r="P687" s="1">
        <f t="shared" si="74"/>
        <v>0.66666666666666663</v>
      </c>
      <c r="Q687" s="1">
        <f t="shared" si="75"/>
        <v>0</v>
      </c>
      <c r="R687" s="1">
        <f t="shared" si="76"/>
        <v>0.66666666666666663</v>
      </c>
      <c r="S687" s="2">
        <f>SUM($R$6:$R687)/SUM($R$6:$R$1749)</f>
        <v>0.97155216126996236</v>
      </c>
    </row>
    <row r="688" spans="1:19" x14ac:dyDescent="0.35">
      <c r="A688">
        <v>1336177195</v>
      </c>
      <c r="B688" t="s">
        <v>351</v>
      </c>
      <c r="C688" t="s">
        <v>777</v>
      </c>
      <c r="D688" s="1">
        <f>SUMIFS(T_PROF[claims],T_PROF[year],D$2,T_PROF[encounter],D$4,T_PROF[bill_npi],$A688)</f>
        <v>3</v>
      </c>
      <c r="E688" s="1">
        <f>SUMIFS(T_PROF[claims],T_PROF[year],E$2,T_PROF[encounter],E$4,T_PROF[bill_npi],$A688)</f>
        <v>0</v>
      </c>
      <c r="F688" s="1">
        <f t="shared" si="70"/>
        <v>3</v>
      </c>
      <c r="G688" s="1">
        <f>SUMIFS(T_PROF[claims],T_PROF[year],G$2,T_PROF[encounter],G$4,T_PROF[bill_npi],$A688)</f>
        <v>1</v>
      </c>
      <c r="H688" s="1">
        <f>SUMIFS(T_PROF[claims],T_PROF[year],H$2,T_PROF[encounter],H$4,T_PROF[bill_npi],$A688)</f>
        <v>0</v>
      </c>
      <c r="I688" s="1">
        <f t="shared" si="71"/>
        <v>1</v>
      </c>
      <c r="J688" s="1">
        <f>SUMIFS(T_PROF[claims],T_PROF[year],J$2,T_PROF[encounter],J$4,T_PROF[bill_npi],$A688)</f>
        <v>0</v>
      </c>
      <c r="K688" s="1">
        <f>SUMIFS(T_PROF[claims],T_PROF[year],K$2,T_PROF[encounter],K$4,T_PROF[bill_npi],$A688)</f>
        <v>0</v>
      </c>
      <c r="L688" s="1">
        <f t="shared" si="72"/>
        <v>0</v>
      </c>
      <c r="M688" s="18">
        <f>SUMIFS(T_PROF[paid_amt],T_PROF[bill_npi],$A688,T_PROF[year],M$2,T_PROF[encounter],M$4)</f>
        <v>0</v>
      </c>
      <c r="N688" s="18">
        <f>SUMIFS(T_PROF[paid_amt],T_PROF[bill_npi],$A688,T_PROF[year],N$2,T_PROF[encounter],N$4)</f>
        <v>0</v>
      </c>
      <c r="O688" s="18">
        <f t="shared" si="73"/>
        <v>0</v>
      </c>
      <c r="P688" s="1">
        <f t="shared" si="74"/>
        <v>1.3333333333333333</v>
      </c>
      <c r="Q688" s="1">
        <f t="shared" si="75"/>
        <v>0</v>
      </c>
      <c r="R688" s="1">
        <f t="shared" si="76"/>
        <v>1.3333333333333333</v>
      </c>
      <c r="S688" s="2">
        <f>SUM($R$6:$R688)/SUM($R$6:$R$1749)</f>
        <v>0.97159355499674294</v>
      </c>
    </row>
    <row r="689" spans="1:19" x14ac:dyDescent="0.35">
      <c r="A689">
        <v>1396708616</v>
      </c>
      <c r="B689" t="s">
        <v>351</v>
      </c>
      <c r="C689" t="s">
        <v>777</v>
      </c>
      <c r="D689" s="1">
        <f>SUMIFS(T_PROF[claims],T_PROF[year],D$2,T_PROF[encounter],D$4,T_PROF[bill_npi],$A689)</f>
        <v>0</v>
      </c>
      <c r="E689" s="1">
        <f>SUMIFS(T_PROF[claims],T_PROF[year],E$2,T_PROF[encounter],E$4,T_PROF[bill_npi],$A689)</f>
        <v>2</v>
      </c>
      <c r="F689" s="1">
        <f t="shared" si="70"/>
        <v>2</v>
      </c>
      <c r="G689" s="1">
        <f>SUMIFS(T_PROF[claims],T_PROF[year],G$2,T_PROF[encounter],G$4,T_PROF[bill_npi],$A689)</f>
        <v>0</v>
      </c>
      <c r="H689" s="1">
        <f>SUMIFS(T_PROF[claims],T_PROF[year],H$2,T_PROF[encounter],H$4,T_PROF[bill_npi],$A689)</f>
        <v>0</v>
      </c>
      <c r="I689" s="1">
        <f t="shared" si="71"/>
        <v>0</v>
      </c>
      <c r="J689" s="1">
        <f>SUMIFS(T_PROF[claims],T_PROF[year],J$2,T_PROF[encounter],J$4,T_PROF[bill_npi],$A689)</f>
        <v>0</v>
      </c>
      <c r="K689" s="1">
        <f>SUMIFS(T_PROF[claims],T_PROF[year],K$2,T_PROF[encounter],K$4,T_PROF[bill_npi],$A689)</f>
        <v>0</v>
      </c>
      <c r="L689" s="1">
        <f t="shared" si="72"/>
        <v>0</v>
      </c>
      <c r="M689" s="18">
        <f>SUMIFS(T_PROF[paid_amt],T_PROF[bill_npi],$A689,T_PROF[year],M$2,T_PROF[encounter],M$4)</f>
        <v>0</v>
      </c>
      <c r="N689" s="18">
        <f>SUMIFS(T_PROF[paid_amt],T_PROF[bill_npi],$A689,T_PROF[year],N$2,T_PROF[encounter],N$4)</f>
        <v>0</v>
      </c>
      <c r="O689" s="18">
        <f t="shared" si="73"/>
        <v>0</v>
      </c>
      <c r="P689" s="1">
        <f t="shared" si="74"/>
        <v>0</v>
      </c>
      <c r="Q689" s="1">
        <f t="shared" si="75"/>
        <v>0.66666666666666663</v>
      </c>
      <c r="R689" s="1">
        <f t="shared" si="76"/>
        <v>0.66666666666666663</v>
      </c>
      <c r="S689" s="2">
        <f>SUM($R$6:$R689)/SUM($R$6:$R$1749)</f>
        <v>0.97161425186013339</v>
      </c>
    </row>
    <row r="690" spans="1:19" x14ac:dyDescent="0.35">
      <c r="A690">
        <v>1053723296</v>
      </c>
      <c r="B690" t="s">
        <v>381</v>
      </c>
      <c r="C690" t="s">
        <v>2306</v>
      </c>
      <c r="D690" s="1">
        <f>SUMIFS(T_PROF[claims],T_PROF[year],D$2,T_PROF[encounter],D$4,T_PROF[bill_npi],$A690)</f>
        <v>4</v>
      </c>
      <c r="E690" s="1">
        <f>SUMIFS(T_PROF[claims],T_PROF[year],E$2,T_PROF[encounter],E$4,T_PROF[bill_npi],$A690)</f>
        <v>0</v>
      </c>
      <c r="F690" s="1">
        <f t="shared" si="70"/>
        <v>4</v>
      </c>
      <c r="G690" s="1">
        <f>SUMIFS(T_PROF[claims],T_PROF[year],G$2,T_PROF[encounter],G$4,T_PROF[bill_npi],$A690)</f>
        <v>6</v>
      </c>
      <c r="H690" s="1">
        <f>SUMIFS(T_PROF[claims],T_PROF[year],H$2,T_PROF[encounter],H$4,T_PROF[bill_npi],$A690)</f>
        <v>0</v>
      </c>
      <c r="I690" s="1">
        <f t="shared" si="71"/>
        <v>6</v>
      </c>
      <c r="J690" s="1">
        <f>SUMIFS(T_PROF[claims],T_PROF[year],J$2,T_PROF[encounter],J$4,T_PROF[bill_npi],$A690)</f>
        <v>1</v>
      </c>
      <c r="K690" s="1">
        <f>SUMIFS(T_PROF[claims],T_PROF[year],K$2,T_PROF[encounter],K$4,T_PROF[bill_npi],$A690)</f>
        <v>0</v>
      </c>
      <c r="L690" s="1">
        <f t="shared" si="72"/>
        <v>1</v>
      </c>
      <c r="M690" s="18">
        <f>SUMIFS(T_PROF[paid_amt],T_PROF[bill_npi],$A690,T_PROF[year],M$2,T_PROF[encounter],M$4)</f>
        <v>1046.1400000000001</v>
      </c>
      <c r="N690" s="18">
        <f>SUMIFS(T_PROF[paid_amt],T_PROF[bill_npi],$A690,T_PROF[year],N$2,T_PROF[encounter],N$4)</f>
        <v>0</v>
      </c>
      <c r="O690" s="18">
        <f t="shared" si="73"/>
        <v>1046.1400000000001</v>
      </c>
      <c r="P690" s="1">
        <f t="shared" si="74"/>
        <v>3.6666666666666665</v>
      </c>
      <c r="Q690" s="1">
        <f t="shared" si="75"/>
        <v>0</v>
      </c>
      <c r="R690" s="1">
        <f t="shared" si="76"/>
        <v>3.6666666666666665</v>
      </c>
      <c r="S690" s="2">
        <f>SUM($R$6:$R690)/SUM($R$6:$R$1749)</f>
        <v>0.97172808460878035</v>
      </c>
    </row>
    <row r="691" spans="1:19" x14ac:dyDescent="0.35">
      <c r="A691">
        <v>1104819952</v>
      </c>
      <c r="B691" t="s">
        <v>351</v>
      </c>
      <c r="C691" t="s">
        <v>777</v>
      </c>
      <c r="D691" s="1">
        <f>SUMIFS(T_PROF[claims],T_PROF[year],D$2,T_PROF[encounter],D$4,T_PROF[bill_npi],$A691)</f>
        <v>2</v>
      </c>
      <c r="E691" s="1">
        <f>SUMIFS(T_PROF[claims],T_PROF[year],E$2,T_PROF[encounter],E$4,T_PROF[bill_npi],$A691)</f>
        <v>2</v>
      </c>
      <c r="F691" s="1">
        <f t="shared" si="70"/>
        <v>4</v>
      </c>
      <c r="G691" s="1">
        <f>SUMIFS(T_PROF[claims],T_PROF[year],G$2,T_PROF[encounter],G$4,T_PROF[bill_npi],$A691)</f>
        <v>0</v>
      </c>
      <c r="H691" s="1">
        <f>SUMIFS(T_PROF[claims],T_PROF[year],H$2,T_PROF[encounter],H$4,T_PROF[bill_npi],$A691)</f>
        <v>0</v>
      </c>
      <c r="I691" s="1">
        <f t="shared" si="71"/>
        <v>0</v>
      </c>
      <c r="J691" s="1">
        <f>SUMIFS(T_PROF[claims],T_PROF[year],J$2,T_PROF[encounter],J$4,T_PROF[bill_npi],$A691)</f>
        <v>1</v>
      </c>
      <c r="K691" s="1">
        <f>SUMIFS(T_PROF[claims],T_PROF[year],K$2,T_PROF[encounter],K$4,T_PROF[bill_npi],$A691)</f>
        <v>4</v>
      </c>
      <c r="L691" s="1">
        <f t="shared" si="72"/>
        <v>5</v>
      </c>
      <c r="M691" s="18">
        <f>SUMIFS(T_PROF[paid_amt],T_PROF[bill_npi],$A691,T_PROF[year],M$2,T_PROF[encounter],M$4)</f>
        <v>430.19</v>
      </c>
      <c r="N691" s="18">
        <f>SUMIFS(T_PROF[paid_amt],T_PROF[bill_npi],$A691,T_PROF[year],N$2,T_PROF[encounter],N$4)</f>
        <v>2150.94</v>
      </c>
      <c r="O691" s="18">
        <f t="shared" si="73"/>
        <v>2581.13</v>
      </c>
      <c r="P691" s="1">
        <f t="shared" si="74"/>
        <v>1</v>
      </c>
      <c r="Q691" s="1">
        <f t="shared" si="75"/>
        <v>2</v>
      </c>
      <c r="R691" s="1">
        <f t="shared" si="76"/>
        <v>3</v>
      </c>
      <c r="S691" s="2">
        <f>SUM($R$6:$R691)/SUM($R$6:$R$1749)</f>
        <v>0.97182122049403696</v>
      </c>
    </row>
    <row r="692" spans="1:19" x14ac:dyDescent="0.35">
      <c r="A692">
        <v>1801082110</v>
      </c>
      <c r="B692" t="s">
        <v>357</v>
      </c>
      <c r="C692" t="s">
        <v>2208</v>
      </c>
      <c r="D692" s="1">
        <f>SUMIFS(T_PROF[claims],T_PROF[year],D$2,T_PROF[encounter],D$4,T_PROF[bill_npi],$A692)</f>
        <v>2</v>
      </c>
      <c r="E692" s="1">
        <f>SUMIFS(T_PROF[claims],T_PROF[year],E$2,T_PROF[encounter],E$4,T_PROF[bill_npi],$A692)</f>
        <v>0</v>
      </c>
      <c r="F692" s="1">
        <f t="shared" si="70"/>
        <v>2</v>
      </c>
      <c r="G692" s="1">
        <f>SUMIFS(T_PROF[claims],T_PROF[year],G$2,T_PROF[encounter],G$4,T_PROF[bill_npi],$A692)</f>
        <v>2</v>
      </c>
      <c r="H692" s="1">
        <f>SUMIFS(T_PROF[claims],T_PROF[year],H$2,T_PROF[encounter],H$4,T_PROF[bill_npi],$A692)</f>
        <v>0</v>
      </c>
      <c r="I692" s="1">
        <f t="shared" si="71"/>
        <v>2</v>
      </c>
      <c r="J692" s="1">
        <f>SUMIFS(T_PROF[claims],T_PROF[year],J$2,T_PROF[encounter],J$4,T_PROF[bill_npi],$A692)</f>
        <v>2</v>
      </c>
      <c r="K692" s="1">
        <f>SUMIFS(T_PROF[claims],T_PROF[year],K$2,T_PROF[encounter],K$4,T_PROF[bill_npi],$A692)</f>
        <v>0</v>
      </c>
      <c r="L692" s="1">
        <f t="shared" si="72"/>
        <v>2</v>
      </c>
      <c r="M692" s="18">
        <f>SUMIFS(T_PROF[paid_amt],T_PROF[bill_npi],$A692,T_PROF[year],M$2,T_PROF[encounter],M$4)</f>
        <v>1440.49</v>
      </c>
      <c r="N692" s="18">
        <f>SUMIFS(T_PROF[paid_amt],T_PROF[bill_npi],$A692,T_PROF[year],N$2,T_PROF[encounter],N$4)</f>
        <v>0</v>
      </c>
      <c r="O692" s="18">
        <f t="shared" si="73"/>
        <v>1440.49</v>
      </c>
      <c r="P692" s="1">
        <f t="shared" si="74"/>
        <v>2</v>
      </c>
      <c r="Q692" s="1">
        <f t="shared" si="75"/>
        <v>0</v>
      </c>
      <c r="R692" s="1">
        <f t="shared" si="76"/>
        <v>2</v>
      </c>
      <c r="S692" s="2">
        <f>SUM($R$6:$R692)/SUM($R$6:$R$1749)</f>
        <v>0.971883311084208</v>
      </c>
    </row>
    <row r="693" spans="1:19" x14ac:dyDescent="0.35">
      <c r="A693">
        <v>1689740425</v>
      </c>
      <c r="B693" t="s">
        <v>357</v>
      </c>
      <c r="C693" t="s">
        <v>2208</v>
      </c>
      <c r="D693" s="1">
        <f>SUMIFS(T_PROF[claims],T_PROF[year],D$2,T_PROF[encounter],D$4,T_PROF[bill_npi],$A693)</f>
        <v>0</v>
      </c>
      <c r="E693" s="1">
        <f>SUMIFS(T_PROF[claims],T_PROF[year],E$2,T_PROF[encounter],E$4,T_PROF[bill_npi],$A693)</f>
        <v>2</v>
      </c>
      <c r="F693" s="1">
        <f t="shared" si="70"/>
        <v>2</v>
      </c>
      <c r="G693" s="1">
        <f>SUMIFS(T_PROF[claims],T_PROF[year],G$2,T_PROF[encounter],G$4,T_PROF[bill_npi],$A693)</f>
        <v>0</v>
      </c>
      <c r="H693" s="1">
        <f>SUMIFS(T_PROF[claims],T_PROF[year],H$2,T_PROF[encounter],H$4,T_PROF[bill_npi],$A693)</f>
        <v>4</v>
      </c>
      <c r="I693" s="1">
        <f t="shared" si="71"/>
        <v>4</v>
      </c>
      <c r="J693" s="1">
        <f>SUMIFS(T_PROF[claims],T_PROF[year],J$2,T_PROF[encounter],J$4,T_PROF[bill_npi],$A693)</f>
        <v>0</v>
      </c>
      <c r="K693" s="1">
        <f>SUMIFS(T_PROF[claims],T_PROF[year],K$2,T_PROF[encounter],K$4,T_PROF[bill_npi],$A693)</f>
        <v>0</v>
      </c>
      <c r="L693" s="1">
        <f t="shared" si="72"/>
        <v>0</v>
      </c>
      <c r="M693" s="18">
        <f>SUMIFS(T_PROF[paid_amt],T_PROF[bill_npi],$A693,T_PROF[year],M$2,T_PROF[encounter],M$4)</f>
        <v>0</v>
      </c>
      <c r="N693" s="18">
        <f>SUMIFS(T_PROF[paid_amt],T_PROF[bill_npi],$A693,T_PROF[year],N$2,T_PROF[encounter],N$4)</f>
        <v>0</v>
      </c>
      <c r="O693" s="18">
        <f t="shared" si="73"/>
        <v>0</v>
      </c>
      <c r="P693" s="1">
        <f t="shared" si="74"/>
        <v>0</v>
      </c>
      <c r="Q693" s="1">
        <f t="shared" si="75"/>
        <v>2</v>
      </c>
      <c r="R693" s="1">
        <f t="shared" si="76"/>
        <v>2</v>
      </c>
      <c r="S693" s="2">
        <f>SUM($R$6:$R693)/SUM($R$6:$R$1749)</f>
        <v>0.97194540167437904</v>
      </c>
    </row>
    <row r="694" spans="1:19" x14ac:dyDescent="0.35">
      <c r="A694">
        <v>1326013699</v>
      </c>
      <c r="B694" t="s">
        <v>351</v>
      </c>
      <c r="C694" t="s">
        <v>777</v>
      </c>
      <c r="D694" s="1">
        <f>SUMIFS(T_PROF[claims],T_PROF[year],D$2,T_PROF[encounter],D$4,T_PROF[bill_npi],$A694)</f>
        <v>0</v>
      </c>
      <c r="E694" s="1">
        <f>SUMIFS(T_PROF[claims],T_PROF[year],E$2,T_PROF[encounter],E$4,T_PROF[bill_npi],$A694)</f>
        <v>8</v>
      </c>
      <c r="F694" s="1">
        <f t="shared" si="70"/>
        <v>8</v>
      </c>
      <c r="G694" s="1">
        <f>SUMIFS(T_PROF[claims],T_PROF[year],G$2,T_PROF[encounter],G$4,T_PROF[bill_npi],$A694)</f>
        <v>0</v>
      </c>
      <c r="H694" s="1">
        <f>SUMIFS(T_PROF[claims],T_PROF[year],H$2,T_PROF[encounter],H$4,T_PROF[bill_npi],$A694)</f>
        <v>0</v>
      </c>
      <c r="I694" s="1">
        <f t="shared" si="71"/>
        <v>0</v>
      </c>
      <c r="J694" s="1">
        <f>SUMIFS(T_PROF[claims],T_PROF[year],J$2,T_PROF[encounter],J$4,T_PROF[bill_npi],$A694)</f>
        <v>0</v>
      </c>
      <c r="K694" s="1">
        <f>SUMIFS(T_PROF[claims],T_PROF[year],K$2,T_PROF[encounter],K$4,T_PROF[bill_npi],$A694)</f>
        <v>0</v>
      </c>
      <c r="L694" s="1">
        <f t="shared" si="72"/>
        <v>0</v>
      </c>
      <c r="M694" s="18">
        <f>SUMIFS(T_PROF[paid_amt],T_PROF[bill_npi],$A694,T_PROF[year],M$2,T_PROF[encounter],M$4)</f>
        <v>0</v>
      </c>
      <c r="N694" s="18">
        <f>SUMIFS(T_PROF[paid_amt],T_PROF[bill_npi],$A694,T_PROF[year],N$2,T_PROF[encounter],N$4)</f>
        <v>0</v>
      </c>
      <c r="O694" s="18">
        <f t="shared" si="73"/>
        <v>0</v>
      </c>
      <c r="P694" s="1">
        <f t="shared" si="74"/>
        <v>0</v>
      </c>
      <c r="Q694" s="1">
        <f t="shared" si="75"/>
        <v>2.6666666666666665</v>
      </c>
      <c r="R694" s="1">
        <f t="shared" si="76"/>
        <v>2.6666666666666665</v>
      </c>
      <c r="S694" s="2">
        <f>SUM($R$6:$R694)/SUM($R$6:$R$1749)</f>
        <v>0.97202818912794053</v>
      </c>
    </row>
    <row r="695" spans="1:19" x14ac:dyDescent="0.35">
      <c r="A695">
        <v>1881816015</v>
      </c>
      <c r="B695" t="s">
        <v>351</v>
      </c>
      <c r="C695" t="s">
        <v>777</v>
      </c>
      <c r="D695" s="1">
        <f>SUMIFS(T_PROF[claims],T_PROF[year],D$2,T_PROF[encounter],D$4,T_PROF[bill_npi],$A695)</f>
        <v>0</v>
      </c>
      <c r="E695" s="1">
        <f>SUMIFS(T_PROF[claims],T_PROF[year],E$2,T_PROF[encounter],E$4,T_PROF[bill_npi],$A695)</f>
        <v>0</v>
      </c>
      <c r="F695" s="1">
        <f t="shared" si="70"/>
        <v>0</v>
      </c>
      <c r="G695" s="1">
        <f>SUMIFS(T_PROF[claims],T_PROF[year],G$2,T_PROF[encounter],G$4,T_PROF[bill_npi],$A695)</f>
        <v>3</v>
      </c>
      <c r="H695" s="1">
        <f>SUMIFS(T_PROF[claims],T_PROF[year],H$2,T_PROF[encounter],H$4,T_PROF[bill_npi],$A695)</f>
        <v>1</v>
      </c>
      <c r="I695" s="1">
        <f t="shared" si="71"/>
        <v>4</v>
      </c>
      <c r="J695" s="1">
        <f>SUMIFS(T_PROF[claims],T_PROF[year],J$2,T_PROF[encounter],J$4,T_PROF[bill_npi],$A695)</f>
        <v>0</v>
      </c>
      <c r="K695" s="1">
        <f>SUMIFS(T_PROF[claims],T_PROF[year],K$2,T_PROF[encounter],K$4,T_PROF[bill_npi],$A695)</f>
        <v>0</v>
      </c>
      <c r="L695" s="1">
        <f t="shared" si="72"/>
        <v>0</v>
      </c>
      <c r="M695" s="18">
        <f>SUMIFS(T_PROF[paid_amt],T_PROF[bill_npi],$A695,T_PROF[year],M$2,T_PROF[encounter],M$4)</f>
        <v>0</v>
      </c>
      <c r="N695" s="18">
        <f>SUMIFS(T_PROF[paid_amt],T_PROF[bill_npi],$A695,T_PROF[year],N$2,T_PROF[encounter],N$4)</f>
        <v>0</v>
      </c>
      <c r="O695" s="18">
        <f t="shared" si="73"/>
        <v>0</v>
      </c>
      <c r="P695" s="1">
        <f t="shared" si="74"/>
        <v>1</v>
      </c>
      <c r="Q695" s="1">
        <f t="shared" si="75"/>
        <v>0.33333333333333331</v>
      </c>
      <c r="R695" s="1">
        <f t="shared" si="76"/>
        <v>1.3333333333333333</v>
      </c>
      <c r="S695" s="2">
        <f>SUM($R$6:$R695)/SUM($R$6:$R$1749)</f>
        <v>0.97206958285472123</v>
      </c>
    </row>
    <row r="696" spans="1:19" x14ac:dyDescent="0.35">
      <c r="A696">
        <v>1316180573</v>
      </c>
      <c r="B696" t="s">
        <v>351</v>
      </c>
      <c r="C696" t="s">
        <v>777</v>
      </c>
      <c r="D696" s="1">
        <f>SUMIFS(T_PROF[claims],T_PROF[year],D$2,T_PROF[encounter],D$4,T_PROF[bill_npi],$A696)</f>
        <v>1</v>
      </c>
      <c r="E696" s="1">
        <f>SUMIFS(T_PROF[claims],T_PROF[year],E$2,T_PROF[encounter],E$4,T_PROF[bill_npi],$A696)</f>
        <v>0</v>
      </c>
      <c r="F696" s="1">
        <f t="shared" si="70"/>
        <v>1</v>
      </c>
      <c r="G696" s="1">
        <f>SUMIFS(T_PROF[claims],T_PROF[year],G$2,T_PROF[encounter],G$4,T_PROF[bill_npi],$A696)</f>
        <v>1</v>
      </c>
      <c r="H696" s="1">
        <f>SUMIFS(T_PROF[claims],T_PROF[year],H$2,T_PROF[encounter],H$4,T_PROF[bill_npi],$A696)</f>
        <v>0</v>
      </c>
      <c r="I696" s="1">
        <f t="shared" si="71"/>
        <v>1</v>
      </c>
      <c r="J696" s="1">
        <f>SUMIFS(T_PROF[claims],T_PROF[year],J$2,T_PROF[encounter],J$4,T_PROF[bill_npi],$A696)</f>
        <v>1</v>
      </c>
      <c r="K696" s="1">
        <f>SUMIFS(T_PROF[claims],T_PROF[year],K$2,T_PROF[encounter],K$4,T_PROF[bill_npi],$A696)</f>
        <v>0</v>
      </c>
      <c r="L696" s="1">
        <f t="shared" si="72"/>
        <v>1</v>
      </c>
      <c r="M696" s="18">
        <f>SUMIFS(T_PROF[paid_amt],T_PROF[bill_npi],$A696,T_PROF[year],M$2,T_PROF[encounter],M$4)</f>
        <v>458.5</v>
      </c>
      <c r="N696" s="18">
        <f>SUMIFS(T_PROF[paid_amt],T_PROF[bill_npi],$A696,T_PROF[year],N$2,T_PROF[encounter],N$4)</f>
        <v>0</v>
      </c>
      <c r="O696" s="18">
        <f t="shared" si="73"/>
        <v>458.5</v>
      </c>
      <c r="P696" s="1">
        <f t="shared" si="74"/>
        <v>1</v>
      </c>
      <c r="Q696" s="1">
        <f t="shared" si="75"/>
        <v>0</v>
      </c>
      <c r="R696" s="1">
        <f t="shared" si="76"/>
        <v>1</v>
      </c>
      <c r="S696" s="2">
        <f>SUM($R$6:$R696)/SUM($R$6:$R$1749)</f>
        <v>0.97210062814980669</v>
      </c>
    </row>
    <row r="697" spans="1:19" x14ac:dyDescent="0.35">
      <c r="A697">
        <v>1801908249</v>
      </c>
      <c r="B697" t="s">
        <v>351</v>
      </c>
      <c r="C697" t="s">
        <v>777</v>
      </c>
      <c r="D697" s="1">
        <f>SUMIFS(T_PROF[claims],T_PROF[year],D$2,T_PROF[encounter],D$4,T_PROF[bill_npi],$A697)</f>
        <v>1</v>
      </c>
      <c r="E697" s="1">
        <f>SUMIFS(T_PROF[claims],T_PROF[year],E$2,T_PROF[encounter],E$4,T_PROF[bill_npi],$A697)</f>
        <v>0</v>
      </c>
      <c r="F697" s="1">
        <f t="shared" si="70"/>
        <v>1</v>
      </c>
      <c r="G697" s="1">
        <f>SUMIFS(T_PROF[claims],T_PROF[year],G$2,T_PROF[encounter],G$4,T_PROF[bill_npi],$A697)</f>
        <v>2</v>
      </c>
      <c r="H697" s="1">
        <f>SUMIFS(T_PROF[claims],T_PROF[year],H$2,T_PROF[encounter],H$4,T_PROF[bill_npi],$A697)</f>
        <v>0</v>
      </c>
      <c r="I697" s="1">
        <f t="shared" si="71"/>
        <v>2</v>
      </c>
      <c r="J697" s="1">
        <f>SUMIFS(T_PROF[claims],T_PROF[year],J$2,T_PROF[encounter],J$4,T_PROF[bill_npi],$A697)</f>
        <v>0</v>
      </c>
      <c r="K697" s="1">
        <f>SUMIFS(T_PROF[claims],T_PROF[year],K$2,T_PROF[encounter],K$4,T_PROF[bill_npi],$A697)</f>
        <v>0</v>
      </c>
      <c r="L697" s="1">
        <f t="shared" si="72"/>
        <v>0</v>
      </c>
      <c r="M697" s="18">
        <f>SUMIFS(T_PROF[paid_amt],T_PROF[bill_npi],$A697,T_PROF[year],M$2,T_PROF[encounter],M$4)</f>
        <v>0</v>
      </c>
      <c r="N697" s="18">
        <f>SUMIFS(T_PROF[paid_amt],T_PROF[bill_npi],$A697,T_PROF[year],N$2,T_PROF[encounter],N$4)</f>
        <v>0</v>
      </c>
      <c r="O697" s="18">
        <f t="shared" si="73"/>
        <v>0</v>
      </c>
      <c r="P697" s="1">
        <f t="shared" si="74"/>
        <v>1</v>
      </c>
      <c r="Q697" s="1">
        <f t="shared" si="75"/>
        <v>0</v>
      </c>
      <c r="R697" s="1">
        <f t="shared" si="76"/>
        <v>1</v>
      </c>
      <c r="S697" s="2">
        <f>SUM($R$6:$R697)/SUM($R$6:$R$1749)</f>
        <v>0.97213167344489226</v>
      </c>
    </row>
    <row r="698" spans="1:19" x14ac:dyDescent="0.35">
      <c r="A698">
        <v>1942344528</v>
      </c>
      <c r="B698" t="s">
        <v>358</v>
      </c>
      <c r="C698" t="s">
        <v>777</v>
      </c>
      <c r="D698" s="1">
        <f>SUMIFS(T_PROF[claims],T_PROF[year],D$2,T_PROF[encounter],D$4,T_PROF[bill_npi],$A698)</f>
        <v>1</v>
      </c>
      <c r="E698" s="1">
        <f>SUMIFS(T_PROF[claims],T_PROF[year],E$2,T_PROF[encounter],E$4,T_PROF[bill_npi],$A698)</f>
        <v>0</v>
      </c>
      <c r="F698" s="1">
        <f t="shared" si="70"/>
        <v>1</v>
      </c>
      <c r="G698" s="1">
        <f>SUMIFS(T_PROF[claims],T_PROF[year],G$2,T_PROF[encounter],G$4,T_PROF[bill_npi],$A698)</f>
        <v>0</v>
      </c>
      <c r="H698" s="1">
        <f>SUMIFS(T_PROF[claims],T_PROF[year],H$2,T_PROF[encounter],H$4,T_PROF[bill_npi],$A698)</f>
        <v>0</v>
      </c>
      <c r="I698" s="1">
        <f t="shared" si="71"/>
        <v>0</v>
      </c>
      <c r="J698" s="1">
        <f>SUMIFS(T_PROF[claims],T_PROF[year],J$2,T_PROF[encounter],J$4,T_PROF[bill_npi],$A698)</f>
        <v>3</v>
      </c>
      <c r="K698" s="1">
        <f>SUMIFS(T_PROF[claims],T_PROF[year],K$2,T_PROF[encounter],K$4,T_PROF[bill_npi],$A698)</f>
        <v>0</v>
      </c>
      <c r="L698" s="1">
        <f t="shared" si="72"/>
        <v>3</v>
      </c>
      <c r="M698" s="18">
        <f>SUMIFS(T_PROF[paid_amt],T_PROF[bill_npi],$A698,T_PROF[year],M$2,T_PROF[encounter],M$4)</f>
        <v>2443.14</v>
      </c>
      <c r="N698" s="18">
        <f>SUMIFS(T_PROF[paid_amt],T_PROF[bill_npi],$A698,T_PROF[year],N$2,T_PROF[encounter],N$4)</f>
        <v>0</v>
      </c>
      <c r="O698" s="18">
        <f t="shared" si="73"/>
        <v>2443.14</v>
      </c>
      <c r="P698" s="1">
        <f t="shared" si="74"/>
        <v>1.3333333333333333</v>
      </c>
      <c r="Q698" s="1">
        <f t="shared" si="75"/>
        <v>0</v>
      </c>
      <c r="R698" s="1">
        <f t="shared" si="76"/>
        <v>1.3333333333333333</v>
      </c>
      <c r="S698" s="2">
        <f>SUM($R$6:$R698)/SUM($R$6:$R$1749)</f>
        <v>0.97217306717167296</v>
      </c>
    </row>
    <row r="699" spans="1:19" x14ac:dyDescent="0.35">
      <c r="A699">
        <v>1952516460</v>
      </c>
      <c r="B699" t="s">
        <v>367</v>
      </c>
      <c r="C699" t="s">
        <v>2086</v>
      </c>
      <c r="D699" s="1">
        <f>SUMIFS(T_PROF[claims],T_PROF[year],D$2,T_PROF[encounter],D$4,T_PROF[bill_npi],$A699)</f>
        <v>0</v>
      </c>
      <c r="E699" s="1">
        <f>SUMIFS(T_PROF[claims],T_PROF[year],E$2,T_PROF[encounter],E$4,T_PROF[bill_npi],$A699)</f>
        <v>8</v>
      </c>
      <c r="F699" s="1">
        <f t="shared" si="70"/>
        <v>8</v>
      </c>
      <c r="G699" s="1">
        <f>SUMIFS(T_PROF[claims],T_PROF[year],G$2,T_PROF[encounter],G$4,T_PROF[bill_npi],$A699)</f>
        <v>0</v>
      </c>
      <c r="H699" s="1">
        <f>SUMIFS(T_PROF[claims],T_PROF[year],H$2,T_PROF[encounter],H$4,T_PROF[bill_npi],$A699)</f>
        <v>0</v>
      </c>
      <c r="I699" s="1">
        <f t="shared" si="71"/>
        <v>0</v>
      </c>
      <c r="J699" s="1">
        <f>SUMIFS(T_PROF[claims],T_PROF[year],J$2,T_PROF[encounter],J$4,T_PROF[bill_npi],$A699)</f>
        <v>0</v>
      </c>
      <c r="K699" s="1">
        <f>SUMIFS(T_PROF[claims],T_PROF[year],K$2,T_PROF[encounter],K$4,T_PROF[bill_npi],$A699)</f>
        <v>4</v>
      </c>
      <c r="L699" s="1">
        <f t="shared" si="72"/>
        <v>4</v>
      </c>
      <c r="M699" s="18">
        <f>SUMIFS(T_PROF[paid_amt],T_PROF[bill_npi],$A699,T_PROF[year],M$2,T_PROF[encounter],M$4)</f>
        <v>0</v>
      </c>
      <c r="N699" s="18">
        <f>SUMIFS(T_PROF[paid_amt],T_PROF[bill_npi],$A699,T_PROF[year],N$2,T_PROF[encounter],N$4)</f>
        <v>26000</v>
      </c>
      <c r="O699" s="18">
        <f t="shared" si="73"/>
        <v>26000</v>
      </c>
      <c r="P699" s="1">
        <f t="shared" si="74"/>
        <v>0</v>
      </c>
      <c r="Q699" s="1">
        <f t="shared" si="75"/>
        <v>4</v>
      </c>
      <c r="R699" s="1">
        <f t="shared" si="76"/>
        <v>4</v>
      </c>
      <c r="S699" s="2">
        <f>SUM($R$6:$R699)/SUM($R$6:$R$1749)</f>
        <v>0.97229724835201503</v>
      </c>
    </row>
    <row r="700" spans="1:19" x14ac:dyDescent="0.35">
      <c r="A700">
        <v>1215957253</v>
      </c>
      <c r="B700" t="s">
        <v>351</v>
      </c>
      <c r="C700" t="s">
        <v>777</v>
      </c>
      <c r="D700" s="1">
        <f>SUMIFS(T_PROF[claims],T_PROF[year],D$2,T_PROF[encounter],D$4,T_PROF[bill_npi],$A700)</f>
        <v>0</v>
      </c>
      <c r="E700" s="1">
        <f>SUMIFS(T_PROF[claims],T_PROF[year],E$2,T_PROF[encounter],E$4,T_PROF[bill_npi],$A700)</f>
        <v>1</v>
      </c>
      <c r="F700" s="1">
        <f t="shared" si="70"/>
        <v>1</v>
      </c>
      <c r="G700" s="1">
        <f>SUMIFS(T_PROF[claims],T_PROF[year],G$2,T_PROF[encounter],G$4,T_PROF[bill_npi],$A700)</f>
        <v>0</v>
      </c>
      <c r="H700" s="1">
        <f>SUMIFS(T_PROF[claims],T_PROF[year],H$2,T_PROF[encounter],H$4,T_PROF[bill_npi],$A700)</f>
        <v>0</v>
      </c>
      <c r="I700" s="1">
        <f t="shared" si="71"/>
        <v>0</v>
      </c>
      <c r="J700" s="1">
        <f>SUMIFS(T_PROF[claims],T_PROF[year],J$2,T_PROF[encounter],J$4,T_PROF[bill_npi],$A700)</f>
        <v>0</v>
      </c>
      <c r="K700" s="1">
        <f>SUMIFS(T_PROF[claims],T_PROF[year],K$2,T_PROF[encounter],K$4,T_PROF[bill_npi],$A700)</f>
        <v>0</v>
      </c>
      <c r="L700" s="1">
        <f t="shared" si="72"/>
        <v>0</v>
      </c>
      <c r="M700" s="18">
        <f>SUMIFS(T_PROF[paid_amt],T_PROF[bill_npi],$A700,T_PROF[year],M$2,T_PROF[encounter],M$4)</f>
        <v>0</v>
      </c>
      <c r="N700" s="18">
        <f>SUMIFS(T_PROF[paid_amt],T_PROF[bill_npi],$A700,T_PROF[year],N$2,T_PROF[encounter],N$4)</f>
        <v>0</v>
      </c>
      <c r="O700" s="18">
        <f t="shared" si="73"/>
        <v>0</v>
      </c>
      <c r="P700" s="1">
        <f t="shared" si="74"/>
        <v>0</v>
      </c>
      <c r="Q700" s="1">
        <f t="shared" si="75"/>
        <v>0.33333333333333331</v>
      </c>
      <c r="R700" s="1">
        <f t="shared" si="76"/>
        <v>0.33333333333333331</v>
      </c>
      <c r="S700" s="2">
        <f>SUM($R$6:$R700)/SUM($R$6:$R$1749)</f>
        <v>0.97230759678371015</v>
      </c>
    </row>
    <row r="701" spans="1:19" x14ac:dyDescent="0.35">
      <c r="A701">
        <v>1285677641</v>
      </c>
      <c r="B701" t="s">
        <v>351</v>
      </c>
      <c r="C701" t="s">
        <v>777</v>
      </c>
      <c r="D701" s="1">
        <f>SUMIFS(T_PROF[claims],T_PROF[year],D$2,T_PROF[encounter],D$4,T_PROF[bill_npi],$A701)</f>
        <v>0</v>
      </c>
      <c r="E701" s="1">
        <f>SUMIFS(T_PROF[claims],T_PROF[year],E$2,T_PROF[encounter],E$4,T_PROF[bill_npi],$A701)</f>
        <v>0</v>
      </c>
      <c r="F701" s="1">
        <f t="shared" si="70"/>
        <v>0</v>
      </c>
      <c r="G701" s="1">
        <f>SUMIFS(T_PROF[claims],T_PROF[year],G$2,T_PROF[encounter],G$4,T_PROF[bill_npi],$A701)</f>
        <v>6</v>
      </c>
      <c r="H701" s="1">
        <f>SUMIFS(T_PROF[claims],T_PROF[year],H$2,T_PROF[encounter],H$4,T_PROF[bill_npi],$A701)</f>
        <v>0</v>
      </c>
      <c r="I701" s="1">
        <f t="shared" si="71"/>
        <v>6</v>
      </c>
      <c r="J701" s="1">
        <f>SUMIFS(T_PROF[claims],T_PROF[year],J$2,T_PROF[encounter],J$4,T_PROF[bill_npi],$A701)</f>
        <v>0</v>
      </c>
      <c r="K701" s="1">
        <f>SUMIFS(T_PROF[claims],T_PROF[year],K$2,T_PROF[encounter],K$4,T_PROF[bill_npi],$A701)</f>
        <v>0</v>
      </c>
      <c r="L701" s="1">
        <f t="shared" si="72"/>
        <v>0</v>
      </c>
      <c r="M701" s="18">
        <f>SUMIFS(T_PROF[paid_amt],T_PROF[bill_npi],$A701,T_PROF[year],M$2,T_PROF[encounter],M$4)</f>
        <v>0</v>
      </c>
      <c r="N701" s="18">
        <f>SUMIFS(T_PROF[paid_amt],T_PROF[bill_npi],$A701,T_PROF[year],N$2,T_PROF[encounter],N$4)</f>
        <v>0</v>
      </c>
      <c r="O701" s="18">
        <f t="shared" si="73"/>
        <v>0</v>
      </c>
      <c r="P701" s="1">
        <f t="shared" si="74"/>
        <v>2</v>
      </c>
      <c r="Q701" s="1">
        <f t="shared" si="75"/>
        <v>0</v>
      </c>
      <c r="R701" s="1">
        <f t="shared" si="76"/>
        <v>2</v>
      </c>
      <c r="S701" s="2">
        <f>SUM($R$6:$R701)/SUM($R$6:$R$1749)</f>
        <v>0.97236968737388119</v>
      </c>
    </row>
    <row r="702" spans="1:19" x14ac:dyDescent="0.35">
      <c r="A702">
        <v>1083859425</v>
      </c>
      <c r="B702" t="s">
        <v>351</v>
      </c>
      <c r="C702" t="s">
        <v>777</v>
      </c>
      <c r="D702" s="1">
        <f>SUMIFS(T_PROF[claims],T_PROF[year],D$2,T_PROF[encounter],D$4,T_PROF[bill_npi],$A702)</f>
        <v>0</v>
      </c>
      <c r="E702" s="1">
        <f>SUMIFS(T_PROF[claims],T_PROF[year],E$2,T_PROF[encounter],E$4,T_PROF[bill_npi],$A702)</f>
        <v>4</v>
      </c>
      <c r="F702" s="1">
        <f t="shared" si="70"/>
        <v>4</v>
      </c>
      <c r="G702" s="1">
        <f>SUMIFS(T_PROF[claims],T_PROF[year],G$2,T_PROF[encounter],G$4,T_PROF[bill_npi],$A702)</f>
        <v>0</v>
      </c>
      <c r="H702" s="1">
        <f>SUMIFS(T_PROF[claims],T_PROF[year],H$2,T_PROF[encounter],H$4,T_PROF[bill_npi],$A702)</f>
        <v>1</v>
      </c>
      <c r="I702" s="1">
        <f t="shared" si="71"/>
        <v>1</v>
      </c>
      <c r="J702" s="1">
        <f>SUMIFS(T_PROF[claims],T_PROF[year],J$2,T_PROF[encounter],J$4,T_PROF[bill_npi],$A702)</f>
        <v>0</v>
      </c>
      <c r="K702" s="1">
        <f>SUMIFS(T_PROF[claims],T_PROF[year],K$2,T_PROF[encounter],K$4,T_PROF[bill_npi],$A702)</f>
        <v>3</v>
      </c>
      <c r="L702" s="1">
        <f t="shared" si="72"/>
        <v>3</v>
      </c>
      <c r="M702" s="18">
        <f>SUMIFS(T_PROF[paid_amt],T_PROF[bill_npi],$A702,T_PROF[year],M$2,T_PROF[encounter],M$4)</f>
        <v>0</v>
      </c>
      <c r="N702" s="18">
        <f>SUMIFS(T_PROF[paid_amt],T_PROF[bill_npi],$A702,T_PROF[year],N$2,T_PROF[encounter],N$4)</f>
        <v>9000</v>
      </c>
      <c r="O702" s="18">
        <f t="shared" si="73"/>
        <v>9000</v>
      </c>
      <c r="P702" s="1">
        <f t="shared" si="74"/>
        <v>0</v>
      </c>
      <c r="Q702" s="1">
        <f t="shared" si="75"/>
        <v>2.6666666666666665</v>
      </c>
      <c r="R702" s="1">
        <f t="shared" si="76"/>
        <v>2.6666666666666665</v>
      </c>
      <c r="S702" s="2">
        <f>SUM($R$6:$R702)/SUM($R$6:$R$1749)</f>
        <v>0.97245247482744268</v>
      </c>
    </row>
    <row r="703" spans="1:19" x14ac:dyDescent="0.35">
      <c r="A703">
        <v>1659871341</v>
      </c>
      <c r="B703" t="s">
        <v>367</v>
      </c>
      <c r="C703" t="s">
        <v>2086</v>
      </c>
      <c r="D703" s="1">
        <f>SUMIFS(T_PROF[claims],T_PROF[year],D$2,T_PROF[encounter],D$4,T_PROF[bill_npi],$A703)</f>
        <v>0</v>
      </c>
      <c r="E703" s="1">
        <f>SUMIFS(T_PROF[claims],T_PROF[year],E$2,T_PROF[encounter],E$4,T_PROF[bill_npi],$A703)</f>
        <v>0</v>
      </c>
      <c r="F703" s="1">
        <f t="shared" si="70"/>
        <v>0</v>
      </c>
      <c r="G703" s="1">
        <f>SUMIFS(T_PROF[claims],T_PROF[year],G$2,T_PROF[encounter],G$4,T_PROF[bill_npi],$A703)</f>
        <v>0</v>
      </c>
      <c r="H703" s="1">
        <f>SUMIFS(T_PROF[claims],T_PROF[year],H$2,T_PROF[encounter],H$4,T_PROF[bill_npi],$A703)</f>
        <v>5</v>
      </c>
      <c r="I703" s="1">
        <f t="shared" si="71"/>
        <v>5</v>
      </c>
      <c r="J703" s="1">
        <f>SUMIFS(T_PROF[claims],T_PROF[year],J$2,T_PROF[encounter],J$4,T_PROF[bill_npi],$A703)</f>
        <v>0</v>
      </c>
      <c r="K703" s="1">
        <f>SUMIFS(T_PROF[claims],T_PROF[year],K$2,T_PROF[encounter],K$4,T_PROF[bill_npi],$A703)</f>
        <v>3</v>
      </c>
      <c r="L703" s="1">
        <f t="shared" si="72"/>
        <v>3</v>
      </c>
      <c r="M703" s="18">
        <f>SUMIFS(T_PROF[paid_amt],T_PROF[bill_npi],$A703,T_PROF[year],M$2,T_PROF[encounter],M$4)</f>
        <v>0</v>
      </c>
      <c r="N703" s="18">
        <f>SUMIFS(T_PROF[paid_amt],T_PROF[bill_npi],$A703,T_PROF[year],N$2,T_PROF[encounter],N$4)</f>
        <v>13200</v>
      </c>
      <c r="O703" s="18">
        <f t="shared" si="73"/>
        <v>13200</v>
      </c>
      <c r="P703" s="1">
        <f t="shared" si="74"/>
        <v>0</v>
      </c>
      <c r="Q703" s="1">
        <f t="shared" si="75"/>
        <v>2.6666666666666665</v>
      </c>
      <c r="R703" s="1">
        <f t="shared" si="76"/>
        <v>2.6666666666666665</v>
      </c>
      <c r="S703" s="2">
        <f>SUM($R$6:$R703)/SUM($R$6:$R$1749)</f>
        <v>0.97253526228100418</v>
      </c>
    </row>
    <row r="704" spans="1:19" x14ac:dyDescent="0.35">
      <c r="A704">
        <v>1174927008</v>
      </c>
      <c r="B704" t="s">
        <v>351</v>
      </c>
      <c r="C704" t="s">
        <v>777</v>
      </c>
      <c r="D704" s="1">
        <f>SUMIFS(T_PROF[claims],T_PROF[year],D$2,T_PROF[encounter],D$4,T_PROF[bill_npi],$A704)</f>
        <v>2</v>
      </c>
      <c r="E704" s="1">
        <f>SUMIFS(T_PROF[claims],T_PROF[year],E$2,T_PROF[encounter],E$4,T_PROF[bill_npi],$A704)</f>
        <v>0</v>
      </c>
      <c r="F704" s="1">
        <f t="shared" si="70"/>
        <v>2</v>
      </c>
      <c r="G704" s="1">
        <f>SUMIFS(T_PROF[claims],T_PROF[year],G$2,T_PROF[encounter],G$4,T_PROF[bill_npi],$A704)</f>
        <v>0</v>
      </c>
      <c r="H704" s="1">
        <f>SUMIFS(T_PROF[claims],T_PROF[year],H$2,T_PROF[encounter],H$4,T_PROF[bill_npi],$A704)</f>
        <v>0</v>
      </c>
      <c r="I704" s="1">
        <f t="shared" si="71"/>
        <v>0</v>
      </c>
      <c r="J704" s="1">
        <f>SUMIFS(T_PROF[claims],T_PROF[year],J$2,T_PROF[encounter],J$4,T_PROF[bill_npi],$A704)</f>
        <v>0</v>
      </c>
      <c r="K704" s="1">
        <f>SUMIFS(T_PROF[claims],T_PROF[year],K$2,T_PROF[encounter],K$4,T_PROF[bill_npi],$A704)</f>
        <v>0</v>
      </c>
      <c r="L704" s="1">
        <f t="shared" si="72"/>
        <v>0</v>
      </c>
      <c r="M704" s="18">
        <f>SUMIFS(T_PROF[paid_amt],T_PROF[bill_npi],$A704,T_PROF[year],M$2,T_PROF[encounter],M$4)</f>
        <v>0</v>
      </c>
      <c r="N704" s="18">
        <f>SUMIFS(T_PROF[paid_amt],T_PROF[bill_npi],$A704,T_PROF[year],N$2,T_PROF[encounter],N$4)</f>
        <v>0</v>
      </c>
      <c r="O704" s="18">
        <f t="shared" si="73"/>
        <v>0</v>
      </c>
      <c r="P704" s="1">
        <f t="shared" si="74"/>
        <v>0.66666666666666663</v>
      </c>
      <c r="Q704" s="1">
        <f t="shared" si="75"/>
        <v>0</v>
      </c>
      <c r="R704" s="1">
        <f t="shared" si="76"/>
        <v>0.66666666666666663</v>
      </c>
      <c r="S704" s="2">
        <f>SUM($R$6:$R704)/SUM($R$6:$R$1749)</f>
        <v>0.97255595914439452</v>
      </c>
    </row>
    <row r="705" spans="1:19" x14ac:dyDescent="0.35">
      <c r="A705">
        <v>1174866453</v>
      </c>
      <c r="B705" t="s">
        <v>351</v>
      </c>
      <c r="C705" t="s">
        <v>777</v>
      </c>
      <c r="D705" s="1">
        <f>SUMIFS(T_PROF[claims],T_PROF[year],D$2,T_PROF[encounter],D$4,T_PROF[bill_npi],$A705)</f>
        <v>4</v>
      </c>
      <c r="E705" s="1">
        <f>SUMIFS(T_PROF[claims],T_PROF[year],E$2,T_PROF[encounter],E$4,T_PROF[bill_npi],$A705)</f>
        <v>0</v>
      </c>
      <c r="F705" s="1">
        <f t="shared" si="70"/>
        <v>4</v>
      </c>
      <c r="G705" s="1">
        <f>SUMIFS(T_PROF[claims],T_PROF[year],G$2,T_PROF[encounter],G$4,T_PROF[bill_npi],$A705)</f>
        <v>6</v>
      </c>
      <c r="H705" s="1">
        <f>SUMIFS(T_PROF[claims],T_PROF[year],H$2,T_PROF[encounter],H$4,T_PROF[bill_npi],$A705)</f>
        <v>0</v>
      </c>
      <c r="I705" s="1">
        <f t="shared" si="71"/>
        <v>6</v>
      </c>
      <c r="J705" s="1">
        <f>SUMIFS(T_PROF[claims],T_PROF[year],J$2,T_PROF[encounter],J$4,T_PROF[bill_npi],$A705)</f>
        <v>1</v>
      </c>
      <c r="K705" s="1">
        <f>SUMIFS(T_PROF[claims],T_PROF[year],K$2,T_PROF[encounter],K$4,T_PROF[bill_npi],$A705)</f>
        <v>0</v>
      </c>
      <c r="L705" s="1">
        <f t="shared" si="72"/>
        <v>1</v>
      </c>
      <c r="M705" s="18">
        <f>SUMIFS(T_PROF[paid_amt],T_PROF[bill_npi],$A705,T_PROF[year],M$2,T_PROF[encounter],M$4)</f>
        <v>0</v>
      </c>
      <c r="N705" s="18">
        <f>SUMIFS(T_PROF[paid_amt],T_PROF[bill_npi],$A705,T_PROF[year],N$2,T_PROF[encounter],N$4)</f>
        <v>0</v>
      </c>
      <c r="O705" s="18">
        <f t="shared" si="73"/>
        <v>0</v>
      </c>
      <c r="P705" s="1">
        <f t="shared" si="74"/>
        <v>3.6666666666666665</v>
      </c>
      <c r="Q705" s="1">
        <f t="shared" si="75"/>
        <v>0</v>
      </c>
      <c r="R705" s="1">
        <f t="shared" si="76"/>
        <v>3.6666666666666665</v>
      </c>
      <c r="S705" s="2">
        <f>SUM($R$6:$R705)/SUM($R$6:$R$1749)</f>
        <v>0.97266979189304148</v>
      </c>
    </row>
    <row r="706" spans="1:19" x14ac:dyDescent="0.35">
      <c r="A706">
        <v>1083906481</v>
      </c>
      <c r="B706" t="s">
        <v>367</v>
      </c>
      <c r="C706" t="s">
        <v>2086</v>
      </c>
      <c r="D706" s="1">
        <f>SUMIFS(T_PROF[claims],T_PROF[year],D$2,T_PROF[encounter],D$4,T_PROF[bill_npi],$A706)</f>
        <v>0</v>
      </c>
      <c r="E706" s="1">
        <f>SUMIFS(T_PROF[claims],T_PROF[year],E$2,T_PROF[encounter],E$4,T_PROF[bill_npi],$A706)</f>
        <v>2</v>
      </c>
      <c r="F706" s="1">
        <f t="shared" si="70"/>
        <v>2</v>
      </c>
      <c r="G706" s="1">
        <f>SUMIFS(T_PROF[claims],T_PROF[year],G$2,T_PROF[encounter],G$4,T_PROF[bill_npi],$A706)</f>
        <v>0</v>
      </c>
      <c r="H706" s="1">
        <f>SUMIFS(T_PROF[claims],T_PROF[year],H$2,T_PROF[encounter],H$4,T_PROF[bill_npi],$A706)</f>
        <v>4</v>
      </c>
      <c r="I706" s="1">
        <f t="shared" si="71"/>
        <v>4</v>
      </c>
      <c r="J706" s="1">
        <f>SUMIFS(T_PROF[claims],T_PROF[year],J$2,T_PROF[encounter],J$4,T_PROF[bill_npi],$A706)</f>
        <v>0</v>
      </c>
      <c r="K706" s="1">
        <f>SUMIFS(T_PROF[claims],T_PROF[year],K$2,T_PROF[encounter],K$4,T_PROF[bill_npi],$A706)</f>
        <v>18</v>
      </c>
      <c r="L706" s="1">
        <f t="shared" si="72"/>
        <v>18</v>
      </c>
      <c r="M706" s="18">
        <f>SUMIFS(T_PROF[paid_amt],T_PROF[bill_npi],$A706,T_PROF[year],M$2,T_PROF[encounter],M$4)</f>
        <v>0</v>
      </c>
      <c r="N706" s="18">
        <f>SUMIFS(T_PROF[paid_amt],T_PROF[bill_npi],$A706,T_PROF[year],N$2,T_PROF[encounter],N$4)</f>
        <v>66450</v>
      </c>
      <c r="O706" s="18">
        <f t="shared" si="73"/>
        <v>66450</v>
      </c>
      <c r="P706" s="1">
        <f t="shared" si="74"/>
        <v>0</v>
      </c>
      <c r="Q706" s="1">
        <f t="shared" si="75"/>
        <v>8</v>
      </c>
      <c r="R706" s="1">
        <f t="shared" si="76"/>
        <v>8</v>
      </c>
      <c r="S706" s="2">
        <f>SUM($R$6:$R706)/SUM($R$6:$R$1749)</f>
        <v>0.97291815425372574</v>
      </c>
    </row>
    <row r="707" spans="1:19" x14ac:dyDescent="0.35">
      <c r="A707">
        <v>1265473847</v>
      </c>
      <c r="B707" t="s">
        <v>351</v>
      </c>
      <c r="C707" t="s">
        <v>777</v>
      </c>
      <c r="D707" s="1">
        <f>SUMIFS(T_PROF[claims],T_PROF[year],D$2,T_PROF[encounter],D$4,T_PROF[bill_npi],$A707)</f>
        <v>0</v>
      </c>
      <c r="E707" s="1">
        <f>SUMIFS(T_PROF[claims],T_PROF[year],E$2,T_PROF[encounter],E$4,T_PROF[bill_npi],$A707)</f>
        <v>2</v>
      </c>
      <c r="F707" s="1">
        <f t="shared" si="70"/>
        <v>2</v>
      </c>
      <c r="G707" s="1">
        <f>SUMIFS(T_PROF[claims],T_PROF[year],G$2,T_PROF[encounter],G$4,T_PROF[bill_npi],$A707)</f>
        <v>0</v>
      </c>
      <c r="H707" s="1">
        <f>SUMIFS(T_PROF[claims],T_PROF[year],H$2,T_PROF[encounter],H$4,T_PROF[bill_npi],$A707)</f>
        <v>0</v>
      </c>
      <c r="I707" s="1">
        <f t="shared" si="71"/>
        <v>0</v>
      </c>
      <c r="J707" s="1">
        <f>SUMIFS(T_PROF[claims],T_PROF[year],J$2,T_PROF[encounter],J$4,T_PROF[bill_npi],$A707)</f>
        <v>0</v>
      </c>
      <c r="K707" s="1">
        <f>SUMIFS(T_PROF[claims],T_PROF[year],K$2,T_PROF[encounter],K$4,T_PROF[bill_npi],$A707)</f>
        <v>1</v>
      </c>
      <c r="L707" s="1">
        <f t="shared" si="72"/>
        <v>1</v>
      </c>
      <c r="M707" s="18">
        <f>SUMIFS(T_PROF[paid_amt],T_PROF[bill_npi],$A707,T_PROF[year],M$2,T_PROF[encounter],M$4)</f>
        <v>0</v>
      </c>
      <c r="N707" s="18">
        <f>SUMIFS(T_PROF[paid_amt],T_PROF[bill_npi],$A707,T_PROF[year],N$2,T_PROF[encounter],N$4)</f>
        <v>1300</v>
      </c>
      <c r="O707" s="18">
        <f t="shared" si="73"/>
        <v>1300</v>
      </c>
      <c r="P707" s="1">
        <f t="shared" si="74"/>
        <v>0</v>
      </c>
      <c r="Q707" s="1">
        <f t="shared" si="75"/>
        <v>1</v>
      </c>
      <c r="R707" s="1">
        <f t="shared" si="76"/>
        <v>1</v>
      </c>
      <c r="S707" s="2">
        <f>SUM($R$6:$R707)/SUM($R$6:$R$1749)</f>
        <v>0.97294919954881132</v>
      </c>
    </row>
    <row r="708" spans="1:19" x14ac:dyDescent="0.35">
      <c r="A708">
        <v>1750794525</v>
      </c>
      <c r="B708" t="s">
        <v>351</v>
      </c>
      <c r="C708" t="s">
        <v>777</v>
      </c>
      <c r="D708" s="1">
        <f>SUMIFS(T_PROF[claims],T_PROF[year],D$2,T_PROF[encounter],D$4,T_PROF[bill_npi],$A708)</f>
        <v>2</v>
      </c>
      <c r="E708" s="1">
        <f>SUMIFS(T_PROF[claims],T_PROF[year],E$2,T_PROF[encounter],E$4,T_PROF[bill_npi],$A708)</f>
        <v>0</v>
      </c>
      <c r="F708" s="1">
        <f t="shared" si="70"/>
        <v>2</v>
      </c>
      <c r="G708" s="1">
        <f>SUMIFS(T_PROF[claims],T_PROF[year],G$2,T_PROF[encounter],G$4,T_PROF[bill_npi],$A708)</f>
        <v>4</v>
      </c>
      <c r="H708" s="1">
        <f>SUMIFS(T_PROF[claims],T_PROF[year],H$2,T_PROF[encounter],H$4,T_PROF[bill_npi],$A708)</f>
        <v>0</v>
      </c>
      <c r="I708" s="1">
        <f t="shared" si="71"/>
        <v>4</v>
      </c>
      <c r="J708" s="1">
        <f>SUMIFS(T_PROF[claims],T_PROF[year],J$2,T_PROF[encounter],J$4,T_PROF[bill_npi],$A708)</f>
        <v>0</v>
      </c>
      <c r="K708" s="1">
        <f>SUMIFS(T_PROF[claims],T_PROF[year],K$2,T_PROF[encounter],K$4,T_PROF[bill_npi],$A708)</f>
        <v>0</v>
      </c>
      <c r="L708" s="1">
        <f t="shared" si="72"/>
        <v>0</v>
      </c>
      <c r="M708" s="18">
        <f>SUMIFS(T_PROF[paid_amt],T_PROF[bill_npi],$A708,T_PROF[year],M$2,T_PROF[encounter],M$4)</f>
        <v>0</v>
      </c>
      <c r="N708" s="18">
        <f>SUMIFS(T_PROF[paid_amt],T_PROF[bill_npi],$A708,T_PROF[year],N$2,T_PROF[encounter],N$4)</f>
        <v>0</v>
      </c>
      <c r="O708" s="18">
        <f t="shared" si="73"/>
        <v>0</v>
      </c>
      <c r="P708" s="1">
        <f t="shared" si="74"/>
        <v>2</v>
      </c>
      <c r="Q708" s="1">
        <f t="shared" si="75"/>
        <v>0</v>
      </c>
      <c r="R708" s="1">
        <f t="shared" si="76"/>
        <v>2</v>
      </c>
      <c r="S708" s="2">
        <f>SUM($R$6:$R708)/SUM($R$6:$R$1749)</f>
        <v>0.97301129013898235</v>
      </c>
    </row>
    <row r="709" spans="1:19" x14ac:dyDescent="0.35">
      <c r="A709">
        <v>1932375938</v>
      </c>
      <c r="B709" t="s">
        <v>342</v>
      </c>
      <c r="C709" t="e">
        <v>#N/A</v>
      </c>
      <c r="D709" s="1">
        <f>SUMIFS(T_PROF[claims],T_PROF[year],D$2,T_PROF[encounter],D$4,T_PROF[bill_npi],$A709)</f>
        <v>0</v>
      </c>
      <c r="E709" s="1">
        <f>SUMIFS(T_PROF[claims],T_PROF[year],E$2,T_PROF[encounter],E$4,T_PROF[bill_npi],$A709)</f>
        <v>2</v>
      </c>
      <c r="F709" s="1">
        <f t="shared" si="70"/>
        <v>2</v>
      </c>
      <c r="G709" s="1">
        <f>SUMIFS(T_PROF[claims],T_PROF[year],G$2,T_PROF[encounter],G$4,T_PROF[bill_npi],$A709)</f>
        <v>0</v>
      </c>
      <c r="H709" s="1">
        <f>SUMIFS(T_PROF[claims],T_PROF[year],H$2,T_PROF[encounter],H$4,T_PROF[bill_npi],$A709)</f>
        <v>2</v>
      </c>
      <c r="I709" s="1">
        <f t="shared" si="71"/>
        <v>2</v>
      </c>
      <c r="J709" s="1">
        <f>SUMIFS(T_PROF[claims],T_PROF[year],J$2,T_PROF[encounter],J$4,T_PROF[bill_npi],$A709)</f>
        <v>0</v>
      </c>
      <c r="K709" s="1">
        <f>SUMIFS(T_PROF[claims],T_PROF[year],K$2,T_PROF[encounter],K$4,T_PROF[bill_npi],$A709)</f>
        <v>2</v>
      </c>
      <c r="L709" s="1">
        <f t="shared" si="72"/>
        <v>2</v>
      </c>
      <c r="M709" s="18">
        <f>SUMIFS(T_PROF[paid_amt],T_PROF[bill_npi],$A709,T_PROF[year],M$2,T_PROF[encounter],M$4)</f>
        <v>0</v>
      </c>
      <c r="N709" s="18">
        <f>SUMIFS(T_PROF[paid_amt],T_PROF[bill_npi],$A709,T_PROF[year],N$2,T_PROF[encounter],N$4)</f>
        <v>2928.45</v>
      </c>
      <c r="O709" s="18">
        <f t="shared" si="73"/>
        <v>2928.45</v>
      </c>
      <c r="P709" s="1">
        <f t="shared" si="74"/>
        <v>0</v>
      </c>
      <c r="Q709" s="1">
        <f t="shared" si="75"/>
        <v>2</v>
      </c>
      <c r="R709" s="1">
        <f t="shared" si="76"/>
        <v>2</v>
      </c>
      <c r="S709" s="2">
        <f>SUM($R$6:$R709)/SUM($R$6:$R$1749)</f>
        <v>0.97307338072915339</v>
      </c>
    </row>
    <row r="710" spans="1:19" x14ac:dyDescent="0.35">
      <c r="A710">
        <v>1164650610</v>
      </c>
      <c r="B710" t="s">
        <v>358</v>
      </c>
      <c r="C710" t="s">
        <v>777</v>
      </c>
      <c r="D710" s="1">
        <f>SUMIFS(T_PROF[claims],T_PROF[year],D$2,T_PROF[encounter],D$4,T_PROF[bill_npi],$A710)</f>
        <v>0</v>
      </c>
      <c r="E710" s="1">
        <f>SUMIFS(T_PROF[claims],T_PROF[year],E$2,T_PROF[encounter],E$4,T_PROF[bill_npi],$A710)</f>
        <v>0</v>
      </c>
      <c r="F710" s="1">
        <f t="shared" ref="F710:F773" si="77">SUM(D710,E710)</f>
        <v>0</v>
      </c>
      <c r="G710" s="1">
        <f>SUMIFS(T_PROF[claims],T_PROF[year],G$2,T_PROF[encounter],G$4,T_PROF[bill_npi],$A710)</f>
        <v>3</v>
      </c>
      <c r="H710" s="1">
        <f>SUMIFS(T_PROF[claims],T_PROF[year],H$2,T_PROF[encounter],H$4,T_PROF[bill_npi],$A710)</f>
        <v>0</v>
      </c>
      <c r="I710" s="1">
        <f t="shared" ref="I710:I773" si="78">SUM(G710,H710)</f>
        <v>3</v>
      </c>
      <c r="J710" s="1">
        <f>SUMIFS(T_PROF[claims],T_PROF[year],J$2,T_PROF[encounter],J$4,T_PROF[bill_npi],$A710)</f>
        <v>1</v>
      </c>
      <c r="K710" s="1">
        <f>SUMIFS(T_PROF[claims],T_PROF[year],K$2,T_PROF[encounter],K$4,T_PROF[bill_npi],$A710)</f>
        <v>0</v>
      </c>
      <c r="L710" s="1">
        <f t="shared" ref="L710:L773" si="79">SUM(J710,K710)</f>
        <v>1</v>
      </c>
      <c r="M710" s="18">
        <f>SUMIFS(T_PROF[paid_amt],T_PROF[bill_npi],$A710,T_PROF[year],M$2,T_PROF[encounter],M$4)</f>
        <v>1720.75</v>
      </c>
      <c r="N710" s="18">
        <f>SUMIFS(T_PROF[paid_amt],T_PROF[bill_npi],$A710,T_PROF[year],N$2,T_PROF[encounter],N$4)</f>
        <v>0</v>
      </c>
      <c r="O710" s="18">
        <f t="shared" si="73"/>
        <v>1720.75</v>
      </c>
      <c r="P710" s="1">
        <f t="shared" si="74"/>
        <v>1.3333333333333333</v>
      </c>
      <c r="Q710" s="1">
        <f t="shared" si="75"/>
        <v>0</v>
      </c>
      <c r="R710" s="1">
        <f t="shared" si="76"/>
        <v>1.3333333333333333</v>
      </c>
      <c r="S710" s="2">
        <f>SUM($R$6:$R710)/SUM($R$6:$R$1749)</f>
        <v>0.97311477445593408</v>
      </c>
    </row>
    <row r="711" spans="1:19" x14ac:dyDescent="0.35">
      <c r="A711">
        <v>1245613454</v>
      </c>
      <c r="B711" t="s">
        <v>357</v>
      </c>
      <c r="C711" t="s">
        <v>2208</v>
      </c>
      <c r="D711" s="1">
        <f>SUMIFS(T_PROF[claims],T_PROF[year],D$2,T_PROF[encounter],D$4,T_PROF[bill_npi],$A711)</f>
        <v>0</v>
      </c>
      <c r="E711" s="1">
        <f>SUMIFS(T_PROF[claims],T_PROF[year],E$2,T_PROF[encounter],E$4,T_PROF[bill_npi],$A711)</f>
        <v>2</v>
      </c>
      <c r="F711" s="1">
        <f t="shared" si="77"/>
        <v>2</v>
      </c>
      <c r="G711" s="1">
        <f>SUMIFS(T_PROF[claims],T_PROF[year],G$2,T_PROF[encounter],G$4,T_PROF[bill_npi],$A711)</f>
        <v>0</v>
      </c>
      <c r="H711" s="1">
        <f>SUMIFS(T_PROF[claims],T_PROF[year],H$2,T_PROF[encounter],H$4,T_PROF[bill_npi],$A711)</f>
        <v>0</v>
      </c>
      <c r="I711" s="1">
        <f t="shared" si="78"/>
        <v>0</v>
      </c>
      <c r="J711" s="1">
        <f>SUMIFS(T_PROF[claims],T_PROF[year],J$2,T_PROF[encounter],J$4,T_PROF[bill_npi],$A711)</f>
        <v>0</v>
      </c>
      <c r="K711" s="1">
        <f>SUMIFS(T_PROF[claims],T_PROF[year],K$2,T_PROF[encounter],K$4,T_PROF[bill_npi],$A711)</f>
        <v>0</v>
      </c>
      <c r="L711" s="1">
        <f t="shared" si="79"/>
        <v>0</v>
      </c>
      <c r="M711" s="18">
        <f>SUMIFS(T_PROF[paid_amt],T_PROF[bill_npi],$A711,T_PROF[year],M$2,T_PROF[encounter],M$4)</f>
        <v>0</v>
      </c>
      <c r="N711" s="18">
        <f>SUMIFS(T_PROF[paid_amt],T_PROF[bill_npi],$A711,T_PROF[year],N$2,T_PROF[encounter],N$4)</f>
        <v>0</v>
      </c>
      <c r="O711" s="18">
        <f t="shared" ref="O711:O774" si="80">SUM(M711:N711)</f>
        <v>0</v>
      </c>
      <c r="P711" s="1">
        <f t="shared" ref="P711:P774" si="81">AVERAGE(J711,G711,D711)</f>
        <v>0</v>
      </c>
      <c r="Q711" s="1">
        <f t="shared" ref="Q711:Q774" si="82">AVERAGE(K711,H711,E711)</f>
        <v>0.66666666666666663</v>
      </c>
      <c r="R711" s="1">
        <f t="shared" ref="R711:R774" si="83">AVERAGE(L711,I711,F711)</f>
        <v>0.66666666666666663</v>
      </c>
      <c r="S711" s="2">
        <f>SUM($R$6:$R711)/SUM($R$6:$R$1749)</f>
        <v>0.97313547131932443</v>
      </c>
    </row>
    <row r="712" spans="1:19" x14ac:dyDescent="0.35">
      <c r="A712">
        <v>1578902060</v>
      </c>
      <c r="B712" t="s">
        <v>351</v>
      </c>
      <c r="C712" t="s">
        <v>777</v>
      </c>
      <c r="D712" s="1">
        <f>SUMIFS(T_PROF[claims],T_PROF[year],D$2,T_PROF[encounter],D$4,T_PROF[bill_npi],$A712)</f>
        <v>2</v>
      </c>
      <c r="E712" s="1">
        <f>SUMIFS(T_PROF[claims],T_PROF[year],E$2,T_PROF[encounter],E$4,T_PROF[bill_npi],$A712)</f>
        <v>0</v>
      </c>
      <c r="F712" s="1">
        <f t="shared" si="77"/>
        <v>2</v>
      </c>
      <c r="G712" s="1">
        <f>SUMIFS(T_PROF[claims],T_PROF[year],G$2,T_PROF[encounter],G$4,T_PROF[bill_npi],$A712)</f>
        <v>6</v>
      </c>
      <c r="H712" s="1">
        <f>SUMIFS(T_PROF[claims],T_PROF[year],H$2,T_PROF[encounter],H$4,T_PROF[bill_npi],$A712)</f>
        <v>0</v>
      </c>
      <c r="I712" s="1">
        <f t="shared" si="78"/>
        <v>6</v>
      </c>
      <c r="J712" s="1">
        <f>SUMIFS(T_PROF[claims],T_PROF[year],J$2,T_PROF[encounter],J$4,T_PROF[bill_npi],$A712)</f>
        <v>2</v>
      </c>
      <c r="K712" s="1">
        <f>SUMIFS(T_PROF[claims],T_PROF[year],K$2,T_PROF[encounter],K$4,T_PROF[bill_npi],$A712)</f>
        <v>0</v>
      </c>
      <c r="L712" s="1">
        <f t="shared" si="79"/>
        <v>2</v>
      </c>
      <c r="M712" s="18">
        <f>SUMIFS(T_PROF[paid_amt],T_PROF[bill_npi],$A712,T_PROF[year],M$2,T_PROF[encounter],M$4)</f>
        <v>0</v>
      </c>
      <c r="N712" s="18">
        <f>SUMIFS(T_PROF[paid_amt],T_PROF[bill_npi],$A712,T_PROF[year],N$2,T_PROF[encounter],N$4)</f>
        <v>0</v>
      </c>
      <c r="O712" s="18">
        <f t="shared" si="80"/>
        <v>0</v>
      </c>
      <c r="P712" s="1">
        <f t="shared" si="81"/>
        <v>3.3333333333333335</v>
      </c>
      <c r="Q712" s="1">
        <f t="shared" si="82"/>
        <v>0</v>
      </c>
      <c r="R712" s="1">
        <f t="shared" si="83"/>
        <v>3.3333333333333335</v>
      </c>
      <c r="S712" s="2">
        <f>SUM($R$6:$R712)/SUM($R$6:$R$1749)</f>
        <v>0.97323895563627616</v>
      </c>
    </row>
    <row r="713" spans="1:19" x14ac:dyDescent="0.35">
      <c r="A713">
        <v>1568562130</v>
      </c>
      <c r="B713" t="s">
        <v>351</v>
      </c>
      <c r="C713" t="s">
        <v>777</v>
      </c>
      <c r="D713" s="1">
        <f>SUMIFS(T_PROF[claims],T_PROF[year],D$2,T_PROF[encounter],D$4,T_PROF[bill_npi],$A713)</f>
        <v>4</v>
      </c>
      <c r="E713" s="1">
        <f>SUMIFS(T_PROF[claims],T_PROF[year],E$2,T_PROF[encounter],E$4,T_PROF[bill_npi],$A713)</f>
        <v>0</v>
      </c>
      <c r="F713" s="1">
        <f t="shared" si="77"/>
        <v>4</v>
      </c>
      <c r="G713" s="1">
        <f>SUMIFS(T_PROF[claims],T_PROF[year],G$2,T_PROF[encounter],G$4,T_PROF[bill_npi],$A713)</f>
        <v>2</v>
      </c>
      <c r="H713" s="1">
        <f>SUMIFS(T_PROF[claims],T_PROF[year],H$2,T_PROF[encounter],H$4,T_PROF[bill_npi],$A713)</f>
        <v>0</v>
      </c>
      <c r="I713" s="1">
        <f t="shared" si="78"/>
        <v>2</v>
      </c>
      <c r="J713" s="1">
        <f>SUMIFS(T_PROF[claims],T_PROF[year],J$2,T_PROF[encounter],J$4,T_PROF[bill_npi],$A713)</f>
        <v>5</v>
      </c>
      <c r="K713" s="1">
        <f>SUMIFS(T_PROF[claims],T_PROF[year],K$2,T_PROF[encounter],K$4,T_PROF[bill_npi],$A713)</f>
        <v>0</v>
      </c>
      <c r="L713" s="1">
        <f t="shared" si="79"/>
        <v>5</v>
      </c>
      <c r="M713" s="18">
        <f>SUMIFS(T_PROF[paid_amt],T_PROF[bill_npi],$A713,T_PROF[year],M$2,T_PROF[encounter],M$4)</f>
        <v>7348.05</v>
      </c>
      <c r="N713" s="18">
        <f>SUMIFS(T_PROF[paid_amt],T_PROF[bill_npi],$A713,T_PROF[year],N$2,T_PROF[encounter],N$4)</f>
        <v>0</v>
      </c>
      <c r="O713" s="18">
        <f t="shared" si="80"/>
        <v>7348.05</v>
      </c>
      <c r="P713" s="1">
        <f t="shared" si="81"/>
        <v>3.6666666666666665</v>
      </c>
      <c r="Q713" s="1">
        <f t="shared" si="82"/>
        <v>0</v>
      </c>
      <c r="R713" s="1">
        <f t="shared" si="83"/>
        <v>3.6666666666666665</v>
      </c>
      <c r="S713" s="2">
        <f>SUM($R$6:$R713)/SUM($R$6:$R$1749)</f>
        <v>0.97335278838492312</v>
      </c>
    </row>
    <row r="714" spans="1:19" x14ac:dyDescent="0.35">
      <c r="A714">
        <v>1184976672</v>
      </c>
      <c r="B714" t="s">
        <v>367</v>
      </c>
      <c r="C714" t="s">
        <v>2086</v>
      </c>
      <c r="D714" s="1">
        <f>SUMIFS(T_PROF[claims],T_PROF[year],D$2,T_PROF[encounter],D$4,T_PROF[bill_npi],$A714)</f>
        <v>0</v>
      </c>
      <c r="E714" s="1">
        <f>SUMIFS(T_PROF[claims],T_PROF[year],E$2,T_PROF[encounter],E$4,T_PROF[bill_npi],$A714)</f>
        <v>2</v>
      </c>
      <c r="F714" s="1">
        <f t="shared" si="77"/>
        <v>2</v>
      </c>
      <c r="G714" s="1">
        <f>SUMIFS(T_PROF[claims],T_PROF[year],G$2,T_PROF[encounter],G$4,T_PROF[bill_npi],$A714)</f>
        <v>0</v>
      </c>
      <c r="H714" s="1">
        <f>SUMIFS(T_PROF[claims],T_PROF[year],H$2,T_PROF[encounter],H$4,T_PROF[bill_npi],$A714)</f>
        <v>4</v>
      </c>
      <c r="I714" s="1">
        <f t="shared" si="78"/>
        <v>4</v>
      </c>
      <c r="J714" s="1">
        <f>SUMIFS(T_PROF[claims],T_PROF[year],J$2,T_PROF[encounter],J$4,T_PROF[bill_npi],$A714)</f>
        <v>0</v>
      </c>
      <c r="K714" s="1">
        <f>SUMIFS(T_PROF[claims],T_PROF[year],K$2,T_PROF[encounter],K$4,T_PROF[bill_npi],$A714)</f>
        <v>8</v>
      </c>
      <c r="L714" s="1">
        <f t="shared" si="79"/>
        <v>8</v>
      </c>
      <c r="M714" s="18">
        <f>SUMIFS(T_PROF[paid_amt],T_PROF[bill_npi],$A714,T_PROF[year],M$2,T_PROF[encounter],M$4)</f>
        <v>0</v>
      </c>
      <c r="N714" s="18">
        <f>SUMIFS(T_PROF[paid_amt],T_PROF[bill_npi],$A714,T_PROF[year],N$2,T_PROF[encounter],N$4)</f>
        <v>23989.74</v>
      </c>
      <c r="O714" s="18">
        <f t="shared" si="80"/>
        <v>23989.74</v>
      </c>
      <c r="P714" s="1">
        <f t="shared" si="81"/>
        <v>0</v>
      </c>
      <c r="Q714" s="1">
        <f t="shared" si="82"/>
        <v>4.666666666666667</v>
      </c>
      <c r="R714" s="1">
        <f t="shared" si="83"/>
        <v>4.666666666666667</v>
      </c>
      <c r="S714" s="2">
        <f>SUM($R$6:$R714)/SUM($R$6:$R$1749)</f>
        <v>0.97349766642865565</v>
      </c>
    </row>
    <row r="715" spans="1:19" x14ac:dyDescent="0.35">
      <c r="A715">
        <v>1265725709</v>
      </c>
      <c r="B715" t="s">
        <v>351</v>
      </c>
      <c r="C715" t="s">
        <v>777</v>
      </c>
      <c r="D715" s="1">
        <f>SUMIFS(T_PROF[claims],T_PROF[year],D$2,T_PROF[encounter],D$4,T_PROF[bill_npi],$A715)</f>
        <v>0</v>
      </c>
      <c r="E715" s="1">
        <f>SUMIFS(T_PROF[claims],T_PROF[year],E$2,T_PROF[encounter],E$4,T_PROF[bill_npi],$A715)</f>
        <v>1</v>
      </c>
      <c r="F715" s="1">
        <f t="shared" si="77"/>
        <v>1</v>
      </c>
      <c r="G715" s="1">
        <f>SUMIFS(T_PROF[claims],T_PROF[year],G$2,T_PROF[encounter],G$4,T_PROF[bill_npi],$A715)</f>
        <v>0</v>
      </c>
      <c r="H715" s="1">
        <f>SUMIFS(T_PROF[claims],T_PROF[year],H$2,T_PROF[encounter],H$4,T_PROF[bill_npi],$A715)</f>
        <v>2</v>
      </c>
      <c r="I715" s="1">
        <f t="shared" si="78"/>
        <v>2</v>
      </c>
      <c r="J715" s="1">
        <f>SUMIFS(T_PROF[claims],T_PROF[year],J$2,T_PROF[encounter],J$4,T_PROF[bill_npi],$A715)</f>
        <v>0</v>
      </c>
      <c r="K715" s="1">
        <f>SUMIFS(T_PROF[claims],T_PROF[year],K$2,T_PROF[encounter],K$4,T_PROF[bill_npi],$A715)</f>
        <v>2</v>
      </c>
      <c r="L715" s="1">
        <f t="shared" si="79"/>
        <v>2</v>
      </c>
      <c r="M715" s="18">
        <f>SUMIFS(T_PROF[paid_amt],T_PROF[bill_npi],$A715,T_PROF[year],M$2,T_PROF[encounter],M$4)</f>
        <v>0</v>
      </c>
      <c r="N715" s="18">
        <f>SUMIFS(T_PROF[paid_amt],T_PROF[bill_npi],$A715,T_PROF[year],N$2,T_PROF[encounter],N$4)</f>
        <v>3152</v>
      </c>
      <c r="O715" s="18">
        <f t="shared" si="80"/>
        <v>3152</v>
      </c>
      <c r="P715" s="1">
        <f t="shared" si="81"/>
        <v>0</v>
      </c>
      <c r="Q715" s="1">
        <f t="shared" si="82"/>
        <v>1.6666666666666667</v>
      </c>
      <c r="R715" s="1">
        <f t="shared" si="83"/>
        <v>1.6666666666666667</v>
      </c>
      <c r="S715" s="2">
        <f>SUM($R$6:$R715)/SUM($R$6:$R$1749)</f>
        <v>0.97354940858713157</v>
      </c>
    </row>
    <row r="716" spans="1:19" x14ac:dyDescent="0.35">
      <c r="A716">
        <v>1831580091</v>
      </c>
      <c r="B716" t="s">
        <v>351</v>
      </c>
      <c r="C716" t="s">
        <v>777</v>
      </c>
      <c r="D716" s="1">
        <f>SUMIFS(T_PROF[claims],T_PROF[year],D$2,T_PROF[encounter],D$4,T_PROF[bill_npi],$A716)</f>
        <v>0</v>
      </c>
      <c r="E716" s="1">
        <f>SUMIFS(T_PROF[claims],T_PROF[year],E$2,T_PROF[encounter],E$4,T_PROF[bill_npi],$A716)</f>
        <v>4</v>
      </c>
      <c r="F716" s="1">
        <f t="shared" si="77"/>
        <v>4</v>
      </c>
      <c r="G716" s="1">
        <f>SUMIFS(T_PROF[claims],T_PROF[year],G$2,T_PROF[encounter],G$4,T_PROF[bill_npi],$A716)</f>
        <v>0</v>
      </c>
      <c r="H716" s="1">
        <f>SUMIFS(T_PROF[claims],T_PROF[year],H$2,T_PROF[encounter],H$4,T_PROF[bill_npi],$A716)</f>
        <v>1</v>
      </c>
      <c r="I716" s="1">
        <f t="shared" si="78"/>
        <v>1</v>
      </c>
      <c r="J716" s="1">
        <f>SUMIFS(T_PROF[claims],T_PROF[year],J$2,T_PROF[encounter],J$4,T_PROF[bill_npi],$A716)</f>
        <v>0</v>
      </c>
      <c r="K716" s="1">
        <f>SUMIFS(T_PROF[claims],T_PROF[year],K$2,T_PROF[encounter],K$4,T_PROF[bill_npi],$A716)</f>
        <v>0</v>
      </c>
      <c r="L716" s="1">
        <f t="shared" si="79"/>
        <v>0</v>
      </c>
      <c r="M716" s="18">
        <f>SUMIFS(T_PROF[paid_amt],T_PROF[bill_npi],$A716,T_PROF[year],M$2,T_PROF[encounter],M$4)</f>
        <v>0</v>
      </c>
      <c r="N716" s="18">
        <f>SUMIFS(T_PROF[paid_amt],T_PROF[bill_npi],$A716,T_PROF[year],N$2,T_PROF[encounter],N$4)</f>
        <v>0</v>
      </c>
      <c r="O716" s="18">
        <f t="shared" si="80"/>
        <v>0</v>
      </c>
      <c r="P716" s="1">
        <f t="shared" si="81"/>
        <v>0</v>
      </c>
      <c r="Q716" s="1">
        <f t="shared" si="82"/>
        <v>1.6666666666666667</v>
      </c>
      <c r="R716" s="1">
        <f t="shared" si="83"/>
        <v>1.6666666666666667</v>
      </c>
      <c r="S716" s="2">
        <f>SUM($R$6:$R716)/SUM($R$6:$R$1749)</f>
        <v>0.97360115074560749</v>
      </c>
    </row>
    <row r="717" spans="1:19" x14ac:dyDescent="0.35">
      <c r="A717">
        <v>1508821638</v>
      </c>
      <c r="B717" t="s">
        <v>351</v>
      </c>
      <c r="C717" t="s">
        <v>777</v>
      </c>
      <c r="D717" s="1">
        <f>SUMIFS(T_PROF[claims],T_PROF[year],D$2,T_PROF[encounter],D$4,T_PROF[bill_npi],$A717)</f>
        <v>1</v>
      </c>
      <c r="E717" s="1">
        <f>SUMIFS(T_PROF[claims],T_PROF[year],E$2,T_PROF[encounter],E$4,T_PROF[bill_npi],$A717)</f>
        <v>1</v>
      </c>
      <c r="F717" s="1">
        <f t="shared" si="77"/>
        <v>2</v>
      </c>
      <c r="G717" s="1">
        <f>SUMIFS(T_PROF[claims],T_PROF[year],G$2,T_PROF[encounter],G$4,T_PROF[bill_npi],$A717)</f>
        <v>0</v>
      </c>
      <c r="H717" s="1">
        <f>SUMIFS(T_PROF[claims],T_PROF[year],H$2,T_PROF[encounter],H$4,T_PROF[bill_npi],$A717)</f>
        <v>0</v>
      </c>
      <c r="I717" s="1">
        <f t="shared" si="78"/>
        <v>0</v>
      </c>
      <c r="J717" s="1">
        <f>SUMIFS(T_PROF[claims],T_PROF[year],J$2,T_PROF[encounter],J$4,T_PROF[bill_npi],$A717)</f>
        <v>0</v>
      </c>
      <c r="K717" s="1">
        <f>SUMIFS(T_PROF[claims],T_PROF[year],K$2,T_PROF[encounter],K$4,T_PROF[bill_npi],$A717)</f>
        <v>0</v>
      </c>
      <c r="L717" s="1">
        <f t="shared" si="79"/>
        <v>0</v>
      </c>
      <c r="M717" s="18">
        <f>SUMIFS(T_PROF[paid_amt],T_PROF[bill_npi],$A717,T_PROF[year],M$2,T_PROF[encounter],M$4)</f>
        <v>0</v>
      </c>
      <c r="N717" s="18">
        <f>SUMIFS(T_PROF[paid_amt],T_PROF[bill_npi],$A717,T_PROF[year],N$2,T_PROF[encounter],N$4)</f>
        <v>0</v>
      </c>
      <c r="O717" s="18">
        <f t="shared" si="80"/>
        <v>0</v>
      </c>
      <c r="P717" s="1">
        <f t="shared" si="81"/>
        <v>0.33333333333333331</v>
      </c>
      <c r="Q717" s="1">
        <f t="shared" si="82"/>
        <v>0.33333333333333331</v>
      </c>
      <c r="R717" s="1">
        <f t="shared" si="83"/>
        <v>0.66666666666666663</v>
      </c>
      <c r="S717" s="2">
        <f>SUM($R$6:$R717)/SUM($R$6:$R$1749)</f>
        <v>0.97362184760899795</v>
      </c>
    </row>
    <row r="718" spans="1:19" x14ac:dyDescent="0.35">
      <c r="A718">
        <v>1225418676</v>
      </c>
      <c r="B718" t="s">
        <v>351</v>
      </c>
      <c r="C718" t="s">
        <v>777</v>
      </c>
      <c r="D718" s="1">
        <f>SUMIFS(T_PROF[claims],T_PROF[year],D$2,T_PROF[encounter],D$4,T_PROF[bill_npi],$A718)</f>
        <v>0</v>
      </c>
      <c r="E718" s="1">
        <f>SUMIFS(T_PROF[claims],T_PROF[year],E$2,T_PROF[encounter],E$4,T_PROF[bill_npi],$A718)</f>
        <v>2</v>
      </c>
      <c r="F718" s="1">
        <f t="shared" si="77"/>
        <v>2</v>
      </c>
      <c r="G718" s="1">
        <f>SUMIFS(T_PROF[claims],T_PROF[year],G$2,T_PROF[encounter],G$4,T_PROF[bill_npi],$A718)</f>
        <v>0</v>
      </c>
      <c r="H718" s="1">
        <f>SUMIFS(T_PROF[claims],T_PROF[year],H$2,T_PROF[encounter],H$4,T_PROF[bill_npi],$A718)</f>
        <v>0</v>
      </c>
      <c r="I718" s="1">
        <f t="shared" si="78"/>
        <v>0</v>
      </c>
      <c r="J718" s="1">
        <f>SUMIFS(T_PROF[claims],T_PROF[year],J$2,T_PROF[encounter],J$4,T_PROF[bill_npi],$A718)</f>
        <v>0</v>
      </c>
      <c r="K718" s="1">
        <f>SUMIFS(T_PROF[claims],T_PROF[year],K$2,T_PROF[encounter],K$4,T_PROF[bill_npi],$A718)</f>
        <v>0</v>
      </c>
      <c r="L718" s="1">
        <f t="shared" si="79"/>
        <v>0</v>
      </c>
      <c r="M718" s="18">
        <f>SUMIFS(T_PROF[paid_amt],T_PROF[bill_npi],$A718,T_PROF[year],M$2,T_PROF[encounter],M$4)</f>
        <v>0</v>
      </c>
      <c r="N718" s="18">
        <f>SUMIFS(T_PROF[paid_amt],T_PROF[bill_npi],$A718,T_PROF[year],N$2,T_PROF[encounter],N$4)</f>
        <v>0</v>
      </c>
      <c r="O718" s="18">
        <f t="shared" si="80"/>
        <v>0</v>
      </c>
      <c r="P718" s="1">
        <f t="shared" si="81"/>
        <v>0</v>
      </c>
      <c r="Q718" s="1">
        <f t="shared" si="82"/>
        <v>0.66666666666666663</v>
      </c>
      <c r="R718" s="1">
        <f t="shared" si="83"/>
        <v>0.66666666666666663</v>
      </c>
      <c r="S718" s="2">
        <f>SUM($R$6:$R718)/SUM($R$6:$R$1749)</f>
        <v>0.97364254447238829</v>
      </c>
    </row>
    <row r="719" spans="1:19" x14ac:dyDescent="0.35">
      <c r="A719">
        <v>1982699906</v>
      </c>
      <c r="B719" t="s">
        <v>351</v>
      </c>
      <c r="C719" t="s">
        <v>777</v>
      </c>
      <c r="D719" s="1">
        <f>SUMIFS(T_PROF[claims],T_PROF[year],D$2,T_PROF[encounter],D$4,T_PROF[bill_npi],$A719)</f>
        <v>3</v>
      </c>
      <c r="E719" s="1">
        <f>SUMIFS(T_PROF[claims],T_PROF[year],E$2,T_PROF[encounter],E$4,T_PROF[bill_npi],$A719)</f>
        <v>0</v>
      </c>
      <c r="F719" s="1">
        <f t="shared" si="77"/>
        <v>3</v>
      </c>
      <c r="G719" s="1">
        <f>SUMIFS(T_PROF[claims],T_PROF[year],G$2,T_PROF[encounter],G$4,T_PROF[bill_npi],$A719)</f>
        <v>0</v>
      </c>
      <c r="H719" s="1">
        <f>SUMIFS(T_PROF[claims],T_PROF[year],H$2,T_PROF[encounter],H$4,T_PROF[bill_npi],$A719)</f>
        <v>0</v>
      </c>
      <c r="I719" s="1">
        <f t="shared" si="78"/>
        <v>0</v>
      </c>
      <c r="J719" s="1">
        <f>SUMIFS(T_PROF[claims],T_PROF[year],J$2,T_PROF[encounter],J$4,T_PROF[bill_npi],$A719)</f>
        <v>2</v>
      </c>
      <c r="K719" s="1">
        <f>SUMIFS(T_PROF[claims],T_PROF[year],K$2,T_PROF[encounter],K$4,T_PROF[bill_npi],$A719)</f>
        <v>0</v>
      </c>
      <c r="L719" s="1">
        <f t="shared" si="79"/>
        <v>2</v>
      </c>
      <c r="M719" s="18">
        <f>SUMIFS(T_PROF[paid_amt],T_PROF[bill_npi],$A719,T_PROF[year],M$2,T_PROF[encounter],M$4)</f>
        <v>1720.75</v>
      </c>
      <c r="N719" s="18">
        <f>SUMIFS(T_PROF[paid_amt],T_PROF[bill_npi],$A719,T_PROF[year],N$2,T_PROF[encounter],N$4)</f>
        <v>0</v>
      </c>
      <c r="O719" s="18">
        <f t="shared" si="80"/>
        <v>1720.75</v>
      </c>
      <c r="P719" s="1">
        <f t="shared" si="81"/>
        <v>1.6666666666666667</v>
      </c>
      <c r="Q719" s="1">
        <f t="shared" si="82"/>
        <v>0</v>
      </c>
      <c r="R719" s="1">
        <f t="shared" si="83"/>
        <v>1.6666666666666667</v>
      </c>
      <c r="S719" s="2">
        <f>SUM($R$6:$R719)/SUM($R$6:$R$1749)</f>
        <v>0.97369428663086421</v>
      </c>
    </row>
    <row r="720" spans="1:19" x14ac:dyDescent="0.35">
      <c r="A720">
        <v>1841563277</v>
      </c>
      <c r="B720" t="s">
        <v>352</v>
      </c>
      <c r="C720" t="s">
        <v>2130</v>
      </c>
      <c r="D720" s="1">
        <f>SUMIFS(T_PROF[claims],T_PROF[year],D$2,T_PROF[encounter],D$4,T_PROF[bill_npi],$A720)</f>
        <v>0</v>
      </c>
      <c r="E720" s="1">
        <f>SUMIFS(T_PROF[claims],T_PROF[year],E$2,T_PROF[encounter],E$4,T_PROF[bill_npi],$A720)</f>
        <v>2</v>
      </c>
      <c r="F720" s="1">
        <f t="shared" si="77"/>
        <v>2</v>
      </c>
      <c r="G720" s="1">
        <f>SUMIFS(T_PROF[claims],T_PROF[year],G$2,T_PROF[encounter],G$4,T_PROF[bill_npi],$A720)</f>
        <v>0</v>
      </c>
      <c r="H720" s="1">
        <f>SUMIFS(T_PROF[claims],T_PROF[year],H$2,T_PROF[encounter],H$4,T_PROF[bill_npi],$A720)</f>
        <v>0</v>
      </c>
      <c r="I720" s="1">
        <f t="shared" si="78"/>
        <v>0</v>
      </c>
      <c r="J720" s="1">
        <f>SUMIFS(T_PROF[claims],T_PROF[year],J$2,T_PROF[encounter],J$4,T_PROF[bill_npi],$A720)</f>
        <v>0</v>
      </c>
      <c r="K720" s="1">
        <f>SUMIFS(T_PROF[claims],T_PROF[year],K$2,T_PROF[encounter],K$4,T_PROF[bill_npi],$A720)</f>
        <v>0</v>
      </c>
      <c r="L720" s="1">
        <f t="shared" si="79"/>
        <v>0</v>
      </c>
      <c r="M720" s="18">
        <f>SUMIFS(T_PROF[paid_amt],T_PROF[bill_npi],$A720,T_PROF[year],M$2,T_PROF[encounter],M$4)</f>
        <v>0</v>
      </c>
      <c r="N720" s="18">
        <f>SUMIFS(T_PROF[paid_amt],T_PROF[bill_npi],$A720,T_PROF[year],N$2,T_PROF[encounter],N$4)</f>
        <v>0</v>
      </c>
      <c r="O720" s="18">
        <f t="shared" si="80"/>
        <v>0</v>
      </c>
      <c r="P720" s="1">
        <f t="shared" si="81"/>
        <v>0</v>
      </c>
      <c r="Q720" s="1">
        <f t="shared" si="82"/>
        <v>0.66666666666666663</v>
      </c>
      <c r="R720" s="1">
        <f t="shared" si="83"/>
        <v>0.66666666666666663</v>
      </c>
      <c r="S720" s="2">
        <f>SUM($R$6:$R720)/SUM($R$6:$R$1749)</f>
        <v>0.97371498349425456</v>
      </c>
    </row>
    <row r="721" spans="1:19" x14ac:dyDescent="0.35">
      <c r="A721">
        <v>1255595153</v>
      </c>
      <c r="B721" t="s">
        <v>351</v>
      </c>
      <c r="C721" t="s">
        <v>777</v>
      </c>
      <c r="D721" s="1">
        <f>SUMIFS(T_PROF[claims],T_PROF[year],D$2,T_PROF[encounter],D$4,T_PROF[bill_npi],$A721)</f>
        <v>0</v>
      </c>
      <c r="E721" s="1">
        <f>SUMIFS(T_PROF[claims],T_PROF[year],E$2,T_PROF[encounter],E$4,T_PROF[bill_npi],$A721)</f>
        <v>0</v>
      </c>
      <c r="F721" s="1">
        <f t="shared" si="77"/>
        <v>0</v>
      </c>
      <c r="G721" s="1">
        <f>SUMIFS(T_PROF[claims],T_PROF[year],G$2,T_PROF[encounter],G$4,T_PROF[bill_npi],$A721)</f>
        <v>6</v>
      </c>
      <c r="H721" s="1">
        <f>SUMIFS(T_PROF[claims],T_PROF[year],H$2,T_PROF[encounter],H$4,T_PROF[bill_npi],$A721)</f>
        <v>0</v>
      </c>
      <c r="I721" s="1">
        <f t="shared" si="78"/>
        <v>6</v>
      </c>
      <c r="J721" s="1">
        <f>SUMIFS(T_PROF[claims],T_PROF[year],J$2,T_PROF[encounter],J$4,T_PROF[bill_npi],$A721)</f>
        <v>5</v>
      </c>
      <c r="K721" s="1">
        <f>SUMIFS(T_PROF[claims],T_PROF[year],K$2,T_PROF[encounter],K$4,T_PROF[bill_npi],$A721)</f>
        <v>0</v>
      </c>
      <c r="L721" s="1">
        <f t="shared" si="79"/>
        <v>5</v>
      </c>
      <c r="M721" s="18">
        <f>SUMIFS(T_PROF[paid_amt],T_PROF[bill_npi],$A721,T_PROF[year],M$2,T_PROF[encounter],M$4)</f>
        <v>5192.3100000000004</v>
      </c>
      <c r="N721" s="18">
        <f>SUMIFS(T_PROF[paid_amt],T_PROF[bill_npi],$A721,T_PROF[year],N$2,T_PROF[encounter],N$4)</f>
        <v>0</v>
      </c>
      <c r="O721" s="18">
        <f t="shared" si="80"/>
        <v>5192.3100000000004</v>
      </c>
      <c r="P721" s="1">
        <f t="shared" si="81"/>
        <v>3.6666666666666665</v>
      </c>
      <c r="Q721" s="1">
        <f t="shared" si="82"/>
        <v>0</v>
      </c>
      <c r="R721" s="1">
        <f t="shared" si="83"/>
        <v>3.6666666666666665</v>
      </c>
      <c r="S721" s="2">
        <f>SUM($R$6:$R721)/SUM($R$6:$R$1749)</f>
        <v>0.97382881624290163</v>
      </c>
    </row>
    <row r="722" spans="1:19" x14ac:dyDescent="0.35">
      <c r="A722">
        <v>1427308980</v>
      </c>
      <c r="B722" t="s">
        <v>361</v>
      </c>
      <c r="C722" t="s">
        <v>546</v>
      </c>
      <c r="D722" s="1">
        <f>SUMIFS(T_PROF[claims],T_PROF[year],D$2,T_PROF[encounter],D$4,T_PROF[bill_npi],$A722)</f>
        <v>3</v>
      </c>
      <c r="E722" s="1">
        <f>SUMIFS(T_PROF[claims],T_PROF[year],E$2,T_PROF[encounter],E$4,T_PROF[bill_npi],$A722)</f>
        <v>0</v>
      </c>
      <c r="F722" s="1">
        <f t="shared" si="77"/>
        <v>3</v>
      </c>
      <c r="G722" s="1">
        <f>SUMIFS(T_PROF[claims],T_PROF[year],G$2,T_PROF[encounter],G$4,T_PROF[bill_npi],$A722)</f>
        <v>1</v>
      </c>
      <c r="H722" s="1">
        <f>SUMIFS(T_PROF[claims],T_PROF[year],H$2,T_PROF[encounter],H$4,T_PROF[bill_npi],$A722)</f>
        <v>0</v>
      </c>
      <c r="I722" s="1">
        <f t="shared" si="78"/>
        <v>1</v>
      </c>
      <c r="J722" s="1">
        <f>SUMIFS(T_PROF[claims],T_PROF[year],J$2,T_PROF[encounter],J$4,T_PROF[bill_npi],$A722)</f>
        <v>0</v>
      </c>
      <c r="K722" s="1">
        <f>SUMIFS(T_PROF[claims],T_PROF[year],K$2,T_PROF[encounter],K$4,T_PROF[bill_npi],$A722)</f>
        <v>0</v>
      </c>
      <c r="L722" s="1">
        <f t="shared" si="79"/>
        <v>0</v>
      </c>
      <c r="M722" s="18">
        <f>SUMIFS(T_PROF[paid_amt],T_PROF[bill_npi],$A722,T_PROF[year],M$2,T_PROF[encounter],M$4)</f>
        <v>0</v>
      </c>
      <c r="N722" s="18">
        <f>SUMIFS(T_PROF[paid_amt],T_PROF[bill_npi],$A722,T_PROF[year],N$2,T_PROF[encounter],N$4)</f>
        <v>0</v>
      </c>
      <c r="O722" s="18">
        <f t="shared" si="80"/>
        <v>0</v>
      </c>
      <c r="P722" s="1">
        <f t="shared" si="81"/>
        <v>1.3333333333333333</v>
      </c>
      <c r="Q722" s="1">
        <f t="shared" si="82"/>
        <v>0</v>
      </c>
      <c r="R722" s="1">
        <f t="shared" si="83"/>
        <v>1.3333333333333333</v>
      </c>
      <c r="S722" s="2">
        <f>SUM($R$6:$R722)/SUM($R$6:$R$1749)</f>
        <v>0.97387020996968221</v>
      </c>
    </row>
    <row r="723" spans="1:19" x14ac:dyDescent="0.35">
      <c r="A723">
        <v>1982081691</v>
      </c>
      <c r="B723" t="s">
        <v>351</v>
      </c>
      <c r="C723" t="s">
        <v>777</v>
      </c>
      <c r="D723" s="1">
        <f>SUMIFS(T_PROF[claims],T_PROF[year],D$2,T_PROF[encounter],D$4,T_PROF[bill_npi],$A723)</f>
        <v>0</v>
      </c>
      <c r="E723" s="1">
        <f>SUMIFS(T_PROF[claims],T_PROF[year],E$2,T_PROF[encounter],E$4,T_PROF[bill_npi],$A723)</f>
        <v>0</v>
      </c>
      <c r="F723" s="1">
        <f t="shared" si="77"/>
        <v>0</v>
      </c>
      <c r="G723" s="1">
        <f>SUMIFS(T_PROF[claims],T_PROF[year],G$2,T_PROF[encounter],G$4,T_PROF[bill_npi],$A723)</f>
        <v>0</v>
      </c>
      <c r="H723" s="1">
        <f>SUMIFS(T_PROF[claims],T_PROF[year],H$2,T_PROF[encounter],H$4,T_PROF[bill_npi],$A723)</f>
        <v>0</v>
      </c>
      <c r="I723" s="1">
        <f t="shared" si="78"/>
        <v>0</v>
      </c>
      <c r="J723" s="1">
        <f>SUMIFS(T_PROF[claims],T_PROF[year],J$2,T_PROF[encounter],J$4,T_PROF[bill_npi],$A723)</f>
        <v>0</v>
      </c>
      <c r="K723" s="1">
        <f>SUMIFS(T_PROF[claims],T_PROF[year],K$2,T_PROF[encounter],K$4,T_PROF[bill_npi],$A723)</f>
        <v>0</v>
      </c>
      <c r="L723" s="1">
        <f t="shared" si="79"/>
        <v>0</v>
      </c>
      <c r="M723" s="18">
        <f>SUMIFS(T_PROF[paid_amt],T_PROF[bill_npi],$A723,T_PROF[year],M$2,T_PROF[encounter],M$4)</f>
        <v>0</v>
      </c>
      <c r="N723" s="18">
        <f>SUMIFS(T_PROF[paid_amt],T_PROF[bill_npi],$A723,T_PROF[year],N$2,T_PROF[encounter],N$4)</f>
        <v>0</v>
      </c>
      <c r="O723" s="18">
        <f t="shared" si="80"/>
        <v>0</v>
      </c>
      <c r="P723" s="1">
        <f t="shared" si="81"/>
        <v>0</v>
      </c>
      <c r="Q723" s="1">
        <f t="shared" si="82"/>
        <v>0</v>
      </c>
      <c r="R723" s="1">
        <f t="shared" si="83"/>
        <v>0</v>
      </c>
      <c r="S723" s="2">
        <f>SUM($R$6:$R723)/SUM($R$6:$R$1749)</f>
        <v>0.97387020996968221</v>
      </c>
    </row>
    <row r="724" spans="1:19" x14ac:dyDescent="0.35">
      <c r="A724">
        <v>1558321372</v>
      </c>
      <c r="B724" t="s">
        <v>351</v>
      </c>
      <c r="C724" t="s">
        <v>777</v>
      </c>
      <c r="D724" s="1">
        <f>SUMIFS(T_PROF[claims],T_PROF[year],D$2,T_PROF[encounter],D$4,T_PROF[bill_npi],$A724)</f>
        <v>0</v>
      </c>
      <c r="E724" s="1">
        <f>SUMIFS(T_PROF[claims],T_PROF[year],E$2,T_PROF[encounter],E$4,T_PROF[bill_npi],$A724)</f>
        <v>0</v>
      </c>
      <c r="F724" s="1">
        <f t="shared" si="77"/>
        <v>0</v>
      </c>
      <c r="G724" s="1">
        <f>SUMIFS(T_PROF[claims],T_PROF[year],G$2,T_PROF[encounter],G$4,T_PROF[bill_npi],$A724)</f>
        <v>0</v>
      </c>
      <c r="H724" s="1">
        <f>SUMIFS(T_PROF[claims],T_PROF[year],H$2,T_PROF[encounter],H$4,T_PROF[bill_npi],$A724)</f>
        <v>0</v>
      </c>
      <c r="I724" s="1">
        <f t="shared" si="78"/>
        <v>0</v>
      </c>
      <c r="J724" s="1">
        <f>SUMIFS(T_PROF[claims],T_PROF[year],J$2,T_PROF[encounter],J$4,T_PROF[bill_npi],$A724)</f>
        <v>0</v>
      </c>
      <c r="K724" s="1">
        <f>SUMIFS(T_PROF[claims],T_PROF[year],K$2,T_PROF[encounter],K$4,T_PROF[bill_npi],$A724)</f>
        <v>0</v>
      </c>
      <c r="L724" s="1">
        <f t="shared" si="79"/>
        <v>0</v>
      </c>
      <c r="M724" s="18">
        <f>SUMIFS(T_PROF[paid_amt],T_PROF[bill_npi],$A724,T_PROF[year],M$2,T_PROF[encounter],M$4)</f>
        <v>0</v>
      </c>
      <c r="N724" s="18">
        <f>SUMIFS(T_PROF[paid_amt],T_PROF[bill_npi],$A724,T_PROF[year],N$2,T_PROF[encounter],N$4)</f>
        <v>0</v>
      </c>
      <c r="O724" s="18">
        <f t="shared" si="80"/>
        <v>0</v>
      </c>
      <c r="P724" s="1">
        <f t="shared" si="81"/>
        <v>0</v>
      </c>
      <c r="Q724" s="1">
        <f t="shared" si="82"/>
        <v>0</v>
      </c>
      <c r="R724" s="1">
        <f t="shared" si="83"/>
        <v>0</v>
      </c>
      <c r="S724" s="2">
        <f>SUM($R$6:$R724)/SUM($R$6:$R$1749)</f>
        <v>0.97387020996968221</v>
      </c>
    </row>
    <row r="725" spans="1:19" x14ac:dyDescent="0.35">
      <c r="A725">
        <v>1215166707</v>
      </c>
      <c r="B725" t="s">
        <v>351</v>
      </c>
      <c r="C725" t="s">
        <v>777</v>
      </c>
      <c r="D725" s="1">
        <f>SUMIFS(T_PROF[claims],T_PROF[year],D$2,T_PROF[encounter],D$4,T_PROF[bill_npi],$A725)</f>
        <v>6</v>
      </c>
      <c r="E725" s="1">
        <f>SUMIFS(T_PROF[claims],T_PROF[year],E$2,T_PROF[encounter],E$4,T_PROF[bill_npi],$A725)</f>
        <v>0</v>
      </c>
      <c r="F725" s="1">
        <f t="shared" si="77"/>
        <v>6</v>
      </c>
      <c r="G725" s="1">
        <f>SUMIFS(T_PROF[claims],T_PROF[year],G$2,T_PROF[encounter],G$4,T_PROF[bill_npi],$A725)</f>
        <v>3</v>
      </c>
      <c r="H725" s="1">
        <f>SUMIFS(T_PROF[claims],T_PROF[year],H$2,T_PROF[encounter],H$4,T_PROF[bill_npi],$A725)</f>
        <v>0</v>
      </c>
      <c r="I725" s="1">
        <f t="shared" si="78"/>
        <v>3</v>
      </c>
      <c r="J725" s="1">
        <f>SUMIFS(T_PROF[claims],T_PROF[year],J$2,T_PROF[encounter],J$4,T_PROF[bill_npi],$A725)</f>
        <v>8</v>
      </c>
      <c r="K725" s="1">
        <f>SUMIFS(T_PROF[claims],T_PROF[year],K$2,T_PROF[encounter],K$4,T_PROF[bill_npi],$A725)</f>
        <v>0</v>
      </c>
      <c r="L725" s="1">
        <f t="shared" si="79"/>
        <v>8</v>
      </c>
      <c r="M725" s="18">
        <f>SUMIFS(T_PROF[paid_amt],T_PROF[bill_npi],$A725,T_PROF[year],M$2,T_PROF[encounter],M$4)</f>
        <v>3871.69</v>
      </c>
      <c r="N725" s="18">
        <f>SUMIFS(T_PROF[paid_amt],T_PROF[bill_npi],$A725,T_PROF[year],N$2,T_PROF[encounter],N$4)</f>
        <v>0</v>
      </c>
      <c r="O725" s="18">
        <f t="shared" si="80"/>
        <v>3871.69</v>
      </c>
      <c r="P725" s="1">
        <f t="shared" si="81"/>
        <v>5.666666666666667</v>
      </c>
      <c r="Q725" s="1">
        <f t="shared" si="82"/>
        <v>0</v>
      </c>
      <c r="R725" s="1">
        <f t="shared" si="83"/>
        <v>5.666666666666667</v>
      </c>
      <c r="S725" s="2">
        <f>SUM($R$6:$R725)/SUM($R$6:$R$1749)</f>
        <v>0.97404613330850032</v>
      </c>
    </row>
    <row r="726" spans="1:19" x14ac:dyDescent="0.35">
      <c r="A726">
        <v>1194960351</v>
      </c>
      <c r="B726" t="s">
        <v>351</v>
      </c>
      <c r="C726" t="s">
        <v>777</v>
      </c>
      <c r="D726" s="1">
        <f>SUMIFS(T_PROF[claims],T_PROF[year],D$2,T_PROF[encounter],D$4,T_PROF[bill_npi],$A726)</f>
        <v>3</v>
      </c>
      <c r="E726" s="1">
        <f>SUMIFS(T_PROF[claims],T_PROF[year],E$2,T_PROF[encounter],E$4,T_PROF[bill_npi],$A726)</f>
        <v>0</v>
      </c>
      <c r="F726" s="1">
        <f t="shared" si="77"/>
        <v>3</v>
      </c>
      <c r="G726" s="1">
        <f>SUMIFS(T_PROF[claims],T_PROF[year],G$2,T_PROF[encounter],G$4,T_PROF[bill_npi],$A726)</f>
        <v>0</v>
      </c>
      <c r="H726" s="1">
        <f>SUMIFS(T_PROF[claims],T_PROF[year],H$2,T_PROF[encounter],H$4,T_PROF[bill_npi],$A726)</f>
        <v>4</v>
      </c>
      <c r="I726" s="1">
        <f t="shared" si="78"/>
        <v>4</v>
      </c>
      <c r="J726" s="1">
        <f>SUMIFS(T_PROF[claims],T_PROF[year],J$2,T_PROF[encounter],J$4,T_PROF[bill_npi],$A726)</f>
        <v>0</v>
      </c>
      <c r="K726" s="1">
        <f>SUMIFS(T_PROF[claims],T_PROF[year],K$2,T_PROF[encounter],K$4,T_PROF[bill_npi],$A726)</f>
        <v>0</v>
      </c>
      <c r="L726" s="1">
        <f t="shared" si="79"/>
        <v>0</v>
      </c>
      <c r="M726" s="18">
        <f>SUMIFS(T_PROF[paid_amt],T_PROF[bill_npi],$A726,T_PROF[year],M$2,T_PROF[encounter],M$4)</f>
        <v>0</v>
      </c>
      <c r="N726" s="18">
        <f>SUMIFS(T_PROF[paid_amt],T_PROF[bill_npi],$A726,T_PROF[year],N$2,T_PROF[encounter],N$4)</f>
        <v>0</v>
      </c>
      <c r="O726" s="18">
        <f t="shared" si="80"/>
        <v>0</v>
      </c>
      <c r="P726" s="1">
        <f t="shared" si="81"/>
        <v>1</v>
      </c>
      <c r="Q726" s="1">
        <f t="shared" si="82"/>
        <v>1.3333333333333333</v>
      </c>
      <c r="R726" s="1">
        <f t="shared" si="83"/>
        <v>2.3333333333333335</v>
      </c>
      <c r="S726" s="2">
        <f>SUM($R$6:$R726)/SUM($R$6:$R$1749)</f>
        <v>0.97411857233036647</v>
      </c>
    </row>
    <row r="727" spans="1:19" x14ac:dyDescent="0.35">
      <c r="A727">
        <v>1124501580</v>
      </c>
      <c r="B727" t="s">
        <v>367</v>
      </c>
      <c r="C727" t="s">
        <v>2086</v>
      </c>
      <c r="D727" s="1">
        <f>SUMIFS(T_PROF[claims],T_PROF[year],D$2,T_PROF[encounter],D$4,T_PROF[bill_npi],$A727)</f>
        <v>8</v>
      </c>
      <c r="E727" s="1">
        <f>SUMIFS(T_PROF[claims],T_PROF[year],E$2,T_PROF[encounter],E$4,T_PROF[bill_npi],$A727)</f>
        <v>0</v>
      </c>
      <c r="F727" s="1">
        <f t="shared" si="77"/>
        <v>8</v>
      </c>
      <c r="G727" s="1">
        <f>SUMIFS(T_PROF[claims],T_PROF[year],G$2,T_PROF[encounter],G$4,T_PROF[bill_npi],$A727)</f>
        <v>4</v>
      </c>
      <c r="H727" s="1">
        <f>SUMIFS(T_PROF[claims],T_PROF[year],H$2,T_PROF[encounter],H$4,T_PROF[bill_npi],$A727)</f>
        <v>0</v>
      </c>
      <c r="I727" s="1">
        <f t="shared" si="78"/>
        <v>4</v>
      </c>
      <c r="J727" s="1">
        <f>SUMIFS(T_PROF[claims],T_PROF[year],J$2,T_PROF[encounter],J$4,T_PROF[bill_npi],$A727)</f>
        <v>0</v>
      </c>
      <c r="K727" s="1">
        <f>SUMIFS(T_PROF[claims],T_PROF[year],K$2,T_PROF[encounter],K$4,T_PROF[bill_npi],$A727)</f>
        <v>0</v>
      </c>
      <c r="L727" s="1">
        <f t="shared" si="79"/>
        <v>0</v>
      </c>
      <c r="M727" s="18">
        <f>SUMIFS(T_PROF[paid_amt],T_PROF[bill_npi],$A727,T_PROF[year],M$2,T_PROF[encounter],M$4)</f>
        <v>0</v>
      </c>
      <c r="N727" s="18">
        <f>SUMIFS(T_PROF[paid_amt],T_PROF[bill_npi],$A727,T_PROF[year],N$2,T_PROF[encounter],N$4)</f>
        <v>0</v>
      </c>
      <c r="O727" s="18">
        <f t="shared" si="80"/>
        <v>0</v>
      </c>
      <c r="P727" s="1">
        <f t="shared" si="81"/>
        <v>4</v>
      </c>
      <c r="Q727" s="1">
        <f t="shared" si="82"/>
        <v>0</v>
      </c>
      <c r="R727" s="1">
        <f t="shared" si="83"/>
        <v>4</v>
      </c>
      <c r="S727" s="2">
        <f>SUM($R$6:$R727)/SUM($R$6:$R$1749)</f>
        <v>0.97424275351070866</v>
      </c>
    </row>
    <row r="728" spans="1:19" x14ac:dyDescent="0.35">
      <c r="A728">
        <v>1538184155</v>
      </c>
      <c r="B728" t="s">
        <v>357</v>
      </c>
      <c r="C728" t="s">
        <v>2208</v>
      </c>
      <c r="D728" s="1">
        <f>SUMIFS(T_PROF[claims],T_PROF[year],D$2,T_PROF[encounter],D$4,T_PROF[bill_npi],$A728)</f>
        <v>0</v>
      </c>
      <c r="E728" s="1">
        <f>SUMIFS(T_PROF[claims],T_PROF[year],E$2,T_PROF[encounter],E$4,T_PROF[bill_npi],$A728)</f>
        <v>0</v>
      </c>
      <c r="F728" s="1">
        <f t="shared" si="77"/>
        <v>0</v>
      </c>
      <c r="G728" s="1">
        <f>SUMIFS(T_PROF[claims],T_PROF[year],G$2,T_PROF[encounter],G$4,T_PROF[bill_npi],$A728)</f>
        <v>0</v>
      </c>
      <c r="H728" s="1">
        <f>SUMIFS(T_PROF[claims],T_PROF[year],H$2,T_PROF[encounter],H$4,T_PROF[bill_npi],$A728)</f>
        <v>1</v>
      </c>
      <c r="I728" s="1">
        <f t="shared" si="78"/>
        <v>1</v>
      </c>
      <c r="J728" s="1">
        <f>SUMIFS(T_PROF[claims],T_PROF[year],J$2,T_PROF[encounter],J$4,T_PROF[bill_npi],$A728)</f>
        <v>0</v>
      </c>
      <c r="K728" s="1">
        <f>SUMIFS(T_PROF[claims],T_PROF[year],K$2,T_PROF[encounter],K$4,T_PROF[bill_npi],$A728)</f>
        <v>0</v>
      </c>
      <c r="L728" s="1">
        <f t="shared" si="79"/>
        <v>0</v>
      </c>
      <c r="M728" s="18">
        <f>SUMIFS(T_PROF[paid_amt],T_PROF[bill_npi],$A728,T_PROF[year],M$2,T_PROF[encounter],M$4)</f>
        <v>0</v>
      </c>
      <c r="N728" s="18">
        <f>SUMIFS(T_PROF[paid_amt],T_PROF[bill_npi],$A728,T_PROF[year],N$2,T_PROF[encounter],N$4)</f>
        <v>0</v>
      </c>
      <c r="O728" s="18">
        <f t="shared" si="80"/>
        <v>0</v>
      </c>
      <c r="P728" s="1">
        <f t="shared" si="81"/>
        <v>0</v>
      </c>
      <c r="Q728" s="1">
        <f t="shared" si="82"/>
        <v>0.33333333333333331</v>
      </c>
      <c r="R728" s="1">
        <f t="shared" si="83"/>
        <v>0.33333333333333331</v>
      </c>
      <c r="S728" s="2">
        <f>SUM($R$6:$R728)/SUM($R$6:$R$1749)</f>
        <v>0.97425310194240378</v>
      </c>
    </row>
    <row r="729" spans="1:19" x14ac:dyDescent="0.35">
      <c r="A729">
        <v>1255354403</v>
      </c>
      <c r="B729" t="s">
        <v>351</v>
      </c>
      <c r="C729" t="s">
        <v>777</v>
      </c>
      <c r="D729" s="1">
        <f>SUMIFS(T_PROF[claims],T_PROF[year],D$2,T_PROF[encounter],D$4,T_PROF[bill_npi],$A729)</f>
        <v>0</v>
      </c>
      <c r="E729" s="1">
        <f>SUMIFS(T_PROF[claims],T_PROF[year],E$2,T_PROF[encounter],E$4,T_PROF[bill_npi],$A729)</f>
        <v>0</v>
      </c>
      <c r="F729" s="1">
        <f t="shared" si="77"/>
        <v>0</v>
      </c>
      <c r="G729" s="1">
        <f>SUMIFS(T_PROF[claims],T_PROF[year],G$2,T_PROF[encounter],G$4,T_PROF[bill_npi],$A729)</f>
        <v>0</v>
      </c>
      <c r="H729" s="1">
        <f>SUMIFS(T_PROF[claims],T_PROF[year],H$2,T_PROF[encounter],H$4,T_PROF[bill_npi],$A729)</f>
        <v>0</v>
      </c>
      <c r="I729" s="1">
        <f t="shared" si="78"/>
        <v>0</v>
      </c>
      <c r="J729" s="1">
        <f>SUMIFS(T_PROF[claims],T_PROF[year],J$2,T_PROF[encounter],J$4,T_PROF[bill_npi],$A729)</f>
        <v>0</v>
      </c>
      <c r="K729" s="1">
        <f>SUMIFS(T_PROF[claims],T_PROF[year],K$2,T_PROF[encounter],K$4,T_PROF[bill_npi],$A729)</f>
        <v>0</v>
      </c>
      <c r="L729" s="1">
        <f t="shared" si="79"/>
        <v>0</v>
      </c>
      <c r="M729" s="18">
        <f>SUMIFS(T_PROF[paid_amt],T_PROF[bill_npi],$A729,T_PROF[year],M$2,T_PROF[encounter],M$4)</f>
        <v>0</v>
      </c>
      <c r="N729" s="18">
        <f>SUMIFS(T_PROF[paid_amt],T_PROF[bill_npi],$A729,T_PROF[year],N$2,T_PROF[encounter],N$4)</f>
        <v>0</v>
      </c>
      <c r="O729" s="18">
        <f t="shared" si="80"/>
        <v>0</v>
      </c>
      <c r="P729" s="1">
        <f t="shared" si="81"/>
        <v>0</v>
      </c>
      <c r="Q729" s="1">
        <f t="shared" si="82"/>
        <v>0</v>
      </c>
      <c r="R729" s="1">
        <f t="shared" si="83"/>
        <v>0</v>
      </c>
      <c r="S729" s="2">
        <f>SUM($R$6:$R729)/SUM($R$6:$R$1749)</f>
        <v>0.97425310194240378</v>
      </c>
    </row>
    <row r="730" spans="1:19" x14ac:dyDescent="0.35">
      <c r="A730">
        <v>1154560381</v>
      </c>
      <c r="B730" t="s">
        <v>351</v>
      </c>
      <c r="C730" t="s">
        <v>777</v>
      </c>
      <c r="D730" s="1">
        <f>SUMIFS(T_PROF[claims],T_PROF[year],D$2,T_PROF[encounter],D$4,T_PROF[bill_npi],$A730)</f>
        <v>0</v>
      </c>
      <c r="E730" s="1">
        <f>SUMIFS(T_PROF[claims],T_PROF[year],E$2,T_PROF[encounter],E$4,T_PROF[bill_npi],$A730)</f>
        <v>6</v>
      </c>
      <c r="F730" s="1">
        <f t="shared" si="77"/>
        <v>6</v>
      </c>
      <c r="G730" s="1">
        <f>SUMIFS(T_PROF[claims],T_PROF[year],G$2,T_PROF[encounter],G$4,T_PROF[bill_npi],$A730)</f>
        <v>0</v>
      </c>
      <c r="H730" s="1">
        <f>SUMIFS(T_PROF[claims],T_PROF[year],H$2,T_PROF[encounter],H$4,T_PROF[bill_npi],$A730)</f>
        <v>6</v>
      </c>
      <c r="I730" s="1">
        <f t="shared" si="78"/>
        <v>6</v>
      </c>
      <c r="J730" s="1">
        <f>SUMIFS(T_PROF[claims],T_PROF[year],J$2,T_PROF[encounter],J$4,T_PROF[bill_npi],$A730)</f>
        <v>0</v>
      </c>
      <c r="K730" s="1">
        <f>SUMIFS(T_PROF[claims],T_PROF[year],K$2,T_PROF[encounter],K$4,T_PROF[bill_npi],$A730)</f>
        <v>0</v>
      </c>
      <c r="L730" s="1">
        <f t="shared" si="79"/>
        <v>0</v>
      </c>
      <c r="M730" s="18">
        <f>SUMIFS(T_PROF[paid_amt],T_PROF[bill_npi],$A730,T_PROF[year],M$2,T_PROF[encounter],M$4)</f>
        <v>0</v>
      </c>
      <c r="N730" s="18">
        <f>SUMIFS(T_PROF[paid_amt],T_PROF[bill_npi],$A730,T_PROF[year],N$2,T_PROF[encounter],N$4)</f>
        <v>0</v>
      </c>
      <c r="O730" s="18">
        <f t="shared" si="80"/>
        <v>0</v>
      </c>
      <c r="P730" s="1">
        <f t="shared" si="81"/>
        <v>0</v>
      </c>
      <c r="Q730" s="1">
        <f t="shared" si="82"/>
        <v>4</v>
      </c>
      <c r="R730" s="1">
        <f t="shared" si="83"/>
        <v>4</v>
      </c>
      <c r="S730" s="2">
        <f>SUM($R$6:$R730)/SUM($R$6:$R$1749)</f>
        <v>0.97437728312274585</v>
      </c>
    </row>
    <row r="731" spans="1:19" x14ac:dyDescent="0.35">
      <c r="A731">
        <v>1598397051</v>
      </c>
      <c r="B731" t="s">
        <v>367</v>
      </c>
      <c r="C731" t="s">
        <v>2086</v>
      </c>
      <c r="D731" s="1">
        <f>SUMIFS(T_PROF[claims],T_PROF[year],D$2,T_PROF[encounter],D$4,T_PROF[bill_npi],$A731)</f>
        <v>0</v>
      </c>
      <c r="E731" s="1">
        <f>SUMIFS(T_PROF[claims],T_PROF[year],E$2,T_PROF[encounter],E$4,T_PROF[bill_npi],$A731)</f>
        <v>0</v>
      </c>
      <c r="F731" s="1">
        <f t="shared" si="77"/>
        <v>0</v>
      </c>
      <c r="G731" s="1">
        <f>SUMIFS(T_PROF[claims],T_PROF[year],G$2,T_PROF[encounter],G$4,T_PROF[bill_npi],$A731)</f>
        <v>0</v>
      </c>
      <c r="H731" s="1">
        <f>SUMIFS(T_PROF[claims],T_PROF[year],H$2,T_PROF[encounter],H$4,T_PROF[bill_npi],$A731)</f>
        <v>12</v>
      </c>
      <c r="I731" s="1">
        <f t="shared" si="78"/>
        <v>12</v>
      </c>
      <c r="J731" s="1">
        <f>SUMIFS(T_PROF[claims],T_PROF[year],J$2,T_PROF[encounter],J$4,T_PROF[bill_npi],$A731)</f>
        <v>0</v>
      </c>
      <c r="K731" s="1">
        <f>SUMIFS(T_PROF[claims],T_PROF[year],K$2,T_PROF[encounter],K$4,T_PROF[bill_npi],$A731)</f>
        <v>39</v>
      </c>
      <c r="L731" s="1">
        <f t="shared" si="79"/>
        <v>39</v>
      </c>
      <c r="M731" s="18">
        <f>SUMIFS(T_PROF[paid_amt],T_PROF[bill_npi],$A731,T_PROF[year],M$2,T_PROF[encounter],M$4)</f>
        <v>0</v>
      </c>
      <c r="N731" s="18">
        <f>SUMIFS(T_PROF[paid_amt],T_PROF[bill_npi],$A731,T_PROF[year],N$2,T_PROF[encounter],N$4)</f>
        <v>85346.1</v>
      </c>
      <c r="O731" s="18">
        <f t="shared" si="80"/>
        <v>85346.1</v>
      </c>
      <c r="P731" s="1">
        <f t="shared" si="81"/>
        <v>0</v>
      </c>
      <c r="Q731" s="1">
        <f t="shared" si="82"/>
        <v>17</v>
      </c>
      <c r="R731" s="1">
        <f t="shared" si="83"/>
        <v>17</v>
      </c>
      <c r="S731" s="2">
        <f>SUM($R$6:$R731)/SUM($R$6:$R$1749)</f>
        <v>0.97490505313919984</v>
      </c>
    </row>
    <row r="732" spans="1:19" x14ac:dyDescent="0.35">
      <c r="A732">
        <v>1891019964</v>
      </c>
      <c r="B732" t="s">
        <v>357</v>
      </c>
      <c r="C732" t="s">
        <v>2208</v>
      </c>
      <c r="D732" s="1">
        <f>SUMIFS(T_PROF[claims],T_PROF[year],D$2,T_PROF[encounter],D$4,T_PROF[bill_npi],$A732)</f>
        <v>0</v>
      </c>
      <c r="E732" s="1">
        <f>SUMIFS(T_PROF[claims],T_PROF[year],E$2,T_PROF[encounter],E$4,T_PROF[bill_npi],$A732)</f>
        <v>0</v>
      </c>
      <c r="F732" s="1">
        <f t="shared" si="77"/>
        <v>0</v>
      </c>
      <c r="G732" s="1">
        <f>SUMIFS(T_PROF[claims],T_PROF[year],G$2,T_PROF[encounter],G$4,T_PROF[bill_npi],$A732)</f>
        <v>0</v>
      </c>
      <c r="H732" s="1">
        <f>SUMIFS(T_PROF[claims],T_PROF[year],H$2,T_PROF[encounter],H$4,T_PROF[bill_npi],$A732)</f>
        <v>12</v>
      </c>
      <c r="I732" s="1">
        <f t="shared" si="78"/>
        <v>12</v>
      </c>
      <c r="J732" s="1">
        <f>SUMIFS(T_PROF[claims],T_PROF[year],J$2,T_PROF[encounter],J$4,T_PROF[bill_npi],$A732)</f>
        <v>0</v>
      </c>
      <c r="K732" s="1">
        <f>SUMIFS(T_PROF[claims],T_PROF[year],K$2,T_PROF[encounter],K$4,T_PROF[bill_npi],$A732)</f>
        <v>6</v>
      </c>
      <c r="L732" s="1">
        <f t="shared" si="79"/>
        <v>6</v>
      </c>
      <c r="M732" s="18">
        <f>SUMIFS(T_PROF[paid_amt],T_PROF[bill_npi],$A732,T_PROF[year],M$2,T_PROF[encounter],M$4)</f>
        <v>0</v>
      </c>
      <c r="N732" s="18">
        <f>SUMIFS(T_PROF[paid_amt],T_PROF[bill_npi],$A732,T_PROF[year],N$2,T_PROF[encounter],N$4)</f>
        <v>9027.49</v>
      </c>
      <c r="O732" s="18">
        <f t="shared" si="80"/>
        <v>9027.49</v>
      </c>
      <c r="P732" s="1">
        <f t="shared" si="81"/>
        <v>0</v>
      </c>
      <c r="Q732" s="1">
        <f t="shared" si="82"/>
        <v>6</v>
      </c>
      <c r="R732" s="1">
        <f t="shared" si="83"/>
        <v>6</v>
      </c>
      <c r="S732" s="2">
        <f>SUM($R$6:$R732)/SUM($R$6:$R$1749)</f>
        <v>0.97509132490971306</v>
      </c>
    </row>
    <row r="733" spans="1:19" x14ac:dyDescent="0.35">
      <c r="A733">
        <v>1033365952</v>
      </c>
      <c r="B733" t="s">
        <v>351</v>
      </c>
      <c r="C733" t="s">
        <v>777</v>
      </c>
      <c r="D733" s="1">
        <f>SUMIFS(T_PROF[claims],T_PROF[year],D$2,T_PROF[encounter],D$4,T_PROF[bill_npi],$A733)</f>
        <v>0</v>
      </c>
      <c r="E733" s="1">
        <f>SUMIFS(T_PROF[claims],T_PROF[year],E$2,T_PROF[encounter],E$4,T_PROF[bill_npi],$A733)</f>
        <v>2</v>
      </c>
      <c r="F733" s="1">
        <f t="shared" si="77"/>
        <v>2</v>
      </c>
      <c r="G733" s="1">
        <f>SUMIFS(T_PROF[claims],T_PROF[year],G$2,T_PROF[encounter],G$4,T_PROF[bill_npi],$A733)</f>
        <v>0</v>
      </c>
      <c r="H733" s="1">
        <f>SUMIFS(T_PROF[claims],T_PROF[year],H$2,T_PROF[encounter],H$4,T_PROF[bill_npi],$A733)</f>
        <v>6</v>
      </c>
      <c r="I733" s="1">
        <f t="shared" si="78"/>
        <v>6</v>
      </c>
      <c r="J733" s="1">
        <f>SUMIFS(T_PROF[claims],T_PROF[year],J$2,T_PROF[encounter],J$4,T_PROF[bill_npi],$A733)</f>
        <v>0</v>
      </c>
      <c r="K733" s="1">
        <f>SUMIFS(T_PROF[claims],T_PROF[year],K$2,T_PROF[encounter],K$4,T_PROF[bill_npi],$A733)</f>
        <v>0</v>
      </c>
      <c r="L733" s="1">
        <f t="shared" si="79"/>
        <v>0</v>
      </c>
      <c r="M733" s="18">
        <f>SUMIFS(T_PROF[paid_amt],T_PROF[bill_npi],$A733,T_PROF[year],M$2,T_PROF[encounter],M$4)</f>
        <v>0</v>
      </c>
      <c r="N733" s="18">
        <f>SUMIFS(T_PROF[paid_amt],T_PROF[bill_npi],$A733,T_PROF[year],N$2,T_PROF[encounter],N$4)</f>
        <v>0</v>
      </c>
      <c r="O733" s="18">
        <f t="shared" si="80"/>
        <v>0</v>
      </c>
      <c r="P733" s="1">
        <f t="shared" si="81"/>
        <v>0</v>
      </c>
      <c r="Q733" s="1">
        <f t="shared" si="82"/>
        <v>2.6666666666666665</v>
      </c>
      <c r="R733" s="1">
        <f t="shared" si="83"/>
        <v>2.6666666666666665</v>
      </c>
      <c r="S733" s="2">
        <f>SUM($R$6:$R733)/SUM($R$6:$R$1749)</f>
        <v>0.97517411236327456</v>
      </c>
    </row>
    <row r="734" spans="1:19" x14ac:dyDescent="0.35">
      <c r="A734">
        <v>1750381174</v>
      </c>
      <c r="B734" t="s">
        <v>351</v>
      </c>
      <c r="C734" t="s">
        <v>777</v>
      </c>
      <c r="D734" s="1">
        <f>SUMIFS(T_PROF[claims],T_PROF[year],D$2,T_PROF[encounter],D$4,T_PROF[bill_npi],$A734)</f>
        <v>1</v>
      </c>
      <c r="E734" s="1">
        <f>SUMIFS(T_PROF[claims],T_PROF[year],E$2,T_PROF[encounter],E$4,T_PROF[bill_npi],$A734)</f>
        <v>0</v>
      </c>
      <c r="F734" s="1">
        <f t="shared" si="77"/>
        <v>1</v>
      </c>
      <c r="G734" s="1">
        <f>SUMIFS(T_PROF[claims],T_PROF[year],G$2,T_PROF[encounter],G$4,T_PROF[bill_npi],$A734)</f>
        <v>0</v>
      </c>
      <c r="H734" s="1">
        <f>SUMIFS(T_PROF[claims],T_PROF[year],H$2,T_PROF[encounter],H$4,T_PROF[bill_npi],$A734)</f>
        <v>0</v>
      </c>
      <c r="I734" s="1">
        <f t="shared" si="78"/>
        <v>0</v>
      </c>
      <c r="J734" s="1">
        <f>SUMIFS(T_PROF[claims],T_PROF[year],J$2,T_PROF[encounter],J$4,T_PROF[bill_npi],$A734)</f>
        <v>0</v>
      </c>
      <c r="K734" s="1">
        <f>SUMIFS(T_PROF[claims],T_PROF[year],K$2,T_PROF[encounter],K$4,T_PROF[bill_npi],$A734)</f>
        <v>0</v>
      </c>
      <c r="L734" s="1">
        <f t="shared" si="79"/>
        <v>0</v>
      </c>
      <c r="M734" s="18">
        <f>SUMIFS(T_PROF[paid_amt],T_PROF[bill_npi],$A734,T_PROF[year],M$2,T_PROF[encounter],M$4)</f>
        <v>0</v>
      </c>
      <c r="N734" s="18">
        <f>SUMIFS(T_PROF[paid_amt],T_PROF[bill_npi],$A734,T_PROF[year],N$2,T_PROF[encounter],N$4)</f>
        <v>0</v>
      </c>
      <c r="O734" s="18">
        <f t="shared" si="80"/>
        <v>0</v>
      </c>
      <c r="P734" s="1">
        <f t="shared" si="81"/>
        <v>0.33333333333333331</v>
      </c>
      <c r="Q734" s="1">
        <f t="shared" si="82"/>
        <v>0</v>
      </c>
      <c r="R734" s="1">
        <f t="shared" si="83"/>
        <v>0.33333333333333331</v>
      </c>
      <c r="S734" s="2">
        <f>SUM($R$6:$R734)/SUM($R$6:$R$1749)</f>
        <v>0.97518446079496968</v>
      </c>
    </row>
    <row r="735" spans="1:19" x14ac:dyDescent="0.35">
      <c r="A735">
        <v>1831346451</v>
      </c>
      <c r="B735" t="s">
        <v>351</v>
      </c>
      <c r="C735" t="s">
        <v>777</v>
      </c>
      <c r="D735" s="1">
        <f>SUMIFS(T_PROF[claims],T_PROF[year],D$2,T_PROF[encounter],D$4,T_PROF[bill_npi],$A735)</f>
        <v>1</v>
      </c>
      <c r="E735" s="1">
        <f>SUMIFS(T_PROF[claims],T_PROF[year],E$2,T_PROF[encounter],E$4,T_PROF[bill_npi],$A735)</f>
        <v>0</v>
      </c>
      <c r="F735" s="1">
        <f t="shared" si="77"/>
        <v>1</v>
      </c>
      <c r="G735" s="1">
        <f>SUMIFS(T_PROF[claims],T_PROF[year],G$2,T_PROF[encounter],G$4,T_PROF[bill_npi],$A735)</f>
        <v>2</v>
      </c>
      <c r="H735" s="1">
        <f>SUMIFS(T_PROF[claims],T_PROF[year],H$2,T_PROF[encounter],H$4,T_PROF[bill_npi],$A735)</f>
        <v>0</v>
      </c>
      <c r="I735" s="1">
        <f t="shared" si="78"/>
        <v>2</v>
      </c>
      <c r="J735" s="1">
        <f>SUMIFS(T_PROF[claims],T_PROF[year],J$2,T_PROF[encounter],J$4,T_PROF[bill_npi],$A735)</f>
        <v>0</v>
      </c>
      <c r="K735" s="1">
        <f>SUMIFS(T_PROF[claims],T_PROF[year],K$2,T_PROF[encounter],K$4,T_PROF[bill_npi],$A735)</f>
        <v>0</v>
      </c>
      <c r="L735" s="1">
        <f t="shared" si="79"/>
        <v>0</v>
      </c>
      <c r="M735" s="18">
        <f>SUMIFS(T_PROF[paid_amt],T_PROF[bill_npi],$A735,T_PROF[year],M$2,T_PROF[encounter],M$4)</f>
        <v>0</v>
      </c>
      <c r="N735" s="18">
        <f>SUMIFS(T_PROF[paid_amt],T_PROF[bill_npi],$A735,T_PROF[year],N$2,T_PROF[encounter],N$4)</f>
        <v>0</v>
      </c>
      <c r="O735" s="18">
        <f t="shared" si="80"/>
        <v>0</v>
      </c>
      <c r="P735" s="1">
        <f t="shared" si="81"/>
        <v>1</v>
      </c>
      <c r="Q735" s="1">
        <f t="shared" si="82"/>
        <v>0</v>
      </c>
      <c r="R735" s="1">
        <f t="shared" si="83"/>
        <v>1</v>
      </c>
      <c r="S735" s="2">
        <f>SUM($R$6:$R735)/SUM($R$6:$R$1749)</f>
        <v>0.97521550609005514</v>
      </c>
    </row>
    <row r="736" spans="1:19" x14ac:dyDescent="0.35">
      <c r="A736">
        <v>1013996131</v>
      </c>
      <c r="B736" t="s">
        <v>351</v>
      </c>
      <c r="C736" t="s">
        <v>777</v>
      </c>
      <c r="D736" s="1">
        <f>SUMIFS(T_PROF[claims],T_PROF[year],D$2,T_PROF[encounter],D$4,T_PROF[bill_npi],$A736)</f>
        <v>6</v>
      </c>
      <c r="E736" s="1">
        <f>SUMIFS(T_PROF[claims],T_PROF[year],E$2,T_PROF[encounter],E$4,T_PROF[bill_npi],$A736)</f>
        <v>0</v>
      </c>
      <c r="F736" s="1">
        <f t="shared" si="77"/>
        <v>6</v>
      </c>
      <c r="G736" s="1">
        <f>SUMIFS(T_PROF[claims],T_PROF[year],G$2,T_PROF[encounter],G$4,T_PROF[bill_npi],$A736)</f>
        <v>1</v>
      </c>
      <c r="H736" s="1">
        <f>SUMIFS(T_PROF[claims],T_PROF[year],H$2,T_PROF[encounter],H$4,T_PROF[bill_npi],$A736)</f>
        <v>0</v>
      </c>
      <c r="I736" s="1">
        <f t="shared" si="78"/>
        <v>1</v>
      </c>
      <c r="J736" s="1">
        <f>SUMIFS(T_PROF[claims],T_PROF[year],J$2,T_PROF[encounter],J$4,T_PROF[bill_npi],$A736)</f>
        <v>0</v>
      </c>
      <c r="K736" s="1">
        <f>SUMIFS(T_PROF[claims],T_PROF[year],K$2,T_PROF[encounter],K$4,T_PROF[bill_npi],$A736)</f>
        <v>0</v>
      </c>
      <c r="L736" s="1">
        <f t="shared" si="79"/>
        <v>0</v>
      </c>
      <c r="M736" s="18">
        <f>SUMIFS(T_PROF[paid_amt],T_PROF[bill_npi],$A736,T_PROF[year],M$2,T_PROF[encounter],M$4)</f>
        <v>0</v>
      </c>
      <c r="N736" s="18">
        <f>SUMIFS(T_PROF[paid_amt],T_PROF[bill_npi],$A736,T_PROF[year],N$2,T_PROF[encounter],N$4)</f>
        <v>0</v>
      </c>
      <c r="O736" s="18">
        <f t="shared" si="80"/>
        <v>0</v>
      </c>
      <c r="P736" s="1">
        <f t="shared" si="81"/>
        <v>2.3333333333333335</v>
      </c>
      <c r="Q736" s="1">
        <f t="shared" si="82"/>
        <v>0</v>
      </c>
      <c r="R736" s="1">
        <f t="shared" si="83"/>
        <v>2.3333333333333335</v>
      </c>
      <c r="S736" s="2">
        <f>SUM($R$6:$R736)/SUM($R$6:$R$1749)</f>
        <v>0.97528794511192141</v>
      </c>
    </row>
    <row r="737" spans="1:19" x14ac:dyDescent="0.35">
      <c r="A737">
        <v>1891753083</v>
      </c>
      <c r="B737" t="s">
        <v>358</v>
      </c>
      <c r="C737" t="s">
        <v>777</v>
      </c>
      <c r="D737" s="1">
        <f>SUMIFS(T_PROF[claims],T_PROF[year],D$2,T_PROF[encounter],D$4,T_PROF[bill_npi],$A737)</f>
        <v>0</v>
      </c>
      <c r="E737" s="1">
        <f>SUMIFS(T_PROF[claims],T_PROF[year],E$2,T_PROF[encounter],E$4,T_PROF[bill_npi],$A737)</f>
        <v>1</v>
      </c>
      <c r="F737" s="1">
        <f t="shared" si="77"/>
        <v>1</v>
      </c>
      <c r="G737" s="1">
        <f>SUMIFS(T_PROF[claims],T_PROF[year],G$2,T_PROF[encounter],G$4,T_PROF[bill_npi],$A737)</f>
        <v>0</v>
      </c>
      <c r="H737" s="1">
        <f>SUMIFS(T_PROF[claims],T_PROF[year],H$2,T_PROF[encounter],H$4,T_PROF[bill_npi],$A737)</f>
        <v>6</v>
      </c>
      <c r="I737" s="1">
        <f t="shared" si="78"/>
        <v>6</v>
      </c>
      <c r="J737" s="1">
        <f>SUMIFS(T_PROF[claims],T_PROF[year],J$2,T_PROF[encounter],J$4,T_PROF[bill_npi],$A737)</f>
        <v>0</v>
      </c>
      <c r="K737" s="1">
        <f>SUMIFS(T_PROF[claims],T_PROF[year],K$2,T_PROF[encounter],K$4,T_PROF[bill_npi],$A737)</f>
        <v>0</v>
      </c>
      <c r="L737" s="1">
        <f t="shared" si="79"/>
        <v>0</v>
      </c>
      <c r="M737" s="18">
        <f>SUMIFS(T_PROF[paid_amt],T_PROF[bill_npi],$A737,T_PROF[year],M$2,T_PROF[encounter],M$4)</f>
        <v>0</v>
      </c>
      <c r="N737" s="18">
        <f>SUMIFS(T_PROF[paid_amt],T_PROF[bill_npi],$A737,T_PROF[year],N$2,T_PROF[encounter],N$4)</f>
        <v>0</v>
      </c>
      <c r="O737" s="18">
        <f t="shared" si="80"/>
        <v>0</v>
      </c>
      <c r="P737" s="1">
        <f t="shared" si="81"/>
        <v>0</v>
      </c>
      <c r="Q737" s="1">
        <f t="shared" si="82"/>
        <v>2.3333333333333335</v>
      </c>
      <c r="R737" s="1">
        <f t="shared" si="83"/>
        <v>2.3333333333333335</v>
      </c>
      <c r="S737" s="2">
        <f>SUM($R$6:$R737)/SUM($R$6:$R$1749)</f>
        <v>0.97536038413378756</v>
      </c>
    </row>
    <row r="738" spans="1:19" x14ac:dyDescent="0.35">
      <c r="A738">
        <v>1922099167</v>
      </c>
      <c r="B738" t="s">
        <v>351</v>
      </c>
      <c r="C738" t="s">
        <v>777</v>
      </c>
      <c r="D738" s="1">
        <f>SUMIFS(T_PROF[claims],T_PROF[year],D$2,T_PROF[encounter],D$4,T_PROF[bill_npi],$A738)</f>
        <v>2</v>
      </c>
      <c r="E738" s="1">
        <f>SUMIFS(T_PROF[claims],T_PROF[year],E$2,T_PROF[encounter],E$4,T_PROF[bill_npi],$A738)</f>
        <v>0</v>
      </c>
      <c r="F738" s="1">
        <f t="shared" si="77"/>
        <v>2</v>
      </c>
      <c r="G738" s="1">
        <f>SUMIFS(T_PROF[claims],T_PROF[year],G$2,T_PROF[encounter],G$4,T_PROF[bill_npi],$A738)</f>
        <v>4</v>
      </c>
      <c r="H738" s="1">
        <f>SUMIFS(T_PROF[claims],T_PROF[year],H$2,T_PROF[encounter],H$4,T_PROF[bill_npi],$A738)</f>
        <v>0</v>
      </c>
      <c r="I738" s="1">
        <f t="shared" si="78"/>
        <v>4</v>
      </c>
      <c r="J738" s="1">
        <f>SUMIFS(T_PROF[claims],T_PROF[year],J$2,T_PROF[encounter],J$4,T_PROF[bill_npi],$A738)</f>
        <v>5</v>
      </c>
      <c r="K738" s="1">
        <f>SUMIFS(T_PROF[claims],T_PROF[year],K$2,T_PROF[encounter],K$4,T_PROF[bill_npi],$A738)</f>
        <v>0</v>
      </c>
      <c r="L738" s="1">
        <f t="shared" si="79"/>
        <v>5</v>
      </c>
      <c r="M738" s="18">
        <f>SUMIFS(T_PROF[paid_amt],T_PROF[bill_npi],$A738,T_PROF[year],M$2,T_PROF[encounter],M$4)</f>
        <v>1923.75</v>
      </c>
      <c r="N738" s="18">
        <f>SUMIFS(T_PROF[paid_amt],T_PROF[bill_npi],$A738,T_PROF[year],N$2,T_PROF[encounter],N$4)</f>
        <v>0</v>
      </c>
      <c r="O738" s="18">
        <f t="shared" si="80"/>
        <v>1923.75</v>
      </c>
      <c r="P738" s="1">
        <f t="shared" si="81"/>
        <v>3.6666666666666665</v>
      </c>
      <c r="Q738" s="1">
        <f t="shared" si="82"/>
        <v>0</v>
      </c>
      <c r="R738" s="1">
        <f t="shared" si="83"/>
        <v>3.6666666666666665</v>
      </c>
      <c r="S738" s="2">
        <f>SUM($R$6:$R738)/SUM($R$6:$R$1749)</f>
        <v>0.97547421688243452</v>
      </c>
    </row>
    <row r="739" spans="1:19" x14ac:dyDescent="0.35">
      <c r="A739">
        <v>1699704155</v>
      </c>
      <c r="B739" t="s">
        <v>364</v>
      </c>
      <c r="C739" t="s">
        <v>516</v>
      </c>
      <c r="D739" s="1">
        <f>SUMIFS(T_PROF[claims],T_PROF[year],D$2,T_PROF[encounter],D$4,T_PROF[bill_npi],$A739)</f>
        <v>0</v>
      </c>
      <c r="E739" s="1">
        <f>SUMIFS(T_PROF[claims],T_PROF[year],E$2,T_PROF[encounter],E$4,T_PROF[bill_npi],$A739)</f>
        <v>2</v>
      </c>
      <c r="F739" s="1">
        <f t="shared" si="77"/>
        <v>2</v>
      </c>
      <c r="G739" s="1">
        <f>SUMIFS(T_PROF[claims],T_PROF[year],G$2,T_PROF[encounter],G$4,T_PROF[bill_npi],$A739)</f>
        <v>0</v>
      </c>
      <c r="H739" s="1">
        <f>SUMIFS(T_PROF[claims],T_PROF[year],H$2,T_PROF[encounter],H$4,T_PROF[bill_npi],$A739)</f>
        <v>0</v>
      </c>
      <c r="I739" s="1">
        <f t="shared" si="78"/>
        <v>0</v>
      </c>
      <c r="J739" s="1">
        <f>SUMIFS(T_PROF[claims],T_PROF[year],J$2,T_PROF[encounter],J$4,T_PROF[bill_npi],$A739)</f>
        <v>0</v>
      </c>
      <c r="K739" s="1">
        <f>SUMIFS(T_PROF[claims],T_PROF[year],K$2,T_PROF[encounter],K$4,T_PROF[bill_npi],$A739)</f>
        <v>0</v>
      </c>
      <c r="L739" s="1">
        <f t="shared" si="79"/>
        <v>0</v>
      </c>
      <c r="M739" s="18">
        <f>SUMIFS(T_PROF[paid_amt],T_PROF[bill_npi],$A739,T_PROF[year],M$2,T_PROF[encounter],M$4)</f>
        <v>0</v>
      </c>
      <c r="N739" s="18">
        <f>SUMIFS(T_PROF[paid_amt],T_PROF[bill_npi],$A739,T_PROF[year],N$2,T_PROF[encounter],N$4)</f>
        <v>0</v>
      </c>
      <c r="O739" s="18">
        <f t="shared" si="80"/>
        <v>0</v>
      </c>
      <c r="P739" s="1">
        <f t="shared" si="81"/>
        <v>0</v>
      </c>
      <c r="Q739" s="1">
        <f t="shared" si="82"/>
        <v>0.66666666666666663</v>
      </c>
      <c r="R739" s="1">
        <f t="shared" si="83"/>
        <v>0.66666666666666663</v>
      </c>
      <c r="S739" s="2">
        <f>SUM($R$6:$R739)/SUM($R$6:$R$1749)</f>
        <v>0.97549491374582498</v>
      </c>
    </row>
    <row r="740" spans="1:19" x14ac:dyDescent="0.35">
      <c r="A740">
        <v>1801153051</v>
      </c>
      <c r="B740" t="s">
        <v>361</v>
      </c>
      <c r="C740" t="s">
        <v>546</v>
      </c>
      <c r="D740" s="1">
        <f>SUMIFS(T_PROF[claims],T_PROF[year],D$2,T_PROF[encounter],D$4,T_PROF[bill_npi],$A740)</f>
        <v>0</v>
      </c>
      <c r="E740" s="1">
        <f>SUMIFS(T_PROF[claims],T_PROF[year],E$2,T_PROF[encounter],E$4,T_PROF[bill_npi],$A740)</f>
        <v>0</v>
      </c>
      <c r="F740" s="1">
        <f t="shared" si="77"/>
        <v>0</v>
      </c>
      <c r="G740" s="1">
        <f>SUMIFS(T_PROF[claims],T_PROF[year],G$2,T_PROF[encounter],G$4,T_PROF[bill_npi],$A740)</f>
        <v>0</v>
      </c>
      <c r="H740" s="1">
        <f>SUMIFS(T_PROF[claims],T_PROF[year],H$2,T_PROF[encounter],H$4,T_PROF[bill_npi],$A740)</f>
        <v>0</v>
      </c>
      <c r="I740" s="1">
        <f t="shared" si="78"/>
        <v>0</v>
      </c>
      <c r="J740" s="1">
        <f>SUMIFS(T_PROF[claims],T_PROF[year],J$2,T_PROF[encounter],J$4,T_PROF[bill_npi],$A740)</f>
        <v>0</v>
      </c>
      <c r="K740" s="1">
        <f>SUMIFS(T_PROF[claims],T_PROF[year],K$2,T_PROF[encounter],K$4,T_PROF[bill_npi],$A740)</f>
        <v>0</v>
      </c>
      <c r="L740" s="1">
        <f t="shared" si="79"/>
        <v>0</v>
      </c>
      <c r="M740" s="18">
        <f>SUMIFS(T_PROF[paid_amt],T_PROF[bill_npi],$A740,T_PROF[year],M$2,T_PROF[encounter],M$4)</f>
        <v>0</v>
      </c>
      <c r="N740" s="18">
        <f>SUMIFS(T_PROF[paid_amt],T_PROF[bill_npi],$A740,T_PROF[year],N$2,T_PROF[encounter],N$4)</f>
        <v>0</v>
      </c>
      <c r="O740" s="18">
        <f t="shared" si="80"/>
        <v>0</v>
      </c>
      <c r="P740" s="1">
        <f t="shared" si="81"/>
        <v>0</v>
      </c>
      <c r="Q740" s="1">
        <f t="shared" si="82"/>
        <v>0</v>
      </c>
      <c r="R740" s="1">
        <f t="shared" si="83"/>
        <v>0</v>
      </c>
      <c r="S740" s="2">
        <f>SUM($R$6:$R740)/SUM($R$6:$R$1749)</f>
        <v>0.97549491374582498</v>
      </c>
    </row>
    <row r="741" spans="1:19" x14ac:dyDescent="0.35">
      <c r="A741">
        <v>1831270800</v>
      </c>
      <c r="B741" t="s">
        <v>351</v>
      </c>
      <c r="C741" t="s">
        <v>777</v>
      </c>
      <c r="D741" s="1">
        <f>SUMIFS(T_PROF[claims],T_PROF[year],D$2,T_PROF[encounter],D$4,T_PROF[bill_npi],$A741)</f>
        <v>1</v>
      </c>
      <c r="E741" s="1">
        <f>SUMIFS(T_PROF[claims],T_PROF[year],E$2,T_PROF[encounter],E$4,T_PROF[bill_npi],$A741)</f>
        <v>0</v>
      </c>
      <c r="F741" s="1">
        <f t="shared" si="77"/>
        <v>1</v>
      </c>
      <c r="G741" s="1">
        <f>SUMIFS(T_PROF[claims],T_PROF[year],G$2,T_PROF[encounter],G$4,T_PROF[bill_npi],$A741)</f>
        <v>0</v>
      </c>
      <c r="H741" s="1">
        <f>SUMIFS(T_PROF[claims],T_PROF[year],H$2,T_PROF[encounter],H$4,T_PROF[bill_npi],$A741)</f>
        <v>0</v>
      </c>
      <c r="I741" s="1">
        <f t="shared" si="78"/>
        <v>0</v>
      </c>
      <c r="J741" s="1">
        <f>SUMIFS(T_PROF[claims],T_PROF[year],J$2,T_PROF[encounter],J$4,T_PROF[bill_npi],$A741)</f>
        <v>0</v>
      </c>
      <c r="K741" s="1">
        <f>SUMIFS(T_PROF[claims],T_PROF[year],K$2,T_PROF[encounter],K$4,T_PROF[bill_npi],$A741)</f>
        <v>0</v>
      </c>
      <c r="L741" s="1">
        <f t="shared" si="79"/>
        <v>0</v>
      </c>
      <c r="M741" s="18">
        <f>SUMIFS(T_PROF[paid_amt],T_PROF[bill_npi],$A741,T_PROF[year],M$2,T_PROF[encounter],M$4)</f>
        <v>0</v>
      </c>
      <c r="N741" s="18">
        <f>SUMIFS(T_PROF[paid_amt],T_PROF[bill_npi],$A741,T_PROF[year],N$2,T_PROF[encounter],N$4)</f>
        <v>0</v>
      </c>
      <c r="O741" s="18">
        <f t="shared" si="80"/>
        <v>0</v>
      </c>
      <c r="P741" s="1">
        <f t="shared" si="81"/>
        <v>0.33333333333333331</v>
      </c>
      <c r="Q741" s="1">
        <f t="shared" si="82"/>
        <v>0</v>
      </c>
      <c r="R741" s="1">
        <f t="shared" si="83"/>
        <v>0.33333333333333331</v>
      </c>
      <c r="S741" s="2">
        <f>SUM($R$6:$R741)/SUM($R$6:$R$1749)</f>
        <v>0.97550526217752009</v>
      </c>
    </row>
    <row r="742" spans="1:19" x14ac:dyDescent="0.35">
      <c r="A742">
        <v>1629065784</v>
      </c>
      <c r="B742" t="s">
        <v>367</v>
      </c>
      <c r="C742" t="s">
        <v>2086</v>
      </c>
      <c r="D742" s="1">
        <f>SUMIFS(T_PROF[claims],T_PROF[year],D$2,T_PROF[encounter],D$4,T_PROF[bill_npi],$A742)</f>
        <v>1</v>
      </c>
      <c r="E742" s="1">
        <f>SUMIFS(T_PROF[claims],T_PROF[year],E$2,T_PROF[encounter],E$4,T_PROF[bill_npi],$A742)</f>
        <v>0</v>
      </c>
      <c r="F742" s="1">
        <f t="shared" si="77"/>
        <v>1</v>
      </c>
      <c r="G742" s="1">
        <f>SUMIFS(T_PROF[claims],T_PROF[year],G$2,T_PROF[encounter],G$4,T_PROF[bill_npi],$A742)</f>
        <v>0</v>
      </c>
      <c r="H742" s="1">
        <f>SUMIFS(T_PROF[claims],T_PROF[year],H$2,T_PROF[encounter],H$4,T_PROF[bill_npi],$A742)</f>
        <v>0</v>
      </c>
      <c r="I742" s="1">
        <f t="shared" si="78"/>
        <v>0</v>
      </c>
      <c r="J742" s="1">
        <f>SUMIFS(T_PROF[claims],T_PROF[year],J$2,T_PROF[encounter],J$4,T_PROF[bill_npi],$A742)</f>
        <v>0</v>
      </c>
      <c r="K742" s="1">
        <f>SUMIFS(T_PROF[claims],T_PROF[year],K$2,T_PROF[encounter],K$4,T_PROF[bill_npi],$A742)</f>
        <v>0</v>
      </c>
      <c r="L742" s="1">
        <f t="shared" si="79"/>
        <v>0</v>
      </c>
      <c r="M742" s="18">
        <f>SUMIFS(T_PROF[paid_amt],T_PROF[bill_npi],$A742,T_PROF[year],M$2,T_PROF[encounter],M$4)</f>
        <v>0</v>
      </c>
      <c r="N742" s="18">
        <f>SUMIFS(T_PROF[paid_amt],T_PROF[bill_npi],$A742,T_PROF[year],N$2,T_PROF[encounter],N$4)</f>
        <v>0</v>
      </c>
      <c r="O742" s="18">
        <f t="shared" si="80"/>
        <v>0</v>
      </c>
      <c r="P742" s="1">
        <f t="shared" si="81"/>
        <v>0.33333333333333331</v>
      </c>
      <c r="Q742" s="1">
        <f t="shared" si="82"/>
        <v>0</v>
      </c>
      <c r="R742" s="1">
        <f t="shared" si="83"/>
        <v>0.33333333333333331</v>
      </c>
      <c r="S742" s="2">
        <f>SUM($R$6:$R742)/SUM($R$6:$R$1749)</f>
        <v>0.97551561060921521</v>
      </c>
    </row>
    <row r="743" spans="1:19" x14ac:dyDescent="0.35">
      <c r="A743">
        <v>1841522489</v>
      </c>
      <c r="B743" t="s">
        <v>357</v>
      </c>
      <c r="C743" t="s">
        <v>2208</v>
      </c>
      <c r="D743" s="1">
        <f>SUMIFS(T_PROF[claims],T_PROF[year],D$2,T_PROF[encounter],D$4,T_PROF[bill_npi],$A743)</f>
        <v>3</v>
      </c>
      <c r="E743" s="1">
        <f>SUMIFS(T_PROF[claims],T_PROF[year],E$2,T_PROF[encounter],E$4,T_PROF[bill_npi],$A743)</f>
        <v>0</v>
      </c>
      <c r="F743" s="1">
        <f t="shared" si="77"/>
        <v>3</v>
      </c>
      <c r="G743" s="1">
        <f>SUMIFS(T_PROF[claims],T_PROF[year],G$2,T_PROF[encounter],G$4,T_PROF[bill_npi],$A743)</f>
        <v>0</v>
      </c>
      <c r="H743" s="1">
        <f>SUMIFS(T_PROF[claims],T_PROF[year],H$2,T_PROF[encounter],H$4,T_PROF[bill_npi],$A743)</f>
        <v>0</v>
      </c>
      <c r="I743" s="1">
        <f t="shared" si="78"/>
        <v>0</v>
      </c>
      <c r="J743" s="1">
        <f>SUMIFS(T_PROF[claims],T_PROF[year],J$2,T_PROF[encounter],J$4,T_PROF[bill_npi],$A743)</f>
        <v>0</v>
      </c>
      <c r="K743" s="1">
        <f>SUMIFS(T_PROF[claims],T_PROF[year],K$2,T_PROF[encounter],K$4,T_PROF[bill_npi],$A743)</f>
        <v>0</v>
      </c>
      <c r="L743" s="1">
        <f t="shared" si="79"/>
        <v>0</v>
      </c>
      <c r="M743" s="18">
        <f>SUMIFS(T_PROF[paid_amt],T_PROF[bill_npi],$A743,T_PROF[year],M$2,T_PROF[encounter],M$4)</f>
        <v>0</v>
      </c>
      <c r="N743" s="18">
        <f>SUMIFS(T_PROF[paid_amt],T_PROF[bill_npi],$A743,T_PROF[year],N$2,T_PROF[encounter],N$4)</f>
        <v>0</v>
      </c>
      <c r="O743" s="18">
        <f t="shared" si="80"/>
        <v>0</v>
      </c>
      <c r="P743" s="1">
        <f t="shared" si="81"/>
        <v>1</v>
      </c>
      <c r="Q743" s="1">
        <f t="shared" si="82"/>
        <v>0</v>
      </c>
      <c r="R743" s="1">
        <f t="shared" si="83"/>
        <v>1</v>
      </c>
      <c r="S743" s="2">
        <f>SUM($R$6:$R743)/SUM($R$6:$R$1749)</f>
        <v>0.97554665590430079</v>
      </c>
    </row>
    <row r="744" spans="1:19" x14ac:dyDescent="0.35">
      <c r="A744">
        <v>1033495130</v>
      </c>
      <c r="B744" t="s">
        <v>351</v>
      </c>
      <c r="C744" t="s">
        <v>777</v>
      </c>
      <c r="D744" s="1">
        <f>SUMIFS(T_PROF[claims],T_PROF[year],D$2,T_PROF[encounter],D$4,T_PROF[bill_npi],$A744)</f>
        <v>0</v>
      </c>
      <c r="E744" s="1">
        <f>SUMIFS(T_PROF[claims],T_PROF[year],E$2,T_PROF[encounter],E$4,T_PROF[bill_npi],$A744)</f>
        <v>2</v>
      </c>
      <c r="F744" s="1">
        <f t="shared" si="77"/>
        <v>2</v>
      </c>
      <c r="G744" s="1">
        <f>SUMIFS(T_PROF[claims],T_PROF[year],G$2,T_PROF[encounter],G$4,T_PROF[bill_npi],$A744)</f>
        <v>0</v>
      </c>
      <c r="H744" s="1">
        <f>SUMIFS(T_PROF[claims],T_PROF[year],H$2,T_PROF[encounter],H$4,T_PROF[bill_npi],$A744)</f>
        <v>0</v>
      </c>
      <c r="I744" s="1">
        <f t="shared" si="78"/>
        <v>0</v>
      </c>
      <c r="J744" s="1">
        <f>SUMIFS(T_PROF[claims],T_PROF[year],J$2,T_PROF[encounter],J$4,T_PROF[bill_npi],$A744)</f>
        <v>0</v>
      </c>
      <c r="K744" s="1">
        <f>SUMIFS(T_PROF[claims],T_PROF[year],K$2,T_PROF[encounter],K$4,T_PROF[bill_npi],$A744)</f>
        <v>4</v>
      </c>
      <c r="L744" s="1">
        <f t="shared" si="79"/>
        <v>4</v>
      </c>
      <c r="M744" s="18">
        <f>SUMIFS(T_PROF[paid_amt],T_PROF[bill_npi],$A744,T_PROF[year],M$2,T_PROF[encounter],M$4)</f>
        <v>0</v>
      </c>
      <c r="N744" s="18">
        <f>SUMIFS(T_PROF[paid_amt],T_PROF[bill_npi],$A744,T_PROF[year],N$2,T_PROF[encounter],N$4)</f>
        <v>7000</v>
      </c>
      <c r="O744" s="18">
        <f t="shared" si="80"/>
        <v>7000</v>
      </c>
      <c r="P744" s="1">
        <f t="shared" si="81"/>
        <v>0</v>
      </c>
      <c r="Q744" s="1">
        <f t="shared" si="82"/>
        <v>2</v>
      </c>
      <c r="R744" s="1">
        <f t="shared" si="83"/>
        <v>2</v>
      </c>
      <c r="S744" s="2">
        <f>SUM($R$6:$R744)/SUM($R$6:$R$1749)</f>
        <v>0.97560874649447182</v>
      </c>
    </row>
    <row r="745" spans="1:19" x14ac:dyDescent="0.35">
      <c r="A745">
        <v>1255627014</v>
      </c>
      <c r="B745" t="s">
        <v>351</v>
      </c>
      <c r="C745" t="s">
        <v>777</v>
      </c>
      <c r="D745" s="1">
        <f>SUMIFS(T_PROF[claims],T_PROF[year],D$2,T_PROF[encounter],D$4,T_PROF[bill_npi],$A745)</f>
        <v>3</v>
      </c>
      <c r="E745" s="1">
        <f>SUMIFS(T_PROF[claims],T_PROF[year],E$2,T_PROF[encounter],E$4,T_PROF[bill_npi],$A745)</f>
        <v>0</v>
      </c>
      <c r="F745" s="1">
        <f t="shared" si="77"/>
        <v>3</v>
      </c>
      <c r="G745" s="1">
        <f>SUMIFS(T_PROF[claims],T_PROF[year],G$2,T_PROF[encounter],G$4,T_PROF[bill_npi],$A745)</f>
        <v>1</v>
      </c>
      <c r="H745" s="1">
        <f>SUMIFS(T_PROF[claims],T_PROF[year],H$2,T_PROF[encounter],H$4,T_PROF[bill_npi],$A745)</f>
        <v>0</v>
      </c>
      <c r="I745" s="1">
        <f t="shared" si="78"/>
        <v>1</v>
      </c>
      <c r="J745" s="1">
        <f>SUMIFS(T_PROF[claims],T_PROF[year],J$2,T_PROF[encounter],J$4,T_PROF[bill_npi],$A745)</f>
        <v>2</v>
      </c>
      <c r="K745" s="1">
        <f>SUMIFS(T_PROF[claims],T_PROF[year],K$2,T_PROF[encounter],K$4,T_PROF[bill_npi],$A745)</f>
        <v>0</v>
      </c>
      <c r="L745" s="1">
        <f t="shared" si="79"/>
        <v>2</v>
      </c>
      <c r="M745" s="18">
        <f>SUMIFS(T_PROF[paid_amt],T_PROF[bill_npi],$A745,T_PROF[year],M$2,T_PROF[encounter],M$4)</f>
        <v>100</v>
      </c>
      <c r="N745" s="18">
        <f>SUMIFS(T_PROF[paid_amt],T_PROF[bill_npi],$A745,T_PROF[year],N$2,T_PROF[encounter],N$4)</f>
        <v>0</v>
      </c>
      <c r="O745" s="18">
        <f t="shared" si="80"/>
        <v>100</v>
      </c>
      <c r="P745" s="1">
        <f t="shared" si="81"/>
        <v>2</v>
      </c>
      <c r="Q745" s="1">
        <f t="shared" si="82"/>
        <v>0</v>
      </c>
      <c r="R745" s="1">
        <f t="shared" si="83"/>
        <v>2</v>
      </c>
      <c r="S745" s="2">
        <f>SUM($R$6:$R745)/SUM($R$6:$R$1749)</f>
        <v>0.97567083708464286</v>
      </c>
    </row>
    <row r="746" spans="1:19" x14ac:dyDescent="0.35">
      <c r="A746">
        <v>1063718518</v>
      </c>
      <c r="B746" t="s">
        <v>357</v>
      </c>
      <c r="C746" t="s">
        <v>2208</v>
      </c>
      <c r="D746" s="1">
        <f>SUMIFS(T_PROF[claims],T_PROF[year],D$2,T_PROF[encounter],D$4,T_PROF[bill_npi],$A746)</f>
        <v>1</v>
      </c>
      <c r="E746" s="1">
        <f>SUMIFS(T_PROF[claims],T_PROF[year],E$2,T_PROF[encounter],E$4,T_PROF[bill_npi],$A746)</f>
        <v>0</v>
      </c>
      <c r="F746" s="1">
        <f t="shared" si="77"/>
        <v>1</v>
      </c>
      <c r="G746" s="1">
        <f>SUMIFS(T_PROF[claims],T_PROF[year],G$2,T_PROF[encounter],G$4,T_PROF[bill_npi],$A746)</f>
        <v>8</v>
      </c>
      <c r="H746" s="1">
        <f>SUMIFS(T_PROF[claims],T_PROF[year],H$2,T_PROF[encounter],H$4,T_PROF[bill_npi],$A746)</f>
        <v>0</v>
      </c>
      <c r="I746" s="1">
        <f t="shared" si="78"/>
        <v>8</v>
      </c>
      <c r="J746" s="1">
        <f>SUMIFS(T_PROF[claims],T_PROF[year],J$2,T_PROF[encounter],J$4,T_PROF[bill_npi],$A746)</f>
        <v>2</v>
      </c>
      <c r="K746" s="1">
        <f>SUMIFS(T_PROF[claims],T_PROF[year],K$2,T_PROF[encounter],K$4,T_PROF[bill_npi],$A746)</f>
        <v>0</v>
      </c>
      <c r="L746" s="1">
        <f t="shared" si="79"/>
        <v>2</v>
      </c>
      <c r="M746" s="18">
        <f>SUMIFS(T_PROF[paid_amt],T_PROF[bill_npi],$A746,T_PROF[year],M$2,T_PROF[encounter],M$4)</f>
        <v>1462.64</v>
      </c>
      <c r="N746" s="18">
        <f>SUMIFS(T_PROF[paid_amt],T_PROF[bill_npi],$A746,T_PROF[year],N$2,T_PROF[encounter],N$4)</f>
        <v>0</v>
      </c>
      <c r="O746" s="18">
        <f t="shared" si="80"/>
        <v>1462.64</v>
      </c>
      <c r="P746" s="1">
        <f t="shared" si="81"/>
        <v>3.6666666666666665</v>
      </c>
      <c r="Q746" s="1">
        <f t="shared" si="82"/>
        <v>0</v>
      </c>
      <c r="R746" s="1">
        <f t="shared" si="83"/>
        <v>3.6666666666666665</v>
      </c>
      <c r="S746" s="2">
        <f>SUM($R$6:$R746)/SUM($R$6:$R$1749)</f>
        <v>0.97578466983328982</v>
      </c>
    </row>
    <row r="747" spans="1:19" x14ac:dyDescent="0.35">
      <c r="A747">
        <v>1437238581</v>
      </c>
      <c r="B747" t="s">
        <v>351</v>
      </c>
      <c r="C747" t="s">
        <v>777</v>
      </c>
      <c r="D747" s="1">
        <f>SUMIFS(T_PROF[claims],T_PROF[year],D$2,T_PROF[encounter],D$4,T_PROF[bill_npi],$A747)</f>
        <v>1</v>
      </c>
      <c r="E747" s="1">
        <f>SUMIFS(T_PROF[claims],T_PROF[year],E$2,T_PROF[encounter],E$4,T_PROF[bill_npi],$A747)</f>
        <v>0</v>
      </c>
      <c r="F747" s="1">
        <f t="shared" si="77"/>
        <v>1</v>
      </c>
      <c r="G747" s="1">
        <f>SUMIFS(T_PROF[claims],T_PROF[year],G$2,T_PROF[encounter],G$4,T_PROF[bill_npi],$A747)</f>
        <v>0</v>
      </c>
      <c r="H747" s="1">
        <f>SUMIFS(T_PROF[claims],T_PROF[year],H$2,T_PROF[encounter],H$4,T_PROF[bill_npi],$A747)</f>
        <v>0</v>
      </c>
      <c r="I747" s="1">
        <f t="shared" si="78"/>
        <v>0</v>
      </c>
      <c r="J747" s="1">
        <f>SUMIFS(T_PROF[claims],T_PROF[year],J$2,T_PROF[encounter],J$4,T_PROF[bill_npi],$A747)</f>
        <v>0</v>
      </c>
      <c r="K747" s="1">
        <f>SUMIFS(T_PROF[claims],T_PROF[year],K$2,T_PROF[encounter],K$4,T_PROF[bill_npi],$A747)</f>
        <v>0</v>
      </c>
      <c r="L747" s="1">
        <f t="shared" si="79"/>
        <v>0</v>
      </c>
      <c r="M747" s="18">
        <f>SUMIFS(T_PROF[paid_amt],T_PROF[bill_npi],$A747,T_PROF[year],M$2,T_PROF[encounter],M$4)</f>
        <v>0</v>
      </c>
      <c r="N747" s="18">
        <f>SUMIFS(T_PROF[paid_amt],T_PROF[bill_npi],$A747,T_PROF[year],N$2,T_PROF[encounter],N$4)</f>
        <v>0</v>
      </c>
      <c r="O747" s="18">
        <f t="shared" si="80"/>
        <v>0</v>
      </c>
      <c r="P747" s="1">
        <f t="shared" si="81"/>
        <v>0.33333333333333331</v>
      </c>
      <c r="Q747" s="1">
        <f t="shared" si="82"/>
        <v>0</v>
      </c>
      <c r="R747" s="1">
        <f t="shared" si="83"/>
        <v>0.33333333333333331</v>
      </c>
      <c r="S747" s="2">
        <f>SUM($R$6:$R747)/SUM($R$6:$R$1749)</f>
        <v>0.97579501826498505</v>
      </c>
    </row>
    <row r="748" spans="1:19" x14ac:dyDescent="0.35">
      <c r="A748">
        <v>1487632279</v>
      </c>
      <c r="B748" t="s">
        <v>351</v>
      </c>
      <c r="C748" t="s">
        <v>777</v>
      </c>
      <c r="D748" s="1">
        <f>SUMIFS(T_PROF[claims],T_PROF[year],D$2,T_PROF[encounter],D$4,T_PROF[bill_npi],$A748)</f>
        <v>0</v>
      </c>
      <c r="E748" s="1">
        <f>SUMIFS(T_PROF[claims],T_PROF[year],E$2,T_PROF[encounter],E$4,T_PROF[bill_npi],$A748)</f>
        <v>1</v>
      </c>
      <c r="F748" s="1">
        <f t="shared" si="77"/>
        <v>1</v>
      </c>
      <c r="G748" s="1">
        <f>SUMIFS(T_PROF[claims],T_PROF[year],G$2,T_PROF[encounter],G$4,T_PROF[bill_npi],$A748)</f>
        <v>0</v>
      </c>
      <c r="H748" s="1">
        <f>SUMIFS(T_PROF[claims],T_PROF[year],H$2,T_PROF[encounter],H$4,T_PROF[bill_npi],$A748)</f>
        <v>2</v>
      </c>
      <c r="I748" s="1">
        <f t="shared" si="78"/>
        <v>2</v>
      </c>
      <c r="J748" s="1">
        <f>SUMIFS(T_PROF[claims],T_PROF[year],J$2,T_PROF[encounter],J$4,T_PROF[bill_npi],$A748)</f>
        <v>0</v>
      </c>
      <c r="K748" s="1">
        <f>SUMIFS(T_PROF[claims],T_PROF[year],K$2,T_PROF[encounter],K$4,T_PROF[bill_npi],$A748)</f>
        <v>0</v>
      </c>
      <c r="L748" s="1">
        <f t="shared" si="79"/>
        <v>0</v>
      </c>
      <c r="M748" s="18">
        <f>SUMIFS(T_PROF[paid_amt],T_PROF[bill_npi],$A748,T_PROF[year],M$2,T_PROF[encounter],M$4)</f>
        <v>0</v>
      </c>
      <c r="N748" s="18">
        <f>SUMIFS(T_PROF[paid_amt],T_PROF[bill_npi],$A748,T_PROF[year],N$2,T_PROF[encounter],N$4)</f>
        <v>0</v>
      </c>
      <c r="O748" s="18">
        <f t="shared" si="80"/>
        <v>0</v>
      </c>
      <c r="P748" s="1">
        <f t="shared" si="81"/>
        <v>0</v>
      </c>
      <c r="Q748" s="1">
        <f t="shared" si="82"/>
        <v>1</v>
      </c>
      <c r="R748" s="1">
        <f t="shared" si="83"/>
        <v>1</v>
      </c>
      <c r="S748" s="2">
        <f>SUM($R$6:$R748)/SUM($R$6:$R$1749)</f>
        <v>0.97582606356007051</v>
      </c>
    </row>
    <row r="749" spans="1:19" x14ac:dyDescent="0.35">
      <c r="A749">
        <v>1700225505</v>
      </c>
      <c r="B749" t="s">
        <v>372</v>
      </c>
      <c r="C749" t="s">
        <v>2697</v>
      </c>
      <c r="D749" s="1">
        <f>SUMIFS(T_PROF[claims],T_PROF[year],D$2,T_PROF[encounter],D$4,T_PROF[bill_npi],$A749)</f>
        <v>0</v>
      </c>
      <c r="E749" s="1">
        <f>SUMIFS(T_PROF[claims],T_PROF[year],E$2,T_PROF[encounter],E$4,T_PROF[bill_npi],$A749)</f>
        <v>1</v>
      </c>
      <c r="F749" s="1">
        <f t="shared" si="77"/>
        <v>1</v>
      </c>
      <c r="G749" s="1">
        <f>SUMIFS(T_PROF[claims],T_PROF[year],G$2,T_PROF[encounter],G$4,T_PROF[bill_npi],$A749)</f>
        <v>0</v>
      </c>
      <c r="H749" s="1">
        <f>SUMIFS(T_PROF[claims],T_PROF[year],H$2,T_PROF[encounter],H$4,T_PROF[bill_npi],$A749)</f>
        <v>0</v>
      </c>
      <c r="I749" s="1">
        <f t="shared" si="78"/>
        <v>0</v>
      </c>
      <c r="J749" s="1">
        <f>SUMIFS(T_PROF[claims],T_PROF[year],J$2,T_PROF[encounter],J$4,T_PROF[bill_npi],$A749)</f>
        <v>0</v>
      </c>
      <c r="K749" s="1">
        <f>SUMIFS(T_PROF[claims],T_PROF[year],K$2,T_PROF[encounter],K$4,T_PROF[bill_npi],$A749)</f>
        <v>0</v>
      </c>
      <c r="L749" s="1">
        <f t="shared" si="79"/>
        <v>0</v>
      </c>
      <c r="M749" s="18">
        <f>SUMIFS(T_PROF[paid_amt],T_PROF[bill_npi],$A749,T_PROF[year],M$2,T_PROF[encounter],M$4)</f>
        <v>0</v>
      </c>
      <c r="N749" s="18">
        <f>SUMIFS(T_PROF[paid_amt],T_PROF[bill_npi],$A749,T_PROF[year],N$2,T_PROF[encounter],N$4)</f>
        <v>0</v>
      </c>
      <c r="O749" s="18">
        <f t="shared" si="80"/>
        <v>0</v>
      </c>
      <c r="P749" s="1">
        <f t="shared" si="81"/>
        <v>0</v>
      </c>
      <c r="Q749" s="1">
        <f t="shared" si="82"/>
        <v>0.33333333333333331</v>
      </c>
      <c r="R749" s="1">
        <f t="shared" si="83"/>
        <v>0.33333333333333331</v>
      </c>
      <c r="S749" s="2">
        <f>SUM($R$6:$R749)/SUM($R$6:$R$1749)</f>
        <v>0.97583641199176563</v>
      </c>
    </row>
    <row r="750" spans="1:19" x14ac:dyDescent="0.35">
      <c r="A750">
        <v>1265468227</v>
      </c>
      <c r="B750" t="s">
        <v>351</v>
      </c>
      <c r="C750" t="s">
        <v>777</v>
      </c>
      <c r="D750" s="1">
        <f>SUMIFS(T_PROF[claims],T_PROF[year],D$2,T_PROF[encounter],D$4,T_PROF[bill_npi],$A750)</f>
        <v>2</v>
      </c>
      <c r="E750" s="1">
        <f>SUMIFS(T_PROF[claims],T_PROF[year],E$2,T_PROF[encounter],E$4,T_PROF[bill_npi],$A750)</f>
        <v>0</v>
      </c>
      <c r="F750" s="1">
        <f t="shared" si="77"/>
        <v>2</v>
      </c>
      <c r="G750" s="1">
        <f>SUMIFS(T_PROF[claims],T_PROF[year],G$2,T_PROF[encounter],G$4,T_PROF[bill_npi],$A750)</f>
        <v>6</v>
      </c>
      <c r="H750" s="1">
        <f>SUMIFS(T_PROF[claims],T_PROF[year],H$2,T_PROF[encounter],H$4,T_PROF[bill_npi],$A750)</f>
        <v>0</v>
      </c>
      <c r="I750" s="1">
        <f t="shared" si="78"/>
        <v>6</v>
      </c>
      <c r="J750" s="1">
        <f>SUMIFS(T_PROF[claims],T_PROF[year],J$2,T_PROF[encounter],J$4,T_PROF[bill_npi],$A750)</f>
        <v>0</v>
      </c>
      <c r="K750" s="1">
        <f>SUMIFS(T_PROF[claims],T_PROF[year],K$2,T_PROF[encounter],K$4,T_PROF[bill_npi],$A750)</f>
        <v>0</v>
      </c>
      <c r="L750" s="1">
        <f t="shared" si="79"/>
        <v>0</v>
      </c>
      <c r="M750" s="18">
        <f>SUMIFS(T_PROF[paid_amt],T_PROF[bill_npi],$A750,T_PROF[year],M$2,T_PROF[encounter],M$4)</f>
        <v>0</v>
      </c>
      <c r="N750" s="18">
        <f>SUMIFS(T_PROF[paid_amt],T_PROF[bill_npi],$A750,T_PROF[year],N$2,T_PROF[encounter],N$4)</f>
        <v>0</v>
      </c>
      <c r="O750" s="18">
        <f t="shared" si="80"/>
        <v>0</v>
      </c>
      <c r="P750" s="1">
        <f t="shared" si="81"/>
        <v>2.6666666666666665</v>
      </c>
      <c r="Q750" s="1">
        <f t="shared" si="82"/>
        <v>0</v>
      </c>
      <c r="R750" s="1">
        <f t="shared" si="83"/>
        <v>2.6666666666666665</v>
      </c>
      <c r="S750" s="2">
        <f>SUM($R$6:$R750)/SUM($R$6:$R$1749)</f>
        <v>0.97591919944532712</v>
      </c>
    </row>
    <row r="751" spans="1:19" x14ac:dyDescent="0.35">
      <c r="A751">
        <v>1063850261</v>
      </c>
      <c r="B751" t="s">
        <v>361</v>
      </c>
      <c r="C751" t="s">
        <v>546</v>
      </c>
      <c r="D751" s="1">
        <f>SUMIFS(T_PROF[claims],T_PROF[year],D$2,T_PROF[encounter],D$4,T_PROF[bill_npi],$A751)</f>
        <v>2</v>
      </c>
      <c r="E751" s="1">
        <f>SUMIFS(T_PROF[claims],T_PROF[year],E$2,T_PROF[encounter],E$4,T_PROF[bill_npi],$A751)</f>
        <v>0</v>
      </c>
      <c r="F751" s="1">
        <f t="shared" si="77"/>
        <v>2</v>
      </c>
      <c r="G751" s="1">
        <f>SUMIFS(T_PROF[claims],T_PROF[year],G$2,T_PROF[encounter],G$4,T_PROF[bill_npi],$A751)</f>
        <v>0</v>
      </c>
      <c r="H751" s="1">
        <f>SUMIFS(T_PROF[claims],T_PROF[year],H$2,T_PROF[encounter],H$4,T_PROF[bill_npi],$A751)</f>
        <v>0</v>
      </c>
      <c r="I751" s="1">
        <f t="shared" si="78"/>
        <v>0</v>
      </c>
      <c r="J751" s="1">
        <f>SUMIFS(T_PROF[claims],T_PROF[year],J$2,T_PROF[encounter],J$4,T_PROF[bill_npi],$A751)</f>
        <v>2</v>
      </c>
      <c r="K751" s="1">
        <f>SUMIFS(T_PROF[claims],T_PROF[year],K$2,T_PROF[encounter],K$4,T_PROF[bill_npi],$A751)</f>
        <v>0</v>
      </c>
      <c r="L751" s="1">
        <f t="shared" si="79"/>
        <v>2</v>
      </c>
      <c r="M751" s="18">
        <f>SUMIFS(T_PROF[paid_amt],T_PROF[bill_npi],$A751,T_PROF[year],M$2,T_PROF[encounter],M$4)</f>
        <v>0</v>
      </c>
      <c r="N751" s="18">
        <f>SUMIFS(T_PROF[paid_amt],T_PROF[bill_npi],$A751,T_PROF[year],N$2,T_PROF[encounter],N$4)</f>
        <v>0</v>
      </c>
      <c r="O751" s="18">
        <f t="shared" si="80"/>
        <v>0</v>
      </c>
      <c r="P751" s="1">
        <f t="shared" si="81"/>
        <v>1.3333333333333333</v>
      </c>
      <c r="Q751" s="1">
        <f t="shared" si="82"/>
        <v>0</v>
      </c>
      <c r="R751" s="1">
        <f t="shared" si="83"/>
        <v>1.3333333333333333</v>
      </c>
      <c r="S751" s="2">
        <f>SUM($R$6:$R751)/SUM($R$6:$R$1749)</f>
        <v>0.97596059317210782</v>
      </c>
    </row>
    <row r="752" spans="1:19" x14ac:dyDescent="0.35">
      <c r="A752">
        <v>1144555889</v>
      </c>
      <c r="B752" t="s">
        <v>357</v>
      </c>
      <c r="C752" t="s">
        <v>2208</v>
      </c>
      <c r="D752" s="1">
        <f>SUMIFS(T_PROF[claims],T_PROF[year],D$2,T_PROF[encounter],D$4,T_PROF[bill_npi],$A752)</f>
        <v>1</v>
      </c>
      <c r="E752" s="1">
        <f>SUMIFS(T_PROF[claims],T_PROF[year],E$2,T_PROF[encounter],E$4,T_PROF[bill_npi],$A752)</f>
        <v>0</v>
      </c>
      <c r="F752" s="1">
        <f t="shared" si="77"/>
        <v>1</v>
      </c>
      <c r="G752" s="1">
        <f>SUMIFS(T_PROF[claims],T_PROF[year],G$2,T_PROF[encounter],G$4,T_PROF[bill_npi],$A752)</f>
        <v>4</v>
      </c>
      <c r="H752" s="1">
        <f>SUMIFS(T_PROF[claims],T_PROF[year],H$2,T_PROF[encounter],H$4,T_PROF[bill_npi],$A752)</f>
        <v>0</v>
      </c>
      <c r="I752" s="1">
        <f t="shared" si="78"/>
        <v>4</v>
      </c>
      <c r="J752" s="1">
        <f>SUMIFS(T_PROF[claims],T_PROF[year],J$2,T_PROF[encounter],J$4,T_PROF[bill_npi],$A752)</f>
        <v>5</v>
      </c>
      <c r="K752" s="1">
        <f>SUMIFS(T_PROF[claims],T_PROF[year],K$2,T_PROF[encounter],K$4,T_PROF[bill_npi],$A752)</f>
        <v>0</v>
      </c>
      <c r="L752" s="1">
        <f t="shared" si="79"/>
        <v>5</v>
      </c>
      <c r="M752" s="18">
        <f>SUMIFS(T_PROF[paid_amt],T_PROF[bill_npi],$A752,T_PROF[year],M$2,T_PROF[encounter],M$4)</f>
        <v>3165.87</v>
      </c>
      <c r="N752" s="18">
        <f>SUMIFS(T_PROF[paid_amt],T_PROF[bill_npi],$A752,T_PROF[year],N$2,T_PROF[encounter],N$4)</f>
        <v>0</v>
      </c>
      <c r="O752" s="18">
        <f t="shared" si="80"/>
        <v>3165.87</v>
      </c>
      <c r="P752" s="1">
        <f t="shared" si="81"/>
        <v>3.3333333333333335</v>
      </c>
      <c r="Q752" s="1">
        <f t="shared" si="82"/>
        <v>0</v>
      </c>
      <c r="R752" s="1">
        <f t="shared" si="83"/>
        <v>3.3333333333333335</v>
      </c>
      <c r="S752" s="2">
        <f>SUM($R$6:$R752)/SUM($R$6:$R$1749)</f>
        <v>0.97606407748905955</v>
      </c>
    </row>
    <row r="753" spans="1:19" x14ac:dyDescent="0.35">
      <c r="A753">
        <v>1356864243</v>
      </c>
      <c r="B753" t="s">
        <v>351</v>
      </c>
      <c r="C753" t="s">
        <v>777</v>
      </c>
      <c r="D753" s="1">
        <f>SUMIFS(T_PROF[claims],T_PROF[year],D$2,T_PROF[encounter],D$4,T_PROF[bill_npi],$A753)</f>
        <v>0</v>
      </c>
      <c r="E753" s="1">
        <f>SUMIFS(T_PROF[claims],T_PROF[year],E$2,T_PROF[encounter],E$4,T_PROF[bill_npi],$A753)</f>
        <v>1</v>
      </c>
      <c r="F753" s="1">
        <f t="shared" si="77"/>
        <v>1</v>
      </c>
      <c r="G753" s="1">
        <f>SUMIFS(T_PROF[claims],T_PROF[year],G$2,T_PROF[encounter],G$4,T_PROF[bill_npi],$A753)</f>
        <v>0</v>
      </c>
      <c r="H753" s="1">
        <f>SUMIFS(T_PROF[claims],T_PROF[year],H$2,T_PROF[encounter],H$4,T_PROF[bill_npi],$A753)</f>
        <v>0</v>
      </c>
      <c r="I753" s="1">
        <f t="shared" si="78"/>
        <v>0</v>
      </c>
      <c r="J753" s="1">
        <f>SUMIFS(T_PROF[claims],T_PROF[year],J$2,T_PROF[encounter],J$4,T_PROF[bill_npi],$A753)</f>
        <v>0</v>
      </c>
      <c r="K753" s="1">
        <f>SUMIFS(T_PROF[claims],T_PROF[year],K$2,T_PROF[encounter],K$4,T_PROF[bill_npi],$A753)</f>
        <v>0</v>
      </c>
      <c r="L753" s="1">
        <f t="shared" si="79"/>
        <v>0</v>
      </c>
      <c r="M753" s="18">
        <f>SUMIFS(T_PROF[paid_amt],T_PROF[bill_npi],$A753,T_PROF[year],M$2,T_PROF[encounter],M$4)</f>
        <v>0</v>
      </c>
      <c r="N753" s="18">
        <f>SUMIFS(T_PROF[paid_amt],T_PROF[bill_npi],$A753,T_PROF[year],N$2,T_PROF[encounter],N$4)</f>
        <v>0</v>
      </c>
      <c r="O753" s="18">
        <f t="shared" si="80"/>
        <v>0</v>
      </c>
      <c r="P753" s="1">
        <f t="shared" si="81"/>
        <v>0</v>
      </c>
      <c r="Q753" s="1">
        <f t="shared" si="82"/>
        <v>0.33333333333333331</v>
      </c>
      <c r="R753" s="1">
        <f t="shared" si="83"/>
        <v>0.33333333333333331</v>
      </c>
      <c r="S753" s="2">
        <f>SUM($R$6:$R753)/SUM($R$6:$R$1749)</f>
        <v>0.97607442592075466</v>
      </c>
    </row>
    <row r="754" spans="1:19" x14ac:dyDescent="0.35">
      <c r="A754">
        <v>1508934134</v>
      </c>
      <c r="B754" t="s">
        <v>367</v>
      </c>
      <c r="C754" t="s">
        <v>2086</v>
      </c>
      <c r="D754" s="1">
        <f>SUMIFS(T_PROF[claims],T_PROF[year],D$2,T_PROF[encounter],D$4,T_PROF[bill_npi],$A754)</f>
        <v>1</v>
      </c>
      <c r="E754" s="1">
        <f>SUMIFS(T_PROF[claims],T_PROF[year],E$2,T_PROF[encounter],E$4,T_PROF[bill_npi],$A754)</f>
        <v>0</v>
      </c>
      <c r="F754" s="1">
        <f t="shared" si="77"/>
        <v>1</v>
      </c>
      <c r="G754" s="1">
        <f>SUMIFS(T_PROF[claims],T_PROF[year],G$2,T_PROF[encounter],G$4,T_PROF[bill_npi],$A754)</f>
        <v>0</v>
      </c>
      <c r="H754" s="1">
        <f>SUMIFS(T_PROF[claims],T_PROF[year],H$2,T_PROF[encounter],H$4,T_PROF[bill_npi],$A754)</f>
        <v>0</v>
      </c>
      <c r="I754" s="1">
        <f t="shared" si="78"/>
        <v>0</v>
      </c>
      <c r="J754" s="1">
        <f>SUMIFS(T_PROF[claims],T_PROF[year],J$2,T_PROF[encounter],J$4,T_PROF[bill_npi],$A754)</f>
        <v>0</v>
      </c>
      <c r="K754" s="1">
        <f>SUMIFS(T_PROF[claims],T_PROF[year],K$2,T_PROF[encounter],K$4,T_PROF[bill_npi],$A754)</f>
        <v>0</v>
      </c>
      <c r="L754" s="1">
        <f t="shared" si="79"/>
        <v>0</v>
      </c>
      <c r="M754" s="18">
        <f>SUMIFS(T_PROF[paid_amt],T_PROF[bill_npi],$A754,T_PROF[year],M$2,T_PROF[encounter],M$4)</f>
        <v>0</v>
      </c>
      <c r="N754" s="18">
        <f>SUMIFS(T_PROF[paid_amt],T_PROF[bill_npi],$A754,T_PROF[year],N$2,T_PROF[encounter],N$4)</f>
        <v>0</v>
      </c>
      <c r="O754" s="18">
        <f t="shared" si="80"/>
        <v>0</v>
      </c>
      <c r="P754" s="1">
        <f t="shared" si="81"/>
        <v>0.33333333333333331</v>
      </c>
      <c r="Q754" s="1">
        <f t="shared" si="82"/>
        <v>0</v>
      </c>
      <c r="R754" s="1">
        <f t="shared" si="83"/>
        <v>0.33333333333333331</v>
      </c>
      <c r="S754" s="2">
        <f>SUM($R$6:$R754)/SUM($R$6:$R$1749)</f>
        <v>0.97608477435244978</v>
      </c>
    </row>
    <row r="755" spans="1:19" x14ac:dyDescent="0.35">
      <c r="A755">
        <v>1427007046</v>
      </c>
      <c r="B755" t="s">
        <v>353</v>
      </c>
      <c r="C755" t="s">
        <v>3196</v>
      </c>
      <c r="D755" s="1">
        <f>SUMIFS(T_PROF[claims],T_PROF[year],D$2,T_PROF[encounter],D$4,T_PROF[bill_npi],$A755)</f>
        <v>0</v>
      </c>
      <c r="E755" s="1">
        <f>SUMIFS(T_PROF[claims],T_PROF[year],E$2,T_PROF[encounter],E$4,T_PROF[bill_npi],$A755)</f>
        <v>2</v>
      </c>
      <c r="F755" s="1">
        <f t="shared" si="77"/>
        <v>2</v>
      </c>
      <c r="G755" s="1">
        <f>SUMIFS(T_PROF[claims],T_PROF[year],G$2,T_PROF[encounter],G$4,T_PROF[bill_npi],$A755)</f>
        <v>0</v>
      </c>
      <c r="H755" s="1">
        <f>SUMIFS(T_PROF[claims],T_PROF[year],H$2,T_PROF[encounter],H$4,T_PROF[bill_npi],$A755)</f>
        <v>0</v>
      </c>
      <c r="I755" s="1">
        <f t="shared" si="78"/>
        <v>0</v>
      </c>
      <c r="J755" s="1">
        <f>SUMIFS(T_PROF[claims],T_PROF[year],J$2,T_PROF[encounter],J$4,T_PROF[bill_npi],$A755)</f>
        <v>0</v>
      </c>
      <c r="K755" s="1">
        <f>SUMIFS(T_PROF[claims],T_PROF[year],K$2,T_PROF[encounter],K$4,T_PROF[bill_npi],$A755)</f>
        <v>1</v>
      </c>
      <c r="L755" s="1">
        <f t="shared" si="79"/>
        <v>1</v>
      </c>
      <c r="M755" s="18">
        <f>SUMIFS(T_PROF[paid_amt],T_PROF[bill_npi],$A755,T_PROF[year],M$2,T_PROF[encounter],M$4)</f>
        <v>0</v>
      </c>
      <c r="N755" s="18">
        <f>SUMIFS(T_PROF[paid_amt],T_PROF[bill_npi],$A755,T_PROF[year],N$2,T_PROF[encounter],N$4)</f>
        <v>1720.75</v>
      </c>
      <c r="O755" s="18">
        <f t="shared" si="80"/>
        <v>1720.75</v>
      </c>
      <c r="P755" s="1">
        <f t="shared" si="81"/>
        <v>0</v>
      </c>
      <c r="Q755" s="1">
        <f t="shared" si="82"/>
        <v>1</v>
      </c>
      <c r="R755" s="1">
        <f t="shared" si="83"/>
        <v>1</v>
      </c>
      <c r="S755" s="2">
        <f>SUM($R$6:$R755)/SUM($R$6:$R$1749)</f>
        <v>0.97611581964753535</v>
      </c>
    </row>
    <row r="756" spans="1:19" x14ac:dyDescent="0.35">
      <c r="A756">
        <v>1952371619</v>
      </c>
      <c r="B756" t="s">
        <v>351</v>
      </c>
      <c r="C756" t="s">
        <v>777</v>
      </c>
      <c r="D756" s="1">
        <f>SUMIFS(T_PROF[claims],T_PROF[year],D$2,T_PROF[encounter],D$4,T_PROF[bill_npi],$A756)</f>
        <v>8</v>
      </c>
      <c r="E756" s="1">
        <f>SUMIFS(T_PROF[claims],T_PROF[year],E$2,T_PROF[encounter],E$4,T_PROF[bill_npi],$A756)</f>
        <v>0</v>
      </c>
      <c r="F756" s="1">
        <f t="shared" si="77"/>
        <v>8</v>
      </c>
      <c r="G756" s="1">
        <f>SUMIFS(T_PROF[claims],T_PROF[year],G$2,T_PROF[encounter],G$4,T_PROF[bill_npi],$A756)</f>
        <v>0</v>
      </c>
      <c r="H756" s="1">
        <f>SUMIFS(T_PROF[claims],T_PROF[year],H$2,T_PROF[encounter],H$4,T_PROF[bill_npi],$A756)</f>
        <v>0</v>
      </c>
      <c r="I756" s="1">
        <f t="shared" si="78"/>
        <v>0</v>
      </c>
      <c r="J756" s="1">
        <f>SUMIFS(T_PROF[claims],T_PROF[year],J$2,T_PROF[encounter],J$4,T_PROF[bill_npi],$A756)</f>
        <v>0</v>
      </c>
      <c r="K756" s="1">
        <f>SUMIFS(T_PROF[claims],T_PROF[year],K$2,T_PROF[encounter],K$4,T_PROF[bill_npi],$A756)</f>
        <v>0</v>
      </c>
      <c r="L756" s="1">
        <f t="shared" si="79"/>
        <v>0</v>
      </c>
      <c r="M756" s="18">
        <f>SUMIFS(T_PROF[paid_amt],T_PROF[bill_npi],$A756,T_PROF[year],M$2,T_PROF[encounter],M$4)</f>
        <v>0</v>
      </c>
      <c r="N756" s="18">
        <f>SUMIFS(T_PROF[paid_amt],T_PROF[bill_npi],$A756,T_PROF[year],N$2,T_PROF[encounter],N$4)</f>
        <v>0</v>
      </c>
      <c r="O756" s="18">
        <f t="shared" si="80"/>
        <v>0</v>
      </c>
      <c r="P756" s="1">
        <f t="shared" si="81"/>
        <v>2.6666666666666665</v>
      </c>
      <c r="Q756" s="1">
        <f t="shared" si="82"/>
        <v>0</v>
      </c>
      <c r="R756" s="1">
        <f t="shared" si="83"/>
        <v>2.6666666666666665</v>
      </c>
      <c r="S756" s="2">
        <f>SUM($R$6:$R756)/SUM($R$6:$R$1749)</f>
        <v>0.97619860710109674</v>
      </c>
    </row>
    <row r="757" spans="1:19" x14ac:dyDescent="0.35">
      <c r="A757">
        <v>1750576880</v>
      </c>
      <c r="B757" t="s">
        <v>351</v>
      </c>
      <c r="C757" t="s">
        <v>777</v>
      </c>
      <c r="D757" s="1">
        <f>SUMIFS(T_PROF[claims],T_PROF[year],D$2,T_PROF[encounter],D$4,T_PROF[bill_npi],$A757)</f>
        <v>2</v>
      </c>
      <c r="E757" s="1">
        <f>SUMIFS(T_PROF[claims],T_PROF[year],E$2,T_PROF[encounter],E$4,T_PROF[bill_npi],$A757)</f>
        <v>0</v>
      </c>
      <c r="F757" s="1">
        <f t="shared" si="77"/>
        <v>2</v>
      </c>
      <c r="G757" s="1">
        <f>SUMIFS(T_PROF[claims],T_PROF[year],G$2,T_PROF[encounter],G$4,T_PROF[bill_npi],$A757)</f>
        <v>0</v>
      </c>
      <c r="H757" s="1">
        <f>SUMIFS(T_PROF[claims],T_PROF[year],H$2,T_PROF[encounter],H$4,T_PROF[bill_npi],$A757)</f>
        <v>0</v>
      </c>
      <c r="I757" s="1">
        <f t="shared" si="78"/>
        <v>0</v>
      </c>
      <c r="J757" s="1">
        <f>SUMIFS(T_PROF[claims],T_PROF[year],J$2,T_PROF[encounter],J$4,T_PROF[bill_npi],$A757)</f>
        <v>6</v>
      </c>
      <c r="K757" s="1">
        <f>SUMIFS(T_PROF[claims],T_PROF[year],K$2,T_PROF[encounter],K$4,T_PROF[bill_npi],$A757)</f>
        <v>0</v>
      </c>
      <c r="L757" s="1">
        <f t="shared" si="79"/>
        <v>6</v>
      </c>
      <c r="M757" s="18">
        <f>SUMIFS(T_PROF[paid_amt],T_PROF[bill_npi],$A757,T_PROF[year],M$2,T_PROF[encounter],M$4)</f>
        <v>3455.05</v>
      </c>
      <c r="N757" s="18">
        <f>SUMIFS(T_PROF[paid_amt],T_PROF[bill_npi],$A757,T_PROF[year],N$2,T_PROF[encounter],N$4)</f>
        <v>0</v>
      </c>
      <c r="O757" s="18">
        <f t="shared" si="80"/>
        <v>3455.05</v>
      </c>
      <c r="P757" s="1">
        <f t="shared" si="81"/>
        <v>2.6666666666666665</v>
      </c>
      <c r="Q757" s="1">
        <f t="shared" si="82"/>
        <v>0</v>
      </c>
      <c r="R757" s="1">
        <f t="shared" si="83"/>
        <v>2.6666666666666665</v>
      </c>
      <c r="S757" s="2">
        <f>SUM($R$6:$R757)/SUM($R$6:$R$1749)</f>
        <v>0.97628139455465823</v>
      </c>
    </row>
    <row r="758" spans="1:19" x14ac:dyDescent="0.35">
      <c r="A758">
        <v>1659500825</v>
      </c>
      <c r="B758" t="s">
        <v>351</v>
      </c>
      <c r="C758" t="s">
        <v>777</v>
      </c>
      <c r="D758" s="1">
        <f>SUMIFS(T_PROF[claims],T_PROF[year],D$2,T_PROF[encounter],D$4,T_PROF[bill_npi],$A758)</f>
        <v>1</v>
      </c>
      <c r="E758" s="1">
        <f>SUMIFS(T_PROF[claims],T_PROF[year],E$2,T_PROF[encounter],E$4,T_PROF[bill_npi],$A758)</f>
        <v>0</v>
      </c>
      <c r="F758" s="1">
        <f t="shared" si="77"/>
        <v>1</v>
      </c>
      <c r="G758" s="1">
        <f>SUMIFS(T_PROF[claims],T_PROF[year],G$2,T_PROF[encounter],G$4,T_PROF[bill_npi],$A758)</f>
        <v>0</v>
      </c>
      <c r="H758" s="1">
        <f>SUMIFS(T_PROF[claims],T_PROF[year],H$2,T_PROF[encounter],H$4,T_PROF[bill_npi],$A758)</f>
        <v>0</v>
      </c>
      <c r="I758" s="1">
        <f t="shared" si="78"/>
        <v>0</v>
      </c>
      <c r="J758" s="1">
        <f>SUMIFS(T_PROF[claims],T_PROF[year],J$2,T_PROF[encounter],J$4,T_PROF[bill_npi],$A758)</f>
        <v>0</v>
      </c>
      <c r="K758" s="1">
        <f>SUMIFS(T_PROF[claims],T_PROF[year],K$2,T_PROF[encounter],K$4,T_PROF[bill_npi],$A758)</f>
        <v>0</v>
      </c>
      <c r="L758" s="1">
        <f t="shared" si="79"/>
        <v>0</v>
      </c>
      <c r="M758" s="18">
        <f>SUMIFS(T_PROF[paid_amt],T_PROF[bill_npi],$A758,T_PROF[year],M$2,T_PROF[encounter],M$4)</f>
        <v>0</v>
      </c>
      <c r="N758" s="18">
        <f>SUMIFS(T_PROF[paid_amt],T_PROF[bill_npi],$A758,T_PROF[year],N$2,T_PROF[encounter],N$4)</f>
        <v>0</v>
      </c>
      <c r="O758" s="18">
        <f t="shared" si="80"/>
        <v>0</v>
      </c>
      <c r="P758" s="1">
        <f t="shared" si="81"/>
        <v>0.33333333333333331</v>
      </c>
      <c r="Q758" s="1">
        <f t="shared" si="82"/>
        <v>0</v>
      </c>
      <c r="R758" s="1">
        <f t="shared" si="83"/>
        <v>0.33333333333333331</v>
      </c>
      <c r="S758" s="2">
        <f>SUM($R$6:$R758)/SUM($R$6:$R$1749)</f>
        <v>0.97629174298635335</v>
      </c>
    </row>
    <row r="759" spans="1:19" x14ac:dyDescent="0.35">
      <c r="A759">
        <v>1861401366</v>
      </c>
      <c r="B759" t="s">
        <v>351</v>
      </c>
      <c r="C759" t="s">
        <v>777</v>
      </c>
      <c r="D759" s="1">
        <f>SUMIFS(T_PROF[claims],T_PROF[year],D$2,T_PROF[encounter],D$4,T_PROF[bill_npi],$A759)</f>
        <v>0</v>
      </c>
      <c r="E759" s="1">
        <f>SUMIFS(T_PROF[claims],T_PROF[year],E$2,T_PROF[encounter],E$4,T_PROF[bill_npi],$A759)</f>
        <v>0</v>
      </c>
      <c r="F759" s="1">
        <f t="shared" si="77"/>
        <v>0</v>
      </c>
      <c r="G759" s="1">
        <f>SUMIFS(T_PROF[claims],T_PROF[year],G$2,T_PROF[encounter],G$4,T_PROF[bill_npi],$A759)</f>
        <v>4</v>
      </c>
      <c r="H759" s="1">
        <f>SUMIFS(T_PROF[claims],T_PROF[year],H$2,T_PROF[encounter],H$4,T_PROF[bill_npi],$A759)</f>
        <v>0</v>
      </c>
      <c r="I759" s="1">
        <f t="shared" si="78"/>
        <v>4</v>
      </c>
      <c r="J759" s="1">
        <f>SUMIFS(T_PROF[claims],T_PROF[year],J$2,T_PROF[encounter],J$4,T_PROF[bill_npi],$A759)</f>
        <v>0</v>
      </c>
      <c r="K759" s="1">
        <f>SUMIFS(T_PROF[claims],T_PROF[year],K$2,T_PROF[encounter],K$4,T_PROF[bill_npi],$A759)</f>
        <v>0</v>
      </c>
      <c r="L759" s="1">
        <f t="shared" si="79"/>
        <v>0</v>
      </c>
      <c r="M759" s="18">
        <f>SUMIFS(T_PROF[paid_amt],T_PROF[bill_npi],$A759,T_PROF[year],M$2,T_PROF[encounter],M$4)</f>
        <v>0</v>
      </c>
      <c r="N759" s="18">
        <f>SUMIFS(T_PROF[paid_amt],T_PROF[bill_npi],$A759,T_PROF[year],N$2,T_PROF[encounter],N$4)</f>
        <v>0</v>
      </c>
      <c r="O759" s="18">
        <f t="shared" si="80"/>
        <v>0</v>
      </c>
      <c r="P759" s="1">
        <f t="shared" si="81"/>
        <v>1.3333333333333333</v>
      </c>
      <c r="Q759" s="1">
        <f t="shared" si="82"/>
        <v>0</v>
      </c>
      <c r="R759" s="1">
        <f t="shared" si="83"/>
        <v>1.3333333333333333</v>
      </c>
      <c r="S759" s="2">
        <f>SUM($R$6:$R759)/SUM($R$6:$R$1749)</f>
        <v>0.97633313671313404</v>
      </c>
    </row>
    <row r="760" spans="1:19" x14ac:dyDescent="0.35">
      <c r="A760">
        <v>1699845891</v>
      </c>
      <c r="B760" t="s">
        <v>351</v>
      </c>
      <c r="C760" t="s">
        <v>777</v>
      </c>
      <c r="D760" s="1">
        <f>SUMIFS(T_PROF[claims],T_PROF[year],D$2,T_PROF[encounter],D$4,T_PROF[bill_npi],$A760)</f>
        <v>1</v>
      </c>
      <c r="E760" s="1">
        <f>SUMIFS(T_PROF[claims],T_PROF[year],E$2,T_PROF[encounter],E$4,T_PROF[bill_npi],$A760)</f>
        <v>2</v>
      </c>
      <c r="F760" s="1">
        <f t="shared" si="77"/>
        <v>3</v>
      </c>
      <c r="G760" s="1">
        <f>SUMIFS(T_PROF[claims],T_PROF[year],G$2,T_PROF[encounter],G$4,T_PROF[bill_npi],$A760)</f>
        <v>0</v>
      </c>
      <c r="H760" s="1">
        <f>SUMIFS(T_PROF[claims],T_PROF[year],H$2,T_PROF[encounter],H$4,T_PROF[bill_npi],$A760)</f>
        <v>0</v>
      </c>
      <c r="I760" s="1">
        <f t="shared" si="78"/>
        <v>0</v>
      </c>
      <c r="J760" s="1">
        <f>SUMIFS(T_PROF[claims],T_PROF[year],J$2,T_PROF[encounter],J$4,T_PROF[bill_npi],$A760)</f>
        <v>0</v>
      </c>
      <c r="K760" s="1">
        <f>SUMIFS(T_PROF[claims],T_PROF[year],K$2,T_PROF[encounter],K$4,T_PROF[bill_npi],$A760)</f>
        <v>1</v>
      </c>
      <c r="L760" s="1">
        <f t="shared" si="79"/>
        <v>1</v>
      </c>
      <c r="M760" s="18">
        <f>SUMIFS(T_PROF[paid_amt],T_PROF[bill_npi],$A760,T_PROF[year],M$2,T_PROF[encounter],M$4)</f>
        <v>0</v>
      </c>
      <c r="N760" s="18">
        <f>SUMIFS(T_PROF[paid_amt],T_PROF[bill_npi],$A760,T_PROF[year],N$2,T_PROF[encounter],N$4)</f>
        <v>2926.15</v>
      </c>
      <c r="O760" s="18">
        <f t="shared" si="80"/>
        <v>2926.15</v>
      </c>
      <c r="P760" s="1">
        <f t="shared" si="81"/>
        <v>0.33333333333333331</v>
      </c>
      <c r="Q760" s="1">
        <f t="shared" si="82"/>
        <v>1</v>
      </c>
      <c r="R760" s="1">
        <f t="shared" si="83"/>
        <v>1.3333333333333333</v>
      </c>
      <c r="S760" s="2">
        <f>SUM($R$6:$R760)/SUM($R$6:$R$1749)</f>
        <v>0.97637453043991473</v>
      </c>
    </row>
    <row r="761" spans="1:19" x14ac:dyDescent="0.35">
      <c r="A761">
        <v>1245441773</v>
      </c>
      <c r="B761" t="s">
        <v>351</v>
      </c>
      <c r="C761" t="s">
        <v>777</v>
      </c>
      <c r="D761" s="1">
        <f>SUMIFS(T_PROF[claims],T_PROF[year],D$2,T_PROF[encounter],D$4,T_PROF[bill_npi],$A761)</f>
        <v>2</v>
      </c>
      <c r="E761" s="1">
        <f>SUMIFS(T_PROF[claims],T_PROF[year],E$2,T_PROF[encounter],E$4,T_PROF[bill_npi],$A761)</f>
        <v>0</v>
      </c>
      <c r="F761" s="1">
        <f t="shared" si="77"/>
        <v>2</v>
      </c>
      <c r="G761" s="1">
        <f>SUMIFS(T_PROF[claims],T_PROF[year],G$2,T_PROF[encounter],G$4,T_PROF[bill_npi],$A761)</f>
        <v>1</v>
      </c>
      <c r="H761" s="1">
        <f>SUMIFS(T_PROF[claims],T_PROF[year],H$2,T_PROF[encounter],H$4,T_PROF[bill_npi],$A761)</f>
        <v>0</v>
      </c>
      <c r="I761" s="1">
        <f t="shared" si="78"/>
        <v>1</v>
      </c>
      <c r="J761" s="1">
        <f>SUMIFS(T_PROF[claims],T_PROF[year],J$2,T_PROF[encounter],J$4,T_PROF[bill_npi],$A761)</f>
        <v>0</v>
      </c>
      <c r="K761" s="1">
        <f>SUMIFS(T_PROF[claims],T_PROF[year],K$2,T_PROF[encounter],K$4,T_PROF[bill_npi],$A761)</f>
        <v>0</v>
      </c>
      <c r="L761" s="1">
        <f t="shared" si="79"/>
        <v>0</v>
      </c>
      <c r="M761" s="18">
        <f>SUMIFS(T_PROF[paid_amt],T_PROF[bill_npi],$A761,T_PROF[year],M$2,T_PROF[encounter],M$4)</f>
        <v>0</v>
      </c>
      <c r="N761" s="18">
        <f>SUMIFS(T_PROF[paid_amt],T_PROF[bill_npi],$A761,T_PROF[year],N$2,T_PROF[encounter],N$4)</f>
        <v>0</v>
      </c>
      <c r="O761" s="18">
        <f t="shared" si="80"/>
        <v>0</v>
      </c>
      <c r="P761" s="1">
        <f t="shared" si="81"/>
        <v>1</v>
      </c>
      <c r="Q761" s="1">
        <f t="shared" si="82"/>
        <v>0</v>
      </c>
      <c r="R761" s="1">
        <f t="shared" si="83"/>
        <v>1</v>
      </c>
      <c r="S761" s="2">
        <f>SUM($R$6:$R761)/SUM($R$6:$R$1749)</f>
        <v>0.9764055757350002</v>
      </c>
    </row>
    <row r="762" spans="1:19" x14ac:dyDescent="0.35">
      <c r="A762">
        <v>1841362316</v>
      </c>
      <c r="B762" t="s">
        <v>351</v>
      </c>
      <c r="C762" t="s">
        <v>777</v>
      </c>
      <c r="D762" s="1">
        <f>SUMIFS(T_PROF[claims],T_PROF[year],D$2,T_PROF[encounter],D$4,T_PROF[bill_npi],$A762)</f>
        <v>1</v>
      </c>
      <c r="E762" s="1">
        <f>SUMIFS(T_PROF[claims],T_PROF[year],E$2,T_PROF[encounter],E$4,T_PROF[bill_npi],$A762)</f>
        <v>0</v>
      </c>
      <c r="F762" s="1">
        <f t="shared" si="77"/>
        <v>1</v>
      </c>
      <c r="G762" s="1">
        <f>SUMIFS(T_PROF[claims],T_PROF[year],G$2,T_PROF[encounter],G$4,T_PROF[bill_npi],$A762)</f>
        <v>6</v>
      </c>
      <c r="H762" s="1">
        <f>SUMIFS(T_PROF[claims],T_PROF[year],H$2,T_PROF[encounter],H$4,T_PROF[bill_npi],$A762)</f>
        <v>0</v>
      </c>
      <c r="I762" s="1">
        <f t="shared" si="78"/>
        <v>6</v>
      </c>
      <c r="J762" s="1">
        <f>SUMIFS(T_PROF[claims],T_PROF[year],J$2,T_PROF[encounter],J$4,T_PROF[bill_npi],$A762)</f>
        <v>2</v>
      </c>
      <c r="K762" s="1">
        <f>SUMIFS(T_PROF[claims],T_PROF[year],K$2,T_PROF[encounter],K$4,T_PROF[bill_npi],$A762)</f>
        <v>0</v>
      </c>
      <c r="L762" s="1">
        <f t="shared" si="79"/>
        <v>2</v>
      </c>
      <c r="M762" s="18">
        <f>SUMIFS(T_PROF[paid_amt],T_PROF[bill_npi],$A762,T_PROF[year],M$2,T_PROF[encounter],M$4)</f>
        <v>1720.75</v>
      </c>
      <c r="N762" s="18">
        <f>SUMIFS(T_PROF[paid_amt],T_PROF[bill_npi],$A762,T_PROF[year],N$2,T_PROF[encounter],N$4)</f>
        <v>0</v>
      </c>
      <c r="O762" s="18">
        <f t="shared" si="80"/>
        <v>1720.75</v>
      </c>
      <c r="P762" s="1">
        <f t="shared" si="81"/>
        <v>3</v>
      </c>
      <c r="Q762" s="1">
        <f t="shared" si="82"/>
        <v>0</v>
      </c>
      <c r="R762" s="1">
        <f t="shared" si="83"/>
        <v>3</v>
      </c>
      <c r="S762" s="2">
        <f>SUM($R$6:$R762)/SUM($R$6:$R$1749)</f>
        <v>0.97649871162025681</v>
      </c>
    </row>
    <row r="763" spans="1:19" x14ac:dyDescent="0.35">
      <c r="A763">
        <v>1831241629</v>
      </c>
      <c r="B763" t="s">
        <v>351</v>
      </c>
      <c r="C763" t="s">
        <v>777</v>
      </c>
      <c r="D763" s="1">
        <f>SUMIFS(T_PROF[claims],T_PROF[year],D$2,T_PROF[encounter],D$4,T_PROF[bill_npi],$A763)</f>
        <v>3</v>
      </c>
      <c r="E763" s="1">
        <f>SUMIFS(T_PROF[claims],T_PROF[year],E$2,T_PROF[encounter],E$4,T_PROF[bill_npi],$A763)</f>
        <v>0</v>
      </c>
      <c r="F763" s="1">
        <f t="shared" si="77"/>
        <v>3</v>
      </c>
      <c r="G763" s="1">
        <f>SUMIFS(T_PROF[claims],T_PROF[year],G$2,T_PROF[encounter],G$4,T_PROF[bill_npi],$A763)</f>
        <v>4</v>
      </c>
      <c r="H763" s="1">
        <f>SUMIFS(T_PROF[claims],T_PROF[year],H$2,T_PROF[encounter],H$4,T_PROF[bill_npi],$A763)</f>
        <v>0</v>
      </c>
      <c r="I763" s="1">
        <f t="shared" si="78"/>
        <v>4</v>
      </c>
      <c r="J763" s="1">
        <f>SUMIFS(T_PROF[claims],T_PROF[year],J$2,T_PROF[encounter],J$4,T_PROF[bill_npi],$A763)</f>
        <v>4</v>
      </c>
      <c r="K763" s="1">
        <f>SUMIFS(T_PROF[claims],T_PROF[year],K$2,T_PROF[encounter],K$4,T_PROF[bill_npi],$A763)</f>
        <v>0</v>
      </c>
      <c r="L763" s="1">
        <f t="shared" si="79"/>
        <v>4</v>
      </c>
      <c r="M763" s="18">
        <f>SUMIFS(T_PROF[paid_amt],T_PROF[bill_npi],$A763,T_PROF[year],M$2,T_PROF[encounter],M$4)</f>
        <v>430.19</v>
      </c>
      <c r="N763" s="18">
        <f>SUMIFS(T_PROF[paid_amt],T_PROF[bill_npi],$A763,T_PROF[year],N$2,T_PROF[encounter],N$4)</f>
        <v>0</v>
      </c>
      <c r="O763" s="18">
        <f t="shared" si="80"/>
        <v>430.19</v>
      </c>
      <c r="P763" s="1">
        <f t="shared" si="81"/>
        <v>3.6666666666666665</v>
      </c>
      <c r="Q763" s="1">
        <f t="shared" si="82"/>
        <v>0</v>
      </c>
      <c r="R763" s="1">
        <f t="shared" si="83"/>
        <v>3.6666666666666665</v>
      </c>
      <c r="S763" s="2">
        <f>SUM($R$6:$R763)/SUM($R$6:$R$1749)</f>
        <v>0.97661254436890377</v>
      </c>
    </row>
    <row r="764" spans="1:19" x14ac:dyDescent="0.35">
      <c r="A764">
        <v>1962637348</v>
      </c>
      <c r="B764" t="s">
        <v>351</v>
      </c>
      <c r="C764" t="s">
        <v>777</v>
      </c>
      <c r="D764" s="1">
        <f>SUMIFS(T_PROF[claims],T_PROF[year],D$2,T_PROF[encounter],D$4,T_PROF[bill_npi],$A764)</f>
        <v>2</v>
      </c>
      <c r="E764" s="1">
        <f>SUMIFS(T_PROF[claims],T_PROF[year],E$2,T_PROF[encounter],E$4,T_PROF[bill_npi],$A764)</f>
        <v>0</v>
      </c>
      <c r="F764" s="1">
        <f t="shared" si="77"/>
        <v>2</v>
      </c>
      <c r="G764" s="1">
        <f>SUMIFS(T_PROF[claims],T_PROF[year],G$2,T_PROF[encounter],G$4,T_PROF[bill_npi],$A764)</f>
        <v>2</v>
      </c>
      <c r="H764" s="1">
        <f>SUMIFS(T_PROF[claims],T_PROF[year],H$2,T_PROF[encounter],H$4,T_PROF[bill_npi],$A764)</f>
        <v>0</v>
      </c>
      <c r="I764" s="1">
        <f t="shared" si="78"/>
        <v>2</v>
      </c>
      <c r="J764" s="1">
        <f>SUMIFS(T_PROF[claims],T_PROF[year],J$2,T_PROF[encounter],J$4,T_PROF[bill_npi],$A764)</f>
        <v>3</v>
      </c>
      <c r="K764" s="1">
        <f>SUMIFS(T_PROF[claims],T_PROF[year],K$2,T_PROF[encounter],K$4,T_PROF[bill_npi],$A764)</f>
        <v>0</v>
      </c>
      <c r="L764" s="1">
        <f t="shared" si="79"/>
        <v>3</v>
      </c>
      <c r="M764" s="18">
        <f>SUMIFS(T_PROF[paid_amt],T_PROF[bill_npi],$A764,T_PROF[year],M$2,T_PROF[encounter],M$4)</f>
        <v>0</v>
      </c>
      <c r="N764" s="18">
        <f>SUMIFS(T_PROF[paid_amt],T_PROF[bill_npi],$A764,T_PROF[year],N$2,T_PROF[encounter],N$4)</f>
        <v>0</v>
      </c>
      <c r="O764" s="18">
        <f t="shared" si="80"/>
        <v>0</v>
      </c>
      <c r="P764" s="1">
        <f t="shared" si="81"/>
        <v>2.3333333333333335</v>
      </c>
      <c r="Q764" s="1">
        <f t="shared" si="82"/>
        <v>0</v>
      </c>
      <c r="R764" s="1">
        <f t="shared" si="83"/>
        <v>2.3333333333333335</v>
      </c>
      <c r="S764" s="2">
        <f>SUM($R$6:$R764)/SUM($R$6:$R$1749)</f>
        <v>0.97668498339077003</v>
      </c>
    </row>
    <row r="765" spans="1:19" x14ac:dyDescent="0.35">
      <c r="A765">
        <v>1669653085</v>
      </c>
      <c r="B765" t="s">
        <v>351</v>
      </c>
      <c r="C765" t="s">
        <v>777</v>
      </c>
      <c r="D765" s="1">
        <f>SUMIFS(T_PROF[claims],T_PROF[year],D$2,T_PROF[encounter],D$4,T_PROF[bill_npi],$A765)</f>
        <v>0</v>
      </c>
      <c r="E765" s="1">
        <f>SUMIFS(T_PROF[claims],T_PROF[year],E$2,T_PROF[encounter],E$4,T_PROF[bill_npi],$A765)</f>
        <v>0</v>
      </c>
      <c r="F765" s="1">
        <f t="shared" si="77"/>
        <v>0</v>
      </c>
      <c r="G765" s="1">
        <f>SUMIFS(T_PROF[claims],T_PROF[year],G$2,T_PROF[encounter],G$4,T_PROF[bill_npi],$A765)</f>
        <v>0</v>
      </c>
      <c r="H765" s="1">
        <f>SUMIFS(T_PROF[claims],T_PROF[year],H$2,T_PROF[encounter],H$4,T_PROF[bill_npi],$A765)</f>
        <v>0</v>
      </c>
      <c r="I765" s="1">
        <f t="shared" si="78"/>
        <v>0</v>
      </c>
      <c r="J765" s="1">
        <f>SUMIFS(T_PROF[claims],T_PROF[year],J$2,T_PROF[encounter],J$4,T_PROF[bill_npi],$A765)</f>
        <v>0</v>
      </c>
      <c r="K765" s="1">
        <f>SUMIFS(T_PROF[claims],T_PROF[year],K$2,T_PROF[encounter],K$4,T_PROF[bill_npi],$A765)</f>
        <v>0</v>
      </c>
      <c r="L765" s="1">
        <f t="shared" si="79"/>
        <v>0</v>
      </c>
      <c r="M765" s="18">
        <f>SUMIFS(T_PROF[paid_amt],T_PROF[bill_npi],$A765,T_PROF[year],M$2,T_PROF[encounter],M$4)</f>
        <v>0</v>
      </c>
      <c r="N765" s="18">
        <f>SUMIFS(T_PROF[paid_amt],T_PROF[bill_npi],$A765,T_PROF[year],N$2,T_PROF[encounter],N$4)</f>
        <v>0</v>
      </c>
      <c r="O765" s="18">
        <f t="shared" si="80"/>
        <v>0</v>
      </c>
      <c r="P765" s="1">
        <f t="shared" si="81"/>
        <v>0</v>
      </c>
      <c r="Q765" s="1">
        <f t="shared" si="82"/>
        <v>0</v>
      </c>
      <c r="R765" s="1">
        <f t="shared" si="83"/>
        <v>0</v>
      </c>
      <c r="S765" s="2">
        <f>SUM($R$6:$R765)/SUM($R$6:$R$1749)</f>
        <v>0.97668498339077003</v>
      </c>
    </row>
    <row r="766" spans="1:19" x14ac:dyDescent="0.35">
      <c r="A766">
        <v>1356444160</v>
      </c>
      <c r="B766" t="s">
        <v>351</v>
      </c>
      <c r="C766" t="s">
        <v>777</v>
      </c>
      <c r="D766" s="1">
        <f>SUMIFS(T_PROF[claims],T_PROF[year],D$2,T_PROF[encounter],D$4,T_PROF[bill_npi],$A766)</f>
        <v>2</v>
      </c>
      <c r="E766" s="1">
        <f>SUMIFS(T_PROF[claims],T_PROF[year],E$2,T_PROF[encounter],E$4,T_PROF[bill_npi],$A766)</f>
        <v>0</v>
      </c>
      <c r="F766" s="1">
        <f t="shared" si="77"/>
        <v>2</v>
      </c>
      <c r="G766" s="1">
        <f>SUMIFS(T_PROF[claims],T_PROF[year],G$2,T_PROF[encounter],G$4,T_PROF[bill_npi],$A766)</f>
        <v>0</v>
      </c>
      <c r="H766" s="1">
        <f>SUMIFS(T_PROF[claims],T_PROF[year],H$2,T_PROF[encounter],H$4,T_PROF[bill_npi],$A766)</f>
        <v>0</v>
      </c>
      <c r="I766" s="1">
        <f t="shared" si="78"/>
        <v>0</v>
      </c>
      <c r="J766" s="1">
        <f>SUMIFS(T_PROF[claims],T_PROF[year],J$2,T_PROF[encounter],J$4,T_PROF[bill_npi],$A766)</f>
        <v>0</v>
      </c>
      <c r="K766" s="1">
        <f>SUMIFS(T_PROF[claims],T_PROF[year],K$2,T_PROF[encounter],K$4,T_PROF[bill_npi],$A766)</f>
        <v>1</v>
      </c>
      <c r="L766" s="1">
        <f t="shared" si="79"/>
        <v>1</v>
      </c>
      <c r="M766" s="18">
        <f>SUMIFS(T_PROF[paid_amt],T_PROF[bill_npi],$A766,T_PROF[year],M$2,T_PROF[encounter],M$4)</f>
        <v>0</v>
      </c>
      <c r="N766" s="18">
        <f>SUMIFS(T_PROF[paid_amt],T_PROF[bill_npi],$A766,T_PROF[year],N$2,T_PROF[encounter],N$4)</f>
        <v>1749.73</v>
      </c>
      <c r="O766" s="18">
        <f t="shared" si="80"/>
        <v>1749.73</v>
      </c>
      <c r="P766" s="1">
        <f t="shared" si="81"/>
        <v>0.66666666666666663</v>
      </c>
      <c r="Q766" s="1">
        <f t="shared" si="82"/>
        <v>0.33333333333333331</v>
      </c>
      <c r="R766" s="1">
        <f t="shared" si="83"/>
        <v>1</v>
      </c>
      <c r="S766" s="2">
        <f>SUM($R$6:$R766)/SUM($R$6:$R$1749)</f>
        <v>0.9767160286858555</v>
      </c>
    </row>
    <row r="767" spans="1:19" x14ac:dyDescent="0.35">
      <c r="A767">
        <v>1255656179</v>
      </c>
      <c r="B767" t="s">
        <v>351</v>
      </c>
      <c r="C767" t="s">
        <v>777</v>
      </c>
      <c r="D767" s="1">
        <f>SUMIFS(T_PROF[claims],T_PROF[year],D$2,T_PROF[encounter],D$4,T_PROF[bill_npi],$A767)</f>
        <v>2</v>
      </c>
      <c r="E767" s="1">
        <f>SUMIFS(T_PROF[claims],T_PROF[year],E$2,T_PROF[encounter],E$4,T_PROF[bill_npi],$A767)</f>
        <v>0</v>
      </c>
      <c r="F767" s="1">
        <f t="shared" si="77"/>
        <v>2</v>
      </c>
      <c r="G767" s="1">
        <f>SUMIFS(T_PROF[claims],T_PROF[year],G$2,T_PROF[encounter],G$4,T_PROF[bill_npi],$A767)</f>
        <v>1</v>
      </c>
      <c r="H767" s="1">
        <f>SUMIFS(T_PROF[claims],T_PROF[year],H$2,T_PROF[encounter],H$4,T_PROF[bill_npi],$A767)</f>
        <v>0</v>
      </c>
      <c r="I767" s="1">
        <f t="shared" si="78"/>
        <v>1</v>
      </c>
      <c r="J767" s="1">
        <f>SUMIFS(T_PROF[claims],T_PROF[year],J$2,T_PROF[encounter],J$4,T_PROF[bill_npi],$A767)</f>
        <v>0</v>
      </c>
      <c r="K767" s="1">
        <f>SUMIFS(T_PROF[claims],T_PROF[year],K$2,T_PROF[encounter],K$4,T_PROF[bill_npi],$A767)</f>
        <v>0</v>
      </c>
      <c r="L767" s="1">
        <f t="shared" si="79"/>
        <v>0</v>
      </c>
      <c r="M767" s="18">
        <f>SUMIFS(T_PROF[paid_amt],T_PROF[bill_npi],$A767,T_PROF[year],M$2,T_PROF[encounter],M$4)</f>
        <v>0</v>
      </c>
      <c r="N767" s="18">
        <f>SUMIFS(T_PROF[paid_amt],T_PROF[bill_npi],$A767,T_PROF[year],N$2,T_PROF[encounter],N$4)</f>
        <v>0</v>
      </c>
      <c r="O767" s="18">
        <f t="shared" si="80"/>
        <v>0</v>
      </c>
      <c r="P767" s="1">
        <f t="shared" si="81"/>
        <v>1</v>
      </c>
      <c r="Q767" s="1">
        <f t="shared" si="82"/>
        <v>0</v>
      </c>
      <c r="R767" s="1">
        <f t="shared" si="83"/>
        <v>1</v>
      </c>
      <c r="S767" s="2">
        <f>SUM($R$6:$R767)/SUM($R$6:$R$1749)</f>
        <v>0.97674707398094107</v>
      </c>
    </row>
    <row r="768" spans="1:19" x14ac:dyDescent="0.35">
      <c r="A768">
        <v>1992765424</v>
      </c>
      <c r="B768" t="s">
        <v>351</v>
      </c>
      <c r="C768" t="s">
        <v>777</v>
      </c>
      <c r="D768" s="1">
        <f>SUMIFS(T_PROF[claims],T_PROF[year],D$2,T_PROF[encounter],D$4,T_PROF[bill_npi],$A768)</f>
        <v>1</v>
      </c>
      <c r="E768" s="1">
        <f>SUMIFS(T_PROF[claims],T_PROF[year],E$2,T_PROF[encounter],E$4,T_PROF[bill_npi],$A768)</f>
        <v>0</v>
      </c>
      <c r="F768" s="1">
        <f t="shared" si="77"/>
        <v>1</v>
      </c>
      <c r="G768" s="1">
        <f>SUMIFS(T_PROF[claims],T_PROF[year],G$2,T_PROF[encounter],G$4,T_PROF[bill_npi],$A768)</f>
        <v>0</v>
      </c>
      <c r="H768" s="1">
        <f>SUMIFS(T_PROF[claims],T_PROF[year],H$2,T_PROF[encounter],H$4,T_PROF[bill_npi],$A768)</f>
        <v>0</v>
      </c>
      <c r="I768" s="1">
        <f t="shared" si="78"/>
        <v>0</v>
      </c>
      <c r="J768" s="1">
        <f>SUMIFS(T_PROF[claims],T_PROF[year],J$2,T_PROF[encounter],J$4,T_PROF[bill_npi],$A768)</f>
        <v>0</v>
      </c>
      <c r="K768" s="1">
        <f>SUMIFS(T_PROF[claims],T_PROF[year],K$2,T_PROF[encounter],K$4,T_PROF[bill_npi],$A768)</f>
        <v>0</v>
      </c>
      <c r="L768" s="1">
        <f t="shared" si="79"/>
        <v>0</v>
      </c>
      <c r="M768" s="18">
        <f>SUMIFS(T_PROF[paid_amt],T_PROF[bill_npi],$A768,T_PROF[year],M$2,T_PROF[encounter],M$4)</f>
        <v>0</v>
      </c>
      <c r="N768" s="18">
        <f>SUMIFS(T_PROF[paid_amt],T_PROF[bill_npi],$A768,T_PROF[year],N$2,T_PROF[encounter],N$4)</f>
        <v>0</v>
      </c>
      <c r="O768" s="18">
        <f t="shared" si="80"/>
        <v>0</v>
      </c>
      <c r="P768" s="1">
        <f t="shared" si="81"/>
        <v>0.33333333333333331</v>
      </c>
      <c r="Q768" s="1">
        <f t="shared" si="82"/>
        <v>0</v>
      </c>
      <c r="R768" s="1">
        <f t="shared" si="83"/>
        <v>0.33333333333333331</v>
      </c>
      <c r="S768" s="2">
        <f>SUM($R$6:$R768)/SUM($R$6:$R$1749)</f>
        <v>0.97675742241263619</v>
      </c>
    </row>
    <row r="769" spans="1:19" x14ac:dyDescent="0.35">
      <c r="A769">
        <v>1639390404</v>
      </c>
      <c r="B769" t="s">
        <v>351</v>
      </c>
      <c r="C769" t="s">
        <v>777</v>
      </c>
      <c r="D769" s="1">
        <f>SUMIFS(T_PROF[claims],T_PROF[year],D$2,T_PROF[encounter],D$4,T_PROF[bill_npi],$A769)</f>
        <v>0</v>
      </c>
      <c r="E769" s="1">
        <f>SUMIFS(T_PROF[claims],T_PROF[year],E$2,T_PROF[encounter],E$4,T_PROF[bill_npi],$A769)</f>
        <v>1</v>
      </c>
      <c r="F769" s="1">
        <f t="shared" si="77"/>
        <v>1</v>
      </c>
      <c r="G769" s="1">
        <f>SUMIFS(T_PROF[claims],T_PROF[year],G$2,T_PROF[encounter],G$4,T_PROF[bill_npi],$A769)</f>
        <v>0</v>
      </c>
      <c r="H769" s="1">
        <f>SUMIFS(T_PROF[claims],T_PROF[year],H$2,T_PROF[encounter],H$4,T_PROF[bill_npi],$A769)</f>
        <v>0</v>
      </c>
      <c r="I769" s="1">
        <f t="shared" si="78"/>
        <v>0</v>
      </c>
      <c r="J769" s="1">
        <f>SUMIFS(T_PROF[claims],T_PROF[year],J$2,T_PROF[encounter],J$4,T_PROF[bill_npi],$A769)</f>
        <v>0</v>
      </c>
      <c r="K769" s="1">
        <f>SUMIFS(T_PROF[claims],T_PROF[year],K$2,T_PROF[encounter],K$4,T_PROF[bill_npi],$A769)</f>
        <v>0</v>
      </c>
      <c r="L769" s="1">
        <f t="shared" si="79"/>
        <v>0</v>
      </c>
      <c r="M769" s="18">
        <f>SUMIFS(T_PROF[paid_amt],T_PROF[bill_npi],$A769,T_PROF[year],M$2,T_PROF[encounter],M$4)</f>
        <v>0</v>
      </c>
      <c r="N769" s="18">
        <f>SUMIFS(T_PROF[paid_amt],T_PROF[bill_npi],$A769,T_PROF[year],N$2,T_PROF[encounter],N$4)</f>
        <v>0</v>
      </c>
      <c r="O769" s="18">
        <f t="shared" si="80"/>
        <v>0</v>
      </c>
      <c r="P769" s="1">
        <f t="shared" si="81"/>
        <v>0</v>
      </c>
      <c r="Q769" s="1">
        <f t="shared" si="82"/>
        <v>0.33333333333333331</v>
      </c>
      <c r="R769" s="1">
        <f t="shared" si="83"/>
        <v>0.33333333333333331</v>
      </c>
      <c r="S769" s="2">
        <f>SUM($R$6:$R769)/SUM($R$6:$R$1749)</f>
        <v>0.97676777084433131</v>
      </c>
    </row>
    <row r="770" spans="1:19" x14ac:dyDescent="0.35">
      <c r="A770">
        <v>1801968722</v>
      </c>
      <c r="B770" t="s">
        <v>351</v>
      </c>
      <c r="C770" t="s">
        <v>777</v>
      </c>
      <c r="D770" s="1">
        <f>SUMIFS(T_PROF[claims],T_PROF[year],D$2,T_PROF[encounter],D$4,T_PROF[bill_npi],$A770)</f>
        <v>1</v>
      </c>
      <c r="E770" s="1">
        <f>SUMIFS(T_PROF[claims],T_PROF[year],E$2,T_PROF[encounter],E$4,T_PROF[bill_npi],$A770)</f>
        <v>0</v>
      </c>
      <c r="F770" s="1">
        <f t="shared" si="77"/>
        <v>1</v>
      </c>
      <c r="G770" s="1">
        <f>SUMIFS(T_PROF[claims],T_PROF[year],G$2,T_PROF[encounter],G$4,T_PROF[bill_npi],$A770)</f>
        <v>2</v>
      </c>
      <c r="H770" s="1">
        <f>SUMIFS(T_PROF[claims],T_PROF[year],H$2,T_PROF[encounter],H$4,T_PROF[bill_npi],$A770)</f>
        <v>0</v>
      </c>
      <c r="I770" s="1">
        <f t="shared" si="78"/>
        <v>2</v>
      </c>
      <c r="J770" s="1">
        <f>SUMIFS(T_PROF[claims],T_PROF[year],J$2,T_PROF[encounter],J$4,T_PROF[bill_npi],$A770)</f>
        <v>0</v>
      </c>
      <c r="K770" s="1">
        <f>SUMIFS(T_PROF[claims],T_PROF[year],K$2,T_PROF[encounter],K$4,T_PROF[bill_npi],$A770)</f>
        <v>0</v>
      </c>
      <c r="L770" s="1">
        <f t="shared" si="79"/>
        <v>0</v>
      </c>
      <c r="M770" s="18">
        <f>SUMIFS(T_PROF[paid_amt],T_PROF[bill_npi],$A770,T_PROF[year],M$2,T_PROF[encounter],M$4)</f>
        <v>0</v>
      </c>
      <c r="N770" s="18">
        <f>SUMIFS(T_PROF[paid_amt],T_PROF[bill_npi],$A770,T_PROF[year],N$2,T_PROF[encounter],N$4)</f>
        <v>0</v>
      </c>
      <c r="O770" s="18">
        <f t="shared" si="80"/>
        <v>0</v>
      </c>
      <c r="P770" s="1">
        <f t="shared" si="81"/>
        <v>1</v>
      </c>
      <c r="Q770" s="1">
        <f t="shared" si="82"/>
        <v>0</v>
      </c>
      <c r="R770" s="1">
        <f t="shared" si="83"/>
        <v>1</v>
      </c>
      <c r="S770" s="2">
        <f>SUM($R$6:$R770)/SUM($R$6:$R$1749)</f>
        <v>0.97679881613941688</v>
      </c>
    </row>
    <row r="771" spans="1:19" x14ac:dyDescent="0.35">
      <c r="A771">
        <v>1366409732</v>
      </c>
      <c r="B771" t="s">
        <v>361</v>
      </c>
      <c r="C771" t="s">
        <v>546</v>
      </c>
      <c r="D771" s="1">
        <f>SUMIFS(T_PROF[claims],T_PROF[year],D$2,T_PROF[encounter],D$4,T_PROF[bill_npi],$A771)</f>
        <v>0</v>
      </c>
      <c r="E771" s="1">
        <f>SUMIFS(T_PROF[claims],T_PROF[year],E$2,T_PROF[encounter],E$4,T_PROF[bill_npi],$A771)</f>
        <v>5</v>
      </c>
      <c r="F771" s="1">
        <f t="shared" si="77"/>
        <v>5</v>
      </c>
      <c r="G771" s="1">
        <f>SUMIFS(T_PROF[claims],T_PROF[year],G$2,T_PROF[encounter],G$4,T_PROF[bill_npi],$A771)</f>
        <v>0</v>
      </c>
      <c r="H771" s="1">
        <f>SUMIFS(T_PROF[claims],T_PROF[year],H$2,T_PROF[encounter],H$4,T_PROF[bill_npi],$A771)</f>
        <v>0</v>
      </c>
      <c r="I771" s="1">
        <f t="shared" si="78"/>
        <v>0</v>
      </c>
      <c r="J771" s="1">
        <f>SUMIFS(T_PROF[claims],T_PROF[year],J$2,T_PROF[encounter],J$4,T_PROF[bill_npi],$A771)</f>
        <v>0</v>
      </c>
      <c r="K771" s="1">
        <f>SUMIFS(T_PROF[claims],T_PROF[year],K$2,T_PROF[encounter],K$4,T_PROF[bill_npi],$A771)</f>
        <v>0</v>
      </c>
      <c r="L771" s="1">
        <f t="shared" si="79"/>
        <v>0</v>
      </c>
      <c r="M771" s="18">
        <f>SUMIFS(T_PROF[paid_amt],T_PROF[bill_npi],$A771,T_PROF[year],M$2,T_PROF[encounter],M$4)</f>
        <v>0</v>
      </c>
      <c r="N771" s="18">
        <f>SUMIFS(T_PROF[paid_amt],T_PROF[bill_npi],$A771,T_PROF[year],N$2,T_PROF[encounter],N$4)</f>
        <v>0</v>
      </c>
      <c r="O771" s="18">
        <f t="shared" si="80"/>
        <v>0</v>
      </c>
      <c r="P771" s="1">
        <f t="shared" si="81"/>
        <v>0</v>
      </c>
      <c r="Q771" s="1">
        <f t="shared" si="82"/>
        <v>1.6666666666666667</v>
      </c>
      <c r="R771" s="1">
        <f t="shared" si="83"/>
        <v>1.6666666666666667</v>
      </c>
      <c r="S771" s="2">
        <f>SUM($R$6:$R771)/SUM($R$6:$R$1749)</f>
        <v>0.9768505582978928</v>
      </c>
    </row>
    <row r="772" spans="1:19" x14ac:dyDescent="0.35">
      <c r="A772">
        <v>1669782686</v>
      </c>
      <c r="B772" t="s">
        <v>353</v>
      </c>
      <c r="C772" t="s">
        <v>3196</v>
      </c>
      <c r="D772" s="1">
        <f>SUMIFS(T_PROF[claims],T_PROF[year],D$2,T_PROF[encounter],D$4,T_PROF[bill_npi],$A772)</f>
        <v>0</v>
      </c>
      <c r="E772" s="1">
        <f>SUMIFS(T_PROF[claims],T_PROF[year],E$2,T_PROF[encounter],E$4,T_PROF[bill_npi],$A772)</f>
        <v>4</v>
      </c>
      <c r="F772" s="1">
        <f t="shared" si="77"/>
        <v>4</v>
      </c>
      <c r="G772" s="1">
        <f>SUMIFS(T_PROF[claims],T_PROF[year],G$2,T_PROF[encounter],G$4,T_PROF[bill_npi],$A772)</f>
        <v>0</v>
      </c>
      <c r="H772" s="1">
        <f>SUMIFS(T_PROF[claims],T_PROF[year],H$2,T_PROF[encounter],H$4,T_PROF[bill_npi],$A772)</f>
        <v>0</v>
      </c>
      <c r="I772" s="1">
        <f t="shared" si="78"/>
        <v>0</v>
      </c>
      <c r="J772" s="1">
        <f>SUMIFS(T_PROF[claims],T_PROF[year],J$2,T_PROF[encounter],J$4,T_PROF[bill_npi],$A772)</f>
        <v>0</v>
      </c>
      <c r="K772" s="1">
        <f>SUMIFS(T_PROF[claims],T_PROF[year],K$2,T_PROF[encounter],K$4,T_PROF[bill_npi],$A772)</f>
        <v>0</v>
      </c>
      <c r="L772" s="1">
        <f t="shared" si="79"/>
        <v>0</v>
      </c>
      <c r="M772" s="18">
        <f>SUMIFS(T_PROF[paid_amt],T_PROF[bill_npi],$A772,T_PROF[year],M$2,T_PROF[encounter],M$4)</f>
        <v>0</v>
      </c>
      <c r="N772" s="18">
        <f>SUMIFS(T_PROF[paid_amt],T_PROF[bill_npi],$A772,T_PROF[year],N$2,T_PROF[encounter],N$4)</f>
        <v>0</v>
      </c>
      <c r="O772" s="18">
        <f t="shared" si="80"/>
        <v>0</v>
      </c>
      <c r="P772" s="1">
        <f t="shared" si="81"/>
        <v>0</v>
      </c>
      <c r="Q772" s="1">
        <f t="shared" si="82"/>
        <v>1.3333333333333333</v>
      </c>
      <c r="R772" s="1">
        <f t="shared" si="83"/>
        <v>1.3333333333333333</v>
      </c>
      <c r="S772" s="2">
        <f>SUM($R$6:$R772)/SUM($R$6:$R$1749)</f>
        <v>0.97689195202467349</v>
      </c>
    </row>
    <row r="773" spans="1:19" x14ac:dyDescent="0.35">
      <c r="A773">
        <v>1336359777</v>
      </c>
      <c r="B773" t="s">
        <v>351</v>
      </c>
      <c r="C773" t="s">
        <v>777</v>
      </c>
      <c r="D773" s="1">
        <f>SUMIFS(T_PROF[claims],T_PROF[year],D$2,T_PROF[encounter],D$4,T_PROF[bill_npi],$A773)</f>
        <v>1</v>
      </c>
      <c r="E773" s="1">
        <f>SUMIFS(T_PROF[claims],T_PROF[year],E$2,T_PROF[encounter],E$4,T_PROF[bill_npi],$A773)</f>
        <v>1</v>
      </c>
      <c r="F773" s="1">
        <f t="shared" si="77"/>
        <v>2</v>
      </c>
      <c r="G773" s="1">
        <f>SUMIFS(T_PROF[claims],T_PROF[year],G$2,T_PROF[encounter],G$4,T_PROF[bill_npi],$A773)</f>
        <v>3</v>
      </c>
      <c r="H773" s="1">
        <f>SUMIFS(T_PROF[claims],T_PROF[year],H$2,T_PROF[encounter],H$4,T_PROF[bill_npi],$A773)</f>
        <v>0</v>
      </c>
      <c r="I773" s="1">
        <f t="shared" si="78"/>
        <v>3</v>
      </c>
      <c r="J773" s="1">
        <f>SUMIFS(T_PROF[claims],T_PROF[year],J$2,T_PROF[encounter],J$4,T_PROF[bill_npi],$A773)</f>
        <v>3</v>
      </c>
      <c r="K773" s="1">
        <f>SUMIFS(T_PROF[claims],T_PROF[year],K$2,T_PROF[encounter],K$4,T_PROF[bill_npi],$A773)</f>
        <v>0</v>
      </c>
      <c r="L773" s="1">
        <f t="shared" si="79"/>
        <v>3</v>
      </c>
      <c r="M773" s="18">
        <f>SUMIFS(T_PROF[paid_amt],T_PROF[bill_npi],$A773,T_PROF[year],M$2,T_PROF[encounter],M$4)</f>
        <v>1720.75</v>
      </c>
      <c r="N773" s="18">
        <f>SUMIFS(T_PROF[paid_amt],T_PROF[bill_npi],$A773,T_PROF[year],N$2,T_PROF[encounter],N$4)</f>
        <v>0</v>
      </c>
      <c r="O773" s="18">
        <f t="shared" si="80"/>
        <v>1720.75</v>
      </c>
      <c r="P773" s="1">
        <f t="shared" si="81"/>
        <v>2.3333333333333335</v>
      </c>
      <c r="Q773" s="1">
        <f t="shared" si="82"/>
        <v>0.33333333333333331</v>
      </c>
      <c r="R773" s="1">
        <f t="shared" si="83"/>
        <v>2.6666666666666665</v>
      </c>
      <c r="S773" s="2">
        <f>SUM($R$6:$R773)/SUM($R$6:$R$1749)</f>
        <v>0.97697473947823488</v>
      </c>
    </row>
    <row r="774" spans="1:19" x14ac:dyDescent="0.35">
      <c r="A774">
        <v>1922017433</v>
      </c>
      <c r="B774" t="s">
        <v>351</v>
      </c>
      <c r="C774" t="s">
        <v>777</v>
      </c>
      <c r="D774" s="1">
        <f>SUMIFS(T_PROF[claims],T_PROF[year],D$2,T_PROF[encounter],D$4,T_PROF[bill_npi],$A774)</f>
        <v>2</v>
      </c>
      <c r="E774" s="1">
        <f>SUMIFS(T_PROF[claims],T_PROF[year],E$2,T_PROF[encounter],E$4,T_PROF[bill_npi],$A774)</f>
        <v>0</v>
      </c>
      <c r="F774" s="1">
        <f t="shared" ref="F774:F837" si="84">SUM(D774,E774)</f>
        <v>2</v>
      </c>
      <c r="G774" s="1">
        <f>SUMIFS(T_PROF[claims],T_PROF[year],G$2,T_PROF[encounter],G$4,T_PROF[bill_npi],$A774)</f>
        <v>1</v>
      </c>
      <c r="H774" s="1">
        <f>SUMIFS(T_PROF[claims],T_PROF[year],H$2,T_PROF[encounter],H$4,T_PROF[bill_npi],$A774)</f>
        <v>0</v>
      </c>
      <c r="I774" s="1">
        <f t="shared" ref="I774:I837" si="85">SUM(G774,H774)</f>
        <v>1</v>
      </c>
      <c r="J774" s="1">
        <f>SUMIFS(T_PROF[claims],T_PROF[year],J$2,T_PROF[encounter],J$4,T_PROF[bill_npi],$A774)</f>
        <v>6</v>
      </c>
      <c r="K774" s="1">
        <f>SUMIFS(T_PROF[claims],T_PROF[year],K$2,T_PROF[encounter],K$4,T_PROF[bill_npi],$A774)</f>
        <v>0</v>
      </c>
      <c r="L774" s="1">
        <f t="shared" ref="L774:L837" si="86">SUM(J774,K774)</f>
        <v>6</v>
      </c>
      <c r="M774" s="18">
        <f>SUMIFS(T_PROF[paid_amt],T_PROF[bill_npi],$A774,T_PROF[year],M$2,T_PROF[encounter],M$4)</f>
        <v>0</v>
      </c>
      <c r="N774" s="18">
        <f>SUMIFS(T_PROF[paid_amt],T_PROF[bill_npi],$A774,T_PROF[year],N$2,T_PROF[encounter],N$4)</f>
        <v>0</v>
      </c>
      <c r="O774" s="18">
        <f t="shared" si="80"/>
        <v>0</v>
      </c>
      <c r="P774" s="1">
        <f t="shared" si="81"/>
        <v>3</v>
      </c>
      <c r="Q774" s="1">
        <f t="shared" si="82"/>
        <v>0</v>
      </c>
      <c r="R774" s="1">
        <f t="shared" si="83"/>
        <v>3</v>
      </c>
      <c r="S774" s="2">
        <f>SUM($R$6:$R774)/SUM($R$6:$R$1749)</f>
        <v>0.97706787536349149</v>
      </c>
    </row>
    <row r="775" spans="1:19" x14ac:dyDescent="0.35">
      <c r="A775">
        <v>1467536839</v>
      </c>
      <c r="B775" t="s">
        <v>351</v>
      </c>
      <c r="C775" t="s">
        <v>777</v>
      </c>
      <c r="D775" s="1">
        <f>SUMIFS(T_PROF[claims],T_PROF[year],D$2,T_PROF[encounter],D$4,T_PROF[bill_npi],$A775)</f>
        <v>6</v>
      </c>
      <c r="E775" s="1">
        <f>SUMIFS(T_PROF[claims],T_PROF[year],E$2,T_PROF[encounter],E$4,T_PROF[bill_npi],$A775)</f>
        <v>0</v>
      </c>
      <c r="F775" s="1">
        <f t="shared" si="84"/>
        <v>6</v>
      </c>
      <c r="G775" s="1">
        <f>SUMIFS(T_PROF[claims],T_PROF[year],G$2,T_PROF[encounter],G$4,T_PROF[bill_npi],$A775)</f>
        <v>1</v>
      </c>
      <c r="H775" s="1">
        <f>SUMIFS(T_PROF[claims],T_PROF[year],H$2,T_PROF[encounter],H$4,T_PROF[bill_npi],$A775)</f>
        <v>0</v>
      </c>
      <c r="I775" s="1">
        <f t="shared" si="85"/>
        <v>1</v>
      </c>
      <c r="J775" s="1">
        <f>SUMIFS(T_PROF[claims],T_PROF[year],J$2,T_PROF[encounter],J$4,T_PROF[bill_npi],$A775)</f>
        <v>1</v>
      </c>
      <c r="K775" s="1">
        <f>SUMIFS(T_PROF[claims],T_PROF[year],K$2,T_PROF[encounter],K$4,T_PROF[bill_npi],$A775)</f>
        <v>0</v>
      </c>
      <c r="L775" s="1">
        <f t="shared" si="86"/>
        <v>1</v>
      </c>
      <c r="M775" s="18">
        <f>SUMIFS(T_PROF[paid_amt],T_PROF[bill_npi],$A775,T_PROF[year],M$2,T_PROF[encounter],M$4)</f>
        <v>1720.75</v>
      </c>
      <c r="N775" s="18">
        <f>SUMIFS(T_PROF[paid_amt],T_PROF[bill_npi],$A775,T_PROF[year],N$2,T_PROF[encounter],N$4)</f>
        <v>0</v>
      </c>
      <c r="O775" s="18">
        <f t="shared" ref="O775:O838" si="87">SUM(M775:N775)</f>
        <v>1720.75</v>
      </c>
      <c r="P775" s="1">
        <f t="shared" ref="P775:P838" si="88">AVERAGE(J775,G775,D775)</f>
        <v>2.6666666666666665</v>
      </c>
      <c r="Q775" s="1">
        <f t="shared" ref="Q775:Q838" si="89">AVERAGE(K775,H775,E775)</f>
        <v>0</v>
      </c>
      <c r="R775" s="1">
        <f t="shared" ref="R775:R838" si="90">AVERAGE(L775,I775,F775)</f>
        <v>2.6666666666666665</v>
      </c>
      <c r="S775" s="2">
        <f>SUM($R$6:$R775)/SUM($R$6:$R$1749)</f>
        <v>0.97715066281705298</v>
      </c>
    </row>
    <row r="776" spans="1:19" x14ac:dyDescent="0.35">
      <c r="A776">
        <v>1730123951</v>
      </c>
      <c r="B776" t="s">
        <v>351</v>
      </c>
      <c r="C776" t="s">
        <v>777</v>
      </c>
      <c r="D776" s="1">
        <f>SUMIFS(T_PROF[claims],T_PROF[year],D$2,T_PROF[encounter],D$4,T_PROF[bill_npi],$A776)</f>
        <v>0</v>
      </c>
      <c r="E776" s="1">
        <f>SUMIFS(T_PROF[claims],T_PROF[year],E$2,T_PROF[encounter],E$4,T_PROF[bill_npi],$A776)</f>
        <v>4</v>
      </c>
      <c r="F776" s="1">
        <f t="shared" si="84"/>
        <v>4</v>
      </c>
      <c r="G776" s="1">
        <f>SUMIFS(T_PROF[claims],T_PROF[year],G$2,T_PROF[encounter],G$4,T_PROF[bill_npi],$A776)</f>
        <v>0</v>
      </c>
      <c r="H776" s="1">
        <f>SUMIFS(T_PROF[claims],T_PROF[year],H$2,T_PROF[encounter],H$4,T_PROF[bill_npi],$A776)</f>
        <v>1</v>
      </c>
      <c r="I776" s="1">
        <f t="shared" si="85"/>
        <v>1</v>
      </c>
      <c r="J776" s="1">
        <f>SUMIFS(T_PROF[claims],T_PROF[year],J$2,T_PROF[encounter],J$4,T_PROF[bill_npi],$A776)</f>
        <v>0</v>
      </c>
      <c r="K776" s="1">
        <f>SUMIFS(T_PROF[claims],T_PROF[year],K$2,T_PROF[encounter],K$4,T_PROF[bill_npi],$A776)</f>
        <v>8</v>
      </c>
      <c r="L776" s="1">
        <f t="shared" si="86"/>
        <v>8</v>
      </c>
      <c r="M776" s="18">
        <f>SUMIFS(T_PROF[paid_amt],T_PROF[bill_npi],$A776,T_PROF[year],M$2,T_PROF[encounter],M$4)</f>
        <v>0</v>
      </c>
      <c r="N776" s="18">
        <f>SUMIFS(T_PROF[paid_amt],T_PROF[bill_npi],$A776,T_PROF[year],N$2,T_PROF[encounter],N$4)</f>
        <v>5706.5</v>
      </c>
      <c r="O776" s="18">
        <f t="shared" si="87"/>
        <v>5706.5</v>
      </c>
      <c r="P776" s="1">
        <f t="shared" si="88"/>
        <v>0</v>
      </c>
      <c r="Q776" s="1">
        <f t="shared" si="89"/>
        <v>4.333333333333333</v>
      </c>
      <c r="R776" s="1">
        <f t="shared" si="90"/>
        <v>4.333333333333333</v>
      </c>
      <c r="S776" s="2">
        <f>SUM($R$6:$R776)/SUM($R$6:$R$1749)</f>
        <v>0.97728519242909018</v>
      </c>
    </row>
    <row r="777" spans="1:19" x14ac:dyDescent="0.35">
      <c r="A777">
        <v>1396868485</v>
      </c>
      <c r="B777" t="s">
        <v>351</v>
      </c>
      <c r="C777" t="s">
        <v>777</v>
      </c>
      <c r="D777" s="1">
        <f>SUMIFS(T_PROF[claims],T_PROF[year],D$2,T_PROF[encounter],D$4,T_PROF[bill_npi],$A777)</f>
        <v>0</v>
      </c>
      <c r="E777" s="1">
        <f>SUMIFS(T_PROF[claims],T_PROF[year],E$2,T_PROF[encounter],E$4,T_PROF[bill_npi],$A777)</f>
        <v>3</v>
      </c>
      <c r="F777" s="1">
        <f t="shared" si="84"/>
        <v>3</v>
      </c>
      <c r="G777" s="1">
        <f>SUMIFS(T_PROF[claims],T_PROF[year],G$2,T_PROF[encounter],G$4,T_PROF[bill_npi],$A777)</f>
        <v>0</v>
      </c>
      <c r="H777" s="1">
        <f>SUMIFS(T_PROF[claims],T_PROF[year],H$2,T_PROF[encounter],H$4,T_PROF[bill_npi],$A777)</f>
        <v>0</v>
      </c>
      <c r="I777" s="1">
        <f t="shared" si="85"/>
        <v>0</v>
      </c>
      <c r="J777" s="1">
        <f>SUMIFS(T_PROF[claims],T_PROF[year],J$2,T_PROF[encounter],J$4,T_PROF[bill_npi],$A777)</f>
        <v>0</v>
      </c>
      <c r="K777" s="1">
        <f>SUMIFS(T_PROF[claims],T_PROF[year],K$2,T_PROF[encounter],K$4,T_PROF[bill_npi],$A777)</f>
        <v>1</v>
      </c>
      <c r="L777" s="1">
        <f t="shared" si="86"/>
        <v>1</v>
      </c>
      <c r="M777" s="18">
        <f>SUMIFS(T_PROF[paid_amt],T_PROF[bill_npi],$A777,T_PROF[year],M$2,T_PROF[encounter],M$4)</f>
        <v>0</v>
      </c>
      <c r="N777" s="18">
        <f>SUMIFS(T_PROF[paid_amt],T_PROF[bill_npi],$A777,T_PROF[year],N$2,T_PROF[encounter],N$4)</f>
        <v>3251.28</v>
      </c>
      <c r="O777" s="18">
        <f t="shared" si="87"/>
        <v>3251.28</v>
      </c>
      <c r="P777" s="1">
        <f t="shared" si="88"/>
        <v>0</v>
      </c>
      <c r="Q777" s="1">
        <f t="shared" si="89"/>
        <v>1.3333333333333333</v>
      </c>
      <c r="R777" s="1">
        <f t="shared" si="90"/>
        <v>1.3333333333333333</v>
      </c>
      <c r="S777" s="2">
        <f>SUM($R$6:$R777)/SUM($R$6:$R$1749)</f>
        <v>0.97732658615587087</v>
      </c>
    </row>
    <row r="778" spans="1:19" x14ac:dyDescent="0.35">
      <c r="A778">
        <v>1558387100</v>
      </c>
      <c r="B778" t="s">
        <v>351</v>
      </c>
      <c r="C778" t="s">
        <v>777</v>
      </c>
      <c r="D778" s="1">
        <f>SUMIFS(T_PROF[claims],T_PROF[year],D$2,T_PROF[encounter],D$4,T_PROF[bill_npi],$A778)</f>
        <v>2</v>
      </c>
      <c r="E778" s="1">
        <f>SUMIFS(T_PROF[claims],T_PROF[year],E$2,T_PROF[encounter],E$4,T_PROF[bill_npi],$A778)</f>
        <v>0</v>
      </c>
      <c r="F778" s="1">
        <f t="shared" si="84"/>
        <v>2</v>
      </c>
      <c r="G778" s="1">
        <f>SUMIFS(T_PROF[claims],T_PROF[year],G$2,T_PROF[encounter],G$4,T_PROF[bill_npi],$A778)</f>
        <v>1</v>
      </c>
      <c r="H778" s="1">
        <f>SUMIFS(T_PROF[claims],T_PROF[year],H$2,T_PROF[encounter],H$4,T_PROF[bill_npi],$A778)</f>
        <v>0</v>
      </c>
      <c r="I778" s="1">
        <f t="shared" si="85"/>
        <v>1</v>
      </c>
      <c r="J778" s="1">
        <f>SUMIFS(T_PROF[claims],T_PROF[year],J$2,T_PROF[encounter],J$4,T_PROF[bill_npi],$A778)</f>
        <v>0</v>
      </c>
      <c r="K778" s="1">
        <f>SUMIFS(T_PROF[claims],T_PROF[year],K$2,T_PROF[encounter],K$4,T_PROF[bill_npi],$A778)</f>
        <v>0</v>
      </c>
      <c r="L778" s="1">
        <f t="shared" si="86"/>
        <v>0</v>
      </c>
      <c r="M778" s="18">
        <f>SUMIFS(T_PROF[paid_amt],T_PROF[bill_npi],$A778,T_PROF[year],M$2,T_PROF[encounter],M$4)</f>
        <v>0</v>
      </c>
      <c r="N778" s="18">
        <f>SUMIFS(T_PROF[paid_amt],T_PROF[bill_npi],$A778,T_PROF[year],N$2,T_PROF[encounter],N$4)</f>
        <v>0</v>
      </c>
      <c r="O778" s="18">
        <f t="shared" si="87"/>
        <v>0</v>
      </c>
      <c r="P778" s="1">
        <f t="shared" si="88"/>
        <v>1</v>
      </c>
      <c r="Q778" s="1">
        <f t="shared" si="89"/>
        <v>0</v>
      </c>
      <c r="R778" s="1">
        <f t="shared" si="90"/>
        <v>1</v>
      </c>
      <c r="S778" s="2">
        <f>SUM($R$6:$R778)/SUM($R$6:$R$1749)</f>
        <v>0.97735763145095644</v>
      </c>
    </row>
    <row r="779" spans="1:19" x14ac:dyDescent="0.35">
      <c r="A779">
        <v>1093701229</v>
      </c>
      <c r="B779" t="s">
        <v>342</v>
      </c>
      <c r="C779" t="e">
        <v>#N/A</v>
      </c>
      <c r="D779" s="1">
        <f>SUMIFS(T_PROF[claims],T_PROF[year],D$2,T_PROF[encounter],D$4,T_PROF[bill_npi],$A779)</f>
        <v>0</v>
      </c>
      <c r="E779" s="1">
        <f>SUMIFS(T_PROF[claims],T_PROF[year],E$2,T_PROF[encounter],E$4,T_PROF[bill_npi],$A779)</f>
        <v>2</v>
      </c>
      <c r="F779" s="1">
        <f t="shared" si="84"/>
        <v>2</v>
      </c>
      <c r="G779" s="1">
        <f>SUMIFS(T_PROF[claims],T_PROF[year],G$2,T_PROF[encounter],G$4,T_PROF[bill_npi],$A779)</f>
        <v>0</v>
      </c>
      <c r="H779" s="1">
        <f>SUMIFS(T_PROF[claims],T_PROF[year],H$2,T_PROF[encounter],H$4,T_PROF[bill_npi],$A779)</f>
        <v>1</v>
      </c>
      <c r="I779" s="1">
        <f t="shared" si="85"/>
        <v>1</v>
      </c>
      <c r="J779" s="1">
        <f>SUMIFS(T_PROF[claims],T_PROF[year],J$2,T_PROF[encounter],J$4,T_PROF[bill_npi],$A779)</f>
        <v>0</v>
      </c>
      <c r="K779" s="1">
        <f>SUMIFS(T_PROF[claims],T_PROF[year],K$2,T_PROF[encounter],K$4,T_PROF[bill_npi],$A779)</f>
        <v>0</v>
      </c>
      <c r="L779" s="1">
        <f t="shared" si="86"/>
        <v>0</v>
      </c>
      <c r="M779" s="18">
        <f>SUMIFS(T_PROF[paid_amt],T_PROF[bill_npi],$A779,T_PROF[year],M$2,T_PROF[encounter],M$4)</f>
        <v>0</v>
      </c>
      <c r="N779" s="18">
        <f>SUMIFS(T_PROF[paid_amt],T_PROF[bill_npi],$A779,T_PROF[year],N$2,T_PROF[encounter],N$4)</f>
        <v>0</v>
      </c>
      <c r="O779" s="18">
        <f t="shared" si="87"/>
        <v>0</v>
      </c>
      <c r="P779" s="1">
        <f t="shared" si="88"/>
        <v>0</v>
      </c>
      <c r="Q779" s="1">
        <f t="shared" si="89"/>
        <v>1</v>
      </c>
      <c r="R779" s="1">
        <f t="shared" si="90"/>
        <v>1</v>
      </c>
      <c r="S779" s="2">
        <f>SUM($R$6:$R779)/SUM($R$6:$R$1749)</f>
        <v>0.97738867674604191</v>
      </c>
    </row>
    <row r="780" spans="1:19" x14ac:dyDescent="0.35">
      <c r="A780">
        <v>1730470402</v>
      </c>
      <c r="B780" t="s">
        <v>351</v>
      </c>
      <c r="C780" t="s">
        <v>777</v>
      </c>
      <c r="D780" s="1">
        <f>SUMIFS(T_PROF[claims],T_PROF[year],D$2,T_PROF[encounter],D$4,T_PROF[bill_npi],$A780)</f>
        <v>2</v>
      </c>
      <c r="E780" s="1">
        <f>SUMIFS(T_PROF[claims],T_PROF[year],E$2,T_PROF[encounter],E$4,T_PROF[bill_npi],$A780)</f>
        <v>0</v>
      </c>
      <c r="F780" s="1">
        <f t="shared" si="84"/>
        <v>2</v>
      </c>
      <c r="G780" s="1">
        <f>SUMIFS(T_PROF[claims],T_PROF[year],G$2,T_PROF[encounter],G$4,T_PROF[bill_npi],$A780)</f>
        <v>3</v>
      </c>
      <c r="H780" s="1">
        <f>SUMIFS(T_PROF[claims],T_PROF[year],H$2,T_PROF[encounter],H$4,T_PROF[bill_npi],$A780)</f>
        <v>0</v>
      </c>
      <c r="I780" s="1">
        <f t="shared" si="85"/>
        <v>3</v>
      </c>
      <c r="J780" s="1">
        <f>SUMIFS(T_PROF[claims],T_PROF[year],J$2,T_PROF[encounter],J$4,T_PROF[bill_npi],$A780)</f>
        <v>2</v>
      </c>
      <c r="K780" s="1">
        <f>SUMIFS(T_PROF[claims],T_PROF[year],K$2,T_PROF[encounter],K$4,T_PROF[bill_npi],$A780)</f>
        <v>0</v>
      </c>
      <c r="L780" s="1">
        <f t="shared" si="86"/>
        <v>2</v>
      </c>
      <c r="M780" s="18">
        <f>SUMIFS(T_PROF[paid_amt],T_PROF[bill_npi],$A780,T_PROF[year],M$2,T_PROF[encounter],M$4)</f>
        <v>1720.75</v>
      </c>
      <c r="N780" s="18">
        <f>SUMIFS(T_PROF[paid_amt],T_PROF[bill_npi],$A780,T_PROF[year],N$2,T_PROF[encounter],N$4)</f>
        <v>0</v>
      </c>
      <c r="O780" s="18">
        <f t="shared" si="87"/>
        <v>1720.75</v>
      </c>
      <c r="P780" s="1">
        <f t="shared" si="88"/>
        <v>2.3333333333333335</v>
      </c>
      <c r="Q780" s="1">
        <f t="shared" si="89"/>
        <v>0</v>
      </c>
      <c r="R780" s="1">
        <f t="shared" si="90"/>
        <v>2.3333333333333335</v>
      </c>
      <c r="S780" s="2">
        <f>SUM($R$6:$R780)/SUM($R$6:$R$1749)</f>
        <v>0.97746111576790817</v>
      </c>
    </row>
    <row r="781" spans="1:19" x14ac:dyDescent="0.35">
      <c r="A781">
        <v>1518002625</v>
      </c>
      <c r="B781" t="s">
        <v>367</v>
      </c>
      <c r="C781" t="s">
        <v>2086</v>
      </c>
      <c r="D781" s="1">
        <f>SUMIFS(T_PROF[claims],T_PROF[year],D$2,T_PROF[encounter],D$4,T_PROF[bill_npi],$A781)</f>
        <v>0</v>
      </c>
      <c r="E781" s="1">
        <f>SUMIFS(T_PROF[claims],T_PROF[year],E$2,T_PROF[encounter],E$4,T_PROF[bill_npi],$A781)</f>
        <v>1</v>
      </c>
      <c r="F781" s="1">
        <f t="shared" si="84"/>
        <v>1</v>
      </c>
      <c r="G781" s="1">
        <f>SUMIFS(T_PROF[claims],T_PROF[year],G$2,T_PROF[encounter],G$4,T_PROF[bill_npi],$A781)</f>
        <v>0</v>
      </c>
      <c r="H781" s="1">
        <f>SUMIFS(T_PROF[claims],T_PROF[year],H$2,T_PROF[encounter],H$4,T_PROF[bill_npi],$A781)</f>
        <v>0</v>
      </c>
      <c r="I781" s="1">
        <f t="shared" si="85"/>
        <v>0</v>
      </c>
      <c r="J781" s="1">
        <f>SUMIFS(T_PROF[claims],T_PROF[year],J$2,T_PROF[encounter],J$4,T_PROF[bill_npi],$A781)</f>
        <v>0</v>
      </c>
      <c r="K781" s="1">
        <f>SUMIFS(T_PROF[claims],T_PROF[year],K$2,T_PROF[encounter],K$4,T_PROF[bill_npi],$A781)</f>
        <v>0</v>
      </c>
      <c r="L781" s="1">
        <f t="shared" si="86"/>
        <v>0</v>
      </c>
      <c r="M781" s="18">
        <f>SUMIFS(T_PROF[paid_amt],T_PROF[bill_npi],$A781,T_PROF[year],M$2,T_PROF[encounter],M$4)</f>
        <v>0</v>
      </c>
      <c r="N781" s="18">
        <f>SUMIFS(T_PROF[paid_amt],T_PROF[bill_npi],$A781,T_PROF[year],N$2,T_PROF[encounter],N$4)</f>
        <v>0</v>
      </c>
      <c r="O781" s="18">
        <f t="shared" si="87"/>
        <v>0</v>
      </c>
      <c r="P781" s="1">
        <f t="shared" si="88"/>
        <v>0</v>
      </c>
      <c r="Q781" s="1">
        <f t="shared" si="89"/>
        <v>0.33333333333333331</v>
      </c>
      <c r="R781" s="1">
        <f t="shared" si="90"/>
        <v>0.33333333333333331</v>
      </c>
      <c r="S781" s="2">
        <f>SUM($R$6:$R781)/SUM($R$6:$R$1749)</f>
        <v>0.97747146419960329</v>
      </c>
    </row>
    <row r="782" spans="1:19" x14ac:dyDescent="0.35">
      <c r="A782">
        <v>1487781076</v>
      </c>
      <c r="B782" t="s">
        <v>367</v>
      </c>
      <c r="C782" t="s">
        <v>2086</v>
      </c>
      <c r="D782" s="1">
        <f>SUMIFS(T_PROF[claims],T_PROF[year],D$2,T_PROF[encounter],D$4,T_PROF[bill_npi],$A782)</f>
        <v>2</v>
      </c>
      <c r="E782" s="1">
        <f>SUMIFS(T_PROF[claims],T_PROF[year],E$2,T_PROF[encounter],E$4,T_PROF[bill_npi],$A782)</f>
        <v>0</v>
      </c>
      <c r="F782" s="1">
        <f t="shared" si="84"/>
        <v>2</v>
      </c>
      <c r="G782" s="1">
        <f>SUMIFS(T_PROF[claims],T_PROF[year],G$2,T_PROF[encounter],G$4,T_PROF[bill_npi],$A782)</f>
        <v>1</v>
      </c>
      <c r="H782" s="1">
        <f>SUMIFS(T_PROF[claims],T_PROF[year],H$2,T_PROF[encounter],H$4,T_PROF[bill_npi],$A782)</f>
        <v>0</v>
      </c>
      <c r="I782" s="1">
        <f t="shared" si="85"/>
        <v>1</v>
      </c>
      <c r="J782" s="1">
        <f>SUMIFS(T_PROF[claims],T_PROF[year],J$2,T_PROF[encounter],J$4,T_PROF[bill_npi],$A782)</f>
        <v>1</v>
      </c>
      <c r="K782" s="1">
        <f>SUMIFS(T_PROF[claims],T_PROF[year],K$2,T_PROF[encounter],K$4,T_PROF[bill_npi],$A782)</f>
        <v>0</v>
      </c>
      <c r="L782" s="1">
        <f t="shared" si="86"/>
        <v>1</v>
      </c>
      <c r="M782" s="18">
        <f>SUMIFS(T_PROF[paid_amt],T_PROF[bill_npi],$A782,T_PROF[year],M$2,T_PROF[encounter],M$4)</f>
        <v>0</v>
      </c>
      <c r="N782" s="18">
        <f>SUMIFS(T_PROF[paid_amt],T_PROF[bill_npi],$A782,T_PROF[year],N$2,T_PROF[encounter],N$4)</f>
        <v>0</v>
      </c>
      <c r="O782" s="18">
        <f t="shared" si="87"/>
        <v>0</v>
      </c>
      <c r="P782" s="1">
        <f t="shared" si="88"/>
        <v>1.3333333333333333</v>
      </c>
      <c r="Q782" s="1">
        <f t="shared" si="89"/>
        <v>0</v>
      </c>
      <c r="R782" s="1">
        <f t="shared" si="90"/>
        <v>1.3333333333333333</v>
      </c>
      <c r="S782" s="2">
        <f>SUM($R$6:$R782)/SUM($R$6:$R$1749)</f>
        <v>0.97751285792638398</v>
      </c>
    </row>
    <row r="783" spans="1:19" x14ac:dyDescent="0.35">
      <c r="A783">
        <v>1467553347</v>
      </c>
      <c r="B783" t="s">
        <v>357</v>
      </c>
      <c r="C783" t="s">
        <v>2208</v>
      </c>
      <c r="D783" s="1">
        <f>SUMIFS(T_PROF[claims],T_PROF[year],D$2,T_PROF[encounter],D$4,T_PROF[bill_npi],$A783)</f>
        <v>2</v>
      </c>
      <c r="E783" s="1">
        <f>SUMIFS(T_PROF[claims],T_PROF[year],E$2,T_PROF[encounter],E$4,T_PROF[bill_npi],$A783)</f>
        <v>0</v>
      </c>
      <c r="F783" s="1">
        <f t="shared" si="84"/>
        <v>2</v>
      </c>
      <c r="G783" s="1">
        <f>SUMIFS(T_PROF[claims],T_PROF[year],G$2,T_PROF[encounter],G$4,T_PROF[bill_npi],$A783)</f>
        <v>6</v>
      </c>
      <c r="H783" s="1">
        <f>SUMIFS(T_PROF[claims],T_PROF[year],H$2,T_PROF[encounter],H$4,T_PROF[bill_npi],$A783)</f>
        <v>0</v>
      </c>
      <c r="I783" s="1">
        <f t="shared" si="85"/>
        <v>6</v>
      </c>
      <c r="J783" s="1">
        <f>SUMIFS(T_PROF[claims],T_PROF[year],J$2,T_PROF[encounter],J$4,T_PROF[bill_npi],$A783)</f>
        <v>0</v>
      </c>
      <c r="K783" s="1">
        <f>SUMIFS(T_PROF[claims],T_PROF[year],K$2,T_PROF[encounter],K$4,T_PROF[bill_npi],$A783)</f>
        <v>0</v>
      </c>
      <c r="L783" s="1">
        <f t="shared" si="86"/>
        <v>0</v>
      </c>
      <c r="M783" s="18">
        <f>SUMIFS(T_PROF[paid_amt],T_PROF[bill_npi],$A783,T_PROF[year],M$2,T_PROF[encounter],M$4)</f>
        <v>0</v>
      </c>
      <c r="N783" s="18">
        <f>SUMIFS(T_PROF[paid_amt],T_PROF[bill_npi],$A783,T_PROF[year],N$2,T_PROF[encounter],N$4)</f>
        <v>0</v>
      </c>
      <c r="O783" s="18">
        <f t="shared" si="87"/>
        <v>0</v>
      </c>
      <c r="P783" s="1">
        <f t="shared" si="88"/>
        <v>2.6666666666666665</v>
      </c>
      <c r="Q783" s="1">
        <f t="shared" si="89"/>
        <v>0</v>
      </c>
      <c r="R783" s="1">
        <f t="shared" si="90"/>
        <v>2.6666666666666665</v>
      </c>
      <c r="S783" s="2">
        <f>SUM($R$6:$R783)/SUM($R$6:$R$1749)</f>
        <v>0.97759564537994537</v>
      </c>
    </row>
    <row r="784" spans="1:19" x14ac:dyDescent="0.35">
      <c r="A784">
        <v>1285933630</v>
      </c>
      <c r="B784" t="s">
        <v>351</v>
      </c>
      <c r="C784" t="s">
        <v>777</v>
      </c>
      <c r="D784" s="1">
        <f>SUMIFS(T_PROF[claims],T_PROF[year],D$2,T_PROF[encounter],D$4,T_PROF[bill_npi],$A784)</f>
        <v>0</v>
      </c>
      <c r="E784" s="1">
        <f>SUMIFS(T_PROF[claims],T_PROF[year],E$2,T_PROF[encounter],E$4,T_PROF[bill_npi],$A784)</f>
        <v>0</v>
      </c>
      <c r="F784" s="1">
        <f t="shared" si="84"/>
        <v>0</v>
      </c>
      <c r="G784" s="1">
        <f>SUMIFS(T_PROF[claims],T_PROF[year],G$2,T_PROF[encounter],G$4,T_PROF[bill_npi],$A784)</f>
        <v>0</v>
      </c>
      <c r="H784" s="1">
        <f>SUMIFS(T_PROF[claims],T_PROF[year],H$2,T_PROF[encounter],H$4,T_PROF[bill_npi],$A784)</f>
        <v>0</v>
      </c>
      <c r="I784" s="1">
        <f t="shared" si="85"/>
        <v>0</v>
      </c>
      <c r="J784" s="1">
        <f>SUMIFS(T_PROF[claims],T_PROF[year],J$2,T_PROF[encounter],J$4,T_PROF[bill_npi],$A784)</f>
        <v>0</v>
      </c>
      <c r="K784" s="1">
        <f>SUMIFS(T_PROF[claims],T_PROF[year],K$2,T_PROF[encounter],K$4,T_PROF[bill_npi],$A784)</f>
        <v>0</v>
      </c>
      <c r="L784" s="1">
        <f t="shared" si="86"/>
        <v>0</v>
      </c>
      <c r="M784" s="18">
        <f>SUMIFS(T_PROF[paid_amt],T_PROF[bill_npi],$A784,T_PROF[year],M$2,T_PROF[encounter],M$4)</f>
        <v>0</v>
      </c>
      <c r="N784" s="18">
        <f>SUMIFS(T_PROF[paid_amt],T_PROF[bill_npi],$A784,T_PROF[year],N$2,T_PROF[encounter],N$4)</f>
        <v>0</v>
      </c>
      <c r="O784" s="18">
        <f t="shared" si="87"/>
        <v>0</v>
      </c>
      <c r="P784" s="1">
        <f t="shared" si="88"/>
        <v>0</v>
      </c>
      <c r="Q784" s="1">
        <f t="shared" si="89"/>
        <v>0</v>
      </c>
      <c r="R784" s="1">
        <f t="shared" si="90"/>
        <v>0</v>
      </c>
      <c r="S784" s="2">
        <f>SUM($R$6:$R784)/SUM($R$6:$R$1749)</f>
        <v>0.97759564537994537</v>
      </c>
    </row>
    <row r="785" spans="1:19" x14ac:dyDescent="0.35">
      <c r="A785">
        <v>1205931052</v>
      </c>
      <c r="B785" t="s">
        <v>351</v>
      </c>
      <c r="C785" t="s">
        <v>777</v>
      </c>
      <c r="D785" s="1">
        <f>SUMIFS(T_PROF[claims],T_PROF[year],D$2,T_PROF[encounter],D$4,T_PROF[bill_npi],$A785)</f>
        <v>0</v>
      </c>
      <c r="E785" s="1">
        <f>SUMIFS(T_PROF[claims],T_PROF[year],E$2,T_PROF[encounter],E$4,T_PROF[bill_npi],$A785)</f>
        <v>0</v>
      </c>
      <c r="F785" s="1">
        <f t="shared" si="84"/>
        <v>0</v>
      </c>
      <c r="G785" s="1">
        <f>SUMIFS(T_PROF[claims],T_PROF[year],G$2,T_PROF[encounter],G$4,T_PROF[bill_npi],$A785)</f>
        <v>0</v>
      </c>
      <c r="H785" s="1">
        <f>SUMIFS(T_PROF[claims],T_PROF[year],H$2,T_PROF[encounter],H$4,T_PROF[bill_npi],$A785)</f>
        <v>0</v>
      </c>
      <c r="I785" s="1">
        <f t="shared" si="85"/>
        <v>0</v>
      </c>
      <c r="J785" s="1">
        <f>SUMIFS(T_PROF[claims],T_PROF[year],J$2,T_PROF[encounter],J$4,T_PROF[bill_npi],$A785)</f>
        <v>0</v>
      </c>
      <c r="K785" s="1">
        <f>SUMIFS(T_PROF[claims],T_PROF[year],K$2,T_PROF[encounter],K$4,T_PROF[bill_npi],$A785)</f>
        <v>0</v>
      </c>
      <c r="L785" s="1">
        <f t="shared" si="86"/>
        <v>0</v>
      </c>
      <c r="M785" s="18">
        <f>SUMIFS(T_PROF[paid_amt],T_PROF[bill_npi],$A785,T_PROF[year],M$2,T_PROF[encounter],M$4)</f>
        <v>0</v>
      </c>
      <c r="N785" s="18">
        <f>SUMIFS(T_PROF[paid_amt],T_PROF[bill_npi],$A785,T_PROF[year],N$2,T_PROF[encounter],N$4)</f>
        <v>0</v>
      </c>
      <c r="O785" s="18">
        <f t="shared" si="87"/>
        <v>0</v>
      </c>
      <c r="P785" s="1">
        <f t="shared" si="88"/>
        <v>0</v>
      </c>
      <c r="Q785" s="1">
        <f t="shared" si="89"/>
        <v>0</v>
      </c>
      <c r="R785" s="1">
        <f t="shared" si="90"/>
        <v>0</v>
      </c>
      <c r="S785" s="2">
        <f>SUM($R$6:$R785)/SUM($R$6:$R$1749)</f>
        <v>0.97759564537994537</v>
      </c>
    </row>
    <row r="786" spans="1:19" x14ac:dyDescent="0.35">
      <c r="A786">
        <v>1043361256</v>
      </c>
      <c r="B786" t="s">
        <v>351</v>
      </c>
      <c r="C786" t="s">
        <v>777</v>
      </c>
      <c r="D786" s="1">
        <f>SUMIFS(T_PROF[claims],T_PROF[year],D$2,T_PROF[encounter],D$4,T_PROF[bill_npi],$A786)</f>
        <v>0</v>
      </c>
      <c r="E786" s="1">
        <f>SUMIFS(T_PROF[claims],T_PROF[year],E$2,T_PROF[encounter],E$4,T_PROF[bill_npi],$A786)</f>
        <v>6</v>
      </c>
      <c r="F786" s="1">
        <f t="shared" si="84"/>
        <v>6</v>
      </c>
      <c r="G786" s="1">
        <f>SUMIFS(T_PROF[claims],T_PROF[year],G$2,T_PROF[encounter],G$4,T_PROF[bill_npi],$A786)</f>
        <v>0</v>
      </c>
      <c r="H786" s="1">
        <f>SUMIFS(T_PROF[claims],T_PROF[year],H$2,T_PROF[encounter],H$4,T_PROF[bill_npi],$A786)</f>
        <v>1</v>
      </c>
      <c r="I786" s="1">
        <f t="shared" si="85"/>
        <v>1</v>
      </c>
      <c r="J786" s="1">
        <f>SUMIFS(T_PROF[claims],T_PROF[year],J$2,T_PROF[encounter],J$4,T_PROF[bill_npi],$A786)</f>
        <v>0</v>
      </c>
      <c r="K786" s="1">
        <f>SUMIFS(T_PROF[claims],T_PROF[year],K$2,T_PROF[encounter],K$4,T_PROF[bill_npi],$A786)</f>
        <v>2</v>
      </c>
      <c r="L786" s="1">
        <f t="shared" si="86"/>
        <v>2</v>
      </c>
      <c r="M786" s="18">
        <f>SUMIFS(T_PROF[paid_amt],T_PROF[bill_npi],$A786,T_PROF[year],M$2,T_PROF[encounter],M$4)</f>
        <v>0</v>
      </c>
      <c r="N786" s="18">
        <f>SUMIFS(T_PROF[paid_amt],T_PROF[bill_npi],$A786,T_PROF[year],N$2,T_PROF[encounter],N$4)</f>
        <v>4420.82</v>
      </c>
      <c r="O786" s="18">
        <f t="shared" si="87"/>
        <v>4420.82</v>
      </c>
      <c r="P786" s="1">
        <f t="shared" si="88"/>
        <v>0</v>
      </c>
      <c r="Q786" s="1">
        <f t="shared" si="89"/>
        <v>3</v>
      </c>
      <c r="R786" s="1">
        <f t="shared" si="90"/>
        <v>3</v>
      </c>
      <c r="S786" s="2">
        <f>SUM($R$6:$R786)/SUM($R$6:$R$1749)</f>
        <v>0.97768878126520198</v>
      </c>
    </row>
    <row r="787" spans="1:19" x14ac:dyDescent="0.35">
      <c r="A787">
        <v>1275875577</v>
      </c>
      <c r="B787" t="s">
        <v>372</v>
      </c>
      <c r="C787" t="s">
        <v>2697</v>
      </c>
      <c r="D787" s="1">
        <f>SUMIFS(T_PROF[claims],T_PROF[year],D$2,T_PROF[encounter],D$4,T_PROF[bill_npi],$A787)</f>
        <v>4</v>
      </c>
      <c r="E787" s="1">
        <f>SUMIFS(T_PROF[claims],T_PROF[year],E$2,T_PROF[encounter],E$4,T_PROF[bill_npi],$A787)</f>
        <v>0</v>
      </c>
      <c r="F787" s="1">
        <f t="shared" si="84"/>
        <v>4</v>
      </c>
      <c r="G787" s="1">
        <f>SUMIFS(T_PROF[claims],T_PROF[year],G$2,T_PROF[encounter],G$4,T_PROF[bill_npi],$A787)</f>
        <v>0</v>
      </c>
      <c r="H787" s="1">
        <f>SUMIFS(T_PROF[claims],T_PROF[year],H$2,T_PROF[encounter],H$4,T_PROF[bill_npi],$A787)</f>
        <v>0</v>
      </c>
      <c r="I787" s="1">
        <f t="shared" si="85"/>
        <v>0</v>
      </c>
      <c r="J787" s="1">
        <f>SUMIFS(T_PROF[claims],T_PROF[year],J$2,T_PROF[encounter],J$4,T_PROF[bill_npi],$A787)</f>
        <v>0</v>
      </c>
      <c r="K787" s="1">
        <f>SUMIFS(T_PROF[claims],T_PROF[year],K$2,T_PROF[encounter],K$4,T_PROF[bill_npi],$A787)</f>
        <v>0</v>
      </c>
      <c r="L787" s="1">
        <f t="shared" si="86"/>
        <v>0</v>
      </c>
      <c r="M787" s="18">
        <f>SUMIFS(T_PROF[paid_amt],T_PROF[bill_npi],$A787,T_PROF[year],M$2,T_PROF[encounter],M$4)</f>
        <v>0</v>
      </c>
      <c r="N787" s="18">
        <f>SUMIFS(T_PROF[paid_amt],T_PROF[bill_npi],$A787,T_PROF[year],N$2,T_PROF[encounter],N$4)</f>
        <v>0</v>
      </c>
      <c r="O787" s="18">
        <f t="shared" si="87"/>
        <v>0</v>
      </c>
      <c r="P787" s="1">
        <f t="shared" si="88"/>
        <v>1.3333333333333333</v>
      </c>
      <c r="Q787" s="1">
        <f t="shared" si="89"/>
        <v>0</v>
      </c>
      <c r="R787" s="1">
        <f t="shared" si="90"/>
        <v>1.3333333333333333</v>
      </c>
      <c r="S787" s="2">
        <f>SUM($R$6:$R787)/SUM($R$6:$R$1749)</f>
        <v>0.97773017499198267</v>
      </c>
    </row>
    <row r="788" spans="1:19" x14ac:dyDescent="0.35">
      <c r="A788">
        <v>1588099287</v>
      </c>
      <c r="B788" t="s">
        <v>357</v>
      </c>
      <c r="C788" t="s">
        <v>2208</v>
      </c>
      <c r="D788" s="1">
        <f>SUMIFS(T_PROF[claims],T_PROF[year],D$2,T_PROF[encounter],D$4,T_PROF[bill_npi],$A788)</f>
        <v>2</v>
      </c>
      <c r="E788" s="1">
        <f>SUMIFS(T_PROF[claims],T_PROF[year],E$2,T_PROF[encounter],E$4,T_PROF[bill_npi],$A788)</f>
        <v>0</v>
      </c>
      <c r="F788" s="1">
        <f t="shared" si="84"/>
        <v>2</v>
      </c>
      <c r="G788" s="1">
        <f>SUMIFS(T_PROF[claims],T_PROF[year],G$2,T_PROF[encounter],G$4,T_PROF[bill_npi],$A788)</f>
        <v>3</v>
      </c>
      <c r="H788" s="1">
        <f>SUMIFS(T_PROF[claims],T_PROF[year],H$2,T_PROF[encounter],H$4,T_PROF[bill_npi],$A788)</f>
        <v>0</v>
      </c>
      <c r="I788" s="1">
        <f t="shared" si="85"/>
        <v>3</v>
      </c>
      <c r="J788" s="1">
        <f>SUMIFS(T_PROF[claims],T_PROF[year],J$2,T_PROF[encounter],J$4,T_PROF[bill_npi],$A788)</f>
        <v>0</v>
      </c>
      <c r="K788" s="1">
        <f>SUMIFS(T_PROF[claims],T_PROF[year],K$2,T_PROF[encounter],K$4,T_PROF[bill_npi],$A788)</f>
        <v>0</v>
      </c>
      <c r="L788" s="1">
        <f t="shared" si="86"/>
        <v>0</v>
      </c>
      <c r="M788" s="18">
        <f>SUMIFS(T_PROF[paid_amt],T_PROF[bill_npi],$A788,T_PROF[year],M$2,T_PROF[encounter],M$4)</f>
        <v>0</v>
      </c>
      <c r="N788" s="18">
        <f>SUMIFS(T_PROF[paid_amt],T_PROF[bill_npi],$A788,T_PROF[year],N$2,T_PROF[encounter],N$4)</f>
        <v>0</v>
      </c>
      <c r="O788" s="18">
        <f t="shared" si="87"/>
        <v>0</v>
      </c>
      <c r="P788" s="1">
        <f t="shared" si="88"/>
        <v>1.6666666666666667</v>
      </c>
      <c r="Q788" s="1">
        <f t="shared" si="89"/>
        <v>0</v>
      </c>
      <c r="R788" s="1">
        <f t="shared" si="90"/>
        <v>1.6666666666666667</v>
      </c>
      <c r="S788" s="2">
        <f>SUM($R$6:$R788)/SUM($R$6:$R$1749)</f>
        <v>0.97778191715045859</v>
      </c>
    </row>
    <row r="789" spans="1:19" x14ac:dyDescent="0.35">
      <c r="A789">
        <v>1326054362</v>
      </c>
      <c r="B789" t="s">
        <v>367</v>
      </c>
      <c r="C789" t="s">
        <v>2086</v>
      </c>
      <c r="D789" s="1">
        <f>SUMIFS(T_PROF[claims],T_PROF[year],D$2,T_PROF[encounter],D$4,T_PROF[bill_npi],$A789)</f>
        <v>2</v>
      </c>
      <c r="E789" s="1">
        <f>SUMIFS(T_PROF[claims],T_PROF[year],E$2,T_PROF[encounter],E$4,T_PROF[bill_npi],$A789)</f>
        <v>0</v>
      </c>
      <c r="F789" s="1">
        <f t="shared" si="84"/>
        <v>2</v>
      </c>
      <c r="G789" s="1">
        <f>SUMIFS(T_PROF[claims],T_PROF[year],G$2,T_PROF[encounter],G$4,T_PROF[bill_npi],$A789)</f>
        <v>4</v>
      </c>
      <c r="H789" s="1">
        <f>SUMIFS(T_PROF[claims],T_PROF[year],H$2,T_PROF[encounter],H$4,T_PROF[bill_npi],$A789)</f>
        <v>0</v>
      </c>
      <c r="I789" s="1">
        <f t="shared" si="85"/>
        <v>4</v>
      </c>
      <c r="J789" s="1">
        <f>SUMIFS(T_PROF[claims],T_PROF[year],J$2,T_PROF[encounter],J$4,T_PROF[bill_npi],$A789)</f>
        <v>0</v>
      </c>
      <c r="K789" s="1">
        <f>SUMIFS(T_PROF[claims],T_PROF[year],K$2,T_PROF[encounter],K$4,T_PROF[bill_npi],$A789)</f>
        <v>0</v>
      </c>
      <c r="L789" s="1">
        <f t="shared" si="86"/>
        <v>0</v>
      </c>
      <c r="M789" s="18">
        <f>SUMIFS(T_PROF[paid_amt],T_PROF[bill_npi],$A789,T_PROF[year],M$2,T_PROF[encounter],M$4)</f>
        <v>0</v>
      </c>
      <c r="N789" s="18">
        <f>SUMIFS(T_PROF[paid_amt],T_PROF[bill_npi],$A789,T_PROF[year],N$2,T_PROF[encounter],N$4)</f>
        <v>0</v>
      </c>
      <c r="O789" s="18">
        <f t="shared" si="87"/>
        <v>0</v>
      </c>
      <c r="P789" s="1">
        <f t="shared" si="88"/>
        <v>2</v>
      </c>
      <c r="Q789" s="1">
        <f t="shared" si="89"/>
        <v>0</v>
      </c>
      <c r="R789" s="1">
        <f t="shared" si="90"/>
        <v>2</v>
      </c>
      <c r="S789" s="2">
        <f>SUM($R$6:$R789)/SUM($R$6:$R$1749)</f>
        <v>0.97784400774062963</v>
      </c>
    </row>
    <row r="790" spans="1:19" x14ac:dyDescent="0.35">
      <c r="A790">
        <v>1114016631</v>
      </c>
      <c r="B790" t="s">
        <v>351</v>
      </c>
      <c r="C790" t="s">
        <v>777</v>
      </c>
      <c r="D790" s="1">
        <f>SUMIFS(T_PROF[claims],T_PROF[year],D$2,T_PROF[encounter],D$4,T_PROF[bill_npi],$A790)</f>
        <v>0</v>
      </c>
      <c r="E790" s="1">
        <f>SUMIFS(T_PROF[claims],T_PROF[year],E$2,T_PROF[encounter],E$4,T_PROF[bill_npi],$A790)</f>
        <v>2</v>
      </c>
      <c r="F790" s="1">
        <f t="shared" si="84"/>
        <v>2</v>
      </c>
      <c r="G790" s="1">
        <f>SUMIFS(T_PROF[claims],T_PROF[year],G$2,T_PROF[encounter],G$4,T_PROF[bill_npi],$A790)</f>
        <v>0</v>
      </c>
      <c r="H790" s="1">
        <f>SUMIFS(T_PROF[claims],T_PROF[year],H$2,T_PROF[encounter],H$4,T_PROF[bill_npi],$A790)</f>
        <v>0</v>
      </c>
      <c r="I790" s="1">
        <f t="shared" si="85"/>
        <v>0</v>
      </c>
      <c r="J790" s="1">
        <f>SUMIFS(T_PROF[claims],T_PROF[year],J$2,T_PROF[encounter],J$4,T_PROF[bill_npi],$A790)</f>
        <v>0</v>
      </c>
      <c r="K790" s="1">
        <f>SUMIFS(T_PROF[claims],T_PROF[year],K$2,T_PROF[encounter],K$4,T_PROF[bill_npi],$A790)</f>
        <v>0</v>
      </c>
      <c r="L790" s="1">
        <f t="shared" si="86"/>
        <v>0</v>
      </c>
      <c r="M790" s="18">
        <f>SUMIFS(T_PROF[paid_amt],T_PROF[bill_npi],$A790,T_PROF[year],M$2,T_PROF[encounter],M$4)</f>
        <v>0</v>
      </c>
      <c r="N790" s="18">
        <f>SUMIFS(T_PROF[paid_amt],T_PROF[bill_npi],$A790,T_PROF[year],N$2,T_PROF[encounter],N$4)</f>
        <v>0</v>
      </c>
      <c r="O790" s="18">
        <f t="shared" si="87"/>
        <v>0</v>
      </c>
      <c r="P790" s="1">
        <f t="shared" si="88"/>
        <v>0</v>
      </c>
      <c r="Q790" s="1">
        <f t="shared" si="89"/>
        <v>0.66666666666666663</v>
      </c>
      <c r="R790" s="1">
        <f t="shared" si="90"/>
        <v>0.66666666666666663</v>
      </c>
      <c r="S790" s="2">
        <f>SUM($R$6:$R790)/SUM($R$6:$R$1749)</f>
        <v>0.97786470460401997</v>
      </c>
    </row>
    <row r="791" spans="1:19" x14ac:dyDescent="0.35">
      <c r="A791">
        <v>1700120482</v>
      </c>
      <c r="B791" t="s">
        <v>353</v>
      </c>
      <c r="C791" t="s">
        <v>3196</v>
      </c>
      <c r="D791" s="1">
        <f>SUMIFS(T_PROF[claims],T_PROF[year],D$2,T_PROF[encounter],D$4,T_PROF[bill_npi],$A791)</f>
        <v>0</v>
      </c>
      <c r="E791" s="1">
        <f>SUMIFS(T_PROF[claims],T_PROF[year],E$2,T_PROF[encounter],E$4,T_PROF[bill_npi],$A791)</f>
        <v>0</v>
      </c>
      <c r="F791" s="1">
        <f t="shared" si="84"/>
        <v>0</v>
      </c>
      <c r="G791" s="1">
        <f>SUMIFS(T_PROF[claims],T_PROF[year],G$2,T_PROF[encounter],G$4,T_PROF[bill_npi],$A791)</f>
        <v>0</v>
      </c>
      <c r="H791" s="1">
        <f>SUMIFS(T_PROF[claims],T_PROF[year],H$2,T_PROF[encounter],H$4,T_PROF[bill_npi],$A791)</f>
        <v>5</v>
      </c>
      <c r="I791" s="1">
        <f t="shared" si="85"/>
        <v>5</v>
      </c>
      <c r="J791" s="1">
        <f>SUMIFS(T_PROF[claims],T_PROF[year],J$2,T_PROF[encounter],J$4,T_PROF[bill_npi],$A791)</f>
        <v>0</v>
      </c>
      <c r="K791" s="1">
        <f>SUMIFS(T_PROF[claims],T_PROF[year],K$2,T_PROF[encounter],K$4,T_PROF[bill_npi],$A791)</f>
        <v>0</v>
      </c>
      <c r="L791" s="1">
        <f t="shared" si="86"/>
        <v>0</v>
      </c>
      <c r="M791" s="18">
        <f>SUMIFS(T_PROF[paid_amt],T_PROF[bill_npi],$A791,T_PROF[year],M$2,T_PROF[encounter],M$4)</f>
        <v>0</v>
      </c>
      <c r="N791" s="18">
        <f>SUMIFS(T_PROF[paid_amt],T_PROF[bill_npi],$A791,T_PROF[year],N$2,T_PROF[encounter],N$4)</f>
        <v>0</v>
      </c>
      <c r="O791" s="18">
        <f t="shared" si="87"/>
        <v>0</v>
      </c>
      <c r="P791" s="1">
        <f t="shared" si="88"/>
        <v>0</v>
      </c>
      <c r="Q791" s="1">
        <f t="shared" si="89"/>
        <v>1.6666666666666667</v>
      </c>
      <c r="R791" s="1">
        <f t="shared" si="90"/>
        <v>1.6666666666666667</v>
      </c>
      <c r="S791" s="2">
        <f>SUM($R$6:$R791)/SUM($R$6:$R$1749)</f>
        <v>0.97791644676249589</v>
      </c>
    </row>
    <row r="792" spans="1:19" x14ac:dyDescent="0.35">
      <c r="A792">
        <v>1275975880</v>
      </c>
      <c r="B792" t="s">
        <v>351</v>
      </c>
      <c r="C792" t="s">
        <v>777</v>
      </c>
      <c r="D792" s="1">
        <f>SUMIFS(T_PROF[claims],T_PROF[year],D$2,T_PROF[encounter],D$4,T_PROF[bill_npi],$A792)</f>
        <v>8</v>
      </c>
      <c r="E792" s="1">
        <f>SUMIFS(T_PROF[claims],T_PROF[year],E$2,T_PROF[encounter],E$4,T_PROF[bill_npi],$A792)</f>
        <v>0</v>
      </c>
      <c r="F792" s="1">
        <f t="shared" si="84"/>
        <v>8</v>
      </c>
      <c r="G792" s="1">
        <f>SUMIFS(T_PROF[claims],T_PROF[year],G$2,T_PROF[encounter],G$4,T_PROF[bill_npi],$A792)</f>
        <v>0</v>
      </c>
      <c r="H792" s="1">
        <f>SUMIFS(T_PROF[claims],T_PROF[year],H$2,T_PROF[encounter],H$4,T_PROF[bill_npi],$A792)</f>
        <v>0</v>
      </c>
      <c r="I792" s="1">
        <f t="shared" si="85"/>
        <v>0</v>
      </c>
      <c r="J792" s="1">
        <f>SUMIFS(T_PROF[claims],T_PROF[year],J$2,T_PROF[encounter],J$4,T_PROF[bill_npi],$A792)</f>
        <v>0</v>
      </c>
      <c r="K792" s="1">
        <f>SUMIFS(T_PROF[claims],T_PROF[year],K$2,T_PROF[encounter],K$4,T_PROF[bill_npi],$A792)</f>
        <v>0</v>
      </c>
      <c r="L792" s="1">
        <f t="shared" si="86"/>
        <v>0</v>
      </c>
      <c r="M792" s="18">
        <f>SUMIFS(T_PROF[paid_amt],T_PROF[bill_npi],$A792,T_PROF[year],M$2,T_PROF[encounter],M$4)</f>
        <v>0</v>
      </c>
      <c r="N792" s="18">
        <f>SUMIFS(T_PROF[paid_amt],T_PROF[bill_npi],$A792,T_PROF[year],N$2,T_PROF[encounter],N$4)</f>
        <v>0</v>
      </c>
      <c r="O792" s="18">
        <f t="shared" si="87"/>
        <v>0</v>
      </c>
      <c r="P792" s="1">
        <f t="shared" si="88"/>
        <v>2.6666666666666665</v>
      </c>
      <c r="Q792" s="1">
        <f t="shared" si="89"/>
        <v>0</v>
      </c>
      <c r="R792" s="1">
        <f t="shared" si="90"/>
        <v>2.6666666666666665</v>
      </c>
      <c r="S792" s="2">
        <f>SUM($R$6:$R792)/SUM($R$6:$R$1749)</f>
        <v>0.97799923421605739</v>
      </c>
    </row>
    <row r="793" spans="1:19" x14ac:dyDescent="0.35">
      <c r="A793">
        <v>1639262538</v>
      </c>
      <c r="B793" t="s">
        <v>352</v>
      </c>
      <c r="C793" t="s">
        <v>2130</v>
      </c>
      <c r="D793" s="1">
        <f>SUMIFS(T_PROF[claims],T_PROF[year],D$2,T_PROF[encounter],D$4,T_PROF[bill_npi],$A793)</f>
        <v>0</v>
      </c>
      <c r="E793" s="1">
        <f>SUMIFS(T_PROF[claims],T_PROF[year],E$2,T_PROF[encounter],E$4,T_PROF[bill_npi],$A793)</f>
        <v>0</v>
      </c>
      <c r="F793" s="1">
        <f t="shared" si="84"/>
        <v>0</v>
      </c>
      <c r="G793" s="1">
        <f>SUMIFS(T_PROF[claims],T_PROF[year],G$2,T_PROF[encounter],G$4,T_PROF[bill_npi],$A793)</f>
        <v>0</v>
      </c>
      <c r="H793" s="1">
        <f>SUMIFS(T_PROF[claims],T_PROF[year],H$2,T_PROF[encounter],H$4,T_PROF[bill_npi],$A793)</f>
        <v>0</v>
      </c>
      <c r="I793" s="1">
        <f t="shared" si="85"/>
        <v>0</v>
      </c>
      <c r="J793" s="1">
        <f>SUMIFS(T_PROF[claims],T_PROF[year],J$2,T_PROF[encounter],J$4,T_PROF[bill_npi],$A793)</f>
        <v>0</v>
      </c>
      <c r="K793" s="1">
        <f>SUMIFS(T_PROF[claims],T_PROF[year],K$2,T_PROF[encounter],K$4,T_PROF[bill_npi],$A793)</f>
        <v>0</v>
      </c>
      <c r="L793" s="1">
        <f t="shared" si="86"/>
        <v>0</v>
      </c>
      <c r="M793" s="18">
        <f>SUMIFS(T_PROF[paid_amt],T_PROF[bill_npi],$A793,T_PROF[year],M$2,T_PROF[encounter],M$4)</f>
        <v>0</v>
      </c>
      <c r="N793" s="18">
        <f>SUMIFS(T_PROF[paid_amt],T_PROF[bill_npi],$A793,T_PROF[year],N$2,T_PROF[encounter],N$4)</f>
        <v>0</v>
      </c>
      <c r="O793" s="18">
        <f t="shared" si="87"/>
        <v>0</v>
      </c>
      <c r="P793" s="1">
        <f t="shared" si="88"/>
        <v>0</v>
      </c>
      <c r="Q793" s="1">
        <f t="shared" si="89"/>
        <v>0</v>
      </c>
      <c r="R793" s="1">
        <f t="shared" si="90"/>
        <v>0</v>
      </c>
      <c r="S793" s="2">
        <f>SUM($R$6:$R793)/SUM($R$6:$R$1749)</f>
        <v>0.97799923421605739</v>
      </c>
    </row>
    <row r="794" spans="1:19" x14ac:dyDescent="0.35">
      <c r="A794">
        <v>1710959564</v>
      </c>
      <c r="B794" t="s">
        <v>357</v>
      </c>
      <c r="C794" t="s">
        <v>2208</v>
      </c>
      <c r="D794" s="1">
        <f>SUMIFS(T_PROF[claims],T_PROF[year],D$2,T_PROF[encounter],D$4,T_PROF[bill_npi],$A794)</f>
        <v>0</v>
      </c>
      <c r="E794" s="1">
        <f>SUMIFS(T_PROF[claims],T_PROF[year],E$2,T_PROF[encounter],E$4,T_PROF[bill_npi],$A794)</f>
        <v>0</v>
      </c>
      <c r="F794" s="1">
        <f t="shared" si="84"/>
        <v>0</v>
      </c>
      <c r="G794" s="1">
        <f>SUMIFS(T_PROF[claims],T_PROF[year],G$2,T_PROF[encounter],G$4,T_PROF[bill_npi],$A794)</f>
        <v>0</v>
      </c>
      <c r="H794" s="1">
        <f>SUMIFS(T_PROF[claims],T_PROF[year],H$2,T_PROF[encounter],H$4,T_PROF[bill_npi],$A794)</f>
        <v>0</v>
      </c>
      <c r="I794" s="1">
        <f t="shared" si="85"/>
        <v>0</v>
      </c>
      <c r="J794" s="1">
        <f>SUMIFS(T_PROF[claims],T_PROF[year],J$2,T_PROF[encounter],J$4,T_PROF[bill_npi],$A794)</f>
        <v>0</v>
      </c>
      <c r="K794" s="1">
        <f>SUMIFS(T_PROF[claims],T_PROF[year],K$2,T_PROF[encounter],K$4,T_PROF[bill_npi],$A794)</f>
        <v>0</v>
      </c>
      <c r="L794" s="1">
        <f t="shared" si="86"/>
        <v>0</v>
      </c>
      <c r="M794" s="18">
        <f>SUMIFS(T_PROF[paid_amt],T_PROF[bill_npi],$A794,T_PROF[year],M$2,T_PROF[encounter],M$4)</f>
        <v>0</v>
      </c>
      <c r="N794" s="18">
        <f>SUMIFS(T_PROF[paid_amt],T_PROF[bill_npi],$A794,T_PROF[year],N$2,T_PROF[encounter],N$4)</f>
        <v>0</v>
      </c>
      <c r="O794" s="18">
        <f t="shared" si="87"/>
        <v>0</v>
      </c>
      <c r="P794" s="1">
        <f t="shared" si="88"/>
        <v>0</v>
      </c>
      <c r="Q794" s="1">
        <f t="shared" si="89"/>
        <v>0</v>
      </c>
      <c r="R794" s="1">
        <f t="shared" si="90"/>
        <v>0</v>
      </c>
      <c r="S794" s="2">
        <f>SUM($R$6:$R794)/SUM($R$6:$R$1749)</f>
        <v>0.97799923421605739</v>
      </c>
    </row>
    <row r="795" spans="1:19" x14ac:dyDescent="0.35">
      <c r="A795">
        <v>1588711402</v>
      </c>
      <c r="B795" t="s">
        <v>351</v>
      </c>
      <c r="C795" t="s">
        <v>777</v>
      </c>
      <c r="D795" s="1">
        <f>SUMIFS(T_PROF[claims],T_PROF[year],D$2,T_PROF[encounter],D$4,T_PROF[bill_npi],$A795)</f>
        <v>0</v>
      </c>
      <c r="E795" s="1">
        <f>SUMIFS(T_PROF[claims],T_PROF[year],E$2,T_PROF[encounter],E$4,T_PROF[bill_npi],$A795)</f>
        <v>0</v>
      </c>
      <c r="F795" s="1">
        <f t="shared" si="84"/>
        <v>0</v>
      </c>
      <c r="G795" s="1">
        <f>SUMIFS(T_PROF[claims],T_PROF[year],G$2,T_PROF[encounter],G$4,T_PROF[bill_npi],$A795)</f>
        <v>0</v>
      </c>
      <c r="H795" s="1">
        <f>SUMIFS(T_PROF[claims],T_PROF[year],H$2,T_PROF[encounter],H$4,T_PROF[bill_npi],$A795)</f>
        <v>0</v>
      </c>
      <c r="I795" s="1">
        <f t="shared" si="85"/>
        <v>0</v>
      </c>
      <c r="J795" s="1">
        <f>SUMIFS(T_PROF[claims],T_PROF[year],J$2,T_PROF[encounter],J$4,T_PROF[bill_npi],$A795)</f>
        <v>0</v>
      </c>
      <c r="K795" s="1">
        <f>SUMIFS(T_PROF[claims],T_PROF[year],K$2,T_PROF[encounter],K$4,T_PROF[bill_npi],$A795)</f>
        <v>0</v>
      </c>
      <c r="L795" s="1">
        <f t="shared" si="86"/>
        <v>0</v>
      </c>
      <c r="M795" s="18">
        <f>SUMIFS(T_PROF[paid_amt],T_PROF[bill_npi],$A795,T_PROF[year],M$2,T_PROF[encounter],M$4)</f>
        <v>0</v>
      </c>
      <c r="N795" s="18">
        <f>SUMIFS(T_PROF[paid_amt],T_PROF[bill_npi],$A795,T_PROF[year],N$2,T_PROF[encounter],N$4)</f>
        <v>0</v>
      </c>
      <c r="O795" s="18">
        <f t="shared" si="87"/>
        <v>0</v>
      </c>
      <c r="P795" s="1">
        <f t="shared" si="88"/>
        <v>0</v>
      </c>
      <c r="Q795" s="1">
        <f t="shared" si="89"/>
        <v>0</v>
      </c>
      <c r="R795" s="1">
        <f t="shared" si="90"/>
        <v>0</v>
      </c>
      <c r="S795" s="2">
        <f>SUM($R$6:$R795)/SUM($R$6:$R$1749)</f>
        <v>0.97799923421605739</v>
      </c>
    </row>
    <row r="796" spans="1:19" x14ac:dyDescent="0.35">
      <c r="A796">
        <v>1871598847</v>
      </c>
      <c r="B796" t="s">
        <v>351</v>
      </c>
      <c r="C796" t="s">
        <v>777</v>
      </c>
      <c r="D796" s="1">
        <f>SUMIFS(T_PROF[claims],T_PROF[year],D$2,T_PROF[encounter],D$4,T_PROF[bill_npi],$A796)</f>
        <v>0</v>
      </c>
      <c r="E796" s="1">
        <f>SUMIFS(T_PROF[claims],T_PROF[year],E$2,T_PROF[encounter],E$4,T_PROF[bill_npi],$A796)</f>
        <v>0</v>
      </c>
      <c r="F796" s="1">
        <f t="shared" si="84"/>
        <v>0</v>
      </c>
      <c r="G796" s="1">
        <f>SUMIFS(T_PROF[claims],T_PROF[year],G$2,T_PROF[encounter],G$4,T_PROF[bill_npi],$A796)</f>
        <v>2</v>
      </c>
      <c r="H796" s="1">
        <f>SUMIFS(T_PROF[claims],T_PROF[year],H$2,T_PROF[encounter],H$4,T_PROF[bill_npi],$A796)</f>
        <v>0</v>
      </c>
      <c r="I796" s="1">
        <f t="shared" si="85"/>
        <v>2</v>
      </c>
      <c r="J796" s="1">
        <f>SUMIFS(T_PROF[claims],T_PROF[year],J$2,T_PROF[encounter],J$4,T_PROF[bill_npi],$A796)</f>
        <v>0</v>
      </c>
      <c r="K796" s="1">
        <f>SUMIFS(T_PROF[claims],T_PROF[year],K$2,T_PROF[encounter],K$4,T_PROF[bill_npi],$A796)</f>
        <v>0</v>
      </c>
      <c r="L796" s="1">
        <f t="shared" si="86"/>
        <v>0</v>
      </c>
      <c r="M796" s="18">
        <f>SUMIFS(T_PROF[paid_amt],T_PROF[bill_npi],$A796,T_PROF[year],M$2,T_PROF[encounter],M$4)</f>
        <v>0</v>
      </c>
      <c r="N796" s="18">
        <f>SUMIFS(T_PROF[paid_amt],T_PROF[bill_npi],$A796,T_PROF[year],N$2,T_PROF[encounter],N$4)</f>
        <v>0</v>
      </c>
      <c r="O796" s="18">
        <f t="shared" si="87"/>
        <v>0</v>
      </c>
      <c r="P796" s="1">
        <f t="shared" si="88"/>
        <v>0.66666666666666663</v>
      </c>
      <c r="Q796" s="1">
        <f t="shared" si="89"/>
        <v>0</v>
      </c>
      <c r="R796" s="1">
        <f t="shared" si="90"/>
        <v>0.66666666666666663</v>
      </c>
      <c r="S796" s="2">
        <f>SUM($R$6:$R796)/SUM($R$6:$R$1749)</f>
        <v>0.97801993107944774</v>
      </c>
    </row>
    <row r="797" spans="1:19" x14ac:dyDescent="0.35">
      <c r="A797">
        <v>1356308993</v>
      </c>
      <c r="B797" t="s">
        <v>367</v>
      </c>
      <c r="C797" t="s">
        <v>2086</v>
      </c>
      <c r="D797" s="1">
        <f>SUMIFS(T_PROF[claims],T_PROF[year],D$2,T_PROF[encounter],D$4,T_PROF[bill_npi],$A797)</f>
        <v>4</v>
      </c>
      <c r="E797" s="1">
        <f>SUMIFS(T_PROF[claims],T_PROF[year],E$2,T_PROF[encounter],E$4,T_PROF[bill_npi],$A797)</f>
        <v>0</v>
      </c>
      <c r="F797" s="1">
        <f t="shared" si="84"/>
        <v>4</v>
      </c>
      <c r="G797" s="1">
        <f>SUMIFS(T_PROF[claims],T_PROF[year],G$2,T_PROF[encounter],G$4,T_PROF[bill_npi],$A797)</f>
        <v>2</v>
      </c>
      <c r="H797" s="1">
        <f>SUMIFS(T_PROF[claims],T_PROF[year],H$2,T_PROF[encounter],H$4,T_PROF[bill_npi],$A797)</f>
        <v>0</v>
      </c>
      <c r="I797" s="1">
        <f t="shared" si="85"/>
        <v>2</v>
      </c>
      <c r="J797" s="1">
        <f>SUMIFS(T_PROF[claims],T_PROF[year],J$2,T_PROF[encounter],J$4,T_PROF[bill_npi],$A797)</f>
        <v>0</v>
      </c>
      <c r="K797" s="1">
        <f>SUMIFS(T_PROF[claims],T_PROF[year],K$2,T_PROF[encounter],K$4,T_PROF[bill_npi],$A797)</f>
        <v>0</v>
      </c>
      <c r="L797" s="1">
        <f t="shared" si="86"/>
        <v>0</v>
      </c>
      <c r="M797" s="18">
        <f>SUMIFS(T_PROF[paid_amt],T_PROF[bill_npi],$A797,T_PROF[year],M$2,T_PROF[encounter],M$4)</f>
        <v>0</v>
      </c>
      <c r="N797" s="18">
        <f>SUMIFS(T_PROF[paid_amt],T_PROF[bill_npi],$A797,T_PROF[year],N$2,T_PROF[encounter],N$4)</f>
        <v>0</v>
      </c>
      <c r="O797" s="18">
        <f t="shared" si="87"/>
        <v>0</v>
      </c>
      <c r="P797" s="1">
        <f t="shared" si="88"/>
        <v>2</v>
      </c>
      <c r="Q797" s="1">
        <f t="shared" si="89"/>
        <v>0</v>
      </c>
      <c r="R797" s="1">
        <f t="shared" si="90"/>
        <v>2</v>
      </c>
      <c r="S797" s="2">
        <f>SUM($R$6:$R797)/SUM($R$6:$R$1749)</f>
        <v>0.97808202166961888</v>
      </c>
    </row>
    <row r="798" spans="1:19" x14ac:dyDescent="0.35">
      <c r="A798">
        <v>1336569128</v>
      </c>
      <c r="B798" t="s">
        <v>367</v>
      </c>
      <c r="C798" t="s">
        <v>2086</v>
      </c>
      <c r="D798" s="1">
        <f>SUMIFS(T_PROF[claims],T_PROF[year],D$2,T_PROF[encounter],D$4,T_PROF[bill_npi],$A798)</f>
        <v>2</v>
      </c>
      <c r="E798" s="1">
        <f>SUMIFS(T_PROF[claims],T_PROF[year],E$2,T_PROF[encounter],E$4,T_PROF[bill_npi],$A798)</f>
        <v>0</v>
      </c>
      <c r="F798" s="1">
        <f t="shared" si="84"/>
        <v>2</v>
      </c>
      <c r="G798" s="1">
        <f>SUMIFS(T_PROF[claims],T_PROF[year],G$2,T_PROF[encounter],G$4,T_PROF[bill_npi],$A798)</f>
        <v>4</v>
      </c>
      <c r="H798" s="1">
        <f>SUMIFS(T_PROF[claims],T_PROF[year],H$2,T_PROF[encounter],H$4,T_PROF[bill_npi],$A798)</f>
        <v>0</v>
      </c>
      <c r="I798" s="1">
        <f t="shared" si="85"/>
        <v>4</v>
      </c>
      <c r="J798" s="1">
        <f>SUMIFS(T_PROF[claims],T_PROF[year],J$2,T_PROF[encounter],J$4,T_PROF[bill_npi],$A798)</f>
        <v>1</v>
      </c>
      <c r="K798" s="1">
        <f>SUMIFS(T_PROF[claims],T_PROF[year],K$2,T_PROF[encounter],K$4,T_PROF[bill_npi],$A798)</f>
        <v>0</v>
      </c>
      <c r="L798" s="1">
        <f t="shared" si="86"/>
        <v>1</v>
      </c>
      <c r="M798" s="18">
        <f>SUMIFS(T_PROF[paid_amt],T_PROF[bill_npi],$A798,T_PROF[year],M$2,T_PROF[encounter],M$4)</f>
        <v>0</v>
      </c>
      <c r="N798" s="18">
        <f>SUMIFS(T_PROF[paid_amt],T_PROF[bill_npi],$A798,T_PROF[year],N$2,T_PROF[encounter],N$4)</f>
        <v>0</v>
      </c>
      <c r="O798" s="18">
        <f t="shared" si="87"/>
        <v>0</v>
      </c>
      <c r="P798" s="1">
        <f t="shared" si="88"/>
        <v>2.3333333333333335</v>
      </c>
      <c r="Q798" s="1">
        <f t="shared" si="89"/>
        <v>0</v>
      </c>
      <c r="R798" s="1">
        <f t="shared" si="90"/>
        <v>2.3333333333333335</v>
      </c>
      <c r="S798" s="2">
        <f>SUM($R$6:$R798)/SUM($R$6:$R$1749)</f>
        <v>0.97815446069148504</v>
      </c>
    </row>
    <row r="799" spans="1:19" x14ac:dyDescent="0.35">
      <c r="A799">
        <v>1902149412</v>
      </c>
      <c r="B799" t="s">
        <v>351</v>
      </c>
      <c r="C799" t="s">
        <v>777</v>
      </c>
      <c r="D799" s="1">
        <f>SUMIFS(T_PROF[claims],T_PROF[year],D$2,T_PROF[encounter],D$4,T_PROF[bill_npi],$A799)</f>
        <v>0</v>
      </c>
      <c r="E799" s="1">
        <f>SUMIFS(T_PROF[claims],T_PROF[year],E$2,T_PROF[encounter],E$4,T_PROF[bill_npi],$A799)</f>
        <v>8</v>
      </c>
      <c r="F799" s="1">
        <f t="shared" si="84"/>
        <v>8</v>
      </c>
      <c r="G799" s="1">
        <f>SUMIFS(T_PROF[claims],T_PROF[year],G$2,T_PROF[encounter],G$4,T_PROF[bill_npi],$A799)</f>
        <v>0</v>
      </c>
      <c r="H799" s="1">
        <f>SUMIFS(T_PROF[claims],T_PROF[year],H$2,T_PROF[encounter],H$4,T_PROF[bill_npi],$A799)</f>
        <v>0</v>
      </c>
      <c r="I799" s="1">
        <f t="shared" si="85"/>
        <v>0</v>
      </c>
      <c r="J799" s="1">
        <f>SUMIFS(T_PROF[claims],T_PROF[year],J$2,T_PROF[encounter],J$4,T_PROF[bill_npi],$A799)</f>
        <v>0</v>
      </c>
      <c r="K799" s="1">
        <f>SUMIFS(T_PROF[claims],T_PROF[year],K$2,T_PROF[encounter],K$4,T_PROF[bill_npi],$A799)</f>
        <v>0</v>
      </c>
      <c r="L799" s="1">
        <f t="shared" si="86"/>
        <v>0</v>
      </c>
      <c r="M799" s="18">
        <f>SUMIFS(T_PROF[paid_amt],T_PROF[bill_npi],$A799,T_PROF[year],M$2,T_PROF[encounter],M$4)</f>
        <v>0</v>
      </c>
      <c r="N799" s="18">
        <f>SUMIFS(T_PROF[paid_amt],T_PROF[bill_npi],$A799,T_PROF[year],N$2,T_PROF[encounter],N$4)</f>
        <v>0</v>
      </c>
      <c r="O799" s="18">
        <f t="shared" si="87"/>
        <v>0</v>
      </c>
      <c r="P799" s="1">
        <f t="shared" si="88"/>
        <v>0</v>
      </c>
      <c r="Q799" s="1">
        <f t="shared" si="89"/>
        <v>2.6666666666666665</v>
      </c>
      <c r="R799" s="1">
        <f t="shared" si="90"/>
        <v>2.6666666666666665</v>
      </c>
      <c r="S799" s="2">
        <f>SUM($R$6:$R799)/SUM($R$6:$R$1749)</f>
        <v>0.97823724814504653</v>
      </c>
    </row>
    <row r="800" spans="1:19" x14ac:dyDescent="0.35">
      <c r="A800">
        <v>1578668182</v>
      </c>
      <c r="B800" t="s">
        <v>351</v>
      </c>
      <c r="C800" t="s">
        <v>777</v>
      </c>
      <c r="D800" s="1">
        <f>SUMIFS(T_PROF[claims],T_PROF[year],D$2,T_PROF[encounter],D$4,T_PROF[bill_npi],$A800)</f>
        <v>0</v>
      </c>
      <c r="E800" s="1">
        <f>SUMIFS(T_PROF[claims],T_PROF[year],E$2,T_PROF[encounter],E$4,T_PROF[bill_npi],$A800)</f>
        <v>2</v>
      </c>
      <c r="F800" s="1">
        <f t="shared" si="84"/>
        <v>2</v>
      </c>
      <c r="G800" s="1">
        <f>SUMIFS(T_PROF[claims],T_PROF[year],G$2,T_PROF[encounter],G$4,T_PROF[bill_npi],$A800)</f>
        <v>0</v>
      </c>
      <c r="H800" s="1">
        <f>SUMIFS(T_PROF[claims],T_PROF[year],H$2,T_PROF[encounter],H$4,T_PROF[bill_npi],$A800)</f>
        <v>0</v>
      </c>
      <c r="I800" s="1">
        <f t="shared" si="85"/>
        <v>0</v>
      </c>
      <c r="J800" s="1">
        <f>SUMIFS(T_PROF[claims],T_PROF[year],J$2,T_PROF[encounter],J$4,T_PROF[bill_npi],$A800)</f>
        <v>0</v>
      </c>
      <c r="K800" s="1">
        <f>SUMIFS(T_PROF[claims],T_PROF[year],K$2,T_PROF[encounter],K$4,T_PROF[bill_npi],$A800)</f>
        <v>0</v>
      </c>
      <c r="L800" s="1">
        <f t="shared" si="86"/>
        <v>0</v>
      </c>
      <c r="M800" s="18">
        <f>SUMIFS(T_PROF[paid_amt],T_PROF[bill_npi],$A800,T_PROF[year],M$2,T_PROF[encounter],M$4)</f>
        <v>0</v>
      </c>
      <c r="N800" s="18">
        <f>SUMIFS(T_PROF[paid_amt],T_PROF[bill_npi],$A800,T_PROF[year],N$2,T_PROF[encounter],N$4)</f>
        <v>0</v>
      </c>
      <c r="O800" s="18">
        <f t="shared" si="87"/>
        <v>0</v>
      </c>
      <c r="P800" s="1">
        <f t="shared" si="88"/>
        <v>0</v>
      </c>
      <c r="Q800" s="1">
        <f t="shared" si="89"/>
        <v>0.66666666666666663</v>
      </c>
      <c r="R800" s="1">
        <f t="shared" si="90"/>
        <v>0.66666666666666663</v>
      </c>
      <c r="S800" s="2">
        <f>SUM($R$6:$R800)/SUM($R$6:$R$1749)</f>
        <v>0.97825794500843688</v>
      </c>
    </row>
    <row r="801" spans="1:19" x14ac:dyDescent="0.35">
      <c r="A801">
        <v>1881683100</v>
      </c>
      <c r="B801" t="s">
        <v>352</v>
      </c>
      <c r="C801" t="s">
        <v>2130</v>
      </c>
      <c r="D801" s="1">
        <f>SUMIFS(T_PROF[claims],T_PROF[year],D$2,T_PROF[encounter],D$4,T_PROF[bill_npi],$A801)</f>
        <v>0</v>
      </c>
      <c r="E801" s="1">
        <f>SUMIFS(T_PROF[claims],T_PROF[year],E$2,T_PROF[encounter],E$4,T_PROF[bill_npi],$A801)</f>
        <v>5</v>
      </c>
      <c r="F801" s="1">
        <f t="shared" si="84"/>
        <v>5</v>
      </c>
      <c r="G801" s="1">
        <f>SUMIFS(T_PROF[claims],T_PROF[year],G$2,T_PROF[encounter],G$4,T_PROF[bill_npi],$A801)</f>
        <v>0</v>
      </c>
      <c r="H801" s="1">
        <f>SUMIFS(T_PROF[claims],T_PROF[year],H$2,T_PROF[encounter],H$4,T_PROF[bill_npi],$A801)</f>
        <v>0</v>
      </c>
      <c r="I801" s="1">
        <f t="shared" si="85"/>
        <v>0</v>
      </c>
      <c r="J801" s="1">
        <f>SUMIFS(T_PROF[claims],T_PROF[year],J$2,T_PROF[encounter],J$4,T_PROF[bill_npi],$A801)</f>
        <v>0</v>
      </c>
      <c r="K801" s="1">
        <f>SUMIFS(T_PROF[claims],T_PROF[year],K$2,T_PROF[encounter],K$4,T_PROF[bill_npi],$A801)</f>
        <v>0</v>
      </c>
      <c r="L801" s="1">
        <f t="shared" si="86"/>
        <v>0</v>
      </c>
      <c r="M801" s="18">
        <f>SUMIFS(T_PROF[paid_amt],T_PROF[bill_npi],$A801,T_PROF[year],M$2,T_PROF[encounter],M$4)</f>
        <v>0</v>
      </c>
      <c r="N801" s="18">
        <f>SUMIFS(T_PROF[paid_amt],T_PROF[bill_npi],$A801,T_PROF[year],N$2,T_PROF[encounter],N$4)</f>
        <v>0</v>
      </c>
      <c r="O801" s="18">
        <f t="shared" si="87"/>
        <v>0</v>
      </c>
      <c r="P801" s="1">
        <f t="shared" si="88"/>
        <v>0</v>
      </c>
      <c r="Q801" s="1">
        <f t="shared" si="89"/>
        <v>1.6666666666666667</v>
      </c>
      <c r="R801" s="1">
        <f t="shared" si="90"/>
        <v>1.6666666666666667</v>
      </c>
      <c r="S801" s="2">
        <f>SUM($R$6:$R801)/SUM($R$6:$R$1749)</f>
        <v>0.9783096871669128</v>
      </c>
    </row>
    <row r="802" spans="1:19" x14ac:dyDescent="0.35">
      <c r="A802">
        <v>1932105079</v>
      </c>
      <c r="B802" t="s">
        <v>351</v>
      </c>
      <c r="C802" t="s">
        <v>777</v>
      </c>
      <c r="D802" s="1">
        <f>SUMIFS(T_PROF[claims],T_PROF[year],D$2,T_PROF[encounter],D$4,T_PROF[bill_npi],$A802)</f>
        <v>0</v>
      </c>
      <c r="E802" s="1">
        <f>SUMIFS(T_PROF[claims],T_PROF[year],E$2,T_PROF[encounter],E$4,T_PROF[bill_npi],$A802)</f>
        <v>0</v>
      </c>
      <c r="F802" s="1">
        <f t="shared" si="84"/>
        <v>0</v>
      </c>
      <c r="G802" s="1">
        <f>SUMIFS(T_PROF[claims],T_PROF[year],G$2,T_PROF[encounter],G$4,T_PROF[bill_npi],$A802)</f>
        <v>0</v>
      </c>
      <c r="H802" s="1">
        <f>SUMIFS(T_PROF[claims],T_PROF[year],H$2,T_PROF[encounter],H$4,T_PROF[bill_npi],$A802)</f>
        <v>0</v>
      </c>
      <c r="I802" s="1">
        <f t="shared" si="85"/>
        <v>0</v>
      </c>
      <c r="J802" s="1">
        <f>SUMIFS(T_PROF[claims],T_PROF[year],J$2,T_PROF[encounter],J$4,T_PROF[bill_npi],$A802)</f>
        <v>0</v>
      </c>
      <c r="K802" s="1">
        <f>SUMIFS(T_PROF[claims],T_PROF[year],K$2,T_PROF[encounter],K$4,T_PROF[bill_npi],$A802)</f>
        <v>0</v>
      </c>
      <c r="L802" s="1">
        <f t="shared" si="86"/>
        <v>0</v>
      </c>
      <c r="M802" s="18">
        <f>SUMIFS(T_PROF[paid_amt],T_PROF[bill_npi],$A802,T_PROF[year],M$2,T_PROF[encounter],M$4)</f>
        <v>0</v>
      </c>
      <c r="N802" s="18">
        <f>SUMIFS(T_PROF[paid_amt],T_PROF[bill_npi],$A802,T_PROF[year],N$2,T_PROF[encounter],N$4)</f>
        <v>0</v>
      </c>
      <c r="O802" s="18">
        <f t="shared" si="87"/>
        <v>0</v>
      </c>
      <c r="P802" s="1">
        <f t="shared" si="88"/>
        <v>0</v>
      </c>
      <c r="Q802" s="1">
        <f t="shared" si="89"/>
        <v>0</v>
      </c>
      <c r="R802" s="1">
        <f t="shared" si="90"/>
        <v>0</v>
      </c>
      <c r="S802" s="2">
        <f>SUM($R$6:$R802)/SUM($R$6:$R$1749)</f>
        <v>0.9783096871669128</v>
      </c>
    </row>
    <row r="803" spans="1:19" x14ac:dyDescent="0.35">
      <c r="A803">
        <v>1225150907</v>
      </c>
      <c r="B803" t="s">
        <v>351</v>
      </c>
      <c r="C803" t="s">
        <v>777</v>
      </c>
      <c r="D803" s="1">
        <f>SUMIFS(T_PROF[claims],T_PROF[year],D$2,T_PROF[encounter],D$4,T_PROF[bill_npi],$A803)</f>
        <v>2</v>
      </c>
      <c r="E803" s="1">
        <f>SUMIFS(T_PROF[claims],T_PROF[year],E$2,T_PROF[encounter],E$4,T_PROF[bill_npi],$A803)</f>
        <v>1</v>
      </c>
      <c r="F803" s="1">
        <f t="shared" si="84"/>
        <v>3</v>
      </c>
      <c r="G803" s="1">
        <f>SUMIFS(T_PROF[claims],T_PROF[year],G$2,T_PROF[encounter],G$4,T_PROF[bill_npi],$A803)</f>
        <v>1</v>
      </c>
      <c r="H803" s="1">
        <f>SUMIFS(T_PROF[claims],T_PROF[year],H$2,T_PROF[encounter],H$4,T_PROF[bill_npi],$A803)</f>
        <v>0</v>
      </c>
      <c r="I803" s="1">
        <f t="shared" si="85"/>
        <v>1</v>
      </c>
      <c r="J803" s="1">
        <f>SUMIFS(T_PROF[claims],T_PROF[year],J$2,T_PROF[encounter],J$4,T_PROF[bill_npi],$A803)</f>
        <v>0</v>
      </c>
      <c r="K803" s="1">
        <f>SUMIFS(T_PROF[claims],T_PROF[year],K$2,T_PROF[encounter],K$4,T_PROF[bill_npi],$A803)</f>
        <v>0</v>
      </c>
      <c r="L803" s="1">
        <f t="shared" si="86"/>
        <v>0</v>
      </c>
      <c r="M803" s="18">
        <f>SUMIFS(T_PROF[paid_amt],T_PROF[bill_npi],$A803,T_PROF[year],M$2,T_PROF[encounter],M$4)</f>
        <v>0</v>
      </c>
      <c r="N803" s="18">
        <f>SUMIFS(T_PROF[paid_amt],T_PROF[bill_npi],$A803,T_PROF[year],N$2,T_PROF[encounter],N$4)</f>
        <v>0</v>
      </c>
      <c r="O803" s="18">
        <f t="shared" si="87"/>
        <v>0</v>
      </c>
      <c r="P803" s="1">
        <f t="shared" si="88"/>
        <v>1</v>
      </c>
      <c r="Q803" s="1">
        <f t="shared" si="89"/>
        <v>0.33333333333333331</v>
      </c>
      <c r="R803" s="1">
        <f t="shared" si="90"/>
        <v>1.3333333333333333</v>
      </c>
      <c r="S803" s="2">
        <f>SUM($R$6:$R803)/SUM($R$6:$R$1749)</f>
        <v>0.97835108089369349</v>
      </c>
    </row>
    <row r="804" spans="1:19" x14ac:dyDescent="0.35">
      <c r="A804">
        <v>1801102165</v>
      </c>
      <c r="B804" t="s">
        <v>352</v>
      </c>
      <c r="C804" t="s">
        <v>2130</v>
      </c>
      <c r="D804" s="1">
        <f>SUMIFS(T_PROF[claims],T_PROF[year],D$2,T_PROF[encounter],D$4,T_PROF[bill_npi],$A804)</f>
        <v>0</v>
      </c>
      <c r="E804" s="1">
        <f>SUMIFS(T_PROF[claims],T_PROF[year],E$2,T_PROF[encounter],E$4,T_PROF[bill_npi],$A804)</f>
        <v>1</v>
      </c>
      <c r="F804" s="1">
        <f t="shared" si="84"/>
        <v>1</v>
      </c>
      <c r="G804" s="1">
        <f>SUMIFS(T_PROF[claims],T_PROF[year],G$2,T_PROF[encounter],G$4,T_PROF[bill_npi],$A804)</f>
        <v>0</v>
      </c>
      <c r="H804" s="1">
        <f>SUMIFS(T_PROF[claims],T_PROF[year],H$2,T_PROF[encounter],H$4,T_PROF[bill_npi],$A804)</f>
        <v>4</v>
      </c>
      <c r="I804" s="1">
        <f t="shared" si="85"/>
        <v>4</v>
      </c>
      <c r="J804" s="1">
        <f>SUMIFS(T_PROF[claims],T_PROF[year],J$2,T_PROF[encounter],J$4,T_PROF[bill_npi],$A804)</f>
        <v>0</v>
      </c>
      <c r="K804" s="1">
        <f>SUMIFS(T_PROF[claims],T_PROF[year],K$2,T_PROF[encounter],K$4,T_PROF[bill_npi],$A804)</f>
        <v>6</v>
      </c>
      <c r="L804" s="1">
        <f t="shared" si="86"/>
        <v>6</v>
      </c>
      <c r="M804" s="18">
        <f>SUMIFS(T_PROF[paid_amt],T_PROF[bill_npi],$A804,T_PROF[year],M$2,T_PROF[encounter],M$4)</f>
        <v>0</v>
      </c>
      <c r="N804" s="18">
        <f>SUMIFS(T_PROF[paid_amt],T_PROF[bill_npi],$A804,T_PROF[year],N$2,T_PROF[encounter],N$4)</f>
        <v>5162.0200000000004</v>
      </c>
      <c r="O804" s="18">
        <f t="shared" si="87"/>
        <v>5162.0200000000004</v>
      </c>
      <c r="P804" s="1">
        <f t="shared" si="88"/>
        <v>0</v>
      </c>
      <c r="Q804" s="1">
        <f t="shared" si="89"/>
        <v>3.6666666666666665</v>
      </c>
      <c r="R804" s="1">
        <f t="shared" si="90"/>
        <v>3.6666666666666665</v>
      </c>
      <c r="S804" s="2">
        <f>SUM($R$6:$R804)/SUM($R$6:$R$1749)</f>
        <v>0.97846491364234045</v>
      </c>
    </row>
    <row r="805" spans="1:19" x14ac:dyDescent="0.35">
      <c r="A805">
        <v>1164487385</v>
      </c>
      <c r="B805" t="s">
        <v>351</v>
      </c>
      <c r="C805" t="s">
        <v>777</v>
      </c>
      <c r="D805" s="1">
        <f>SUMIFS(T_PROF[claims],T_PROF[year],D$2,T_PROF[encounter],D$4,T_PROF[bill_npi],$A805)</f>
        <v>1</v>
      </c>
      <c r="E805" s="1">
        <f>SUMIFS(T_PROF[claims],T_PROF[year],E$2,T_PROF[encounter],E$4,T_PROF[bill_npi],$A805)</f>
        <v>0</v>
      </c>
      <c r="F805" s="1">
        <f t="shared" si="84"/>
        <v>1</v>
      </c>
      <c r="G805" s="1">
        <f>SUMIFS(T_PROF[claims],T_PROF[year],G$2,T_PROF[encounter],G$4,T_PROF[bill_npi],$A805)</f>
        <v>1</v>
      </c>
      <c r="H805" s="1">
        <f>SUMIFS(T_PROF[claims],T_PROF[year],H$2,T_PROF[encounter],H$4,T_PROF[bill_npi],$A805)</f>
        <v>0</v>
      </c>
      <c r="I805" s="1">
        <f t="shared" si="85"/>
        <v>1</v>
      </c>
      <c r="J805" s="1">
        <f>SUMIFS(T_PROF[claims],T_PROF[year],J$2,T_PROF[encounter],J$4,T_PROF[bill_npi],$A805)</f>
        <v>0</v>
      </c>
      <c r="K805" s="1">
        <f>SUMIFS(T_PROF[claims],T_PROF[year],K$2,T_PROF[encounter],K$4,T_PROF[bill_npi],$A805)</f>
        <v>0</v>
      </c>
      <c r="L805" s="1">
        <f t="shared" si="86"/>
        <v>0</v>
      </c>
      <c r="M805" s="18">
        <f>SUMIFS(T_PROF[paid_amt],T_PROF[bill_npi],$A805,T_PROF[year],M$2,T_PROF[encounter],M$4)</f>
        <v>0</v>
      </c>
      <c r="N805" s="18">
        <f>SUMIFS(T_PROF[paid_amt],T_PROF[bill_npi],$A805,T_PROF[year],N$2,T_PROF[encounter],N$4)</f>
        <v>0</v>
      </c>
      <c r="O805" s="18">
        <f t="shared" si="87"/>
        <v>0</v>
      </c>
      <c r="P805" s="1">
        <f t="shared" si="88"/>
        <v>0.66666666666666663</v>
      </c>
      <c r="Q805" s="1">
        <f t="shared" si="89"/>
        <v>0</v>
      </c>
      <c r="R805" s="1">
        <f t="shared" si="90"/>
        <v>0.66666666666666663</v>
      </c>
      <c r="S805" s="2">
        <f>SUM($R$6:$R805)/SUM($R$6:$R$1749)</f>
        <v>0.9784856105057308</v>
      </c>
    </row>
    <row r="806" spans="1:19" x14ac:dyDescent="0.35">
      <c r="A806">
        <v>1174597967</v>
      </c>
      <c r="B806" t="s">
        <v>352</v>
      </c>
      <c r="C806" t="s">
        <v>2130</v>
      </c>
      <c r="D806" s="1">
        <f>SUMIFS(T_PROF[claims],T_PROF[year],D$2,T_PROF[encounter],D$4,T_PROF[bill_npi],$A806)</f>
        <v>4</v>
      </c>
      <c r="E806" s="1">
        <f>SUMIFS(T_PROF[claims],T_PROF[year],E$2,T_PROF[encounter],E$4,T_PROF[bill_npi],$A806)</f>
        <v>0</v>
      </c>
      <c r="F806" s="1">
        <f t="shared" si="84"/>
        <v>4</v>
      </c>
      <c r="G806" s="1">
        <f>SUMIFS(T_PROF[claims],T_PROF[year],G$2,T_PROF[encounter],G$4,T_PROF[bill_npi],$A806)</f>
        <v>0</v>
      </c>
      <c r="H806" s="1">
        <f>SUMIFS(T_PROF[claims],T_PROF[year],H$2,T_PROF[encounter],H$4,T_PROF[bill_npi],$A806)</f>
        <v>0</v>
      </c>
      <c r="I806" s="1">
        <f t="shared" si="85"/>
        <v>0</v>
      </c>
      <c r="J806" s="1">
        <f>SUMIFS(T_PROF[claims],T_PROF[year],J$2,T_PROF[encounter],J$4,T_PROF[bill_npi],$A806)</f>
        <v>1</v>
      </c>
      <c r="K806" s="1">
        <f>SUMIFS(T_PROF[claims],T_PROF[year],K$2,T_PROF[encounter],K$4,T_PROF[bill_npi],$A806)</f>
        <v>0</v>
      </c>
      <c r="L806" s="1">
        <f t="shared" si="86"/>
        <v>1</v>
      </c>
      <c r="M806" s="18">
        <f>SUMIFS(T_PROF[paid_amt],T_PROF[bill_npi],$A806,T_PROF[year],M$2,T_PROF[encounter],M$4)</f>
        <v>1720.75</v>
      </c>
      <c r="N806" s="18">
        <f>SUMIFS(T_PROF[paid_amt],T_PROF[bill_npi],$A806,T_PROF[year],N$2,T_PROF[encounter],N$4)</f>
        <v>0</v>
      </c>
      <c r="O806" s="18">
        <f t="shared" si="87"/>
        <v>1720.75</v>
      </c>
      <c r="P806" s="1">
        <f t="shared" si="88"/>
        <v>1.6666666666666667</v>
      </c>
      <c r="Q806" s="1">
        <f t="shared" si="89"/>
        <v>0</v>
      </c>
      <c r="R806" s="1">
        <f t="shared" si="90"/>
        <v>1.6666666666666667</v>
      </c>
      <c r="S806" s="2">
        <f>SUM($R$6:$R806)/SUM($R$6:$R$1749)</f>
        <v>0.97853735266420672</v>
      </c>
    </row>
    <row r="807" spans="1:19" x14ac:dyDescent="0.35">
      <c r="A807">
        <v>1619937174</v>
      </c>
      <c r="B807" t="s">
        <v>351</v>
      </c>
      <c r="C807" t="s">
        <v>777</v>
      </c>
      <c r="D807" s="1">
        <f>SUMIFS(T_PROF[claims],T_PROF[year],D$2,T_PROF[encounter],D$4,T_PROF[bill_npi],$A807)</f>
        <v>2</v>
      </c>
      <c r="E807" s="1">
        <f>SUMIFS(T_PROF[claims],T_PROF[year],E$2,T_PROF[encounter],E$4,T_PROF[bill_npi],$A807)</f>
        <v>1</v>
      </c>
      <c r="F807" s="1">
        <f t="shared" si="84"/>
        <v>3</v>
      </c>
      <c r="G807" s="1">
        <f>SUMIFS(T_PROF[claims],T_PROF[year],G$2,T_PROF[encounter],G$4,T_PROF[bill_npi],$A807)</f>
        <v>0</v>
      </c>
      <c r="H807" s="1">
        <f>SUMIFS(T_PROF[claims],T_PROF[year],H$2,T_PROF[encounter],H$4,T_PROF[bill_npi],$A807)</f>
        <v>0</v>
      </c>
      <c r="I807" s="1">
        <f t="shared" si="85"/>
        <v>0</v>
      </c>
      <c r="J807" s="1">
        <f>SUMIFS(T_PROF[claims],T_PROF[year],J$2,T_PROF[encounter],J$4,T_PROF[bill_npi],$A807)</f>
        <v>2</v>
      </c>
      <c r="K807" s="1">
        <f>SUMIFS(T_PROF[claims],T_PROF[year],K$2,T_PROF[encounter],K$4,T_PROF[bill_npi],$A807)</f>
        <v>0</v>
      </c>
      <c r="L807" s="1">
        <f t="shared" si="86"/>
        <v>2</v>
      </c>
      <c r="M807" s="18">
        <f>SUMIFS(T_PROF[paid_amt],T_PROF[bill_npi],$A807,T_PROF[year],M$2,T_PROF[encounter],M$4)</f>
        <v>1720.75</v>
      </c>
      <c r="N807" s="18">
        <f>SUMIFS(T_PROF[paid_amt],T_PROF[bill_npi],$A807,T_PROF[year],N$2,T_PROF[encounter],N$4)</f>
        <v>0</v>
      </c>
      <c r="O807" s="18">
        <f t="shared" si="87"/>
        <v>1720.75</v>
      </c>
      <c r="P807" s="1">
        <f t="shared" si="88"/>
        <v>1.3333333333333333</v>
      </c>
      <c r="Q807" s="1">
        <f t="shared" si="89"/>
        <v>0.33333333333333331</v>
      </c>
      <c r="R807" s="1">
        <f t="shared" si="90"/>
        <v>1.6666666666666667</v>
      </c>
      <c r="S807" s="2">
        <f>SUM($R$6:$R807)/SUM($R$6:$R$1749)</f>
        <v>0.97858909482268264</v>
      </c>
    </row>
    <row r="808" spans="1:19" x14ac:dyDescent="0.35">
      <c r="A808">
        <v>1578715355</v>
      </c>
      <c r="B808" t="s">
        <v>351</v>
      </c>
      <c r="C808" t="s">
        <v>777</v>
      </c>
      <c r="D808" s="1">
        <f>SUMIFS(T_PROF[claims],T_PROF[year],D$2,T_PROF[encounter],D$4,T_PROF[bill_npi],$A808)</f>
        <v>0</v>
      </c>
      <c r="E808" s="1">
        <f>SUMIFS(T_PROF[claims],T_PROF[year],E$2,T_PROF[encounter],E$4,T_PROF[bill_npi],$A808)</f>
        <v>4</v>
      </c>
      <c r="F808" s="1">
        <f t="shared" si="84"/>
        <v>4</v>
      </c>
      <c r="G808" s="1">
        <f>SUMIFS(T_PROF[claims],T_PROF[year],G$2,T_PROF[encounter],G$4,T_PROF[bill_npi],$A808)</f>
        <v>0</v>
      </c>
      <c r="H808" s="1">
        <f>SUMIFS(T_PROF[claims],T_PROF[year],H$2,T_PROF[encounter],H$4,T_PROF[bill_npi],$A808)</f>
        <v>0</v>
      </c>
      <c r="I808" s="1">
        <f t="shared" si="85"/>
        <v>0</v>
      </c>
      <c r="J808" s="1">
        <f>SUMIFS(T_PROF[claims],T_PROF[year],J$2,T_PROF[encounter],J$4,T_PROF[bill_npi],$A808)</f>
        <v>0</v>
      </c>
      <c r="K808" s="1">
        <f>SUMIFS(T_PROF[claims],T_PROF[year],K$2,T_PROF[encounter],K$4,T_PROF[bill_npi],$A808)</f>
        <v>2</v>
      </c>
      <c r="L808" s="1">
        <f t="shared" si="86"/>
        <v>2</v>
      </c>
      <c r="M808" s="18">
        <f>SUMIFS(T_PROF[paid_amt],T_PROF[bill_npi],$A808,T_PROF[year],M$2,T_PROF[encounter],M$4)</f>
        <v>0</v>
      </c>
      <c r="N808" s="18">
        <f>SUMIFS(T_PROF[paid_amt],T_PROF[bill_npi],$A808,T_PROF[year],N$2,T_PROF[encounter],N$4)</f>
        <v>2854.45</v>
      </c>
      <c r="O808" s="18">
        <f t="shared" si="87"/>
        <v>2854.45</v>
      </c>
      <c r="P808" s="1">
        <f t="shared" si="88"/>
        <v>0</v>
      </c>
      <c r="Q808" s="1">
        <f t="shared" si="89"/>
        <v>2</v>
      </c>
      <c r="R808" s="1">
        <f t="shared" si="90"/>
        <v>2</v>
      </c>
      <c r="S808" s="2">
        <f>SUM($R$6:$R808)/SUM($R$6:$R$1749)</f>
        <v>0.97865118541285379</v>
      </c>
    </row>
    <row r="809" spans="1:19" x14ac:dyDescent="0.35">
      <c r="A809">
        <v>1104938455</v>
      </c>
      <c r="B809" t="s">
        <v>351</v>
      </c>
      <c r="C809" t="s">
        <v>777</v>
      </c>
      <c r="D809" s="1">
        <f>SUMIFS(T_PROF[claims],T_PROF[year],D$2,T_PROF[encounter],D$4,T_PROF[bill_npi],$A809)</f>
        <v>4</v>
      </c>
      <c r="E809" s="1">
        <f>SUMIFS(T_PROF[claims],T_PROF[year],E$2,T_PROF[encounter],E$4,T_PROF[bill_npi],$A809)</f>
        <v>0</v>
      </c>
      <c r="F809" s="1">
        <f t="shared" si="84"/>
        <v>4</v>
      </c>
      <c r="G809" s="1">
        <f>SUMIFS(T_PROF[claims],T_PROF[year],G$2,T_PROF[encounter],G$4,T_PROF[bill_npi],$A809)</f>
        <v>0</v>
      </c>
      <c r="H809" s="1">
        <f>SUMIFS(T_PROF[claims],T_PROF[year],H$2,T_PROF[encounter],H$4,T_PROF[bill_npi],$A809)</f>
        <v>2</v>
      </c>
      <c r="I809" s="1">
        <f t="shared" si="85"/>
        <v>2</v>
      </c>
      <c r="J809" s="1">
        <f>SUMIFS(T_PROF[claims],T_PROF[year],J$2,T_PROF[encounter],J$4,T_PROF[bill_npi],$A809)</f>
        <v>0</v>
      </c>
      <c r="K809" s="1">
        <f>SUMIFS(T_PROF[claims],T_PROF[year],K$2,T_PROF[encounter],K$4,T_PROF[bill_npi],$A809)</f>
        <v>0</v>
      </c>
      <c r="L809" s="1">
        <f t="shared" si="86"/>
        <v>0</v>
      </c>
      <c r="M809" s="18">
        <f>SUMIFS(T_PROF[paid_amt],T_PROF[bill_npi],$A809,T_PROF[year],M$2,T_PROF[encounter],M$4)</f>
        <v>0</v>
      </c>
      <c r="N809" s="18">
        <f>SUMIFS(T_PROF[paid_amt],T_PROF[bill_npi],$A809,T_PROF[year],N$2,T_PROF[encounter],N$4)</f>
        <v>0</v>
      </c>
      <c r="O809" s="18">
        <f t="shared" si="87"/>
        <v>0</v>
      </c>
      <c r="P809" s="1">
        <f t="shared" si="88"/>
        <v>1.3333333333333333</v>
      </c>
      <c r="Q809" s="1">
        <f t="shared" si="89"/>
        <v>0.66666666666666663</v>
      </c>
      <c r="R809" s="1">
        <f t="shared" si="90"/>
        <v>2</v>
      </c>
      <c r="S809" s="2">
        <f>SUM($R$6:$R809)/SUM($R$6:$R$1749)</f>
        <v>0.97871327600302482</v>
      </c>
    </row>
    <row r="810" spans="1:19" x14ac:dyDescent="0.35">
      <c r="A810">
        <v>1699906065</v>
      </c>
      <c r="B810" t="s">
        <v>357</v>
      </c>
      <c r="C810" t="s">
        <v>2208</v>
      </c>
      <c r="D810" s="1">
        <f>SUMIFS(T_PROF[claims],T_PROF[year],D$2,T_PROF[encounter],D$4,T_PROF[bill_npi],$A810)</f>
        <v>1</v>
      </c>
      <c r="E810" s="1">
        <f>SUMIFS(T_PROF[claims],T_PROF[year],E$2,T_PROF[encounter],E$4,T_PROF[bill_npi],$A810)</f>
        <v>0</v>
      </c>
      <c r="F810" s="1">
        <f t="shared" si="84"/>
        <v>1</v>
      </c>
      <c r="G810" s="1">
        <f>SUMIFS(T_PROF[claims],T_PROF[year],G$2,T_PROF[encounter],G$4,T_PROF[bill_npi],$A810)</f>
        <v>1</v>
      </c>
      <c r="H810" s="1">
        <f>SUMIFS(T_PROF[claims],T_PROF[year],H$2,T_PROF[encounter],H$4,T_PROF[bill_npi],$A810)</f>
        <v>0</v>
      </c>
      <c r="I810" s="1">
        <f t="shared" si="85"/>
        <v>1</v>
      </c>
      <c r="J810" s="1">
        <f>SUMIFS(T_PROF[claims],T_PROF[year],J$2,T_PROF[encounter],J$4,T_PROF[bill_npi],$A810)</f>
        <v>2</v>
      </c>
      <c r="K810" s="1">
        <f>SUMIFS(T_PROF[claims],T_PROF[year],K$2,T_PROF[encounter],K$4,T_PROF[bill_npi],$A810)</f>
        <v>0</v>
      </c>
      <c r="L810" s="1">
        <f t="shared" si="86"/>
        <v>2</v>
      </c>
      <c r="M810" s="18">
        <f>SUMIFS(T_PROF[paid_amt],T_PROF[bill_npi],$A810,T_PROF[year],M$2,T_PROF[encounter],M$4)</f>
        <v>2067.1999999999998</v>
      </c>
      <c r="N810" s="18">
        <f>SUMIFS(T_PROF[paid_amt],T_PROF[bill_npi],$A810,T_PROF[year],N$2,T_PROF[encounter],N$4)</f>
        <v>0</v>
      </c>
      <c r="O810" s="18">
        <f t="shared" si="87"/>
        <v>2067.1999999999998</v>
      </c>
      <c r="P810" s="1">
        <f t="shared" si="88"/>
        <v>1.3333333333333333</v>
      </c>
      <c r="Q810" s="1">
        <f t="shared" si="89"/>
        <v>0</v>
      </c>
      <c r="R810" s="1">
        <f t="shared" si="90"/>
        <v>1.3333333333333333</v>
      </c>
      <c r="S810" s="2">
        <f>SUM($R$6:$R810)/SUM($R$6:$R$1749)</f>
        <v>0.97875466972980552</v>
      </c>
    </row>
    <row r="811" spans="1:19" x14ac:dyDescent="0.35">
      <c r="A811">
        <v>1356329510</v>
      </c>
      <c r="B811" t="s">
        <v>357</v>
      </c>
      <c r="C811" t="s">
        <v>2208</v>
      </c>
      <c r="D811" s="1">
        <f>SUMIFS(T_PROF[claims],T_PROF[year],D$2,T_PROF[encounter],D$4,T_PROF[bill_npi],$A811)</f>
        <v>0</v>
      </c>
      <c r="E811" s="1">
        <f>SUMIFS(T_PROF[claims],T_PROF[year],E$2,T_PROF[encounter],E$4,T_PROF[bill_npi],$A811)</f>
        <v>1</v>
      </c>
      <c r="F811" s="1">
        <f t="shared" si="84"/>
        <v>1</v>
      </c>
      <c r="G811" s="1">
        <f>SUMIFS(T_PROF[claims],T_PROF[year],G$2,T_PROF[encounter],G$4,T_PROF[bill_npi],$A811)</f>
        <v>0</v>
      </c>
      <c r="H811" s="1">
        <f>SUMIFS(T_PROF[claims],T_PROF[year],H$2,T_PROF[encounter],H$4,T_PROF[bill_npi],$A811)</f>
        <v>1</v>
      </c>
      <c r="I811" s="1">
        <f t="shared" si="85"/>
        <v>1</v>
      </c>
      <c r="J811" s="1">
        <f>SUMIFS(T_PROF[claims],T_PROF[year],J$2,T_PROF[encounter],J$4,T_PROF[bill_npi],$A811)</f>
        <v>0</v>
      </c>
      <c r="K811" s="1">
        <f>SUMIFS(T_PROF[claims],T_PROF[year],K$2,T_PROF[encounter],K$4,T_PROF[bill_npi],$A811)</f>
        <v>0</v>
      </c>
      <c r="L811" s="1">
        <f t="shared" si="86"/>
        <v>0</v>
      </c>
      <c r="M811" s="18">
        <f>SUMIFS(T_PROF[paid_amt],T_PROF[bill_npi],$A811,T_PROF[year],M$2,T_PROF[encounter],M$4)</f>
        <v>0</v>
      </c>
      <c r="N811" s="18">
        <f>SUMIFS(T_PROF[paid_amt],T_PROF[bill_npi],$A811,T_PROF[year],N$2,T_PROF[encounter],N$4)</f>
        <v>0</v>
      </c>
      <c r="O811" s="18">
        <f t="shared" si="87"/>
        <v>0</v>
      </c>
      <c r="P811" s="1">
        <f t="shared" si="88"/>
        <v>0</v>
      </c>
      <c r="Q811" s="1">
        <f t="shared" si="89"/>
        <v>0.66666666666666663</v>
      </c>
      <c r="R811" s="1">
        <f t="shared" si="90"/>
        <v>0.66666666666666663</v>
      </c>
      <c r="S811" s="2">
        <f>SUM($R$6:$R811)/SUM($R$6:$R$1749)</f>
        <v>0.97877536659319586</v>
      </c>
    </row>
    <row r="812" spans="1:19" x14ac:dyDescent="0.35">
      <c r="A812">
        <v>1194703744</v>
      </c>
      <c r="B812" t="s">
        <v>357</v>
      </c>
      <c r="C812" t="s">
        <v>2208</v>
      </c>
      <c r="D812" s="1">
        <f>SUMIFS(T_PROF[claims],T_PROF[year],D$2,T_PROF[encounter],D$4,T_PROF[bill_npi],$A812)</f>
        <v>0</v>
      </c>
      <c r="E812" s="1">
        <f>SUMIFS(T_PROF[claims],T_PROF[year],E$2,T_PROF[encounter],E$4,T_PROF[bill_npi],$A812)</f>
        <v>0</v>
      </c>
      <c r="F812" s="1">
        <f t="shared" si="84"/>
        <v>0</v>
      </c>
      <c r="G812" s="1">
        <f>SUMIFS(T_PROF[claims],T_PROF[year],G$2,T_PROF[encounter],G$4,T_PROF[bill_npi],$A812)</f>
        <v>2</v>
      </c>
      <c r="H812" s="1">
        <f>SUMIFS(T_PROF[claims],T_PROF[year],H$2,T_PROF[encounter],H$4,T_PROF[bill_npi],$A812)</f>
        <v>0</v>
      </c>
      <c r="I812" s="1">
        <f t="shared" si="85"/>
        <v>2</v>
      </c>
      <c r="J812" s="1">
        <f>SUMIFS(T_PROF[claims],T_PROF[year],J$2,T_PROF[encounter],J$4,T_PROF[bill_npi],$A812)</f>
        <v>1</v>
      </c>
      <c r="K812" s="1">
        <f>SUMIFS(T_PROF[claims],T_PROF[year],K$2,T_PROF[encounter],K$4,T_PROF[bill_npi],$A812)</f>
        <v>0</v>
      </c>
      <c r="L812" s="1">
        <f t="shared" si="86"/>
        <v>1</v>
      </c>
      <c r="M812" s="18">
        <f>SUMIFS(T_PROF[paid_amt],T_PROF[bill_npi],$A812,T_PROF[year],M$2,T_PROF[encounter],M$4)</f>
        <v>1462.64</v>
      </c>
      <c r="N812" s="18">
        <f>SUMIFS(T_PROF[paid_amt],T_PROF[bill_npi],$A812,T_PROF[year],N$2,T_PROF[encounter],N$4)</f>
        <v>0</v>
      </c>
      <c r="O812" s="18">
        <f t="shared" si="87"/>
        <v>1462.64</v>
      </c>
      <c r="P812" s="1">
        <f t="shared" si="88"/>
        <v>1</v>
      </c>
      <c r="Q812" s="1">
        <f t="shared" si="89"/>
        <v>0</v>
      </c>
      <c r="R812" s="1">
        <f t="shared" si="90"/>
        <v>1</v>
      </c>
      <c r="S812" s="2">
        <f>SUM($R$6:$R812)/SUM($R$6:$R$1749)</f>
        <v>0.97880641188828144</v>
      </c>
    </row>
    <row r="813" spans="1:19" x14ac:dyDescent="0.35">
      <c r="A813">
        <v>1184041030</v>
      </c>
      <c r="B813" t="s">
        <v>351</v>
      </c>
      <c r="C813" t="s">
        <v>777</v>
      </c>
      <c r="D813" s="1">
        <f>SUMIFS(T_PROF[claims],T_PROF[year],D$2,T_PROF[encounter],D$4,T_PROF[bill_npi],$A813)</f>
        <v>0</v>
      </c>
      <c r="E813" s="1">
        <f>SUMIFS(T_PROF[claims],T_PROF[year],E$2,T_PROF[encounter],E$4,T_PROF[bill_npi],$A813)</f>
        <v>1</v>
      </c>
      <c r="F813" s="1">
        <f t="shared" si="84"/>
        <v>1</v>
      </c>
      <c r="G813" s="1">
        <f>SUMIFS(T_PROF[claims],T_PROF[year],G$2,T_PROF[encounter],G$4,T_PROF[bill_npi],$A813)</f>
        <v>1</v>
      </c>
      <c r="H813" s="1">
        <f>SUMIFS(T_PROF[claims],T_PROF[year],H$2,T_PROF[encounter],H$4,T_PROF[bill_npi],$A813)</f>
        <v>2</v>
      </c>
      <c r="I813" s="1">
        <f t="shared" si="85"/>
        <v>3</v>
      </c>
      <c r="J813" s="1">
        <f>SUMIFS(T_PROF[claims],T_PROF[year],J$2,T_PROF[encounter],J$4,T_PROF[bill_npi],$A813)</f>
        <v>0</v>
      </c>
      <c r="K813" s="1">
        <f>SUMIFS(T_PROF[claims],T_PROF[year],K$2,T_PROF[encounter],K$4,T_PROF[bill_npi],$A813)</f>
        <v>0</v>
      </c>
      <c r="L813" s="1">
        <f t="shared" si="86"/>
        <v>0</v>
      </c>
      <c r="M813" s="18">
        <f>SUMIFS(T_PROF[paid_amt],T_PROF[bill_npi],$A813,T_PROF[year],M$2,T_PROF[encounter],M$4)</f>
        <v>0</v>
      </c>
      <c r="N813" s="18">
        <f>SUMIFS(T_PROF[paid_amt],T_PROF[bill_npi],$A813,T_PROF[year],N$2,T_PROF[encounter],N$4)</f>
        <v>0</v>
      </c>
      <c r="O813" s="18">
        <f t="shared" si="87"/>
        <v>0</v>
      </c>
      <c r="P813" s="1">
        <f t="shared" si="88"/>
        <v>0.33333333333333331</v>
      </c>
      <c r="Q813" s="1">
        <f t="shared" si="89"/>
        <v>1</v>
      </c>
      <c r="R813" s="1">
        <f t="shared" si="90"/>
        <v>1.3333333333333333</v>
      </c>
      <c r="S813" s="2">
        <f>SUM($R$6:$R813)/SUM($R$6:$R$1749)</f>
        <v>0.97884780561506202</v>
      </c>
    </row>
    <row r="814" spans="1:19" x14ac:dyDescent="0.35">
      <c r="A814">
        <v>1376504068</v>
      </c>
      <c r="B814" t="s">
        <v>351</v>
      </c>
      <c r="C814" t="s">
        <v>777</v>
      </c>
      <c r="D814" s="1">
        <f>SUMIFS(T_PROF[claims],T_PROF[year],D$2,T_PROF[encounter],D$4,T_PROF[bill_npi],$A814)</f>
        <v>3</v>
      </c>
      <c r="E814" s="1">
        <f>SUMIFS(T_PROF[claims],T_PROF[year],E$2,T_PROF[encounter],E$4,T_PROF[bill_npi],$A814)</f>
        <v>0</v>
      </c>
      <c r="F814" s="1">
        <f t="shared" si="84"/>
        <v>3</v>
      </c>
      <c r="G814" s="1">
        <f>SUMIFS(T_PROF[claims],T_PROF[year],G$2,T_PROF[encounter],G$4,T_PROF[bill_npi],$A814)</f>
        <v>0</v>
      </c>
      <c r="H814" s="1">
        <f>SUMIFS(T_PROF[claims],T_PROF[year],H$2,T_PROF[encounter],H$4,T_PROF[bill_npi],$A814)</f>
        <v>0</v>
      </c>
      <c r="I814" s="1">
        <f t="shared" si="85"/>
        <v>0</v>
      </c>
      <c r="J814" s="1">
        <f>SUMIFS(T_PROF[claims],T_PROF[year],J$2,T_PROF[encounter],J$4,T_PROF[bill_npi],$A814)</f>
        <v>0</v>
      </c>
      <c r="K814" s="1">
        <f>SUMIFS(T_PROF[claims],T_PROF[year],K$2,T_PROF[encounter],K$4,T_PROF[bill_npi],$A814)</f>
        <v>0</v>
      </c>
      <c r="L814" s="1">
        <f t="shared" si="86"/>
        <v>0</v>
      </c>
      <c r="M814" s="18">
        <f>SUMIFS(T_PROF[paid_amt],T_PROF[bill_npi],$A814,T_PROF[year],M$2,T_PROF[encounter],M$4)</f>
        <v>0</v>
      </c>
      <c r="N814" s="18">
        <f>SUMIFS(T_PROF[paid_amt],T_PROF[bill_npi],$A814,T_PROF[year],N$2,T_PROF[encounter],N$4)</f>
        <v>0</v>
      </c>
      <c r="O814" s="18">
        <f t="shared" si="87"/>
        <v>0</v>
      </c>
      <c r="P814" s="1">
        <f t="shared" si="88"/>
        <v>1</v>
      </c>
      <c r="Q814" s="1">
        <f t="shared" si="89"/>
        <v>0</v>
      </c>
      <c r="R814" s="1">
        <f t="shared" si="90"/>
        <v>1</v>
      </c>
      <c r="S814" s="2">
        <f>SUM($R$6:$R814)/SUM($R$6:$R$1749)</f>
        <v>0.97887885091014759</v>
      </c>
    </row>
    <row r="815" spans="1:19" x14ac:dyDescent="0.35">
      <c r="A815">
        <v>1649568254</v>
      </c>
      <c r="B815" t="s">
        <v>357</v>
      </c>
      <c r="C815" t="s">
        <v>2208</v>
      </c>
      <c r="D815" s="1">
        <f>SUMIFS(T_PROF[claims],T_PROF[year],D$2,T_PROF[encounter],D$4,T_PROF[bill_npi],$A815)</f>
        <v>0</v>
      </c>
      <c r="E815" s="1">
        <f>SUMIFS(T_PROF[claims],T_PROF[year],E$2,T_PROF[encounter],E$4,T_PROF[bill_npi],$A815)</f>
        <v>2</v>
      </c>
      <c r="F815" s="1">
        <f t="shared" si="84"/>
        <v>2</v>
      </c>
      <c r="G815" s="1">
        <f>SUMIFS(T_PROF[claims],T_PROF[year],G$2,T_PROF[encounter],G$4,T_PROF[bill_npi],$A815)</f>
        <v>0</v>
      </c>
      <c r="H815" s="1">
        <f>SUMIFS(T_PROF[claims],T_PROF[year],H$2,T_PROF[encounter],H$4,T_PROF[bill_npi],$A815)</f>
        <v>0</v>
      </c>
      <c r="I815" s="1">
        <f t="shared" si="85"/>
        <v>0</v>
      </c>
      <c r="J815" s="1">
        <f>SUMIFS(T_PROF[claims],T_PROF[year],J$2,T_PROF[encounter],J$4,T_PROF[bill_npi],$A815)</f>
        <v>0</v>
      </c>
      <c r="K815" s="1">
        <f>SUMIFS(T_PROF[claims],T_PROF[year],K$2,T_PROF[encounter],K$4,T_PROF[bill_npi],$A815)</f>
        <v>0</v>
      </c>
      <c r="L815" s="1">
        <f t="shared" si="86"/>
        <v>0</v>
      </c>
      <c r="M815" s="18">
        <f>SUMIFS(T_PROF[paid_amt],T_PROF[bill_npi],$A815,T_PROF[year],M$2,T_PROF[encounter],M$4)</f>
        <v>0</v>
      </c>
      <c r="N815" s="18">
        <f>SUMIFS(T_PROF[paid_amt],T_PROF[bill_npi],$A815,T_PROF[year],N$2,T_PROF[encounter],N$4)</f>
        <v>0</v>
      </c>
      <c r="O815" s="18">
        <f t="shared" si="87"/>
        <v>0</v>
      </c>
      <c r="P815" s="1">
        <f t="shared" si="88"/>
        <v>0</v>
      </c>
      <c r="Q815" s="1">
        <f t="shared" si="89"/>
        <v>0.66666666666666663</v>
      </c>
      <c r="R815" s="1">
        <f t="shared" si="90"/>
        <v>0.66666666666666663</v>
      </c>
      <c r="S815" s="2">
        <f>SUM($R$6:$R815)/SUM($R$6:$R$1749)</f>
        <v>0.97889954777353794</v>
      </c>
    </row>
    <row r="816" spans="1:19" x14ac:dyDescent="0.35">
      <c r="A816">
        <v>1699748160</v>
      </c>
      <c r="B816" t="s">
        <v>367</v>
      </c>
      <c r="C816" t="s">
        <v>2086</v>
      </c>
      <c r="D816" s="1">
        <f>SUMIFS(T_PROF[claims],T_PROF[year],D$2,T_PROF[encounter],D$4,T_PROF[bill_npi],$A816)</f>
        <v>0</v>
      </c>
      <c r="E816" s="1">
        <f>SUMIFS(T_PROF[claims],T_PROF[year],E$2,T_PROF[encounter],E$4,T_PROF[bill_npi],$A816)</f>
        <v>0</v>
      </c>
      <c r="F816" s="1">
        <f t="shared" si="84"/>
        <v>0</v>
      </c>
      <c r="G816" s="1">
        <f>SUMIFS(T_PROF[claims],T_PROF[year],G$2,T_PROF[encounter],G$4,T_PROF[bill_npi],$A816)</f>
        <v>6</v>
      </c>
      <c r="H816" s="1">
        <f>SUMIFS(T_PROF[claims],T_PROF[year],H$2,T_PROF[encounter],H$4,T_PROF[bill_npi],$A816)</f>
        <v>0</v>
      </c>
      <c r="I816" s="1">
        <f t="shared" si="85"/>
        <v>6</v>
      </c>
      <c r="J816" s="1">
        <f>SUMIFS(T_PROF[claims],T_PROF[year],J$2,T_PROF[encounter],J$4,T_PROF[bill_npi],$A816)</f>
        <v>0</v>
      </c>
      <c r="K816" s="1">
        <f>SUMIFS(T_PROF[claims],T_PROF[year],K$2,T_PROF[encounter],K$4,T_PROF[bill_npi],$A816)</f>
        <v>0</v>
      </c>
      <c r="L816" s="1">
        <f t="shared" si="86"/>
        <v>0</v>
      </c>
      <c r="M816" s="18">
        <f>SUMIFS(T_PROF[paid_amt],T_PROF[bill_npi],$A816,T_PROF[year],M$2,T_PROF[encounter],M$4)</f>
        <v>0</v>
      </c>
      <c r="N816" s="18">
        <f>SUMIFS(T_PROF[paid_amt],T_PROF[bill_npi],$A816,T_PROF[year],N$2,T_PROF[encounter],N$4)</f>
        <v>0</v>
      </c>
      <c r="O816" s="18">
        <f t="shared" si="87"/>
        <v>0</v>
      </c>
      <c r="P816" s="1">
        <f t="shared" si="88"/>
        <v>2</v>
      </c>
      <c r="Q816" s="1">
        <f t="shared" si="89"/>
        <v>0</v>
      </c>
      <c r="R816" s="1">
        <f t="shared" si="90"/>
        <v>2</v>
      </c>
      <c r="S816" s="2">
        <f>SUM($R$6:$R816)/SUM($R$6:$R$1749)</f>
        <v>0.97896163836370909</v>
      </c>
    </row>
    <row r="817" spans="1:19" x14ac:dyDescent="0.35">
      <c r="A817">
        <v>1003874405</v>
      </c>
      <c r="B817" t="s">
        <v>351</v>
      </c>
      <c r="C817" t="s">
        <v>777</v>
      </c>
      <c r="D817" s="1">
        <f>SUMIFS(T_PROF[claims],T_PROF[year],D$2,T_PROF[encounter],D$4,T_PROF[bill_npi],$A817)</f>
        <v>2</v>
      </c>
      <c r="E817" s="1">
        <f>SUMIFS(T_PROF[claims],T_PROF[year],E$2,T_PROF[encounter],E$4,T_PROF[bill_npi],$A817)</f>
        <v>0</v>
      </c>
      <c r="F817" s="1">
        <f t="shared" si="84"/>
        <v>2</v>
      </c>
      <c r="G817" s="1">
        <f>SUMIFS(T_PROF[claims],T_PROF[year],G$2,T_PROF[encounter],G$4,T_PROF[bill_npi],$A817)</f>
        <v>0</v>
      </c>
      <c r="H817" s="1">
        <f>SUMIFS(T_PROF[claims],T_PROF[year],H$2,T_PROF[encounter],H$4,T_PROF[bill_npi],$A817)</f>
        <v>0</v>
      </c>
      <c r="I817" s="1">
        <f t="shared" si="85"/>
        <v>0</v>
      </c>
      <c r="J817" s="1">
        <f>SUMIFS(T_PROF[claims],T_PROF[year],J$2,T_PROF[encounter],J$4,T_PROF[bill_npi],$A817)</f>
        <v>0</v>
      </c>
      <c r="K817" s="1">
        <f>SUMIFS(T_PROF[claims],T_PROF[year],K$2,T_PROF[encounter],K$4,T_PROF[bill_npi],$A817)</f>
        <v>0</v>
      </c>
      <c r="L817" s="1">
        <f t="shared" si="86"/>
        <v>0</v>
      </c>
      <c r="M817" s="18">
        <f>SUMIFS(T_PROF[paid_amt],T_PROF[bill_npi],$A817,T_PROF[year],M$2,T_PROF[encounter],M$4)</f>
        <v>0</v>
      </c>
      <c r="N817" s="18">
        <f>SUMIFS(T_PROF[paid_amt],T_PROF[bill_npi],$A817,T_PROF[year],N$2,T_PROF[encounter],N$4)</f>
        <v>0</v>
      </c>
      <c r="O817" s="18">
        <f t="shared" si="87"/>
        <v>0</v>
      </c>
      <c r="P817" s="1">
        <f t="shared" si="88"/>
        <v>0.66666666666666663</v>
      </c>
      <c r="Q817" s="1">
        <f t="shared" si="89"/>
        <v>0</v>
      </c>
      <c r="R817" s="1">
        <f t="shared" si="90"/>
        <v>0.66666666666666663</v>
      </c>
      <c r="S817" s="2">
        <f>SUM($R$6:$R817)/SUM($R$6:$R$1749)</f>
        <v>0.97898233522709943</v>
      </c>
    </row>
    <row r="818" spans="1:19" x14ac:dyDescent="0.35">
      <c r="A818">
        <v>1528415114</v>
      </c>
      <c r="B818" t="s">
        <v>357</v>
      </c>
      <c r="C818" t="s">
        <v>2208</v>
      </c>
      <c r="D818" s="1">
        <f>SUMIFS(T_PROF[claims],T_PROF[year],D$2,T_PROF[encounter],D$4,T_PROF[bill_npi],$A818)</f>
        <v>0</v>
      </c>
      <c r="E818" s="1">
        <f>SUMIFS(T_PROF[claims],T_PROF[year],E$2,T_PROF[encounter],E$4,T_PROF[bill_npi],$A818)</f>
        <v>0</v>
      </c>
      <c r="F818" s="1">
        <f t="shared" si="84"/>
        <v>0</v>
      </c>
      <c r="G818" s="1">
        <f>SUMIFS(T_PROF[claims],T_PROF[year],G$2,T_PROF[encounter],G$4,T_PROF[bill_npi],$A818)</f>
        <v>1</v>
      </c>
      <c r="H818" s="1">
        <f>SUMIFS(T_PROF[claims],T_PROF[year],H$2,T_PROF[encounter],H$4,T_PROF[bill_npi],$A818)</f>
        <v>0</v>
      </c>
      <c r="I818" s="1">
        <f t="shared" si="85"/>
        <v>1</v>
      </c>
      <c r="J818" s="1">
        <f>SUMIFS(T_PROF[claims],T_PROF[year],J$2,T_PROF[encounter],J$4,T_PROF[bill_npi],$A818)</f>
        <v>0</v>
      </c>
      <c r="K818" s="1">
        <f>SUMIFS(T_PROF[claims],T_PROF[year],K$2,T_PROF[encounter],K$4,T_PROF[bill_npi],$A818)</f>
        <v>0</v>
      </c>
      <c r="L818" s="1">
        <f t="shared" si="86"/>
        <v>0</v>
      </c>
      <c r="M818" s="18">
        <f>SUMIFS(T_PROF[paid_amt],T_PROF[bill_npi],$A818,T_PROF[year],M$2,T_PROF[encounter],M$4)</f>
        <v>0</v>
      </c>
      <c r="N818" s="18">
        <f>SUMIFS(T_PROF[paid_amt],T_PROF[bill_npi],$A818,T_PROF[year],N$2,T_PROF[encounter],N$4)</f>
        <v>0</v>
      </c>
      <c r="O818" s="18">
        <f t="shared" si="87"/>
        <v>0</v>
      </c>
      <c r="P818" s="1">
        <f t="shared" si="88"/>
        <v>0.33333333333333331</v>
      </c>
      <c r="Q818" s="1">
        <f t="shared" si="89"/>
        <v>0</v>
      </c>
      <c r="R818" s="1">
        <f t="shared" si="90"/>
        <v>0.33333333333333331</v>
      </c>
      <c r="S818" s="2">
        <f>SUM($R$6:$R818)/SUM($R$6:$R$1749)</f>
        <v>0.97899268365879455</v>
      </c>
    </row>
    <row r="819" spans="1:19" x14ac:dyDescent="0.35">
      <c r="A819">
        <v>1558477596</v>
      </c>
      <c r="B819" t="s">
        <v>351</v>
      </c>
      <c r="C819" t="s">
        <v>777</v>
      </c>
      <c r="D819" s="1">
        <f>SUMIFS(T_PROF[claims],T_PROF[year],D$2,T_PROF[encounter],D$4,T_PROF[bill_npi],$A819)</f>
        <v>1</v>
      </c>
      <c r="E819" s="1">
        <f>SUMIFS(T_PROF[claims],T_PROF[year],E$2,T_PROF[encounter],E$4,T_PROF[bill_npi],$A819)</f>
        <v>2</v>
      </c>
      <c r="F819" s="1">
        <f t="shared" si="84"/>
        <v>3</v>
      </c>
      <c r="G819" s="1">
        <f>SUMIFS(T_PROF[claims],T_PROF[year],G$2,T_PROF[encounter],G$4,T_PROF[bill_npi],$A819)</f>
        <v>2</v>
      </c>
      <c r="H819" s="1">
        <f>SUMIFS(T_PROF[claims],T_PROF[year],H$2,T_PROF[encounter],H$4,T_PROF[bill_npi],$A819)</f>
        <v>0</v>
      </c>
      <c r="I819" s="1">
        <f t="shared" si="85"/>
        <v>2</v>
      </c>
      <c r="J819" s="1">
        <f>SUMIFS(T_PROF[claims],T_PROF[year],J$2,T_PROF[encounter],J$4,T_PROF[bill_npi],$A819)</f>
        <v>0</v>
      </c>
      <c r="K819" s="1">
        <f>SUMIFS(T_PROF[claims],T_PROF[year],K$2,T_PROF[encounter],K$4,T_PROF[bill_npi],$A819)</f>
        <v>0</v>
      </c>
      <c r="L819" s="1">
        <f t="shared" si="86"/>
        <v>0</v>
      </c>
      <c r="M819" s="18">
        <f>SUMIFS(T_PROF[paid_amt],T_PROF[bill_npi],$A819,T_PROF[year],M$2,T_PROF[encounter],M$4)</f>
        <v>0</v>
      </c>
      <c r="N819" s="18">
        <f>SUMIFS(T_PROF[paid_amt],T_PROF[bill_npi],$A819,T_PROF[year],N$2,T_PROF[encounter],N$4)</f>
        <v>0</v>
      </c>
      <c r="O819" s="18">
        <f t="shared" si="87"/>
        <v>0</v>
      </c>
      <c r="P819" s="1">
        <f t="shared" si="88"/>
        <v>1</v>
      </c>
      <c r="Q819" s="1">
        <f t="shared" si="89"/>
        <v>0.66666666666666663</v>
      </c>
      <c r="R819" s="1">
        <f t="shared" si="90"/>
        <v>1.6666666666666667</v>
      </c>
      <c r="S819" s="2">
        <f>SUM($R$6:$R819)/SUM($R$6:$R$1749)</f>
        <v>0.97904442581727047</v>
      </c>
    </row>
    <row r="820" spans="1:19" x14ac:dyDescent="0.35">
      <c r="A820">
        <v>1184730111</v>
      </c>
      <c r="B820" t="s">
        <v>351</v>
      </c>
      <c r="C820" t="s">
        <v>777</v>
      </c>
      <c r="D820" s="1">
        <f>SUMIFS(T_PROF[claims],T_PROF[year],D$2,T_PROF[encounter],D$4,T_PROF[bill_npi],$A820)</f>
        <v>0</v>
      </c>
      <c r="E820" s="1">
        <f>SUMIFS(T_PROF[claims],T_PROF[year],E$2,T_PROF[encounter],E$4,T_PROF[bill_npi],$A820)</f>
        <v>0</v>
      </c>
      <c r="F820" s="1">
        <f t="shared" si="84"/>
        <v>0</v>
      </c>
      <c r="G820" s="1">
        <f>SUMIFS(T_PROF[claims],T_PROF[year],G$2,T_PROF[encounter],G$4,T_PROF[bill_npi],$A820)</f>
        <v>0</v>
      </c>
      <c r="H820" s="1">
        <f>SUMIFS(T_PROF[claims],T_PROF[year],H$2,T_PROF[encounter],H$4,T_PROF[bill_npi],$A820)</f>
        <v>3</v>
      </c>
      <c r="I820" s="1">
        <f t="shared" si="85"/>
        <v>3</v>
      </c>
      <c r="J820" s="1">
        <f>SUMIFS(T_PROF[claims],T_PROF[year],J$2,T_PROF[encounter],J$4,T_PROF[bill_npi],$A820)</f>
        <v>0</v>
      </c>
      <c r="K820" s="1">
        <f>SUMIFS(T_PROF[claims],T_PROF[year],K$2,T_PROF[encounter],K$4,T_PROF[bill_npi],$A820)</f>
        <v>0</v>
      </c>
      <c r="L820" s="1">
        <f t="shared" si="86"/>
        <v>0</v>
      </c>
      <c r="M820" s="18">
        <f>SUMIFS(T_PROF[paid_amt],T_PROF[bill_npi],$A820,T_PROF[year],M$2,T_PROF[encounter],M$4)</f>
        <v>0</v>
      </c>
      <c r="N820" s="18">
        <f>SUMIFS(T_PROF[paid_amt],T_PROF[bill_npi],$A820,T_PROF[year],N$2,T_PROF[encounter],N$4)</f>
        <v>0</v>
      </c>
      <c r="O820" s="18">
        <f t="shared" si="87"/>
        <v>0</v>
      </c>
      <c r="P820" s="1">
        <f t="shared" si="88"/>
        <v>0</v>
      </c>
      <c r="Q820" s="1">
        <f t="shared" si="89"/>
        <v>1</v>
      </c>
      <c r="R820" s="1">
        <f t="shared" si="90"/>
        <v>1</v>
      </c>
      <c r="S820" s="2">
        <f>SUM($R$6:$R820)/SUM($R$6:$R$1749)</f>
        <v>0.97907547111235604</v>
      </c>
    </row>
    <row r="821" spans="1:19" x14ac:dyDescent="0.35">
      <c r="A821">
        <v>1225025547</v>
      </c>
      <c r="B821" t="s">
        <v>356</v>
      </c>
      <c r="C821" t="s">
        <v>777</v>
      </c>
      <c r="D821" s="1">
        <f>SUMIFS(T_PROF[claims],T_PROF[year],D$2,T_PROF[encounter],D$4,T_PROF[bill_npi],$A821)</f>
        <v>0</v>
      </c>
      <c r="E821" s="1">
        <f>SUMIFS(T_PROF[claims],T_PROF[year],E$2,T_PROF[encounter],E$4,T_PROF[bill_npi],$A821)</f>
        <v>2</v>
      </c>
      <c r="F821" s="1">
        <f t="shared" si="84"/>
        <v>2</v>
      </c>
      <c r="G821" s="1">
        <f>SUMIFS(T_PROF[claims],T_PROF[year],G$2,T_PROF[encounter],G$4,T_PROF[bill_npi],$A821)</f>
        <v>0</v>
      </c>
      <c r="H821" s="1">
        <f>SUMIFS(T_PROF[claims],T_PROF[year],H$2,T_PROF[encounter],H$4,T_PROF[bill_npi],$A821)</f>
        <v>2</v>
      </c>
      <c r="I821" s="1">
        <f t="shared" si="85"/>
        <v>2</v>
      </c>
      <c r="J821" s="1">
        <f>SUMIFS(T_PROF[claims],T_PROF[year],J$2,T_PROF[encounter],J$4,T_PROF[bill_npi],$A821)</f>
        <v>1</v>
      </c>
      <c r="K821" s="1">
        <f>SUMIFS(T_PROF[claims],T_PROF[year],K$2,T_PROF[encounter],K$4,T_PROF[bill_npi],$A821)</f>
        <v>2</v>
      </c>
      <c r="L821" s="1">
        <f t="shared" si="86"/>
        <v>3</v>
      </c>
      <c r="M821" s="18">
        <f>SUMIFS(T_PROF[paid_amt],T_PROF[bill_npi],$A821,T_PROF[year],M$2,T_PROF[encounter],M$4)</f>
        <v>0</v>
      </c>
      <c r="N821" s="18">
        <f>SUMIFS(T_PROF[paid_amt],T_PROF[bill_npi],$A821,T_PROF[year],N$2,T_PROF[encounter],N$4)</f>
        <v>0</v>
      </c>
      <c r="O821" s="18">
        <f t="shared" si="87"/>
        <v>0</v>
      </c>
      <c r="P821" s="1">
        <f t="shared" si="88"/>
        <v>0.33333333333333331</v>
      </c>
      <c r="Q821" s="1">
        <f t="shared" si="89"/>
        <v>2</v>
      </c>
      <c r="R821" s="1">
        <f t="shared" si="90"/>
        <v>2.3333333333333335</v>
      </c>
      <c r="S821" s="2">
        <f>SUM($R$6:$R821)/SUM($R$6:$R$1749)</f>
        <v>0.9791479101342222</v>
      </c>
    </row>
    <row r="822" spans="1:19" x14ac:dyDescent="0.35">
      <c r="A822">
        <v>1619917960</v>
      </c>
      <c r="B822" t="s">
        <v>351</v>
      </c>
      <c r="C822" t="s">
        <v>777</v>
      </c>
      <c r="D822" s="1">
        <f>SUMIFS(T_PROF[claims],T_PROF[year],D$2,T_PROF[encounter],D$4,T_PROF[bill_npi],$A822)</f>
        <v>0</v>
      </c>
      <c r="E822" s="1">
        <f>SUMIFS(T_PROF[claims],T_PROF[year],E$2,T_PROF[encounter],E$4,T_PROF[bill_npi],$A822)</f>
        <v>4</v>
      </c>
      <c r="F822" s="1">
        <f t="shared" si="84"/>
        <v>4</v>
      </c>
      <c r="G822" s="1">
        <f>SUMIFS(T_PROF[claims],T_PROF[year],G$2,T_PROF[encounter],G$4,T_PROF[bill_npi],$A822)</f>
        <v>0</v>
      </c>
      <c r="H822" s="1">
        <f>SUMIFS(T_PROF[claims],T_PROF[year],H$2,T_PROF[encounter],H$4,T_PROF[bill_npi],$A822)</f>
        <v>1</v>
      </c>
      <c r="I822" s="1">
        <f t="shared" si="85"/>
        <v>1</v>
      </c>
      <c r="J822" s="1">
        <f>SUMIFS(T_PROF[claims],T_PROF[year],J$2,T_PROF[encounter],J$4,T_PROF[bill_npi],$A822)</f>
        <v>0</v>
      </c>
      <c r="K822" s="1">
        <f>SUMIFS(T_PROF[claims],T_PROF[year],K$2,T_PROF[encounter],K$4,T_PROF[bill_npi],$A822)</f>
        <v>1</v>
      </c>
      <c r="L822" s="1">
        <f t="shared" si="86"/>
        <v>1</v>
      </c>
      <c r="M822" s="18">
        <f>SUMIFS(T_PROF[paid_amt],T_PROF[bill_npi],$A822,T_PROF[year],M$2,T_PROF[encounter],M$4)</f>
        <v>0</v>
      </c>
      <c r="N822" s="18">
        <f>SUMIFS(T_PROF[paid_amt],T_PROF[bill_npi],$A822,T_PROF[year],N$2,T_PROF[encounter],N$4)</f>
        <v>3251.28</v>
      </c>
      <c r="O822" s="18">
        <f t="shared" si="87"/>
        <v>3251.28</v>
      </c>
      <c r="P822" s="1">
        <f t="shared" si="88"/>
        <v>0</v>
      </c>
      <c r="Q822" s="1">
        <f t="shared" si="89"/>
        <v>2</v>
      </c>
      <c r="R822" s="1">
        <f t="shared" si="90"/>
        <v>2</v>
      </c>
      <c r="S822" s="2">
        <f>SUM($R$6:$R822)/SUM($R$6:$R$1749)</f>
        <v>0.97921000072439324</v>
      </c>
    </row>
    <row r="823" spans="1:19" x14ac:dyDescent="0.35">
      <c r="A823">
        <v>1730486945</v>
      </c>
      <c r="B823" t="s">
        <v>351</v>
      </c>
      <c r="C823" t="s">
        <v>777</v>
      </c>
      <c r="D823" s="1">
        <f>SUMIFS(T_PROF[claims],T_PROF[year],D$2,T_PROF[encounter],D$4,T_PROF[bill_npi],$A823)</f>
        <v>2</v>
      </c>
      <c r="E823" s="1">
        <f>SUMIFS(T_PROF[claims],T_PROF[year],E$2,T_PROF[encounter],E$4,T_PROF[bill_npi],$A823)</f>
        <v>0</v>
      </c>
      <c r="F823" s="1">
        <f t="shared" si="84"/>
        <v>2</v>
      </c>
      <c r="G823" s="1">
        <f>SUMIFS(T_PROF[claims],T_PROF[year],G$2,T_PROF[encounter],G$4,T_PROF[bill_npi],$A823)</f>
        <v>2</v>
      </c>
      <c r="H823" s="1">
        <f>SUMIFS(T_PROF[claims],T_PROF[year],H$2,T_PROF[encounter],H$4,T_PROF[bill_npi],$A823)</f>
        <v>0</v>
      </c>
      <c r="I823" s="1">
        <f t="shared" si="85"/>
        <v>2</v>
      </c>
      <c r="J823" s="1">
        <f>SUMIFS(T_PROF[claims],T_PROF[year],J$2,T_PROF[encounter],J$4,T_PROF[bill_npi],$A823)</f>
        <v>0</v>
      </c>
      <c r="K823" s="1">
        <f>SUMIFS(T_PROF[claims],T_PROF[year],K$2,T_PROF[encounter],K$4,T_PROF[bill_npi],$A823)</f>
        <v>0</v>
      </c>
      <c r="L823" s="1">
        <f t="shared" si="86"/>
        <v>0</v>
      </c>
      <c r="M823" s="18">
        <f>SUMIFS(T_PROF[paid_amt],T_PROF[bill_npi],$A823,T_PROF[year],M$2,T_PROF[encounter],M$4)</f>
        <v>0</v>
      </c>
      <c r="N823" s="18">
        <f>SUMIFS(T_PROF[paid_amt],T_PROF[bill_npi],$A823,T_PROF[year],N$2,T_PROF[encounter],N$4)</f>
        <v>0</v>
      </c>
      <c r="O823" s="18">
        <f t="shared" si="87"/>
        <v>0</v>
      </c>
      <c r="P823" s="1">
        <f t="shared" si="88"/>
        <v>1.3333333333333333</v>
      </c>
      <c r="Q823" s="1">
        <f t="shared" si="89"/>
        <v>0</v>
      </c>
      <c r="R823" s="1">
        <f t="shared" si="90"/>
        <v>1.3333333333333333</v>
      </c>
      <c r="S823" s="2">
        <f>SUM($R$6:$R823)/SUM($R$6:$R$1749)</f>
        <v>0.97925139445117393</v>
      </c>
    </row>
    <row r="824" spans="1:19" x14ac:dyDescent="0.35">
      <c r="A824">
        <v>1346262508</v>
      </c>
      <c r="B824" t="s">
        <v>361</v>
      </c>
      <c r="C824" t="s">
        <v>546</v>
      </c>
      <c r="D824" s="1">
        <f>SUMIFS(T_PROF[claims],T_PROF[year],D$2,T_PROF[encounter],D$4,T_PROF[bill_npi],$A824)</f>
        <v>2</v>
      </c>
      <c r="E824" s="1">
        <f>SUMIFS(T_PROF[claims],T_PROF[year],E$2,T_PROF[encounter],E$4,T_PROF[bill_npi],$A824)</f>
        <v>0</v>
      </c>
      <c r="F824" s="1">
        <f t="shared" si="84"/>
        <v>2</v>
      </c>
      <c r="G824" s="1">
        <f>SUMIFS(T_PROF[claims],T_PROF[year],G$2,T_PROF[encounter],G$4,T_PROF[bill_npi],$A824)</f>
        <v>1</v>
      </c>
      <c r="H824" s="1">
        <f>SUMIFS(T_PROF[claims],T_PROF[year],H$2,T_PROF[encounter],H$4,T_PROF[bill_npi],$A824)</f>
        <v>0</v>
      </c>
      <c r="I824" s="1">
        <f t="shared" si="85"/>
        <v>1</v>
      </c>
      <c r="J824" s="1">
        <f>SUMIFS(T_PROF[claims],T_PROF[year],J$2,T_PROF[encounter],J$4,T_PROF[bill_npi],$A824)</f>
        <v>0</v>
      </c>
      <c r="K824" s="1">
        <f>SUMIFS(T_PROF[claims],T_PROF[year],K$2,T_PROF[encounter],K$4,T_PROF[bill_npi],$A824)</f>
        <v>0</v>
      </c>
      <c r="L824" s="1">
        <f t="shared" si="86"/>
        <v>0</v>
      </c>
      <c r="M824" s="18">
        <f>SUMIFS(T_PROF[paid_amt],T_PROF[bill_npi],$A824,T_PROF[year],M$2,T_PROF[encounter],M$4)</f>
        <v>0</v>
      </c>
      <c r="N824" s="18">
        <f>SUMIFS(T_PROF[paid_amt],T_PROF[bill_npi],$A824,T_PROF[year],N$2,T_PROF[encounter],N$4)</f>
        <v>0</v>
      </c>
      <c r="O824" s="18">
        <f t="shared" si="87"/>
        <v>0</v>
      </c>
      <c r="P824" s="1">
        <f t="shared" si="88"/>
        <v>1</v>
      </c>
      <c r="Q824" s="1">
        <f t="shared" si="89"/>
        <v>0</v>
      </c>
      <c r="R824" s="1">
        <f t="shared" si="90"/>
        <v>1</v>
      </c>
      <c r="S824" s="2">
        <f>SUM($R$6:$R824)/SUM($R$6:$R$1749)</f>
        <v>0.9792824397462595</v>
      </c>
    </row>
    <row r="825" spans="1:19" x14ac:dyDescent="0.35">
      <c r="A825">
        <v>1205066180</v>
      </c>
      <c r="B825" t="s">
        <v>351</v>
      </c>
      <c r="C825" t="s">
        <v>777</v>
      </c>
      <c r="D825" s="1">
        <f>SUMIFS(T_PROF[claims],T_PROF[year],D$2,T_PROF[encounter],D$4,T_PROF[bill_npi],$A825)</f>
        <v>0</v>
      </c>
      <c r="E825" s="1">
        <f>SUMIFS(T_PROF[claims],T_PROF[year],E$2,T_PROF[encounter],E$4,T_PROF[bill_npi],$A825)</f>
        <v>2</v>
      </c>
      <c r="F825" s="1">
        <f t="shared" si="84"/>
        <v>2</v>
      </c>
      <c r="G825" s="1">
        <f>SUMIFS(T_PROF[claims],T_PROF[year],G$2,T_PROF[encounter],G$4,T_PROF[bill_npi],$A825)</f>
        <v>3</v>
      </c>
      <c r="H825" s="1">
        <f>SUMIFS(T_PROF[claims],T_PROF[year],H$2,T_PROF[encounter],H$4,T_PROF[bill_npi],$A825)</f>
        <v>0</v>
      </c>
      <c r="I825" s="1">
        <f t="shared" si="85"/>
        <v>3</v>
      </c>
      <c r="J825" s="1">
        <f>SUMIFS(T_PROF[claims],T_PROF[year],J$2,T_PROF[encounter],J$4,T_PROF[bill_npi],$A825)</f>
        <v>0</v>
      </c>
      <c r="K825" s="1">
        <f>SUMIFS(T_PROF[claims],T_PROF[year],K$2,T_PROF[encounter],K$4,T_PROF[bill_npi],$A825)</f>
        <v>0</v>
      </c>
      <c r="L825" s="1">
        <f t="shared" si="86"/>
        <v>0</v>
      </c>
      <c r="M825" s="18">
        <f>SUMIFS(T_PROF[paid_amt],T_PROF[bill_npi],$A825,T_PROF[year],M$2,T_PROF[encounter],M$4)</f>
        <v>0</v>
      </c>
      <c r="N825" s="18">
        <f>SUMIFS(T_PROF[paid_amt],T_PROF[bill_npi],$A825,T_PROF[year],N$2,T_PROF[encounter],N$4)</f>
        <v>0</v>
      </c>
      <c r="O825" s="18">
        <f t="shared" si="87"/>
        <v>0</v>
      </c>
      <c r="P825" s="1">
        <f t="shared" si="88"/>
        <v>1</v>
      </c>
      <c r="Q825" s="1">
        <f t="shared" si="89"/>
        <v>0.66666666666666663</v>
      </c>
      <c r="R825" s="1">
        <f t="shared" si="90"/>
        <v>1.6666666666666667</v>
      </c>
      <c r="S825" s="2">
        <f>SUM($R$6:$R825)/SUM($R$6:$R$1749)</f>
        <v>0.97933418190473542</v>
      </c>
    </row>
    <row r="826" spans="1:19" x14ac:dyDescent="0.35">
      <c r="A826">
        <v>1821168964</v>
      </c>
      <c r="B826" t="s">
        <v>377</v>
      </c>
      <c r="C826" t="s">
        <v>777</v>
      </c>
      <c r="D826" s="1">
        <f>SUMIFS(T_PROF[claims],T_PROF[year],D$2,T_PROF[encounter],D$4,T_PROF[bill_npi],$A826)</f>
        <v>0</v>
      </c>
      <c r="E826" s="1">
        <f>SUMIFS(T_PROF[claims],T_PROF[year],E$2,T_PROF[encounter],E$4,T_PROF[bill_npi],$A826)</f>
        <v>2</v>
      </c>
      <c r="F826" s="1">
        <f t="shared" si="84"/>
        <v>2</v>
      </c>
      <c r="G826" s="1">
        <f>SUMIFS(T_PROF[claims],T_PROF[year],G$2,T_PROF[encounter],G$4,T_PROF[bill_npi],$A826)</f>
        <v>0</v>
      </c>
      <c r="H826" s="1">
        <f>SUMIFS(T_PROF[claims],T_PROF[year],H$2,T_PROF[encounter],H$4,T_PROF[bill_npi],$A826)</f>
        <v>1</v>
      </c>
      <c r="I826" s="1">
        <f t="shared" si="85"/>
        <v>1</v>
      </c>
      <c r="J826" s="1">
        <f>SUMIFS(T_PROF[claims],T_PROF[year],J$2,T_PROF[encounter],J$4,T_PROF[bill_npi],$A826)</f>
        <v>0</v>
      </c>
      <c r="K826" s="1">
        <f>SUMIFS(T_PROF[claims],T_PROF[year],K$2,T_PROF[encounter],K$4,T_PROF[bill_npi],$A826)</f>
        <v>0</v>
      </c>
      <c r="L826" s="1">
        <f t="shared" si="86"/>
        <v>0</v>
      </c>
      <c r="M826" s="18">
        <f>SUMIFS(T_PROF[paid_amt],T_PROF[bill_npi],$A826,T_PROF[year],M$2,T_PROF[encounter],M$4)</f>
        <v>0</v>
      </c>
      <c r="N826" s="18">
        <f>SUMIFS(T_PROF[paid_amt],T_PROF[bill_npi],$A826,T_PROF[year],N$2,T_PROF[encounter],N$4)</f>
        <v>0</v>
      </c>
      <c r="O826" s="18">
        <f t="shared" si="87"/>
        <v>0</v>
      </c>
      <c r="P826" s="1">
        <f t="shared" si="88"/>
        <v>0</v>
      </c>
      <c r="Q826" s="1">
        <f t="shared" si="89"/>
        <v>1</v>
      </c>
      <c r="R826" s="1">
        <f t="shared" si="90"/>
        <v>1</v>
      </c>
      <c r="S826" s="2">
        <f>SUM($R$6:$R826)/SUM($R$6:$R$1749)</f>
        <v>0.97936522719982089</v>
      </c>
    </row>
    <row r="827" spans="1:19" x14ac:dyDescent="0.35">
      <c r="A827">
        <v>1619964376</v>
      </c>
      <c r="B827" t="s">
        <v>351</v>
      </c>
      <c r="C827" t="s">
        <v>777</v>
      </c>
      <c r="D827" s="1">
        <f>SUMIFS(T_PROF[claims],T_PROF[year],D$2,T_PROF[encounter],D$4,T_PROF[bill_npi],$A827)</f>
        <v>0</v>
      </c>
      <c r="E827" s="1">
        <f>SUMIFS(T_PROF[claims],T_PROF[year],E$2,T_PROF[encounter],E$4,T_PROF[bill_npi],$A827)</f>
        <v>0</v>
      </c>
      <c r="F827" s="1">
        <f t="shared" si="84"/>
        <v>0</v>
      </c>
      <c r="G827" s="1">
        <f>SUMIFS(T_PROF[claims],T_PROF[year],G$2,T_PROF[encounter],G$4,T_PROF[bill_npi],$A827)</f>
        <v>0</v>
      </c>
      <c r="H827" s="1">
        <f>SUMIFS(T_PROF[claims],T_PROF[year],H$2,T_PROF[encounter],H$4,T_PROF[bill_npi],$A827)</f>
        <v>0</v>
      </c>
      <c r="I827" s="1">
        <f t="shared" si="85"/>
        <v>0</v>
      </c>
      <c r="J827" s="1">
        <f>SUMIFS(T_PROF[claims],T_PROF[year],J$2,T_PROF[encounter],J$4,T_PROF[bill_npi],$A827)</f>
        <v>0</v>
      </c>
      <c r="K827" s="1">
        <f>SUMIFS(T_PROF[claims],T_PROF[year],K$2,T_PROF[encounter],K$4,T_PROF[bill_npi],$A827)</f>
        <v>0</v>
      </c>
      <c r="L827" s="1">
        <f t="shared" si="86"/>
        <v>0</v>
      </c>
      <c r="M827" s="18">
        <f>SUMIFS(T_PROF[paid_amt],T_PROF[bill_npi],$A827,T_PROF[year],M$2,T_PROF[encounter],M$4)</f>
        <v>0</v>
      </c>
      <c r="N827" s="18">
        <f>SUMIFS(T_PROF[paid_amt],T_PROF[bill_npi],$A827,T_PROF[year],N$2,T_PROF[encounter],N$4)</f>
        <v>0</v>
      </c>
      <c r="O827" s="18">
        <f t="shared" si="87"/>
        <v>0</v>
      </c>
      <c r="P827" s="1">
        <f t="shared" si="88"/>
        <v>0</v>
      </c>
      <c r="Q827" s="1">
        <f t="shared" si="89"/>
        <v>0</v>
      </c>
      <c r="R827" s="1">
        <f t="shared" si="90"/>
        <v>0</v>
      </c>
      <c r="S827" s="2">
        <f>SUM($R$6:$R827)/SUM($R$6:$R$1749)</f>
        <v>0.97936522719982089</v>
      </c>
    </row>
    <row r="828" spans="1:19" x14ac:dyDescent="0.35">
      <c r="A828">
        <v>1346493566</v>
      </c>
      <c r="B828" t="s">
        <v>351</v>
      </c>
      <c r="C828" t="s">
        <v>777</v>
      </c>
      <c r="D828" s="1">
        <f>SUMIFS(T_PROF[claims],T_PROF[year],D$2,T_PROF[encounter],D$4,T_PROF[bill_npi],$A828)</f>
        <v>1</v>
      </c>
      <c r="E828" s="1">
        <f>SUMIFS(T_PROF[claims],T_PROF[year],E$2,T_PROF[encounter],E$4,T_PROF[bill_npi],$A828)</f>
        <v>1</v>
      </c>
      <c r="F828" s="1">
        <f t="shared" si="84"/>
        <v>2</v>
      </c>
      <c r="G828" s="1">
        <f>SUMIFS(T_PROF[claims],T_PROF[year],G$2,T_PROF[encounter],G$4,T_PROF[bill_npi],$A828)</f>
        <v>0</v>
      </c>
      <c r="H828" s="1">
        <f>SUMIFS(T_PROF[claims],T_PROF[year],H$2,T_PROF[encounter],H$4,T_PROF[bill_npi],$A828)</f>
        <v>0</v>
      </c>
      <c r="I828" s="1">
        <f t="shared" si="85"/>
        <v>0</v>
      </c>
      <c r="J828" s="1">
        <f>SUMIFS(T_PROF[claims],T_PROF[year],J$2,T_PROF[encounter],J$4,T_PROF[bill_npi],$A828)</f>
        <v>0</v>
      </c>
      <c r="K828" s="1">
        <f>SUMIFS(T_PROF[claims],T_PROF[year],K$2,T_PROF[encounter],K$4,T_PROF[bill_npi],$A828)</f>
        <v>0</v>
      </c>
      <c r="L828" s="1">
        <f t="shared" si="86"/>
        <v>0</v>
      </c>
      <c r="M828" s="18">
        <f>SUMIFS(T_PROF[paid_amt],T_PROF[bill_npi],$A828,T_PROF[year],M$2,T_PROF[encounter],M$4)</f>
        <v>0</v>
      </c>
      <c r="N828" s="18">
        <f>SUMIFS(T_PROF[paid_amt],T_PROF[bill_npi],$A828,T_PROF[year],N$2,T_PROF[encounter],N$4)</f>
        <v>0</v>
      </c>
      <c r="O828" s="18">
        <f t="shared" si="87"/>
        <v>0</v>
      </c>
      <c r="P828" s="1">
        <f t="shared" si="88"/>
        <v>0.33333333333333331</v>
      </c>
      <c r="Q828" s="1">
        <f t="shared" si="89"/>
        <v>0.33333333333333331</v>
      </c>
      <c r="R828" s="1">
        <f t="shared" si="90"/>
        <v>0.66666666666666663</v>
      </c>
      <c r="S828" s="2">
        <f>SUM($R$6:$R828)/SUM($R$6:$R$1749)</f>
        <v>0.97938592406321134</v>
      </c>
    </row>
    <row r="829" spans="1:19" x14ac:dyDescent="0.35">
      <c r="A829">
        <v>1053651208</v>
      </c>
      <c r="B829" t="s">
        <v>351</v>
      </c>
      <c r="C829" t="s">
        <v>777</v>
      </c>
      <c r="D829" s="1">
        <f>SUMIFS(T_PROF[claims],T_PROF[year],D$2,T_PROF[encounter],D$4,T_PROF[bill_npi],$A829)</f>
        <v>0</v>
      </c>
      <c r="E829" s="1">
        <f>SUMIFS(T_PROF[claims],T_PROF[year],E$2,T_PROF[encounter],E$4,T_PROF[bill_npi],$A829)</f>
        <v>0</v>
      </c>
      <c r="F829" s="1">
        <f t="shared" si="84"/>
        <v>0</v>
      </c>
      <c r="G829" s="1">
        <f>SUMIFS(T_PROF[claims],T_PROF[year],G$2,T_PROF[encounter],G$4,T_PROF[bill_npi],$A829)</f>
        <v>0</v>
      </c>
      <c r="H829" s="1">
        <f>SUMIFS(T_PROF[claims],T_PROF[year],H$2,T_PROF[encounter],H$4,T_PROF[bill_npi],$A829)</f>
        <v>0</v>
      </c>
      <c r="I829" s="1">
        <f t="shared" si="85"/>
        <v>0</v>
      </c>
      <c r="J829" s="1">
        <f>SUMIFS(T_PROF[claims],T_PROF[year],J$2,T_PROF[encounter],J$4,T_PROF[bill_npi],$A829)</f>
        <v>0</v>
      </c>
      <c r="K829" s="1">
        <f>SUMIFS(T_PROF[claims],T_PROF[year],K$2,T_PROF[encounter],K$4,T_PROF[bill_npi],$A829)</f>
        <v>1</v>
      </c>
      <c r="L829" s="1">
        <f t="shared" si="86"/>
        <v>1</v>
      </c>
      <c r="M829" s="18">
        <f>SUMIFS(T_PROF[paid_amt],T_PROF[bill_npi],$A829,T_PROF[year],M$2,T_PROF[encounter],M$4)</f>
        <v>0</v>
      </c>
      <c r="N829" s="18">
        <f>SUMIFS(T_PROF[paid_amt],T_PROF[bill_npi],$A829,T_PROF[year],N$2,T_PROF[encounter],N$4)</f>
        <v>2441.27</v>
      </c>
      <c r="O829" s="18">
        <f t="shared" si="87"/>
        <v>2441.27</v>
      </c>
      <c r="P829" s="1">
        <f t="shared" si="88"/>
        <v>0</v>
      </c>
      <c r="Q829" s="1">
        <f t="shared" si="89"/>
        <v>0.33333333333333331</v>
      </c>
      <c r="R829" s="1">
        <f t="shared" si="90"/>
        <v>0.33333333333333331</v>
      </c>
      <c r="S829" s="2">
        <f>SUM($R$6:$R829)/SUM($R$6:$R$1749)</f>
        <v>0.97939627249490646</v>
      </c>
    </row>
    <row r="830" spans="1:19" x14ac:dyDescent="0.35">
      <c r="A830">
        <v>1003136946</v>
      </c>
      <c r="B830" t="s">
        <v>351</v>
      </c>
      <c r="C830" t="s">
        <v>777</v>
      </c>
      <c r="D830" s="1">
        <f>SUMIFS(T_PROF[claims],T_PROF[year],D$2,T_PROF[encounter],D$4,T_PROF[bill_npi],$A830)</f>
        <v>1</v>
      </c>
      <c r="E830" s="1">
        <f>SUMIFS(T_PROF[claims],T_PROF[year],E$2,T_PROF[encounter],E$4,T_PROF[bill_npi],$A830)</f>
        <v>1</v>
      </c>
      <c r="F830" s="1">
        <f t="shared" si="84"/>
        <v>2</v>
      </c>
      <c r="G830" s="1">
        <f>SUMIFS(T_PROF[claims],T_PROF[year],G$2,T_PROF[encounter],G$4,T_PROF[bill_npi],$A830)</f>
        <v>0</v>
      </c>
      <c r="H830" s="1">
        <f>SUMIFS(T_PROF[claims],T_PROF[year],H$2,T_PROF[encounter],H$4,T_PROF[bill_npi],$A830)</f>
        <v>0</v>
      </c>
      <c r="I830" s="1">
        <f t="shared" si="85"/>
        <v>0</v>
      </c>
      <c r="J830" s="1">
        <f>SUMIFS(T_PROF[claims],T_PROF[year],J$2,T_PROF[encounter],J$4,T_PROF[bill_npi],$A830)</f>
        <v>0</v>
      </c>
      <c r="K830" s="1">
        <f>SUMIFS(T_PROF[claims],T_PROF[year],K$2,T_PROF[encounter],K$4,T_PROF[bill_npi],$A830)</f>
        <v>0</v>
      </c>
      <c r="L830" s="1">
        <f t="shared" si="86"/>
        <v>0</v>
      </c>
      <c r="M830" s="18">
        <f>SUMIFS(T_PROF[paid_amt],T_PROF[bill_npi],$A830,T_PROF[year],M$2,T_PROF[encounter],M$4)</f>
        <v>0</v>
      </c>
      <c r="N830" s="18">
        <f>SUMIFS(T_PROF[paid_amt],T_PROF[bill_npi],$A830,T_PROF[year],N$2,T_PROF[encounter],N$4)</f>
        <v>0</v>
      </c>
      <c r="O830" s="18">
        <f t="shared" si="87"/>
        <v>0</v>
      </c>
      <c r="P830" s="1">
        <f t="shared" si="88"/>
        <v>0.33333333333333331</v>
      </c>
      <c r="Q830" s="1">
        <f t="shared" si="89"/>
        <v>0.33333333333333331</v>
      </c>
      <c r="R830" s="1">
        <f t="shared" si="90"/>
        <v>0.66666666666666663</v>
      </c>
      <c r="S830" s="2">
        <f>SUM($R$6:$R830)/SUM($R$6:$R$1749)</f>
        <v>0.97941696935829681</v>
      </c>
    </row>
    <row r="831" spans="1:19" x14ac:dyDescent="0.35">
      <c r="A831">
        <v>1790706216</v>
      </c>
      <c r="B831" t="s">
        <v>351</v>
      </c>
      <c r="C831" t="s">
        <v>777</v>
      </c>
      <c r="D831" s="1">
        <f>SUMIFS(T_PROF[claims],T_PROF[year],D$2,T_PROF[encounter],D$4,T_PROF[bill_npi],$A831)</f>
        <v>1</v>
      </c>
      <c r="E831" s="1">
        <f>SUMIFS(T_PROF[claims],T_PROF[year],E$2,T_PROF[encounter],E$4,T_PROF[bill_npi],$A831)</f>
        <v>0</v>
      </c>
      <c r="F831" s="1">
        <f t="shared" si="84"/>
        <v>1</v>
      </c>
      <c r="G831" s="1">
        <f>SUMIFS(T_PROF[claims],T_PROF[year],G$2,T_PROF[encounter],G$4,T_PROF[bill_npi],$A831)</f>
        <v>1</v>
      </c>
      <c r="H831" s="1">
        <f>SUMIFS(T_PROF[claims],T_PROF[year],H$2,T_PROF[encounter],H$4,T_PROF[bill_npi],$A831)</f>
        <v>0</v>
      </c>
      <c r="I831" s="1">
        <f t="shared" si="85"/>
        <v>1</v>
      </c>
      <c r="J831" s="1">
        <f>SUMIFS(T_PROF[claims],T_PROF[year],J$2,T_PROF[encounter],J$4,T_PROF[bill_npi],$A831)</f>
        <v>1</v>
      </c>
      <c r="K831" s="1">
        <f>SUMIFS(T_PROF[claims],T_PROF[year],K$2,T_PROF[encounter],K$4,T_PROF[bill_npi],$A831)</f>
        <v>0</v>
      </c>
      <c r="L831" s="1">
        <f t="shared" si="86"/>
        <v>1</v>
      </c>
      <c r="M831" s="18">
        <f>SUMIFS(T_PROF[paid_amt],T_PROF[bill_npi],$A831,T_PROF[year],M$2,T_PROF[encounter],M$4)</f>
        <v>0</v>
      </c>
      <c r="N831" s="18">
        <f>SUMIFS(T_PROF[paid_amt],T_PROF[bill_npi],$A831,T_PROF[year],N$2,T_PROF[encounter],N$4)</f>
        <v>0</v>
      </c>
      <c r="O831" s="18">
        <f t="shared" si="87"/>
        <v>0</v>
      </c>
      <c r="P831" s="1">
        <f t="shared" si="88"/>
        <v>1</v>
      </c>
      <c r="Q831" s="1">
        <f t="shared" si="89"/>
        <v>0</v>
      </c>
      <c r="R831" s="1">
        <f t="shared" si="90"/>
        <v>1</v>
      </c>
      <c r="S831" s="2">
        <f>SUM($R$6:$R831)/SUM($R$6:$R$1749)</f>
        <v>0.97944801465338238</v>
      </c>
    </row>
    <row r="832" spans="1:19" x14ac:dyDescent="0.35">
      <c r="A832">
        <v>1225372493</v>
      </c>
      <c r="B832" t="s">
        <v>367</v>
      </c>
      <c r="C832" t="s">
        <v>2086</v>
      </c>
      <c r="D832" s="1">
        <f>SUMIFS(T_PROF[claims],T_PROF[year],D$2,T_PROF[encounter],D$4,T_PROF[bill_npi],$A832)</f>
        <v>2</v>
      </c>
      <c r="E832" s="1">
        <f>SUMIFS(T_PROF[claims],T_PROF[year],E$2,T_PROF[encounter],E$4,T_PROF[bill_npi],$A832)</f>
        <v>0</v>
      </c>
      <c r="F832" s="1">
        <f t="shared" si="84"/>
        <v>2</v>
      </c>
      <c r="G832" s="1">
        <f>SUMIFS(T_PROF[claims],T_PROF[year],G$2,T_PROF[encounter],G$4,T_PROF[bill_npi],$A832)</f>
        <v>0</v>
      </c>
      <c r="H832" s="1">
        <f>SUMIFS(T_PROF[claims],T_PROF[year],H$2,T_PROF[encounter],H$4,T_PROF[bill_npi],$A832)</f>
        <v>2</v>
      </c>
      <c r="I832" s="1">
        <f t="shared" si="85"/>
        <v>2</v>
      </c>
      <c r="J832" s="1">
        <f>SUMIFS(T_PROF[claims],T_PROF[year],J$2,T_PROF[encounter],J$4,T_PROF[bill_npi],$A832)</f>
        <v>0</v>
      </c>
      <c r="K832" s="1">
        <f>SUMIFS(T_PROF[claims],T_PROF[year],K$2,T_PROF[encounter],K$4,T_PROF[bill_npi],$A832)</f>
        <v>4</v>
      </c>
      <c r="L832" s="1">
        <f t="shared" si="86"/>
        <v>4</v>
      </c>
      <c r="M832" s="18">
        <f>SUMIFS(T_PROF[paid_amt],T_PROF[bill_npi],$A832,T_PROF[year],M$2,T_PROF[encounter],M$4)</f>
        <v>0</v>
      </c>
      <c r="N832" s="18">
        <f>SUMIFS(T_PROF[paid_amt],T_PROF[bill_npi],$A832,T_PROF[year],N$2,T_PROF[encounter],N$4)</f>
        <v>10272.200000000001</v>
      </c>
      <c r="O832" s="18">
        <f t="shared" si="87"/>
        <v>10272.200000000001</v>
      </c>
      <c r="P832" s="1">
        <f t="shared" si="88"/>
        <v>0.66666666666666663</v>
      </c>
      <c r="Q832" s="1">
        <f t="shared" si="89"/>
        <v>2</v>
      </c>
      <c r="R832" s="1">
        <f t="shared" si="90"/>
        <v>2.6666666666666665</v>
      </c>
      <c r="S832" s="2">
        <f>SUM($R$6:$R832)/SUM($R$6:$R$1749)</f>
        <v>0.97953080210694388</v>
      </c>
    </row>
    <row r="833" spans="1:19" x14ac:dyDescent="0.35">
      <c r="A833">
        <v>1831445303</v>
      </c>
      <c r="B833" t="s">
        <v>351</v>
      </c>
      <c r="C833" t="s">
        <v>777</v>
      </c>
      <c r="D833" s="1">
        <f>SUMIFS(T_PROF[claims],T_PROF[year],D$2,T_PROF[encounter],D$4,T_PROF[bill_npi],$A833)</f>
        <v>1</v>
      </c>
      <c r="E833" s="1">
        <f>SUMIFS(T_PROF[claims],T_PROF[year],E$2,T_PROF[encounter],E$4,T_PROF[bill_npi],$A833)</f>
        <v>0</v>
      </c>
      <c r="F833" s="1">
        <f t="shared" si="84"/>
        <v>1</v>
      </c>
      <c r="G833" s="1">
        <f>SUMIFS(T_PROF[claims],T_PROF[year],G$2,T_PROF[encounter],G$4,T_PROF[bill_npi],$A833)</f>
        <v>6</v>
      </c>
      <c r="H833" s="1">
        <f>SUMIFS(T_PROF[claims],T_PROF[year],H$2,T_PROF[encounter],H$4,T_PROF[bill_npi],$A833)</f>
        <v>0</v>
      </c>
      <c r="I833" s="1">
        <f t="shared" si="85"/>
        <v>6</v>
      </c>
      <c r="J833" s="1">
        <f>SUMIFS(T_PROF[claims],T_PROF[year],J$2,T_PROF[encounter],J$4,T_PROF[bill_npi],$A833)</f>
        <v>0</v>
      </c>
      <c r="K833" s="1">
        <f>SUMIFS(T_PROF[claims],T_PROF[year],K$2,T_PROF[encounter],K$4,T_PROF[bill_npi],$A833)</f>
        <v>0</v>
      </c>
      <c r="L833" s="1">
        <f t="shared" si="86"/>
        <v>0</v>
      </c>
      <c r="M833" s="18">
        <f>SUMIFS(T_PROF[paid_amt],T_PROF[bill_npi],$A833,T_PROF[year],M$2,T_PROF[encounter],M$4)</f>
        <v>0</v>
      </c>
      <c r="N833" s="18">
        <f>SUMIFS(T_PROF[paid_amt],T_PROF[bill_npi],$A833,T_PROF[year],N$2,T_PROF[encounter],N$4)</f>
        <v>0</v>
      </c>
      <c r="O833" s="18">
        <f t="shared" si="87"/>
        <v>0</v>
      </c>
      <c r="P833" s="1">
        <f t="shared" si="88"/>
        <v>2.3333333333333335</v>
      </c>
      <c r="Q833" s="1">
        <f t="shared" si="89"/>
        <v>0</v>
      </c>
      <c r="R833" s="1">
        <f t="shared" si="90"/>
        <v>2.3333333333333335</v>
      </c>
      <c r="S833" s="2">
        <f>SUM($R$6:$R833)/SUM($R$6:$R$1749)</f>
        <v>0.97960324112881003</v>
      </c>
    </row>
    <row r="834" spans="1:19" x14ac:dyDescent="0.35">
      <c r="A834">
        <v>1891803094</v>
      </c>
      <c r="B834" t="s">
        <v>351</v>
      </c>
      <c r="C834" t="s">
        <v>777</v>
      </c>
      <c r="D834" s="1">
        <f>SUMIFS(T_PROF[claims],T_PROF[year],D$2,T_PROF[encounter],D$4,T_PROF[bill_npi],$A834)</f>
        <v>2</v>
      </c>
      <c r="E834" s="1">
        <f>SUMIFS(T_PROF[claims],T_PROF[year],E$2,T_PROF[encounter],E$4,T_PROF[bill_npi],$A834)</f>
        <v>0</v>
      </c>
      <c r="F834" s="1">
        <f t="shared" si="84"/>
        <v>2</v>
      </c>
      <c r="G834" s="1">
        <f>SUMIFS(T_PROF[claims],T_PROF[year],G$2,T_PROF[encounter],G$4,T_PROF[bill_npi],$A834)</f>
        <v>1</v>
      </c>
      <c r="H834" s="1">
        <f>SUMIFS(T_PROF[claims],T_PROF[year],H$2,T_PROF[encounter],H$4,T_PROF[bill_npi],$A834)</f>
        <v>0</v>
      </c>
      <c r="I834" s="1">
        <f t="shared" si="85"/>
        <v>1</v>
      </c>
      <c r="J834" s="1">
        <f>SUMIFS(T_PROF[claims],T_PROF[year],J$2,T_PROF[encounter],J$4,T_PROF[bill_npi],$A834)</f>
        <v>1</v>
      </c>
      <c r="K834" s="1">
        <f>SUMIFS(T_PROF[claims],T_PROF[year],K$2,T_PROF[encounter],K$4,T_PROF[bill_npi],$A834)</f>
        <v>0</v>
      </c>
      <c r="L834" s="1">
        <f t="shared" si="86"/>
        <v>1</v>
      </c>
      <c r="M834" s="18">
        <f>SUMIFS(T_PROF[paid_amt],T_PROF[bill_npi],$A834,T_PROF[year],M$2,T_PROF[encounter],M$4)</f>
        <v>0</v>
      </c>
      <c r="N834" s="18">
        <f>SUMIFS(T_PROF[paid_amt],T_PROF[bill_npi],$A834,T_PROF[year],N$2,T_PROF[encounter],N$4)</f>
        <v>0</v>
      </c>
      <c r="O834" s="18">
        <f t="shared" si="87"/>
        <v>0</v>
      </c>
      <c r="P834" s="1">
        <f t="shared" si="88"/>
        <v>1.3333333333333333</v>
      </c>
      <c r="Q834" s="1">
        <f t="shared" si="89"/>
        <v>0</v>
      </c>
      <c r="R834" s="1">
        <f t="shared" si="90"/>
        <v>1.3333333333333333</v>
      </c>
      <c r="S834" s="2">
        <f>SUM($R$6:$R834)/SUM($R$6:$R$1749)</f>
        <v>0.97964463485559072</v>
      </c>
    </row>
    <row r="835" spans="1:19" x14ac:dyDescent="0.35">
      <c r="A835">
        <v>1962826115</v>
      </c>
      <c r="B835" t="s">
        <v>357</v>
      </c>
      <c r="C835" t="s">
        <v>2208</v>
      </c>
      <c r="D835" s="1">
        <f>SUMIFS(T_PROF[claims],T_PROF[year],D$2,T_PROF[encounter],D$4,T_PROF[bill_npi],$A835)</f>
        <v>4</v>
      </c>
      <c r="E835" s="1">
        <f>SUMIFS(T_PROF[claims],T_PROF[year],E$2,T_PROF[encounter],E$4,T_PROF[bill_npi],$A835)</f>
        <v>0</v>
      </c>
      <c r="F835" s="1">
        <f t="shared" si="84"/>
        <v>4</v>
      </c>
      <c r="G835" s="1">
        <f>SUMIFS(T_PROF[claims],T_PROF[year],G$2,T_PROF[encounter],G$4,T_PROF[bill_npi],$A835)</f>
        <v>0</v>
      </c>
      <c r="H835" s="1">
        <f>SUMIFS(T_PROF[claims],T_PROF[year],H$2,T_PROF[encounter],H$4,T_PROF[bill_npi],$A835)</f>
        <v>0</v>
      </c>
      <c r="I835" s="1">
        <f t="shared" si="85"/>
        <v>0</v>
      </c>
      <c r="J835" s="1">
        <f>SUMIFS(T_PROF[claims],T_PROF[year],J$2,T_PROF[encounter],J$4,T_PROF[bill_npi],$A835)</f>
        <v>0</v>
      </c>
      <c r="K835" s="1">
        <f>SUMIFS(T_PROF[claims],T_PROF[year],K$2,T_PROF[encounter],K$4,T_PROF[bill_npi],$A835)</f>
        <v>0</v>
      </c>
      <c r="L835" s="1">
        <f t="shared" si="86"/>
        <v>0</v>
      </c>
      <c r="M835" s="18">
        <f>SUMIFS(T_PROF[paid_amt],T_PROF[bill_npi],$A835,T_PROF[year],M$2,T_PROF[encounter],M$4)</f>
        <v>0</v>
      </c>
      <c r="N835" s="18">
        <f>SUMIFS(T_PROF[paid_amt],T_PROF[bill_npi],$A835,T_PROF[year],N$2,T_PROF[encounter],N$4)</f>
        <v>0</v>
      </c>
      <c r="O835" s="18">
        <f t="shared" si="87"/>
        <v>0</v>
      </c>
      <c r="P835" s="1">
        <f t="shared" si="88"/>
        <v>1.3333333333333333</v>
      </c>
      <c r="Q835" s="1">
        <f t="shared" si="89"/>
        <v>0</v>
      </c>
      <c r="R835" s="1">
        <f t="shared" si="90"/>
        <v>1.3333333333333333</v>
      </c>
      <c r="S835" s="2">
        <f>SUM($R$6:$R835)/SUM($R$6:$R$1749)</f>
        <v>0.97968602858237142</v>
      </c>
    </row>
    <row r="836" spans="1:19" x14ac:dyDescent="0.35">
      <c r="A836">
        <v>1003875691</v>
      </c>
      <c r="B836" t="s">
        <v>352</v>
      </c>
      <c r="C836" t="s">
        <v>2130</v>
      </c>
      <c r="D836" s="1">
        <f>SUMIFS(T_PROF[claims],T_PROF[year],D$2,T_PROF[encounter],D$4,T_PROF[bill_npi],$A836)</f>
        <v>1</v>
      </c>
      <c r="E836" s="1">
        <f>SUMIFS(T_PROF[claims],T_PROF[year],E$2,T_PROF[encounter],E$4,T_PROF[bill_npi],$A836)</f>
        <v>0</v>
      </c>
      <c r="F836" s="1">
        <f t="shared" si="84"/>
        <v>1</v>
      </c>
      <c r="G836" s="1">
        <f>SUMIFS(T_PROF[claims],T_PROF[year],G$2,T_PROF[encounter],G$4,T_PROF[bill_npi],$A836)</f>
        <v>1</v>
      </c>
      <c r="H836" s="1">
        <f>SUMIFS(T_PROF[claims],T_PROF[year],H$2,T_PROF[encounter],H$4,T_PROF[bill_npi],$A836)</f>
        <v>0</v>
      </c>
      <c r="I836" s="1">
        <f t="shared" si="85"/>
        <v>1</v>
      </c>
      <c r="J836" s="1">
        <f>SUMIFS(T_PROF[claims],T_PROF[year],J$2,T_PROF[encounter],J$4,T_PROF[bill_npi],$A836)</f>
        <v>2</v>
      </c>
      <c r="K836" s="1">
        <f>SUMIFS(T_PROF[claims],T_PROF[year],K$2,T_PROF[encounter],K$4,T_PROF[bill_npi],$A836)</f>
        <v>0</v>
      </c>
      <c r="L836" s="1">
        <f t="shared" si="86"/>
        <v>2</v>
      </c>
      <c r="M836" s="18">
        <f>SUMIFS(T_PROF[paid_amt],T_PROF[bill_npi],$A836,T_PROF[year],M$2,T_PROF[encounter],M$4)</f>
        <v>3441.5</v>
      </c>
      <c r="N836" s="18">
        <f>SUMIFS(T_PROF[paid_amt],T_PROF[bill_npi],$A836,T_PROF[year],N$2,T_PROF[encounter],N$4)</f>
        <v>0</v>
      </c>
      <c r="O836" s="18">
        <f t="shared" si="87"/>
        <v>3441.5</v>
      </c>
      <c r="P836" s="1">
        <f t="shared" si="88"/>
        <v>1.3333333333333333</v>
      </c>
      <c r="Q836" s="1">
        <f t="shared" si="89"/>
        <v>0</v>
      </c>
      <c r="R836" s="1">
        <f t="shared" si="90"/>
        <v>1.3333333333333333</v>
      </c>
      <c r="S836" s="2">
        <f>SUM($R$6:$R836)/SUM($R$6:$R$1749)</f>
        <v>0.979727422309152</v>
      </c>
    </row>
    <row r="837" spans="1:19" x14ac:dyDescent="0.35">
      <c r="A837">
        <v>1790821858</v>
      </c>
      <c r="B837" t="s">
        <v>352</v>
      </c>
      <c r="C837" t="s">
        <v>2130</v>
      </c>
      <c r="D837" s="1">
        <f>SUMIFS(T_PROF[claims],T_PROF[year],D$2,T_PROF[encounter],D$4,T_PROF[bill_npi],$A837)</f>
        <v>2</v>
      </c>
      <c r="E837" s="1">
        <f>SUMIFS(T_PROF[claims],T_PROF[year],E$2,T_PROF[encounter],E$4,T_PROF[bill_npi],$A837)</f>
        <v>0</v>
      </c>
      <c r="F837" s="1">
        <f t="shared" si="84"/>
        <v>2</v>
      </c>
      <c r="G837" s="1">
        <f>SUMIFS(T_PROF[claims],T_PROF[year],G$2,T_PROF[encounter],G$4,T_PROF[bill_npi],$A837)</f>
        <v>1</v>
      </c>
      <c r="H837" s="1">
        <f>SUMIFS(T_PROF[claims],T_PROF[year],H$2,T_PROF[encounter],H$4,T_PROF[bill_npi],$A837)</f>
        <v>0</v>
      </c>
      <c r="I837" s="1">
        <f t="shared" si="85"/>
        <v>1</v>
      </c>
      <c r="J837" s="1">
        <f>SUMIFS(T_PROF[claims],T_PROF[year],J$2,T_PROF[encounter],J$4,T_PROF[bill_npi],$A837)</f>
        <v>0</v>
      </c>
      <c r="K837" s="1">
        <f>SUMIFS(T_PROF[claims],T_PROF[year],K$2,T_PROF[encounter],K$4,T_PROF[bill_npi],$A837)</f>
        <v>0</v>
      </c>
      <c r="L837" s="1">
        <f t="shared" si="86"/>
        <v>0</v>
      </c>
      <c r="M837" s="18">
        <f>SUMIFS(T_PROF[paid_amt],T_PROF[bill_npi],$A837,T_PROF[year],M$2,T_PROF[encounter],M$4)</f>
        <v>0</v>
      </c>
      <c r="N837" s="18">
        <f>SUMIFS(T_PROF[paid_amt],T_PROF[bill_npi],$A837,T_PROF[year],N$2,T_PROF[encounter],N$4)</f>
        <v>0</v>
      </c>
      <c r="O837" s="18">
        <f t="shared" si="87"/>
        <v>0</v>
      </c>
      <c r="P837" s="1">
        <f t="shared" si="88"/>
        <v>1</v>
      </c>
      <c r="Q837" s="1">
        <f t="shared" si="89"/>
        <v>0</v>
      </c>
      <c r="R837" s="1">
        <f t="shared" si="90"/>
        <v>1</v>
      </c>
      <c r="S837" s="2">
        <f>SUM($R$6:$R837)/SUM($R$6:$R$1749)</f>
        <v>0.97975846760423757</v>
      </c>
    </row>
    <row r="838" spans="1:19" x14ac:dyDescent="0.35">
      <c r="A838">
        <v>1417044116</v>
      </c>
      <c r="B838" t="s">
        <v>357</v>
      </c>
      <c r="C838" t="s">
        <v>2208</v>
      </c>
      <c r="D838" s="1">
        <f>SUMIFS(T_PROF[claims],T_PROF[year],D$2,T_PROF[encounter],D$4,T_PROF[bill_npi],$A838)</f>
        <v>4</v>
      </c>
      <c r="E838" s="1">
        <f>SUMIFS(T_PROF[claims],T_PROF[year],E$2,T_PROF[encounter],E$4,T_PROF[bill_npi],$A838)</f>
        <v>0</v>
      </c>
      <c r="F838" s="1">
        <f t="shared" ref="F838:F901" si="91">SUM(D838,E838)</f>
        <v>4</v>
      </c>
      <c r="G838" s="1">
        <f>SUMIFS(T_PROF[claims],T_PROF[year],G$2,T_PROF[encounter],G$4,T_PROF[bill_npi],$A838)</f>
        <v>0</v>
      </c>
      <c r="H838" s="1">
        <f>SUMIFS(T_PROF[claims],T_PROF[year],H$2,T_PROF[encounter],H$4,T_PROF[bill_npi],$A838)</f>
        <v>0</v>
      </c>
      <c r="I838" s="1">
        <f t="shared" ref="I838:I901" si="92">SUM(G838,H838)</f>
        <v>0</v>
      </c>
      <c r="J838" s="1">
        <f>SUMIFS(T_PROF[claims],T_PROF[year],J$2,T_PROF[encounter],J$4,T_PROF[bill_npi],$A838)</f>
        <v>2</v>
      </c>
      <c r="K838" s="1">
        <f>SUMIFS(T_PROF[claims],T_PROF[year],K$2,T_PROF[encounter],K$4,T_PROF[bill_npi],$A838)</f>
        <v>0</v>
      </c>
      <c r="L838" s="1">
        <f t="shared" ref="L838:L901" si="93">SUM(J838,K838)</f>
        <v>2</v>
      </c>
      <c r="M838" s="18">
        <f>SUMIFS(T_PROF[paid_amt],T_PROF[bill_npi],$A838,T_PROF[year],M$2,T_PROF[encounter],M$4)</f>
        <v>2925.28</v>
      </c>
      <c r="N838" s="18">
        <f>SUMIFS(T_PROF[paid_amt],T_PROF[bill_npi],$A838,T_PROF[year],N$2,T_PROF[encounter],N$4)</f>
        <v>0</v>
      </c>
      <c r="O838" s="18">
        <f t="shared" si="87"/>
        <v>2925.28</v>
      </c>
      <c r="P838" s="1">
        <f t="shared" si="88"/>
        <v>2</v>
      </c>
      <c r="Q838" s="1">
        <f t="shared" si="89"/>
        <v>0</v>
      </c>
      <c r="R838" s="1">
        <f t="shared" si="90"/>
        <v>2</v>
      </c>
      <c r="S838" s="2">
        <f>SUM($R$6:$R838)/SUM($R$6:$R$1749)</f>
        <v>0.97982055819440861</v>
      </c>
    </row>
    <row r="839" spans="1:19" x14ac:dyDescent="0.35">
      <c r="A839">
        <v>1780647248</v>
      </c>
      <c r="B839" t="s">
        <v>351</v>
      </c>
      <c r="C839" t="s">
        <v>777</v>
      </c>
      <c r="D839" s="1">
        <f>SUMIFS(T_PROF[claims],T_PROF[year],D$2,T_PROF[encounter],D$4,T_PROF[bill_npi],$A839)</f>
        <v>2</v>
      </c>
      <c r="E839" s="1">
        <f>SUMIFS(T_PROF[claims],T_PROF[year],E$2,T_PROF[encounter],E$4,T_PROF[bill_npi],$A839)</f>
        <v>0</v>
      </c>
      <c r="F839" s="1">
        <f t="shared" si="91"/>
        <v>2</v>
      </c>
      <c r="G839" s="1">
        <f>SUMIFS(T_PROF[claims],T_PROF[year],G$2,T_PROF[encounter],G$4,T_PROF[bill_npi],$A839)</f>
        <v>0</v>
      </c>
      <c r="H839" s="1">
        <f>SUMIFS(T_PROF[claims],T_PROF[year],H$2,T_PROF[encounter],H$4,T_PROF[bill_npi],$A839)</f>
        <v>0</v>
      </c>
      <c r="I839" s="1">
        <f t="shared" si="92"/>
        <v>0</v>
      </c>
      <c r="J839" s="1">
        <f>SUMIFS(T_PROF[claims],T_PROF[year],J$2,T_PROF[encounter],J$4,T_PROF[bill_npi],$A839)</f>
        <v>0</v>
      </c>
      <c r="K839" s="1">
        <f>SUMIFS(T_PROF[claims],T_PROF[year],K$2,T_PROF[encounter],K$4,T_PROF[bill_npi],$A839)</f>
        <v>0</v>
      </c>
      <c r="L839" s="1">
        <f t="shared" si="93"/>
        <v>0</v>
      </c>
      <c r="M839" s="18">
        <f>SUMIFS(T_PROF[paid_amt],T_PROF[bill_npi],$A839,T_PROF[year],M$2,T_PROF[encounter],M$4)</f>
        <v>0</v>
      </c>
      <c r="N839" s="18">
        <f>SUMIFS(T_PROF[paid_amt],T_PROF[bill_npi],$A839,T_PROF[year],N$2,T_PROF[encounter],N$4)</f>
        <v>0</v>
      </c>
      <c r="O839" s="18">
        <f t="shared" ref="O839:O902" si="94">SUM(M839:N839)</f>
        <v>0</v>
      </c>
      <c r="P839" s="1">
        <f t="shared" ref="P839:P902" si="95">AVERAGE(J839,G839,D839)</f>
        <v>0.66666666666666663</v>
      </c>
      <c r="Q839" s="1">
        <f t="shared" ref="Q839:Q902" si="96">AVERAGE(K839,H839,E839)</f>
        <v>0</v>
      </c>
      <c r="R839" s="1">
        <f t="shared" ref="R839:R902" si="97">AVERAGE(L839,I839,F839)</f>
        <v>0.66666666666666663</v>
      </c>
      <c r="S839" s="2">
        <f>SUM($R$6:$R839)/SUM($R$6:$R$1749)</f>
        <v>0.97984125505779907</v>
      </c>
    </row>
    <row r="840" spans="1:19" x14ac:dyDescent="0.35">
      <c r="A840">
        <v>1689604357</v>
      </c>
      <c r="B840" t="s">
        <v>361</v>
      </c>
      <c r="C840" t="s">
        <v>546</v>
      </c>
      <c r="D840" s="1">
        <f>SUMIFS(T_PROF[claims],T_PROF[year],D$2,T_PROF[encounter],D$4,T_PROF[bill_npi],$A840)</f>
        <v>2</v>
      </c>
      <c r="E840" s="1">
        <f>SUMIFS(T_PROF[claims],T_PROF[year],E$2,T_PROF[encounter],E$4,T_PROF[bill_npi],$A840)</f>
        <v>0</v>
      </c>
      <c r="F840" s="1">
        <f t="shared" si="91"/>
        <v>2</v>
      </c>
      <c r="G840" s="1">
        <f>SUMIFS(T_PROF[claims],T_PROF[year],G$2,T_PROF[encounter],G$4,T_PROF[bill_npi],$A840)</f>
        <v>2</v>
      </c>
      <c r="H840" s="1">
        <f>SUMIFS(T_PROF[claims],T_PROF[year],H$2,T_PROF[encounter],H$4,T_PROF[bill_npi],$A840)</f>
        <v>0</v>
      </c>
      <c r="I840" s="1">
        <f t="shared" si="92"/>
        <v>2</v>
      </c>
      <c r="J840" s="1">
        <f>SUMIFS(T_PROF[claims],T_PROF[year],J$2,T_PROF[encounter],J$4,T_PROF[bill_npi],$A840)</f>
        <v>2</v>
      </c>
      <c r="K840" s="1">
        <f>SUMIFS(T_PROF[claims],T_PROF[year],K$2,T_PROF[encounter],K$4,T_PROF[bill_npi],$A840)</f>
        <v>0</v>
      </c>
      <c r="L840" s="1">
        <f t="shared" si="93"/>
        <v>2</v>
      </c>
      <c r="M840" s="18">
        <f>SUMIFS(T_PROF[paid_amt],T_PROF[bill_npi],$A840,T_PROF[year],M$2,T_PROF[encounter],M$4)</f>
        <v>0</v>
      </c>
      <c r="N840" s="18">
        <f>SUMIFS(T_PROF[paid_amt],T_PROF[bill_npi],$A840,T_PROF[year],N$2,T_PROF[encounter],N$4)</f>
        <v>0</v>
      </c>
      <c r="O840" s="18">
        <f t="shared" si="94"/>
        <v>0</v>
      </c>
      <c r="P840" s="1">
        <f t="shared" si="95"/>
        <v>2</v>
      </c>
      <c r="Q840" s="1">
        <f t="shared" si="96"/>
        <v>0</v>
      </c>
      <c r="R840" s="1">
        <f t="shared" si="97"/>
        <v>2</v>
      </c>
      <c r="S840" s="2">
        <f>SUM($R$6:$R840)/SUM($R$6:$R$1749)</f>
        <v>0.9799033456479701</v>
      </c>
    </row>
    <row r="841" spans="1:19" x14ac:dyDescent="0.35">
      <c r="A841">
        <v>1518163419</v>
      </c>
      <c r="B841" t="s">
        <v>351</v>
      </c>
      <c r="C841" t="s">
        <v>777</v>
      </c>
      <c r="D841" s="1">
        <f>SUMIFS(T_PROF[claims],T_PROF[year],D$2,T_PROF[encounter],D$4,T_PROF[bill_npi],$A841)</f>
        <v>1</v>
      </c>
      <c r="E841" s="1">
        <f>SUMIFS(T_PROF[claims],T_PROF[year],E$2,T_PROF[encounter],E$4,T_PROF[bill_npi],$A841)</f>
        <v>0</v>
      </c>
      <c r="F841" s="1">
        <f t="shared" si="91"/>
        <v>1</v>
      </c>
      <c r="G841" s="1">
        <f>SUMIFS(T_PROF[claims],T_PROF[year],G$2,T_PROF[encounter],G$4,T_PROF[bill_npi],$A841)</f>
        <v>1</v>
      </c>
      <c r="H841" s="1">
        <f>SUMIFS(T_PROF[claims],T_PROF[year],H$2,T_PROF[encounter],H$4,T_PROF[bill_npi],$A841)</f>
        <v>0</v>
      </c>
      <c r="I841" s="1">
        <f t="shared" si="92"/>
        <v>1</v>
      </c>
      <c r="J841" s="1">
        <f>SUMIFS(T_PROF[claims],T_PROF[year],J$2,T_PROF[encounter],J$4,T_PROF[bill_npi],$A841)</f>
        <v>0</v>
      </c>
      <c r="K841" s="1">
        <f>SUMIFS(T_PROF[claims],T_PROF[year],K$2,T_PROF[encounter],K$4,T_PROF[bill_npi],$A841)</f>
        <v>0</v>
      </c>
      <c r="L841" s="1">
        <f t="shared" si="93"/>
        <v>0</v>
      </c>
      <c r="M841" s="18">
        <f>SUMIFS(T_PROF[paid_amt],T_PROF[bill_npi],$A841,T_PROF[year],M$2,T_PROF[encounter],M$4)</f>
        <v>0</v>
      </c>
      <c r="N841" s="18">
        <f>SUMIFS(T_PROF[paid_amt],T_PROF[bill_npi],$A841,T_PROF[year],N$2,T_PROF[encounter],N$4)</f>
        <v>0</v>
      </c>
      <c r="O841" s="18">
        <f t="shared" si="94"/>
        <v>0</v>
      </c>
      <c r="P841" s="1">
        <f t="shared" si="95"/>
        <v>0.66666666666666663</v>
      </c>
      <c r="Q841" s="1">
        <f t="shared" si="96"/>
        <v>0</v>
      </c>
      <c r="R841" s="1">
        <f t="shared" si="97"/>
        <v>0.66666666666666663</v>
      </c>
      <c r="S841" s="2">
        <f>SUM($R$6:$R841)/SUM($R$6:$R$1749)</f>
        <v>0.97992404251136045</v>
      </c>
    </row>
    <row r="842" spans="1:19" x14ac:dyDescent="0.35">
      <c r="A842">
        <v>1124336581</v>
      </c>
      <c r="B842" t="s">
        <v>351</v>
      </c>
      <c r="C842" t="s">
        <v>777</v>
      </c>
      <c r="D842" s="1">
        <f>SUMIFS(T_PROF[claims],T_PROF[year],D$2,T_PROF[encounter],D$4,T_PROF[bill_npi],$A842)</f>
        <v>4</v>
      </c>
      <c r="E842" s="1">
        <f>SUMIFS(T_PROF[claims],T_PROF[year],E$2,T_PROF[encounter],E$4,T_PROF[bill_npi],$A842)</f>
        <v>0</v>
      </c>
      <c r="F842" s="1">
        <f t="shared" si="91"/>
        <v>4</v>
      </c>
      <c r="G842" s="1">
        <f>SUMIFS(T_PROF[claims],T_PROF[year],G$2,T_PROF[encounter],G$4,T_PROF[bill_npi],$A842)</f>
        <v>0</v>
      </c>
      <c r="H842" s="1">
        <f>SUMIFS(T_PROF[claims],T_PROF[year],H$2,T_PROF[encounter],H$4,T_PROF[bill_npi],$A842)</f>
        <v>0</v>
      </c>
      <c r="I842" s="1">
        <f t="shared" si="92"/>
        <v>0</v>
      </c>
      <c r="J842" s="1">
        <f>SUMIFS(T_PROF[claims],T_PROF[year],J$2,T_PROF[encounter],J$4,T_PROF[bill_npi],$A842)</f>
        <v>0</v>
      </c>
      <c r="K842" s="1">
        <f>SUMIFS(T_PROF[claims],T_PROF[year],K$2,T_PROF[encounter],K$4,T_PROF[bill_npi],$A842)</f>
        <v>0</v>
      </c>
      <c r="L842" s="1">
        <f t="shared" si="93"/>
        <v>0</v>
      </c>
      <c r="M842" s="18">
        <f>SUMIFS(T_PROF[paid_amt],T_PROF[bill_npi],$A842,T_PROF[year],M$2,T_PROF[encounter],M$4)</f>
        <v>0</v>
      </c>
      <c r="N842" s="18">
        <f>SUMIFS(T_PROF[paid_amt],T_PROF[bill_npi],$A842,T_PROF[year],N$2,T_PROF[encounter],N$4)</f>
        <v>0</v>
      </c>
      <c r="O842" s="18">
        <f t="shared" si="94"/>
        <v>0</v>
      </c>
      <c r="P842" s="1">
        <f t="shared" si="95"/>
        <v>1.3333333333333333</v>
      </c>
      <c r="Q842" s="1">
        <f t="shared" si="96"/>
        <v>0</v>
      </c>
      <c r="R842" s="1">
        <f t="shared" si="97"/>
        <v>1.3333333333333333</v>
      </c>
      <c r="S842" s="2">
        <f>SUM($R$6:$R842)/SUM($R$6:$R$1749)</f>
        <v>0.97996543623814114</v>
      </c>
    </row>
    <row r="843" spans="1:19" x14ac:dyDescent="0.35">
      <c r="A843">
        <v>1720043979</v>
      </c>
      <c r="B843" t="s">
        <v>351</v>
      </c>
      <c r="C843" t="s">
        <v>777</v>
      </c>
      <c r="D843" s="1">
        <f>SUMIFS(T_PROF[claims],T_PROF[year],D$2,T_PROF[encounter],D$4,T_PROF[bill_npi],$A843)</f>
        <v>0</v>
      </c>
      <c r="E843" s="1">
        <f>SUMIFS(T_PROF[claims],T_PROF[year],E$2,T_PROF[encounter],E$4,T_PROF[bill_npi],$A843)</f>
        <v>0</v>
      </c>
      <c r="F843" s="1">
        <f t="shared" si="91"/>
        <v>0</v>
      </c>
      <c r="G843" s="1">
        <f>SUMIFS(T_PROF[claims],T_PROF[year],G$2,T_PROF[encounter],G$4,T_PROF[bill_npi],$A843)</f>
        <v>2</v>
      </c>
      <c r="H843" s="1">
        <f>SUMIFS(T_PROF[claims],T_PROF[year],H$2,T_PROF[encounter],H$4,T_PROF[bill_npi],$A843)</f>
        <v>0</v>
      </c>
      <c r="I843" s="1">
        <f t="shared" si="92"/>
        <v>2</v>
      </c>
      <c r="J843" s="1">
        <f>SUMIFS(T_PROF[claims],T_PROF[year],J$2,T_PROF[encounter],J$4,T_PROF[bill_npi],$A843)</f>
        <v>0</v>
      </c>
      <c r="K843" s="1">
        <f>SUMIFS(T_PROF[claims],T_PROF[year],K$2,T_PROF[encounter],K$4,T_PROF[bill_npi],$A843)</f>
        <v>0</v>
      </c>
      <c r="L843" s="1">
        <f t="shared" si="93"/>
        <v>0</v>
      </c>
      <c r="M843" s="18">
        <f>SUMIFS(T_PROF[paid_amt],T_PROF[bill_npi],$A843,T_PROF[year],M$2,T_PROF[encounter],M$4)</f>
        <v>0</v>
      </c>
      <c r="N843" s="18">
        <f>SUMIFS(T_PROF[paid_amt],T_PROF[bill_npi],$A843,T_PROF[year],N$2,T_PROF[encounter],N$4)</f>
        <v>0</v>
      </c>
      <c r="O843" s="18">
        <f t="shared" si="94"/>
        <v>0</v>
      </c>
      <c r="P843" s="1">
        <f t="shared" si="95"/>
        <v>0.66666666666666663</v>
      </c>
      <c r="Q843" s="1">
        <f t="shared" si="96"/>
        <v>0</v>
      </c>
      <c r="R843" s="1">
        <f t="shared" si="97"/>
        <v>0.66666666666666663</v>
      </c>
      <c r="S843" s="2">
        <f>SUM($R$6:$R843)/SUM($R$6:$R$1749)</f>
        <v>0.97998613310153149</v>
      </c>
    </row>
    <row r="844" spans="1:19" x14ac:dyDescent="0.35">
      <c r="A844">
        <v>1487971933</v>
      </c>
      <c r="B844" t="s">
        <v>357</v>
      </c>
      <c r="C844" t="s">
        <v>2208</v>
      </c>
      <c r="D844" s="1">
        <f>SUMIFS(T_PROF[claims],T_PROF[year],D$2,T_PROF[encounter],D$4,T_PROF[bill_npi],$A844)</f>
        <v>0</v>
      </c>
      <c r="E844" s="1">
        <f>SUMIFS(T_PROF[claims],T_PROF[year],E$2,T_PROF[encounter],E$4,T_PROF[bill_npi],$A844)</f>
        <v>1</v>
      </c>
      <c r="F844" s="1">
        <f t="shared" si="91"/>
        <v>1</v>
      </c>
      <c r="G844" s="1">
        <f>SUMIFS(T_PROF[claims],T_PROF[year],G$2,T_PROF[encounter],G$4,T_PROF[bill_npi],$A844)</f>
        <v>0</v>
      </c>
      <c r="H844" s="1">
        <f>SUMIFS(T_PROF[claims],T_PROF[year],H$2,T_PROF[encounter],H$4,T_PROF[bill_npi],$A844)</f>
        <v>2</v>
      </c>
      <c r="I844" s="1">
        <f t="shared" si="92"/>
        <v>2</v>
      </c>
      <c r="J844" s="1">
        <f>SUMIFS(T_PROF[claims],T_PROF[year],J$2,T_PROF[encounter],J$4,T_PROF[bill_npi],$A844)</f>
        <v>0</v>
      </c>
      <c r="K844" s="1">
        <f>SUMIFS(T_PROF[claims],T_PROF[year],K$2,T_PROF[encounter],K$4,T_PROF[bill_npi],$A844)</f>
        <v>2</v>
      </c>
      <c r="L844" s="1">
        <f t="shared" si="93"/>
        <v>2</v>
      </c>
      <c r="M844" s="18">
        <f>SUMIFS(T_PROF[paid_amt],T_PROF[bill_npi],$A844,T_PROF[year],M$2,T_PROF[encounter],M$4)</f>
        <v>0</v>
      </c>
      <c r="N844" s="18">
        <f>SUMIFS(T_PROF[paid_amt],T_PROF[bill_npi],$A844,T_PROF[year],N$2,T_PROF[encounter],N$4)</f>
        <v>2581.13</v>
      </c>
      <c r="O844" s="18">
        <f t="shared" si="94"/>
        <v>2581.13</v>
      </c>
      <c r="P844" s="1">
        <f t="shared" si="95"/>
        <v>0</v>
      </c>
      <c r="Q844" s="1">
        <f t="shared" si="96"/>
        <v>1.6666666666666667</v>
      </c>
      <c r="R844" s="1">
        <f t="shared" si="97"/>
        <v>1.6666666666666667</v>
      </c>
      <c r="S844" s="2">
        <f>SUM($R$6:$R844)/SUM($R$6:$R$1749)</f>
        <v>0.98003787526000741</v>
      </c>
    </row>
    <row r="845" spans="1:19" x14ac:dyDescent="0.35">
      <c r="A845">
        <v>1811332927</v>
      </c>
      <c r="B845" t="s">
        <v>351</v>
      </c>
      <c r="C845" t="s">
        <v>777</v>
      </c>
      <c r="D845" s="1">
        <f>SUMIFS(T_PROF[claims],T_PROF[year],D$2,T_PROF[encounter],D$4,T_PROF[bill_npi],$A845)</f>
        <v>6</v>
      </c>
      <c r="E845" s="1">
        <f>SUMIFS(T_PROF[claims],T_PROF[year],E$2,T_PROF[encounter],E$4,T_PROF[bill_npi],$A845)</f>
        <v>0</v>
      </c>
      <c r="F845" s="1">
        <f t="shared" si="91"/>
        <v>6</v>
      </c>
      <c r="G845" s="1">
        <f>SUMIFS(T_PROF[claims],T_PROF[year],G$2,T_PROF[encounter],G$4,T_PROF[bill_npi],$A845)</f>
        <v>1</v>
      </c>
      <c r="H845" s="1">
        <f>SUMIFS(T_PROF[claims],T_PROF[year],H$2,T_PROF[encounter],H$4,T_PROF[bill_npi],$A845)</f>
        <v>0</v>
      </c>
      <c r="I845" s="1">
        <f t="shared" si="92"/>
        <v>1</v>
      </c>
      <c r="J845" s="1">
        <f>SUMIFS(T_PROF[claims],T_PROF[year],J$2,T_PROF[encounter],J$4,T_PROF[bill_npi],$A845)</f>
        <v>1</v>
      </c>
      <c r="K845" s="1">
        <f>SUMIFS(T_PROF[claims],T_PROF[year],K$2,T_PROF[encounter],K$4,T_PROF[bill_npi],$A845)</f>
        <v>0</v>
      </c>
      <c r="L845" s="1">
        <f t="shared" si="93"/>
        <v>1</v>
      </c>
      <c r="M845" s="18">
        <f>SUMIFS(T_PROF[paid_amt],T_PROF[bill_npi],$A845,T_PROF[year],M$2,T_PROF[encounter],M$4)</f>
        <v>1720.75</v>
      </c>
      <c r="N845" s="18">
        <f>SUMIFS(T_PROF[paid_amt],T_PROF[bill_npi],$A845,T_PROF[year],N$2,T_PROF[encounter],N$4)</f>
        <v>0</v>
      </c>
      <c r="O845" s="18">
        <f t="shared" si="94"/>
        <v>1720.75</v>
      </c>
      <c r="P845" s="1">
        <f t="shared" si="95"/>
        <v>2.6666666666666665</v>
      </c>
      <c r="Q845" s="1">
        <f t="shared" si="96"/>
        <v>0</v>
      </c>
      <c r="R845" s="1">
        <f t="shared" si="97"/>
        <v>2.6666666666666665</v>
      </c>
      <c r="S845" s="2">
        <f>SUM($R$6:$R845)/SUM($R$6:$R$1749)</f>
        <v>0.9801206627135689</v>
      </c>
    </row>
    <row r="846" spans="1:19" x14ac:dyDescent="0.35">
      <c r="A846">
        <v>1518909209</v>
      </c>
      <c r="B846" t="s">
        <v>351</v>
      </c>
      <c r="C846" t="s">
        <v>777</v>
      </c>
      <c r="D846" s="1">
        <f>SUMIFS(T_PROF[claims],T_PROF[year],D$2,T_PROF[encounter],D$4,T_PROF[bill_npi],$A846)</f>
        <v>0</v>
      </c>
      <c r="E846" s="1">
        <f>SUMIFS(T_PROF[claims],T_PROF[year],E$2,T_PROF[encounter],E$4,T_PROF[bill_npi],$A846)</f>
        <v>0</v>
      </c>
      <c r="F846" s="1">
        <f t="shared" si="91"/>
        <v>0</v>
      </c>
      <c r="G846" s="1">
        <f>SUMIFS(T_PROF[claims],T_PROF[year],G$2,T_PROF[encounter],G$4,T_PROF[bill_npi],$A846)</f>
        <v>1</v>
      </c>
      <c r="H846" s="1">
        <f>SUMIFS(T_PROF[claims],T_PROF[year],H$2,T_PROF[encounter],H$4,T_PROF[bill_npi],$A846)</f>
        <v>0</v>
      </c>
      <c r="I846" s="1">
        <f t="shared" si="92"/>
        <v>1</v>
      </c>
      <c r="J846" s="1">
        <f>SUMIFS(T_PROF[claims],T_PROF[year],J$2,T_PROF[encounter],J$4,T_PROF[bill_npi],$A846)</f>
        <v>2</v>
      </c>
      <c r="K846" s="1">
        <f>SUMIFS(T_PROF[claims],T_PROF[year],K$2,T_PROF[encounter],K$4,T_PROF[bill_npi],$A846)</f>
        <v>0</v>
      </c>
      <c r="L846" s="1">
        <f t="shared" si="93"/>
        <v>2</v>
      </c>
      <c r="M846" s="18">
        <f>SUMIFS(T_PROF[paid_amt],T_PROF[bill_npi],$A846,T_PROF[year],M$2,T_PROF[encounter],M$4)</f>
        <v>1720.75</v>
      </c>
      <c r="N846" s="18">
        <f>SUMIFS(T_PROF[paid_amt],T_PROF[bill_npi],$A846,T_PROF[year],N$2,T_PROF[encounter],N$4)</f>
        <v>0</v>
      </c>
      <c r="O846" s="18">
        <f t="shared" si="94"/>
        <v>1720.75</v>
      </c>
      <c r="P846" s="1">
        <f t="shared" si="95"/>
        <v>1</v>
      </c>
      <c r="Q846" s="1">
        <f t="shared" si="96"/>
        <v>0</v>
      </c>
      <c r="R846" s="1">
        <f t="shared" si="97"/>
        <v>1</v>
      </c>
      <c r="S846" s="2">
        <f>SUM($R$6:$R846)/SUM($R$6:$R$1749)</f>
        <v>0.98015170800865448</v>
      </c>
    </row>
    <row r="847" spans="1:19" x14ac:dyDescent="0.35">
      <c r="A847">
        <v>1497179303</v>
      </c>
      <c r="B847" t="s">
        <v>353</v>
      </c>
      <c r="C847" t="s">
        <v>3196</v>
      </c>
      <c r="D847" s="1">
        <f>SUMIFS(T_PROF[claims],T_PROF[year],D$2,T_PROF[encounter],D$4,T_PROF[bill_npi],$A847)</f>
        <v>0</v>
      </c>
      <c r="E847" s="1">
        <f>SUMIFS(T_PROF[claims],T_PROF[year],E$2,T_PROF[encounter],E$4,T_PROF[bill_npi],$A847)</f>
        <v>2</v>
      </c>
      <c r="F847" s="1">
        <f t="shared" si="91"/>
        <v>2</v>
      </c>
      <c r="G847" s="1">
        <f>SUMIFS(T_PROF[claims],T_PROF[year],G$2,T_PROF[encounter],G$4,T_PROF[bill_npi],$A847)</f>
        <v>0</v>
      </c>
      <c r="H847" s="1">
        <f>SUMIFS(T_PROF[claims],T_PROF[year],H$2,T_PROF[encounter],H$4,T_PROF[bill_npi],$A847)</f>
        <v>0</v>
      </c>
      <c r="I847" s="1">
        <f t="shared" si="92"/>
        <v>0</v>
      </c>
      <c r="J847" s="1">
        <f>SUMIFS(T_PROF[claims],T_PROF[year],J$2,T_PROF[encounter],J$4,T_PROF[bill_npi],$A847)</f>
        <v>0</v>
      </c>
      <c r="K847" s="1">
        <f>SUMIFS(T_PROF[claims],T_PROF[year],K$2,T_PROF[encounter],K$4,T_PROF[bill_npi],$A847)</f>
        <v>0</v>
      </c>
      <c r="L847" s="1">
        <f t="shared" si="93"/>
        <v>0</v>
      </c>
      <c r="M847" s="18">
        <f>SUMIFS(T_PROF[paid_amt],T_PROF[bill_npi],$A847,T_PROF[year],M$2,T_PROF[encounter],M$4)</f>
        <v>0</v>
      </c>
      <c r="N847" s="18">
        <f>SUMIFS(T_PROF[paid_amt],T_PROF[bill_npi],$A847,T_PROF[year],N$2,T_PROF[encounter],N$4)</f>
        <v>0</v>
      </c>
      <c r="O847" s="18">
        <f t="shared" si="94"/>
        <v>0</v>
      </c>
      <c r="P847" s="1">
        <f t="shared" si="95"/>
        <v>0</v>
      </c>
      <c r="Q847" s="1">
        <f t="shared" si="96"/>
        <v>0.66666666666666663</v>
      </c>
      <c r="R847" s="1">
        <f t="shared" si="97"/>
        <v>0.66666666666666663</v>
      </c>
      <c r="S847" s="2">
        <f>SUM($R$6:$R847)/SUM($R$6:$R$1749)</f>
        <v>0.98017240487204482</v>
      </c>
    </row>
    <row r="848" spans="1:19" x14ac:dyDescent="0.35">
      <c r="A848">
        <v>1982047445</v>
      </c>
      <c r="B848" t="s">
        <v>351</v>
      </c>
      <c r="C848" t="s">
        <v>777</v>
      </c>
      <c r="D848" s="1">
        <f>SUMIFS(T_PROF[claims],T_PROF[year],D$2,T_PROF[encounter],D$4,T_PROF[bill_npi],$A848)</f>
        <v>4</v>
      </c>
      <c r="E848" s="1">
        <f>SUMIFS(T_PROF[claims],T_PROF[year],E$2,T_PROF[encounter],E$4,T_PROF[bill_npi],$A848)</f>
        <v>0</v>
      </c>
      <c r="F848" s="1">
        <f t="shared" si="91"/>
        <v>4</v>
      </c>
      <c r="G848" s="1">
        <f>SUMIFS(T_PROF[claims],T_PROF[year],G$2,T_PROF[encounter],G$4,T_PROF[bill_npi],$A848)</f>
        <v>1</v>
      </c>
      <c r="H848" s="1">
        <f>SUMIFS(T_PROF[claims],T_PROF[year],H$2,T_PROF[encounter],H$4,T_PROF[bill_npi],$A848)</f>
        <v>0</v>
      </c>
      <c r="I848" s="1">
        <f t="shared" si="92"/>
        <v>1</v>
      </c>
      <c r="J848" s="1">
        <f>SUMIFS(T_PROF[claims],T_PROF[year],J$2,T_PROF[encounter],J$4,T_PROF[bill_npi],$A848)</f>
        <v>4</v>
      </c>
      <c r="K848" s="1">
        <f>SUMIFS(T_PROF[claims],T_PROF[year],K$2,T_PROF[encounter],K$4,T_PROF[bill_npi],$A848)</f>
        <v>0</v>
      </c>
      <c r="L848" s="1">
        <f t="shared" si="93"/>
        <v>4</v>
      </c>
      <c r="M848" s="18">
        <f>SUMIFS(T_PROF[paid_amt],T_PROF[bill_npi],$A848,T_PROF[year],M$2,T_PROF[encounter],M$4)</f>
        <v>1720.75</v>
      </c>
      <c r="N848" s="18">
        <f>SUMIFS(T_PROF[paid_amt],T_PROF[bill_npi],$A848,T_PROF[year],N$2,T_PROF[encounter],N$4)</f>
        <v>0</v>
      </c>
      <c r="O848" s="18">
        <f t="shared" si="94"/>
        <v>1720.75</v>
      </c>
      <c r="P848" s="1">
        <f t="shared" si="95"/>
        <v>3</v>
      </c>
      <c r="Q848" s="1">
        <f t="shared" si="96"/>
        <v>0</v>
      </c>
      <c r="R848" s="1">
        <f t="shared" si="97"/>
        <v>3</v>
      </c>
      <c r="S848" s="2">
        <f>SUM($R$6:$R848)/SUM($R$6:$R$1749)</f>
        <v>0.98026554075730143</v>
      </c>
    </row>
    <row r="849" spans="1:19" x14ac:dyDescent="0.35">
      <c r="A849">
        <v>1457529422</v>
      </c>
      <c r="B849" t="s">
        <v>357</v>
      </c>
      <c r="C849" t="s">
        <v>2208</v>
      </c>
      <c r="D849" s="1">
        <f>SUMIFS(T_PROF[claims],T_PROF[year],D$2,T_PROF[encounter],D$4,T_PROF[bill_npi],$A849)</f>
        <v>0</v>
      </c>
      <c r="E849" s="1">
        <f>SUMIFS(T_PROF[claims],T_PROF[year],E$2,T_PROF[encounter],E$4,T_PROF[bill_npi],$A849)</f>
        <v>0</v>
      </c>
      <c r="F849" s="1">
        <f t="shared" si="91"/>
        <v>0</v>
      </c>
      <c r="G849" s="1">
        <f>SUMIFS(T_PROF[claims],T_PROF[year],G$2,T_PROF[encounter],G$4,T_PROF[bill_npi],$A849)</f>
        <v>0</v>
      </c>
      <c r="H849" s="1">
        <f>SUMIFS(T_PROF[claims],T_PROF[year],H$2,T_PROF[encounter],H$4,T_PROF[bill_npi],$A849)</f>
        <v>0</v>
      </c>
      <c r="I849" s="1">
        <f t="shared" si="92"/>
        <v>0</v>
      </c>
      <c r="J849" s="1">
        <f>SUMIFS(T_PROF[claims],T_PROF[year],J$2,T_PROF[encounter],J$4,T_PROF[bill_npi],$A849)</f>
        <v>0</v>
      </c>
      <c r="K849" s="1">
        <f>SUMIFS(T_PROF[claims],T_PROF[year],K$2,T_PROF[encounter],K$4,T_PROF[bill_npi],$A849)</f>
        <v>4</v>
      </c>
      <c r="L849" s="1">
        <f t="shared" si="93"/>
        <v>4</v>
      </c>
      <c r="M849" s="18">
        <f>SUMIFS(T_PROF[paid_amt],T_PROF[bill_npi],$A849,T_PROF[year],M$2,T_PROF[encounter],M$4)</f>
        <v>0</v>
      </c>
      <c r="N849" s="18">
        <f>SUMIFS(T_PROF[paid_amt],T_PROF[bill_npi],$A849,T_PROF[year],N$2,T_PROF[encounter],N$4)</f>
        <v>15586.25</v>
      </c>
      <c r="O849" s="18">
        <f t="shared" si="94"/>
        <v>15586.25</v>
      </c>
      <c r="P849" s="1">
        <f t="shared" si="95"/>
        <v>0</v>
      </c>
      <c r="Q849" s="1">
        <f t="shared" si="96"/>
        <v>1.3333333333333333</v>
      </c>
      <c r="R849" s="1">
        <f t="shared" si="97"/>
        <v>1.3333333333333333</v>
      </c>
      <c r="S849" s="2">
        <f>SUM($R$6:$R849)/SUM($R$6:$R$1749)</f>
        <v>0.98030693448408213</v>
      </c>
    </row>
    <row r="850" spans="1:19" x14ac:dyDescent="0.35">
      <c r="A850">
        <v>1245499136</v>
      </c>
      <c r="B850" t="s">
        <v>351</v>
      </c>
      <c r="C850" t="s">
        <v>777</v>
      </c>
      <c r="D850" s="1">
        <f>SUMIFS(T_PROF[claims],T_PROF[year],D$2,T_PROF[encounter],D$4,T_PROF[bill_npi],$A850)</f>
        <v>0</v>
      </c>
      <c r="E850" s="1">
        <f>SUMIFS(T_PROF[claims],T_PROF[year],E$2,T_PROF[encounter],E$4,T_PROF[bill_npi],$A850)</f>
        <v>0</v>
      </c>
      <c r="F850" s="1">
        <f t="shared" si="91"/>
        <v>0</v>
      </c>
      <c r="G850" s="1">
        <f>SUMIFS(T_PROF[claims],T_PROF[year],G$2,T_PROF[encounter],G$4,T_PROF[bill_npi],$A850)</f>
        <v>4</v>
      </c>
      <c r="H850" s="1">
        <f>SUMIFS(T_PROF[claims],T_PROF[year],H$2,T_PROF[encounter],H$4,T_PROF[bill_npi],$A850)</f>
        <v>0</v>
      </c>
      <c r="I850" s="1">
        <f t="shared" si="92"/>
        <v>4</v>
      </c>
      <c r="J850" s="1">
        <f>SUMIFS(T_PROF[claims],T_PROF[year],J$2,T_PROF[encounter],J$4,T_PROF[bill_npi],$A850)</f>
        <v>3</v>
      </c>
      <c r="K850" s="1">
        <f>SUMIFS(T_PROF[claims],T_PROF[year],K$2,T_PROF[encounter],K$4,T_PROF[bill_npi],$A850)</f>
        <v>0</v>
      </c>
      <c r="L850" s="1">
        <f t="shared" si="93"/>
        <v>3</v>
      </c>
      <c r="M850" s="18">
        <f>SUMIFS(T_PROF[paid_amt],T_PROF[bill_npi],$A850,T_PROF[year],M$2,T_PROF[encounter],M$4)</f>
        <v>3441.5</v>
      </c>
      <c r="N850" s="18">
        <f>SUMIFS(T_PROF[paid_amt],T_PROF[bill_npi],$A850,T_PROF[year],N$2,T_PROF[encounter],N$4)</f>
        <v>0</v>
      </c>
      <c r="O850" s="18">
        <f t="shared" si="94"/>
        <v>3441.5</v>
      </c>
      <c r="P850" s="1">
        <f t="shared" si="95"/>
        <v>2.3333333333333335</v>
      </c>
      <c r="Q850" s="1">
        <f t="shared" si="96"/>
        <v>0</v>
      </c>
      <c r="R850" s="1">
        <f t="shared" si="97"/>
        <v>2.3333333333333335</v>
      </c>
      <c r="S850" s="2">
        <f>SUM($R$6:$R850)/SUM($R$6:$R$1749)</f>
        <v>0.98037937350594828</v>
      </c>
    </row>
    <row r="851" spans="1:19" x14ac:dyDescent="0.35">
      <c r="A851">
        <v>1548416589</v>
      </c>
      <c r="B851" t="s">
        <v>351</v>
      </c>
      <c r="C851" t="s">
        <v>777</v>
      </c>
      <c r="D851" s="1">
        <f>SUMIFS(T_PROF[claims],T_PROF[year],D$2,T_PROF[encounter],D$4,T_PROF[bill_npi],$A851)</f>
        <v>4</v>
      </c>
      <c r="E851" s="1">
        <f>SUMIFS(T_PROF[claims],T_PROF[year],E$2,T_PROF[encounter],E$4,T_PROF[bill_npi],$A851)</f>
        <v>0</v>
      </c>
      <c r="F851" s="1">
        <f t="shared" si="91"/>
        <v>4</v>
      </c>
      <c r="G851" s="1">
        <f>SUMIFS(T_PROF[claims],T_PROF[year],G$2,T_PROF[encounter],G$4,T_PROF[bill_npi],$A851)</f>
        <v>1</v>
      </c>
      <c r="H851" s="1">
        <f>SUMIFS(T_PROF[claims],T_PROF[year],H$2,T_PROF[encounter],H$4,T_PROF[bill_npi],$A851)</f>
        <v>0</v>
      </c>
      <c r="I851" s="1">
        <f t="shared" si="92"/>
        <v>1</v>
      </c>
      <c r="J851" s="1">
        <f>SUMIFS(T_PROF[claims],T_PROF[year],J$2,T_PROF[encounter],J$4,T_PROF[bill_npi],$A851)</f>
        <v>0</v>
      </c>
      <c r="K851" s="1">
        <f>SUMIFS(T_PROF[claims],T_PROF[year],K$2,T_PROF[encounter],K$4,T_PROF[bill_npi],$A851)</f>
        <v>0</v>
      </c>
      <c r="L851" s="1">
        <f t="shared" si="93"/>
        <v>0</v>
      </c>
      <c r="M851" s="18">
        <f>SUMIFS(T_PROF[paid_amt],T_PROF[bill_npi],$A851,T_PROF[year],M$2,T_PROF[encounter],M$4)</f>
        <v>0</v>
      </c>
      <c r="N851" s="18">
        <f>SUMIFS(T_PROF[paid_amt],T_PROF[bill_npi],$A851,T_PROF[year],N$2,T_PROF[encounter],N$4)</f>
        <v>0</v>
      </c>
      <c r="O851" s="18">
        <f t="shared" si="94"/>
        <v>0</v>
      </c>
      <c r="P851" s="1">
        <f t="shared" si="95"/>
        <v>1.6666666666666667</v>
      </c>
      <c r="Q851" s="1">
        <f t="shared" si="96"/>
        <v>0</v>
      </c>
      <c r="R851" s="1">
        <f t="shared" si="97"/>
        <v>1.6666666666666667</v>
      </c>
      <c r="S851" s="2">
        <f>SUM($R$6:$R851)/SUM($R$6:$R$1749)</f>
        <v>0.9804311156644242</v>
      </c>
    </row>
    <row r="852" spans="1:19" x14ac:dyDescent="0.35">
      <c r="A852">
        <v>1679561518</v>
      </c>
      <c r="B852" t="s">
        <v>351</v>
      </c>
      <c r="C852" t="s">
        <v>777</v>
      </c>
      <c r="D852" s="1">
        <f>SUMIFS(T_PROF[claims],T_PROF[year],D$2,T_PROF[encounter],D$4,T_PROF[bill_npi],$A852)</f>
        <v>0</v>
      </c>
      <c r="E852" s="1">
        <f>SUMIFS(T_PROF[claims],T_PROF[year],E$2,T_PROF[encounter],E$4,T_PROF[bill_npi],$A852)</f>
        <v>2</v>
      </c>
      <c r="F852" s="1">
        <f t="shared" si="91"/>
        <v>2</v>
      </c>
      <c r="G852" s="1">
        <f>SUMIFS(T_PROF[claims],T_PROF[year],G$2,T_PROF[encounter],G$4,T_PROF[bill_npi],$A852)</f>
        <v>0</v>
      </c>
      <c r="H852" s="1">
        <f>SUMIFS(T_PROF[claims],T_PROF[year],H$2,T_PROF[encounter],H$4,T_PROF[bill_npi],$A852)</f>
        <v>0</v>
      </c>
      <c r="I852" s="1">
        <f t="shared" si="92"/>
        <v>0</v>
      </c>
      <c r="J852" s="1">
        <f>SUMIFS(T_PROF[claims],T_PROF[year],J$2,T_PROF[encounter],J$4,T_PROF[bill_npi],$A852)</f>
        <v>0</v>
      </c>
      <c r="K852" s="1">
        <f>SUMIFS(T_PROF[claims],T_PROF[year],K$2,T_PROF[encounter],K$4,T_PROF[bill_npi],$A852)</f>
        <v>0</v>
      </c>
      <c r="L852" s="1">
        <f t="shared" si="93"/>
        <v>0</v>
      </c>
      <c r="M852" s="18">
        <f>SUMIFS(T_PROF[paid_amt],T_PROF[bill_npi],$A852,T_PROF[year],M$2,T_PROF[encounter],M$4)</f>
        <v>0</v>
      </c>
      <c r="N852" s="18">
        <f>SUMIFS(T_PROF[paid_amt],T_PROF[bill_npi],$A852,T_PROF[year],N$2,T_PROF[encounter],N$4)</f>
        <v>0</v>
      </c>
      <c r="O852" s="18">
        <f t="shared" si="94"/>
        <v>0</v>
      </c>
      <c r="P852" s="1">
        <f t="shared" si="95"/>
        <v>0</v>
      </c>
      <c r="Q852" s="1">
        <f t="shared" si="96"/>
        <v>0.66666666666666663</v>
      </c>
      <c r="R852" s="1">
        <f t="shared" si="97"/>
        <v>0.66666666666666663</v>
      </c>
      <c r="S852" s="2">
        <f>SUM($R$6:$R852)/SUM($R$6:$R$1749)</f>
        <v>0.98045181252781455</v>
      </c>
    </row>
    <row r="853" spans="1:19" x14ac:dyDescent="0.35">
      <c r="A853">
        <v>1750763553</v>
      </c>
      <c r="B853" t="s">
        <v>357</v>
      </c>
      <c r="C853" t="s">
        <v>2208</v>
      </c>
      <c r="D853" s="1">
        <f>SUMIFS(T_PROF[claims],T_PROF[year],D$2,T_PROF[encounter],D$4,T_PROF[bill_npi],$A853)</f>
        <v>0</v>
      </c>
      <c r="E853" s="1">
        <f>SUMIFS(T_PROF[claims],T_PROF[year],E$2,T_PROF[encounter],E$4,T_PROF[bill_npi],$A853)</f>
        <v>4</v>
      </c>
      <c r="F853" s="1">
        <f t="shared" si="91"/>
        <v>4</v>
      </c>
      <c r="G853" s="1">
        <f>SUMIFS(T_PROF[claims],T_PROF[year],G$2,T_PROF[encounter],G$4,T_PROF[bill_npi],$A853)</f>
        <v>0</v>
      </c>
      <c r="H853" s="1">
        <f>SUMIFS(T_PROF[claims],T_PROF[year],H$2,T_PROF[encounter],H$4,T_PROF[bill_npi],$A853)</f>
        <v>0</v>
      </c>
      <c r="I853" s="1">
        <f t="shared" si="92"/>
        <v>0</v>
      </c>
      <c r="J853" s="1">
        <f>SUMIFS(T_PROF[claims],T_PROF[year],J$2,T_PROF[encounter],J$4,T_PROF[bill_npi],$A853)</f>
        <v>0</v>
      </c>
      <c r="K853" s="1">
        <f>SUMIFS(T_PROF[claims],T_PROF[year],K$2,T_PROF[encounter],K$4,T_PROF[bill_npi],$A853)</f>
        <v>0</v>
      </c>
      <c r="L853" s="1">
        <f t="shared" si="93"/>
        <v>0</v>
      </c>
      <c r="M853" s="18">
        <f>SUMIFS(T_PROF[paid_amt],T_PROF[bill_npi],$A853,T_PROF[year],M$2,T_PROF[encounter],M$4)</f>
        <v>0</v>
      </c>
      <c r="N853" s="18">
        <f>SUMIFS(T_PROF[paid_amt],T_PROF[bill_npi],$A853,T_PROF[year],N$2,T_PROF[encounter],N$4)</f>
        <v>0</v>
      </c>
      <c r="O853" s="18">
        <f t="shared" si="94"/>
        <v>0</v>
      </c>
      <c r="P853" s="1">
        <f t="shared" si="95"/>
        <v>0</v>
      </c>
      <c r="Q853" s="1">
        <f t="shared" si="96"/>
        <v>1.3333333333333333</v>
      </c>
      <c r="R853" s="1">
        <f t="shared" si="97"/>
        <v>1.3333333333333333</v>
      </c>
      <c r="S853" s="2">
        <f>SUM($R$6:$R853)/SUM($R$6:$R$1749)</f>
        <v>0.98049320625459524</v>
      </c>
    </row>
    <row r="854" spans="1:19" x14ac:dyDescent="0.35">
      <c r="A854">
        <v>1417904335</v>
      </c>
      <c r="B854" t="s">
        <v>358</v>
      </c>
      <c r="C854" t="s">
        <v>777</v>
      </c>
      <c r="D854" s="1">
        <f>SUMIFS(T_PROF[claims],T_PROF[year],D$2,T_PROF[encounter],D$4,T_PROF[bill_npi],$A854)</f>
        <v>0</v>
      </c>
      <c r="E854" s="1">
        <f>SUMIFS(T_PROF[claims],T_PROF[year],E$2,T_PROF[encounter],E$4,T_PROF[bill_npi],$A854)</f>
        <v>0</v>
      </c>
      <c r="F854" s="1">
        <f t="shared" si="91"/>
        <v>0</v>
      </c>
      <c r="G854" s="1">
        <f>SUMIFS(T_PROF[claims],T_PROF[year],G$2,T_PROF[encounter],G$4,T_PROF[bill_npi],$A854)</f>
        <v>2</v>
      </c>
      <c r="H854" s="1">
        <f>SUMIFS(T_PROF[claims],T_PROF[year],H$2,T_PROF[encounter],H$4,T_PROF[bill_npi],$A854)</f>
        <v>0</v>
      </c>
      <c r="I854" s="1">
        <f t="shared" si="92"/>
        <v>2</v>
      </c>
      <c r="J854" s="1">
        <f>SUMIFS(T_PROF[claims],T_PROF[year],J$2,T_PROF[encounter],J$4,T_PROF[bill_npi],$A854)</f>
        <v>4</v>
      </c>
      <c r="K854" s="1">
        <f>SUMIFS(T_PROF[claims],T_PROF[year],K$2,T_PROF[encounter],K$4,T_PROF[bill_npi],$A854)</f>
        <v>0</v>
      </c>
      <c r="L854" s="1">
        <f t="shared" si="93"/>
        <v>4</v>
      </c>
      <c r="M854" s="18">
        <f>SUMIFS(T_PROF[paid_amt],T_PROF[bill_npi],$A854,T_PROF[year],M$2,T_PROF[encounter],M$4)</f>
        <v>0</v>
      </c>
      <c r="N854" s="18">
        <f>SUMIFS(T_PROF[paid_amt],T_PROF[bill_npi],$A854,T_PROF[year],N$2,T_PROF[encounter],N$4)</f>
        <v>0</v>
      </c>
      <c r="O854" s="18">
        <f t="shared" si="94"/>
        <v>0</v>
      </c>
      <c r="P854" s="1">
        <f t="shared" si="95"/>
        <v>2</v>
      </c>
      <c r="Q854" s="1">
        <f t="shared" si="96"/>
        <v>0</v>
      </c>
      <c r="R854" s="1">
        <f t="shared" si="97"/>
        <v>2</v>
      </c>
      <c r="S854" s="2">
        <f>SUM($R$6:$R854)/SUM($R$6:$R$1749)</f>
        <v>0.98055529684476628</v>
      </c>
    </row>
    <row r="855" spans="1:19" x14ac:dyDescent="0.35">
      <c r="A855">
        <v>1336104900</v>
      </c>
      <c r="B855" t="s">
        <v>361</v>
      </c>
      <c r="C855" t="s">
        <v>546</v>
      </c>
      <c r="D855" s="1">
        <f>SUMIFS(T_PROF[claims],T_PROF[year],D$2,T_PROF[encounter],D$4,T_PROF[bill_npi],$A855)</f>
        <v>4</v>
      </c>
      <c r="E855" s="1">
        <f>SUMIFS(T_PROF[claims],T_PROF[year],E$2,T_PROF[encounter],E$4,T_PROF[bill_npi],$A855)</f>
        <v>0</v>
      </c>
      <c r="F855" s="1">
        <f t="shared" si="91"/>
        <v>4</v>
      </c>
      <c r="G855" s="1">
        <f>SUMIFS(T_PROF[claims],T_PROF[year],G$2,T_PROF[encounter],G$4,T_PROF[bill_npi],$A855)</f>
        <v>1</v>
      </c>
      <c r="H855" s="1">
        <f>SUMIFS(T_PROF[claims],T_PROF[year],H$2,T_PROF[encounter],H$4,T_PROF[bill_npi],$A855)</f>
        <v>0</v>
      </c>
      <c r="I855" s="1">
        <f t="shared" si="92"/>
        <v>1</v>
      </c>
      <c r="J855" s="1">
        <f>SUMIFS(T_PROF[claims],T_PROF[year],J$2,T_PROF[encounter],J$4,T_PROF[bill_npi],$A855)</f>
        <v>0</v>
      </c>
      <c r="K855" s="1">
        <f>SUMIFS(T_PROF[claims],T_PROF[year],K$2,T_PROF[encounter],K$4,T_PROF[bill_npi],$A855)</f>
        <v>0</v>
      </c>
      <c r="L855" s="1">
        <f t="shared" si="93"/>
        <v>0</v>
      </c>
      <c r="M855" s="18">
        <f>SUMIFS(T_PROF[paid_amt],T_PROF[bill_npi],$A855,T_PROF[year],M$2,T_PROF[encounter],M$4)</f>
        <v>0</v>
      </c>
      <c r="N855" s="18">
        <f>SUMIFS(T_PROF[paid_amt],T_PROF[bill_npi],$A855,T_PROF[year],N$2,T_PROF[encounter],N$4)</f>
        <v>0</v>
      </c>
      <c r="O855" s="18">
        <f t="shared" si="94"/>
        <v>0</v>
      </c>
      <c r="P855" s="1">
        <f t="shared" si="95"/>
        <v>1.6666666666666667</v>
      </c>
      <c r="Q855" s="1">
        <f t="shared" si="96"/>
        <v>0</v>
      </c>
      <c r="R855" s="1">
        <f t="shared" si="97"/>
        <v>1.6666666666666667</v>
      </c>
      <c r="S855" s="2">
        <f>SUM($R$6:$R855)/SUM($R$6:$R$1749)</f>
        <v>0.9806070390032422</v>
      </c>
    </row>
    <row r="856" spans="1:19" x14ac:dyDescent="0.35">
      <c r="A856">
        <v>1194169664</v>
      </c>
      <c r="B856" t="s">
        <v>351</v>
      </c>
      <c r="C856" t="s">
        <v>777</v>
      </c>
      <c r="D856" s="1">
        <f>SUMIFS(T_PROF[claims],T_PROF[year],D$2,T_PROF[encounter],D$4,T_PROF[bill_npi],$A856)</f>
        <v>2</v>
      </c>
      <c r="E856" s="1">
        <f>SUMIFS(T_PROF[claims],T_PROF[year],E$2,T_PROF[encounter],E$4,T_PROF[bill_npi],$A856)</f>
        <v>0</v>
      </c>
      <c r="F856" s="1">
        <f t="shared" si="91"/>
        <v>2</v>
      </c>
      <c r="G856" s="1">
        <f>SUMIFS(T_PROF[claims],T_PROF[year],G$2,T_PROF[encounter],G$4,T_PROF[bill_npi],$A856)</f>
        <v>2</v>
      </c>
      <c r="H856" s="1">
        <f>SUMIFS(T_PROF[claims],T_PROF[year],H$2,T_PROF[encounter],H$4,T_PROF[bill_npi],$A856)</f>
        <v>0</v>
      </c>
      <c r="I856" s="1">
        <f t="shared" si="92"/>
        <v>2</v>
      </c>
      <c r="J856" s="1">
        <f>SUMIFS(T_PROF[claims],T_PROF[year],J$2,T_PROF[encounter],J$4,T_PROF[bill_npi],$A856)</f>
        <v>1</v>
      </c>
      <c r="K856" s="1">
        <f>SUMIFS(T_PROF[claims],T_PROF[year],K$2,T_PROF[encounter],K$4,T_PROF[bill_npi],$A856)</f>
        <v>0</v>
      </c>
      <c r="L856" s="1">
        <f t="shared" si="93"/>
        <v>1</v>
      </c>
      <c r="M856" s="18">
        <f>SUMIFS(T_PROF[paid_amt],T_PROF[bill_npi],$A856,T_PROF[year],M$2,T_PROF[encounter],M$4)</f>
        <v>0</v>
      </c>
      <c r="N856" s="18">
        <f>SUMIFS(T_PROF[paid_amt],T_PROF[bill_npi],$A856,T_PROF[year],N$2,T_PROF[encounter],N$4)</f>
        <v>0</v>
      </c>
      <c r="O856" s="18">
        <f t="shared" si="94"/>
        <v>0</v>
      </c>
      <c r="P856" s="1">
        <f t="shared" si="95"/>
        <v>1.6666666666666667</v>
      </c>
      <c r="Q856" s="1">
        <f t="shared" si="96"/>
        <v>0</v>
      </c>
      <c r="R856" s="1">
        <f t="shared" si="97"/>
        <v>1.6666666666666667</v>
      </c>
      <c r="S856" s="2">
        <f>SUM($R$6:$R856)/SUM($R$6:$R$1749)</f>
        <v>0.98065878116171812</v>
      </c>
    </row>
    <row r="857" spans="1:19" x14ac:dyDescent="0.35">
      <c r="A857">
        <v>1770745168</v>
      </c>
      <c r="B857" t="s">
        <v>351</v>
      </c>
      <c r="C857" t="s">
        <v>777</v>
      </c>
      <c r="D857" s="1">
        <f>SUMIFS(T_PROF[claims],T_PROF[year],D$2,T_PROF[encounter],D$4,T_PROF[bill_npi],$A857)</f>
        <v>0</v>
      </c>
      <c r="E857" s="1">
        <f>SUMIFS(T_PROF[claims],T_PROF[year],E$2,T_PROF[encounter],E$4,T_PROF[bill_npi],$A857)</f>
        <v>0</v>
      </c>
      <c r="F857" s="1">
        <f t="shared" si="91"/>
        <v>0</v>
      </c>
      <c r="G857" s="1">
        <f>SUMIFS(T_PROF[claims],T_PROF[year],G$2,T_PROF[encounter],G$4,T_PROF[bill_npi],$A857)</f>
        <v>2</v>
      </c>
      <c r="H857" s="1">
        <f>SUMIFS(T_PROF[claims],T_PROF[year],H$2,T_PROF[encounter],H$4,T_PROF[bill_npi],$A857)</f>
        <v>0</v>
      </c>
      <c r="I857" s="1">
        <f t="shared" si="92"/>
        <v>2</v>
      </c>
      <c r="J857" s="1">
        <f>SUMIFS(T_PROF[claims],T_PROF[year],J$2,T_PROF[encounter],J$4,T_PROF[bill_npi],$A857)</f>
        <v>0</v>
      </c>
      <c r="K857" s="1">
        <f>SUMIFS(T_PROF[claims],T_PROF[year],K$2,T_PROF[encounter],K$4,T_PROF[bill_npi],$A857)</f>
        <v>0</v>
      </c>
      <c r="L857" s="1">
        <f t="shared" si="93"/>
        <v>0</v>
      </c>
      <c r="M857" s="18">
        <f>SUMIFS(T_PROF[paid_amt],T_PROF[bill_npi],$A857,T_PROF[year],M$2,T_PROF[encounter],M$4)</f>
        <v>0</v>
      </c>
      <c r="N857" s="18">
        <f>SUMIFS(T_PROF[paid_amt],T_PROF[bill_npi],$A857,T_PROF[year],N$2,T_PROF[encounter],N$4)</f>
        <v>0</v>
      </c>
      <c r="O857" s="18">
        <f t="shared" si="94"/>
        <v>0</v>
      </c>
      <c r="P857" s="1">
        <f t="shared" si="95"/>
        <v>0.66666666666666663</v>
      </c>
      <c r="Q857" s="1">
        <f t="shared" si="96"/>
        <v>0</v>
      </c>
      <c r="R857" s="1">
        <f t="shared" si="97"/>
        <v>0.66666666666666663</v>
      </c>
      <c r="S857" s="2">
        <f>SUM($R$6:$R857)/SUM($R$6:$R$1749)</f>
        <v>0.98067947802510858</v>
      </c>
    </row>
    <row r="858" spans="1:19" x14ac:dyDescent="0.35">
      <c r="A858">
        <v>1871568451</v>
      </c>
      <c r="B858" t="s">
        <v>357</v>
      </c>
      <c r="C858" t="s">
        <v>2208</v>
      </c>
      <c r="D858" s="1">
        <f>SUMIFS(T_PROF[claims],T_PROF[year],D$2,T_PROF[encounter],D$4,T_PROF[bill_npi],$A858)</f>
        <v>4</v>
      </c>
      <c r="E858" s="1">
        <f>SUMIFS(T_PROF[claims],T_PROF[year],E$2,T_PROF[encounter],E$4,T_PROF[bill_npi],$A858)</f>
        <v>0</v>
      </c>
      <c r="F858" s="1">
        <f t="shared" si="91"/>
        <v>4</v>
      </c>
      <c r="G858" s="1">
        <f>SUMIFS(T_PROF[claims],T_PROF[year],G$2,T_PROF[encounter],G$4,T_PROF[bill_npi],$A858)</f>
        <v>0</v>
      </c>
      <c r="H858" s="1">
        <f>SUMIFS(T_PROF[claims],T_PROF[year],H$2,T_PROF[encounter],H$4,T_PROF[bill_npi],$A858)</f>
        <v>0</v>
      </c>
      <c r="I858" s="1">
        <f t="shared" si="92"/>
        <v>0</v>
      </c>
      <c r="J858" s="1">
        <f>SUMIFS(T_PROF[claims],T_PROF[year],J$2,T_PROF[encounter],J$4,T_PROF[bill_npi],$A858)</f>
        <v>0</v>
      </c>
      <c r="K858" s="1">
        <f>SUMIFS(T_PROF[claims],T_PROF[year],K$2,T_PROF[encounter],K$4,T_PROF[bill_npi],$A858)</f>
        <v>0</v>
      </c>
      <c r="L858" s="1">
        <f t="shared" si="93"/>
        <v>0</v>
      </c>
      <c r="M858" s="18">
        <f>SUMIFS(T_PROF[paid_amt],T_PROF[bill_npi],$A858,T_PROF[year],M$2,T_PROF[encounter],M$4)</f>
        <v>0</v>
      </c>
      <c r="N858" s="18">
        <f>SUMIFS(T_PROF[paid_amt],T_PROF[bill_npi],$A858,T_PROF[year],N$2,T_PROF[encounter],N$4)</f>
        <v>0</v>
      </c>
      <c r="O858" s="18">
        <f t="shared" si="94"/>
        <v>0</v>
      </c>
      <c r="P858" s="1">
        <f t="shared" si="95"/>
        <v>1.3333333333333333</v>
      </c>
      <c r="Q858" s="1">
        <f t="shared" si="96"/>
        <v>0</v>
      </c>
      <c r="R858" s="1">
        <f t="shared" si="97"/>
        <v>1.3333333333333333</v>
      </c>
      <c r="S858" s="2">
        <f>SUM($R$6:$R858)/SUM($R$6:$R$1749)</f>
        <v>0.98072087175188927</v>
      </c>
    </row>
    <row r="859" spans="1:19" x14ac:dyDescent="0.35">
      <c r="A859">
        <v>1679548887</v>
      </c>
      <c r="B859" t="s">
        <v>356</v>
      </c>
      <c r="C859" t="s">
        <v>777</v>
      </c>
      <c r="D859" s="1">
        <f>SUMIFS(T_PROF[claims],T_PROF[year],D$2,T_PROF[encounter],D$4,T_PROF[bill_npi],$A859)</f>
        <v>0</v>
      </c>
      <c r="E859" s="1">
        <f>SUMIFS(T_PROF[claims],T_PROF[year],E$2,T_PROF[encounter],E$4,T_PROF[bill_npi],$A859)</f>
        <v>0</v>
      </c>
      <c r="F859" s="1">
        <f t="shared" si="91"/>
        <v>0</v>
      </c>
      <c r="G859" s="1">
        <f>SUMIFS(T_PROF[claims],T_PROF[year],G$2,T_PROF[encounter],G$4,T_PROF[bill_npi],$A859)</f>
        <v>6</v>
      </c>
      <c r="H859" s="1">
        <f>SUMIFS(T_PROF[claims],T_PROF[year],H$2,T_PROF[encounter],H$4,T_PROF[bill_npi],$A859)</f>
        <v>0</v>
      </c>
      <c r="I859" s="1">
        <f t="shared" si="92"/>
        <v>6</v>
      </c>
      <c r="J859" s="1">
        <f>SUMIFS(T_PROF[claims],T_PROF[year],J$2,T_PROF[encounter],J$4,T_PROF[bill_npi],$A859)</f>
        <v>0</v>
      </c>
      <c r="K859" s="1">
        <f>SUMIFS(T_PROF[claims],T_PROF[year],K$2,T_PROF[encounter],K$4,T_PROF[bill_npi],$A859)</f>
        <v>0</v>
      </c>
      <c r="L859" s="1">
        <f t="shared" si="93"/>
        <v>0</v>
      </c>
      <c r="M859" s="18">
        <f>SUMIFS(T_PROF[paid_amt],T_PROF[bill_npi],$A859,T_PROF[year],M$2,T_PROF[encounter],M$4)</f>
        <v>0</v>
      </c>
      <c r="N859" s="18">
        <f>SUMIFS(T_PROF[paid_amt],T_PROF[bill_npi],$A859,T_PROF[year],N$2,T_PROF[encounter],N$4)</f>
        <v>0</v>
      </c>
      <c r="O859" s="18">
        <f t="shared" si="94"/>
        <v>0</v>
      </c>
      <c r="P859" s="1">
        <f t="shared" si="95"/>
        <v>2</v>
      </c>
      <c r="Q859" s="1">
        <f t="shared" si="96"/>
        <v>0</v>
      </c>
      <c r="R859" s="1">
        <f t="shared" si="97"/>
        <v>2</v>
      </c>
      <c r="S859" s="2">
        <f>SUM($R$6:$R859)/SUM($R$6:$R$1749)</f>
        <v>0.9807829623420603</v>
      </c>
    </row>
    <row r="860" spans="1:19" x14ac:dyDescent="0.35">
      <c r="A860">
        <v>1851352058</v>
      </c>
      <c r="B860" t="s">
        <v>351</v>
      </c>
      <c r="C860" t="s">
        <v>777</v>
      </c>
      <c r="D860" s="1">
        <f>SUMIFS(T_PROF[claims],T_PROF[year],D$2,T_PROF[encounter],D$4,T_PROF[bill_npi],$A860)</f>
        <v>1</v>
      </c>
      <c r="E860" s="1">
        <f>SUMIFS(T_PROF[claims],T_PROF[year],E$2,T_PROF[encounter],E$4,T_PROF[bill_npi],$A860)</f>
        <v>0</v>
      </c>
      <c r="F860" s="1">
        <f t="shared" si="91"/>
        <v>1</v>
      </c>
      <c r="G860" s="1">
        <f>SUMIFS(T_PROF[claims],T_PROF[year],G$2,T_PROF[encounter],G$4,T_PROF[bill_npi],$A860)</f>
        <v>2</v>
      </c>
      <c r="H860" s="1">
        <f>SUMIFS(T_PROF[claims],T_PROF[year],H$2,T_PROF[encounter],H$4,T_PROF[bill_npi],$A860)</f>
        <v>0</v>
      </c>
      <c r="I860" s="1">
        <f t="shared" si="92"/>
        <v>2</v>
      </c>
      <c r="J860" s="1">
        <f>SUMIFS(T_PROF[claims],T_PROF[year],J$2,T_PROF[encounter],J$4,T_PROF[bill_npi],$A860)</f>
        <v>0</v>
      </c>
      <c r="K860" s="1">
        <f>SUMIFS(T_PROF[claims],T_PROF[year],K$2,T_PROF[encounter],K$4,T_PROF[bill_npi],$A860)</f>
        <v>0</v>
      </c>
      <c r="L860" s="1">
        <f t="shared" si="93"/>
        <v>0</v>
      </c>
      <c r="M860" s="18">
        <f>SUMIFS(T_PROF[paid_amt],T_PROF[bill_npi],$A860,T_PROF[year],M$2,T_PROF[encounter],M$4)</f>
        <v>0</v>
      </c>
      <c r="N860" s="18">
        <f>SUMIFS(T_PROF[paid_amt],T_PROF[bill_npi],$A860,T_PROF[year],N$2,T_PROF[encounter],N$4)</f>
        <v>0</v>
      </c>
      <c r="O860" s="18">
        <f t="shared" si="94"/>
        <v>0</v>
      </c>
      <c r="P860" s="1">
        <f t="shared" si="95"/>
        <v>1</v>
      </c>
      <c r="Q860" s="1">
        <f t="shared" si="96"/>
        <v>0</v>
      </c>
      <c r="R860" s="1">
        <f t="shared" si="97"/>
        <v>1</v>
      </c>
      <c r="S860" s="2">
        <f>SUM($R$6:$R860)/SUM($R$6:$R$1749)</f>
        <v>0.98081400763714577</v>
      </c>
    </row>
    <row r="861" spans="1:19" x14ac:dyDescent="0.35">
      <c r="A861">
        <v>1578790671</v>
      </c>
      <c r="B861" t="s">
        <v>351</v>
      </c>
      <c r="C861" t="s">
        <v>777</v>
      </c>
      <c r="D861" s="1">
        <f>SUMIFS(T_PROF[claims],T_PROF[year],D$2,T_PROF[encounter],D$4,T_PROF[bill_npi],$A861)</f>
        <v>0</v>
      </c>
      <c r="E861" s="1">
        <f>SUMIFS(T_PROF[claims],T_PROF[year],E$2,T_PROF[encounter],E$4,T_PROF[bill_npi],$A861)</f>
        <v>4</v>
      </c>
      <c r="F861" s="1">
        <f t="shared" si="91"/>
        <v>4</v>
      </c>
      <c r="G861" s="1">
        <f>SUMIFS(T_PROF[claims],T_PROF[year],G$2,T_PROF[encounter],G$4,T_PROF[bill_npi],$A861)</f>
        <v>0</v>
      </c>
      <c r="H861" s="1">
        <f>SUMIFS(T_PROF[claims],T_PROF[year],H$2,T_PROF[encounter],H$4,T_PROF[bill_npi],$A861)</f>
        <v>0</v>
      </c>
      <c r="I861" s="1">
        <f t="shared" si="92"/>
        <v>0</v>
      </c>
      <c r="J861" s="1">
        <f>SUMIFS(T_PROF[claims],T_PROF[year],J$2,T_PROF[encounter],J$4,T_PROF[bill_npi],$A861)</f>
        <v>0</v>
      </c>
      <c r="K861" s="1">
        <f>SUMIFS(T_PROF[claims],T_PROF[year],K$2,T_PROF[encounter],K$4,T_PROF[bill_npi],$A861)</f>
        <v>0</v>
      </c>
      <c r="L861" s="1">
        <f t="shared" si="93"/>
        <v>0</v>
      </c>
      <c r="M861" s="18">
        <f>SUMIFS(T_PROF[paid_amt],T_PROF[bill_npi],$A861,T_PROF[year],M$2,T_PROF[encounter],M$4)</f>
        <v>0</v>
      </c>
      <c r="N861" s="18">
        <f>SUMIFS(T_PROF[paid_amt],T_PROF[bill_npi],$A861,T_PROF[year],N$2,T_PROF[encounter],N$4)</f>
        <v>0</v>
      </c>
      <c r="O861" s="18">
        <f t="shared" si="94"/>
        <v>0</v>
      </c>
      <c r="P861" s="1">
        <f t="shared" si="95"/>
        <v>0</v>
      </c>
      <c r="Q861" s="1">
        <f t="shared" si="96"/>
        <v>1.3333333333333333</v>
      </c>
      <c r="R861" s="1">
        <f t="shared" si="97"/>
        <v>1.3333333333333333</v>
      </c>
      <c r="S861" s="2">
        <f>SUM($R$6:$R861)/SUM($R$6:$R$1749)</f>
        <v>0.98085540136392646</v>
      </c>
    </row>
    <row r="862" spans="1:19" x14ac:dyDescent="0.35">
      <c r="A862">
        <v>1306036231</v>
      </c>
      <c r="B862" t="s">
        <v>351</v>
      </c>
      <c r="C862" t="s">
        <v>777</v>
      </c>
      <c r="D862" s="1">
        <f>SUMIFS(T_PROF[claims],T_PROF[year],D$2,T_PROF[encounter],D$4,T_PROF[bill_npi],$A862)</f>
        <v>2</v>
      </c>
      <c r="E862" s="1">
        <f>SUMIFS(T_PROF[claims],T_PROF[year],E$2,T_PROF[encounter],E$4,T_PROF[bill_npi],$A862)</f>
        <v>0</v>
      </c>
      <c r="F862" s="1">
        <f t="shared" si="91"/>
        <v>2</v>
      </c>
      <c r="G862" s="1">
        <f>SUMIFS(T_PROF[claims],T_PROF[year],G$2,T_PROF[encounter],G$4,T_PROF[bill_npi],$A862)</f>
        <v>3</v>
      </c>
      <c r="H862" s="1">
        <f>SUMIFS(T_PROF[claims],T_PROF[year],H$2,T_PROF[encounter],H$4,T_PROF[bill_npi],$A862)</f>
        <v>0</v>
      </c>
      <c r="I862" s="1">
        <f t="shared" si="92"/>
        <v>3</v>
      </c>
      <c r="J862" s="1">
        <f>SUMIFS(T_PROF[claims],T_PROF[year],J$2,T_PROF[encounter],J$4,T_PROF[bill_npi],$A862)</f>
        <v>4</v>
      </c>
      <c r="K862" s="1">
        <f>SUMIFS(T_PROF[claims],T_PROF[year],K$2,T_PROF[encounter],K$4,T_PROF[bill_npi],$A862)</f>
        <v>0</v>
      </c>
      <c r="L862" s="1">
        <f t="shared" si="93"/>
        <v>4</v>
      </c>
      <c r="M862" s="18">
        <f>SUMIFS(T_PROF[paid_amt],T_PROF[bill_npi],$A862,T_PROF[year],M$2,T_PROF[encounter],M$4)</f>
        <v>2747.02</v>
      </c>
      <c r="N862" s="18">
        <f>SUMIFS(T_PROF[paid_amt],T_PROF[bill_npi],$A862,T_PROF[year],N$2,T_PROF[encounter],N$4)</f>
        <v>0</v>
      </c>
      <c r="O862" s="18">
        <f t="shared" si="94"/>
        <v>2747.02</v>
      </c>
      <c r="P862" s="1">
        <f t="shared" si="95"/>
        <v>3</v>
      </c>
      <c r="Q862" s="1">
        <f t="shared" si="96"/>
        <v>0</v>
      </c>
      <c r="R862" s="1">
        <f t="shared" si="97"/>
        <v>3</v>
      </c>
      <c r="S862" s="2">
        <f>SUM($R$6:$R862)/SUM($R$6:$R$1749)</f>
        <v>0.98094853724918307</v>
      </c>
    </row>
    <row r="863" spans="1:19" x14ac:dyDescent="0.35">
      <c r="A863">
        <v>1245570191</v>
      </c>
      <c r="B863" t="s">
        <v>351</v>
      </c>
      <c r="C863" t="s">
        <v>777</v>
      </c>
      <c r="D863" s="1">
        <f>SUMIFS(T_PROF[claims],T_PROF[year],D$2,T_PROF[encounter],D$4,T_PROF[bill_npi],$A863)</f>
        <v>0</v>
      </c>
      <c r="E863" s="1">
        <f>SUMIFS(T_PROF[claims],T_PROF[year],E$2,T_PROF[encounter],E$4,T_PROF[bill_npi],$A863)</f>
        <v>1</v>
      </c>
      <c r="F863" s="1">
        <f t="shared" si="91"/>
        <v>1</v>
      </c>
      <c r="G863" s="1">
        <f>SUMIFS(T_PROF[claims],T_PROF[year],G$2,T_PROF[encounter],G$4,T_PROF[bill_npi],$A863)</f>
        <v>0</v>
      </c>
      <c r="H863" s="1">
        <f>SUMIFS(T_PROF[claims],T_PROF[year],H$2,T_PROF[encounter],H$4,T_PROF[bill_npi],$A863)</f>
        <v>2</v>
      </c>
      <c r="I863" s="1">
        <f t="shared" si="92"/>
        <v>2</v>
      </c>
      <c r="J863" s="1">
        <f>SUMIFS(T_PROF[claims],T_PROF[year],J$2,T_PROF[encounter],J$4,T_PROF[bill_npi],$A863)</f>
        <v>0</v>
      </c>
      <c r="K863" s="1">
        <f>SUMIFS(T_PROF[claims],T_PROF[year],K$2,T_PROF[encounter],K$4,T_PROF[bill_npi],$A863)</f>
        <v>1</v>
      </c>
      <c r="L863" s="1">
        <f t="shared" si="93"/>
        <v>1</v>
      </c>
      <c r="M863" s="18">
        <f>SUMIFS(T_PROF[paid_amt],T_PROF[bill_npi],$A863,T_PROF[year],M$2,T_PROF[encounter],M$4)</f>
        <v>0</v>
      </c>
      <c r="N863" s="18">
        <f>SUMIFS(T_PROF[paid_amt],T_PROF[bill_npi],$A863,T_PROF[year],N$2,T_PROF[encounter],N$4)</f>
        <v>2682.92</v>
      </c>
      <c r="O863" s="18">
        <f t="shared" si="94"/>
        <v>2682.92</v>
      </c>
      <c r="P863" s="1">
        <f t="shared" si="95"/>
        <v>0</v>
      </c>
      <c r="Q863" s="1">
        <f t="shared" si="96"/>
        <v>1.3333333333333333</v>
      </c>
      <c r="R863" s="1">
        <f t="shared" si="97"/>
        <v>1.3333333333333333</v>
      </c>
      <c r="S863" s="2">
        <f>SUM($R$6:$R863)/SUM($R$6:$R$1749)</f>
        <v>0.98098993097596376</v>
      </c>
    </row>
    <row r="864" spans="1:19" x14ac:dyDescent="0.35">
      <c r="A864">
        <v>1679124176</v>
      </c>
      <c r="B864" t="s">
        <v>357</v>
      </c>
      <c r="C864" t="s">
        <v>2208</v>
      </c>
      <c r="D864" s="1">
        <f>SUMIFS(T_PROF[claims],T_PROF[year],D$2,T_PROF[encounter],D$4,T_PROF[bill_npi],$A864)</f>
        <v>0</v>
      </c>
      <c r="E864" s="1">
        <f>SUMIFS(T_PROF[claims],T_PROF[year],E$2,T_PROF[encounter],E$4,T_PROF[bill_npi],$A864)</f>
        <v>0</v>
      </c>
      <c r="F864" s="1">
        <f t="shared" si="91"/>
        <v>0</v>
      </c>
      <c r="G864" s="1">
        <f>SUMIFS(T_PROF[claims],T_PROF[year],G$2,T_PROF[encounter],G$4,T_PROF[bill_npi],$A864)</f>
        <v>0</v>
      </c>
      <c r="H864" s="1">
        <f>SUMIFS(T_PROF[claims],T_PROF[year],H$2,T_PROF[encounter],H$4,T_PROF[bill_npi],$A864)</f>
        <v>4</v>
      </c>
      <c r="I864" s="1">
        <f t="shared" si="92"/>
        <v>4</v>
      </c>
      <c r="J864" s="1">
        <f>SUMIFS(T_PROF[claims],T_PROF[year],J$2,T_PROF[encounter],J$4,T_PROF[bill_npi],$A864)</f>
        <v>0</v>
      </c>
      <c r="K864" s="1">
        <f>SUMIFS(T_PROF[claims],T_PROF[year],K$2,T_PROF[encounter],K$4,T_PROF[bill_npi],$A864)</f>
        <v>0</v>
      </c>
      <c r="L864" s="1">
        <f t="shared" si="93"/>
        <v>0</v>
      </c>
      <c r="M864" s="18">
        <f>SUMIFS(T_PROF[paid_amt],T_PROF[bill_npi],$A864,T_PROF[year],M$2,T_PROF[encounter],M$4)</f>
        <v>0</v>
      </c>
      <c r="N864" s="18">
        <f>SUMIFS(T_PROF[paid_amt],T_PROF[bill_npi],$A864,T_PROF[year],N$2,T_PROF[encounter],N$4)</f>
        <v>0</v>
      </c>
      <c r="O864" s="18">
        <f t="shared" si="94"/>
        <v>0</v>
      </c>
      <c r="P864" s="1">
        <f t="shared" si="95"/>
        <v>0</v>
      </c>
      <c r="Q864" s="1">
        <f t="shared" si="96"/>
        <v>1.3333333333333333</v>
      </c>
      <c r="R864" s="1">
        <f t="shared" si="97"/>
        <v>1.3333333333333333</v>
      </c>
      <c r="S864" s="2">
        <f>SUM($R$6:$R864)/SUM($R$6:$R$1749)</f>
        <v>0.98103132470274446</v>
      </c>
    </row>
    <row r="865" spans="1:19" x14ac:dyDescent="0.35">
      <c r="A865">
        <v>1144648635</v>
      </c>
      <c r="B865" t="s">
        <v>351</v>
      </c>
      <c r="C865" t="s">
        <v>777</v>
      </c>
      <c r="D865" s="1">
        <f>SUMIFS(T_PROF[claims],T_PROF[year],D$2,T_PROF[encounter],D$4,T_PROF[bill_npi],$A865)</f>
        <v>0</v>
      </c>
      <c r="E865" s="1">
        <f>SUMIFS(T_PROF[claims],T_PROF[year],E$2,T_PROF[encounter],E$4,T_PROF[bill_npi],$A865)</f>
        <v>2</v>
      </c>
      <c r="F865" s="1">
        <f t="shared" si="91"/>
        <v>2</v>
      </c>
      <c r="G865" s="1">
        <f>SUMIFS(T_PROF[claims],T_PROF[year],G$2,T_PROF[encounter],G$4,T_PROF[bill_npi],$A865)</f>
        <v>0</v>
      </c>
      <c r="H865" s="1">
        <f>SUMIFS(T_PROF[claims],T_PROF[year],H$2,T_PROF[encounter],H$4,T_PROF[bill_npi],$A865)</f>
        <v>1</v>
      </c>
      <c r="I865" s="1">
        <f t="shared" si="92"/>
        <v>1</v>
      </c>
      <c r="J865" s="1">
        <f>SUMIFS(T_PROF[claims],T_PROF[year],J$2,T_PROF[encounter],J$4,T_PROF[bill_npi],$A865)</f>
        <v>0</v>
      </c>
      <c r="K865" s="1">
        <f>SUMIFS(T_PROF[claims],T_PROF[year],K$2,T_PROF[encounter],K$4,T_PROF[bill_npi],$A865)</f>
        <v>0</v>
      </c>
      <c r="L865" s="1">
        <f t="shared" si="93"/>
        <v>0</v>
      </c>
      <c r="M865" s="18">
        <f>SUMIFS(T_PROF[paid_amt],T_PROF[bill_npi],$A865,T_PROF[year],M$2,T_PROF[encounter],M$4)</f>
        <v>0</v>
      </c>
      <c r="N865" s="18">
        <f>SUMIFS(T_PROF[paid_amt],T_PROF[bill_npi],$A865,T_PROF[year],N$2,T_PROF[encounter],N$4)</f>
        <v>0</v>
      </c>
      <c r="O865" s="18">
        <f t="shared" si="94"/>
        <v>0</v>
      </c>
      <c r="P865" s="1">
        <f t="shared" si="95"/>
        <v>0</v>
      </c>
      <c r="Q865" s="1">
        <f t="shared" si="96"/>
        <v>1</v>
      </c>
      <c r="R865" s="1">
        <f t="shared" si="97"/>
        <v>1</v>
      </c>
      <c r="S865" s="2">
        <f>SUM($R$6:$R865)/SUM($R$6:$R$1749)</f>
        <v>0.98106236999782992</v>
      </c>
    </row>
    <row r="866" spans="1:19" x14ac:dyDescent="0.35">
      <c r="A866">
        <v>1992194013</v>
      </c>
      <c r="B866" t="s">
        <v>357</v>
      </c>
      <c r="C866" t="s">
        <v>2208</v>
      </c>
      <c r="D866" s="1">
        <f>SUMIFS(T_PROF[claims],T_PROF[year],D$2,T_PROF[encounter],D$4,T_PROF[bill_npi],$A866)</f>
        <v>2</v>
      </c>
      <c r="E866" s="1">
        <f>SUMIFS(T_PROF[claims],T_PROF[year],E$2,T_PROF[encounter],E$4,T_PROF[bill_npi],$A866)</f>
        <v>0</v>
      </c>
      <c r="F866" s="1">
        <f t="shared" si="91"/>
        <v>2</v>
      </c>
      <c r="G866" s="1">
        <f>SUMIFS(T_PROF[claims],T_PROF[year],G$2,T_PROF[encounter],G$4,T_PROF[bill_npi],$A866)</f>
        <v>2</v>
      </c>
      <c r="H866" s="1">
        <f>SUMIFS(T_PROF[claims],T_PROF[year],H$2,T_PROF[encounter],H$4,T_PROF[bill_npi],$A866)</f>
        <v>0</v>
      </c>
      <c r="I866" s="1">
        <f t="shared" si="92"/>
        <v>2</v>
      </c>
      <c r="J866" s="1">
        <f>SUMIFS(T_PROF[claims],T_PROF[year],J$2,T_PROF[encounter],J$4,T_PROF[bill_npi],$A866)</f>
        <v>3</v>
      </c>
      <c r="K866" s="1">
        <f>SUMIFS(T_PROF[claims],T_PROF[year],K$2,T_PROF[encounter],K$4,T_PROF[bill_npi],$A866)</f>
        <v>0</v>
      </c>
      <c r="L866" s="1">
        <f t="shared" si="93"/>
        <v>3</v>
      </c>
      <c r="M866" s="18">
        <f>SUMIFS(T_PROF[paid_amt],T_PROF[bill_npi],$A866,T_PROF[year],M$2,T_PROF[encounter],M$4)</f>
        <v>3019.44</v>
      </c>
      <c r="N866" s="18">
        <f>SUMIFS(T_PROF[paid_amt],T_PROF[bill_npi],$A866,T_PROF[year],N$2,T_PROF[encounter],N$4)</f>
        <v>0</v>
      </c>
      <c r="O866" s="18">
        <f t="shared" si="94"/>
        <v>3019.44</v>
      </c>
      <c r="P866" s="1">
        <f t="shared" si="95"/>
        <v>2.3333333333333335</v>
      </c>
      <c r="Q866" s="1">
        <f t="shared" si="96"/>
        <v>0</v>
      </c>
      <c r="R866" s="1">
        <f t="shared" si="97"/>
        <v>2.3333333333333335</v>
      </c>
      <c r="S866" s="2">
        <f>SUM($R$6:$R866)/SUM($R$6:$R$1749)</f>
        <v>0.98113480901969619</v>
      </c>
    </row>
    <row r="867" spans="1:19" x14ac:dyDescent="0.35">
      <c r="A867">
        <v>1356381339</v>
      </c>
      <c r="B867" t="s">
        <v>351</v>
      </c>
      <c r="C867" t="s">
        <v>777</v>
      </c>
      <c r="D867" s="1">
        <f>SUMIFS(T_PROF[claims],T_PROF[year],D$2,T_PROF[encounter],D$4,T_PROF[bill_npi],$A867)</f>
        <v>1</v>
      </c>
      <c r="E867" s="1">
        <f>SUMIFS(T_PROF[claims],T_PROF[year],E$2,T_PROF[encounter],E$4,T_PROF[bill_npi],$A867)</f>
        <v>2</v>
      </c>
      <c r="F867" s="1">
        <f t="shared" si="91"/>
        <v>3</v>
      </c>
      <c r="G867" s="1">
        <f>SUMIFS(T_PROF[claims],T_PROF[year],G$2,T_PROF[encounter],G$4,T_PROF[bill_npi],$A867)</f>
        <v>0</v>
      </c>
      <c r="H867" s="1">
        <f>SUMIFS(T_PROF[claims],T_PROF[year],H$2,T_PROF[encounter],H$4,T_PROF[bill_npi],$A867)</f>
        <v>0</v>
      </c>
      <c r="I867" s="1">
        <f t="shared" si="92"/>
        <v>0</v>
      </c>
      <c r="J867" s="1">
        <f>SUMIFS(T_PROF[claims],T_PROF[year],J$2,T_PROF[encounter],J$4,T_PROF[bill_npi],$A867)</f>
        <v>2</v>
      </c>
      <c r="K867" s="1">
        <f>SUMIFS(T_PROF[claims],T_PROF[year],K$2,T_PROF[encounter],K$4,T_PROF[bill_npi],$A867)</f>
        <v>1</v>
      </c>
      <c r="L867" s="1">
        <f t="shared" si="93"/>
        <v>3</v>
      </c>
      <c r="M867" s="18">
        <f>SUMIFS(T_PROF[paid_amt],T_PROF[bill_npi],$A867,T_PROF[year],M$2,T_PROF[encounter],M$4)</f>
        <v>3441.5</v>
      </c>
      <c r="N867" s="18">
        <f>SUMIFS(T_PROF[paid_amt],T_PROF[bill_npi],$A867,T_PROF[year],N$2,T_PROF[encounter],N$4)</f>
        <v>1280.5</v>
      </c>
      <c r="O867" s="18">
        <f t="shared" si="94"/>
        <v>4722</v>
      </c>
      <c r="P867" s="1">
        <f t="shared" si="95"/>
        <v>1</v>
      </c>
      <c r="Q867" s="1">
        <f t="shared" si="96"/>
        <v>1</v>
      </c>
      <c r="R867" s="1">
        <f t="shared" si="97"/>
        <v>2</v>
      </c>
      <c r="S867" s="2">
        <f>SUM($R$6:$R867)/SUM($R$6:$R$1749)</f>
        <v>0.98119689960986722</v>
      </c>
    </row>
    <row r="868" spans="1:19" x14ac:dyDescent="0.35">
      <c r="A868">
        <v>1740254242</v>
      </c>
      <c r="B868" t="s">
        <v>361</v>
      </c>
      <c r="C868" t="s">
        <v>546</v>
      </c>
      <c r="D868" s="1">
        <f>SUMIFS(T_PROF[claims],T_PROF[year],D$2,T_PROF[encounter],D$4,T_PROF[bill_npi],$A868)</f>
        <v>0</v>
      </c>
      <c r="E868" s="1">
        <f>SUMIFS(T_PROF[claims],T_PROF[year],E$2,T_PROF[encounter],E$4,T_PROF[bill_npi],$A868)</f>
        <v>0</v>
      </c>
      <c r="F868" s="1">
        <f t="shared" si="91"/>
        <v>0</v>
      </c>
      <c r="G868" s="1">
        <f>SUMIFS(T_PROF[claims],T_PROF[year],G$2,T_PROF[encounter],G$4,T_PROF[bill_npi],$A868)</f>
        <v>2</v>
      </c>
      <c r="H868" s="1">
        <f>SUMIFS(T_PROF[claims],T_PROF[year],H$2,T_PROF[encounter],H$4,T_PROF[bill_npi],$A868)</f>
        <v>0</v>
      </c>
      <c r="I868" s="1">
        <f t="shared" si="92"/>
        <v>2</v>
      </c>
      <c r="J868" s="1">
        <f>SUMIFS(T_PROF[claims],T_PROF[year],J$2,T_PROF[encounter],J$4,T_PROF[bill_npi],$A868)</f>
        <v>1</v>
      </c>
      <c r="K868" s="1">
        <f>SUMIFS(T_PROF[claims],T_PROF[year],K$2,T_PROF[encounter],K$4,T_PROF[bill_npi],$A868)</f>
        <v>0</v>
      </c>
      <c r="L868" s="1">
        <f t="shared" si="93"/>
        <v>1</v>
      </c>
      <c r="M868" s="18">
        <f>SUMIFS(T_PROF[paid_amt],T_PROF[bill_npi],$A868,T_PROF[year],M$2,T_PROF[encounter],M$4)</f>
        <v>1720.75</v>
      </c>
      <c r="N868" s="18">
        <f>SUMIFS(T_PROF[paid_amt],T_PROF[bill_npi],$A868,T_PROF[year],N$2,T_PROF[encounter],N$4)</f>
        <v>0</v>
      </c>
      <c r="O868" s="18">
        <f t="shared" si="94"/>
        <v>1720.75</v>
      </c>
      <c r="P868" s="1">
        <f t="shared" si="95"/>
        <v>1</v>
      </c>
      <c r="Q868" s="1">
        <f t="shared" si="96"/>
        <v>0</v>
      </c>
      <c r="R868" s="1">
        <f t="shared" si="97"/>
        <v>1</v>
      </c>
      <c r="S868" s="2">
        <f>SUM($R$6:$R868)/SUM($R$6:$R$1749)</f>
        <v>0.98122794490495269</v>
      </c>
    </row>
    <row r="869" spans="1:19" x14ac:dyDescent="0.35">
      <c r="A869">
        <v>1306858188</v>
      </c>
      <c r="B869" t="s">
        <v>354</v>
      </c>
      <c r="C869" t="s">
        <v>777</v>
      </c>
      <c r="D869" s="1">
        <f>SUMIFS(T_PROF[claims],T_PROF[year],D$2,T_PROF[encounter],D$4,T_PROF[bill_npi],$A869)</f>
        <v>0</v>
      </c>
      <c r="E869" s="1">
        <f>SUMIFS(T_PROF[claims],T_PROF[year],E$2,T_PROF[encounter],E$4,T_PROF[bill_npi],$A869)</f>
        <v>0</v>
      </c>
      <c r="F869" s="1">
        <f t="shared" si="91"/>
        <v>0</v>
      </c>
      <c r="G869" s="1">
        <f>SUMIFS(T_PROF[claims],T_PROF[year],G$2,T_PROF[encounter],G$4,T_PROF[bill_npi],$A869)</f>
        <v>4</v>
      </c>
      <c r="H869" s="1">
        <f>SUMIFS(T_PROF[claims],T_PROF[year],H$2,T_PROF[encounter],H$4,T_PROF[bill_npi],$A869)</f>
        <v>0</v>
      </c>
      <c r="I869" s="1">
        <f t="shared" si="92"/>
        <v>4</v>
      </c>
      <c r="J869" s="1">
        <f>SUMIFS(T_PROF[claims],T_PROF[year],J$2,T_PROF[encounter],J$4,T_PROF[bill_npi],$A869)</f>
        <v>0</v>
      </c>
      <c r="K869" s="1">
        <f>SUMIFS(T_PROF[claims],T_PROF[year],K$2,T_PROF[encounter],K$4,T_PROF[bill_npi],$A869)</f>
        <v>0</v>
      </c>
      <c r="L869" s="1">
        <f t="shared" si="93"/>
        <v>0</v>
      </c>
      <c r="M869" s="18">
        <f>SUMIFS(T_PROF[paid_amt],T_PROF[bill_npi],$A869,T_PROF[year],M$2,T_PROF[encounter],M$4)</f>
        <v>0</v>
      </c>
      <c r="N869" s="18">
        <f>SUMIFS(T_PROF[paid_amt],T_PROF[bill_npi],$A869,T_PROF[year],N$2,T_PROF[encounter],N$4)</f>
        <v>0</v>
      </c>
      <c r="O869" s="18">
        <f t="shared" si="94"/>
        <v>0</v>
      </c>
      <c r="P869" s="1">
        <f t="shared" si="95"/>
        <v>1.3333333333333333</v>
      </c>
      <c r="Q869" s="1">
        <f t="shared" si="96"/>
        <v>0</v>
      </c>
      <c r="R869" s="1">
        <f t="shared" si="97"/>
        <v>1.3333333333333333</v>
      </c>
      <c r="S869" s="2">
        <f>SUM($R$6:$R869)/SUM($R$6:$R$1749)</f>
        <v>0.98126933863173338</v>
      </c>
    </row>
    <row r="870" spans="1:19" x14ac:dyDescent="0.35">
      <c r="A870">
        <v>1164527693</v>
      </c>
      <c r="B870" t="s">
        <v>351</v>
      </c>
      <c r="C870" t="s">
        <v>777</v>
      </c>
      <c r="D870" s="1">
        <f>SUMIFS(T_PROF[claims],T_PROF[year],D$2,T_PROF[encounter],D$4,T_PROF[bill_npi],$A870)</f>
        <v>3</v>
      </c>
      <c r="E870" s="1">
        <f>SUMIFS(T_PROF[claims],T_PROF[year],E$2,T_PROF[encounter],E$4,T_PROF[bill_npi],$A870)</f>
        <v>0</v>
      </c>
      <c r="F870" s="1">
        <f t="shared" si="91"/>
        <v>3</v>
      </c>
      <c r="G870" s="1">
        <f>SUMIFS(T_PROF[claims],T_PROF[year],G$2,T_PROF[encounter],G$4,T_PROF[bill_npi],$A870)</f>
        <v>2</v>
      </c>
      <c r="H870" s="1">
        <f>SUMIFS(T_PROF[claims],T_PROF[year],H$2,T_PROF[encounter],H$4,T_PROF[bill_npi],$A870)</f>
        <v>0</v>
      </c>
      <c r="I870" s="1">
        <f t="shared" si="92"/>
        <v>2</v>
      </c>
      <c r="J870" s="1">
        <f>SUMIFS(T_PROF[claims],T_PROF[year],J$2,T_PROF[encounter],J$4,T_PROF[bill_npi],$A870)</f>
        <v>2</v>
      </c>
      <c r="K870" s="1">
        <f>SUMIFS(T_PROF[claims],T_PROF[year],K$2,T_PROF[encounter],K$4,T_PROF[bill_npi],$A870)</f>
        <v>0</v>
      </c>
      <c r="L870" s="1">
        <f t="shared" si="93"/>
        <v>2</v>
      </c>
      <c r="M870" s="18">
        <f>SUMIFS(T_PROF[paid_amt],T_PROF[bill_npi],$A870,T_PROF[year],M$2,T_PROF[encounter],M$4)</f>
        <v>49.73</v>
      </c>
      <c r="N870" s="18">
        <f>SUMIFS(T_PROF[paid_amt],T_PROF[bill_npi],$A870,T_PROF[year],N$2,T_PROF[encounter],N$4)</f>
        <v>0</v>
      </c>
      <c r="O870" s="18">
        <f t="shared" si="94"/>
        <v>49.73</v>
      </c>
      <c r="P870" s="1">
        <f t="shared" si="95"/>
        <v>2.3333333333333335</v>
      </c>
      <c r="Q870" s="1">
        <f t="shared" si="96"/>
        <v>0</v>
      </c>
      <c r="R870" s="1">
        <f t="shared" si="97"/>
        <v>2.3333333333333335</v>
      </c>
      <c r="S870" s="2">
        <f>SUM($R$6:$R870)/SUM($R$6:$R$1749)</f>
        <v>0.98134177765359965</v>
      </c>
    </row>
    <row r="871" spans="1:19" x14ac:dyDescent="0.35">
      <c r="A871">
        <v>1548296163</v>
      </c>
      <c r="B871" t="s">
        <v>351</v>
      </c>
      <c r="C871" t="s">
        <v>777</v>
      </c>
      <c r="D871" s="1">
        <f>SUMIFS(T_PROF[claims],T_PROF[year],D$2,T_PROF[encounter],D$4,T_PROF[bill_npi],$A871)</f>
        <v>3</v>
      </c>
      <c r="E871" s="1">
        <f>SUMIFS(T_PROF[claims],T_PROF[year],E$2,T_PROF[encounter],E$4,T_PROF[bill_npi],$A871)</f>
        <v>0</v>
      </c>
      <c r="F871" s="1">
        <f t="shared" si="91"/>
        <v>3</v>
      </c>
      <c r="G871" s="1">
        <f>SUMIFS(T_PROF[claims],T_PROF[year],G$2,T_PROF[encounter],G$4,T_PROF[bill_npi],$A871)</f>
        <v>0</v>
      </c>
      <c r="H871" s="1">
        <f>SUMIFS(T_PROF[claims],T_PROF[year],H$2,T_PROF[encounter],H$4,T_PROF[bill_npi],$A871)</f>
        <v>0</v>
      </c>
      <c r="I871" s="1">
        <f t="shared" si="92"/>
        <v>0</v>
      </c>
      <c r="J871" s="1">
        <f>SUMIFS(T_PROF[claims],T_PROF[year],J$2,T_PROF[encounter],J$4,T_PROF[bill_npi],$A871)</f>
        <v>0</v>
      </c>
      <c r="K871" s="1">
        <f>SUMIFS(T_PROF[claims],T_PROF[year],K$2,T_PROF[encounter],K$4,T_PROF[bill_npi],$A871)</f>
        <v>0</v>
      </c>
      <c r="L871" s="1">
        <f t="shared" si="93"/>
        <v>0</v>
      </c>
      <c r="M871" s="18">
        <f>SUMIFS(T_PROF[paid_amt],T_PROF[bill_npi],$A871,T_PROF[year],M$2,T_PROF[encounter],M$4)</f>
        <v>0</v>
      </c>
      <c r="N871" s="18">
        <f>SUMIFS(T_PROF[paid_amt],T_PROF[bill_npi],$A871,T_PROF[year],N$2,T_PROF[encounter],N$4)</f>
        <v>0</v>
      </c>
      <c r="O871" s="18">
        <f t="shared" si="94"/>
        <v>0</v>
      </c>
      <c r="P871" s="1">
        <f t="shared" si="95"/>
        <v>1</v>
      </c>
      <c r="Q871" s="1">
        <f t="shared" si="96"/>
        <v>0</v>
      </c>
      <c r="R871" s="1">
        <f t="shared" si="97"/>
        <v>1</v>
      </c>
      <c r="S871" s="2">
        <f>SUM($R$6:$R871)/SUM($R$6:$R$1749)</f>
        <v>0.98137282294868511</v>
      </c>
    </row>
    <row r="872" spans="1:19" x14ac:dyDescent="0.35">
      <c r="A872">
        <v>1811303936</v>
      </c>
      <c r="B872" t="s">
        <v>357</v>
      </c>
      <c r="C872" t="s">
        <v>2208</v>
      </c>
      <c r="D872" s="1">
        <f>SUMIFS(T_PROF[claims],T_PROF[year],D$2,T_PROF[encounter],D$4,T_PROF[bill_npi],$A872)</f>
        <v>4</v>
      </c>
      <c r="E872" s="1">
        <f>SUMIFS(T_PROF[claims],T_PROF[year],E$2,T_PROF[encounter],E$4,T_PROF[bill_npi],$A872)</f>
        <v>0</v>
      </c>
      <c r="F872" s="1">
        <f t="shared" si="91"/>
        <v>4</v>
      </c>
      <c r="G872" s="1">
        <f>SUMIFS(T_PROF[claims],T_PROF[year],G$2,T_PROF[encounter],G$4,T_PROF[bill_npi],$A872)</f>
        <v>2</v>
      </c>
      <c r="H872" s="1">
        <f>SUMIFS(T_PROF[claims],T_PROF[year],H$2,T_PROF[encounter],H$4,T_PROF[bill_npi],$A872)</f>
        <v>0</v>
      </c>
      <c r="I872" s="1">
        <f t="shared" si="92"/>
        <v>2</v>
      </c>
      <c r="J872" s="1">
        <f>SUMIFS(T_PROF[claims],T_PROF[year],J$2,T_PROF[encounter],J$4,T_PROF[bill_npi],$A872)</f>
        <v>0</v>
      </c>
      <c r="K872" s="1">
        <f>SUMIFS(T_PROF[claims],T_PROF[year],K$2,T_PROF[encounter],K$4,T_PROF[bill_npi],$A872)</f>
        <v>0</v>
      </c>
      <c r="L872" s="1">
        <f t="shared" si="93"/>
        <v>0</v>
      </c>
      <c r="M872" s="18">
        <f>SUMIFS(T_PROF[paid_amt],T_PROF[bill_npi],$A872,T_PROF[year],M$2,T_PROF[encounter],M$4)</f>
        <v>0</v>
      </c>
      <c r="N872" s="18">
        <f>SUMIFS(T_PROF[paid_amt],T_PROF[bill_npi],$A872,T_PROF[year],N$2,T_PROF[encounter],N$4)</f>
        <v>0</v>
      </c>
      <c r="O872" s="18">
        <f t="shared" si="94"/>
        <v>0</v>
      </c>
      <c r="P872" s="1">
        <f t="shared" si="95"/>
        <v>2</v>
      </c>
      <c r="Q872" s="1">
        <f t="shared" si="96"/>
        <v>0</v>
      </c>
      <c r="R872" s="1">
        <f t="shared" si="97"/>
        <v>2</v>
      </c>
      <c r="S872" s="2">
        <f>SUM($R$6:$R872)/SUM($R$6:$R$1749)</f>
        <v>0.98143491353885615</v>
      </c>
    </row>
    <row r="873" spans="1:19" x14ac:dyDescent="0.35">
      <c r="A873">
        <v>1982867941</v>
      </c>
      <c r="B873" t="s">
        <v>351</v>
      </c>
      <c r="C873" t="s">
        <v>777</v>
      </c>
      <c r="D873" s="1">
        <f>SUMIFS(T_PROF[claims],T_PROF[year],D$2,T_PROF[encounter],D$4,T_PROF[bill_npi],$A873)</f>
        <v>1</v>
      </c>
      <c r="E873" s="1">
        <f>SUMIFS(T_PROF[claims],T_PROF[year],E$2,T_PROF[encounter],E$4,T_PROF[bill_npi],$A873)</f>
        <v>0</v>
      </c>
      <c r="F873" s="1">
        <f t="shared" si="91"/>
        <v>1</v>
      </c>
      <c r="G873" s="1">
        <f>SUMIFS(T_PROF[claims],T_PROF[year],G$2,T_PROF[encounter],G$4,T_PROF[bill_npi],$A873)</f>
        <v>2</v>
      </c>
      <c r="H873" s="1">
        <f>SUMIFS(T_PROF[claims],T_PROF[year],H$2,T_PROF[encounter],H$4,T_PROF[bill_npi],$A873)</f>
        <v>0</v>
      </c>
      <c r="I873" s="1">
        <f t="shared" si="92"/>
        <v>2</v>
      </c>
      <c r="J873" s="1">
        <f>SUMIFS(T_PROF[claims],T_PROF[year],J$2,T_PROF[encounter],J$4,T_PROF[bill_npi],$A873)</f>
        <v>0</v>
      </c>
      <c r="K873" s="1">
        <f>SUMIFS(T_PROF[claims],T_PROF[year],K$2,T_PROF[encounter],K$4,T_PROF[bill_npi],$A873)</f>
        <v>0</v>
      </c>
      <c r="L873" s="1">
        <f t="shared" si="93"/>
        <v>0</v>
      </c>
      <c r="M873" s="18">
        <f>SUMIFS(T_PROF[paid_amt],T_PROF[bill_npi],$A873,T_PROF[year],M$2,T_PROF[encounter],M$4)</f>
        <v>0</v>
      </c>
      <c r="N873" s="18">
        <f>SUMIFS(T_PROF[paid_amt],T_PROF[bill_npi],$A873,T_PROF[year],N$2,T_PROF[encounter],N$4)</f>
        <v>0</v>
      </c>
      <c r="O873" s="18">
        <f t="shared" si="94"/>
        <v>0</v>
      </c>
      <c r="P873" s="1">
        <f t="shared" si="95"/>
        <v>1</v>
      </c>
      <c r="Q873" s="1">
        <f t="shared" si="96"/>
        <v>0</v>
      </c>
      <c r="R873" s="1">
        <f t="shared" si="97"/>
        <v>1</v>
      </c>
      <c r="S873" s="2">
        <f>SUM($R$6:$R873)/SUM($R$6:$R$1749)</f>
        <v>0.98146595883394172</v>
      </c>
    </row>
    <row r="874" spans="1:19" x14ac:dyDescent="0.35">
      <c r="A874">
        <v>1336128941</v>
      </c>
      <c r="B874" t="s">
        <v>342</v>
      </c>
      <c r="C874" t="e">
        <v>#N/A</v>
      </c>
      <c r="D874" s="1">
        <f>SUMIFS(T_PROF[claims],T_PROF[year],D$2,T_PROF[encounter],D$4,T_PROF[bill_npi],$A874)</f>
        <v>2</v>
      </c>
      <c r="E874" s="1">
        <f>SUMIFS(T_PROF[claims],T_PROF[year],E$2,T_PROF[encounter],E$4,T_PROF[bill_npi],$A874)</f>
        <v>0</v>
      </c>
      <c r="F874" s="1">
        <f t="shared" si="91"/>
        <v>2</v>
      </c>
      <c r="G874" s="1">
        <f>SUMIFS(T_PROF[claims],T_PROF[year],G$2,T_PROF[encounter],G$4,T_PROF[bill_npi],$A874)</f>
        <v>0</v>
      </c>
      <c r="H874" s="1">
        <f>SUMIFS(T_PROF[claims],T_PROF[year],H$2,T_PROF[encounter],H$4,T_PROF[bill_npi],$A874)</f>
        <v>0</v>
      </c>
      <c r="I874" s="1">
        <f t="shared" si="92"/>
        <v>0</v>
      </c>
      <c r="J874" s="1">
        <f>SUMIFS(T_PROF[claims],T_PROF[year],J$2,T_PROF[encounter],J$4,T_PROF[bill_npi],$A874)</f>
        <v>0</v>
      </c>
      <c r="K874" s="1">
        <f>SUMIFS(T_PROF[claims],T_PROF[year],K$2,T_PROF[encounter],K$4,T_PROF[bill_npi],$A874)</f>
        <v>0</v>
      </c>
      <c r="L874" s="1">
        <f t="shared" si="93"/>
        <v>0</v>
      </c>
      <c r="M874" s="18">
        <f>SUMIFS(T_PROF[paid_amt],T_PROF[bill_npi],$A874,T_PROF[year],M$2,T_PROF[encounter],M$4)</f>
        <v>0</v>
      </c>
      <c r="N874" s="18">
        <f>SUMIFS(T_PROF[paid_amt],T_PROF[bill_npi],$A874,T_PROF[year],N$2,T_PROF[encounter],N$4)</f>
        <v>0</v>
      </c>
      <c r="O874" s="18">
        <f t="shared" si="94"/>
        <v>0</v>
      </c>
      <c r="P874" s="1">
        <f t="shared" si="95"/>
        <v>0.66666666666666663</v>
      </c>
      <c r="Q874" s="1">
        <f t="shared" si="96"/>
        <v>0</v>
      </c>
      <c r="R874" s="1">
        <f t="shared" si="97"/>
        <v>0.66666666666666663</v>
      </c>
      <c r="S874" s="2">
        <f>SUM($R$6:$R874)/SUM($R$6:$R$1749)</f>
        <v>0.98148665569733207</v>
      </c>
    </row>
    <row r="875" spans="1:19" x14ac:dyDescent="0.35">
      <c r="A875">
        <v>1427490556</v>
      </c>
      <c r="B875" t="s">
        <v>351</v>
      </c>
      <c r="C875" t="s">
        <v>777</v>
      </c>
      <c r="D875" s="1">
        <f>SUMIFS(T_PROF[claims],T_PROF[year],D$2,T_PROF[encounter],D$4,T_PROF[bill_npi],$A875)</f>
        <v>6</v>
      </c>
      <c r="E875" s="1">
        <f>SUMIFS(T_PROF[claims],T_PROF[year],E$2,T_PROF[encounter],E$4,T_PROF[bill_npi],$A875)</f>
        <v>0</v>
      </c>
      <c r="F875" s="1">
        <f t="shared" si="91"/>
        <v>6</v>
      </c>
      <c r="G875" s="1">
        <f>SUMIFS(T_PROF[claims],T_PROF[year],G$2,T_PROF[encounter],G$4,T_PROF[bill_npi],$A875)</f>
        <v>0</v>
      </c>
      <c r="H875" s="1">
        <f>SUMIFS(T_PROF[claims],T_PROF[year],H$2,T_PROF[encounter],H$4,T_PROF[bill_npi],$A875)</f>
        <v>0</v>
      </c>
      <c r="I875" s="1">
        <f t="shared" si="92"/>
        <v>0</v>
      </c>
      <c r="J875" s="1">
        <f>SUMIFS(T_PROF[claims],T_PROF[year],J$2,T_PROF[encounter],J$4,T_PROF[bill_npi],$A875)</f>
        <v>0</v>
      </c>
      <c r="K875" s="1">
        <f>SUMIFS(T_PROF[claims],T_PROF[year],K$2,T_PROF[encounter],K$4,T_PROF[bill_npi],$A875)</f>
        <v>0</v>
      </c>
      <c r="L875" s="1">
        <f t="shared" si="93"/>
        <v>0</v>
      </c>
      <c r="M875" s="18">
        <f>SUMIFS(T_PROF[paid_amt],T_PROF[bill_npi],$A875,T_PROF[year],M$2,T_PROF[encounter],M$4)</f>
        <v>0</v>
      </c>
      <c r="N875" s="18">
        <f>SUMIFS(T_PROF[paid_amt],T_PROF[bill_npi],$A875,T_PROF[year],N$2,T_PROF[encounter],N$4)</f>
        <v>0</v>
      </c>
      <c r="O875" s="18">
        <f t="shared" si="94"/>
        <v>0</v>
      </c>
      <c r="P875" s="1">
        <f t="shared" si="95"/>
        <v>2</v>
      </c>
      <c r="Q875" s="1">
        <f t="shared" si="96"/>
        <v>0</v>
      </c>
      <c r="R875" s="1">
        <f t="shared" si="97"/>
        <v>2</v>
      </c>
      <c r="S875" s="2">
        <f>SUM($R$6:$R875)/SUM($R$6:$R$1749)</f>
        <v>0.98154874628750322</v>
      </c>
    </row>
    <row r="876" spans="1:19" x14ac:dyDescent="0.35">
      <c r="A876">
        <v>1184692816</v>
      </c>
      <c r="B876" t="s">
        <v>351</v>
      </c>
      <c r="C876" t="s">
        <v>777</v>
      </c>
      <c r="D876" s="1">
        <f>SUMIFS(T_PROF[claims],T_PROF[year],D$2,T_PROF[encounter],D$4,T_PROF[bill_npi],$A876)</f>
        <v>2</v>
      </c>
      <c r="E876" s="1">
        <f>SUMIFS(T_PROF[claims],T_PROF[year],E$2,T_PROF[encounter],E$4,T_PROF[bill_npi],$A876)</f>
        <v>0</v>
      </c>
      <c r="F876" s="1">
        <f t="shared" si="91"/>
        <v>2</v>
      </c>
      <c r="G876" s="1">
        <f>SUMIFS(T_PROF[claims],T_PROF[year],G$2,T_PROF[encounter],G$4,T_PROF[bill_npi],$A876)</f>
        <v>1</v>
      </c>
      <c r="H876" s="1">
        <f>SUMIFS(T_PROF[claims],T_PROF[year],H$2,T_PROF[encounter],H$4,T_PROF[bill_npi],$A876)</f>
        <v>0</v>
      </c>
      <c r="I876" s="1">
        <f t="shared" si="92"/>
        <v>1</v>
      </c>
      <c r="J876" s="1">
        <f>SUMIFS(T_PROF[claims],T_PROF[year],J$2,T_PROF[encounter],J$4,T_PROF[bill_npi],$A876)</f>
        <v>1</v>
      </c>
      <c r="K876" s="1">
        <f>SUMIFS(T_PROF[claims],T_PROF[year],K$2,T_PROF[encounter],K$4,T_PROF[bill_npi],$A876)</f>
        <v>0</v>
      </c>
      <c r="L876" s="1">
        <f t="shared" si="93"/>
        <v>1</v>
      </c>
      <c r="M876" s="18">
        <f>SUMIFS(T_PROF[paid_amt],T_PROF[bill_npi],$A876,T_PROF[year],M$2,T_PROF[encounter],M$4)</f>
        <v>1720.75</v>
      </c>
      <c r="N876" s="18">
        <f>SUMIFS(T_PROF[paid_amt],T_PROF[bill_npi],$A876,T_PROF[year],N$2,T_PROF[encounter],N$4)</f>
        <v>0</v>
      </c>
      <c r="O876" s="18">
        <f t="shared" si="94"/>
        <v>1720.75</v>
      </c>
      <c r="P876" s="1">
        <f t="shared" si="95"/>
        <v>1.3333333333333333</v>
      </c>
      <c r="Q876" s="1">
        <f t="shared" si="96"/>
        <v>0</v>
      </c>
      <c r="R876" s="1">
        <f t="shared" si="97"/>
        <v>1.3333333333333333</v>
      </c>
      <c r="S876" s="2">
        <f>SUM($R$6:$R876)/SUM($R$6:$R$1749)</f>
        <v>0.9815901400142838</v>
      </c>
    </row>
    <row r="877" spans="1:19" x14ac:dyDescent="0.35">
      <c r="A877">
        <v>1780698555</v>
      </c>
      <c r="B877" t="s">
        <v>361</v>
      </c>
      <c r="C877" t="s">
        <v>546</v>
      </c>
      <c r="D877" s="1">
        <f>SUMIFS(T_PROF[claims],T_PROF[year],D$2,T_PROF[encounter],D$4,T_PROF[bill_npi],$A877)</f>
        <v>0</v>
      </c>
      <c r="E877" s="1">
        <f>SUMIFS(T_PROF[claims],T_PROF[year],E$2,T_PROF[encounter],E$4,T_PROF[bill_npi],$A877)</f>
        <v>4</v>
      </c>
      <c r="F877" s="1">
        <f t="shared" si="91"/>
        <v>4</v>
      </c>
      <c r="G877" s="1">
        <f>SUMIFS(T_PROF[claims],T_PROF[year],G$2,T_PROF[encounter],G$4,T_PROF[bill_npi],$A877)</f>
        <v>0</v>
      </c>
      <c r="H877" s="1">
        <f>SUMIFS(T_PROF[claims],T_PROF[year],H$2,T_PROF[encounter],H$4,T_PROF[bill_npi],$A877)</f>
        <v>0</v>
      </c>
      <c r="I877" s="1">
        <f t="shared" si="92"/>
        <v>0</v>
      </c>
      <c r="J877" s="1">
        <f>SUMIFS(T_PROF[claims],T_PROF[year],J$2,T_PROF[encounter],J$4,T_PROF[bill_npi],$A877)</f>
        <v>0</v>
      </c>
      <c r="K877" s="1">
        <f>SUMIFS(T_PROF[claims],T_PROF[year],K$2,T_PROF[encounter],K$4,T_PROF[bill_npi],$A877)</f>
        <v>0</v>
      </c>
      <c r="L877" s="1">
        <f t="shared" si="93"/>
        <v>0</v>
      </c>
      <c r="M877" s="18">
        <f>SUMIFS(T_PROF[paid_amt],T_PROF[bill_npi],$A877,T_PROF[year],M$2,T_PROF[encounter],M$4)</f>
        <v>0</v>
      </c>
      <c r="N877" s="18">
        <f>SUMIFS(T_PROF[paid_amt],T_PROF[bill_npi],$A877,T_PROF[year],N$2,T_PROF[encounter],N$4)</f>
        <v>0</v>
      </c>
      <c r="O877" s="18">
        <f t="shared" si="94"/>
        <v>0</v>
      </c>
      <c r="P877" s="1">
        <f t="shared" si="95"/>
        <v>0</v>
      </c>
      <c r="Q877" s="1">
        <f t="shared" si="96"/>
        <v>1.3333333333333333</v>
      </c>
      <c r="R877" s="1">
        <f t="shared" si="97"/>
        <v>1.3333333333333333</v>
      </c>
      <c r="S877" s="2">
        <f>SUM($R$6:$R877)/SUM($R$6:$R$1749)</f>
        <v>0.98163153374106449</v>
      </c>
    </row>
    <row r="878" spans="1:19" x14ac:dyDescent="0.35">
      <c r="A878">
        <v>1225130511</v>
      </c>
      <c r="B878" t="s">
        <v>351</v>
      </c>
      <c r="C878" t="s">
        <v>777</v>
      </c>
      <c r="D878" s="1">
        <f>SUMIFS(T_PROF[claims],T_PROF[year],D$2,T_PROF[encounter],D$4,T_PROF[bill_npi],$A878)</f>
        <v>4</v>
      </c>
      <c r="E878" s="1">
        <f>SUMIFS(T_PROF[claims],T_PROF[year],E$2,T_PROF[encounter],E$4,T_PROF[bill_npi],$A878)</f>
        <v>0</v>
      </c>
      <c r="F878" s="1">
        <f t="shared" si="91"/>
        <v>4</v>
      </c>
      <c r="G878" s="1">
        <f>SUMIFS(T_PROF[claims],T_PROF[year],G$2,T_PROF[encounter],G$4,T_PROF[bill_npi],$A878)</f>
        <v>0</v>
      </c>
      <c r="H878" s="1">
        <f>SUMIFS(T_PROF[claims],T_PROF[year],H$2,T_PROF[encounter],H$4,T_PROF[bill_npi],$A878)</f>
        <v>0</v>
      </c>
      <c r="I878" s="1">
        <f t="shared" si="92"/>
        <v>0</v>
      </c>
      <c r="J878" s="1">
        <f>SUMIFS(T_PROF[claims],T_PROF[year],J$2,T_PROF[encounter],J$4,T_PROF[bill_npi],$A878)</f>
        <v>0</v>
      </c>
      <c r="K878" s="1">
        <f>SUMIFS(T_PROF[claims],T_PROF[year],K$2,T_PROF[encounter],K$4,T_PROF[bill_npi],$A878)</f>
        <v>0</v>
      </c>
      <c r="L878" s="1">
        <f t="shared" si="93"/>
        <v>0</v>
      </c>
      <c r="M878" s="18">
        <f>SUMIFS(T_PROF[paid_amt],T_PROF[bill_npi],$A878,T_PROF[year],M$2,T_PROF[encounter],M$4)</f>
        <v>0</v>
      </c>
      <c r="N878" s="18">
        <f>SUMIFS(T_PROF[paid_amt],T_PROF[bill_npi],$A878,T_PROF[year],N$2,T_PROF[encounter],N$4)</f>
        <v>0</v>
      </c>
      <c r="O878" s="18">
        <f t="shared" si="94"/>
        <v>0</v>
      </c>
      <c r="P878" s="1">
        <f t="shared" si="95"/>
        <v>1.3333333333333333</v>
      </c>
      <c r="Q878" s="1">
        <f t="shared" si="96"/>
        <v>0</v>
      </c>
      <c r="R878" s="1">
        <f t="shared" si="97"/>
        <v>1.3333333333333333</v>
      </c>
      <c r="S878" s="2">
        <f>SUM($R$6:$R878)/SUM($R$6:$R$1749)</f>
        <v>0.98167292746784518</v>
      </c>
    </row>
    <row r="879" spans="1:19" x14ac:dyDescent="0.35">
      <c r="A879">
        <v>1518916196</v>
      </c>
      <c r="B879" t="s">
        <v>351</v>
      </c>
      <c r="C879" t="s">
        <v>777</v>
      </c>
      <c r="D879" s="1">
        <f>SUMIFS(T_PROF[claims],T_PROF[year],D$2,T_PROF[encounter],D$4,T_PROF[bill_npi],$A879)</f>
        <v>1</v>
      </c>
      <c r="E879" s="1">
        <f>SUMIFS(T_PROF[claims],T_PROF[year],E$2,T_PROF[encounter],E$4,T_PROF[bill_npi],$A879)</f>
        <v>0</v>
      </c>
      <c r="F879" s="1">
        <f t="shared" si="91"/>
        <v>1</v>
      </c>
      <c r="G879" s="1">
        <f>SUMIFS(T_PROF[claims],T_PROF[year],G$2,T_PROF[encounter],G$4,T_PROF[bill_npi],$A879)</f>
        <v>0</v>
      </c>
      <c r="H879" s="1">
        <f>SUMIFS(T_PROF[claims],T_PROF[year],H$2,T_PROF[encounter],H$4,T_PROF[bill_npi],$A879)</f>
        <v>0</v>
      </c>
      <c r="I879" s="1">
        <f t="shared" si="92"/>
        <v>0</v>
      </c>
      <c r="J879" s="1">
        <f>SUMIFS(T_PROF[claims],T_PROF[year],J$2,T_PROF[encounter],J$4,T_PROF[bill_npi],$A879)</f>
        <v>0</v>
      </c>
      <c r="K879" s="1">
        <f>SUMIFS(T_PROF[claims],T_PROF[year],K$2,T_PROF[encounter],K$4,T_PROF[bill_npi],$A879)</f>
        <v>0</v>
      </c>
      <c r="L879" s="1">
        <f t="shared" si="93"/>
        <v>0</v>
      </c>
      <c r="M879" s="18">
        <f>SUMIFS(T_PROF[paid_amt],T_PROF[bill_npi],$A879,T_PROF[year],M$2,T_PROF[encounter],M$4)</f>
        <v>0</v>
      </c>
      <c r="N879" s="18">
        <f>SUMIFS(T_PROF[paid_amt],T_PROF[bill_npi],$A879,T_PROF[year],N$2,T_PROF[encounter],N$4)</f>
        <v>0</v>
      </c>
      <c r="O879" s="18">
        <f t="shared" si="94"/>
        <v>0</v>
      </c>
      <c r="P879" s="1">
        <f t="shared" si="95"/>
        <v>0.33333333333333331</v>
      </c>
      <c r="Q879" s="1">
        <f t="shared" si="96"/>
        <v>0</v>
      </c>
      <c r="R879" s="1">
        <f t="shared" si="97"/>
        <v>0.33333333333333331</v>
      </c>
      <c r="S879" s="2">
        <f>SUM($R$6:$R879)/SUM($R$6:$R$1749)</f>
        <v>0.9816832758995403</v>
      </c>
    </row>
    <row r="880" spans="1:19" x14ac:dyDescent="0.35">
      <c r="A880">
        <v>1164532586</v>
      </c>
      <c r="B880" t="s">
        <v>351</v>
      </c>
      <c r="C880" t="s">
        <v>777</v>
      </c>
      <c r="D880" s="1">
        <f>SUMIFS(T_PROF[claims],T_PROF[year],D$2,T_PROF[encounter],D$4,T_PROF[bill_npi],$A880)</f>
        <v>0</v>
      </c>
      <c r="E880" s="1">
        <f>SUMIFS(T_PROF[claims],T_PROF[year],E$2,T_PROF[encounter],E$4,T_PROF[bill_npi],$A880)</f>
        <v>2</v>
      </c>
      <c r="F880" s="1">
        <f t="shared" si="91"/>
        <v>2</v>
      </c>
      <c r="G880" s="1">
        <f>SUMIFS(T_PROF[claims],T_PROF[year],G$2,T_PROF[encounter],G$4,T_PROF[bill_npi],$A880)</f>
        <v>0</v>
      </c>
      <c r="H880" s="1">
        <f>SUMIFS(T_PROF[claims],T_PROF[year],H$2,T_PROF[encounter],H$4,T_PROF[bill_npi],$A880)</f>
        <v>2</v>
      </c>
      <c r="I880" s="1">
        <f t="shared" si="92"/>
        <v>2</v>
      </c>
      <c r="J880" s="1">
        <f>SUMIFS(T_PROF[claims],T_PROF[year],J$2,T_PROF[encounter],J$4,T_PROF[bill_npi],$A880)</f>
        <v>0</v>
      </c>
      <c r="K880" s="1">
        <f>SUMIFS(T_PROF[claims],T_PROF[year],K$2,T_PROF[encounter],K$4,T_PROF[bill_npi],$A880)</f>
        <v>0</v>
      </c>
      <c r="L880" s="1">
        <f t="shared" si="93"/>
        <v>0</v>
      </c>
      <c r="M880" s="18">
        <f>SUMIFS(T_PROF[paid_amt],T_PROF[bill_npi],$A880,T_PROF[year],M$2,T_PROF[encounter],M$4)</f>
        <v>0</v>
      </c>
      <c r="N880" s="18">
        <f>SUMIFS(T_PROF[paid_amt],T_PROF[bill_npi],$A880,T_PROF[year],N$2,T_PROF[encounter],N$4)</f>
        <v>0</v>
      </c>
      <c r="O880" s="18">
        <f t="shared" si="94"/>
        <v>0</v>
      </c>
      <c r="P880" s="1">
        <f t="shared" si="95"/>
        <v>0</v>
      </c>
      <c r="Q880" s="1">
        <f t="shared" si="96"/>
        <v>1.3333333333333333</v>
      </c>
      <c r="R880" s="1">
        <f t="shared" si="97"/>
        <v>1.3333333333333333</v>
      </c>
      <c r="S880" s="2">
        <f>SUM($R$6:$R880)/SUM($R$6:$R$1749)</f>
        <v>0.98172466962632099</v>
      </c>
    </row>
    <row r="881" spans="1:19" x14ac:dyDescent="0.35">
      <c r="A881">
        <v>1508830654</v>
      </c>
      <c r="B881" t="s">
        <v>351</v>
      </c>
      <c r="C881" t="s">
        <v>777</v>
      </c>
      <c r="D881" s="1">
        <f>SUMIFS(T_PROF[claims],T_PROF[year],D$2,T_PROF[encounter],D$4,T_PROF[bill_npi],$A881)</f>
        <v>2</v>
      </c>
      <c r="E881" s="1">
        <f>SUMIFS(T_PROF[claims],T_PROF[year],E$2,T_PROF[encounter],E$4,T_PROF[bill_npi],$A881)</f>
        <v>0</v>
      </c>
      <c r="F881" s="1">
        <f t="shared" si="91"/>
        <v>2</v>
      </c>
      <c r="G881" s="1">
        <f>SUMIFS(T_PROF[claims],T_PROF[year],G$2,T_PROF[encounter],G$4,T_PROF[bill_npi],$A881)</f>
        <v>0</v>
      </c>
      <c r="H881" s="1">
        <f>SUMIFS(T_PROF[claims],T_PROF[year],H$2,T_PROF[encounter],H$4,T_PROF[bill_npi],$A881)</f>
        <v>0</v>
      </c>
      <c r="I881" s="1">
        <f t="shared" si="92"/>
        <v>0</v>
      </c>
      <c r="J881" s="1">
        <f>SUMIFS(T_PROF[claims],T_PROF[year],J$2,T_PROF[encounter],J$4,T_PROF[bill_npi],$A881)</f>
        <v>0</v>
      </c>
      <c r="K881" s="1">
        <f>SUMIFS(T_PROF[claims],T_PROF[year],K$2,T_PROF[encounter],K$4,T_PROF[bill_npi],$A881)</f>
        <v>0</v>
      </c>
      <c r="L881" s="1">
        <f t="shared" si="93"/>
        <v>0</v>
      </c>
      <c r="M881" s="18">
        <f>SUMIFS(T_PROF[paid_amt],T_PROF[bill_npi],$A881,T_PROF[year],M$2,T_PROF[encounter],M$4)</f>
        <v>0</v>
      </c>
      <c r="N881" s="18">
        <f>SUMIFS(T_PROF[paid_amt],T_PROF[bill_npi],$A881,T_PROF[year],N$2,T_PROF[encounter],N$4)</f>
        <v>0</v>
      </c>
      <c r="O881" s="18">
        <f t="shared" si="94"/>
        <v>0</v>
      </c>
      <c r="P881" s="1">
        <f t="shared" si="95"/>
        <v>0.66666666666666663</v>
      </c>
      <c r="Q881" s="1">
        <f t="shared" si="96"/>
        <v>0</v>
      </c>
      <c r="R881" s="1">
        <f t="shared" si="97"/>
        <v>0.66666666666666663</v>
      </c>
      <c r="S881" s="2">
        <f>SUM($R$6:$R881)/SUM($R$6:$R$1749)</f>
        <v>0.98174536648971134</v>
      </c>
    </row>
    <row r="882" spans="1:19" x14ac:dyDescent="0.35">
      <c r="A882">
        <v>1053708164</v>
      </c>
      <c r="B882" t="s">
        <v>351</v>
      </c>
      <c r="C882" t="s">
        <v>777</v>
      </c>
      <c r="D882" s="1">
        <f>SUMIFS(T_PROF[claims],T_PROF[year],D$2,T_PROF[encounter],D$4,T_PROF[bill_npi],$A882)</f>
        <v>0</v>
      </c>
      <c r="E882" s="1">
        <f>SUMIFS(T_PROF[claims],T_PROF[year],E$2,T_PROF[encounter],E$4,T_PROF[bill_npi],$A882)</f>
        <v>2</v>
      </c>
      <c r="F882" s="1">
        <f t="shared" si="91"/>
        <v>2</v>
      </c>
      <c r="G882" s="1">
        <f>SUMIFS(T_PROF[claims],T_PROF[year],G$2,T_PROF[encounter],G$4,T_PROF[bill_npi],$A882)</f>
        <v>0</v>
      </c>
      <c r="H882" s="1">
        <f>SUMIFS(T_PROF[claims],T_PROF[year],H$2,T_PROF[encounter],H$4,T_PROF[bill_npi],$A882)</f>
        <v>2</v>
      </c>
      <c r="I882" s="1">
        <f t="shared" si="92"/>
        <v>2</v>
      </c>
      <c r="J882" s="1">
        <f>SUMIFS(T_PROF[claims],T_PROF[year],J$2,T_PROF[encounter],J$4,T_PROF[bill_npi],$A882)</f>
        <v>0</v>
      </c>
      <c r="K882" s="1">
        <f>SUMIFS(T_PROF[claims],T_PROF[year],K$2,T_PROF[encounter],K$4,T_PROF[bill_npi],$A882)</f>
        <v>0</v>
      </c>
      <c r="L882" s="1">
        <f t="shared" si="93"/>
        <v>0</v>
      </c>
      <c r="M882" s="18">
        <f>SUMIFS(T_PROF[paid_amt],T_PROF[bill_npi],$A882,T_PROF[year],M$2,T_PROF[encounter],M$4)</f>
        <v>0</v>
      </c>
      <c r="N882" s="18">
        <f>SUMIFS(T_PROF[paid_amt],T_PROF[bill_npi],$A882,T_PROF[year],N$2,T_PROF[encounter],N$4)</f>
        <v>0</v>
      </c>
      <c r="O882" s="18">
        <f t="shared" si="94"/>
        <v>0</v>
      </c>
      <c r="P882" s="1">
        <f t="shared" si="95"/>
        <v>0</v>
      </c>
      <c r="Q882" s="1">
        <f t="shared" si="96"/>
        <v>1.3333333333333333</v>
      </c>
      <c r="R882" s="1">
        <f t="shared" si="97"/>
        <v>1.3333333333333333</v>
      </c>
      <c r="S882" s="2">
        <f>SUM($R$6:$R882)/SUM($R$6:$R$1749)</f>
        <v>0.98178676021649203</v>
      </c>
    </row>
    <row r="883" spans="1:19" x14ac:dyDescent="0.35">
      <c r="A883">
        <v>1285903526</v>
      </c>
      <c r="B883" t="s">
        <v>351</v>
      </c>
      <c r="C883" t="s">
        <v>777</v>
      </c>
      <c r="D883" s="1">
        <f>SUMIFS(T_PROF[claims],T_PROF[year],D$2,T_PROF[encounter],D$4,T_PROF[bill_npi],$A883)</f>
        <v>0</v>
      </c>
      <c r="E883" s="1">
        <f>SUMIFS(T_PROF[claims],T_PROF[year],E$2,T_PROF[encounter],E$4,T_PROF[bill_npi],$A883)</f>
        <v>0</v>
      </c>
      <c r="F883" s="1">
        <f t="shared" si="91"/>
        <v>0</v>
      </c>
      <c r="G883" s="1">
        <f>SUMIFS(T_PROF[claims],T_PROF[year],G$2,T_PROF[encounter],G$4,T_PROF[bill_npi],$A883)</f>
        <v>0</v>
      </c>
      <c r="H883" s="1">
        <f>SUMIFS(T_PROF[claims],T_PROF[year],H$2,T_PROF[encounter],H$4,T_PROF[bill_npi],$A883)</f>
        <v>0</v>
      </c>
      <c r="I883" s="1">
        <f t="shared" si="92"/>
        <v>0</v>
      </c>
      <c r="J883" s="1">
        <f>SUMIFS(T_PROF[claims],T_PROF[year],J$2,T_PROF[encounter],J$4,T_PROF[bill_npi],$A883)</f>
        <v>0</v>
      </c>
      <c r="K883" s="1">
        <f>SUMIFS(T_PROF[claims],T_PROF[year],K$2,T_PROF[encounter],K$4,T_PROF[bill_npi],$A883)</f>
        <v>0</v>
      </c>
      <c r="L883" s="1">
        <f t="shared" si="93"/>
        <v>0</v>
      </c>
      <c r="M883" s="18">
        <f>SUMIFS(T_PROF[paid_amt],T_PROF[bill_npi],$A883,T_PROF[year],M$2,T_PROF[encounter],M$4)</f>
        <v>0</v>
      </c>
      <c r="N883" s="18">
        <f>SUMIFS(T_PROF[paid_amt],T_PROF[bill_npi],$A883,T_PROF[year],N$2,T_PROF[encounter],N$4)</f>
        <v>0</v>
      </c>
      <c r="O883" s="18">
        <f t="shared" si="94"/>
        <v>0</v>
      </c>
      <c r="P883" s="1">
        <f t="shared" si="95"/>
        <v>0</v>
      </c>
      <c r="Q883" s="1">
        <f t="shared" si="96"/>
        <v>0</v>
      </c>
      <c r="R883" s="1">
        <f t="shared" si="97"/>
        <v>0</v>
      </c>
      <c r="S883" s="2">
        <f>SUM($R$6:$R883)/SUM($R$6:$R$1749)</f>
        <v>0.98178676021649203</v>
      </c>
    </row>
    <row r="884" spans="1:19" x14ac:dyDescent="0.35">
      <c r="A884">
        <v>1942597513</v>
      </c>
      <c r="B884" t="s">
        <v>372</v>
      </c>
      <c r="C884" t="s">
        <v>2697</v>
      </c>
      <c r="D884" s="1">
        <f>SUMIFS(T_PROF[claims],T_PROF[year],D$2,T_PROF[encounter],D$4,T_PROF[bill_npi],$A884)</f>
        <v>0</v>
      </c>
      <c r="E884" s="1">
        <f>SUMIFS(T_PROF[claims],T_PROF[year],E$2,T_PROF[encounter],E$4,T_PROF[bill_npi],$A884)</f>
        <v>2</v>
      </c>
      <c r="F884" s="1">
        <f t="shared" si="91"/>
        <v>2</v>
      </c>
      <c r="G884" s="1">
        <f>SUMIFS(T_PROF[claims],T_PROF[year],G$2,T_PROF[encounter],G$4,T_PROF[bill_npi],$A884)</f>
        <v>0</v>
      </c>
      <c r="H884" s="1">
        <f>SUMIFS(T_PROF[claims],T_PROF[year],H$2,T_PROF[encounter],H$4,T_PROF[bill_npi],$A884)</f>
        <v>0</v>
      </c>
      <c r="I884" s="1">
        <f t="shared" si="92"/>
        <v>0</v>
      </c>
      <c r="J884" s="1">
        <f>SUMIFS(T_PROF[claims],T_PROF[year],J$2,T_PROF[encounter],J$4,T_PROF[bill_npi],$A884)</f>
        <v>0</v>
      </c>
      <c r="K884" s="1">
        <f>SUMIFS(T_PROF[claims],T_PROF[year],K$2,T_PROF[encounter],K$4,T_PROF[bill_npi],$A884)</f>
        <v>3</v>
      </c>
      <c r="L884" s="1">
        <f t="shared" si="93"/>
        <v>3</v>
      </c>
      <c r="M884" s="18">
        <f>SUMIFS(T_PROF[paid_amt],T_PROF[bill_npi],$A884,T_PROF[year],M$2,T_PROF[encounter],M$4)</f>
        <v>0</v>
      </c>
      <c r="N884" s="18">
        <f>SUMIFS(T_PROF[paid_amt],T_PROF[bill_npi],$A884,T_PROF[year],N$2,T_PROF[encounter],N$4)</f>
        <v>5220.21</v>
      </c>
      <c r="O884" s="18">
        <f t="shared" si="94"/>
        <v>5220.21</v>
      </c>
      <c r="P884" s="1">
        <f t="shared" si="95"/>
        <v>0</v>
      </c>
      <c r="Q884" s="1">
        <f t="shared" si="96"/>
        <v>1.6666666666666667</v>
      </c>
      <c r="R884" s="1">
        <f t="shared" si="97"/>
        <v>1.6666666666666667</v>
      </c>
      <c r="S884" s="2">
        <f>SUM($R$6:$R884)/SUM($R$6:$R$1749)</f>
        <v>0.98183850237496795</v>
      </c>
    </row>
    <row r="885" spans="1:19" x14ac:dyDescent="0.35">
      <c r="A885">
        <v>1467447052</v>
      </c>
      <c r="B885" t="s">
        <v>357</v>
      </c>
      <c r="C885" t="s">
        <v>2208</v>
      </c>
      <c r="D885" s="1">
        <f>SUMIFS(T_PROF[claims],T_PROF[year],D$2,T_PROF[encounter],D$4,T_PROF[bill_npi],$A885)</f>
        <v>0</v>
      </c>
      <c r="E885" s="1">
        <f>SUMIFS(T_PROF[claims],T_PROF[year],E$2,T_PROF[encounter],E$4,T_PROF[bill_npi],$A885)</f>
        <v>0</v>
      </c>
      <c r="F885" s="1">
        <f t="shared" si="91"/>
        <v>0</v>
      </c>
      <c r="G885" s="1">
        <f>SUMIFS(T_PROF[claims],T_PROF[year],G$2,T_PROF[encounter],G$4,T_PROF[bill_npi],$A885)</f>
        <v>0</v>
      </c>
      <c r="H885" s="1">
        <f>SUMIFS(T_PROF[claims],T_PROF[year],H$2,T_PROF[encounter],H$4,T_PROF[bill_npi],$A885)</f>
        <v>0</v>
      </c>
      <c r="I885" s="1">
        <f t="shared" si="92"/>
        <v>0</v>
      </c>
      <c r="J885" s="1">
        <f>SUMIFS(T_PROF[claims],T_PROF[year],J$2,T_PROF[encounter],J$4,T_PROF[bill_npi],$A885)</f>
        <v>1</v>
      </c>
      <c r="K885" s="1">
        <f>SUMIFS(T_PROF[claims],T_PROF[year],K$2,T_PROF[encounter],K$4,T_PROF[bill_npi],$A885)</f>
        <v>0</v>
      </c>
      <c r="L885" s="1">
        <f t="shared" si="93"/>
        <v>1</v>
      </c>
      <c r="M885" s="18">
        <f>SUMIFS(T_PROF[paid_amt],T_PROF[bill_npi],$A885,T_PROF[year],M$2,T_PROF[encounter],M$4)</f>
        <v>477.24</v>
      </c>
      <c r="N885" s="18">
        <f>SUMIFS(T_PROF[paid_amt],T_PROF[bill_npi],$A885,T_PROF[year],N$2,T_PROF[encounter],N$4)</f>
        <v>0</v>
      </c>
      <c r="O885" s="18">
        <f t="shared" si="94"/>
        <v>477.24</v>
      </c>
      <c r="P885" s="1">
        <f t="shared" si="95"/>
        <v>0.33333333333333331</v>
      </c>
      <c r="Q885" s="1">
        <f t="shared" si="96"/>
        <v>0</v>
      </c>
      <c r="R885" s="1">
        <f t="shared" si="97"/>
        <v>0.33333333333333331</v>
      </c>
      <c r="S885" s="2">
        <f>SUM($R$6:$R885)/SUM($R$6:$R$1749)</f>
        <v>0.98184885080666306</v>
      </c>
    </row>
    <row r="886" spans="1:19" x14ac:dyDescent="0.35">
      <c r="A886">
        <v>1346238581</v>
      </c>
      <c r="B886" t="s">
        <v>342</v>
      </c>
      <c r="C886" t="e">
        <v>#N/A</v>
      </c>
      <c r="D886" s="1">
        <f>SUMIFS(T_PROF[claims],T_PROF[year],D$2,T_PROF[encounter],D$4,T_PROF[bill_npi],$A886)</f>
        <v>2</v>
      </c>
      <c r="E886" s="1">
        <f>SUMIFS(T_PROF[claims],T_PROF[year],E$2,T_PROF[encounter],E$4,T_PROF[bill_npi],$A886)</f>
        <v>0</v>
      </c>
      <c r="F886" s="1">
        <f t="shared" si="91"/>
        <v>2</v>
      </c>
      <c r="G886" s="1">
        <f>SUMIFS(T_PROF[claims],T_PROF[year],G$2,T_PROF[encounter],G$4,T_PROF[bill_npi],$A886)</f>
        <v>0</v>
      </c>
      <c r="H886" s="1">
        <f>SUMIFS(T_PROF[claims],T_PROF[year],H$2,T_PROF[encounter],H$4,T_PROF[bill_npi],$A886)</f>
        <v>0</v>
      </c>
      <c r="I886" s="1">
        <f t="shared" si="92"/>
        <v>0</v>
      </c>
      <c r="J886" s="1">
        <f>SUMIFS(T_PROF[claims],T_PROF[year],J$2,T_PROF[encounter],J$4,T_PROF[bill_npi],$A886)</f>
        <v>0</v>
      </c>
      <c r="K886" s="1">
        <f>SUMIFS(T_PROF[claims],T_PROF[year],K$2,T_PROF[encounter],K$4,T_PROF[bill_npi],$A886)</f>
        <v>0</v>
      </c>
      <c r="L886" s="1">
        <f t="shared" si="93"/>
        <v>0</v>
      </c>
      <c r="M886" s="18">
        <f>SUMIFS(T_PROF[paid_amt],T_PROF[bill_npi],$A886,T_PROF[year],M$2,T_PROF[encounter],M$4)</f>
        <v>0</v>
      </c>
      <c r="N886" s="18">
        <f>SUMIFS(T_PROF[paid_amt],T_PROF[bill_npi],$A886,T_PROF[year],N$2,T_PROF[encounter],N$4)</f>
        <v>0</v>
      </c>
      <c r="O886" s="18">
        <f t="shared" si="94"/>
        <v>0</v>
      </c>
      <c r="P886" s="1">
        <f t="shared" si="95"/>
        <v>0.66666666666666663</v>
      </c>
      <c r="Q886" s="1">
        <f t="shared" si="96"/>
        <v>0</v>
      </c>
      <c r="R886" s="1">
        <f t="shared" si="97"/>
        <v>0.66666666666666663</v>
      </c>
      <c r="S886" s="2">
        <f>SUM($R$6:$R886)/SUM($R$6:$R$1749)</f>
        <v>0.98186954767005352</v>
      </c>
    </row>
    <row r="887" spans="1:19" x14ac:dyDescent="0.35">
      <c r="A887">
        <v>1174888028</v>
      </c>
      <c r="B887" t="s">
        <v>351</v>
      </c>
      <c r="C887" t="s">
        <v>777</v>
      </c>
      <c r="D887" s="1">
        <f>SUMIFS(T_PROF[claims],T_PROF[year],D$2,T_PROF[encounter],D$4,T_PROF[bill_npi],$A887)</f>
        <v>0</v>
      </c>
      <c r="E887" s="1">
        <f>SUMIFS(T_PROF[claims],T_PROF[year],E$2,T_PROF[encounter],E$4,T_PROF[bill_npi],$A887)</f>
        <v>0</v>
      </c>
      <c r="F887" s="1">
        <f t="shared" si="91"/>
        <v>0</v>
      </c>
      <c r="G887" s="1">
        <f>SUMIFS(T_PROF[claims],T_PROF[year],G$2,T_PROF[encounter],G$4,T_PROF[bill_npi],$A887)</f>
        <v>0</v>
      </c>
      <c r="H887" s="1">
        <f>SUMIFS(T_PROF[claims],T_PROF[year],H$2,T_PROF[encounter],H$4,T_PROF[bill_npi],$A887)</f>
        <v>0</v>
      </c>
      <c r="I887" s="1">
        <f t="shared" si="92"/>
        <v>0</v>
      </c>
      <c r="J887" s="1">
        <f>SUMIFS(T_PROF[claims],T_PROF[year],J$2,T_PROF[encounter],J$4,T_PROF[bill_npi],$A887)</f>
        <v>0</v>
      </c>
      <c r="K887" s="1">
        <f>SUMIFS(T_PROF[claims],T_PROF[year],K$2,T_PROF[encounter],K$4,T_PROF[bill_npi],$A887)</f>
        <v>0</v>
      </c>
      <c r="L887" s="1">
        <f t="shared" si="93"/>
        <v>0</v>
      </c>
      <c r="M887" s="18">
        <f>SUMIFS(T_PROF[paid_amt],T_PROF[bill_npi],$A887,T_PROF[year],M$2,T_PROF[encounter],M$4)</f>
        <v>0</v>
      </c>
      <c r="N887" s="18">
        <f>SUMIFS(T_PROF[paid_amt],T_PROF[bill_npi],$A887,T_PROF[year],N$2,T_PROF[encounter],N$4)</f>
        <v>0</v>
      </c>
      <c r="O887" s="18">
        <f t="shared" si="94"/>
        <v>0</v>
      </c>
      <c r="P887" s="1">
        <f t="shared" si="95"/>
        <v>0</v>
      </c>
      <c r="Q887" s="1">
        <f t="shared" si="96"/>
        <v>0</v>
      </c>
      <c r="R887" s="1">
        <f t="shared" si="97"/>
        <v>0</v>
      </c>
      <c r="S887" s="2">
        <f>SUM($R$6:$R887)/SUM($R$6:$R$1749)</f>
        <v>0.98186954767005352</v>
      </c>
    </row>
    <row r="888" spans="1:19" x14ac:dyDescent="0.35">
      <c r="A888">
        <v>1891176624</v>
      </c>
      <c r="B888" t="s">
        <v>361</v>
      </c>
      <c r="C888" t="s">
        <v>546</v>
      </c>
      <c r="D888" s="1">
        <f>SUMIFS(T_PROF[claims],T_PROF[year],D$2,T_PROF[encounter],D$4,T_PROF[bill_npi],$A888)</f>
        <v>2</v>
      </c>
      <c r="E888" s="1">
        <f>SUMIFS(T_PROF[claims],T_PROF[year],E$2,T_PROF[encounter],E$4,T_PROF[bill_npi],$A888)</f>
        <v>0</v>
      </c>
      <c r="F888" s="1">
        <f t="shared" si="91"/>
        <v>2</v>
      </c>
      <c r="G888" s="1">
        <f>SUMIFS(T_PROF[claims],T_PROF[year],G$2,T_PROF[encounter],G$4,T_PROF[bill_npi],$A888)</f>
        <v>4</v>
      </c>
      <c r="H888" s="1">
        <f>SUMIFS(T_PROF[claims],T_PROF[year],H$2,T_PROF[encounter],H$4,T_PROF[bill_npi],$A888)</f>
        <v>0</v>
      </c>
      <c r="I888" s="1">
        <f t="shared" si="92"/>
        <v>4</v>
      </c>
      <c r="J888" s="1">
        <f>SUMIFS(T_PROF[claims],T_PROF[year],J$2,T_PROF[encounter],J$4,T_PROF[bill_npi],$A888)</f>
        <v>0</v>
      </c>
      <c r="K888" s="1">
        <f>SUMIFS(T_PROF[claims],T_PROF[year],K$2,T_PROF[encounter],K$4,T_PROF[bill_npi],$A888)</f>
        <v>0</v>
      </c>
      <c r="L888" s="1">
        <f t="shared" si="93"/>
        <v>0</v>
      </c>
      <c r="M888" s="18">
        <f>SUMIFS(T_PROF[paid_amt],T_PROF[bill_npi],$A888,T_PROF[year],M$2,T_PROF[encounter],M$4)</f>
        <v>0</v>
      </c>
      <c r="N888" s="18">
        <f>SUMIFS(T_PROF[paid_amt],T_PROF[bill_npi],$A888,T_PROF[year],N$2,T_PROF[encounter],N$4)</f>
        <v>0</v>
      </c>
      <c r="O888" s="18">
        <f t="shared" si="94"/>
        <v>0</v>
      </c>
      <c r="P888" s="1">
        <f t="shared" si="95"/>
        <v>2</v>
      </c>
      <c r="Q888" s="1">
        <f t="shared" si="96"/>
        <v>0</v>
      </c>
      <c r="R888" s="1">
        <f t="shared" si="97"/>
        <v>2</v>
      </c>
      <c r="S888" s="2">
        <f>SUM($R$6:$R888)/SUM($R$6:$R$1749)</f>
        <v>0.98193163826022456</v>
      </c>
    </row>
    <row r="889" spans="1:19" x14ac:dyDescent="0.35">
      <c r="A889">
        <v>1508972811</v>
      </c>
      <c r="B889" t="s">
        <v>351</v>
      </c>
      <c r="C889" t="s">
        <v>777</v>
      </c>
      <c r="D889" s="1">
        <f>SUMIFS(T_PROF[claims],T_PROF[year],D$2,T_PROF[encounter],D$4,T_PROF[bill_npi],$A889)</f>
        <v>2</v>
      </c>
      <c r="E889" s="1">
        <f>SUMIFS(T_PROF[claims],T_PROF[year],E$2,T_PROF[encounter],E$4,T_PROF[bill_npi],$A889)</f>
        <v>0</v>
      </c>
      <c r="F889" s="1">
        <f t="shared" si="91"/>
        <v>2</v>
      </c>
      <c r="G889" s="1">
        <f>SUMIFS(T_PROF[claims],T_PROF[year],G$2,T_PROF[encounter],G$4,T_PROF[bill_npi],$A889)</f>
        <v>0</v>
      </c>
      <c r="H889" s="1">
        <f>SUMIFS(T_PROF[claims],T_PROF[year],H$2,T_PROF[encounter],H$4,T_PROF[bill_npi],$A889)</f>
        <v>0</v>
      </c>
      <c r="I889" s="1">
        <f t="shared" si="92"/>
        <v>0</v>
      </c>
      <c r="J889" s="1">
        <f>SUMIFS(T_PROF[claims],T_PROF[year],J$2,T_PROF[encounter],J$4,T_PROF[bill_npi],$A889)</f>
        <v>0</v>
      </c>
      <c r="K889" s="1">
        <f>SUMIFS(T_PROF[claims],T_PROF[year],K$2,T_PROF[encounter],K$4,T_PROF[bill_npi],$A889)</f>
        <v>0</v>
      </c>
      <c r="L889" s="1">
        <f t="shared" si="93"/>
        <v>0</v>
      </c>
      <c r="M889" s="18">
        <f>SUMIFS(T_PROF[paid_amt],T_PROF[bill_npi],$A889,T_PROF[year],M$2,T_PROF[encounter],M$4)</f>
        <v>0</v>
      </c>
      <c r="N889" s="18">
        <f>SUMIFS(T_PROF[paid_amt],T_PROF[bill_npi],$A889,T_PROF[year],N$2,T_PROF[encounter],N$4)</f>
        <v>0</v>
      </c>
      <c r="O889" s="18">
        <f t="shared" si="94"/>
        <v>0</v>
      </c>
      <c r="P889" s="1">
        <f t="shared" si="95"/>
        <v>0.66666666666666663</v>
      </c>
      <c r="Q889" s="1">
        <f t="shared" si="96"/>
        <v>0</v>
      </c>
      <c r="R889" s="1">
        <f t="shared" si="97"/>
        <v>0.66666666666666663</v>
      </c>
      <c r="S889" s="2">
        <f>SUM($R$6:$R889)/SUM($R$6:$R$1749)</f>
        <v>0.98195233512361491</v>
      </c>
    </row>
    <row r="890" spans="1:19" x14ac:dyDescent="0.35">
      <c r="A890">
        <v>1740628049</v>
      </c>
      <c r="B890" t="s">
        <v>351</v>
      </c>
      <c r="C890" t="s">
        <v>777</v>
      </c>
      <c r="D890" s="1">
        <f>SUMIFS(T_PROF[claims],T_PROF[year],D$2,T_PROF[encounter],D$4,T_PROF[bill_npi],$A890)</f>
        <v>4</v>
      </c>
      <c r="E890" s="1">
        <f>SUMIFS(T_PROF[claims],T_PROF[year],E$2,T_PROF[encounter],E$4,T_PROF[bill_npi],$A890)</f>
        <v>0</v>
      </c>
      <c r="F890" s="1">
        <f t="shared" si="91"/>
        <v>4</v>
      </c>
      <c r="G890" s="1">
        <f>SUMIFS(T_PROF[claims],T_PROF[year],G$2,T_PROF[encounter],G$4,T_PROF[bill_npi],$A890)</f>
        <v>2</v>
      </c>
      <c r="H890" s="1">
        <f>SUMIFS(T_PROF[claims],T_PROF[year],H$2,T_PROF[encounter],H$4,T_PROF[bill_npi],$A890)</f>
        <v>0</v>
      </c>
      <c r="I890" s="1">
        <f t="shared" si="92"/>
        <v>2</v>
      </c>
      <c r="J890" s="1">
        <f>SUMIFS(T_PROF[claims],T_PROF[year],J$2,T_PROF[encounter],J$4,T_PROF[bill_npi],$A890)</f>
        <v>1</v>
      </c>
      <c r="K890" s="1">
        <f>SUMIFS(T_PROF[claims],T_PROF[year],K$2,T_PROF[encounter],K$4,T_PROF[bill_npi],$A890)</f>
        <v>0</v>
      </c>
      <c r="L890" s="1">
        <f t="shared" si="93"/>
        <v>1</v>
      </c>
      <c r="M890" s="18">
        <f>SUMIFS(T_PROF[paid_amt],T_PROF[bill_npi],$A890,T_PROF[year],M$2,T_PROF[encounter],M$4)</f>
        <v>1720.75</v>
      </c>
      <c r="N890" s="18">
        <f>SUMIFS(T_PROF[paid_amt],T_PROF[bill_npi],$A890,T_PROF[year],N$2,T_PROF[encounter],N$4)</f>
        <v>0</v>
      </c>
      <c r="O890" s="18">
        <f t="shared" si="94"/>
        <v>1720.75</v>
      </c>
      <c r="P890" s="1">
        <f t="shared" si="95"/>
        <v>2.3333333333333335</v>
      </c>
      <c r="Q890" s="1">
        <f t="shared" si="96"/>
        <v>0</v>
      </c>
      <c r="R890" s="1">
        <f t="shared" si="97"/>
        <v>2.3333333333333335</v>
      </c>
      <c r="S890" s="2">
        <f>SUM($R$6:$R890)/SUM($R$6:$R$1749)</f>
        <v>0.98202477414548117</v>
      </c>
    </row>
    <row r="891" spans="1:19" x14ac:dyDescent="0.35">
      <c r="A891">
        <v>1063425304</v>
      </c>
      <c r="B891" t="s">
        <v>342</v>
      </c>
      <c r="C891" t="e">
        <v>#N/A</v>
      </c>
      <c r="D891" s="1">
        <f>SUMIFS(T_PROF[claims],T_PROF[year],D$2,T_PROF[encounter],D$4,T_PROF[bill_npi],$A891)</f>
        <v>0</v>
      </c>
      <c r="E891" s="1">
        <f>SUMIFS(T_PROF[claims],T_PROF[year],E$2,T_PROF[encounter],E$4,T_PROF[bill_npi],$A891)</f>
        <v>0</v>
      </c>
      <c r="F891" s="1">
        <f t="shared" si="91"/>
        <v>0</v>
      </c>
      <c r="G891" s="1">
        <f>SUMIFS(T_PROF[claims],T_PROF[year],G$2,T_PROF[encounter],G$4,T_PROF[bill_npi],$A891)</f>
        <v>0</v>
      </c>
      <c r="H891" s="1">
        <f>SUMIFS(T_PROF[claims],T_PROF[year],H$2,T_PROF[encounter],H$4,T_PROF[bill_npi],$A891)</f>
        <v>0</v>
      </c>
      <c r="I891" s="1">
        <f t="shared" si="92"/>
        <v>0</v>
      </c>
      <c r="J891" s="1">
        <f>SUMIFS(T_PROF[claims],T_PROF[year],J$2,T_PROF[encounter],J$4,T_PROF[bill_npi],$A891)</f>
        <v>0</v>
      </c>
      <c r="K891" s="1">
        <f>SUMIFS(T_PROF[claims],T_PROF[year],K$2,T_PROF[encounter],K$4,T_PROF[bill_npi],$A891)</f>
        <v>0</v>
      </c>
      <c r="L891" s="1">
        <f t="shared" si="93"/>
        <v>0</v>
      </c>
      <c r="M891" s="18">
        <f>SUMIFS(T_PROF[paid_amt],T_PROF[bill_npi],$A891,T_PROF[year],M$2,T_PROF[encounter],M$4)</f>
        <v>0</v>
      </c>
      <c r="N891" s="18">
        <f>SUMIFS(T_PROF[paid_amt],T_PROF[bill_npi],$A891,T_PROF[year],N$2,T_PROF[encounter],N$4)</f>
        <v>0</v>
      </c>
      <c r="O891" s="18">
        <f t="shared" si="94"/>
        <v>0</v>
      </c>
      <c r="P891" s="1">
        <f t="shared" si="95"/>
        <v>0</v>
      </c>
      <c r="Q891" s="1">
        <f t="shared" si="96"/>
        <v>0</v>
      </c>
      <c r="R891" s="1">
        <f t="shared" si="97"/>
        <v>0</v>
      </c>
      <c r="S891" s="2">
        <f>SUM($R$6:$R891)/SUM($R$6:$R$1749)</f>
        <v>0.98202477414548117</v>
      </c>
    </row>
    <row r="892" spans="1:19" x14ac:dyDescent="0.35">
      <c r="A892">
        <v>1922092444</v>
      </c>
      <c r="B892" t="s">
        <v>351</v>
      </c>
      <c r="C892" t="s">
        <v>777</v>
      </c>
      <c r="D892" s="1">
        <f>SUMIFS(T_PROF[claims],T_PROF[year],D$2,T_PROF[encounter],D$4,T_PROF[bill_npi],$A892)</f>
        <v>0</v>
      </c>
      <c r="E892" s="1">
        <f>SUMIFS(T_PROF[claims],T_PROF[year],E$2,T_PROF[encounter],E$4,T_PROF[bill_npi],$A892)</f>
        <v>4</v>
      </c>
      <c r="F892" s="1">
        <f t="shared" si="91"/>
        <v>4</v>
      </c>
      <c r="G892" s="1">
        <f>SUMIFS(T_PROF[claims],T_PROF[year],G$2,T_PROF[encounter],G$4,T_PROF[bill_npi],$A892)</f>
        <v>0</v>
      </c>
      <c r="H892" s="1">
        <f>SUMIFS(T_PROF[claims],T_PROF[year],H$2,T_PROF[encounter],H$4,T_PROF[bill_npi],$A892)</f>
        <v>0</v>
      </c>
      <c r="I892" s="1">
        <f t="shared" si="92"/>
        <v>0</v>
      </c>
      <c r="J892" s="1">
        <f>SUMIFS(T_PROF[claims],T_PROF[year],J$2,T_PROF[encounter],J$4,T_PROF[bill_npi],$A892)</f>
        <v>0</v>
      </c>
      <c r="K892" s="1">
        <f>SUMIFS(T_PROF[claims],T_PROF[year],K$2,T_PROF[encounter],K$4,T_PROF[bill_npi],$A892)</f>
        <v>0</v>
      </c>
      <c r="L892" s="1">
        <f t="shared" si="93"/>
        <v>0</v>
      </c>
      <c r="M892" s="18">
        <f>SUMIFS(T_PROF[paid_amt],T_PROF[bill_npi],$A892,T_PROF[year],M$2,T_PROF[encounter],M$4)</f>
        <v>0</v>
      </c>
      <c r="N892" s="18">
        <f>SUMIFS(T_PROF[paid_amt],T_PROF[bill_npi],$A892,T_PROF[year],N$2,T_PROF[encounter],N$4)</f>
        <v>0</v>
      </c>
      <c r="O892" s="18">
        <f t="shared" si="94"/>
        <v>0</v>
      </c>
      <c r="P892" s="1">
        <f t="shared" si="95"/>
        <v>0</v>
      </c>
      <c r="Q892" s="1">
        <f t="shared" si="96"/>
        <v>1.3333333333333333</v>
      </c>
      <c r="R892" s="1">
        <f t="shared" si="97"/>
        <v>1.3333333333333333</v>
      </c>
      <c r="S892" s="2">
        <f>SUM($R$6:$R892)/SUM($R$6:$R$1749)</f>
        <v>0.98206616787226175</v>
      </c>
    </row>
    <row r="893" spans="1:19" x14ac:dyDescent="0.35">
      <c r="A893">
        <v>1043444581</v>
      </c>
      <c r="B893" t="s">
        <v>351</v>
      </c>
      <c r="C893" t="s">
        <v>777</v>
      </c>
      <c r="D893" s="1">
        <f>SUMIFS(T_PROF[claims],T_PROF[year],D$2,T_PROF[encounter],D$4,T_PROF[bill_npi],$A893)</f>
        <v>1</v>
      </c>
      <c r="E893" s="1">
        <f>SUMIFS(T_PROF[claims],T_PROF[year],E$2,T_PROF[encounter],E$4,T_PROF[bill_npi],$A893)</f>
        <v>0</v>
      </c>
      <c r="F893" s="1">
        <f t="shared" si="91"/>
        <v>1</v>
      </c>
      <c r="G893" s="1">
        <f>SUMIFS(T_PROF[claims],T_PROF[year],G$2,T_PROF[encounter],G$4,T_PROF[bill_npi],$A893)</f>
        <v>0</v>
      </c>
      <c r="H893" s="1">
        <f>SUMIFS(T_PROF[claims],T_PROF[year],H$2,T_PROF[encounter],H$4,T_PROF[bill_npi],$A893)</f>
        <v>0</v>
      </c>
      <c r="I893" s="1">
        <f t="shared" si="92"/>
        <v>0</v>
      </c>
      <c r="J893" s="1">
        <f>SUMIFS(T_PROF[claims],T_PROF[year],J$2,T_PROF[encounter],J$4,T_PROF[bill_npi],$A893)</f>
        <v>0</v>
      </c>
      <c r="K893" s="1">
        <f>SUMIFS(T_PROF[claims],T_PROF[year],K$2,T_PROF[encounter],K$4,T_PROF[bill_npi],$A893)</f>
        <v>0</v>
      </c>
      <c r="L893" s="1">
        <f t="shared" si="93"/>
        <v>0</v>
      </c>
      <c r="M893" s="18">
        <f>SUMIFS(T_PROF[paid_amt],T_PROF[bill_npi],$A893,T_PROF[year],M$2,T_PROF[encounter],M$4)</f>
        <v>0</v>
      </c>
      <c r="N893" s="18">
        <f>SUMIFS(T_PROF[paid_amt],T_PROF[bill_npi],$A893,T_PROF[year],N$2,T_PROF[encounter],N$4)</f>
        <v>0</v>
      </c>
      <c r="O893" s="18">
        <f t="shared" si="94"/>
        <v>0</v>
      </c>
      <c r="P893" s="1">
        <f t="shared" si="95"/>
        <v>0.33333333333333331</v>
      </c>
      <c r="Q893" s="1">
        <f t="shared" si="96"/>
        <v>0</v>
      </c>
      <c r="R893" s="1">
        <f t="shared" si="97"/>
        <v>0.33333333333333331</v>
      </c>
      <c r="S893" s="2">
        <f>SUM($R$6:$R893)/SUM($R$6:$R$1749)</f>
        <v>0.98207651630395698</v>
      </c>
    </row>
    <row r="894" spans="1:19" x14ac:dyDescent="0.35">
      <c r="A894">
        <v>1093061178</v>
      </c>
      <c r="B894" t="s">
        <v>357</v>
      </c>
      <c r="C894" t="s">
        <v>2208</v>
      </c>
      <c r="D894" s="1">
        <f>SUMIFS(T_PROF[claims],T_PROF[year],D$2,T_PROF[encounter],D$4,T_PROF[bill_npi],$A894)</f>
        <v>4</v>
      </c>
      <c r="E894" s="1">
        <f>SUMIFS(T_PROF[claims],T_PROF[year],E$2,T_PROF[encounter],E$4,T_PROF[bill_npi],$A894)</f>
        <v>0</v>
      </c>
      <c r="F894" s="1">
        <f t="shared" si="91"/>
        <v>4</v>
      </c>
      <c r="G894" s="1">
        <f>SUMIFS(T_PROF[claims],T_PROF[year],G$2,T_PROF[encounter],G$4,T_PROF[bill_npi],$A894)</f>
        <v>0</v>
      </c>
      <c r="H894" s="1">
        <f>SUMIFS(T_PROF[claims],T_PROF[year],H$2,T_PROF[encounter],H$4,T_PROF[bill_npi],$A894)</f>
        <v>0</v>
      </c>
      <c r="I894" s="1">
        <f t="shared" si="92"/>
        <v>0</v>
      </c>
      <c r="J894" s="1">
        <f>SUMIFS(T_PROF[claims],T_PROF[year],J$2,T_PROF[encounter],J$4,T_PROF[bill_npi],$A894)</f>
        <v>0</v>
      </c>
      <c r="K894" s="1">
        <f>SUMIFS(T_PROF[claims],T_PROF[year],K$2,T_PROF[encounter],K$4,T_PROF[bill_npi],$A894)</f>
        <v>0</v>
      </c>
      <c r="L894" s="1">
        <f t="shared" si="93"/>
        <v>0</v>
      </c>
      <c r="M894" s="18">
        <f>SUMIFS(T_PROF[paid_amt],T_PROF[bill_npi],$A894,T_PROF[year],M$2,T_PROF[encounter],M$4)</f>
        <v>0</v>
      </c>
      <c r="N894" s="18">
        <f>SUMIFS(T_PROF[paid_amt],T_PROF[bill_npi],$A894,T_PROF[year],N$2,T_PROF[encounter],N$4)</f>
        <v>0</v>
      </c>
      <c r="O894" s="18">
        <f t="shared" si="94"/>
        <v>0</v>
      </c>
      <c r="P894" s="1">
        <f t="shared" si="95"/>
        <v>1.3333333333333333</v>
      </c>
      <c r="Q894" s="1">
        <f t="shared" si="96"/>
        <v>0</v>
      </c>
      <c r="R894" s="1">
        <f t="shared" si="97"/>
        <v>1.3333333333333333</v>
      </c>
      <c r="S894" s="2">
        <f>SUM($R$6:$R894)/SUM($R$6:$R$1749)</f>
        <v>0.98211791003073756</v>
      </c>
    </row>
    <row r="895" spans="1:19" x14ac:dyDescent="0.35">
      <c r="A895">
        <v>1366748816</v>
      </c>
      <c r="B895" t="s">
        <v>351</v>
      </c>
      <c r="C895" t="s">
        <v>777</v>
      </c>
      <c r="D895" s="1">
        <f>SUMIFS(T_PROF[claims],T_PROF[year],D$2,T_PROF[encounter],D$4,T_PROF[bill_npi],$A895)</f>
        <v>0</v>
      </c>
      <c r="E895" s="1">
        <f>SUMIFS(T_PROF[claims],T_PROF[year],E$2,T_PROF[encounter],E$4,T_PROF[bill_npi],$A895)</f>
        <v>0</v>
      </c>
      <c r="F895" s="1">
        <f t="shared" si="91"/>
        <v>0</v>
      </c>
      <c r="G895" s="1">
        <f>SUMIFS(T_PROF[claims],T_PROF[year],G$2,T_PROF[encounter],G$4,T_PROF[bill_npi],$A895)</f>
        <v>0</v>
      </c>
      <c r="H895" s="1">
        <f>SUMIFS(T_PROF[claims],T_PROF[year],H$2,T_PROF[encounter],H$4,T_PROF[bill_npi],$A895)</f>
        <v>0</v>
      </c>
      <c r="I895" s="1">
        <f t="shared" si="92"/>
        <v>0</v>
      </c>
      <c r="J895" s="1">
        <f>SUMIFS(T_PROF[claims],T_PROF[year],J$2,T_PROF[encounter],J$4,T_PROF[bill_npi],$A895)</f>
        <v>0</v>
      </c>
      <c r="K895" s="1">
        <f>SUMIFS(T_PROF[claims],T_PROF[year],K$2,T_PROF[encounter],K$4,T_PROF[bill_npi],$A895)</f>
        <v>0</v>
      </c>
      <c r="L895" s="1">
        <f t="shared" si="93"/>
        <v>0</v>
      </c>
      <c r="M895" s="18">
        <f>SUMIFS(T_PROF[paid_amt],T_PROF[bill_npi],$A895,T_PROF[year],M$2,T_PROF[encounter],M$4)</f>
        <v>0</v>
      </c>
      <c r="N895" s="18">
        <f>SUMIFS(T_PROF[paid_amt],T_PROF[bill_npi],$A895,T_PROF[year],N$2,T_PROF[encounter],N$4)</f>
        <v>0</v>
      </c>
      <c r="O895" s="18">
        <f t="shared" si="94"/>
        <v>0</v>
      </c>
      <c r="P895" s="1">
        <f t="shared" si="95"/>
        <v>0</v>
      </c>
      <c r="Q895" s="1">
        <f t="shared" si="96"/>
        <v>0</v>
      </c>
      <c r="R895" s="1">
        <f t="shared" si="97"/>
        <v>0</v>
      </c>
      <c r="S895" s="2">
        <f>SUM($R$6:$R895)/SUM($R$6:$R$1749)</f>
        <v>0.98211791003073756</v>
      </c>
    </row>
    <row r="896" spans="1:19" x14ac:dyDescent="0.35">
      <c r="A896">
        <v>1548307622</v>
      </c>
      <c r="B896" t="s">
        <v>351</v>
      </c>
      <c r="C896" t="s">
        <v>777</v>
      </c>
      <c r="D896" s="1">
        <f>SUMIFS(T_PROF[claims],T_PROF[year],D$2,T_PROF[encounter],D$4,T_PROF[bill_npi],$A896)</f>
        <v>0</v>
      </c>
      <c r="E896" s="1">
        <f>SUMIFS(T_PROF[claims],T_PROF[year],E$2,T_PROF[encounter],E$4,T_PROF[bill_npi],$A896)</f>
        <v>4</v>
      </c>
      <c r="F896" s="1">
        <f t="shared" si="91"/>
        <v>4</v>
      </c>
      <c r="G896" s="1">
        <f>SUMIFS(T_PROF[claims],T_PROF[year],G$2,T_PROF[encounter],G$4,T_PROF[bill_npi],$A896)</f>
        <v>0</v>
      </c>
      <c r="H896" s="1">
        <f>SUMIFS(T_PROF[claims],T_PROF[year],H$2,T_PROF[encounter],H$4,T_PROF[bill_npi],$A896)</f>
        <v>0</v>
      </c>
      <c r="I896" s="1">
        <f t="shared" si="92"/>
        <v>0</v>
      </c>
      <c r="J896" s="1">
        <f>SUMIFS(T_PROF[claims],T_PROF[year],J$2,T_PROF[encounter],J$4,T_PROF[bill_npi],$A896)</f>
        <v>0</v>
      </c>
      <c r="K896" s="1">
        <f>SUMIFS(T_PROF[claims],T_PROF[year],K$2,T_PROF[encounter],K$4,T_PROF[bill_npi],$A896)</f>
        <v>0</v>
      </c>
      <c r="L896" s="1">
        <f t="shared" si="93"/>
        <v>0</v>
      </c>
      <c r="M896" s="18">
        <f>SUMIFS(T_PROF[paid_amt],T_PROF[bill_npi],$A896,T_PROF[year],M$2,T_PROF[encounter],M$4)</f>
        <v>0</v>
      </c>
      <c r="N896" s="18">
        <f>SUMIFS(T_PROF[paid_amt],T_PROF[bill_npi],$A896,T_PROF[year],N$2,T_PROF[encounter],N$4)</f>
        <v>0</v>
      </c>
      <c r="O896" s="18">
        <f t="shared" si="94"/>
        <v>0</v>
      </c>
      <c r="P896" s="1">
        <f t="shared" si="95"/>
        <v>0</v>
      </c>
      <c r="Q896" s="1">
        <f t="shared" si="96"/>
        <v>1.3333333333333333</v>
      </c>
      <c r="R896" s="1">
        <f t="shared" si="97"/>
        <v>1.3333333333333333</v>
      </c>
      <c r="S896" s="2">
        <f>SUM($R$6:$R896)/SUM($R$6:$R$1749)</f>
        <v>0.98215930375751825</v>
      </c>
    </row>
    <row r="897" spans="1:19" x14ac:dyDescent="0.35">
      <c r="A897">
        <v>1124089818</v>
      </c>
      <c r="B897" t="s">
        <v>351</v>
      </c>
      <c r="C897" t="s">
        <v>777</v>
      </c>
      <c r="D897" s="1">
        <f>SUMIFS(T_PROF[claims],T_PROF[year],D$2,T_PROF[encounter],D$4,T_PROF[bill_npi],$A897)</f>
        <v>0</v>
      </c>
      <c r="E897" s="1">
        <f>SUMIFS(T_PROF[claims],T_PROF[year],E$2,T_PROF[encounter],E$4,T_PROF[bill_npi],$A897)</f>
        <v>0</v>
      </c>
      <c r="F897" s="1">
        <f t="shared" si="91"/>
        <v>0</v>
      </c>
      <c r="G897" s="1">
        <f>SUMIFS(T_PROF[claims],T_PROF[year],G$2,T_PROF[encounter],G$4,T_PROF[bill_npi],$A897)</f>
        <v>0</v>
      </c>
      <c r="H897" s="1">
        <f>SUMIFS(T_PROF[claims],T_PROF[year],H$2,T_PROF[encounter],H$4,T_PROF[bill_npi],$A897)</f>
        <v>0</v>
      </c>
      <c r="I897" s="1">
        <f t="shared" si="92"/>
        <v>0</v>
      </c>
      <c r="J897" s="1">
        <f>SUMIFS(T_PROF[claims],T_PROF[year],J$2,T_PROF[encounter],J$4,T_PROF[bill_npi],$A897)</f>
        <v>2</v>
      </c>
      <c r="K897" s="1">
        <f>SUMIFS(T_PROF[claims],T_PROF[year],K$2,T_PROF[encounter],K$4,T_PROF[bill_npi],$A897)</f>
        <v>0</v>
      </c>
      <c r="L897" s="1">
        <f t="shared" si="93"/>
        <v>2</v>
      </c>
      <c r="M897" s="18">
        <f>SUMIFS(T_PROF[paid_amt],T_PROF[bill_npi],$A897,T_PROF[year],M$2,T_PROF[encounter],M$4)</f>
        <v>1720.75</v>
      </c>
      <c r="N897" s="18">
        <f>SUMIFS(T_PROF[paid_amt],T_PROF[bill_npi],$A897,T_PROF[year],N$2,T_PROF[encounter],N$4)</f>
        <v>0</v>
      </c>
      <c r="O897" s="18">
        <f t="shared" si="94"/>
        <v>1720.75</v>
      </c>
      <c r="P897" s="1">
        <f t="shared" si="95"/>
        <v>0.66666666666666663</v>
      </c>
      <c r="Q897" s="1">
        <f t="shared" si="96"/>
        <v>0</v>
      </c>
      <c r="R897" s="1">
        <f t="shared" si="97"/>
        <v>0.66666666666666663</v>
      </c>
      <c r="S897" s="2">
        <f>SUM($R$6:$R897)/SUM($R$6:$R$1749)</f>
        <v>0.98218000062090871</v>
      </c>
    </row>
    <row r="898" spans="1:19" x14ac:dyDescent="0.35">
      <c r="A898">
        <v>1750945614</v>
      </c>
      <c r="B898" t="s">
        <v>351</v>
      </c>
      <c r="C898" t="s">
        <v>777</v>
      </c>
      <c r="D898" s="1">
        <f>SUMIFS(T_PROF[claims],T_PROF[year],D$2,T_PROF[encounter],D$4,T_PROF[bill_npi],$A898)</f>
        <v>0</v>
      </c>
      <c r="E898" s="1">
        <f>SUMIFS(T_PROF[claims],T_PROF[year],E$2,T_PROF[encounter],E$4,T_PROF[bill_npi],$A898)</f>
        <v>0</v>
      </c>
      <c r="F898" s="1">
        <f t="shared" si="91"/>
        <v>0</v>
      </c>
      <c r="G898" s="1">
        <f>SUMIFS(T_PROF[claims],T_PROF[year],G$2,T_PROF[encounter],G$4,T_PROF[bill_npi],$A898)</f>
        <v>0</v>
      </c>
      <c r="H898" s="1">
        <f>SUMIFS(T_PROF[claims],T_PROF[year],H$2,T_PROF[encounter],H$4,T_PROF[bill_npi],$A898)</f>
        <v>8</v>
      </c>
      <c r="I898" s="1">
        <f t="shared" si="92"/>
        <v>8</v>
      </c>
      <c r="J898" s="1">
        <f>SUMIFS(T_PROF[claims],T_PROF[year],J$2,T_PROF[encounter],J$4,T_PROF[bill_npi],$A898)</f>
        <v>0</v>
      </c>
      <c r="K898" s="1">
        <f>SUMIFS(T_PROF[claims],T_PROF[year],K$2,T_PROF[encounter],K$4,T_PROF[bill_npi],$A898)</f>
        <v>11</v>
      </c>
      <c r="L898" s="1">
        <f t="shared" si="93"/>
        <v>11</v>
      </c>
      <c r="M898" s="18">
        <f>SUMIFS(T_PROF[paid_amt],T_PROF[bill_npi],$A898,T_PROF[year],M$2,T_PROF[encounter],M$4)</f>
        <v>0</v>
      </c>
      <c r="N898" s="18">
        <f>SUMIFS(T_PROF[paid_amt],T_PROF[bill_npi],$A898,T_PROF[year],N$2,T_PROF[encounter],N$4)</f>
        <v>26823.06</v>
      </c>
      <c r="O898" s="18">
        <f t="shared" si="94"/>
        <v>26823.06</v>
      </c>
      <c r="P898" s="1">
        <f t="shared" si="95"/>
        <v>0</v>
      </c>
      <c r="Q898" s="1">
        <f t="shared" si="96"/>
        <v>6.333333333333333</v>
      </c>
      <c r="R898" s="1">
        <f t="shared" si="97"/>
        <v>6.333333333333333</v>
      </c>
      <c r="S898" s="2">
        <f>SUM($R$6:$R898)/SUM($R$6:$R$1749)</f>
        <v>0.98237662082311694</v>
      </c>
    </row>
    <row r="899" spans="1:19" x14ac:dyDescent="0.35">
      <c r="A899">
        <v>1477723518</v>
      </c>
      <c r="B899" t="s">
        <v>357</v>
      </c>
      <c r="C899" t="s">
        <v>2208</v>
      </c>
      <c r="D899" s="1">
        <f>SUMIFS(T_PROF[claims],T_PROF[year],D$2,T_PROF[encounter],D$4,T_PROF[bill_npi],$A899)</f>
        <v>0</v>
      </c>
      <c r="E899" s="1">
        <f>SUMIFS(T_PROF[claims],T_PROF[year],E$2,T_PROF[encounter],E$4,T_PROF[bill_npi],$A899)</f>
        <v>0</v>
      </c>
      <c r="F899" s="1">
        <f t="shared" si="91"/>
        <v>0</v>
      </c>
      <c r="G899" s="1">
        <f>SUMIFS(T_PROF[claims],T_PROF[year],G$2,T_PROF[encounter],G$4,T_PROF[bill_npi],$A899)</f>
        <v>0</v>
      </c>
      <c r="H899" s="1">
        <f>SUMIFS(T_PROF[claims],T_PROF[year],H$2,T_PROF[encounter],H$4,T_PROF[bill_npi],$A899)</f>
        <v>0</v>
      </c>
      <c r="I899" s="1">
        <f t="shared" si="92"/>
        <v>0</v>
      </c>
      <c r="J899" s="1">
        <f>SUMIFS(T_PROF[claims],T_PROF[year],J$2,T_PROF[encounter],J$4,T_PROF[bill_npi],$A899)</f>
        <v>0</v>
      </c>
      <c r="K899" s="1">
        <f>SUMIFS(T_PROF[claims],T_PROF[year],K$2,T_PROF[encounter],K$4,T_PROF[bill_npi],$A899)</f>
        <v>0</v>
      </c>
      <c r="L899" s="1">
        <f t="shared" si="93"/>
        <v>0</v>
      </c>
      <c r="M899" s="18">
        <f>SUMIFS(T_PROF[paid_amt],T_PROF[bill_npi],$A899,T_PROF[year],M$2,T_PROF[encounter],M$4)</f>
        <v>0</v>
      </c>
      <c r="N899" s="18">
        <f>SUMIFS(T_PROF[paid_amt],T_PROF[bill_npi],$A899,T_PROF[year],N$2,T_PROF[encounter],N$4)</f>
        <v>0</v>
      </c>
      <c r="O899" s="18">
        <f t="shared" si="94"/>
        <v>0</v>
      </c>
      <c r="P899" s="1">
        <f t="shared" si="95"/>
        <v>0</v>
      </c>
      <c r="Q899" s="1">
        <f t="shared" si="96"/>
        <v>0</v>
      </c>
      <c r="R899" s="1">
        <f t="shared" si="97"/>
        <v>0</v>
      </c>
      <c r="S899" s="2">
        <f>SUM($R$6:$R899)/SUM($R$6:$R$1749)</f>
        <v>0.98237662082311694</v>
      </c>
    </row>
    <row r="900" spans="1:19" x14ac:dyDescent="0.35">
      <c r="A900">
        <v>1215268685</v>
      </c>
      <c r="B900" t="s">
        <v>351</v>
      </c>
      <c r="C900" t="s">
        <v>777</v>
      </c>
      <c r="D900" s="1">
        <f>SUMIFS(T_PROF[claims],T_PROF[year],D$2,T_PROF[encounter],D$4,T_PROF[bill_npi],$A900)</f>
        <v>2</v>
      </c>
      <c r="E900" s="1">
        <f>SUMIFS(T_PROF[claims],T_PROF[year],E$2,T_PROF[encounter],E$4,T_PROF[bill_npi],$A900)</f>
        <v>0</v>
      </c>
      <c r="F900" s="1">
        <f t="shared" si="91"/>
        <v>2</v>
      </c>
      <c r="G900" s="1">
        <f>SUMIFS(T_PROF[claims],T_PROF[year],G$2,T_PROF[encounter],G$4,T_PROF[bill_npi],$A900)</f>
        <v>0</v>
      </c>
      <c r="H900" s="1">
        <f>SUMIFS(T_PROF[claims],T_PROF[year],H$2,T_PROF[encounter],H$4,T_PROF[bill_npi],$A900)</f>
        <v>2</v>
      </c>
      <c r="I900" s="1">
        <f t="shared" si="92"/>
        <v>2</v>
      </c>
      <c r="J900" s="1">
        <f>SUMIFS(T_PROF[claims],T_PROF[year],J$2,T_PROF[encounter],J$4,T_PROF[bill_npi],$A900)</f>
        <v>1</v>
      </c>
      <c r="K900" s="1">
        <f>SUMIFS(T_PROF[claims],T_PROF[year],K$2,T_PROF[encounter],K$4,T_PROF[bill_npi],$A900)</f>
        <v>0</v>
      </c>
      <c r="L900" s="1">
        <f t="shared" si="93"/>
        <v>1</v>
      </c>
      <c r="M900" s="18">
        <f>SUMIFS(T_PROF[paid_amt],T_PROF[bill_npi],$A900,T_PROF[year],M$2,T_PROF[encounter],M$4)</f>
        <v>0</v>
      </c>
      <c r="N900" s="18">
        <f>SUMIFS(T_PROF[paid_amt],T_PROF[bill_npi],$A900,T_PROF[year],N$2,T_PROF[encounter],N$4)</f>
        <v>0</v>
      </c>
      <c r="O900" s="18">
        <f t="shared" si="94"/>
        <v>0</v>
      </c>
      <c r="P900" s="1">
        <f t="shared" si="95"/>
        <v>1</v>
      </c>
      <c r="Q900" s="1">
        <f t="shared" si="96"/>
        <v>0.66666666666666663</v>
      </c>
      <c r="R900" s="1">
        <f t="shared" si="97"/>
        <v>1.6666666666666667</v>
      </c>
      <c r="S900" s="2">
        <f>SUM($R$6:$R900)/SUM($R$6:$R$1749)</f>
        <v>0.98242836298159286</v>
      </c>
    </row>
    <row r="901" spans="1:19" x14ac:dyDescent="0.35">
      <c r="A901">
        <v>1851929954</v>
      </c>
      <c r="B901" t="s">
        <v>353</v>
      </c>
      <c r="C901" t="s">
        <v>3196</v>
      </c>
      <c r="D901" s="1">
        <f>SUMIFS(T_PROF[claims],T_PROF[year],D$2,T_PROF[encounter],D$4,T_PROF[bill_npi],$A901)</f>
        <v>0</v>
      </c>
      <c r="E901" s="1">
        <f>SUMIFS(T_PROF[claims],T_PROF[year],E$2,T_PROF[encounter],E$4,T_PROF[bill_npi],$A901)</f>
        <v>0</v>
      </c>
      <c r="F901" s="1">
        <f t="shared" si="91"/>
        <v>0</v>
      </c>
      <c r="G901" s="1">
        <f>SUMIFS(T_PROF[claims],T_PROF[year],G$2,T_PROF[encounter],G$4,T_PROF[bill_npi],$A901)</f>
        <v>0</v>
      </c>
      <c r="H901" s="1">
        <f>SUMIFS(T_PROF[claims],T_PROF[year],H$2,T_PROF[encounter],H$4,T_PROF[bill_npi],$A901)</f>
        <v>5</v>
      </c>
      <c r="I901" s="1">
        <f t="shared" si="92"/>
        <v>5</v>
      </c>
      <c r="J901" s="1">
        <f>SUMIFS(T_PROF[claims],T_PROF[year],J$2,T_PROF[encounter],J$4,T_PROF[bill_npi],$A901)</f>
        <v>0</v>
      </c>
      <c r="K901" s="1">
        <f>SUMIFS(T_PROF[claims],T_PROF[year],K$2,T_PROF[encounter],K$4,T_PROF[bill_npi],$A901)</f>
        <v>35</v>
      </c>
      <c r="L901" s="1">
        <f t="shared" si="93"/>
        <v>35</v>
      </c>
      <c r="M901" s="18">
        <f>SUMIFS(T_PROF[paid_amt],T_PROF[bill_npi],$A901,T_PROF[year],M$2,T_PROF[encounter],M$4)</f>
        <v>0</v>
      </c>
      <c r="N901" s="18">
        <f>SUMIFS(T_PROF[paid_amt],T_PROF[bill_npi],$A901,T_PROF[year],N$2,T_PROF[encounter],N$4)</f>
        <v>20789.82</v>
      </c>
      <c r="O901" s="18">
        <f t="shared" si="94"/>
        <v>20789.82</v>
      </c>
      <c r="P901" s="1">
        <f t="shared" si="95"/>
        <v>0</v>
      </c>
      <c r="Q901" s="1">
        <f t="shared" si="96"/>
        <v>13.333333333333334</v>
      </c>
      <c r="R901" s="1">
        <f t="shared" si="97"/>
        <v>13.333333333333334</v>
      </c>
      <c r="S901" s="2">
        <f>SUM($R$6:$R901)/SUM($R$6:$R$1749)</f>
        <v>0.98284230024939989</v>
      </c>
    </row>
    <row r="902" spans="1:19" x14ac:dyDescent="0.35">
      <c r="A902">
        <v>1710278957</v>
      </c>
      <c r="B902" t="s">
        <v>351</v>
      </c>
      <c r="C902" t="s">
        <v>777</v>
      </c>
      <c r="D902" s="1">
        <f>SUMIFS(T_PROF[claims],T_PROF[year],D$2,T_PROF[encounter],D$4,T_PROF[bill_npi],$A902)</f>
        <v>4</v>
      </c>
      <c r="E902" s="1">
        <f>SUMIFS(T_PROF[claims],T_PROF[year],E$2,T_PROF[encounter],E$4,T_PROF[bill_npi],$A902)</f>
        <v>0</v>
      </c>
      <c r="F902" s="1">
        <f t="shared" ref="F902:F965" si="98">SUM(D902,E902)</f>
        <v>4</v>
      </c>
      <c r="G902" s="1">
        <f>SUMIFS(T_PROF[claims],T_PROF[year],G$2,T_PROF[encounter],G$4,T_PROF[bill_npi],$A902)</f>
        <v>4</v>
      </c>
      <c r="H902" s="1">
        <f>SUMIFS(T_PROF[claims],T_PROF[year],H$2,T_PROF[encounter],H$4,T_PROF[bill_npi],$A902)</f>
        <v>0</v>
      </c>
      <c r="I902" s="1">
        <f t="shared" ref="I902:I965" si="99">SUM(G902,H902)</f>
        <v>4</v>
      </c>
      <c r="J902" s="1">
        <f>SUMIFS(T_PROF[claims],T_PROF[year],J$2,T_PROF[encounter],J$4,T_PROF[bill_npi],$A902)</f>
        <v>2</v>
      </c>
      <c r="K902" s="1">
        <f>SUMIFS(T_PROF[claims],T_PROF[year],K$2,T_PROF[encounter],K$4,T_PROF[bill_npi],$A902)</f>
        <v>0</v>
      </c>
      <c r="L902" s="1">
        <f t="shared" ref="L902:L965" si="100">SUM(J902,K902)</f>
        <v>2</v>
      </c>
      <c r="M902" s="18">
        <f>SUMIFS(T_PROF[paid_amt],T_PROF[bill_npi],$A902,T_PROF[year],M$2,T_PROF[encounter],M$4)</f>
        <v>1720.75</v>
      </c>
      <c r="N902" s="18">
        <f>SUMIFS(T_PROF[paid_amt],T_PROF[bill_npi],$A902,T_PROF[year],N$2,T_PROF[encounter],N$4)</f>
        <v>0</v>
      </c>
      <c r="O902" s="18">
        <f t="shared" si="94"/>
        <v>1720.75</v>
      </c>
      <c r="P902" s="1">
        <f t="shared" si="95"/>
        <v>3.3333333333333335</v>
      </c>
      <c r="Q902" s="1">
        <f t="shared" si="96"/>
        <v>0</v>
      </c>
      <c r="R902" s="1">
        <f t="shared" si="97"/>
        <v>3.3333333333333335</v>
      </c>
      <c r="S902" s="2">
        <f>SUM($R$6:$R902)/SUM($R$6:$R$1749)</f>
        <v>0.98294578456635162</v>
      </c>
    </row>
    <row r="903" spans="1:19" x14ac:dyDescent="0.35">
      <c r="A903">
        <v>1598991572</v>
      </c>
      <c r="B903" t="s">
        <v>351</v>
      </c>
      <c r="C903" t="s">
        <v>777</v>
      </c>
      <c r="D903" s="1">
        <f>SUMIFS(T_PROF[claims],T_PROF[year],D$2,T_PROF[encounter],D$4,T_PROF[bill_npi],$A903)</f>
        <v>0</v>
      </c>
      <c r="E903" s="1">
        <f>SUMIFS(T_PROF[claims],T_PROF[year],E$2,T_PROF[encounter],E$4,T_PROF[bill_npi],$A903)</f>
        <v>0</v>
      </c>
      <c r="F903" s="1">
        <f t="shared" si="98"/>
        <v>0</v>
      </c>
      <c r="G903" s="1">
        <f>SUMIFS(T_PROF[claims],T_PROF[year],G$2,T_PROF[encounter],G$4,T_PROF[bill_npi],$A903)</f>
        <v>0</v>
      </c>
      <c r="H903" s="1">
        <f>SUMIFS(T_PROF[claims],T_PROF[year],H$2,T_PROF[encounter],H$4,T_PROF[bill_npi],$A903)</f>
        <v>0</v>
      </c>
      <c r="I903" s="1">
        <f t="shared" si="99"/>
        <v>0</v>
      </c>
      <c r="J903" s="1">
        <f>SUMIFS(T_PROF[claims],T_PROF[year],J$2,T_PROF[encounter],J$4,T_PROF[bill_npi],$A903)</f>
        <v>0</v>
      </c>
      <c r="K903" s="1">
        <f>SUMIFS(T_PROF[claims],T_PROF[year],K$2,T_PROF[encounter],K$4,T_PROF[bill_npi],$A903)</f>
        <v>0</v>
      </c>
      <c r="L903" s="1">
        <f t="shared" si="100"/>
        <v>0</v>
      </c>
      <c r="M903" s="18">
        <f>SUMIFS(T_PROF[paid_amt],T_PROF[bill_npi],$A903,T_PROF[year],M$2,T_PROF[encounter],M$4)</f>
        <v>0</v>
      </c>
      <c r="N903" s="18">
        <f>SUMIFS(T_PROF[paid_amt],T_PROF[bill_npi],$A903,T_PROF[year],N$2,T_PROF[encounter],N$4)</f>
        <v>0</v>
      </c>
      <c r="O903" s="18">
        <f t="shared" ref="O903:O966" si="101">SUM(M903:N903)</f>
        <v>0</v>
      </c>
      <c r="P903" s="1">
        <f t="shared" ref="P903:P966" si="102">AVERAGE(J903,G903,D903)</f>
        <v>0</v>
      </c>
      <c r="Q903" s="1">
        <f t="shared" ref="Q903:Q966" si="103">AVERAGE(K903,H903,E903)</f>
        <v>0</v>
      </c>
      <c r="R903" s="1">
        <f t="shared" ref="R903:R966" si="104">AVERAGE(L903,I903,F903)</f>
        <v>0</v>
      </c>
      <c r="S903" s="2">
        <f>SUM($R$6:$R903)/SUM($R$6:$R$1749)</f>
        <v>0.98294578456635162</v>
      </c>
    </row>
    <row r="904" spans="1:19" x14ac:dyDescent="0.35">
      <c r="A904">
        <v>1750519039</v>
      </c>
      <c r="B904" t="s">
        <v>356</v>
      </c>
      <c r="C904" t="s">
        <v>777</v>
      </c>
      <c r="D904" s="1">
        <f>SUMIFS(T_PROF[claims],T_PROF[year],D$2,T_PROF[encounter],D$4,T_PROF[bill_npi],$A904)</f>
        <v>0</v>
      </c>
      <c r="E904" s="1">
        <f>SUMIFS(T_PROF[claims],T_PROF[year],E$2,T_PROF[encounter],E$4,T_PROF[bill_npi],$A904)</f>
        <v>0</v>
      </c>
      <c r="F904" s="1">
        <f t="shared" si="98"/>
        <v>0</v>
      </c>
      <c r="G904" s="1">
        <f>SUMIFS(T_PROF[claims],T_PROF[year],G$2,T_PROF[encounter],G$4,T_PROF[bill_npi],$A904)</f>
        <v>0</v>
      </c>
      <c r="H904" s="1">
        <f>SUMIFS(T_PROF[claims],T_PROF[year],H$2,T_PROF[encounter],H$4,T_PROF[bill_npi],$A904)</f>
        <v>0</v>
      </c>
      <c r="I904" s="1">
        <f t="shared" si="99"/>
        <v>0</v>
      </c>
      <c r="J904" s="1">
        <f>SUMIFS(T_PROF[claims],T_PROF[year],J$2,T_PROF[encounter],J$4,T_PROF[bill_npi],$A904)</f>
        <v>0</v>
      </c>
      <c r="K904" s="1">
        <f>SUMIFS(T_PROF[claims],T_PROF[year],K$2,T_PROF[encounter],K$4,T_PROF[bill_npi],$A904)</f>
        <v>0</v>
      </c>
      <c r="L904" s="1">
        <f t="shared" si="100"/>
        <v>0</v>
      </c>
      <c r="M904" s="18">
        <f>SUMIFS(T_PROF[paid_amt],T_PROF[bill_npi],$A904,T_PROF[year],M$2,T_PROF[encounter],M$4)</f>
        <v>0</v>
      </c>
      <c r="N904" s="18">
        <f>SUMIFS(T_PROF[paid_amt],T_PROF[bill_npi],$A904,T_PROF[year],N$2,T_PROF[encounter],N$4)</f>
        <v>0</v>
      </c>
      <c r="O904" s="18">
        <f t="shared" si="101"/>
        <v>0</v>
      </c>
      <c r="P904" s="1">
        <f t="shared" si="102"/>
        <v>0</v>
      </c>
      <c r="Q904" s="1">
        <f t="shared" si="103"/>
        <v>0</v>
      </c>
      <c r="R904" s="1">
        <f t="shared" si="104"/>
        <v>0</v>
      </c>
      <c r="S904" s="2">
        <f>SUM($R$6:$R904)/SUM($R$6:$R$1749)</f>
        <v>0.98294578456635162</v>
      </c>
    </row>
    <row r="905" spans="1:19" x14ac:dyDescent="0.35">
      <c r="A905">
        <v>1477819118</v>
      </c>
      <c r="B905" t="s">
        <v>351</v>
      </c>
      <c r="C905" t="s">
        <v>777</v>
      </c>
      <c r="D905" s="1">
        <f>SUMIFS(T_PROF[claims],T_PROF[year],D$2,T_PROF[encounter],D$4,T_PROF[bill_npi],$A905)</f>
        <v>0</v>
      </c>
      <c r="E905" s="1">
        <f>SUMIFS(T_PROF[claims],T_PROF[year],E$2,T_PROF[encounter],E$4,T_PROF[bill_npi],$A905)</f>
        <v>0</v>
      </c>
      <c r="F905" s="1">
        <f t="shared" si="98"/>
        <v>0</v>
      </c>
      <c r="G905" s="1">
        <f>SUMIFS(T_PROF[claims],T_PROF[year],G$2,T_PROF[encounter],G$4,T_PROF[bill_npi],$A905)</f>
        <v>0</v>
      </c>
      <c r="H905" s="1">
        <f>SUMIFS(T_PROF[claims],T_PROF[year],H$2,T_PROF[encounter],H$4,T_PROF[bill_npi],$A905)</f>
        <v>0</v>
      </c>
      <c r="I905" s="1">
        <f t="shared" si="99"/>
        <v>0</v>
      </c>
      <c r="J905" s="1">
        <f>SUMIFS(T_PROF[claims],T_PROF[year],J$2,T_PROF[encounter],J$4,T_PROF[bill_npi],$A905)</f>
        <v>0</v>
      </c>
      <c r="K905" s="1">
        <f>SUMIFS(T_PROF[claims],T_PROF[year],K$2,T_PROF[encounter],K$4,T_PROF[bill_npi],$A905)</f>
        <v>0</v>
      </c>
      <c r="L905" s="1">
        <f t="shared" si="100"/>
        <v>0</v>
      </c>
      <c r="M905" s="18">
        <f>SUMIFS(T_PROF[paid_amt],T_PROF[bill_npi],$A905,T_PROF[year],M$2,T_PROF[encounter],M$4)</f>
        <v>0</v>
      </c>
      <c r="N905" s="18">
        <f>SUMIFS(T_PROF[paid_amt],T_PROF[bill_npi],$A905,T_PROF[year],N$2,T_PROF[encounter],N$4)</f>
        <v>0</v>
      </c>
      <c r="O905" s="18">
        <f t="shared" si="101"/>
        <v>0</v>
      </c>
      <c r="P905" s="1">
        <f t="shared" si="102"/>
        <v>0</v>
      </c>
      <c r="Q905" s="1">
        <f t="shared" si="103"/>
        <v>0</v>
      </c>
      <c r="R905" s="1">
        <f t="shared" si="104"/>
        <v>0</v>
      </c>
      <c r="S905" s="2">
        <f>SUM($R$6:$R905)/SUM($R$6:$R$1749)</f>
        <v>0.98294578456635162</v>
      </c>
    </row>
    <row r="906" spans="1:19" x14ac:dyDescent="0.35">
      <c r="A906">
        <v>1841297595</v>
      </c>
      <c r="B906" t="s">
        <v>351</v>
      </c>
      <c r="C906" t="s">
        <v>777</v>
      </c>
      <c r="D906" s="1">
        <f>SUMIFS(T_PROF[claims],T_PROF[year],D$2,T_PROF[encounter],D$4,T_PROF[bill_npi],$A906)</f>
        <v>0</v>
      </c>
      <c r="E906" s="1">
        <f>SUMIFS(T_PROF[claims],T_PROF[year],E$2,T_PROF[encounter],E$4,T_PROF[bill_npi],$A906)</f>
        <v>1</v>
      </c>
      <c r="F906" s="1">
        <f t="shared" si="98"/>
        <v>1</v>
      </c>
      <c r="G906" s="1">
        <f>SUMIFS(T_PROF[claims],T_PROF[year],G$2,T_PROF[encounter],G$4,T_PROF[bill_npi],$A906)</f>
        <v>0</v>
      </c>
      <c r="H906" s="1">
        <f>SUMIFS(T_PROF[claims],T_PROF[year],H$2,T_PROF[encounter],H$4,T_PROF[bill_npi],$A906)</f>
        <v>0</v>
      </c>
      <c r="I906" s="1">
        <f t="shared" si="99"/>
        <v>0</v>
      </c>
      <c r="J906" s="1">
        <f>SUMIFS(T_PROF[claims],T_PROF[year],J$2,T_PROF[encounter],J$4,T_PROF[bill_npi],$A906)</f>
        <v>0</v>
      </c>
      <c r="K906" s="1">
        <f>SUMIFS(T_PROF[claims],T_PROF[year],K$2,T_PROF[encounter],K$4,T_PROF[bill_npi],$A906)</f>
        <v>0</v>
      </c>
      <c r="L906" s="1">
        <f t="shared" si="100"/>
        <v>0</v>
      </c>
      <c r="M906" s="18">
        <f>SUMIFS(T_PROF[paid_amt],T_PROF[bill_npi],$A906,T_PROF[year],M$2,T_PROF[encounter],M$4)</f>
        <v>0</v>
      </c>
      <c r="N906" s="18">
        <f>SUMIFS(T_PROF[paid_amt],T_PROF[bill_npi],$A906,T_PROF[year],N$2,T_PROF[encounter],N$4)</f>
        <v>0</v>
      </c>
      <c r="O906" s="18">
        <f t="shared" si="101"/>
        <v>0</v>
      </c>
      <c r="P906" s="1">
        <f t="shared" si="102"/>
        <v>0</v>
      </c>
      <c r="Q906" s="1">
        <f t="shared" si="103"/>
        <v>0.33333333333333331</v>
      </c>
      <c r="R906" s="1">
        <f t="shared" si="104"/>
        <v>0.33333333333333331</v>
      </c>
      <c r="S906" s="2">
        <f>SUM($R$6:$R906)/SUM($R$6:$R$1749)</f>
        <v>0.98295613299804685</v>
      </c>
    </row>
    <row r="907" spans="1:19" x14ac:dyDescent="0.35">
      <c r="A907">
        <v>1598905390</v>
      </c>
      <c r="B907" t="s">
        <v>352</v>
      </c>
      <c r="C907" t="s">
        <v>2130</v>
      </c>
      <c r="D907" s="1">
        <f>SUMIFS(T_PROF[claims],T_PROF[year],D$2,T_PROF[encounter],D$4,T_PROF[bill_npi],$A907)</f>
        <v>1</v>
      </c>
      <c r="E907" s="1">
        <f>SUMIFS(T_PROF[claims],T_PROF[year],E$2,T_PROF[encounter],E$4,T_PROF[bill_npi],$A907)</f>
        <v>0</v>
      </c>
      <c r="F907" s="1">
        <f t="shared" si="98"/>
        <v>1</v>
      </c>
      <c r="G907" s="1">
        <f>SUMIFS(T_PROF[claims],T_PROF[year],G$2,T_PROF[encounter],G$4,T_PROF[bill_npi],$A907)</f>
        <v>1</v>
      </c>
      <c r="H907" s="1">
        <f>SUMIFS(T_PROF[claims],T_PROF[year],H$2,T_PROF[encounter],H$4,T_PROF[bill_npi],$A907)</f>
        <v>0</v>
      </c>
      <c r="I907" s="1">
        <f t="shared" si="99"/>
        <v>1</v>
      </c>
      <c r="J907" s="1">
        <f>SUMIFS(T_PROF[claims],T_PROF[year],J$2,T_PROF[encounter],J$4,T_PROF[bill_npi],$A907)</f>
        <v>0</v>
      </c>
      <c r="K907" s="1">
        <f>SUMIFS(T_PROF[claims],T_PROF[year],K$2,T_PROF[encounter],K$4,T_PROF[bill_npi],$A907)</f>
        <v>0</v>
      </c>
      <c r="L907" s="1">
        <f t="shared" si="100"/>
        <v>0</v>
      </c>
      <c r="M907" s="18">
        <f>SUMIFS(T_PROF[paid_amt],T_PROF[bill_npi],$A907,T_PROF[year],M$2,T_PROF[encounter],M$4)</f>
        <v>0</v>
      </c>
      <c r="N907" s="18">
        <f>SUMIFS(T_PROF[paid_amt],T_PROF[bill_npi],$A907,T_PROF[year],N$2,T_PROF[encounter],N$4)</f>
        <v>0</v>
      </c>
      <c r="O907" s="18">
        <f t="shared" si="101"/>
        <v>0</v>
      </c>
      <c r="P907" s="1">
        <f t="shared" si="102"/>
        <v>0.66666666666666663</v>
      </c>
      <c r="Q907" s="1">
        <f t="shared" si="103"/>
        <v>0</v>
      </c>
      <c r="R907" s="1">
        <f t="shared" si="104"/>
        <v>0.66666666666666663</v>
      </c>
      <c r="S907" s="2">
        <f>SUM($R$6:$R907)/SUM($R$6:$R$1749)</f>
        <v>0.9829768298614372</v>
      </c>
    </row>
    <row r="908" spans="1:19" x14ac:dyDescent="0.35">
      <c r="A908">
        <v>1013240001</v>
      </c>
      <c r="B908" t="s">
        <v>357</v>
      </c>
      <c r="C908" t="s">
        <v>2208</v>
      </c>
      <c r="D908" s="1">
        <f>SUMIFS(T_PROF[claims],T_PROF[year],D$2,T_PROF[encounter],D$4,T_PROF[bill_npi],$A908)</f>
        <v>0</v>
      </c>
      <c r="E908" s="1">
        <f>SUMIFS(T_PROF[claims],T_PROF[year],E$2,T_PROF[encounter],E$4,T_PROF[bill_npi],$A908)</f>
        <v>0</v>
      </c>
      <c r="F908" s="1">
        <f t="shared" si="98"/>
        <v>0</v>
      </c>
      <c r="G908" s="1">
        <f>SUMIFS(T_PROF[claims],T_PROF[year],G$2,T_PROF[encounter],G$4,T_PROF[bill_npi],$A908)</f>
        <v>0</v>
      </c>
      <c r="H908" s="1">
        <f>SUMIFS(T_PROF[claims],T_PROF[year],H$2,T_PROF[encounter],H$4,T_PROF[bill_npi],$A908)</f>
        <v>1</v>
      </c>
      <c r="I908" s="1">
        <f t="shared" si="99"/>
        <v>1</v>
      </c>
      <c r="J908" s="1">
        <f>SUMIFS(T_PROF[claims],T_PROF[year],J$2,T_PROF[encounter],J$4,T_PROF[bill_npi],$A908)</f>
        <v>0</v>
      </c>
      <c r="K908" s="1">
        <f>SUMIFS(T_PROF[claims],T_PROF[year],K$2,T_PROF[encounter],K$4,T_PROF[bill_npi],$A908)</f>
        <v>2</v>
      </c>
      <c r="L908" s="1">
        <f t="shared" si="100"/>
        <v>2</v>
      </c>
      <c r="M908" s="18">
        <f>SUMIFS(T_PROF[paid_amt],T_PROF[bill_npi],$A908,T_PROF[year],M$2,T_PROF[encounter],M$4)</f>
        <v>0</v>
      </c>
      <c r="N908" s="18">
        <f>SUMIFS(T_PROF[paid_amt],T_PROF[bill_npi],$A908,T_PROF[year],N$2,T_PROF[encounter],N$4)</f>
        <v>9089.25</v>
      </c>
      <c r="O908" s="18">
        <f t="shared" si="101"/>
        <v>9089.25</v>
      </c>
      <c r="P908" s="1">
        <f t="shared" si="102"/>
        <v>0</v>
      </c>
      <c r="Q908" s="1">
        <f t="shared" si="103"/>
        <v>1</v>
      </c>
      <c r="R908" s="1">
        <f t="shared" si="104"/>
        <v>1</v>
      </c>
      <c r="S908" s="2">
        <f>SUM($R$6:$R908)/SUM($R$6:$R$1749)</f>
        <v>0.98300787515652277</v>
      </c>
    </row>
    <row r="909" spans="1:19" x14ac:dyDescent="0.35">
      <c r="A909">
        <v>1205923893</v>
      </c>
      <c r="B909" t="s">
        <v>351</v>
      </c>
      <c r="C909" t="s">
        <v>777</v>
      </c>
      <c r="D909" s="1">
        <f>SUMIFS(T_PROF[claims],T_PROF[year],D$2,T_PROF[encounter],D$4,T_PROF[bill_npi],$A909)</f>
        <v>0</v>
      </c>
      <c r="E909" s="1">
        <f>SUMIFS(T_PROF[claims],T_PROF[year],E$2,T_PROF[encounter],E$4,T_PROF[bill_npi],$A909)</f>
        <v>4</v>
      </c>
      <c r="F909" s="1">
        <f t="shared" si="98"/>
        <v>4</v>
      </c>
      <c r="G909" s="1">
        <f>SUMIFS(T_PROF[claims],T_PROF[year],G$2,T_PROF[encounter],G$4,T_PROF[bill_npi],$A909)</f>
        <v>0</v>
      </c>
      <c r="H909" s="1">
        <f>SUMIFS(T_PROF[claims],T_PROF[year],H$2,T_PROF[encounter],H$4,T_PROF[bill_npi],$A909)</f>
        <v>0</v>
      </c>
      <c r="I909" s="1">
        <f t="shared" si="99"/>
        <v>0</v>
      </c>
      <c r="J909" s="1">
        <f>SUMIFS(T_PROF[claims],T_PROF[year],J$2,T_PROF[encounter],J$4,T_PROF[bill_npi],$A909)</f>
        <v>0</v>
      </c>
      <c r="K909" s="1">
        <f>SUMIFS(T_PROF[claims],T_PROF[year],K$2,T_PROF[encounter],K$4,T_PROF[bill_npi],$A909)</f>
        <v>0</v>
      </c>
      <c r="L909" s="1">
        <f t="shared" si="100"/>
        <v>0</v>
      </c>
      <c r="M909" s="18">
        <f>SUMIFS(T_PROF[paid_amt],T_PROF[bill_npi],$A909,T_PROF[year],M$2,T_PROF[encounter],M$4)</f>
        <v>0</v>
      </c>
      <c r="N909" s="18">
        <f>SUMIFS(T_PROF[paid_amt],T_PROF[bill_npi],$A909,T_PROF[year],N$2,T_PROF[encounter],N$4)</f>
        <v>0</v>
      </c>
      <c r="O909" s="18">
        <f t="shared" si="101"/>
        <v>0</v>
      </c>
      <c r="P909" s="1">
        <f t="shared" si="102"/>
        <v>0</v>
      </c>
      <c r="Q909" s="1">
        <f t="shared" si="103"/>
        <v>1.3333333333333333</v>
      </c>
      <c r="R909" s="1">
        <f t="shared" si="104"/>
        <v>1.3333333333333333</v>
      </c>
      <c r="S909" s="2">
        <f>SUM($R$6:$R909)/SUM($R$6:$R$1749)</f>
        <v>0.98304926888330335</v>
      </c>
    </row>
    <row r="910" spans="1:19" x14ac:dyDescent="0.35">
      <c r="A910">
        <v>1649230186</v>
      </c>
      <c r="B910" t="s">
        <v>351</v>
      </c>
      <c r="C910" t="s">
        <v>777</v>
      </c>
      <c r="D910" s="1">
        <f>SUMIFS(T_PROF[claims],T_PROF[year],D$2,T_PROF[encounter],D$4,T_PROF[bill_npi],$A910)</f>
        <v>1</v>
      </c>
      <c r="E910" s="1">
        <f>SUMIFS(T_PROF[claims],T_PROF[year],E$2,T_PROF[encounter],E$4,T_PROF[bill_npi],$A910)</f>
        <v>0</v>
      </c>
      <c r="F910" s="1">
        <f t="shared" si="98"/>
        <v>1</v>
      </c>
      <c r="G910" s="1">
        <f>SUMIFS(T_PROF[claims],T_PROF[year],G$2,T_PROF[encounter],G$4,T_PROF[bill_npi],$A910)</f>
        <v>2</v>
      </c>
      <c r="H910" s="1">
        <f>SUMIFS(T_PROF[claims],T_PROF[year],H$2,T_PROF[encounter],H$4,T_PROF[bill_npi],$A910)</f>
        <v>0</v>
      </c>
      <c r="I910" s="1">
        <f t="shared" si="99"/>
        <v>2</v>
      </c>
      <c r="J910" s="1">
        <f>SUMIFS(T_PROF[claims],T_PROF[year],J$2,T_PROF[encounter],J$4,T_PROF[bill_npi],$A910)</f>
        <v>0</v>
      </c>
      <c r="K910" s="1">
        <f>SUMIFS(T_PROF[claims],T_PROF[year],K$2,T_PROF[encounter],K$4,T_PROF[bill_npi],$A910)</f>
        <v>0</v>
      </c>
      <c r="L910" s="1">
        <f t="shared" si="100"/>
        <v>0</v>
      </c>
      <c r="M910" s="18">
        <f>SUMIFS(T_PROF[paid_amt],T_PROF[bill_npi],$A910,T_PROF[year],M$2,T_PROF[encounter],M$4)</f>
        <v>0</v>
      </c>
      <c r="N910" s="18">
        <f>SUMIFS(T_PROF[paid_amt],T_PROF[bill_npi],$A910,T_PROF[year],N$2,T_PROF[encounter],N$4)</f>
        <v>0</v>
      </c>
      <c r="O910" s="18">
        <f t="shared" si="101"/>
        <v>0</v>
      </c>
      <c r="P910" s="1">
        <f t="shared" si="102"/>
        <v>1</v>
      </c>
      <c r="Q910" s="1">
        <f t="shared" si="103"/>
        <v>0</v>
      </c>
      <c r="R910" s="1">
        <f t="shared" si="104"/>
        <v>1</v>
      </c>
      <c r="S910" s="2">
        <f>SUM($R$6:$R910)/SUM($R$6:$R$1749)</f>
        <v>0.98308031417838893</v>
      </c>
    </row>
    <row r="911" spans="1:19" x14ac:dyDescent="0.35">
      <c r="A911">
        <v>1942278825</v>
      </c>
      <c r="B911" t="s">
        <v>358</v>
      </c>
      <c r="C911" t="s">
        <v>777</v>
      </c>
      <c r="D911" s="1">
        <f>SUMIFS(T_PROF[claims],T_PROF[year],D$2,T_PROF[encounter],D$4,T_PROF[bill_npi],$A911)</f>
        <v>0</v>
      </c>
      <c r="E911" s="1">
        <f>SUMIFS(T_PROF[claims],T_PROF[year],E$2,T_PROF[encounter],E$4,T_PROF[bill_npi],$A911)</f>
        <v>0</v>
      </c>
      <c r="F911" s="1">
        <f t="shared" si="98"/>
        <v>0</v>
      </c>
      <c r="G911" s="1">
        <f>SUMIFS(T_PROF[claims],T_PROF[year],G$2,T_PROF[encounter],G$4,T_PROF[bill_npi],$A911)</f>
        <v>0</v>
      </c>
      <c r="H911" s="1">
        <f>SUMIFS(T_PROF[claims],T_PROF[year],H$2,T_PROF[encounter],H$4,T_PROF[bill_npi],$A911)</f>
        <v>1</v>
      </c>
      <c r="I911" s="1">
        <f t="shared" si="99"/>
        <v>1</v>
      </c>
      <c r="J911" s="1">
        <f>SUMIFS(T_PROF[claims],T_PROF[year],J$2,T_PROF[encounter],J$4,T_PROF[bill_npi],$A911)</f>
        <v>0</v>
      </c>
      <c r="K911" s="1">
        <f>SUMIFS(T_PROF[claims],T_PROF[year],K$2,T_PROF[encounter],K$4,T_PROF[bill_npi],$A911)</f>
        <v>0</v>
      </c>
      <c r="L911" s="1">
        <f t="shared" si="100"/>
        <v>0</v>
      </c>
      <c r="M911" s="18">
        <f>SUMIFS(T_PROF[paid_amt],T_PROF[bill_npi],$A911,T_PROF[year],M$2,T_PROF[encounter],M$4)</f>
        <v>0</v>
      </c>
      <c r="N911" s="18">
        <f>SUMIFS(T_PROF[paid_amt],T_PROF[bill_npi],$A911,T_PROF[year],N$2,T_PROF[encounter],N$4)</f>
        <v>0</v>
      </c>
      <c r="O911" s="18">
        <f t="shared" si="101"/>
        <v>0</v>
      </c>
      <c r="P911" s="1">
        <f t="shared" si="102"/>
        <v>0</v>
      </c>
      <c r="Q911" s="1">
        <f t="shared" si="103"/>
        <v>0.33333333333333331</v>
      </c>
      <c r="R911" s="1">
        <f t="shared" si="104"/>
        <v>0.33333333333333331</v>
      </c>
      <c r="S911" s="2">
        <f>SUM($R$6:$R911)/SUM($R$6:$R$1749)</f>
        <v>0.98309066261008404</v>
      </c>
    </row>
    <row r="912" spans="1:19" x14ac:dyDescent="0.35">
      <c r="A912">
        <v>1497081962</v>
      </c>
      <c r="B912" t="s">
        <v>357</v>
      </c>
      <c r="C912" t="s">
        <v>2208</v>
      </c>
      <c r="D912" s="1">
        <f>SUMIFS(T_PROF[claims],T_PROF[year],D$2,T_PROF[encounter],D$4,T_PROF[bill_npi],$A912)</f>
        <v>0</v>
      </c>
      <c r="E912" s="1">
        <f>SUMIFS(T_PROF[claims],T_PROF[year],E$2,T_PROF[encounter],E$4,T_PROF[bill_npi],$A912)</f>
        <v>2</v>
      </c>
      <c r="F912" s="1">
        <f t="shared" si="98"/>
        <v>2</v>
      </c>
      <c r="G912" s="1">
        <f>SUMIFS(T_PROF[claims],T_PROF[year],G$2,T_PROF[encounter],G$4,T_PROF[bill_npi],$A912)</f>
        <v>0</v>
      </c>
      <c r="H912" s="1">
        <f>SUMIFS(T_PROF[claims],T_PROF[year],H$2,T_PROF[encounter],H$4,T_PROF[bill_npi],$A912)</f>
        <v>1</v>
      </c>
      <c r="I912" s="1">
        <f t="shared" si="99"/>
        <v>1</v>
      </c>
      <c r="J912" s="1">
        <f>SUMIFS(T_PROF[claims],T_PROF[year],J$2,T_PROF[encounter],J$4,T_PROF[bill_npi],$A912)</f>
        <v>0</v>
      </c>
      <c r="K912" s="1">
        <f>SUMIFS(T_PROF[claims],T_PROF[year],K$2,T_PROF[encounter],K$4,T_PROF[bill_npi],$A912)</f>
        <v>1</v>
      </c>
      <c r="L912" s="1">
        <f t="shared" si="100"/>
        <v>1</v>
      </c>
      <c r="M912" s="18">
        <f>SUMIFS(T_PROF[paid_amt],T_PROF[bill_npi],$A912,T_PROF[year],M$2,T_PROF[encounter],M$4)</f>
        <v>0</v>
      </c>
      <c r="N912" s="18">
        <f>SUMIFS(T_PROF[paid_amt],T_PROF[bill_npi],$A912,T_PROF[year],N$2,T_PROF[encounter],N$4)</f>
        <v>4400</v>
      </c>
      <c r="O912" s="18">
        <f t="shared" si="101"/>
        <v>4400</v>
      </c>
      <c r="P912" s="1">
        <f t="shared" si="102"/>
        <v>0</v>
      </c>
      <c r="Q912" s="1">
        <f t="shared" si="103"/>
        <v>1.3333333333333333</v>
      </c>
      <c r="R912" s="1">
        <f t="shared" si="104"/>
        <v>1.3333333333333333</v>
      </c>
      <c r="S912" s="2">
        <f>SUM($R$6:$R912)/SUM($R$6:$R$1749)</f>
        <v>0.98313205633686473</v>
      </c>
    </row>
    <row r="913" spans="1:19" x14ac:dyDescent="0.35">
      <c r="A913">
        <v>1699895730</v>
      </c>
      <c r="B913" t="s">
        <v>352</v>
      </c>
      <c r="C913" t="s">
        <v>2130</v>
      </c>
      <c r="D913" s="1">
        <f>SUMIFS(T_PROF[claims],T_PROF[year],D$2,T_PROF[encounter],D$4,T_PROF[bill_npi],$A913)</f>
        <v>0</v>
      </c>
      <c r="E913" s="1">
        <f>SUMIFS(T_PROF[claims],T_PROF[year],E$2,T_PROF[encounter],E$4,T_PROF[bill_npi],$A913)</f>
        <v>0</v>
      </c>
      <c r="F913" s="1">
        <f t="shared" si="98"/>
        <v>0</v>
      </c>
      <c r="G913" s="1">
        <f>SUMIFS(T_PROF[claims],T_PROF[year],G$2,T_PROF[encounter],G$4,T_PROF[bill_npi],$A913)</f>
        <v>2</v>
      </c>
      <c r="H913" s="1">
        <f>SUMIFS(T_PROF[claims],T_PROF[year],H$2,T_PROF[encounter],H$4,T_PROF[bill_npi],$A913)</f>
        <v>0</v>
      </c>
      <c r="I913" s="1">
        <f t="shared" si="99"/>
        <v>2</v>
      </c>
      <c r="J913" s="1">
        <f>SUMIFS(T_PROF[claims],T_PROF[year],J$2,T_PROF[encounter],J$4,T_PROF[bill_npi],$A913)</f>
        <v>0</v>
      </c>
      <c r="K913" s="1">
        <f>SUMIFS(T_PROF[claims],T_PROF[year],K$2,T_PROF[encounter],K$4,T_PROF[bill_npi],$A913)</f>
        <v>0</v>
      </c>
      <c r="L913" s="1">
        <f t="shared" si="100"/>
        <v>0</v>
      </c>
      <c r="M913" s="18">
        <f>SUMIFS(T_PROF[paid_amt],T_PROF[bill_npi],$A913,T_PROF[year],M$2,T_PROF[encounter],M$4)</f>
        <v>0</v>
      </c>
      <c r="N913" s="18">
        <f>SUMIFS(T_PROF[paid_amt],T_PROF[bill_npi],$A913,T_PROF[year],N$2,T_PROF[encounter],N$4)</f>
        <v>0</v>
      </c>
      <c r="O913" s="18">
        <f t="shared" si="101"/>
        <v>0</v>
      </c>
      <c r="P913" s="1">
        <f t="shared" si="102"/>
        <v>0.66666666666666663</v>
      </c>
      <c r="Q913" s="1">
        <f t="shared" si="103"/>
        <v>0</v>
      </c>
      <c r="R913" s="1">
        <f t="shared" si="104"/>
        <v>0.66666666666666663</v>
      </c>
      <c r="S913" s="2">
        <f>SUM($R$6:$R913)/SUM($R$6:$R$1749)</f>
        <v>0.98315275320025508</v>
      </c>
    </row>
    <row r="914" spans="1:19" x14ac:dyDescent="0.35">
      <c r="A914">
        <v>1528134723</v>
      </c>
      <c r="B914" t="s">
        <v>351</v>
      </c>
      <c r="C914" t="s">
        <v>777</v>
      </c>
      <c r="D914" s="1">
        <f>SUMIFS(T_PROF[claims],T_PROF[year],D$2,T_PROF[encounter],D$4,T_PROF[bill_npi],$A914)</f>
        <v>1</v>
      </c>
      <c r="E914" s="1">
        <f>SUMIFS(T_PROF[claims],T_PROF[year],E$2,T_PROF[encounter],E$4,T_PROF[bill_npi],$A914)</f>
        <v>0</v>
      </c>
      <c r="F914" s="1">
        <f t="shared" si="98"/>
        <v>1</v>
      </c>
      <c r="G914" s="1">
        <f>SUMIFS(T_PROF[claims],T_PROF[year],G$2,T_PROF[encounter],G$4,T_PROF[bill_npi],$A914)</f>
        <v>2</v>
      </c>
      <c r="H914" s="1">
        <f>SUMIFS(T_PROF[claims],T_PROF[year],H$2,T_PROF[encounter],H$4,T_PROF[bill_npi],$A914)</f>
        <v>0</v>
      </c>
      <c r="I914" s="1">
        <f t="shared" si="99"/>
        <v>2</v>
      </c>
      <c r="J914" s="1">
        <f>SUMIFS(T_PROF[claims],T_PROF[year],J$2,T_PROF[encounter],J$4,T_PROF[bill_npi],$A914)</f>
        <v>0</v>
      </c>
      <c r="K914" s="1">
        <f>SUMIFS(T_PROF[claims],T_PROF[year],K$2,T_PROF[encounter],K$4,T_PROF[bill_npi],$A914)</f>
        <v>0</v>
      </c>
      <c r="L914" s="1">
        <f t="shared" si="100"/>
        <v>0</v>
      </c>
      <c r="M914" s="18">
        <f>SUMIFS(T_PROF[paid_amt],T_PROF[bill_npi],$A914,T_PROF[year],M$2,T_PROF[encounter],M$4)</f>
        <v>0</v>
      </c>
      <c r="N914" s="18">
        <f>SUMIFS(T_PROF[paid_amt],T_PROF[bill_npi],$A914,T_PROF[year],N$2,T_PROF[encounter],N$4)</f>
        <v>0</v>
      </c>
      <c r="O914" s="18">
        <f t="shared" si="101"/>
        <v>0</v>
      </c>
      <c r="P914" s="1">
        <f t="shared" si="102"/>
        <v>1</v>
      </c>
      <c r="Q914" s="1">
        <f t="shared" si="103"/>
        <v>0</v>
      </c>
      <c r="R914" s="1">
        <f t="shared" si="104"/>
        <v>1</v>
      </c>
      <c r="S914" s="2">
        <f>SUM($R$6:$R914)/SUM($R$6:$R$1749)</f>
        <v>0.98318379849534066</v>
      </c>
    </row>
    <row r="915" spans="1:19" x14ac:dyDescent="0.35">
      <c r="A915">
        <v>1801885835</v>
      </c>
      <c r="B915" t="s">
        <v>351</v>
      </c>
      <c r="C915" t="s">
        <v>777</v>
      </c>
      <c r="D915" s="1">
        <f>SUMIFS(T_PROF[claims],T_PROF[year],D$2,T_PROF[encounter],D$4,T_PROF[bill_npi],$A915)</f>
        <v>0</v>
      </c>
      <c r="E915" s="1">
        <f>SUMIFS(T_PROF[claims],T_PROF[year],E$2,T_PROF[encounter],E$4,T_PROF[bill_npi],$A915)</f>
        <v>0</v>
      </c>
      <c r="F915" s="1">
        <f t="shared" si="98"/>
        <v>0</v>
      </c>
      <c r="G915" s="1">
        <f>SUMIFS(T_PROF[claims],T_PROF[year],G$2,T_PROF[encounter],G$4,T_PROF[bill_npi],$A915)</f>
        <v>1</v>
      </c>
      <c r="H915" s="1">
        <f>SUMIFS(T_PROF[claims],T_PROF[year],H$2,T_PROF[encounter],H$4,T_PROF[bill_npi],$A915)</f>
        <v>2</v>
      </c>
      <c r="I915" s="1">
        <f t="shared" si="99"/>
        <v>3</v>
      </c>
      <c r="J915" s="1">
        <f>SUMIFS(T_PROF[claims],T_PROF[year],J$2,T_PROF[encounter],J$4,T_PROF[bill_npi],$A915)</f>
        <v>2</v>
      </c>
      <c r="K915" s="1">
        <f>SUMIFS(T_PROF[claims],T_PROF[year],K$2,T_PROF[encounter],K$4,T_PROF[bill_npi],$A915)</f>
        <v>0</v>
      </c>
      <c r="L915" s="1">
        <f t="shared" si="100"/>
        <v>2</v>
      </c>
      <c r="M915" s="18">
        <f>SUMIFS(T_PROF[paid_amt],T_PROF[bill_npi],$A915,T_PROF[year],M$2,T_PROF[encounter],M$4)</f>
        <v>1720.75</v>
      </c>
      <c r="N915" s="18">
        <f>SUMIFS(T_PROF[paid_amt],T_PROF[bill_npi],$A915,T_PROF[year],N$2,T_PROF[encounter],N$4)</f>
        <v>0</v>
      </c>
      <c r="O915" s="18">
        <f t="shared" si="101"/>
        <v>1720.75</v>
      </c>
      <c r="P915" s="1">
        <f t="shared" si="102"/>
        <v>1</v>
      </c>
      <c r="Q915" s="1">
        <f t="shared" si="103"/>
        <v>0.66666666666666663</v>
      </c>
      <c r="R915" s="1">
        <f t="shared" si="104"/>
        <v>1.6666666666666667</v>
      </c>
      <c r="S915" s="2">
        <f>SUM($R$6:$R915)/SUM($R$6:$R$1749)</f>
        <v>0.98323554065381658</v>
      </c>
    </row>
    <row r="916" spans="1:19" x14ac:dyDescent="0.35">
      <c r="A916">
        <v>1275809469</v>
      </c>
      <c r="B916" t="s">
        <v>351</v>
      </c>
      <c r="C916" t="s">
        <v>777</v>
      </c>
      <c r="D916" s="1">
        <f>SUMIFS(T_PROF[claims],T_PROF[year],D$2,T_PROF[encounter],D$4,T_PROF[bill_npi],$A916)</f>
        <v>0</v>
      </c>
      <c r="E916" s="1">
        <f>SUMIFS(T_PROF[claims],T_PROF[year],E$2,T_PROF[encounter],E$4,T_PROF[bill_npi],$A916)</f>
        <v>0</v>
      </c>
      <c r="F916" s="1">
        <f t="shared" si="98"/>
        <v>0</v>
      </c>
      <c r="G916" s="1">
        <f>SUMIFS(T_PROF[claims],T_PROF[year],G$2,T_PROF[encounter],G$4,T_PROF[bill_npi],$A916)</f>
        <v>1</v>
      </c>
      <c r="H916" s="1">
        <f>SUMIFS(T_PROF[claims],T_PROF[year],H$2,T_PROF[encounter],H$4,T_PROF[bill_npi],$A916)</f>
        <v>0</v>
      </c>
      <c r="I916" s="1">
        <f t="shared" si="99"/>
        <v>1</v>
      </c>
      <c r="J916" s="1">
        <f>SUMIFS(T_PROF[claims],T_PROF[year],J$2,T_PROF[encounter],J$4,T_PROF[bill_npi],$A916)</f>
        <v>2</v>
      </c>
      <c r="K916" s="1">
        <f>SUMIFS(T_PROF[claims],T_PROF[year],K$2,T_PROF[encounter],K$4,T_PROF[bill_npi],$A916)</f>
        <v>0</v>
      </c>
      <c r="L916" s="1">
        <f t="shared" si="100"/>
        <v>2</v>
      </c>
      <c r="M916" s="18">
        <f>SUMIFS(T_PROF[paid_amt],T_PROF[bill_npi],$A916,T_PROF[year],M$2,T_PROF[encounter],M$4)</f>
        <v>0</v>
      </c>
      <c r="N916" s="18">
        <f>SUMIFS(T_PROF[paid_amt],T_PROF[bill_npi],$A916,T_PROF[year],N$2,T_PROF[encounter],N$4)</f>
        <v>0</v>
      </c>
      <c r="O916" s="18">
        <f t="shared" si="101"/>
        <v>0</v>
      </c>
      <c r="P916" s="1">
        <f t="shared" si="102"/>
        <v>1</v>
      </c>
      <c r="Q916" s="1">
        <f t="shared" si="103"/>
        <v>0</v>
      </c>
      <c r="R916" s="1">
        <f t="shared" si="104"/>
        <v>1</v>
      </c>
      <c r="S916" s="2">
        <f>SUM($R$6:$R916)/SUM($R$6:$R$1749)</f>
        <v>0.98326658594890215</v>
      </c>
    </row>
    <row r="917" spans="1:19" x14ac:dyDescent="0.35">
      <c r="A917">
        <v>1740238203</v>
      </c>
      <c r="B917" t="s">
        <v>351</v>
      </c>
      <c r="C917" t="s">
        <v>777</v>
      </c>
      <c r="D917" s="1">
        <f>SUMIFS(T_PROF[claims],T_PROF[year],D$2,T_PROF[encounter],D$4,T_PROF[bill_npi],$A917)</f>
        <v>1</v>
      </c>
      <c r="E917" s="1">
        <f>SUMIFS(T_PROF[claims],T_PROF[year],E$2,T_PROF[encounter],E$4,T_PROF[bill_npi],$A917)</f>
        <v>0</v>
      </c>
      <c r="F917" s="1">
        <f t="shared" si="98"/>
        <v>1</v>
      </c>
      <c r="G917" s="1">
        <f>SUMIFS(T_PROF[claims],T_PROF[year],G$2,T_PROF[encounter],G$4,T_PROF[bill_npi],$A917)</f>
        <v>2</v>
      </c>
      <c r="H917" s="1">
        <f>SUMIFS(T_PROF[claims],T_PROF[year],H$2,T_PROF[encounter],H$4,T_PROF[bill_npi],$A917)</f>
        <v>0</v>
      </c>
      <c r="I917" s="1">
        <f t="shared" si="99"/>
        <v>2</v>
      </c>
      <c r="J917" s="1">
        <f>SUMIFS(T_PROF[claims],T_PROF[year],J$2,T_PROF[encounter],J$4,T_PROF[bill_npi],$A917)</f>
        <v>3</v>
      </c>
      <c r="K917" s="1">
        <f>SUMIFS(T_PROF[claims],T_PROF[year],K$2,T_PROF[encounter],K$4,T_PROF[bill_npi],$A917)</f>
        <v>0</v>
      </c>
      <c r="L917" s="1">
        <f t="shared" si="100"/>
        <v>3</v>
      </c>
      <c r="M917" s="18">
        <f>SUMIFS(T_PROF[paid_amt],T_PROF[bill_npi],$A917,T_PROF[year],M$2,T_PROF[encounter],M$4)</f>
        <v>3531.96</v>
      </c>
      <c r="N917" s="18">
        <f>SUMIFS(T_PROF[paid_amt],T_PROF[bill_npi],$A917,T_PROF[year],N$2,T_PROF[encounter],N$4)</f>
        <v>0</v>
      </c>
      <c r="O917" s="18">
        <f t="shared" si="101"/>
        <v>3531.96</v>
      </c>
      <c r="P917" s="1">
        <f t="shared" si="102"/>
        <v>2</v>
      </c>
      <c r="Q917" s="1">
        <f t="shared" si="103"/>
        <v>0</v>
      </c>
      <c r="R917" s="1">
        <f t="shared" si="104"/>
        <v>2</v>
      </c>
      <c r="S917" s="2">
        <f>SUM($R$6:$R917)/SUM($R$6:$R$1749)</f>
        <v>0.98332867653907319</v>
      </c>
    </row>
    <row r="918" spans="1:19" x14ac:dyDescent="0.35">
      <c r="A918">
        <v>1609950450</v>
      </c>
      <c r="B918" t="s">
        <v>354</v>
      </c>
      <c r="C918" t="s">
        <v>777</v>
      </c>
      <c r="D918" s="1">
        <f>SUMIFS(T_PROF[claims],T_PROF[year],D$2,T_PROF[encounter],D$4,T_PROF[bill_npi],$A918)</f>
        <v>1</v>
      </c>
      <c r="E918" s="1">
        <f>SUMIFS(T_PROF[claims],T_PROF[year],E$2,T_PROF[encounter],E$4,T_PROF[bill_npi],$A918)</f>
        <v>0</v>
      </c>
      <c r="F918" s="1">
        <f t="shared" si="98"/>
        <v>1</v>
      </c>
      <c r="G918" s="1">
        <f>SUMIFS(T_PROF[claims],T_PROF[year],G$2,T_PROF[encounter],G$4,T_PROF[bill_npi],$A918)</f>
        <v>0</v>
      </c>
      <c r="H918" s="1">
        <f>SUMIFS(T_PROF[claims],T_PROF[year],H$2,T_PROF[encounter],H$4,T_PROF[bill_npi],$A918)</f>
        <v>0</v>
      </c>
      <c r="I918" s="1">
        <f t="shared" si="99"/>
        <v>0</v>
      </c>
      <c r="J918" s="1">
        <f>SUMIFS(T_PROF[claims],T_PROF[year],J$2,T_PROF[encounter],J$4,T_PROF[bill_npi],$A918)</f>
        <v>0</v>
      </c>
      <c r="K918" s="1">
        <f>SUMIFS(T_PROF[claims],T_PROF[year],K$2,T_PROF[encounter],K$4,T_PROF[bill_npi],$A918)</f>
        <v>0</v>
      </c>
      <c r="L918" s="1">
        <f t="shared" si="100"/>
        <v>0</v>
      </c>
      <c r="M918" s="18">
        <f>SUMIFS(T_PROF[paid_amt],T_PROF[bill_npi],$A918,T_PROF[year],M$2,T_PROF[encounter],M$4)</f>
        <v>0</v>
      </c>
      <c r="N918" s="18">
        <f>SUMIFS(T_PROF[paid_amt],T_PROF[bill_npi],$A918,T_PROF[year],N$2,T_PROF[encounter],N$4)</f>
        <v>0</v>
      </c>
      <c r="O918" s="18">
        <f t="shared" si="101"/>
        <v>0</v>
      </c>
      <c r="P918" s="1">
        <f t="shared" si="102"/>
        <v>0.33333333333333331</v>
      </c>
      <c r="Q918" s="1">
        <f t="shared" si="103"/>
        <v>0</v>
      </c>
      <c r="R918" s="1">
        <f t="shared" si="104"/>
        <v>0.33333333333333331</v>
      </c>
      <c r="S918" s="2">
        <f>SUM($R$6:$R918)/SUM($R$6:$R$1749)</f>
        <v>0.98333902497076831</v>
      </c>
    </row>
    <row r="919" spans="1:19" x14ac:dyDescent="0.35">
      <c r="A919">
        <v>1942576459</v>
      </c>
      <c r="B919" t="s">
        <v>351</v>
      </c>
      <c r="C919" t="s">
        <v>777</v>
      </c>
      <c r="D919" s="1">
        <f>SUMIFS(T_PROF[claims],T_PROF[year],D$2,T_PROF[encounter],D$4,T_PROF[bill_npi],$A919)</f>
        <v>2</v>
      </c>
      <c r="E919" s="1">
        <f>SUMIFS(T_PROF[claims],T_PROF[year],E$2,T_PROF[encounter],E$4,T_PROF[bill_npi],$A919)</f>
        <v>1</v>
      </c>
      <c r="F919" s="1">
        <f t="shared" si="98"/>
        <v>3</v>
      </c>
      <c r="G919" s="1">
        <f>SUMIFS(T_PROF[claims],T_PROF[year],G$2,T_PROF[encounter],G$4,T_PROF[bill_npi],$A919)</f>
        <v>1</v>
      </c>
      <c r="H919" s="1">
        <f>SUMIFS(T_PROF[claims],T_PROF[year],H$2,T_PROF[encounter],H$4,T_PROF[bill_npi],$A919)</f>
        <v>0</v>
      </c>
      <c r="I919" s="1">
        <f t="shared" si="99"/>
        <v>1</v>
      </c>
      <c r="J919" s="1">
        <f>SUMIFS(T_PROF[claims],T_PROF[year],J$2,T_PROF[encounter],J$4,T_PROF[bill_npi],$A919)</f>
        <v>1</v>
      </c>
      <c r="K919" s="1">
        <f>SUMIFS(T_PROF[claims],T_PROF[year],K$2,T_PROF[encounter],K$4,T_PROF[bill_npi],$A919)</f>
        <v>0</v>
      </c>
      <c r="L919" s="1">
        <f t="shared" si="100"/>
        <v>1</v>
      </c>
      <c r="M919" s="18">
        <f>SUMIFS(T_PROF[paid_amt],T_PROF[bill_npi],$A919,T_PROF[year],M$2,T_PROF[encounter],M$4)</f>
        <v>1720.75</v>
      </c>
      <c r="N919" s="18">
        <f>SUMIFS(T_PROF[paid_amt],T_PROF[bill_npi],$A919,T_PROF[year],N$2,T_PROF[encounter],N$4)</f>
        <v>0</v>
      </c>
      <c r="O919" s="18">
        <f t="shared" si="101"/>
        <v>1720.75</v>
      </c>
      <c r="P919" s="1">
        <f t="shared" si="102"/>
        <v>1.3333333333333333</v>
      </c>
      <c r="Q919" s="1">
        <f t="shared" si="103"/>
        <v>0.33333333333333331</v>
      </c>
      <c r="R919" s="1">
        <f t="shared" si="104"/>
        <v>1.6666666666666667</v>
      </c>
      <c r="S919" s="2">
        <f>SUM($R$6:$R919)/SUM($R$6:$R$1749)</f>
        <v>0.98339076712924423</v>
      </c>
    </row>
    <row r="920" spans="1:19" x14ac:dyDescent="0.35">
      <c r="A920">
        <v>1447299573</v>
      </c>
      <c r="B920" t="s">
        <v>351</v>
      </c>
      <c r="C920" t="s">
        <v>777</v>
      </c>
      <c r="D920" s="1">
        <f>SUMIFS(T_PROF[claims],T_PROF[year],D$2,T_PROF[encounter],D$4,T_PROF[bill_npi],$A920)</f>
        <v>0</v>
      </c>
      <c r="E920" s="1">
        <f>SUMIFS(T_PROF[claims],T_PROF[year],E$2,T_PROF[encounter],E$4,T_PROF[bill_npi],$A920)</f>
        <v>0</v>
      </c>
      <c r="F920" s="1">
        <f t="shared" si="98"/>
        <v>0</v>
      </c>
      <c r="G920" s="1">
        <f>SUMIFS(T_PROF[claims],T_PROF[year],G$2,T_PROF[encounter],G$4,T_PROF[bill_npi],$A920)</f>
        <v>0</v>
      </c>
      <c r="H920" s="1">
        <f>SUMIFS(T_PROF[claims],T_PROF[year],H$2,T_PROF[encounter],H$4,T_PROF[bill_npi],$A920)</f>
        <v>1</v>
      </c>
      <c r="I920" s="1">
        <f t="shared" si="99"/>
        <v>1</v>
      </c>
      <c r="J920" s="1">
        <f>SUMIFS(T_PROF[claims],T_PROF[year],J$2,T_PROF[encounter],J$4,T_PROF[bill_npi],$A920)</f>
        <v>0</v>
      </c>
      <c r="K920" s="1">
        <f>SUMIFS(T_PROF[claims],T_PROF[year],K$2,T_PROF[encounter],K$4,T_PROF[bill_npi],$A920)</f>
        <v>0</v>
      </c>
      <c r="L920" s="1">
        <f t="shared" si="100"/>
        <v>0</v>
      </c>
      <c r="M920" s="18">
        <f>SUMIFS(T_PROF[paid_amt],T_PROF[bill_npi],$A920,T_PROF[year],M$2,T_PROF[encounter],M$4)</f>
        <v>0</v>
      </c>
      <c r="N920" s="18">
        <f>SUMIFS(T_PROF[paid_amt],T_PROF[bill_npi],$A920,T_PROF[year],N$2,T_PROF[encounter],N$4)</f>
        <v>0</v>
      </c>
      <c r="O920" s="18">
        <f t="shared" si="101"/>
        <v>0</v>
      </c>
      <c r="P920" s="1">
        <f t="shared" si="102"/>
        <v>0</v>
      </c>
      <c r="Q920" s="1">
        <f t="shared" si="103"/>
        <v>0.33333333333333331</v>
      </c>
      <c r="R920" s="1">
        <f t="shared" si="104"/>
        <v>0.33333333333333331</v>
      </c>
      <c r="S920" s="2">
        <f>SUM($R$6:$R920)/SUM($R$6:$R$1749)</f>
        <v>0.98340111556093934</v>
      </c>
    </row>
    <row r="921" spans="1:19" x14ac:dyDescent="0.35">
      <c r="A921">
        <v>1366458804</v>
      </c>
      <c r="B921" t="s">
        <v>351</v>
      </c>
      <c r="C921" t="s">
        <v>777</v>
      </c>
      <c r="D921" s="1">
        <f>SUMIFS(T_PROF[claims],T_PROF[year],D$2,T_PROF[encounter],D$4,T_PROF[bill_npi],$A921)</f>
        <v>2</v>
      </c>
      <c r="E921" s="1">
        <f>SUMIFS(T_PROF[claims],T_PROF[year],E$2,T_PROF[encounter],E$4,T_PROF[bill_npi],$A921)</f>
        <v>0</v>
      </c>
      <c r="F921" s="1">
        <f t="shared" si="98"/>
        <v>2</v>
      </c>
      <c r="G921" s="1">
        <f>SUMIFS(T_PROF[claims],T_PROF[year],G$2,T_PROF[encounter],G$4,T_PROF[bill_npi],$A921)</f>
        <v>1</v>
      </c>
      <c r="H921" s="1">
        <f>SUMIFS(T_PROF[claims],T_PROF[year],H$2,T_PROF[encounter],H$4,T_PROF[bill_npi],$A921)</f>
        <v>0</v>
      </c>
      <c r="I921" s="1">
        <f t="shared" si="99"/>
        <v>1</v>
      </c>
      <c r="J921" s="1">
        <f>SUMIFS(T_PROF[claims],T_PROF[year],J$2,T_PROF[encounter],J$4,T_PROF[bill_npi],$A921)</f>
        <v>0</v>
      </c>
      <c r="K921" s="1">
        <f>SUMIFS(T_PROF[claims],T_PROF[year],K$2,T_PROF[encounter],K$4,T_PROF[bill_npi],$A921)</f>
        <v>0</v>
      </c>
      <c r="L921" s="1">
        <f t="shared" si="100"/>
        <v>0</v>
      </c>
      <c r="M921" s="18">
        <f>SUMIFS(T_PROF[paid_amt],T_PROF[bill_npi],$A921,T_PROF[year],M$2,T_PROF[encounter],M$4)</f>
        <v>0</v>
      </c>
      <c r="N921" s="18">
        <f>SUMIFS(T_PROF[paid_amt],T_PROF[bill_npi],$A921,T_PROF[year],N$2,T_PROF[encounter],N$4)</f>
        <v>0</v>
      </c>
      <c r="O921" s="18">
        <f t="shared" si="101"/>
        <v>0</v>
      </c>
      <c r="P921" s="1">
        <f t="shared" si="102"/>
        <v>1</v>
      </c>
      <c r="Q921" s="1">
        <f t="shared" si="103"/>
        <v>0</v>
      </c>
      <c r="R921" s="1">
        <f t="shared" si="104"/>
        <v>1</v>
      </c>
      <c r="S921" s="2">
        <f>SUM($R$6:$R921)/SUM($R$6:$R$1749)</f>
        <v>0.98343216085602492</v>
      </c>
    </row>
    <row r="922" spans="1:19" x14ac:dyDescent="0.35">
      <c r="A922">
        <v>1043257462</v>
      </c>
      <c r="B922" t="s">
        <v>351</v>
      </c>
      <c r="C922" t="s">
        <v>777</v>
      </c>
      <c r="D922" s="1">
        <f>SUMIFS(T_PROF[claims],T_PROF[year],D$2,T_PROF[encounter],D$4,T_PROF[bill_npi],$A922)</f>
        <v>0</v>
      </c>
      <c r="E922" s="1">
        <f>SUMIFS(T_PROF[claims],T_PROF[year],E$2,T_PROF[encounter],E$4,T_PROF[bill_npi],$A922)</f>
        <v>0</v>
      </c>
      <c r="F922" s="1">
        <f t="shared" si="98"/>
        <v>0</v>
      </c>
      <c r="G922" s="1">
        <f>SUMIFS(T_PROF[claims],T_PROF[year],G$2,T_PROF[encounter],G$4,T_PROF[bill_npi],$A922)</f>
        <v>2</v>
      </c>
      <c r="H922" s="1">
        <f>SUMIFS(T_PROF[claims],T_PROF[year],H$2,T_PROF[encounter],H$4,T_PROF[bill_npi],$A922)</f>
        <v>0</v>
      </c>
      <c r="I922" s="1">
        <f t="shared" si="99"/>
        <v>2</v>
      </c>
      <c r="J922" s="1">
        <f>SUMIFS(T_PROF[claims],T_PROF[year],J$2,T_PROF[encounter],J$4,T_PROF[bill_npi],$A922)</f>
        <v>0</v>
      </c>
      <c r="K922" s="1">
        <f>SUMIFS(T_PROF[claims],T_PROF[year],K$2,T_PROF[encounter],K$4,T_PROF[bill_npi],$A922)</f>
        <v>0</v>
      </c>
      <c r="L922" s="1">
        <f t="shared" si="100"/>
        <v>0</v>
      </c>
      <c r="M922" s="18">
        <f>SUMIFS(T_PROF[paid_amt],T_PROF[bill_npi],$A922,T_PROF[year],M$2,T_PROF[encounter],M$4)</f>
        <v>0</v>
      </c>
      <c r="N922" s="18">
        <f>SUMIFS(T_PROF[paid_amt],T_PROF[bill_npi],$A922,T_PROF[year],N$2,T_PROF[encounter],N$4)</f>
        <v>0</v>
      </c>
      <c r="O922" s="18">
        <f t="shared" si="101"/>
        <v>0</v>
      </c>
      <c r="P922" s="1">
        <f t="shared" si="102"/>
        <v>0.66666666666666663</v>
      </c>
      <c r="Q922" s="1">
        <f t="shared" si="103"/>
        <v>0</v>
      </c>
      <c r="R922" s="1">
        <f t="shared" si="104"/>
        <v>0.66666666666666663</v>
      </c>
      <c r="S922" s="2">
        <f>SUM($R$6:$R922)/SUM($R$6:$R$1749)</f>
        <v>0.98345285771941526</v>
      </c>
    </row>
    <row r="923" spans="1:19" x14ac:dyDescent="0.35">
      <c r="A923">
        <v>1568480903</v>
      </c>
      <c r="B923" t="s">
        <v>361</v>
      </c>
      <c r="C923" t="s">
        <v>546</v>
      </c>
      <c r="D923" s="1">
        <f>SUMIFS(T_PROF[claims],T_PROF[year],D$2,T_PROF[encounter],D$4,T_PROF[bill_npi],$A923)</f>
        <v>0</v>
      </c>
      <c r="E923" s="1">
        <f>SUMIFS(T_PROF[claims],T_PROF[year],E$2,T_PROF[encounter],E$4,T_PROF[bill_npi],$A923)</f>
        <v>0</v>
      </c>
      <c r="F923" s="1">
        <f t="shared" si="98"/>
        <v>0</v>
      </c>
      <c r="G923" s="1">
        <f>SUMIFS(T_PROF[claims],T_PROF[year],G$2,T_PROF[encounter],G$4,T_PROF[bill_npi],$A923)</f>
        <v>0</v>
      </c>
      <c r="H923" s="1">
        <f>SUMIFS(T_PROF[claims],T_PROF[year],H$2,T_PROF[encounter],H$4,T_PROF[bill_npi],$A923)</f>
        <v>0</v>
      </c>
      <c r="I923" s="1">
        <f t="shared" si="99"/>
        <v>0</v>
      </c>
      <c r="J923" s="1">
        <f>SUMIFS(T_PROF[claims],T_PROF[year],J$2,T_PROF[encounter],J$4,T_PROF[bill_npi],$A923)</f>
        <v>0</v>
      </c>
      <c r="K923" s="1">
        <f>SUMIFS(T_PROF[claims],T_PROF[year],K$2,T_PROF[encounter],K$4,T_PROF[bill_npi],$A923)</f>
        <v>0</v>
      </c>
      <c r="L923" s="1">
        <f t="shared" si="100"/>
        <v>0</v>
      </c>
      <c r="M923" s="18">
        <f>SUMIFS(T_PROF[paid_amt],T_PROF[bill_npi],$A923,T_PROF[year],M$2,T_PROF[encounter],M$4)</f>
        <v>0</v>
      </c>
      <c r="N923" s="18">
        <f>SUMIFS(T_PROF[paid_amt],T_PROF[bill_npi],$A923,T_PROF[year],N$2,T_PROF[encounter],N$4)</f>
        <v>0</v>
      </c>
      <c r="O923" s="18">
        <f t="shared" si="101"/>
        <v>0</v>
      </c>
      <c r="P923" s="1">
        <f t="shared" si="102"/>
        <v>0</v>
      </c>
      <c r="Q923" s="1">
        <f t="shared" si="103"/>
        <v>0</v>
      </c>
      <c r="R923" s="1">
        <f t="shared" si="104"/>
        <v>0</v>
      </c>
      <c r="S923" s="2">
        <f>SUM($R$6:$R923)/SUM($R$6:$R$1749)</f>
        <v>0.98345285771941526</v>
      </c>
    </row>
    <row r="924" spans="1:19" x14ac:dyDescent="0.35">
      <c r="A924">
        <v>1073892592</v>
      </c>
      <c r="B924" t="s">
        <v>351</v>
      </c>
      <c r="C924" t="s">
        <v>777</v>
      </c>
      <c r="D924" s="1">
        <f>SUMIFS(T_PROF[claims],T_PROF[year],D$2,T_PROF[encounter],D$4,T_PROF[bill_npi],$A924)</f>
        <v>0</v>
      </c>
      <c r="E924" s="1">
        <f>SUMIFS(T_PROF[claims],T_PROF[year],E$2,T_PROF[encounter],E$4,T_PROF[bill_npi],$A924)</f>
        <v>3</v>
      </c>
      <c r="F924" s="1">
        <f t="shared" si="98"/>
        <v>3</v>
      </c>
      <c r="G924" s="1">
        <f>SUMIFS(T_PROF[claims],T_PROF[year],G$2,T_PROF[encounter],G$4,T_PROF[bill_npi],$A924)</f>
        <v>0</v>
      </c>
      <c r="H924" s="1">
        <f>SUMIFS(T_PROF[claims],T_PROF[year],H$2,T_PROF[encounter],H$4,T_PROF[bill_npi],$A924)</f>
        <v>0</v>
      </c>
      <c r="I924" s="1">
        <f t="shared" si="99"/>
        <v>0</v>
      </c>
      <c r="J924" s="1">
        <f>SUMIFS(T_PROF[claims],T_PROF[year],J$2,T_PROF[encounter],J$4,T_PROF[bill_npi],$A924)</f>
        <v>1</v>
      </c>
      <c r="K924" s="1">
        <f>SUMIFS(T_PROF[claims],T_PROF[year],K$2,T_PROF[encounter],K$4,T_PROF[bill_npi],$A924)</f>
        <v>0</v>
      </c>
      <c r="L924" s="1">
        <f t="shared" si="100"/>
        <v>1</v>
      </c>
      <c r="M924" s="18">
        <f>SUMIFS(T_PROF[paid_amt],T_PROF[bill_npi],$A924,T_PROF[year],M$2,T_PROF[encounter],M$4)</f>
        <v>1720.75</v>
      </c>
      <c r="N924" s="18">
        <f>SUMIFS(T_PROF[paid_amt],T_PROF[bill_npi],$A924,T_PROF[year],N$2,T_PROF[encounter],N$4)</f>
        <v>0</v>
      </c>
      <c r="O924" s="18">
        <f t="shared" si="101"/>
        <v>1720.75</v>
      </c>
      <c r="P924" s="1">
        <f t="shared" si="102"/>
        <v>0.33333333333333331</v>
      </c>
      <c r="Q924" s="1">
        <f t="shared" si="103"/>
        <v>1</v>
      </c>
      <c r="R924" s="1">
        <f t="shared" si="104"/>
        <v>1.3333333333333333</v>
      </c>
      <c r="S924" s="2">
        <f>SUM($R$6:$R924)/SUM($R$6:$R$1749)</f>
        <v>0.98349425144619596</v>
      </c>
    </row>
    <row r="925" spans="1:19" x14ac:dyDescent="0.35">
      <c r="A925">
        <v>1467557389</v>
      </c>
      <c r="B925" t="s">
        <v>351</v>
      </c>
      <c r="C925" t="s">
        <v>777</v>
      </c>
      <c r="D925" s="1">
        <f>SUMIFS(T_PROF[claims],T_PROF[year],D$2,T_PROF[encounter],D$4,T_PROF[bill_npi],$A925)</f>
        <v>1</v>
      </c>
      <c r="E925" s="1">
        <f>SUMIFS(T_PROF[claims],T_PROF[year],E$2,T_PROF[encounter],E$4,T_PROF[bill_npi],$A925)</f>
        <v>0</v>
      </c>
      <c r="F925" s="1">
        <f t="shared" si="98"/>
        <v>1</v>
      </c>
      <c r="G925" s="1">
        <f>SUMIFS(T_PROF[claims],T_PROF[year],G$2,T_PROF[encounter],G$4,T_PROF[bill_npi],$A925)</f>
        <v>4</v>
      </c>
      <c r="H925" s="1">
        <f>SUMIFS(T_PROF[claims],T_PROF[year],H$2,T_PROF[encounter],H$4,T_PROF[bill_npi],$A925)</f>
        <v>0</v>
      </c>
      <c r="I925" s="1">
        <f t="shared" si="99"/>
        <v>4</v>
      </c>
      <c r="J925" s="1">
        <f>SUMIFS(T_PROF[claims],T_PROF[year],J$2,T_PROF[encounter],J$4,T_PROF[bill_npi],$A925)</f>
        <v>0</v>
      </c>
      <c r="K925" s="1">
        <f>SUMIFS(T_PROF[claims],T_PROF[year],K$2,T_PROF[encounter],K$4,T_PROF[bill_npi],$A925)</f>
        <v>2</v>
      </c>
      <c r="L925" s="1">
        <f t="shared" si="100"/>
        <v>2</v>
      </c>
      <c r="M925" s="18">
        <f>SUMIFS(T_PROF[paid_amt],T_PROF[bill_npi],$A925,T_PROF[year],M$2,T_PROF[encounter],M$4)</f>
        <v>0</v>
      </c>
      <c r="N925" s="18">
        <f>SUMIFS(T_PROF[paid_amt],T_PROF[bill_npi],$A925,T_PROF[year],N$2,T_PROF[encounter],N$4)</f>
        <v>0</v>
      </c>
      <c r="O925" s="18">
        <f t="shared" si="101"/>
        <v>0</v>
      </c>
      <c r="P925" s="1">
        <f t="shared" si="102"/>
        <v>1.6666666666666667</v>
      </c>
      <c r="Q925" s="1">
        <f t="shared" si="103"/>
        <v>0.66666666666666663</v>
      </c>
      <c r="R925" s="1">
        <f t="shared" si="104"/>
        <v>2.3333333333333335</v>
      </c>
      <c r="S925" s="2">
        <f>SUM($R$6:$R925)/SUM($R$6:$R$1749)</f>
        <v>0.98356669046806211</v>
      </c>
    </row>
    <row r="926" spans="1:19" x14ac:dyDescent="0.35">
      <c r="A926">
        <v>1043218951</v>
      </c>
      <c r="B926" t="s">
        <v>361</v>
      </c>
      <c r="C926" t="s">
        <v>546</v>
      </c>
      <c r="D926" s="1">
        <f>SUMIFS(T_PROF[claims],T_PROF[year],D$2,T_PROF[encounter],D$4,T_PROF[bill_npi],$A926)</f>
        <v>1</v>
      </c>
      <c r="E926" s="1">
        <f>SUMIFS(T_PROF[claims],T_PROF[year],E$2,T_PROF[encounter],E$4,T_PROF[bill_npi],$A926)</f>
        <v>0</v>
      </c>
      <c r="F926" s="1">
        <f t="shared" si="98"/>
        <v>1</v>
      </c>
      <c r="G926" s="1">
        <f>SUMIFS(T_PROF[claims],T_PROF[year],G$2,T_PROF[encounter],G$4,T_PROF[bill_npi],$A926)</f>
        <v>0</v>
      </c>
      <c r="H926" s="1">
        <f>SUMIFS(T_PROF[claims],T_PROF[year],H$2,T_PROF[encounter],H$4,T_PROF[bill_npi],$A926)</f>
        <v>0</v>
      </c>
      <c r="I926" s="1">
        <f t="shared" si="99"/>
        <v>0</v>
      </c>
      <c r="J926" s="1">
        <f>SUMIFS(T_PROF[claims],T_PROF[year],J$2,T_PROF[encounter],J$4,T_PROF[bill_npi],$A926)</f>
        <v>0</v>
      </c>
      <c r="K926" s="1">
        <f>SUMIFS(T_PROF[claims],T_PROF[year],K$2,T_PROF[encounter],K$4,T_PROF[bill_npi],$A926)</f>
        <v>0</v>
      </c>
      <c r="L926" s="1">
        <f t="shared" si="100"/>
        <v>0</v>
      </c>
      <c r="M926" s="18">
        <f>SUMIFS(T_PROF[paid_amt],T_PROF[bill_npi],$A926,T_PROF[year],M$2,T_PROF[encounter],M$4)</f>
        <v>0</v>
      </c>
      <c r="N926" s="18">
        <f>SUMIFS(T_PROF[paid_amt],T_PROF[bill_npi],$A926,T_PROF[year],N$2,T_PROF[encounter],N$4)</f>
        <v>0</v>
      </c>
      <c r="O926" s="18">
        <f t="shared" si="101"/>
        <v>0</v>
      </c>
      <c r="P926" s="1">
        <f t="shared" si="102"/>
        <v>0.33333333333333331</v>
      </c>
      <c r="Q926" s="1">
        <f t="shared" si="103"/>
        <v>0</v>
      </c>
      <c r="R926" s="1">
        <f t="shared" si="104"/>
        <v>0.33333333333333331</v>
      </c>
      <c r="S926" s="2">
        <f>SUM($R$6:$R926)/SUM($R$6:$R$1749)</f>
        <v>0.98357703889975734</v>
      </c>
    </row>
    <row r="927" spans="1:19" x14ac:dyDescent="0.35">
      <c r="A927">
        <v>1134168974</v>
      </c>
      <c r="B927" t="s">
        <v>366</v>
      </c>
      <c r="C927" t="s">
        <v>600</v>
      </c>
      <c r="D927" s="1">
        <f>SUMIFS(T_PROF[claims],T_PROF[year],D$2,T_PROF[encounter],D$4,T_PROF[bill_npi],$A927)</f>
        <v>0</v>
      </c>
      <c r="E927" s="1">
        <f>SUMIFS(T_PROF[claims],T_PROF[year],E$2,T_PROF[encounter],E$4,T_PROF[bill_npi],$A927)</f>
        <v>3</v>
      </c>
      <c r="F927" s="1">
        <f t="shared" si="98"/>
        <v>3</v>
      </c>
      <c r="G927" s="1">
        <f>SUMIFS(T_PROF[claims],T_PROF[year],G$2,T_PROF[encounter],G$4,T_PROF[bill_npi],$A927)</f>
        <v>0</v>
      </c>
      <c r="H927" s="1">
        <f>SUMIFS(T_PROF[claims],T_PROF[year],H$2,T_PROF[encounter],H$4,T_PROF[bill_npi],$A927)</f>
        <v>0</v>
      </c>
      <c r="I927" s="1">
        <f t="shared" si="99"/>
        <v>0</v>
      </c>
      <c r="J927" s="1">
        <f>SUMIFS(T_PROF[claims],T_PROF[year],J$2,T_PROF[encounter],J$4,T_PROF[bill_npi],$A927)</f>
        <v>0</v>
      </c>
      <c r="K927" s="1">
        <f>SUMIFS(T_PROF[claims],T_PROF[year],K$2,T_PROF[encounter],K$4,T_PROF[bill_npi],$A927)</f>
        <v>0</v>
      </c>
      <c r="L927" s="1">
        <f t="shared" si="100"/>
        <v>0</v>
      </c>
      <c r="M927" s="18">
        <f>SUMIFS(T_PROF[paid_amt],T_PROF[bill_npi],$A927,T_PROF[year],M$2,T_PROF[encounter],M$4)</f>
        <v>0</v>
      </c>
      <c r="N927" s="18">
        <f>SUMIFS(T_PROF[paid_amt],T_PROF[bill_npi],$A927,T_PROF[year],N$2,T_PROF[encounter],N$4)</f>
        <v>0</v>
      </c>
      <c r="O927" s="18">
        <f t="shared" si="101"/>
        <v>0</v>
      </c>
      <c r="P927" s="1">
        <f t="shared" si="102"/>
        <v>0</v>
      </c>
      <c r="Q927" s="1">
        <f t="shared" si="103"/>
        <v>1</v>
      </c>
      <c r="R927" s="1">
        <f t="shared" si="104"/>
        <v>1</v>
      </c>
      <c r="S927" s="2">
        <f>SUM($R$6:$R927)/SUM($R$6:$R$1749)</f>
        <v>0.9836080841948428</v>
      </c>
    </row>
    <row r="928" spans="1:19" x14ac:dyDescent="0.35">
      <c r="A928">
        <v>1508302522</v>
      </c>
      <c r="B928" t="s">
        <v>367</v>
      </c>
      <c r="C928" t="s">
        <v>2086</v>
      </c>
      <c r="D928" s="1">
        <f>SUMIFS(T_PROF[claims],T_PROF[year],D$2,T_PROF[encounter],D$4,T_PROF[bill_npi],$A928)</f>
        <v>2</v>
      </c>
      <c r="E928" s="1">
        <f>SUMIFS(T_PROF[claims],T_PROF[year],E$2,T_PROF[encounter],E$4,T_PROF[bill_npi],$A928)</f>
        <v>0</v>
      </c>
      <c r="F928" s="1">
        <f t="shared" si="98"/>
        <v>2</v>
      </c>
      <c r="G928" s="1">
        <f>SUMIFS(T_PROF[claims],T_PROF[year],G$2,T_PROF[encounter],G$4,T_PROF[bill_npi],$A928)</f>
        <v>0</v>
      </c>
      <c r="H928" s="1">
        <f>SUMIFS(T_PROF[claims],T_PROF[year],H$2,T_PROF[encounter],H$4,T_PROF[bill_npi],$A928)</f>
        <v>0</v>
      </c>
      <c r="I928" s="1">
        <f t="shared" si="99"/>
        <v>0</v>
      </c>
      <c r="J928" s="1">
        <f>SUMIFS(T_PROF[claims],T_PROF[year],J$2,T_PROF[encounter],J$4,T_PROF[bill_npi],$A928)</f>
        <v>0</v>
      </c>
      <c r="K928" s="1">
        <f>SUMIFS(T_PROF[claims],T_PROF[year],K$2,T_PROF[encounter],K$4,T_PROF[bill_npi],$A928)</f>
        <v>0</v>
      </c>
      <c r="L928" s="1">
        <f t="shared" si="100"/>
        <v>0</v>
      </c>
      <c r="M928" s="18">
        <f>SUMIFS(T_PROF[paid_amt],T_PROF[bill_npi],$A928,T_PROF[year],M$2,T_PROF[encounter],M$4)</f>
        <v>0</v>
      </c>
      <c r="N928" s="18">
        <f>SUMIFS(T_PROF[paid_amt],T_PROF[bill_npi],$A928,T_PROF[year],N$2,T_PROF[encounter],N$4)</f>
        <v>0</v>
      </c>
      <c r="O928" s="18">
        <f t="shared" si="101"/>
        <v>0</v>
      </c>
      <c r="P928" s="1">
        <f t="shared" si="102"/>
        <v>0.66666666666666663</v>
      </c>
      <c r="Q928" s="1">
        <f t="shared" si="103"/>
        <v>0</v>
      </c>
      <c r="R928" s="1">
        <f t="shared" si="104"/>
        <v>0.66666666666666663</v>
      </c>
      <c r="S928" s="2">
        <f>SUM($R$6:$R928)/SUM($R$6:$R$1749)</f>
        <v>0.98362878105823326</v>
      </c>
    </row>
    <row r="929" spans="1:19" x14ac:dyDescent="0.35">
      <c r="A929">
        <v>1407900491</v>
      </c>
      <c r="B929" t="s">
        <v>357</v>
      </c>
      <c r="C929" t="s">
        <v>2208</v>
      </c>
      <c r="D929" s="1">
        <f>SUMIFS(T_PROF[claims],T_PROF[year],D$2,T_PROF[encounter],D$4,T_PROF[bill_npi],$A929)</f>
        <v>0</v>
      </c>
      <c r="E929" s="1">
        <f>SUMIFS(T_PROF[claims],T_PROF[year],E$2,T_PROF[encounter],E$4,T_PROF[bill_npi],$A929)</f>
        <v>1</v>
      </c>
      <c r="F929" s="1">
        <f t="shared" si="98"/>
        <v>1</v>
      </c>
      <c r="G929" s="1">
        <f>SUMIFS(T_PROF[claims],T_PROF[year],G$2,T_PROF[encounter],G$4,T_PROF[bill_npi],$A929)</f>
        <v>0</v>
      </c>
      <c r="H929" s="1">
        <f>SUMIFS(T_PROF[claims],T_PROF[year],H$2,T_PROF[encounter],H$4,T_PROF[bill_npi],$A929)</f>
        <v>0</v>
      </c>
      <c r="I929" s="1">
        <f t="shared" si="99"/>
        <v>0</v>
      </c>
      <c r="J929" s="1">
        <f>SUMIFS(T_PROF[claims],T_PROF[year],J$2,T_PROF[encounter],J$4,T_PROF[bill_npi],$A929)</f>
        <v>0</v>
      </c>
      <c r="K929" s="1">
        <f>SUMIFS(T_PROF[claims],T_PROF[year],K$2,T_PROF[encounter],K$4,T_PROF[bill_npi],$A929)</f>
        <v>0</v>
      </c>
      <c r="L929" s="1">
        <f t="shared" si="100"/>
        <v>0</v>
      </c>
      <c r="M929" s="18">
        <f>SUMIFS(T_PROF[paid_amt],T_PROF[bill_npi],$A929,T_PROF[year],M$2,T_PROF[encounter],M$4)</f>
        <v>0</v>
      </c>
      <c r="N929" s="18">
        <f>SUMIFS(T_PROF[paid_amt],T_PROF[bill_npi],$A929,T_PROF[year],N$2,T_PROF[encounter],N$4)</f>
        <v>0</v>
      </c>
      <c r="O929" s="18">
        <f t="shared" si="101"/>
        <v>0</v>
      </c>
      <c r="P929" s="1">
        <f t="shared" si="102"/>
        <v>0</v>
      </c>
      <c r="Q929" s="1">
        <f t="shared" si="103"/>
        <v>0.33333333333333331</v>
      </c>
      <c r="R929" s="1">
        <f t="shared" si="104"/>
        <v>0.33333333333333331</v>
      </c>
      <c r="S929" s="2">
        <f>SUM($R$6:$R929)/SUM($R$6:$R$1749)</f>
        <v>0.98363912948992838</v>
      </c>
    </row>
    <row r="930" spans="1:19" x14ac:dyDescent="0.35">
      <c r="A930">
        <v>1245331818</v>
      </c>
      <c r="B930" t="s">
        <v>351</v>
      </c>
      <c r="C930" t="s">
        <v>777</v>
      </c>
      <c r="D930" s="1">
        <f>SUMIFS(T_PROF[claims],T_PROF[year],D$2,T_PROF[encounter],D$4,T_PROF[bill_npi],$A930)</f>
        <v>1</v>
      </c>
      <c r="E930" s="1">
        <f>SUMIFS(T_PROF[claims],T_PROF[year],E$2,T_PROF[encounter],E$4,T_PROF[bill_npi],$A930)</f>
        <v>0</v>
      </c>
      <c r="F930" s="1">
        <f t="shared" si="98"/>
        <v>1</v>
      </c>
      <c r="G930" s="1">
        <f>SUMIFS(T_PROF[claims],T_PROF[year],G$2,T_PROF[encounter],G$4,T_PROF[bill_npi],$A930)</f>
        <v>2</v>
      </c>
      <c r="H930" s="1">
        <f>SUMIFS(T_PROF[claims],T_PROF[year],H$2,T_PROF[encounter],H$4,T_PROF[bill_npi],$A930)</f>
        <v>0</v>
      </c>
      <c r="I930" s="1">
        <f t="shared" si="99"/>
        <v>2</v>
      </c>
      <c r="J930" s="1">
        <f>SUMIFS(T_PROF[claims],T_PROF[year],J$2,T_PROF[encounter],J$4,T_PROF[bill_npi],$A930)</f>
        <v>1</v>
      </c>
      <c r="K930" s="1">
        <f>SUMIFS(T_PROF[claims],T_PROF[year],K$2,T_PROF[encounter],K$4,T_PROF[bill_npi],$A930)</f>
        <v>0</v>
      </c>
      <c r="L930" s="1">
        <f t="shared" si="100"/>
        <v>1</v>
      </c>
      <c r="M930" s="18">
        <f>SUMIFS(T_PROF[paid_amt],T_PROF[bill_npi],$A930,T_PROF[year],M$2,T_PROF[encounter],M$4)</f>
        <v>430.19</v>
      </c>
      <c r="N930" s="18">
        <f>SUMIFS(T_PROF[paid_amt],T_PROF[bill_npi],$A930,T_PROF[year],N$2,T_PROF[encounter],N$4)</f>
        <v>0</v>
      </c>
      <c r="O930" s="18">
        <f t="shared" si="101"/>
        <v>430.19</v>
      </c>
      <c r="P930" s="1">
        <f t="shared" si="102"/>
        <v>1.3333333333333333</v>
      </c>
      <c r="Q930" s="1">
        <f t="shared" si="103"/>
        <v>0</v>
      </c>
      <c r="R930" s="1">
        <f t="shared" si="104"/>
        <v>1.3333333333333333</v>
      </c>
      <c r="S930" s="2">
        <f>SUM($R$6:$R930)/SUM($R$6:$R$1749)</f>
        <v>0.98368052321670907</v>
      </c>
    </row>
    <row r="931" spans="1:19" x14ac:dyDescent="0.35">
      <c r="A931">
        <v>1720185804</v>
      </c>
      <c r="B931" t="s">
        <v>351</v>
      </c>
      <c r="C931" t="s">
        <v>777</v>
      </c>
      <c r="D931" s="1">
        <f>SUMIFS(T_PROF[claims],T_PROF[year],D$2,T_PROF[encounter],D$4,T_PROF[bill_npi],$A931)</f>
        <v>0</v>
      </c>
      <c r="E931" s="1">
        <f>SUMIFS(T_PROF[claims],T_PROF[year],E$2,T_PROF[encounter],E$4,T_PROF[bill_npi],$A931)</f>
        <v>0</v>
      </c>
      <c r="F931" s="1">
        <f t="shared" si="98"/>
        <v>0</v>
      </c>
      <c r="G931" s="1">
        <f>SUMIFS(T_PROF[claims],T_PROF[year],G$2,T_PROF[encounter],G$4,T_PROF[bill_npi],$A931)</f>
        <v>0</v>
      </c>
      <c r="H931" s="1">
        <f>SUMIFS(T_PROF[claims],T_PROF[year],H$2,T_PROF[encounter],H$4,T_PROF[bill_npi],$A931)</f>
        <v>3</v>
      </c>
      <c r="I931" s="1">
        <f t="shared" si="99"/>
        <v>3</v>
      </c>
      <c r="J931" s="1">
        <f>SUMIFS(T_PROF[claims],T_PROF[year],J$2,T_PROF[encounter],J$4,T_PROF[bill_npi],$A931)</f>
        <v>0</v>
      </c>
      <c r="K931" s="1">
        <f>SUMIFS(T_PROF[claims],T_PROF[year],K$2,T_PROF[encounter],K$4,T_PROF[bill_npi],$A931)</f>
        <v>5</v>
      </c>
      <c r="L931" s="1">
        <f t="shared" si="100"/>
        <v>5</v>
      </c>
      <c r="M931" s="18">
        <f>SUMIFS(T_PROF[paid_amt],T_PROF[bill_npi],$A931,T_PROF[year],M$2,T_PROF[encounter],M$4)</f>
        <v>0</v>
      </c>
      <c r="N931" s="18">
        <f>SUMIFS(T_PROF[paid_amt],T_PROF[bill_npi],$A931,T_PROF[year],N$2,T_PROF[encounter],N$4)</f>
        <v>3575.73</v>
      </c>
      <c r="O931" s="18">
        <f t="shared" si="101"/>
        <v>3575.73</v>
      </c>
      <c r="P931" s="1">
        <f t="shared" si="102"/>
        <v>0</v>
      </c>
      <c r="Q931" s="1">
        <f t="shared" si="103"/>
        <v>2.6666666666666665</v>
      </c>
      <c r="R931" s="1">
        <f t="shared" si="104"/>
        <v>2.6666666666666665</v>
      </c>
      <c r="S931" s="2">
        <f>SUM($R$6:$R931)/SUM($R$6:$R$1749)</f>
        <v>0.98376331067027045</v>
      </c>
    </row>
    <row r="932" spans="1:19" x14ac:dyDescent="0.35">
      <c r="A932">
        <v>1053552166</v>
      </c>
      <c r="B932" t="s">
        <v>367</v>
      </c>
      <c r="C932" t="s">
        <v>2086</v>
      </c>
      <c r="D932" s="1">
        <f>SUMIFS(T_PROF[claims],T_PROF[year],D$2,T_PROF[encounter],D$4,T_PROF[bill_npi],$A932)</f>
        <v>0</v>
      </c>
      <c r="E932" s="1">
        <f>SUMIFS(T_PROF[claims],T_PROF[year],E$2,T_PROF[encounter],E$4,T_PROF[bill_npi],$A932)</f>
        <v>1</v>
      </c>
      <c r="F932" s="1">
        <f t="shared" si="98"/>
        <v>1</v>
      </c>
      <c r="G932" s="1">
        <f>SUMIFS(T_PROF[claims],T_PROF[year],G$2,T_PROF[encounter],G$4,T_PROF[bill_npi],$A932)</f>
        <v>0</v>
      </c>
      <c r="H932" s="1">
        <f>SUMIFS(T_PROF[claims],T_PROF[year],H$2,T_PROF[encounter],H$4,T_PROF[bill_npi],$A932)</f>
        <v>0</v>
      </c>
      <c r="I932" s="1">
        <f t="shared" si="99"/>
        <v>0</v>
      </c>
      <c r="J932" s="1">
        <f>SUMIFS(T_PROF[claims],T_PROF[year],J$2,T_PROF[encounter],J$4,T_PROF[bill_npi],$A932)</f>
        <v>0</v>
      </c>
      <c r="K932" s="1">
        <f>SUMIFS(T_PROF[claims],T_PROF[year],K$2,T_PROF[encounter],K$4,T_PROF[bill_npi],$A932)</f>
        <v>0</v>
      </c>
      <c r="L932" s="1">
        <f t="shared" si="100"/>
        <v>0</v>
      </c>
      <c r="M932" s="18">
        <f>SUMIFS(T_PROF[paid_amt],T_PROF[bill_npi],$A932,T_PROF[year],M$2,T_PROF[encounter],M$4)</f>
        <v>0</v>
      </c>
      <c r="N932" s="18">
        <f>SUMIFS(T_PROF[paid_amt],T_PROF[bill_npi],$A932,T_PROF[year],N$2,T_PROF[encounter],N$4)</f>
        <v>0</v>
      </c>
      <c r="O932" s="18">
        <f t="shared" si="101"/>
        <v>0</v>
      </c>
      <c r="P932" s="1">
        <f t="shared" si="102"/>
        <v>0</v>
      </c>
      <c r="Q932" s="1">
        <f t="shared" si="103"/>
        <v>0.33333333333333331</v>
      </c>
      <c r="R932" s="1">
        <f t="shared" si="104"/>
        <v>0.33333333333333331</v>
      </c>
      <c r="S932" s="2">
        <f>SUM($R$6:$R932)/SUM($R$6:$R$1749)</f>
        <v>0.98377365910196557</v>
      </c>
    </row>
    <row r="933" spans="1:19" x14ac:dyDescent="0.35">
      <c r="A933">
        <v>1891999686</v>
      </c>
      <c r="B933" t="s">
        <v>351</v>
      </c>
      <c r="C933" t="s">
        <v>777</v>
      </c>
      <c r="D933" s="1">
        <f>SUMIFS(T_PROF[claims],T_PROF[year],D$2,T_PROF[encounter],D$4,T_PROF[bill_npi],$A933)</f>
        <v>1</v>
      </c>
      <c r="E933" s="1">
        <f>SUMIFS(T_PROF[claims],T_PROF[year],E$2,T_PROF[encounter],E$4,T_PROF[bill_npi],$A933)</f>
        <v>0</v>
      </c>
      <c r="F933" s="1">
        <f t="shared" si="98"/>
        <v>1</v>
      </c>
      <c r="G933" s="1">
        <f>SUMIFS(T_PROF[claims],T_PROF[year],G$2,T_PROF[encounter],G$4,T_PROF[bill_npi],$A933)</f>
        <v>1</v>
      </c>
      <c r="H933" s="1">
        <f>SUMIFS(T_PROF[claims],T_PROF[year],H$2,T_PROF[encounter],H$4,T_PROF[bill_npi],$A933)</f>
        <v>1</v>
      </c>
      <c r="I933" s="1">
        <f t="shared" si="99"/>
        <v>2</v>
      </c>
      <c r="J933" s="1">
        <f>SUMIFS(T_PROF[claims],T_PROF[year],J$2,T_PROF[encounter],J$4,T_PROF[bill_npi],$A933)</f>
        <v>0</v>
      </c>
      <c r="K933" s="1">
        <f>SUMIFS(T_PROF[claims],T_PROF[year],K$2,T_PROF[encounter],K$4,T_PROF[bill_npi],$A933)</f>
        <v>0</v>
      </c>
      <c r="L933" s="1">
        <f t="shared" si="100"/>
        <v>0</v>
      </c>
      <c r="M933" s="18">
        <f>SUMIFS(T_PROF[paid_amt],T_PROF[bill_npi],$A933,T_PROF[year],M$2,T_PROF[encounter],M$4)</f>
        <v>0</v>
      </c>
      <c r="N933" s="18">
        <f>SUMIFS(T_PROF[paid_amt],T_PROF[bill_npi],$A933,T_PROF[year],N$2,T_PROF[encounter],N$4)</f>
        <v>0</v>
      </c>
      <c r="O933" s="18">
        <f t="shared" si="101"/>
        <v>0</v>
      </c>
      <c r="P933" s="1">
        <f t="shared" si="102"/>
        <v>0.66666666666666663</v>
      </c>
      <c r="Q933" s="1">
        <f t="shared" si="103"/>
        <v>0.33333333333333331</v>
      </c>
      <c r="R933" s="1">
        <f t="shared" si="104"/>
        <v>1</v>
      </c>
      <c r="S933" s="2">
        <f>SUM($R$6:$R933)/SUM($R$6:$R$1749)</f>
        <v>0.98380470439705114</v>
      </c>
    </row>
    <row r="934" spans="1:19" x14ac:dyDescent="0.35">
      <c r="A934">
        <v>1952585044</v>
      </c>
      <c r="B934" t="s">
        <v>351</v>
      </c>
      <c r="C934" t="s">
        <v>777</v>
      </c>
      <c r="D934" s="1">
        <f>SUMIFS(T_PROF[claims],T_PROF[year],D$2,T_PROF[encounter],D$4,T_PROF[bill_npi],$A934)</f>
        <v>1</v>
      </c>
      <c r="E934" s="1">
        <f>SUMIFS(T_PROF[claims],T_PROF[year],E$2,T_PROF[encounter],E$4,T_PROF[bill_npi],$A934)</f>
        <v>0</v>
      </c>
      <c r="F934" s="1">
        <f t="shared" si="98"/>
        <v>1</v>
      </c>
      <c r="G934" s="1">
        <f>SUMIFS(T_PROF[claims],T_PROF[year],G$2,T_PROF[encounter],G$4,T_PROF[bill_npi],$A934)</f>
        <v>0</v>
      </c>
      <c r="H934" s="1">
        <f>SUMIFS(T_PROF[claims],T_PROF[year],H$2,T_PROF[encounter],H$4,T_PROF[bill_npi],$A934)</f>
        <v>0</v>
      </c>
      <c r="I934" s="1">
        <f t="shared" si="99"/>
        <v>0</v>
      </c>
      <c r="J934" s="1">
        <f>SUMIFS(T_PROF[claims],T_PROF[year],J$2,T_PROF[encounter],J$4,T_PROF[bill_npi],$A934)</f>
        <v>0</v>
      </c>
      <c r="K934" s="1">
        <f>SUMIFS(T_PROF[claims],T_PROF[year],K$2,T_PROF[encounter],K$4,T_PROF[bill_npi],$A934)</f>
        <v>0</v>
      </c>
      <c r="L934" s="1">
        <f t="shared" si="100"/>
        <v>0</v>
      </c>
      <c r="M934" s="18">
        <f>SUMIFS(T_PROF[paid_amt],T_PROF[bill_npi],$A934,T_PROF[year],M$2,T_PROF[encounter],M$4)</f>
        <v>0</v>
      </c>
      <c r="N934" s="18">
        <f>SUMIFS(T_PROF[paid_amt],T_PROF[bill_npi],$A934,T_PROF[year],N$2,T_PROF[encounter],N$4)</f>
        <v>0</v>
      </c>
      <c r="O934" s="18">
        <f t="shared" si="101"/>
        <v>0</v>
      </c>
      <c r="P934" s="1">
        <f t="shared" si="102"/>
        <v>0.33333333333333331</v>
      </c>
      <c r="Q934" s="1">
        <f t="shared" si="103"/>
        <v>0</v>
      </c>
      <c r="R934" s="1">
        <f t="shared" si="104"/>
        <v>0.33333333333333331</v>
      </c>
      <c r="S934" s="2">
        <f>SUM($R$6:$R934)/SUM($R$6:$R$1749)</f>
        <v>0.98381505282874626</v>
      </c>
    </row>
    <row r="935" spans="1:19" x14ac:dyDescent="0.35">
      <c r="A935">
        <v>1558325043</v>
      </c>
      <c r="B935" t="s">
        <v>351</v>
      </c>
      <c r="C935" t="s">
        <v>777</v>
      </c>
      <c r="D935" s="1">
        <f>SUMIFS(T_PROF[claims],T_PROF[year],D$2,T_PROF[encounter],D$4,T_PROF[bill_npi],$A935)</f>
        <v>0</v>
      </c>
      <c r="E935" s="1">
        <f>SUMIFS(T_PROF[claims],T_PROF[year],E$2,T_PROF[encounter],E$4,T_PROF[bill_npi],$A935)</f>
        <v>1</v>
      </c>
      <c r="F935" s="1">
        <f t="shared" si="98"/>
        <v>1</v>
      </c>
      <c r="G935" s="1">
        <f>SUMIFS(T_PROF[claims],T_PROF[year],G$2,T_PROF[encounter],G$4,T_PROF[bill_npi],$A935)</f>
        <v>0</v>
      </c>
      <c r="H935" s="1">
        <f>SUMIFS(T_PROF[claims],T_PROF[year],H$2,T_PROF[encounter],H$4,T_PROF[bill_npi],$A935)</f>
        <v>1</v>
      </c>
      <c r="I935" s="1">
        <f t="shared" si="99"/>
        <v>1</v>
      </c>
      <c r="J935" s="1">
        <f>SUMIFS(T_PROF[claims],T_PROF[year],J$2,T_PROF[encounter],J$4,T_PROF[bill_npi],$A935)</f>
        <v>0</v>
      </c>
      <c r="K935" s="1">
        <f>SUMIFS(T_PROF[claims],T_PROF[year],K$2,T_PROF[encounter],K$4,T_PROF[bill_npi],$A935)</f>
        <v>0</v>
      </c>
      <c r="L935" s="1">
        <f t="shared" si="100"/>
        <v>0</v>
      </c>
      <c r="M935" s="18">
        <f>SUMIFS(T_PROF[paid_amt],T_PROF[bill_npi],$A935,T_PROF[year],M$2,T_PROF[encounter],M$4)</f>
        <v>0</v>
      </c>
      <c r="N935" s="18">
        <f>SUMIFS(T_PROF[paid_amt],T_PROF[bill_npi],$A935,T_PROF[year],N$2,T_PROF[encounter],N$4)</f>
        <v>0</v>
      </c>
      <c r="O935" s="18">
        <f t="shared" si="101"/>
        <v>0</v>
      </c>
      <c r="P935" s="1">
        <f t="shared" si="102"/>
        <v>0</v>
      </c>
      <c r="Q935" s="1">
        <f t="shared" si="103"/>
        <v>0.66666666666666663</v>
      </c>
      <c r="R935" s="1">
        <f t="shared" si="104"/>
        <v>0.66666666666666663</v>
      </c>
      <c r="S935" s="2">
        <f>SUM($R$6:$R935)/SUM($R$6:$R$1749)</f>
        <v>0.98383574969213672</v>
      </c>
    </row>
    <row r="936" spans="1:19" x14ac:dyDescent="0.35">
      <c r="A936">
        <v>1356380489</v>
      </c>
      <c r="B936" t="s">
        <v>351</v>
      </c>
      <c r="C936" t="s">
        <v>777</v>
      </c>
      <c r="D936" s="1">
        <f>SUMIFS(T_PROF[claims],T_PROF[year],D$2,T_PROF[encounter],D$4,T_PROF[bill_npi],$A936)</f>
        <v>0</v>
      </c>
      <c r="E936" s="1">
        <f>SUMIFS(T_PROF[claims],T_PROF[year],E$2,T_PROF[encounter],E$4,T_PROF[bill_npi],$A936)</f>
        <v>0</v>
      </c>
      <c r="F936" s="1">
        <f t="shared" si="98"/>
        <v>0</v>
      </c>
      <c r="G936" s="1">
        <f>SUMIFS(T_PROF[claims],T_PROF[year],G$2,T_PROF[encounter],G$4,T_PROF[bill_npi],$A936)</f>
        <v>0</v>
      </c>
      <c r="H936" s="1">
        <f>SUMIFS(T_PROF[claims],T_PROF[year],H$2,T_PROF[encounter],H$4,T_PROF[bill_npi],$A936)</f>
        <v>2</v>
      </c>
      <c r="I936" s="1">
        <f t="shared" si="99"/>
        <v>2</v>
      </c>
      <c r="J936" s="1">
        <f>SUMIFS(T_PROF[claims],T_PROF[year],J$2,T_PROF[encounter],J$4,T_PROF[bill_npi],$A936)</f>
        <v>0</v>
      </c>
      <c r="K936" s="1">
        <f>SUMIFS(T_PROF[claims],T_PROF[year],K$2,T_PROF[encounter],K$4,T_PROF[bill_npi],$A936)</f>
        <v>2</v>
      </c>
      <c r="L936" s="1">
        <f t="shared" si="100"/>
        <v>2</v>
      </c>
      <c r="M936" s="18">
        <f>SUMIFS(T_PROF[paid_amt],T_PROF[bill_npi],$A936,T_PROF[year],M$2,T_PROF[encounter],M$4)</f>
        <v>0</v>
      </c>
      <c r="N936" s="18">
        <f>SUMIFS(T_PROF[paid_amt],T_PROF[bill_npi],$A936,T_PROF[year],N$2,T_PROF[encounter],N$4)</f>
        <v>3441.5</v>
      </c>
      <c r="O936" s="18">
        <f t="shared" si="101"/>
        <v>3441.5</v>
      </c>
      <c r="P936" s="1">
        <f t="shared" si="102"/>
        <v>0</v>
      </c>
      <c r="Q936" s="1">
        <f t="shared" si="103"/>
        <v>1.3333333333333333</v>
      </c>
      <c r="R936" s="1">
        <f t="shared" si="104"/>
        <v>1.3333333333333333</v>
      </c>
      <c r="S936" s="2">
        <f>SUM($R$6:$R936)/SUM($R$6:$R$1749)</f>
        <v>0.9838771434189173</v>
      </c>
    </row>
    <row r="937" spans="1:19" x14ac:dyDescent="0.35">
      <c r="A937">
        <v>1538455910</v>
      </c>
      <c r="B937" t="s">
        <v>351</v>
      </c>
      <c r="C937" t="s">
        <v>777</v>
      </c>
      <c r="D937" s="1">
        <f>SUMIFS(T_PROF[claims],T_PROF[year],D$2,T_PROF[encounter],D$4,T_PROF[bill_npi],$A937)</f>
        <v>0</v>
      </c>
      <c r="E937" s="1">
        <f>SUMIFS(T_PROF[claims],T_PROF[year],E$2,T_PROF[encounter],E$4,T_PROF[bill_npi],$A937)</f>
        <v>2</v>
      </c>
      <c r="F937" s="1">
        <f t="shared" si="98"/>
        <v>2</v>
      </c>
      <c r="G937" s="1">
        <f>SUMIFS(T_PROF[claims],T_PROF[year],G$2,T_PROF[encounter],G$4,T_PROF[bill_npi],$A937)</f>
        <v>0</v>
      </c>
      <c r="H937" s="1">
        <f>SUMIFS(T_PROF[claims],T_PROF[year],H$2,T_PROF[encounter],H$4,T_PROF[bill_npi],$A937)</f>
        <v>0</v>
      </c>
      <c r="I937" s="1">
        <f t="shared" si="99"/>
        <v>0</v>
      </c>
      <c r="J937" s="1">
        <f>SUMIFS(T_PROF[claims],T_PROF[year],J$2,T_PROF[encounter],J$4,T_PROF[bill_npi],$A937)</f>
        <v>0</v>
      </c>
      <c r="K937" s="1">
        <f>SUMIFS(T_PROF[claims],T_PROF[year],K$2,T_PROF[encounter],K$4,T_PROF[bill_npi],$A937)</f>
        <v>0</v>
      </c>
      <c r="L937" s="1">
        <f t="shared" si="100"/>
        <v>0</v>
      </c>
      <c r="M937" s="18">
        <f>SUMIFS(T_PROF[paid_amt],T_PROF[bill_npi],$A937,T_PROF[year],M$2,T_PROF[encounter],M$4)</f>
        <v>0</v>
      </c>
      <c r="N937" s="18">
        <f>SUMIFS(T_PROF[paid_amt],T_PROF[bill_npi],$A937,T_PROF[year],N$2,T_PROF[encounter],N$4)</f>
        <v>0</v>
      </c>
      <c r="O937" s="18">
        <f t="shared" si="101"/>
        <v>0</v>
      </c>
      <c r="P937" s="1">
        <f t="shared" si="102"/>
        <v>0</v>
      </c>
      <c r="Q937" s="1">
        <f t="shared" si="103"/>
        <v>0.66666666666666663</v>
      </c>
      <c r="R937" s="1">
        <f t="shared" si="104"/>
        <v>0.66666666666666663</v>
      </c>
      <c r="S937" s="2">
        <f>SUM($R$6:$R937)/SUM($R$6:$R$1749)</f>
        <v>0.98389784028230776</v>
      </c>
    </row>
    <row r="938" spans="1:19" x14ac:dyDescent="0.35">
      <c r="A938">
        <v>1922410232</v>
      </c>
      <c r="B938" t="s">
        <v>351</v>
      </c>
      <c r="C938" t="s">
        <v>777</v>
      </c>
      <c r="D938" s="1">
        <f>SUMIFS(T_PROF[claims],T_PROF[year],D$2,T_PROF[encounter],D$4,T_PROF[bill_npi],$A938)</f>
        <v>1</v>
      </c>
      <c r="E938" s="1">
        <f>SUMIFS(T_PROF[claims],T_PROF[year],E$2,T_PROF[encounter],E$4,T_PROF[bill_npi],$A938)</f>
        <v>0</v>
      </c>
      <c r="F938" s="1">
        <f t="shared" si="98"/>
        <v>1</v>
      </c>
      <c r="G938" s="1">
        <f>SUMIFS(T_PROF[claims],T_PROF[year],G$2,T_PROF[encounter],G$4,T_PROF[bill_npi],$A938)</f>
        <v>4</v>
      </c>
      <c r="H938" s="1">
        <f>SUMIFS(T_PROF[claims],T_PROF[year],H$2,T_PROF[encounter],H$4,T_PROF[bill_npi],$A938)</f>
        <v>0</v>
      </c>
      <c r="I938" s="1">
        <f t="shared" si="99"/>
        <v>4</v>
      </c>
      <c r="J938" s="1">
        <f>SUMIFS(T_PROF[claims],T_PROF[year],J$2,T_PROF[encounter],J$4,T_PROF[bill_npi],$A938)</f>
        <v>3</v>
      </c>
      <c r="K938" s="1">
        <f>SUMIFS(T_PROF[claims],T_PROF[year],K$2,T_PROF[encounter],K$4,T_PROF[bill_npi],$A938)</f>
        <v>0</v>
      </c>
      <c r="L938" s="1">
        <f t="shared" si="100"/>
        <v>3</v>
      </c>
      <c r="M938" s="18">
        <f>SUMIFS(T_PROF[paid_amt],T_PROF[bill_npi],$A938,T_PROF[year],M$2,T_PROF[encounter],M$4)</f>
        <v>369.45</v>
      </c>
      <c r="N938" s="18">
        <f>SUMIFS(T_PROF[paid_amt],T_PROF[bill_npi],$A938,T_PROF[year],N$2,T_PROF[encounter],N$4)</f>
        <v>0</v>
      </c>
      <c r="O938" s="18">
        <f t="shared" si="101"/>
        <v>369.45</v>
      </c>
      <c r="P938" s="1">
        <f t="shared" si="102"/>
        <v>2.6666666666666665</v>
      </c>
      <c r="Q938" s="1">
        <f t="shared" si="103"/>
        <v>0</v>
      </c>
      <c r="R938" s="1">
        <f t="shared" si="104"/>
        <v>2.6666666666666665</v>
      </c>
      <c r="S938" s="2">
        <f>SUM($R$6:$R938)/SUM($R$6:$R$1749)</f>
        <v>0.98398062773586914</v>
      </c>
    </row>
    <row r="939" spans="1:19" x14ac:dyDescent="0.35">
      <c r="A939">
        <v>1396728747</v>
      </c>
      <c r="B939" t="s">
        <v>351</v>
      </c>
      <c r="C939" t="s">
        <v>777</v>
      </c>
      <c r="D939" s="1">
        <f>SUMIFS(T_PROF[claims],T_PROF[year],D$2,T_PROF[encounter],D$4,T_PROF[bill_npi],$A939)</f>
        <v>0</v>
      </c>
      <c r="E939" s="1">
        <f>SUMIFS(T_PROF[claims],T_PROF[year],E$2,T_PROF[encounter],E$4,T_PROF[bill_npi],$A939)</f>
        <v>0</v>
      </c>
      <c r="F939" s="1">
        <f t="shared" si="98"/>
        <v>0</v>
      </c>
      <c r="G939" s="1">
        <f>SUMIFS(T_PROF[claims],T_PROF[year],G$2,T_PROF[encounter],G$4,T_PROF[bill_npi],$A939)</f>
        <v>1</v>
      </c>
      <c r="H939" s="1">
        <f>SUMIFS(T_PROF[claims],T_PROF[year],H$2,T_PROF[encounter],H$4,T_PROF[bill_npi],$A939)</f>
        <v>0</v>
      </c>
      <c r="I939" s="1">
        <f t="shared" si="99"/>
        <v>1</v>
      </c>
      <c r="J939" s="1">
        <f>SUMIFS(T_PROF[claims],T_PROF[year],J$2,T_PROF[encounter],J$4,T_PROF[bill_npi],$A939)</f>
        <v>0</v>
      </c>
      <c r="K939" s="1">
        <f>SUMIFS(T_PROF[claims],T_PROF[year],K$2,T_PROF[encounter],K$4,T_PROF[bill_npi],$A939)</f>
        <v>0</v>
      </c>
      <c r="L939" s="1">
        <f t="shared" si="100"/>
        <v>0</v>
      </c>
      <c r="M939" s="18">
        <f>SUMIFS(T_PROF[paid_amt],T_PROF[bill_npi],$A939,T_PROF[year],M$2,T_PROF[encounter],M$4)</f>
        <v>0</v>
      </c>
      <c r="N939" s="18">
        <f>SUMIFS(T_PROF[paid_amt],T_PROF[bill_npi],$A939,T_PROF[year],N$2,T_PROF[encounter],N$4)</f>
        <v>0</v>
      </c>
      <c r="O939" s="18">
        <f t="shared" si="101"/>
        <v>0</v>
      </c>
      <c r="P939" s="1">
        <f t="shared" si="102"/>
        <v>0.33333333333333331</v>
      </c>
      <c r="Q939" s="1">
        <f t="shared" si="103"/>
        <v>0</v>
      </c>
      <c r="R939" s="1">
        <f t="shared" si="104"/>
        <v>0.33333333333333331</v>
      </c>
      <c r="S939" s="2">
        <f>SUM($R$6:$R939)/SUM($R$6:$R$1749)</f>
        <v>0.98399097616756437</v>
      </c>
    </row>
    <row r="940" spans="1:19" x14ac:dyDescent="0.35">
      <c r="A940">
        <v>1144403775</v>
      </c>
      <c r="B940" t="s">
        <v>351</v>
      </c>
      <c r="C940" t="s">
        <v>777</v>
      </c>
      <c r="D940" s="1">
        <f>SUMIFS(T_PROF[claims],T_PROF[year],D$2,T_PROF[encounter],D$4,T_PROF[bill_npi],$A940)</f>
        <v>0</v>
      </c>
      <c r="E940" s="1">
        <f>SUMIFS(T_PROF[claims],T_PROF[year],E$2,T_PROF[encounter],E$4,T_PROF[bill_npi],$A940)</f>
        <v>1</v>
      </c>
      <c r="F940" s="1">
        <f t="shared" si="98"/>
        <v>1</v>
      </c>
      <c r="G940" s="1">
        <f>SUMIFS(T_PROF[claims],T_PROF[year],G$2,T_PROF[encounter],G$4,T_PROF[bill_npi],$A940)</f>
        <v>0</v>
      </c>
      <c r="H940" s="1">
        <f>SUMIFS(T_PROF[claims],T_PROF[year],H$2,T_PROF[encounter],H$4,T_PROF[bill_npi],$A940)</f>
        <v>0</v>
      </c>
      <c r="I940" s="1">
        <f t="shared" si="99"/>
        <v>0</v>
      </c>
      <c r="J940" s="1">
        <f>SUMIFS(T_PROF[claims],T_PROF[year],J$2,T_PROF[encounter],J$4,T_PROF[bill_npi],$A940)</f>
        <v>0</v>
      </c>
      <c r="K940" s="1">
        <f>SUMIFS(T_PROF[claims],T_PROF[year],K$2,T_PROF[encounter],K$4,T_PROF[bill_npi],$A940)</f>
        <v>0</v>
      </c>
      <c r="L940" s="1">
        <f t="shared" si="100"/>
        <v>0</v>
      </c>
      <c r="M940" s="18">
        <f>SUMIFS(T_PROF[paid_amt],T_PROF[bill_npi],$A940,T_PROF[year],M$2,T_PROF[encounter],M$4)</f>
        <v>0</v>
      </c>
      <c r="N940" s="18">
        <f>SUMIFS(T_PROF[paid_amt],T_PROF[bill_npi],$A940,T_PROF[year],N$2,T_PROF[encounter],N$4)</f>
        <v>0</v>
      </c>
      <c r="O940" s="18">
        <f t="shared" si="101"/>
        <v>0</v>
      </c>
      <c r="P940" s="1">
        <f t="shared" si="102"/>
        <v>0</v>
      </c>
      <c r="Q940" s="1">
        <f t="shared" si="103"/>
        <v>0.33333333333333331</v>
      </c>
      <c r="R940" s="1">
        <f t="shared" si="104"/>
        <v>0.33333333333333331</v>
      </c>
      <c r="S940" s="2">
        <f>SUM($R$6:$R940)/SUM($R$6:$R$1749)</f>
        <v>0.98400132459925949</v>
      </c>
    </row>
    <row r="941" spans="1:19" x14ac:dyDescent="0.35">
      <c r="A941">
        <v>1043374853</v>
      </c>
      <c r="B941" t="s">
        <v>363</v>
      </c>
      <c r="C941" t="s">
        <v>2967</v>
      </c>
      <c r="D941" s="1">
        <f>SUMIFS(T_PROF[claims],T_PROF[year],D$2,T_PROF[encounter],D$4,T_PROF[bill_npi],$A941)</f>
        <v>0</v>
      </c>
      <c r="E941" s="1">
        <f>SUMIFS(T_PROF[claims],T_PROF[year],E$2,T_PROF[encounter],E$4,T_PROF[bill_npi],$A941)</f>
        <v>0</v>
      </c>
      <c r="F941" s="1">
        <f t="shared" si="98"/>
        <v>0</v>
      </c>
      <c r="G941" s="1">
        <f>SUMIFS(T_PROF[claims],T_PROF[year],G$2,T_PROF[encounter],G$4,T_PROF[bill_npi],$A941)</f>
        <v>0</v>
      </c>
      <c r="H941" s="1">
        <f>SUMIFS(T_PROF[claims],T_PROF[year],H$2,T_PROF[encounter],H$4,T_PROF[bill_npi],$A941)</f>
        <v>0</v>
      </c>
      <c r="I941" s="1">
        <f t="shared" si="99"/>
        <v>0</v>
      </c>
      <c r="J941" s="1">
        <f>SUMIFS(T_PROF[claims],T_PROF[year],J$2,T_PROF[encounter],J$4,T_PROF[bill_npi],$A941)</f>
        <v>0</v>
      </c>
      <c r="K941" s="1">
        <f>SUMIFS(T_PROF[claims],T_PROF[year],K$2,T_PROF[encounter],K$4,T_PROF[bill_npi],$A941)</f>
        <v>3</v>
      </c>
      <c r="L941" s="1">
        <f t="shared" si="100"/>
        <v>3</v>
      </c>
      <c r="M941" s="18">
        <f>SUMIFS(T_PROF[paid_amt],T_PROF[bill_npi],$A941,T_PROF[year],M$2,T_PROF[encounter],M$4)</f>
        <v>0</v>
      </c>
      <c r="N941" s="18">
        <f>SUMIFS(T_PROF[paid_amt],T_PROF[bill_npi],$A941,T_PROF[year],N$2,T_PROF[encounter],N$4)</f>
        <v>6386.69</v>
      </c>
      <c r="O941" s="18">
        <f t="shared" si="101"/>
        <v>6386.69</v>
      </c>
      <c r="P941" s="1">
        <f t="shared" si="102"/>
        <v>0</v>
      </c>
      <c r="Q941" s="1">
        <f t="shared" si="103"/>
        <v>1</v>
      </c>
      <c r="R941" s="1">
        <f t="shared" si="104"/>
        <v>1</v>
      </c>
      <c r="S941" s="2">
        <f>SUM($R$6:$R941)/SUM($R$6:$R$1749)</f>
        <v>0.98403236989434495</v>
      </c>
    </row>
    <row r="942" spans="1:19" x14ac:dyDescent="0.35">
      <c r="A942">
        <v>1518030402</v>
      </c>
      <c r="B942" t="s">
        <v>351</v>
      </c>
      <c r="C942" t="s">
        <v>777</v>
      </c>
      <c r="D942" s="1">
        <f>SUMIFS(T_PROF[claims],T_PROF[year],D$2,T_PROF[encounter],D$4,T_PROF[bill_npi],$A942)</f>
        <v>0</v>
      </c>
      <c r="E942" s="1">
        <f>SUMIFS(T_PROF[claims],T_PROF[year],E$2,T_PROF[encounter],E$4,T_PROF[bill_npi],$A942)</f>
        <v>0</v>
      </c>
      <c r="F942" s="1">
        <f t="shared" si="98"/>
        <v>0</v>
      </c>
      <c r="G942" s="1">
        <f>SUMIFS(T_PROF[claims],T_PROF[year],G$2,T_PROF[encounter],G$4,T_PROF[bill_npi],$A942)</f>
        <v>2</v>
      </c>
      <c r="H942" s="1">
        <f>SUMIFS(T_PROF[claims],T_PROF[year],H$2,T_PROF[encounter],H$4,T_PROF[bill_npi],$A942)</f>
        <v>0</v>
      </c>
      <c r="I942" s="1">
        <f t="shared" si="99"/>
        <v>2</v>
      </c>
      <c r="J942" s="1">
        <f>SUMIFS(T_PROF[claims],T_PROF[year],J$2,T_PROF[encounter],J$4,T_PROF[bill_npi],$A942)</f>
        <v>0</v>
      </c>
      <c r="K942" s="1">
        <f>SUMIFS(T_PROF[claims],T_PROF[year],K$2,T_PROF[encounter],K$4,T_PROF[bill_npi],$A942)</f>
        <v>0</v>
      </c>
      <c r="L942" s="1">
        <f t="shared" si="100"/>
        <v>0</v>
      </c>
      <c r="M942" s="18">
        <f>SUMIFS(T_PROF[paid_amt],T_PROF[bill_npi],$A942,T_PROF[year],M$2,T_PROF[encounter],M$4)</f>
        <v>0</v>
      </c>
      <c r="N942" s="18">
        <f>SUMIFS(T_PROF[paid_amt],T_PROF[bill_npi],$A942,T_PROF[year],N$2,T_PROF[encounter],N$4)</f>
        <v>0</v>
      </c>
      <c r="O942" s="18">
        <f t="shared" si="101"/>
        <v>0</v>
      </c>
      <c r="P942" s="1">
        <f t="shared" si="102"/>
        <v>0.66666666666666663</v>
      </c>
      <c r="Q942" s="1">
        <f t="shared" si="103"/>
        <v>0</v>
      </c>
      <c r="R942" s="1">
        <f t="shared" si="104"/>
        <v>0.66666666666666663</v>
      </c>
      <c r="S942" s="2">
        <f>SUM($R$6:$R942)/SUM($R$6:$R$1749)</f>
        <v>0.98405306675773541</v>
      </c>
    </row>
    <row r="943" spans="1:19" x14ac:dyDescent="0.35">
      <c r="A943">
        <v>1235147497</v>
      </c>
      <c r="B943" t="s">
        <v>359</v>
      </c>
      <c r="C943" t="s">
        <v>2967</v>
      </c>
      <c r="D943" s="1">
        <f>SUMIFS(T_PROF[claims],T_PROF[year],D$2,T_PROF[encounter],D$4,T_PROF[bill_npi],$A943)</f>
        <v>0</v>
      </c>
      <c r="E943" s="1">
        <f>SUMIFS(T_PROF[claims],T_PROF[year],E$2,T_PROF[encounter],E$4,T_PROF[bill_npi],$A943)</f>
        <v>0</v>
      </c>
      <c r="F943" s="1">
        <f t="shared" si="98"/>
        <v>0</v>
      </c>
      <c r="G943" s="1">
        <f>SUMIFS(T_PROF[claims],T_PROF[year],G$2,T_PROF[encounter],G$4,T_PROF[bill_npi],$A943)</f>
        <v>0</v>
      </c>
      <c r="H943" s="1">
        <f>SUMIFS(T_PROF[claims],T_PROF[year],H$2,T_PROF[encounter],H$4,T_PROF[bill_npi],$A943)</f>
        <v>3</v>
      </c>
      <c r="I943" s="1">
        <f t="shared" si="99"/>
        <v>3</v>
      </c>
      <c r="J943" s="1">
        <f>SUMIFS(T_PROF[claims],T_PROF[year],J$2,T_PROF[encounter],J$4,T_PROF[bill_npi],$A943)</f>
        <v>0</v>
      </c>
      <c r="K943" s="1">
        <f>SUMIFS(T_PROF[claims],T_PROF[year],K$2,T_PROF[encounter],K$4,T_PROF[bill_npi],$A943)</f>
        <v>0</v>
      </c>
      <c r="L943" s="1">
        <f t="shared" si="100"/>
        <v>0</v>
      </c>
      <c r="M943" s="18">
        <f>SUMIFS(T_PROF[paid_amt],T_PROF[bill_npi],$A943,T_PROF[year],M$2,T_PROF[encounter],M$4)</f>
        <v>0</v>
      </c>
      <c r="N943" s="18">
        <f>SUMIFS(T_PROF[paid_amt],T_PROF[bill_npi],$A943,T_PROF[year],N$2,T_PROF[encounter],N$4)</f>
        <v>0</v>
      </c>
      <c r="O943" s="18">
        <f t="shared" si="101"/>
        <v>0</v>
      </c>
      <c r="P943" s="1">
        <f t="shared" si="102"/>
        <v>0</v>
      </c>
      <c r="Q943" s="1">
        <f t="shared" si="103"/>
        <v>1</v>
      </c>
      <c r="R943" s="1">
        <f t="shared" si="104"/>
        <v>1</v>
      </c>
      <c r="S943" s="2">
        <f>SUM($R$6:$R943)/SUM($R$6:$R$1749)</f>
        <v>0.98408411205282087</v>
      </c>
    </row>
    <row r="944" spans="1:19" x14ac:dyDescent="0.35">
      <c r="A944">
        <v>1760575245</v>
      </c>
      <c r="B944" t="s">
        <v>351</v>
      </c>
      <c r="C944" t="s">
        <v>777</v>
      </c>
      <c r="D944" s="1">
        <f>SUMIFS(T_PROF[claims],T_PROF[year],D$2,T_PROF[encounter],D$4,T_PROF[bill_npi],$A944)</f>
        <v>2</v>
      </c>
      <c r="E944" s="1">
        <f>SUMIFS(T_PROF[claims],T_PROF[year],E$2,T_PROF[encounter],E$4,T_PROF[bill_npi],$A944)</f>
        <v>0</v>
      </c>
      <c r="F944" s="1">
        <f t="shared" si="98"/>
        <v>2</v>
      </c>
      <c r="G944" s="1">
        <f>SUMIFS(T_PROF[claims],T_PROF[year],G$2,T_PROF[encounter],G$4,T_PROF[bill_npi],$A944)</f>
        <v>0</v>
      </c>
      <c r="H944" s="1">
        <f>SUMIFS(T_PROF[claims],T_PROF[year],H$2,T_PROF[encounter],H$4,T_PROF[bill_npi],$A944)</f>
        <v>0</v>
      </c>
      <c r="I944" s="1">
        <f t="shared" si="99"/>
        <v>0</v>
      </c>
      <c r="J944" s="1">
        <f>SUMIFS(T_PROF[claims],T_PROF[year],J$2,T_PROF[encounter],J$4,T_PROF[bill_npi],$A944)</f>
        <v>0</v>
      </c>
      <c r="K944" s="1">
        <f>SUMIFS(T_PROF[claims],T_PROF[year],K$2,T_PROF[encounter],K$4,T_PROF[bill_npi],$A944)</f>
        <v>0</v>
      </c>
      <c r="L944" s="1">
        <f t="shared" si="100"/>
        <v>0</v>
      </c>
      <c r="M944" s="18">
        <f>SUMIFS(T_PROF[paid_amt],T_PROF[bill_npi],$A944,T_PROF[year],M$2,T_PROF[encounter],M$4)</f>
        <v>0</v>
      </c>
      <c r="N944" s="18">
        <f>SUMIFS(T_PROF[paid_amt],T_PROF[bill_npi],$A944,T_PROF[year],N$2,T_PROF[encounter],N$4)</f>
        <v>0</v>
      </c>
      <c r="O944" s="18">
        <f t="shared" si="101"/>
        <v>0</v>
      </c>
      <c r="P944" s="1">
        <f t="shared" si="102"/>
        <v>0.66666666666666663</v>
      </c>
      <c r="Q944" s="1">
        <f t="shared" si="103"/>
        <v>0</v>
      </c>
      <c r="R944" s="1">
        <f t="shared" si="104"/>
        <v>0.66666666666666663</v>
      </c>
      <c r="S944" s="2">
        <f>SUM($R$6:$R944)/SUM($R$6:$R$1749)</f>
        <v>0.98410480891621133</v>
      </c>
    </row>
    <row r="945" spans="1:19" x14ac:dyDescent="0.35">
      <c r="A945">
        <v>1033291018</v>
      </c>
      <c r="B945" t="s">
        <v>351</v>
      </c>
      <c r="C945" t="s">
        <v>777</v>
      </c>
      <c r="D945" s="1">
        <f>SUMIFS(T_PROF[claims],T_PROF[year],D$2,T_PROF[encounter],D$4,T_PROF[bill_npi],$A945)</f>
        <v>0</v>
      </c>
      <c r="E945" s="1">
        <f>SUMIFS(T_PROF[claims],T_PROF[year],E$2,T_PROF[encounter],E$4,T_PROF[bill_npi],$A945)</f>
        <v>2</v>
      </c>
      <c r="F945" s="1">
        <f t="shared" si="98"/>
        <v>2</v>
      </c>
      <c r="G945" s="1">
        <f>SUMIFS(T_PROF[claims],T_PROF[year],G$2,T_PROF[encounter],G$4,T_PROF[bill_npi],$A945)</f>
        <v>0</v>
      </c>
      <c r="H945" s="1">
        <f>SUMIFS(T_PROF[claims],T_PROF[year],H$2,T_PROF[encounter],H$4,T_PROF[bill_npi],$A945)</f>
        <v>0</v>
      </c>
      <c r="I945" s="1">
        <f t="shared" si="99"/>
        <v>0</v>
      </c>
      <c r="J945" s="1">
        <f>SUMIFS(T_PROF[claims],T_PROF[year],J$2,T_PROF[encounter],J$4,T_PROF[bill_npi],$A945)</f>
        <v>0</v>
      </c>
      <c r="K945" s="1">
        <f>SUMIFS(T_PROF[claims],T_PROF[year],K$2,T_PROF[encounter],K$4,T_PROF[bill_npi],$A945)</f>
        <v>1</v>
      </c>
      <c r="L945" s="1">
        <f t="shared" si="100"/>
        <v>1</v>
      </c>
      <c r="M945" s="18">
        <f>SUMIFS(T_PROF[paid_amt],T_PROF[bill_npi],$A945,T_PROF[year],M$2,T_PROF[encounter],M$4)</f>
        <v>0</v>
      </c>
      <c r="N945" s="18">
        <f>SUMIFS(T_PROF[paid_amt],T_PROF[bill_npi],$A945,T_PROF[year],N$2,T_PROF[encounter],N$4)</f>
        <v>3251.28</v>
      </c>
      <c r="O945" s="18">
        <f t="shared" si="101"/>
        <v>3251.28</v>
      </c>
      <c r="P945" s="1">
        <f t="shared" si="102"/>
        <v>0</v>
      </c>
      <c r="Q945" s="1">
        <f t="shared" si="103"/>
        <v>1</v>
      </c>
      <c r="R945" s="1">
        <f t="shared" si="104"/>
        <v>1</v>
      </c>
      <c r="S945" s="2">
        <f>SUM($R$6:$R945)/SUM($R$6:$R$1749)</f>
        <v>0.98413585421129679</v>
      </c>
    </row>
    <row r="946" spans="1:19" x14ac:dyDescent="0.35">
      <c r="A946">
        <v>1962420851</v>
      </c>
      <c r="B946" t="s">
        <v>351</v>
      </c>
      <c r="C946" t="s">
        <v>777</v>
      </c>
      <c r="D946" s="1">
        <f>SUMIFS(T_PROF[claims],T_PROF[year],D$2,T_PROF[encounter],D$4,T_PROF[bill_npi],$A946)</f>
        <v>0</v>
      </c>
      <c r="E946" s="1">
        <f>SUMIFS(T_PROF[claims],T_PROF[year],E$2,T_PROF[encounter],E$4,T_PROF[bill_npi],$A946)</f>
        <v>0</v>
      </c>
      <c r="F946" s="1">
        <f t="shared" si="98"/>
        <v>0</v>
      </c>
      <c r="G946" s="1">
        <f>SUMIFS(T_PROF[claims],T_PROF[year],G$2,T_PROF[encounter],G$4,T_PROF[bill_npi],$A946)</f>
        <v>0</v>
      </c>
      <c r="H946" s="1">
        <f>SUMIFS(T_PROF[claims],T_PROF[year],H$2,T_PROF[encounter],H$4,T_PROF[bill_npi],$A946)</f>
        <v>3</v>
      </c>
      <c r="I946" s="1">
        <f t="shared" si="99"/>
        <v>3</v>
      </c>
      <c r="J946" s="1">
        <f>SUMIFS(T_PROF[claims],T_PROF[year],J$2,T_PROF[encounter],J$4,T_PROF[bill_npi],$A946)</f>
        <v>0</v>
      </c>
      <c r="K946" s="1">
        <f>SUMIFS(T_PROF[claims],T_PROF[year],K$2,T_PROF[encounter],K$4,T_PROF[bill_npi],$A946)</f>
        <v>1</v>
      </c>
      <c r="L946" s="1">
        <f t="shared" si="100"/>
        <v>1</v>
      </c>
      <c r="M946" s="18">
        <f>SUMIFS(T_PROF[paid_amt],T_PROF[bill_npi],$A946,T_PROF[year],M$2,T_PROF[encounter],M$4)</f>
        <v>0</v>
      </c>
      <c r="N946" s="18">
        <f>SUMIFS(T_PROF[paid_amt],T_PROF[bill_npi],$A946,T_PROF[year],N$2,T_PROF[encounter],N$4)</f>
        <v>1300</v>
      </c>
      <c r="O946" s="18">
        <f t="shared" si="101"/>
        <v>1300</v>
      </c>
      <c r="P946" s="1">
        <f t="shared" si="102"/>
        <v>0</v>
      </c>
      <c r="Q946" s="1">
        <f t="shared" si="103"/>
        <v>1.3333333333333333</v>
      </c>
      <c r="R946" s="1">
        <f t="shared" si="104"/>
        <v>1.3333333333333333</v>
      </c>
      <c r="S946" s="2">
        <f>SUM($R$6:$R946)/SUM($R$6:$R$1749)</f>
        <v>0.98417724793807748</v>
      </c>
    </row>
    <row r="947" spans="1:19" x14ac:dyDescent="0.35">
      <c r="A947">
        <v>1144484940</v>
      </c>
      <c r="B947" t="s">
        <v>351</v>
      </c>
      <c r="C947" t="s">
        <v>777</v>
      </c>
      <c r="D947" s="1">
        <f>SUMIFS(T_PROF[claims],T_PROF[year],D$2,T_PROF[encounter],D$4,T_PROF[bill_npi],$A947)</f>
        <v>0</v>
      </c>
      <c r="E947" s="1">
        <f>SUMIFS(T_PROF[claims],T_PROF[year],E$2,T_PROF[encounter],E$4,T_PROF[bill_npi],$A947)</f>
        <v>0</v>
      </c>
      <c r="F947" s="1">
        <f t="shared" si="98"/>
        <v>0</v>
      </c>
      <c r="G947" s="1">
        <f>SUMIFS(T_PROF[claims],T_PROF[year],G$2,T_PROF[encounter],G$4,T_PROF[bill_npi],$A947)</f>
        <v>0</v>
      </c>
      <c r="H947" s="1">
        <f>SUMIFS(T_PROF[claims],T_PROF[year],H$2,T_PROF[encounter],H$4,T_PROF[bill_npi],$A947)</f>
        <v>0</v>
      </c>
      <c r="I947" s="1">
        <f t="shared" si="99"/>
        <v>0</v>
      </c>
      <c r="J947" s="1">
        <f>SUMIFS(T_PROF[claims],T_PROF[year],J$2,T_PROF[encounter],J$4,T_PROF[bill_npi],$A947)</f>
        <v>0</v>
      </c>
      <c r="K947" s="1">
        <f>SUMIFS(T_PROF[claims],T_PROF[year],K$2,T_PROF[encounter],K$4,T_PROF[bill_npi],$A947)</f>
        <v>0</v>
      </c>
      <c r="L947" s="1">
        <f t="shared" si="100"/>
        <v>0</v>
      </c>
      <c r="M947" s="18">
        <f>SUMIFS(T_PROF[paid_amt],T_PROF[bill_npi],$A947,T_PROF[year],M$2,T_PROF[encounter],M$4)</f>
        <v>0</v>
      </c>
      <c r="N947" s="18">
        <f>SUMIFS(T_PROF[paid_amt],T_PROF[bill_npi],$A947,T_PROF[year],N$2,T_PROF[encounter],N$4)</f>
        <v>0</v>
      </c>
      <c r="O947" s="18">
        <f t="shared" si="101"/>
        <v>0</v>
      </c>
      <c r="P947" s="1">
        <f t="shared" si="102"/>
        <v>0</v>
      </c>
      <c r="Q947" s="1">
        <f t="shared" si="103"/>
        <v>0</v>
      </c>
      <c r="R947" s="1">
        <f t="shared" si="104"/>
        <v>0</v>
      </c>
      <c r="S947" s="2">
        <f>SUM($R$6:$R947)/SUM($R$6:$R$1749)</f>
        <v>0.98417724793807748</v>
      </c>
    </row>
    <row r="948" spans="1:19" x14ac:dyDescent="0.35">
      <c r="A948">
        <v>1699748970</v>
      </c>
      <c r="B948" t="s">
        <v>351</v>
      </c>
      <c r="C948" t="s">
        <v>777</v>
      </c>
      <c r="D948" s="1">
        <f>SUMIFS(T_PROF[claims],T_PROF[year],D$2,T_PROF[encounter],D$4,T_PROF[bill_npi],$A948)</f>
        <v>1</v>
      </c>
      <c r="E948" s="1">
        <f>SUMIFS(T_PROF[claims],T_PROF[year],E$2,T_PROF[encounter],E$4,T_PROF[bill_npi],$A948)</f>
        <v>0</v>
      </c>
      <c r="F948" s="1">
        <f t="shared" si="98"/>
        <v>1</v>
      </c>
      <c r="G948" s="1">
        <f>SUMIFS(T_PROF[claims],T_PROF[year],G$2,T_PROF[encounter],G$4,T_PROF[bill_npi],$A948)</f>
        <v>0</v>
      </c>
      <c r="H948" s="1">
        <f>SUMIFS(T_PROF[claims],T_PROF[year],H$2,T_PROF[encounter],H$4,T_PROF[bill_npi],$A948)</f>
        <v>0</v>
      </c>
      <c r="I948" s="1">
        <f t="shared" si="99"/>
        <v>0</v>
      </c>
      <c r="J948" s="1">
        <f>SUMIFS(T_PROF[claims],T_PROF[year],J$2,T_PROF[encounter],J$4,T_PROF[bill_npi],$A948)</f>
        <v>0</v>
      </c>
      <c r="K948" s="1">
        <f>SUMIFS(T_PROF[claims],T_PROF[year],K$2,T_PROF[encounter],K$4,T_PROF[bill_npi],$A948)</f>
        <v>0</v>
      </c>
      <c r="L948" s="1">
        <f t="shared" si="100"/>
        <v>0</v>
      </c>
      <c r="M948" s="18">
        <f>SUMIFS(T_PROF[paid_amt],T_PROF[bill_npi],$A948,T_PROF[year],M$2,T_PROF[encounter],M$4)</f>
        <v>0</v>
      </c>
      <c r="N948" s="18">
        <f>SUMIFS(T_PROF[paid_amt],T_PROF[bill_npi],$A948,T_PROF[year],N$2,T_PROF[encounter],N$4)</f>
        <v>0</v>
      </c>
      <c r="O948" s="18">
        <f t="shared" si="101"/>
        <v>0</v>
      </c>
      <c r="P948" s="1">
        <f t="shared" si="102"/>
        <v>0.33333333333333331</v>
      </c>
      <c r="Q948" s="1">
        <f t="shared" si="103"/>
        <v>0</v>
      </c>
      <c r="R948" s="1">
        <f t="shared" si="104"/>
        <v>0.33333333333333331</v>
      </c>
      <c r="S948" s="2">
        <f>SUM($R$6:$R948)/SUM($R$6:$R$1749)</f>
        <v>0.9841875963697726</v>
      </c>
    </row>
    <row r="949" spans="1:19" x14ac:dyDescent="0.35">
      <c r="A949">
        <v>1659856490</v>
      </c>
      <c r="B949" t="s">
        <v>354</v>
      </c>
      <c r="C949" t="s">
        <v>777</v>
      </c>
      <c r="D949" s="1">
        <f>SUMIFS(T_PROF[claims],T_PROF[year],D$2,T_PROF[encounter],D$4,T_PROF[bill_npi],$A949)</f>
        <v>0</v>
      </c>
      <c r="E949" s="1">
        <f>SUMIFS(T_PROF[claims],T_PROF[year],E$2,T_PROF[encounter],E$4,T_PROF[bill_npi],$A949)</f>
        <v>3</v>
      </c>
      <c r="F949" s="1">
        <f t="shared" si="98"/>
        <v>3</v>
      </c>
      <c r="G949" s="1">
        <f>SUMIFS(T_PROF[claims],T_PROF[year],G$2,T_PROF[encounter],G$4,T_PROF[bill_npi],$A949)</f>
        <v>0</v>
      </c>
      <c r="H949" s="1">
        <f>SUMIFS(T_PROF[claims],T_PROF[year],H$2,T_PROF[encounter],H$4,T_PROF[bill_npi],$A949)</f>
        <v>0</v>
      </c>
      <c r="I949" s="1">
        <f t="shared" si="99"/>
        <v>0</v>
      </c>
      <c r="J949" s="1">
        <f>SUMIFS(T_PROF[claims],T_PROF[year],J$2,T_PROF[encounter],J$4,T_PROF[bill_npi],$A949)</f>
        <v>0</v>
      </c>
      <c r="K949" s="1">
        <f>SUMIFS(T_PROF[claims],T_PROF[year],K$2,T_PROF[encounter],K$4,T_PROF[bill_npi],$A949)</f>
        <v>0</v>
      </c>
      <c r="L949" s="1">
        <f t="shared" si="100"/>
        <v>0</v>
      </c>
      <c r="M949" s="18">
        <f>SUMIFS(T_PROF[paid_amt],T_PROF[bill_npi],$A949,T_PROF[year],M$2,T_PROF[encounter],M$4)</f>
        <v>0</v>
      </c>
      <c r="N949" s="18">
        <f>SUMIFS(T_PROF[paid_amt],T_PROF[bill_npi],$A949,T_PROF[year],N$2,T_PROF[encounter],N$4)</f>
        <v>0</v>
      </c>
      <c r="O949" s="18">
        <f t="shared" si="101"/>
        <v>0</v>
      </c>
      <c r="P949" s="1">
        <f t="shared" si="102"/>
        <v>0</v>
      </c>
      <c r="Q949" s="1">
        <f t="shared" si="103"/>
        <v>1</v>
      </c>
      <c r="R949" s="1">
        <f t="shared" si="104"/>
        <v>1</v>
      </c>
      <c r="S949" s="2">
        <f>SUM($R$6:$R949)/SUM($R$6:$R$1749)</f>
        <v>0.98421864166485817</v>
      </c>
    </row>
    <row r="950" spans="1:19" x14ac:dyDescent="0.35">
      <c r="A950">
        <v>1831397082</v>
      </c>
      <c r="B950" t="s">
        <v>352</v>
      </c>
      <c r="C950" t="s">
        <v>2130</v>
      </c>
      <c r="D950" s="1">
        <f>SUMIFS(T_PROF[claims],T_PROF[year],D$2,T_PROF[encounter],D$4,T_PROF[bill_npi],$A950)</f>
        <v>0</v>
      </c>
      <c r="E950" s="1">
        <f>SUMIFS(T_PROF[claims],T_PROF[year],E$2,T_PROF[encounter],E$4,T_PROF[bill_npi],$A950)</f>
        <v>1</v>
      </c>
      <c r="F950" s="1">
        <f t="shared" si="98"/>
        <v>1</v>
      </c>
      <c r="G950" s="1">
        <f>SUMIFS(T_PROF[claims],T_PROF[year],G$2,T_PROF[encounter],G$4,T_PROF[bill_npi],$A950)</f>
        <v>0</v>
      </c>
      <c r="H950" s="1">
        <f>SUMIFS(T_PROF[claims],T_PROF[year],H$2,T_PROF[encounter],H$4,T_PROF[bill_npi],$A950)</f>
        <v>2</v>
      </c>
      <c r="I950" s="1">
        <f t="shared" si="99"/>
        <v>2</v>
      </c>
      <c r="J950" s="1">
        <f>SUMIFS(T_PROF[claims],T_PROF[year],J$2,T_PROF[encounter],J$4,T_PROF[bill_npi],$A950)</f>
        <v>0</v>
      </c>
      <c r="K950" s="1">
        <f>SUMIFS(T_PROF[claims],T_PROF[year],K$2,T_PROF[encounter],K$4,T_PROF[bill_npi],$A950)</f>
        <v>2</v>
      </c>
      <c r="L950" s="1">
        <f t="shared" si="100"/>
        <v>2</v>
      </c>
      <c r="M950" s="18">
        <f>SUMIFS(T_PROF[paid_amt],T_PROF[bill_npi],$A950,T_PROF[year],M$2,T_PROF[encounter],M$4)</f>
        <v>0</v>
      </c>
      <c r="N950" s="18">
        <f>SUMIFS(T_PROF[paid_amt],T_PROF[bill_npi],$A950,T_PROF[year],N$2,T_PROF[encounter],N$4)</f>
        <v>6000</v>
      </c>
      <c r="O950" s="18">
        <f t="shared" si="101"/>
        <v>6000</v>
      </c>
      <c r="P950" s="1">
        <f t="shared" si="102"/>
        <v>0</v>
      </c>
      <c r="Q950" s="1">
        <f t="shared" si="103"/>
        <v>1.6666666666666667</v>
      </c>
      <c r="R950" s="1">
        <f t="shared" si="104"/>
        <v>1.6666666666666667</v>
      </c>
      <c r="S950" s="2">
        <f>SUM($R$6:$R950)/SUM($R$6:$R$1749)</f>
        <v>0.98427038382333409</v>
      </c>
    </row>
    <row r="951" spans="1:19" x14ac:dyDescent="0.35">
      <c r="A951">
        <v>1780757294</v>
      </c>
      <c r="B951" t="s">
        <v>351</v>
      </c>
      <c r="C951" t="s">
        <v>777</v>
      </c>
      <c r="D951" s="1">
        <f>SUMIFS(T_PROF[claims],T_PROF[year],D$2,T_PROF[encounter],D$4,T_PROF[bill_npi],$A951)</f>
        <v>1</v>
      </c>
      <c r="E951" s="1">
        <f>SUMIFS(T_PROF[claims],T_PROF[year],E$2,T_PROF[encounter],E$4,T_PROF[bill_npi],$A951)</f>
        <v>0</v>
      </c>
      <c r="F951" s="1">
        <f t="shared" si="98"/>
        <v>1</v>
      </c>
      <c r="G951" s="1">
        <f>SUMIFS(T_PROF[claims],T_PROF[year],G$2,T_PROF[encounter],G$4,T_PROF[bill_npi],$A951)</f>
        <v>1</v>
      </c>
      <c r="H951" s="1">
        <f>SUMIFS(T_PROF[claims],T_PROF[year],H$2,T_PROF[encounter],H$4,T_PROF[bill_npi],$A951)</f>
        <v>0</v>
      </c>
      <c r="I951" s="1">
        <f t="shared" si="99"/>
        <v>1</v>
      </c>
      <c r="J951" s="1">
        <f>SUMIFS(T_PROF[claims],T_PROF[year],J$2,T_PROF[encounter],J$4,T_PROF[bill_npi],$A951)</f>
        <v>2</v>
      </c>
      <c r="K951" s="1">
        <f>SUMIFS(T_PROF[claims],T_PROF[year],K$2,T_PROF[encounter],K$4,T_PROF[bill_npi],$A951)</f>
        <v>0</v>
      </c>
      <c r="L951" s="1">
        <f t="shared" si="100"/>
        <v>2</v>
      </c>
      <c r="M951" s="18">
        <f>SUMIFS(T_PROF[paid_amt],T_PROF[bill_npi],$A951,T_PROF[year],M$2,T_PROF[encounter],M$4)</f>
        <v>0</v>
      </c>
      <c r="N951" s="18">
        <f>SUMIFS(T_PROF[paid_amt],T_PROF[bill_npi],$A951,T_PROF[year],N$2,T_PROF[encounter],N$4)</f>
        <v>0</v>
      </c>
      <c r="O951" s="18">
        <f t="shared" si="101"/>
        <v>0</v>
      </c>
      <c r="P951" s="1">
        <f t="shared" si="102"/>
        <v>1.3333333333333333</v>
      </c>
      <c r="Q951" s="1">
        <f t="shared" si="103"/>
        <v>0</v>
      </c>
      <c r="R951" s="1">
        <f t="shared" si="104"/>
        <v>1.3333333333333333</v>
      </c>
      <c r="S951" s="2">
        <f>SUM($R$6:$R951)/SUM($R$6:$R$1749)</f>
        <v>0.98431177755011479</v>
      </c>
    </row>
    <row r="952" spans="1:19" x14ac:dyDescent="0.35">
      <c r="A952">
        <v>1114991924</v>
      </c>
      <c r="B952" t="s">
        <v>358</v>
      </c>
      <c r="C952" t="s">
        <v>777</v>
      </c>
      <c r="D952" s="1">
        <f>SUMIFS(T_PROF[claims],T_PROF[year],D$2,T_PROF[encounter],D$4,T_PROF[bill_npi],$A952)</f>
        <v>0</v>
      </c>
      <c r="E952" s="1">
        <f>SUMIFS(T_PROF[claims],T_PROF[year],E$2,T_PROF[encounter],E$4,T_PROF[bill_npi],$A952)</f>
        <v>0</v>
      </c>
      <c r="F952" s="1">
        <f t="shared" si="98"/>
        <v>0</v>
      </c>
      <c r="G952" s="1">
        <f>SUMIFS(T_PROF[claims],T_PROF[year],G$2,T_PROF[encounter],G$4,T_PROF[bill_npi],$A952)</f>
        <v>0</v>
      </c>
      <c r="H952" s="1">
        <f>SUMIFS(T_PROF[claims],T_PROF[year],H$2,T_PROF[encounter],H$4,T_PROF[bill_npi],$A952)</f>
        <v>0</v>
      </c>
      <c r="I952" s="1">
        <f t="shared" si="99"/>
        <v>0</v>
      </c>
      <c r="J952" s="1">
        <f>SUMIFS(T_PROF[claims],T_PROF[year],J$2,T_PROF[encounter],J$4,T_PROF[bill_npi],$A952)</f>
        <v>0</v>
      </c>
      <c r="K952" s="1">
        <f>SUMIFS(T_PROF[claims],T_PROF[year],K$2,T_PROF[encounter],K$4,T_PROF[bill_npi],$A952)</f>
        <v>0</v>
      </c>
      <c r="L952" s="1">
        <f t="shared" si="100"/>
        <v>0</v>
      </c>
      <c r="M952" s="18">
        <f>SUMIFS(T_PROF[paid_amt],T_PROF[bill_npi],$A952,T_PROF[year],M$2,T_PROF[encounter],M$4)</f>
        <v>0</v>
      </c>
      <c r="N952" s="18">
        <f>SUMIFS(T_PROF[paid_amt],T_PROF[bill_npi],$A952,T_PROF[year],N$2,T_PROF[encounter],N$4)</f>
        <v>0</v>
      </c>
      <c r="O952" s="18">
        <f t="shared" si="101"/>
        <v>0</v>
      </c>
      <c r="P952" s="1">
        <f t="shared" si="102"/>
        <v>0</v>
      </c>
      <c r="Q952" s="1">
        <f t="shared" si="103"/>
        <v>0</v>
      </c>
      <c r="R952" s="1">
        <f t="shared" si="104"/>
        <v>0</v>
      </c>
      <c r="S952" s="2">
        <f>SUM($R$6:$R952)/SUM($R$6:$R$1749)</f>
        <v>0.98431177755011479</v>
      </c>
    </row>
    <row r="953" spans="1:19" x14ac:dyDescent="0.35">
      <c r="A953">
        <v>1639179328</v>
      </c>
      <c r="B953" t="s">
        <v>353</v>
      </c>
      <c r="C953" t="s">
        <v>3196</v>
      </c>
      <c r="D953" s="1">
        <f>SUMIFS(T_PROF[claims],T_PROF[year],D$2,T_PROF[encounter],D$4,T_PROF[bill_npi],$A953)</f>
        <v>0</v>
      </c>
      <c r="E953" s="1">
        <f>SUMIFS(T_PROF[claims],T_PROF[year],E$2,T_PROF[encounter],E$4,T_PROF[bill_npi],$A953)</f>
        <v>2</v>
      </c>
      <c r="F953" s="1">
        <f t="shared" si="98"/>
        <v>2</v>
      </c>
      <c r="G953" s="1">
        <f>SUMIFS(T_PROF[claims],T_PROF[year],G$2,T_PROF[encounter],G$4,T_PROF[bill_npi],$A953)</f>
        <v>0</v>
      </c>
      <c r="H953" s="1">
        <f>SUMIFS(T_PROF[claims],T_PROF[year],H$2,T_PROF[encounter],H$4,T_PROF[bill_npi],$A953)</f>
        <v>1</v>
      </c>
      <c r="I953" s="1">
        <f t="shared" si="99"/>
        <v>1</v>
      </c>
      <c r="J953" s="1">
        <f>SUMIFS(T_PROF[claims],T_PROF[year],J$2,T_PROF[encounter],J$4,T_PROF[bill_npi],$A953)</f>
        <v>0</v>
      </c>
      <c r="K953" s="1">
        <f>SUMIFS(T_PROF[claims],T_PROF[year],K$2,T_PROF[encounter],K$4,T_PROF[bill_npi],$A953)</f>
        <v>2</v>
      </c>
      <c r="L953" s="1">
        <f t="shared" si="100"/>
        <v>2</v>
      </c>
      <c r="M953" s="18">
        <f>SUMIFS(T_PROF[paid_amt],T_PROF[bill_npi],$A953,T_PROF[year],M$2,T_PROF[encounter],M$4)</f>
        <v>0</v>
      </c>
      <c r="N953" s="18">
        <f>SUMIFS(T_PROF[paid_amt],T_PROF[bill_npi],$A953,T_PROF[year],N$2,T_PROF[encounter],N$4)</f>
        <v>8816.31</v>
      </c>
      <c r="O953" s="18">
        <f t="shared" si="101"/>
        <v>8816.31</v>
      </c>
      <c r="P953" s="1">
        <f t="shared" si="102"/>
        <v>0</v>
      </c>
      <c r="Q953" s="1">
        <f t="shared" si="103"/>
        <v>1.6666666666666667</v>
      </c>
      <c r="R953" s="1">
        <f t="shared" si="104"/>
        <v>1.6666666666666667</v>
      </c>
      <c r="S953" s="2">
        <f>SUM($R$6:$R953)/SUM($R$6:$R$1749)</f>
        <v>0.98436351970859071</v>
      </c>
    </row>
    <row r="954" spans="1:19" x14ac:dyDescent="0.35">
      <c r="A954">
        <v>1003355207</v>
      </c>
      <c r="B954" t="s">
        <v>361</v>
      </c>
      <c r="C954" t="s">
        <v>546</v>
      </c>
      <c r="D954" s="1">
        <f>SUMIFS(T_PROF[claims],T_PROF[year],D$2,T_PROF[encounter],D$4,T_PROF[bill_npi],$A954)</f>
        <v>0</v>
      </c>
      <c r="E954" s="1">
        <f>SUMIFS(T_PROF[claims],T_PROF[year],E$2,T_PROF[encounter],E$4,T_PROF[bill_npi],$A954)</f>
        <v>0</v>
      </c>
      <c r="F954" s="1">
        <f t="shared" si="98"/>
        <v>0</v>
      </c>
      <c r="G954" s="1">
        <f>SUMIFS(T_PROF[claims],T_PROF[year],G$2,T_PROF[encounter],G$4,T_PROF[bill_npi],$A954)</f>
        <v>0</v>
      </c>
      <c r="H954" s="1">
        <f>SUMIFS(T_PROF[claims],T_PROF[year],H$2,T_PROF[encounter],H$4,T_PROF[bill_npi],$A954)</f>
        <v>3</v>
      </c>
      <c r="I954" s="1">
        <f t="shared" si="99"/>
        <v>3</v>
      </c>
      <c r="J954" s="1">
        <f>SUMIFS(T_PROF[claims],T_PROF[year],J$2,T_PROF[encounter],J$4,T_PROF[bill_npi],$A954)</f>
        <v>0</v>
      </c>
      <c r="K954" s="1">
        <f>SUMIFS(T_PROF[claims],T_PROF[year],K$2,T_PROF[encounter],K$4,T_PROF[bill_npi],$A954)</f>
        <v>0</v>
      </c>
      <c r="L954" s="1">
        <f t="shared" si="100"/>
        <v>0</v>
      </c>
      <c r="M954" s="18">
        <f>SUMIFS(T_PROF[paid_amt],T_PROF[bill_npi],$A954,T_PROF[year],M$2,T_PROF[encounter],M$4)</f>
        <v>0</v>
      </c>
      <c r="N954" s="18">
        <f>SUMIFS(T_PROF[paid_amt],T_PROF[bill_npi],$A954,T_PROF[year],N$2,T_PROF[encounter],N$4)</f>
        <v>0</v>
      </c>
      <c r="O954" s="18">
        <f t="shared" si="101"/>
        <v>0</v>
      </c>
      <c r="P954" s="1">
        <f t="shared" si="102"/>
        <v>0</v>
      </c>
      <c r="Q954" s="1">
        <f t="shared" si="103"/>
        <v>1</v>
      </c>
      <c r="R954" s="1">
        <f t="shared" si="104"/>
        <v>1</v>
      </c>
      <c r="S954" s="2">
        <f>SUM($R$6:$R954)/SUM($R$6:$R$1749)</f>
        <v>0.98439456500367617</v>
      </c>
    </row>
    <row r="955" spans="1:19" x14ac:dyDescent="0.35">
      <c r="A955">
        <v>1396896627</v>
      </c>
      <c r="B955" t="s">
        <v>351</v>
      </c>
      <c r="C955" t="s">
        <v>777</v>
      </c>
      <c r="D955" s="1">
        <f>SUMIFS(T_PROF[claims],T_PROF[year],D$2,T_PROF[encounter],D$4,T_PROF[bill_npi],$A955)</f>
        <v>2</v>
      </c>
      <c r="E955" s="1">
        <f>SUMIFS(T_PROF[claims],T_PROF[year],E$2,T_PROF[encounter],E$4,T_PROF[bill_npi],$A955)</f>
        <v>0</v>
      </c>
      <c r="F955" s="1">
        <f t="shared" si="98"/>
        <v>2</v>
      </c>
      <c r="G955" s="1">
        <f>SUMIFS(T_PROF[claims],T_PROF[year],G$2,T_PROF[encounter],G$4,T_PROF[bill_npi],$A955)</f>
        <v>1</v>
      </c>
      <c r="H955" s="1">
        <f>SUMIFS(T_PROF[claims],T_PROF[year],H$2,T_PROF[encounter],H$4,T_PROF[bill_npi],$A955)</f>
        <v>0</v>
      </c>
      <c r="I955" s="1">
        <f t="shared" si="99"/>
        <v>1</v>
      </c>
      <c r="J955" s="1">
        <f>SUMIFS(T_PROF[claims],T_PROF[year],J$2,T_PROF[encounter],J$4,T_PROF[bill_npi],$A955)</f>
        <v>2</v>
      </c>
      <c r="K955" s="1">
        <f>SUMIFS(T_PROF[claims],T_PROF[year],K$2,T_PROF[encounter],K$4,T_PROF[bill_npi],$A955)</f>
        <v>0</v>
      </c>
      <c r="L955" s="1">
        <f t="shared" si="100"/>
        <v>2</v>
      </c>
      <c r="M955" s="18">
        <f>SUMIFS(T_PROF[paid_amt],T_PROF[bill_npi],$A955,T_PROF[year],M$2,T_PROF[encounter],M$4)</f>
        <v>1720.75</v>
      </c>
      <c r="N955" s="18">
        <f>SUMIFS(T_PROF[paid_amt],T_PROF[bill_npi],$A955,T_PROF[year],N$2,T_PROF[encounter],N$4)</f>
        <v>0</v>
      </c>
      <c r="O955" s="18">
        <f t="shared" si="101"/>
        <v>1720.75</v>
      </c>
      <c r="P955" s="1">
        <f t="shared" si="102"/>
        <v>1.6666666666666667</v>
      </c>
      <c r="Q955" s="1">
        <f t="shared" si="103"/>
        <v>0</v>
      </c>
      <c r="R955" s="1">
        <f t="shared" si="104"/>
        <v>1.6666666666666667</v>
      </c>
      <c r="S955" s="2">
        <f>SUM($R$6:$R955)/SUM($R$6:$R$1749)</f>
        <v>0.98444630716215209</v>
      </c>
    </row>
    <row r="956" spans="1:19" x14ac:dyDescent="0.35">
      <c r="A956">
        <v>1285807859</v>
      </c>
      <c r="B956" t="s">
        <v>351</v>
      </c>
      <c r="C956" t="s">
        <v>777</v>
      </c>
      <c r="D956" s="1">
        <f>SUMIFS(T_PROF[claims],T_PROF[year],D$2,T_PROF[encounter],D$4,T_PROF[bill_npi],$A956)</f>
        <v>0</v>
      </c>
      <c r="E956" s="1">
        <f>SUMIFS(T_PROF[claims],T_PROF[year],E$2,T_PROF[encounter],E$4,T_PROF[bill_npi],$A956)</f>
        <v>2</v>
      </c>
      <c r="F956" s="1">
        <f t="shared" si="98"/>
        <v>2</v>
      </c>
      <c r="G956" s="1">
        <f>SUMIFS(T_PROF[claims],T_PROF[year],G$2,T_PROF[encounter],G$4,T_PROF[bill_npi],$A956)</f>
        <v>0</v>
      </c>
      <c r="H956" s="1">
        <f>SUMIFS(T_PROF[claims],T_PROF[year],H$2,T_PROF[encounter],H$4,T_PROF[bill_npi],$A956)</f>
        <v>0</v>
      </c>
      <c r="I956" s="1">
        <f t="shared" si="99"/>
        <v>0</v>
      </c>
      <c r="J956" s="1">
        <f>SUMIFS(T_PROF[claims],T_PROF[year],J$2,T_PROF[encounter],J$4,T_PROF[bill_npi],$A956)</f>
        <v>0</v>
      </c>
      <c r="K956" s="1">
        <f>SUMIFS(T_PROF[claims],T_PROF[year],K$2,T_PROF[encounter],K$4,T_PROF[bill_npi],$A956)</f>
        <v>0</v>
      </c>
      <c r="L956" s="1">
        <f t="shared" si="100"/>
        <v>0</v>
      </c>
      <c r="M956" s="18">
        <f>SUMIFS(T_PROF[paid_amt],T_PROF[bill_npi],$A956,T_PROF[year],M$2,T_PROF[encounter],M$4)</f>
        <v>0</v>
      </c>
      <c r="N956" s="18">
        <f>SUMIFS(T_PROF[paid_amt],T_PROF[bill_npi],$A956,T_PROF[year],N$2,T_PROF[encounter],N$4)</f>
        <v>0</v>
      </c>
      <c r="O956" s="18">
        <f t="shared" si="101"/>
        <v>0</v>
      </c>
      <c r="P956" s="1">
        <f t="shared" si="102"/>
        <v>0</v>
      </c>
      <c r="Q956" s="1">
        <f t="shared" si="103"/>
        <v>0.66666666666666663</v>
      </c>
      <c r="R956" s="1">
        <f t="shared" si="104"/>
        <v>0.66666666666666663</v>
      </c>
      <c r="S956" s="2">
        <f>SUM($R$6:$R956)/SUM($R$6:$R$1749)</f>
        <v>0.98446700402554255</v>
      </c>
    </row>
    <row r="957" spans="1:19" x14ac:dyDescent="0.35">
      <c r="A957">
        <v>1659591808</v>
      </c>
      <c r="B957" t="s">
        <v>351</v>
      </c>
      <c r="C957" t="s">
        <v>777</v>
      </c>
      <c r="D957" s="1">
        <f>SUMIFS(T_PROF[claims],T_PROF[year],D$2,T_PROF[encounter],D$4,T_PROF[bill_npi],$A957)</f>
        <v>2</v>
      </c>
      <c r="E957" s="1">
        <f>SUMIFS(T_PROF[claims],T_PROF[year],E$2,T_PROF[encounter],E$4,T_PROF[bill_npi],$A957)</f>
        <v>0</v>
      </c>
      <c r="F957" s="1">
        <f t="shared" si="98"/>
        <v>2</v>
      </c>
      <c r="G957" s="1">
        <f>SUMIFS(T_PROF[claims],T_PROF[year],G$2,T_PROF[encounter],G$4,T_PROF[bill_npi],$A957)</f>
        <v>0</v>
      </c>
      <c r="H957" s="1">
        <f>SUMIFS(T_PROF[claims],T_PROF[year],H$2,T_PROF[encounter],H$4,T_PROF[bill_npi],$A957)</f>
        <v>0</v>
      </c>
      <c r="I957" s="1">
        <f t="shared" si="99"/>
        <v>0</v>
      </c>
      <c r="J957" s="1">
        <f>SUMIFS(T_PROF[claims],T_PROF[year],J$2,T_PROF[encounter],J$4,T_PROF[bill_npi],$A957)</f>
        <v>0</v>
      </c>
      <c r="K957" s="1">
        <f>SUMIFS(T_PROF[claims],T_PROF[year],K$2,T_PROF[encounter],K$4,T_PROF[bill_npi],$A957)</f>
        <v>0</v>
      </c>
      <c r="L957" s="1">
        <f t="shared" si="100"/>
        <v>0</v>
      </c>
      <c r="M957" s="18">
        <f>SUMIFS(T_PROF[paid_amt],T_PROF[bill_npi],$A957,T_PROF[year],M$2,T_PROF[encounter],M$4)</f>
        <v>0</v>
      </c>
      <c r="N957" s="18">
        <f>SUMIFS(T_PROF[paid_amt],T_PROF[bill_npi],$A957,T_PROF[year],N$2,T_PROF[encounter],N$4)</f>
        <v>0</v>
      </c>
      <c r="O957" s="18">
        <f t="shared" si="101"/>
        <v>0</v>
      </c>
      <c r="P957" s="1">
        <f t="shared" si="102"/>
        <v>0.66666666666666663</v>
      </c>
      <c r="Q957" s="1">
        <f t="shared" si="103"/>
        <v>0</v>
      </c>
      <c r="R957" s="1">
        <f t="shared" si="104"/>
        <v>0.66666666666666663</v>
      </c>
      <c r="S957" s="2">
        <f>SUM($R$6:$R957)/SUM($R$6:$R$1749)</f>
        <v>0.98448770088893289</v>
      </c>
    </row>
    <row r="958" spans="1:19" x14ac:dyDescent="0.35">
      <c r="A958">
        <v>1780618280</v>
      </c>
      <c r="B958" t="s">
        <v>356</v>
      </c>
      <c r="C958" t="s">
        <v>777</v>
      </c>
      <c r="D958" s="1">
        <f>SUMIFS(T_PROF[claims],T_PROF[year],D$2,T_PROF[encounter],D$4,T_PROF[bill_npi],$A958)</f>
        <v>2</v>
      </c>
      <c r="E958" s="1">
        <f>SUMIFS(T_PROF[claims],T_PROF[year],E$2,T_PROF[encounter],E$4,T_PROF[bill_npi],$A958)</f>
        <v>0</v>
      </c>
      <c r="F958" s="1">
        <f t="shared" si="98"/>
        <v>2</v>
      </c>
      <c r="G958" s="1">
        <f>SUMIFS(T_PROF[claims],T_PROF[year],G$2,T_PROF[encounter],G$4,T_PROF[bill_npi],$A958)</f>
        <v>0</v>
      </c>
      <c r="H958" s="1">
        <f>SUMIFS(T_PROF[claims],T_PROF[year],H$2,T_PROF[encounter],H$4,T_PROF[bill_npi],$A958)</f>
        <v>0</v>
      </c>
      <c r="I958" s="1">
        <f t="shared" si="99"/>
        <v>0</v>
      </c>
      <c r="J958" s="1">
        <f>SUMIFS(T_PROF[claims],T_PROF[year],J$2,T_PROF[encounter],J$4,T_PROF[bill_npi],$A958)</f>
        <v>0</v>
      </c>
      <c r="K958" s="1">
        <f>SUMIFS(T_PROF[claims],T_PROF[year],K$2,T_PROF[encounter],K$4,T_PROF[bill_npi],$A958)</f>
        <v>0</v>
      </c>
      <c r="L958" s="1">
        <f t="shared" si="100"/>
        <v>0</v>
      </c>
      <c r="M958" s="18">
        <f>SUMIFS(T_PROF[paid_amt],T_PROF[bill_npi],$A958,T_PROF[year],M$2,T_PROF[encounter],M$4)</f>
        <v>0</v>
      </c>
      <c r="N958" s="18">
        <f>SUMIFS(T_PROF[paid_amt],T_PROF[bill_npi],$A958,T_PROF[year],N$2,T_PROF[encounter],N$4)</f>
        <v>0</v>
      </c>
      <c r="O958" s="18">
        <f t="shared" si="101"/>
        <v>0</v>
      </c>
      <c r="P958" s="1">
        <f t="shared" si="102"/>
        <v>0.66666666666666663</v>
      </c>
      <c r="Q958" s="1">
        <f t="shared" si="103"/>
        <v>0</v>
      </c>
      <c r="R958" s="1">
        <f t="shared" si="104"/>
        <v>0.66666666666666663</v>
      </c>
      <c r="S958" s="2">
        <f>SUM($R$6:$R958)/SUM($R$6:$R$1749)</f>
        <v>0.98450839775232335</v>
      </c>
    </row>
    <row r="959" spans="1:19" x14ac:dyDescent="0.35">
      <c r="A959">
        <v>1215001375</v>
      </c>
      <c r="B959" t="s">
        <v>351</v>
      </c>
      <c r="C959" t="s">
        <v>777</v>
      </c>
      <c r="D959" s="1">
        <f>SUMIFS(T_PROF[claims],T_PROF[year],D$2,T_PROF[encounter],D$4,T_PROF[bill_npi],$A959)</f>
        <v>4</v>
      </c>
      <c r="E959" s="1">
        <f>SUMIFS(T_PROF[claims],T_PROF[year],E$2,T_PROF[encounter],E$4,T_PROF[bill_npi],$A959)</f>
        <v>0</v>
      </c>
      <c r="F959" s="1">
        <f t="shared" si="98"/>
        <v>4</v>
      </c>
      <c r="G959" s="1">
        <f>SUMIFS(T_PROF[claims],T_PROF[year],G$2,T_PROF[encounter],G$4,T_PROF[bill_npi],$A959)</f>
        <v>1</v>
      </c>
      <c r="H959" s="1">
        <f>SUMIFS(T_PROF[claims],T_PROF[year],H$2,T_PROF[encounter],H$4,T_PROF[bill_npi],$A959)</f>
        <v>0</v>
      </c>
      <c r="I959" s="1">
        <f t="shared" si="99"/>
        <v>1</v>
      </c>
      <c r="J959" s="1">
        <f>SUMIFS(T_PROF[claims],T_PROF[year],J$2,T_PROF[encounter],J$4,T_PROF[bill_npi],$A959)</f>
        <v>1</v>
      </c>
      <c r="K959" s="1">
        <f>SUMIFS(T_PROF[claims],T_PROF[year],K$2,T_PROF[encounter],K$4,T_PROF[bill_npi],$A959)</f>
        <v>0</v>
      </c>
      <c r="L959" s="1">
        <f t="shared" si="100"/>
        <v>1</v>
      </c>
      <c r="M959" s="18">
        <f>SUMIFS(T_PROF[paid_amt],T_PROF[bill_npi],$A959,T_PROF[year],M$2,T_PROF[encounter],M$4)</f>
        <v>1720.75</v>
      </c>
      <c r="N959" s="18">
        <f>SUMIFS(T_PROF[paid_amt],T_PROF[bill_npi],$A959,T_PROF[year],N$2,T_PROF[encounter],N$4)</f>
        <v>0</v>
      </c>
      <c r="O959" s="18">
        <f t="shared" si="101"/>
        <v>1720.75</v>
      </c>
      <c r="P959" s="1">
        <f t="shared" si="102"/>
        <v>2</v>
      </c>
      <c r="Q959" s="1">
        <f t="shared" si="103"/>
        <v>0</v>
      </c>
      <c r="R959" s="1">
        <f t="shared" si="104"/>
        <v>2</v>
      </c>
      <c r="S959" s="2">
        <f>SUM($R$6:$R959)/SUM($R$6:$R$1749)</f>
        <v>0.98457048834249439</v>
      </c>
    </row>
    <row r="960" spans="1:19" x14ac:dyDescent="0.35">
      <c r="A960">
        <v>1366754822</v>
      </c>
      <c r="B960" t="s">
        <v>351</v>
      </c>
      <c r="C960" t="s">
        <v>777</v>
      </c>
      <c r="D960" s="1">
        <f>SUMIFS(T_PROF[claims],T_PROF[year],D$2,T_PROF[encounter],D$4,T_PROF[bill_npi],$A960)</f>
        <v>1</v>
      </c>
      <c r="E960" s="1">
        <f>SUMIFS(T_PROF[claims],T_PROF[year],E$2,T_PROF[encounter],E$4,T_PROF[bill_npi],$A960)</f>
        <v>0</v>
      </c>
      <c r="F960" s="1">
        <f t="shared" si="98"/>
        <v>1</v>
      </c>
      <c r="G960" s="1">
        <f>SUMIFS(T_PROF[claims],T_PROF[year],G$2,T_PROF[encounter],G$4,T_PROF[bill_npi],$A960)</f>
        <v>0</v>
      </c>
      <c r="H960" s="1">
        <f>SUMIFS(T_PROF[claims],T_PROF[year],H$2,T_PROF[encounter],H$4,T_PROF[bill_npi],$A960)</f>
        <v>0</v>
      </c>
      <c r="I960" s="1">
        <f t="shared" si="99"/>
        <v>0</v>
      </c>
      <c r="J960" s="1">
        <f>SUMIFS(T_PROF[claims],T_PROF[year],J$2,T_PROF[encounter],J$4,T_PROF[bill_npi],$A960)</f>
        <v>0</v>
      </c>
      <c r="K960" s="1">
        <f>SUMIFS(T_PROF[claims],T_PROF[year],K$2,T_PROF[encounter],K$4,T_PROF[bill_npi],$A960)</f>
        <v>0</v>
      </c>
      <c r="L960" s="1">
        <f t="shared" si="100"/>
        <v>0</v>
      </c>
      <c r="M960" s="18">
        <f>SUMIFS(T_PROF[paid_amt],T_PROF[bill_npi],$A960,T_PROF[year],M$2,T_PROF[encounter],M$4)</f>
        <v>0</v>
      </c>
      <c r="N960" s="18">
        <f>SUMIFS(T_PROF[paid_amt],T_PROF[bill_npi],$A960,T_PROF[year],N$2,T_PROF[encounter],N$4)</f>
        <v>0</v>
      </c>
      <c r="O960" s="18">
        <f t="shared" si="101"/>
        <v>0</v>
      </c>
      <c r="P960" s="1">
        <f t="shared" si="102"/>
        <v>0.33333333333333331</v>
      </c>
      <c r="Q960" s="1">
        <f t="shared" si="103"/>
        <v>0</v>
      </c>
      <c r="R960" s="1">
        <f t="shared" si="104"/>
        <v>0.33333333333333331</v>
      </c>
      <c r="S960" s="2">
        <f>SUM($R$6:$R960)/SUM($R$6:$R$1749)</f>
        <v>0.98458083677418951</v>
      </c>
    </row>
    <row r="961" spans="1:19" x14ac:dyDescent="0.35">
      <c r="A961">
        <v>1407807795</v>
      </c>
      <c r="B961" t="s">
        <v>354</v>
      </c>
      <c r="C961" t="s">
        <v>777</v>
      </c>
      <c r="D961" s="1">
        <f>SUMIFS(T_PROF[claims],T_PROF[year],D$2,T_PROF[encounter],D$4,T_PROF[bill_npi],$A961)</f>
        <v>0</v>
      </c>
      <c r="E961" s="1">
        <f>SUMIFS(T_PROF[claims],T_PROF[year],E$2,T_PROF[encounter],E$4,T_PROF[bill_npi],$A961)</f>
        <v>0</v>
      </c>
      <c r="F961" s="1">
        <f t="shared" si="98"/>
        <v>0</v>
      </c>
      <c r="G961" s="1">
        <f>SUMIFS(T_PROF[claims],T_PROF[year],G$2,T_PROF[encounter],G$4,T_PROF[bill_npi],$A961)</f>
        <v>2</v>
      </c>
      <c r="H961" s="1">
        <f>SUMIFS(T_PROF[claims],T_PROF[year],H$2,T_PROF[encounter],H$4,T_PROF[bill_npi],$A961)</f>
        <v>0</v>
      </c>
      <c r="I961" s="1">
        <f t="shared" si="99"/>
        <v>2</v>
      </c>
      <c r="J961" s="1">
        <f>SUMIFS(T_PROF[claims],T_PROF[year],J$2,T_PROF[encounter],J$4,T_PROF[bill_npi],$A961)</f>
        <v>0</v>
      </c>
      <c r="K961" s="1">
        <f>SUMIFS(T_PROF[claims],T_PROF[year],K$2,T_PROF[encounter],K$4,T_PROF[bill_npi],$A961)</f>
        <v>0</v>
      </c>
      <c r="L961" s="1">
        <f t="shared" si="100"/>
        <v>0</v>
      </c>
      <c r="M961" s="18">
        <f>SUMIFS(T_PROF[paid_amt],T_PROF[bill_npi],$A961,T_PROF[year],M$2,T_PROF[encounter],M$4)</f>
        <v>0</v>
      </c>
      <c r="N961" s="18">
        <f>SUMIFS(T_PROF[paid_amt],T_PROF[bill_npi],$A961,T_PROF[year],N$2,T_PROF[encounter],N$4)</f>
        <v>0</v>
      </c>
      <c r="O961" s="18">
        <f t="shared" si="101"/>
        <v>0</v>
      </c>
      <c r="P961" s="1">
        <f t="shared" si="102"/>
        <v>0.66666666666666663</v>
      </c>
      <c r="Q961" s="1">
        <f t="shared" si="103"/>
        <v>0</v>
      </c>
      <c r="R961" s="1">
        <f t="shared" si="104"/>
        <v>0.66666666666666663</v>
      </c>
      <c r="S961" s="2">
        <f>SUM($R$6:$R961)/SUM($R$6:$R$1749)</f>
        <v>0.98460153363757985</v>
      </c>
    </row>
    <row r="962" spans="1:19" x14ac:dyDescent="0.35">
      <c r="A962">
        <v>1013114545</v>
      </c>
      <c r="B962" t="s">
        <v>351</v>
      </c>
      <c r="C962" t="s">
        <v>777</v>
      </c>
      <c r="D962" s="1">
        <f>SUMIFS(T_PROF[claims],T_PROF[year],D$2,T_PROF[encounter],D$4,T_PROF[bill_npi],$A962)</f>
        <v>1</v>
      </c>
      <c r="E962" s="1">
        <f>SUMIFS(T_PROF[claims],T_PROF[year],E$2,T_PROF[encounter],E$4,T_PROF[bill_npi],$A962)</f>
        <v>0</v>
      </c>
      <c r="F962" s="1">
        <f t="shared" si="98"/>
        <v>1</v>
      </c>
      <c r="G962" s="1">
        <f>SUMIFS(T_PROF[claims],T_PROF[year],G$2,T_PROF[encounter],G$4,T_PROF[bill_npi],$A962)</f>
        <v>2</v>
      </c>
      <c r="H962" s="1">
        <f>SUMIFS(T_PROF[claims],T_PROF[year],H$2,T_PROF[encounter],H$4,T_PROF[bill_npi],$A962)</f>
        <v>0</v>
      </c>
      <c r="I962" s="1">
        <f t="shared" si="99"/>
        <v>2</v>
      </c>
      <c r="J962" s="1">
        <f>SUMIFS(T_PROF[claims],T_PROF[year],J$2,T_PROF[encounter],J$4,T_PROF[bill_npi],$A962)</f>
        <v>0</v>
      </c>
      <c r="K962" s="1">
        <f>SUMIFS(T_PROF[claims],T_PROF[year],K$2,T_PROF[encounter],K$4,T_PROF[bill_npi],$A962)</f>
        <v>0</v>
      </c>
      <c r="L962" s="1">
        <f t="shared" si="100"/>
        <v>0</v>
      </c>
      <c r="M962" s="18">
        <f>SUMIFS(T_PROF[paid_amt],T_PROF[bill_npi],$A962,T_PROF[year],M$2,T_PROF[encounter],M$4)</f>
        <v>0</v>
      </c>
      <c r="N962" s="18">
        <f>SUMIFS(T_PROF[paid_amt],T_PROF[bill_npi],$A962,T_PROF[year],N$2,T_PROF[encounter],N$4)</f>
        <v>0</v>
      </c>
      <c r="O962" s="18">
        <f t="shared" si="101"/>
        <v>0</v>
      </c>
      <c r="P962" s="1">
        <f t="shared" si="102"/>
        <v>1</v>
      </c>
      <c r="Q962" s="1">
        <f t="shared" si="103"/>
        <v>0</v>
      </c>
      <c r="R962" s="1">
        <f t="shared" si="104"/>
        <v>1</v>
      </c>
      <c r="S962" s="2">
        <f>SUM($R$6:$R962)/SUM($R$6:$R$1749)</f>
        <v>0.98463257893266543</v>
      </c>
    </row>
    <row r="963" spans="1:19" x14ac:dyDescent="0.35">
      <c r="A963">
        <v>1639468275</v>
      </c>
      <c r="B963" t="s">
        <v>351</v>
      </c>
      <c r="C963" t="s">
        <v>777</v>
      </c>
      <c r="D963" s="1">
        <f>SUMIFS(T_PROF[claims],T_PROF[year],D$2,T_PROF[encounter],D$4,T_PROF[bill_npi],$A963)</f>
        <v>2</v>
      </c>
      <c r="E963" s="1">
        <f>SUMIFS(T_PROF[claims],T_PROF[year],E$2,T_PROF[encounter],E$4,T_PROF[bill_npi],$A963)</f>
        <v>0</v>
      </c>
      <c r="F963" s="1">
        <f t="shared" si="98"/>
        <v>2</v>
      </c>
      <c r="G963" s="1">
        <f>SUMIFS(T_PROF[claims],T_PROF[year],G$2,T_PROF[encounter],G$4,T_PROF[bill_npi],$A963)</f>
        <v>2</v>
      </c>
      <c r="H963" s="1">
        <f>SUMIFS(T_PROF[claims],T_PROF[year],H$2,T_PROF[encounter],H$4,T_PROF[bill_npi],$A963)</f>
        <v>0</v>
      </c>
      <c r="I963" s="1">
        <f t="shared" si="99"/>
        <v>2</v>
      </c>
      <c r="J963" s="1">
        <f>SUMIFS(T_PROF[claims],T_PROF[year],J$2,T_PROF[encounter],J$4,T_PROF[bill_npi],$A963)</f>
        <v>0</v>
      </c>
      <c r="K963" s="1">
        <f>SUMIFS(T_PROF[claims],T_PROF[year],K$2,T_PROF[encounter],K$4,T_PROF[bill_npi],$A963)</f>
        <v>0</v>
      </c>
      <c r="L963" s="1">
        <f t="shared" si="100"/>
        <v>0</v>
      </c>
      <c r="M963" s="18">
        <f>SUMIFS(T_PROF[paid_amt],T_PROF[bill_npi],$A963,T_PROF[year],M$2,T_PROF[encounter],M$4)</f>
        <v>0</v>
      </c>
      <c r="N963" s="18">
        <f>SUMIFS(T_PROF[paid_amt],T_PROF[bill_npi],$A963,T_PROF[year],N$2,T_PROF[encounter],N$4)</f>
        <v>0</v>
      </c>
      <c r="O963" s="18">
        <f t="shared" si="101"/>
        <v>0</v>
      </c>
      <c r="P963" s="1">
        <f t="shared" si="102"/>
        <v>1.3333333333333333</v>
      </c>
      <c r="Q963" s="1">
        <f t="shared" si="103"/>
        <v>0</v>
      </c>
      <c r="R963" s="1">
        <f t="shared" si="104"/>
        <v>1.3333333333333333</v>
      </c>
      <c r="S963" s="2">
        <f>SUM($R$6:$R963)/SUM($R$6:$R$1749)</f>
        <v>0.98467397265944612</v>
      </c>
    </row>
    <row r="964" spans="1:19" x14ac:dyDescent="0.35">
      <c r="A964">
        <v>1871971051</v>
      </c>
      <c r="B964" t="s">
        <v>351</v>
      </c>
      <c r="C964" t="s">
        <v>777</v>
      </c>
      <c r="D964" s="1">
        <f>SUMIFS(T_PROF[claims],T_PROF[year],D$2,T_PROF[encounter],D$4,T_PROF[bill_npi],$A964)</f>
        <v>0</v>
      </c>
      <c r="E964" s="1">
        <f>SUMIFS(T_PROF[claims],T_PROF[year],E$2,T_PROF[encounter],E$4,T_PROF[bill_npi],$A964)</f>
        <v>0</v>
      </c>
      <c r="F964" s="1">
        <f t="shared" si="98"/>
        <v>0</v>
      </c>
      <c r="G964" s="1">
        <f>SUMIFS(T_PROF[claims],T_PROF[year],G$2,T_PROF[encounter],G$4,T_PROF[bill_npi],$A964)</f>
        <v>1</v>
      </c>
      <c r="H964" s="1">
        <f>SUMIFS(T_PROF[claims],T_PROF[year],H$2,T_PROF[encounter],H$4,T_PROF[bill_npi],$A964)</f>
        <v>0</v>
      </c>
      <c r="I964" s="1">
        <f t="shared" si="99"/>
        <v>1</v>
      </c>
      <c r="J964" s="1">
        <f>SUMIFS(T_PROF[claims],T_PROF[year],J$2,T_PROF[encounter],J$4,T_PROF[bill_npi],$A964)</f>
        <v>0</v>
      </c>
      <c r="K964" s="1">
        <f>SUMIFS(T_PROF[claims],T_PROF[year],K$2,T_PROF[encounter],K$4,T_PROF[bill_npi],$A964)</f>
        <v>1</v>
      </c>
      <c r="L964" s="1">
        <f t="shared" si="100"/>
        <v>1</v>
      </c>
      <c r="M964" s="18">
        <f>SUMIFS(T_PROF[paid_amt],T_PROF[bill_npi],$A964,T_PROF[year],M$2,T_PROF[encounter],M$4)</f>
        <v>0</v>
      </c>
      <c r="N964" s="18">
        <f>SUMIFS(T_PROF[paid_amt],T_PROF[bill_npi],$A964,T_PROF[year],N$2,T_PROF[encounter],N$4)</f>
        <v>1854.98</v>
      </c>
      <c r="O964" s="18">
        <f t="shared" si="101"/>
        <v>1854.98</v>
      </c>
      <c r="P964" s="1">
        <f t="shared" si="102"/>
        <v>0.33333333333333331</v>
      </c>
      <c r="Q964" s="1">
        <f t="shared" si="103"/>
        <v>0.33333333333333331</v>
      </c>
      <c r="R964" s="1">
        <f t="shared" si="104"/>
        <v>0.66666666666666663</v>
      </c>
      <c r="S964" s="2">
        <f>SUM($R$6:$R964)/SUM($R$6:$R$1749)</f>
        <v>0.98469466952283646</v>
      </c>
    </row>
    <row r="965" spans="1:19" x14ac:dyDescent="0.35">
      <c r="A965">
        <v>1427232545</v>
      </c>
      <c r="B965" t="s">
        <v>351</v>
      </c>
      <c r="C965" t="s">
        <v>777</v>
      </c>
      <c r="D965" s="1">
        <f>SUMIFS(T_PROF[claims],T_PROF[year],D$2,T_PROF[encounter],D$4,T_PROF[bill_npi],$A965)</f>
        <v>0</v>
      </c>
      <c r="E965" s="1">
        <f>SUMIFS(T_PROF[claims],T_PROF[year],E$2,T_PROF[encounter],E$4,T_PROF[bill_npi],$A965)</f>
        <v>4</v>
      </c>
      <c r="F965" s="1">
        <f t="shared" si="98"/>
        <v>4</v>
      </c>
      <c r="G965" s="1">
        <f>SUMIFS(T_PROF[claims],T_PROF[year],G$2,T_PROF[encounter],G$4,T_PROF[bill_npi],$A965)</f>
        <v>0</v>
      </c>
      <c r="H965" s="1">
        <f>SUMIFS(T_PROF[claims],T_PROF[year],H$2,T_PROF[encounter],H$4,T_PROF[bill_npi],$A965)</f>
        <v>0</v>
      </c>
      <c r="I965" s="1">
        <f t="shared" si="99"/>
        <v>0</v>
      </c>
      <c r="J965" s="1">
        <f>SUMIFS(T_PROF[claims],T_PROF[year],J$2,T_PROF[encounter],J$4,T_PROF[bill_npi],$A965)</f>
        <v>0</v>
      </c>
      <c r="K965" s="1">
        <f>SUMIFS(T_PROF[claims],T_PROF[year],K$2,T_PROF[encounter],K$4,T_PROF[bill_npi],$A965)</f>
        <v>5</v>
      </c>
      <c r="L965" s="1">
        <f t="shared" si="100"/>
        <v>5</v>
      </c>
      <c r="M965" s="18">
        <f>SUMIFS(T_PROF[paid_amt],T_PROF[bill_npi],$A965,T_PROF[year],M$2,T_PROF[encounter],M$4)</f>
        <v>0</v>
      </c>
      <c r="N965" s="18">
        <f>SUMIFS(T_PROF[paid_amt],T_PROF[bill_npi],$A965,T_PROF[year],N$2,T_PROF[encounter],N$4)</f>
        <v>10048.6</v>
      </c>
      <c r="O965" s="18">
        <f t="shared" si="101"/>
        <v>10048.6</v>
      </c>
      <c r="P965" s="1">
        <f t="shared" si="102"/>
        <v>0</v>
      </c>
      <c r="Q965" s="1">
        <f t="shared" si="103"/>
        <v>3</v>
      </c>
      <c r="R965" s="1">
        <f t="shared" si="104"/>
        <v>3</v>
      </c>
      <c r="S965" s="2">
        <f>SUM($R$6:$R965)/SUM($R$6:$R$1749)</f>
        <v>0.98478780540809308</v>
      </c>
    </row>
    <row r="966" spans="1:19" x14ac:dyDescent="0.35">
      <c r="A966">
        <v>1639260045</v>
      </c>
      <c r="B966" t="s">
        <v>351</v>
      </c>
      <c r="C966" t="s">
        <v>777</v>
      </c>
      <c r="D966" s="1">
        <f>SUMIFS(T_PROF[claims],T_PROF[year],D$2,T_PROF[encounter],D$4,T_PROF[bill_npi],$A966)</f>
        <v>0</v>
      </c>
      <c r="E966" s="1">
        <f>SUMIFS(T_PROF[claims],T_PROF[year],E$2,T_PROF[encounter],E$4,T_PROF[bill_npi],$A966)</f>
        <v>0</v>
      </c>
      <c r="F966" s="1">
        <f t="shared" ref="F966:F1029" si="105">SUM(D966,E966)</f>
        <v>0</v>
      </c>
      <c r="G966" s="1">
        <f>SUMIFS(T_PROF[claims],T_PROF[year],G$2,T_PROF[encounter],G$4,T_PROF[bill_npi],$A966)</f>
        <v>3</v>
      </c>
      <c r="H966" s="1">
        <f>SUMIFS(T_PROF[claims],T_PROF[year],H$2,T_PROF[encounter],H$4,T_PROF[bill_npi],$A966)</f>
        <v>0</v>
      </c>
      <c r="I966" s="1">
        <f t="shared" ref="I966:I1029" si="106">SUM(G966,H966)</f>
        <v>3</v>
      </c>
      <c r="J966" s="1">
        <f>SUMIFS(T_PROF[claims],T_PROF[year],J$2,T_PROF[encounter],J$4,T_PROF[bill_npi],$A966)</f>
        <v>0</v>
      </c>
      <c r="K966" s="1">
        <f>SUMIFS(T_PROF[claims],T_PROF[year],K$2,T_PROF[encounter],K$4,T_PROF[bill_npi],$A966)</f>
        <v>0</v>
      </c>
      <c r="L966" s="1">
        <f t="shared" ref="L966:L1029" si="107">SUM(J966,K966)</f>
        <v>0</v>
      </c>
      <c r="M966" s="18">
        <f>SUMIFS(T_PROF[paid_amt],T_PROF[bill_npi],$A966,T_PROF[year],M$2,T_PROF[encounter],M$4)</f>
        <v>0</v>
      </c>
      <c r="N966" s="18">
        <f>SUMIFS(T_PROF[paid_amt],T_PROF[bill_npi],$A966,T_PROF[year],N$2,T_PROF[encounter],N$4)</f>
        <v>0</v>
      </c>
      <c r="O966" s="18">
        <f t="shared" si="101"/>
        <v>0</v>
      </c>
      <c r="P966" s="1">
        <f t="shared" si="102"/>
        <v>1</v>
      </c>
      <c r="Q966" s="1">
        <f t="shared" si="103"/>
        <v>0</v>
      </c>
      <c r="R966" s="1">
        <f t="shared" si="104"/>
        <v>1</v>
      </c>
      <c r="S966" s="2">
        <f>SUM($R$6:$R966)/SUM($R$6:$R$1749)</f>
        <v>0.98481885070317865</v>
      </c>
    </row>
    <row r="967" spans="1:19" x14ac:dyDescent="0.35">
      <c r="A967">
        <v>1992714612</v>
      </c>
      <c r="B967" t="s">
        <v>351</v>
      </c>
      <c r="C967" t="s">
        <v>777</v>
      </c>
      <c r="D967" s="1">
        <f>SUMIFS(T_PROF[claims],T_PROF[year],D$2,T_PROF[encounter],D$4,T_PROF[bill_npi],$A967)</f>
        <v>1</v>
      </c>
      <c r="E967" s="1">
        <f>SUMIFS(T_PROF[claims],T_PROF[year],E$2,T_PROF[encounter],E$4,T_PROF[bill_npi],$A967)</f>
        <v>0</v>
      </c>
      <c r="F967" s="1">
        <f t="shared" si="105"/>
        <v>1</v>
      </c>
      <c r="G967" s="1">
        <f>SUMIFS(T_PROF[claims],T_PROF[year],G$2,T_PROF[encounter],G$4,T_PROF[bill_npi],$A967)</f>
        <v>2</v>
      </c>
      <c r="H967" s="1">
        <f>SUMIFS(T_PROF[claims],T_PROF[year],H$2,T_PROF[encounter],H$4,T_PROF[bill_npi],$A967)</f>
        <v>0</v>
      </c>
      <c r="I967" s="1">
        <f t="shared" si="106"/>
        <v>2</v>
      </c>
      <c r="J967" s="1">
        <f>SUMIFS(T_PROF[claims],T_PROF[year],J$2,T_PROF[encounter],J$4,T_PROF[bill_npi],$A967)</f>
        <v>0</v>
      </c>
      <c r="K967" s="1">
        <f>SUMIFS(T_PROF[claims],T_PROF[year],K$2,T_PROF[encounter],K$4,T_PROF[bill_npi],$A967)</f>
        <v>0</v>
      </c>
      <c r="L967" s="1">
        <f t="shared" si="107"/>
        <v>0</v>
      </c>
      <c r="M967" s="18">
        <f>SUMIFS(T_PROF[paid_amt],T_PROF[bill_npi],$A967,T_PROF[year],M$2,T_PROF[encounter],M$4)</f>
        <v>0</v>
      </c>
      <c r="N967" s="18">
        <f>SUMIFS(T_PROF[paid_amt],T_PROF[bill_npi],$A967,T_PROF[year],N$2,T_PROF[encounter],N$4)</f>
        <v>0</v>
      </c>
      <c r="O967" s="18">
        <f t="shared" ref="O967:O1030" si="108">SUM(M967:N967)</f>
        <v>0</v>
      </c>
      <c r="P967" s="1">
        <f t="shared" ref="P967:P1030" si="109">AVERAGE(J967,G967,D967)</f>
        <v>1</v>
      </c>
      <c r="Q967" s="1">
        <f t="shared" ref="Q967:Q1030" si="110">AVERAGE(K967,H967,E967)</f>
        <v>0</v>
      </c>
      <c r="R967" s="1">
        <f t="shared" ref="R967:R1030" si="111">AVERAGE(L967,I967,F967)</f>
        <v>1</v>
      </c>
      <c r="S967" s="2">
        <f>SUM($R$6:$R967)/SUM($R$6:$R$1749)</f>
        <v>0.98484989599826411</v>
      </c>
    </row>
    <row r="968" spans="1:19" x14ac:dyDescent="0.35">
      <c r="A968">
        <v>1508897703</v>
      </c>
      <c r="B968" t="s">
        <v>377</v>
      </c>
      <c r="C968" t="s">
        <v>777</v>
      </c>
      <c r="D968" s="1">
        <f>SUMIFS(T_PROF[claims],T_PROF[year],D$2,T_PROF[encounter],D$4,T_PROF[bill_npi],$A968)</f>
        <v>0</v>
      </c>
      <c r="E968" s="1">
        <f>SUMIFS(T_PROF[claims],T_PROF[year],E$2,T_PROF[encounter],E$4,T_PROF[bill_npi],$A968)</f>
        <v>0</v>
      </c>
      <c r="F968" s="1">
        <f t="shared" si="105"/>
        <v>0</v>
      </c>
      <c r="G968" s="1">
        <f>SUMIFS(T_PROF[claims],T_PROF[year],G$2,T_PROF[encounter],G$4,T_PROF[bill_npi],$A968)</f>
        <v>0</v>
      </c>
      <c r="H968" s="1">
        <f>SUMIFS(T_PROF[claims],T_PROF[year],H$2,T_PROF[encounter],H$4,T_PROF[bill_npi],$A968)</f>
        <v>2</v>
      </c>
      <c r="I968" s="1">
        <f t="shared" si="106"/>
        <v>2</v>
      </c>
      <c r="J968" s="1">
        <f>SUMIFS(T_PROF[claims],T_PROF[year],J$2,T_PROF[encounter],J$4,T_PROF[bill_npi],$A968)</f>
        <v>0</v>
      </c>
      <c r="K968" s="1">
        <f>SUMIFS(T_PROF[claims],T_PROF[year],K$2,T_PROF[encounter],K$4,T_PROF[bill_npi],$A968)</f>
        <v>2</v>
      </c>
      <c r="L968" s="1">
        <f t="shared" si="107"/>
        <v>2</v>
      </c>
      <c r="M968" s="18">
        <f>SUMIFS(T_PROF[paid_amt],T_PROF[bill_npi],$A968,T_PROF[year],M$2,T_PROF[encounter],M$4)</f>
        <v>0</v>
      </c>
      <c r="N968" s="18">
        <f>SUMIFS(T_PROF[paid_amt],T_PROF[bill_npi],$A968,T_PROF[year],N$2,T_PROF[encounter],N$4)</f>
        <v>4876.92</v>
      </c>
      <c r="O968" s="18">
        <f t="shared" si="108"/>
        <v>4876.92</v>
      </c>
      <c r="P968" s="1">
        <f t="shared" si="109"/>
        <v>0</v>
      </c>
      <c r="Q968" s="1">
        <f t="shared" si="110"/>
        <v>1.3333333333333333</v>
      </c>
      <c r="R968" s="1">
        <f t="shared" si="111"/>
        <v>1.3333333333333333</v>
      </c>
      <c r="S968" s="2">
        <f>SUM($R$6:$R968)/SUM($R$6:$R$1749)</f>
        <v>0.98489128972504481</v>
      </c>
    </row>
    <row r="969" spans="1:19" x14ac:dyDescent="0.35">
      <c r="A969">
        <v>1497710305</v>
      </c>
      <c r="B969" t="s">
        <v>351</v>
      </c>
      <c r="C969" t="s">
        <v>777</v>
      </c>
      <c r="D969" s="1">
        <f>SUMIFS(T_PROF[claims],T_PROF[year],D$2,T_PROF[encounter],D$4,T_PROF[bill_npi],$A969)</f>
        <v>1</v>
      </c>
      <c r="E969" s="1">
        <f>SUMIFS(T_PROF[claims],T_PROF[year],E$2,T_PROF[encounter],E$4,T_PROF[bill_npi],$A969)</f>
        <v>0</v>
      </c>
      <c r="F969" s="1">
        <f t="shared" si="105"/>
        <v>1</v>
      </c>
      <c r="G969" s="1">
        <f>SUMIFS(T_PROF[claims],T_PROF[year],G$2,T_PROF[encounter],G$4,T_PROF[bill_npi],$A969)</f>
        <v>0</v>
      </c>
      <c r="H969" s="1">
        <f>SUMIFS(T_PROF[claims],T_PROF[year],H$2,T_PROF[encounter],H$4,T_PROF[bill_npi],$A969)</f>
        <v>0</v>
      </c>
      <c r="I969" s="1">
        <f t="shared" si="106"/>
        <v>0</v>
      </c>
      <c r="J969" s="1">
        <f>SUMIFS(T_PROF[claims],T_PROF[year],J$2,T_PROF[encounter],J$4,T_PROF[bill_npi],$A969)</f>
        <v>0</v>
      </c>
      <c r="K969" s="1">
        <f>SUMIFS(T_PROF[claims],T_PROF[year],K$2,T_PROF[encounter],K$4,T_PROF[bill_npi],$A969)</f>
        <v>0</v>
      </c>
      <c r="L969" s="1">
        <f t="shared" si="107"/>
        <v>0</v>
      </c>
      <c r="M969" s="18">
        <f>SUMIFS(T_PROF[paid_amt],T_PROF[bill_npi],$A969,T_PROF[year],M$2,T_PROF[encounter],M$4)</f>
        <v>0</v>
      </c>
      <c r="N969" s="18">
        <f>SUMIFS(T_PROF[paid_amt],T_PROF[bill_npi],$A969,T_PROF[year],N$2,T_PROF[encounter],N$4)</f>
        <v>0</v>
      </c>
      <c r="O969" s="18">
        <f t="shared" si="108"/>
        <v>0</v>
      </c>
      <c r="P969" s="1">
        <f t="shared" si="109"/>
        <v>0.33333333333333331</v>
      </c>
      <c r="Q969" s="1">
        <f t="shared" si="110"/>
        <v>0</v>
      </c>
      <c r="R969" s="1">
        <f t="shared" si="111"/>
        <v>0.33333333333333331</v>
      </c>
      <c r="S969" s="2">
        <f>SUM($R$6:$R969)/SUM($R$6:$R$1749)</f>
        <v>0.98490163815673992</v>
      </c>
    </row>
    <row r="970" spans="1:19" x14ac:dyDescent="0.35">
      <c r="A970">
        <v>1881654143</v>
      </c>
      <c r="B970" t="s">
        <v>351</v>
      </c>
      <c r="C970" t="s">
        <v>777</v>
      </c>
      <c r="D970" s="1">
        <f>SUMIFS(T_PROF[claims],T_PROF[year],D$2,T_PROF[encounter],D$4,T_PROF[bill_npi],$A970)</f>
        <v>2</v>
      </c>
      <c r="E970" s="1">
        <f>SUMIFS(T_PROF[claims],T_PROF[year],E$2,T_PROF[encounter],E$4,T_PROF[bill_npi],$A970)</f>
        <v>0</v>
      </c>
      <c r="F970" s="1">
        <f t="shared" si="105"/>
        <v>2</v>
      </c>
      <c r="G970" s="1">
        <f>SUMIFS(T_PROF[claims],T_PROF[year],G$2,T_PROF[encounter],G$4,T_PROF[bill_npi],$A970)</f>
        <v>0</v>
      </c>
      <c r="H970" s="1">
        <f>SUMIFS(T_PROF[claims],T_PROF[year],H$2,T_PROF[encounter],H$4,T_PROF[bill_npi],$A970)</f>
        <v>0</v>
      </c>
      <c r="I970" s="1">
        <f t="shared" si="106"/>
        <v>0</v>
      </c>
      <c r="J970" s="1">
        <f>SUMIFS(T_PROF[claims],T_PROF[year],J$2,T_PROF[encounter],J$4,T_PROF[bill_npi],$A970)</f>
        <v>0</v>
      </c>
      <c r="K970" s="1">
        <f>SUMIFS(T_PROF[claims],T_PROF[year],K$2,T_PROF[encounter],K$4,T_PROF[bill_npi],$A970)</f>
        <v>0</v>
      </c>
      <c r="L970" s="1">
        <f t="shared" si="107"/>
        <v>0</v>
      </c>
      <c r="M970" s="18">
        <f>SUMIFS(T_PROF[paid_amt],T_PROF[bill_npi],$A970,T_PROF[year],M$2,T_PROF[encounter],M$4)</f>
        <v>0</v>
      </c>
      <c r="N970" s="18">
        <f>SUMIFS(T_PROF[paid_amt],T_PROF[bill_npi],$A970,T_PROF[year],N$2,T_PROF[encounter],N$4)</f>
        <v>0</v>
      </c>
      <c r="O970" s="18">
        <f t="shared" si="108"/>
        <v>0</v>
      </c>
      <c r="P970" s="1">
        <f t="shared" si="109"/>
        <v>0.66666666666666663</v>
      </c>
      <c r="Q970" s="1">
        <f t="shared" si="110"/>
        <v>0</v>
      </c>
      <c r="R970" s="1">
        <f t="shared" si="111"/>
        <v>0.66666666666666663</v>
      </c>
      <c r="S970" s="2">
        <f>SUM($R$6:$R970)/SUM($R$6:$R$1749)</f>
        <v>0.98492233502013038</v>
      </c>
    </row>
    <row r="971" spans="1:19" x14ac:dyDescent="0.35">
      <c r="A971">
        <v>1033402219</v>
      </c>
      <c r="B971" t="s">
        <v>351</v>
      </c>
      <c r="C971" t="s">
        <v>777</v>
      </c>
      <c r="D971" s="1">
        <f>SUMIFS(T_PROF[claims],T_PROF[year],D$2,T_PROF[encounter],D$4,T_PROF[bill_npi],$A971)</f>
        <v>0</v>
      </c>
      <c r="E971" s="1">
        <f>SUMIFS(T_PROF[claims],T_PROF[year],E$2,T_PROF[encounter],E$4,T_PROF[bill_npi],$A971)</f>
        <v>0</v>
      </c>
      <c r="F971" s="1">
        <f t="shared" si="105"/>
        <v>0</v>
      </c>
      <c r="G971" s="1">
        <f>SUMIFS(T_PROF[claims],T_PROF[year],G$2,T_PROF[encounter],G$4,T_PROF[bill_npi],$A971)</f>
        <v>0</v>
      </c>
      <c r="H971" s="1">
        <f>SUMIFS(T_PROF[claims],T_PROF[year],H$2,T_PROF[encounter],H$4,T_PROF[bill_npi],$A971)</f>
        <v>0</v>
      </c>
      <c r="I971" s="1">
        <f t="shared" si="106"/>
        <v>0</v>
      </c>
      <c r="J971" s="1">
        <f>SUMIFS(T_PROF[claims],T_PROF[year],J$2,T_PROF[encounter],J$4,T_PROF[bill_npi],$A971)</f>
        <v>0</v>
      </c>
      <c r="K971" s="1">
        <f>SUMIFS(T_PROF[claims],T_PROF[year],K$2,T_PROF[encounter],K$4,T_PROF[bill_npi],$A971)</f>
        <v>0</v>
      </c>
      <c r="L971" s="1">
        <f t="shared" si="107"/>
        <v>0</v>
      </c>
      <c r="M971" s="18">
        <f>SUMIFS(T_PROF[paid_amt],T_PROF[bill_npi],$A971,T_PROF[year],M$2,T_PROF[encounter],M$4)</f>
        <v>0</v>
      </c>
      <c r="N971" s="18">
        <f>SUMIFS(T_PROF[paid_amt],T_PROF[bill_npi],$A971,T_PROF[year],N$2,T_PROF[encounter],N$4)</f>
        <v>0</v>
      </c>
      <c r="O971" s="18">
        <f t="shared" si="108"/>
        <v>0</v>
      </c>
      <c r="P971" s="1">
        <f t="shared" si="109"/>
        <v>0</v>
      </c>
      <c r="Q971" s="1">
        <f t="shared" si="110"/>
        <v>0</v>
      </c>
      <c r="R971" s="1">
        <f t="shared" si="111"/>
        <v>0</v>
      </c>
      <c r="S971" s="2">
        <f>SUM($R$6:$R971)/SUM($R$6:$R$1749)</f>
        <v>0.98492233502013038</v>
      </c>
    </row>
    <row r="972" spans="1:19" x14ac:dyDescent="0.35">
      <c r="A972">
        <v>1821439043</v>
      </c>
      <c r="B972" t="s">
        <v>352</v>
      </c>
      <c r="C972" t="s">
        <v>2130</v>
      </c>
      <c r="D972" s="1">
        <f>SUMIFS(T_PROF[claims],T_PROF[year],D$2,T_PROF[encounter],D$4,T_PROF[bill_npi],$A972)</f>
        <v>1</v>
      </c>
      <c r="E972" s="1">
        <f>SUMIFS(T_PROF[claims],T_PROF[year],E$2,T_PROF[encounter],E$4,T_PROF[bill_npi],$A972)</f>
        <v>0</v>
      </c>
      <c r="F972" s="1">
        <f t="shared" si="105"/>
        <v>1</v>
      </c>
      <c r="G972" s="1">
        <f>SUMIFS(T_PROF[claims],T_PROF[year],G$2,T_PROF[encounter],G$4,T_PROF[bill_npi],$A972)</f>
        <v>0</v>
      </c>
      <c r="H972" s="1">
        <f>SUMIFS(T_PROF[claims],T_PROF[year],H$2,T_PROF[encounter],H$4,T_PROF[bill_npi],$A972)</f>
        <v>0</v>
      </c>
      <c r="I972" s="1">
        <f t="shared" si="106"/>
        <v>0</v>
      </c>
      <c r="J972" s="1">
        <f>SUMIFS(T_PROF[claims],T_PROF[year],J$2,T_PROF[encounter],J$4,T_PROF[bill_npi],$A972)</f>
        <v>2</v>
      </c>
      <c r="K972" s="1">
        <f>SUMIFS(T_PROF[claims],T_PROF[year],K$2,T_PROF[encounter],K$4,T_PROF[bill_npi],$A972)</f>
        <v>0</v>
      </c>
      <c r="L972" s="1">
        <f t="shared" si="107"/>
        <v>2</v>
      </c>
      <c r="M972" s="18">
        <f>SUMIFS(T_PROF[paid_amt],T_PROF[bill_npi],$A972,T_PROF[year],M$2,T_PROF[encounter],M$4)</f>
        <v>0</v>
      </c>
      <c r="N972" s="18">
        <f>SUMIFS(T_PROF[paid_amt],T_PROF[bill_npi],$A972,T_PROF[year],N$2,T_PROF[encounter],N$4)</f>
        <v>0</v>
      </c>
      <c r="O972" s="18">
        <f t="shared" si="108"/>
        <v>0</v>
      </c>
      <c r="P972" s="1">
        <f t="shared" si="109"/>
        <v>1</v>
      </c>
      <c r="Q972" s="1">
        <f t="shared" si="110"/>
        <v>0</v>
      </c>
      <c r="R972" s="1">
        <f t="shared" si="111"/>
        <v>1</v>
      </c>
      <c r="S972" s="2">
        <f>SUM($R$6:$R972)/SUM($R$6:$R$1749)</f>
        <v>0.98495338031521584</v>
      </c>
    </row>
    <row r="973" spans="1:19" x14ac:dyDescent="0.35">
      <c r="A973">
        <v>1588920235</v>
      </c>
      <c r="B973" t="s">
        <v>351</v>
      </c>
      <c r="C973" t="s">
        <v>777</v>
      </c>
      <c r="D973" s="1">
        <f>SUMIFS(T_PROF[claims],T_PROF[year],D$2,T_PROF[encounter],D$4,T_PROF[bill_npi],$A973)</f>
        <v>1</v>
      </c>
      <c r="E973" s="1">
        <f>SUMIFS(T_PROF[claims],T_PROF[year],E$2,T_PROF[encounter],E$4,T_PROF[bill_npi],$A973)</f>
        <v>0</v>
      </c>
      <c r="F973" s="1">
        <f t="shared" si="105"/>
        <v>1</v>
      </c>
      <c r="G973" s="1">
        <f>SUMIFS(T_PROF[claims],T_PROF[year],G$2,T_PROF[encounter],G$4,T_PROF[bill_npi],$A973)</f>
        <v>1</v>
      </c>
      <c r="H973" s="1">
        <f>SUMIFS(T_PROF[claims],T_PROF[year],H$2,T_PROF[encounter],H$4,T_PROF[bill_npi],$A973)</f>
        <v>0</v>
      </c>
      <c r="I973" s="1">
        <f t="shared" si="106"/>
        <v>1</v>
      </c>
      <c r="J973" s="1">
        <f>SUMIFS(T_PROF[claims],T_PROF[year],J$2,T_PROF[encounter],J$4,T_PROF[bill_npi],$A973)</f>
        <v>1</v>
      </c>
      <c r="K973" s="1">
        <f>SUMIFS(T_PROF[claims],T_PROF[year],K$2,T_PROF[encounter],K$4,T_PROF[bill_npi],$A973)</f>
        <v>0</v>
      </c>
      <c r="L973" s="1">
        <f t="shared" si="107"/>
        <v>1</v>
      </c>
      <c r="M973" s="18">
        <f>SUMIFS(T_PROF[paid_amt],T_PROF[bill_npi],$A973,T_PROF[year],M$2,T_PROF[encounter],M$4)</f>
        <v>0</v>
      </c>
      <c r="N973" s="18">
        <f>SUMIFS(T_PROF[paid_amt],T_PROF[bill_npi],$A973,T_PROF[year],N$2,T_PROF[encounter],N$4)</f>
        <v>0</v>
      </c>
      <c r="O973" s="18">
        <f t="shared" si="108"/>
        <v>0</v>
      </c>
      <c r="P973" s="1">
        <f t="shared" si="109"/>
        <v>1</v>
      </c>
      <c r="Q973" s="1">
        <f t="shared" si="110"/>
        <v>0</v>
      </c>
      <c r="R973" s="1">
        <f t="shared" si="111"/>
        <v>1</v>
      </c>
      <c r="S973" s="2">
        <f>SUM($R$6:$R973)/SUM($R$6:$R$1749)</f>
        <v>0.98498442561030142</v>
      </c>
    </row>
    <row r="974" spans="1:19" x14ac:dyDescent="0.35">
      <c r="A974">
        <v>1770734824</v>
      </c>
      <c r="B974" t="s">
        <v>351</v>
      </c>
      <c r="C974" t="s">
        <v>777</v>
      </c>
      <c r="D974" s="1">
        <f>SUMIFS(T_PROF[claims],T_PROF[year],D$2,T_PROF[encounter],D$4,T_PROF[bill_npi],$A974)</f>
        <v>0</v>
      </c>
      <c r="E974" s="1">
        <f>SUMIFS(T_PROF[claims],T_PROF[year],E$2,T_PROF[encounter],E$4,T_PROF[bill_npi],$A974)</f>
        <v>0</v>
      </c>
      <c r="F974" s="1">
        <f t="shared" si="105"/>
        <v>0</v>
      </c>
      <c r="G974" s="1">
        <f>SUMIFS(T_PROF[claims],T_PROF[year],G$2,T_PROF[encounter],G$4,T_PROF[bill_npi],$A974)</f>
        <v>0</v>
      </c>
      <c r="H974" s="1">
        <f>SUMIFS(T_PROF[claims],T_PROF[year],H$2,T_PROF[encounter],H$4,T_PROF[bill_npi],$A974)</f>
        <v>0</v>
      </c>
      <c r="I974" s="1">
        <f t="shared" si="106"/>
        <v>0</v>
      </c>
      <c r="J974" s="1">
        <f>SUMIFS(T_PROF[claims],T_PROF[year],J$2,T_PROF[encounter],J$4,T_PROF[bill_npi],$A974)</f>
        <v>0</v>
      </c>
      <c r="K974" s="1">
        <f>SUMIFS(T_PROF[claims],T_PROF[year],K$2,T_PROF[encounter],K$4,T_PROF[bill_npi],$A974)</f>
        <v>0</v>
      </c>
      <c r="L974" s="1">
        <f t="shared" si="107"/>
        <v>0</v>
      </c>
      <c r="M974" s="18">
        <f>SUMIFS(T_PROF[paid_amt],T_PROF[bill_npi],$A974,T_PROF[year],M$2,T_PROF[encounter],M$4)</f>
        <v>0</v>
      </c>
      <c r="N974" s="18">
        <f>SUMIFS(T_PROF[paid_amt],T_PROF[bill_npi],$A974,T_PROF[year],N$2,T_PROF[encounter],N$4)</f>
        <v>0</v>
      </c>
      <c r="O974" s="18">
        <f t="shared" si="108"/>
        <v>0</v>
      </c>
      <c r="P974" s="1">
        <f t="shared" si="109"/>
        <v>0</v>
      </c>
      <c r="Q974" s="1">
        <f t="shared" si="110"/>
        <v>0</v>
      </c>
      <c r="R974" s="1">
        <f t="shared" si="111"/>
        <v>0</v>
      </c>
      <c r="S974" s="2">
        <f>SUM($R$6:$R974)/SUM($R$6:$R$1749)</f>
        <v>0.98498442561030142</v>
      </c>
    </row>
    <row r="975" spans="1:19" x14ac:dyDescent="0.35">
      <c r="A975">
        <v>1699185744</v>
      </c>
      <c r="B975" t="s">
        <v>351</v>
      </c>
      <c r="C975" t="s">
        <v>777</v>
      </c>
      <c r="D975" s="1">
        <f>SUMIFS(T_PROF[claims],T_PROF[year],D$2,T_PROF[encounter],D$4,T_PROF[bill_npi],$A975)</f>
        <v>0</v>
      </c>
      <c r="E975" s="1">
        <f>SUMIFS(T_PROF[claims],T_PROF[year],E$2,T_PROF[encounter],E$4,T_PROF[bill_npi],$A975)</f>
        <v>0</v>
      </c>
      <c r="F975" s="1">
        <f t="shared" si="105"/>
        <v>0</v>
      </c>
      <c r="G975" s="1">
        <f>SUMIFS(T_PROF[claims],T_PROF[year],G$2,T_PROF[encounter],G$4,T_PROF[bill_npi],$A975)</f>
        <v>0</v>
      </c>
      <c r="H975" s="1">
        <f>SUMIFS(T_PROF[claims],T_PROF[year],H$2,T_PROF[encounter],H$4,T_PROF[bill_npi],$A975)</f>
        <v>0</v>
      </c>
      <c r="I975" s="1">
        <f t="shared" si="106"/>
        <v>0</v>
      </c>
      <c r="J975" s="1">
        <f>SUMIFS(T_PROF[claims],T_PROF[year],J$2,T_PROF[encounter],J$4,T_PROF[bill_npi],$A975)</f>
        <v>0</v>
      </c>
      <c r="K975" s="1">
        <f>SUMIFS(T_PROF[claims],T_PROF[year],K$2,T_PROF[encounter],K$4,T_PROF[bill_npi],$A975)</f>
        <v>0</v>
      </c>
      <c r="L975" s="1">
        <f t="shared" si="107"/>
        <v>0</v>
      </c>
      <c r="M975" s="18">
        <f>SUMIFS(T_PROF[paid_amt],T_PROF[bill_npi],$A975,T_PROF[year],M$2,T_PROF[encounter],M$4)</f>
        <v>0</v>
      </c>
      <c r="N975" s="18">
        <f>SUMIFS(T_PROF[paid_amt],T_PROF[bill_npi],$A975,T_PROF[year],N$2,T_PROF[encounter],N$4)</f>
        <v>0</v>
      </c>
      <c r="O975" s="18">
        <f t="shared" si="108"/>
        <v>0</v>
      </c>
      <c r="P975" s="1">
        <f t="shared" si="109"/>
        <v>0</v>
      </c>
      <c r="Q975" s="1">
        <f t="shared" si="110"/>
        <v>0</v>
      </c>
      <c r="R975" s="1">
        <f t="shared" si="111"/>
        <v>0</v>
      </c>
      <c r="S975" s="2">
        <f>SUM($R$6:$R975)/SUM($R$6:$R$1749)</f>
        <v>0.98498442561030142</v>
      </c>
    </row>
    <row r="976" spans="1:19" x14ac:dyDescent="0.35">
      <c r="A976">
        <v>1740600212</v>
      </c>
      <c r="B976" t="s">
        <v>361</v>
      </c>
      <c r="C976" t="s">
        <v>546</v>
      </c>
      <c r="D976" s="1">
        <f>SUMIFS(T_PROF[claims],T_PROF[year],D$2,T_PROF[encounter],D$4,T_PROF[bill_npi],$A976)</f>
        <v>2</v>
      </c>
      <c r="E976" s="1">
        <f>SUMIFS(T_PROF[claims],T_PROF[year],E$2,T_PROF[encounter],E$4,T_PROF[bill_npi],$A976)</f>
        <v>0</v>
      </c>
      <c r="F976" s="1">
        <f t="shared" si="105"/>
        <v>2</v>
      </c>
      <c r="G976" s="1">
        <f>SUMIFS(T_PROF[claims],T_PROF[year],G$2,T_PROF[encounter],G$4,T_PROF[bill_npi],$A976)</f>
        <v>0</v>
      </c>
      <c r="H976" s="1">
        <f>SUMIFS(T_PROF[claims],T_PROF[year],H$2,T_PROF[encounter],H$4,T_PROF[bill_npi],$A976)</f>
        <v>0</v>
      </c>
      <c r="I976" s="1">
        <f t="shared" si="106"/>
        <v>0</v>
      </c>
      <c r="J976" s="1">
        <f>SUMIFS(T_PROF[claims],T_PROF[year],J$2,T_PROF[encounter],J$4,T_PROF[bill_npi],$A976)</f>
        <v>0</v>
      </c>
      <c r="K976" s="1">
        <f>SUMIFS(T_PROF[claims],T_PROF[year],K$2,T_PROF[encounter],K$4,T_PROF[bill_npi],$A976)</f>
        <v>0</v>
      </c>
      <c r="L976" s="1">
        <f t="shared" si="107"/>
        <v>0</v>
      </c>
      <c r="M976" s="18">
        <f>SUMIFS(T_PROF[paid_amt],T_PROF[bill_npi],$A976,T_PROF[year],M$2,T_PROF[encounter],M$4)</f>
        <v>0</v>
      </c>
      <c r="N976" s="18">
        <f>SUMIFS(T_PROF[paid_amt],T_PROF[bill_npi],$A976,T_PROF[year],N$2,T_PROF[encounter],N$4)</f>
        <v>0</v>
      </c>
      <c r="O976" s="18">
        <f t="shared" si="108"/>
        <v>0</v>
      </c>
      <c r="P976" s="1">
        <f t="shared" si="109"/>
        <v>0.66666666666666663</v>
      </c>
      <c r="Q976" s="1">
        <f t="shared" si="110"/>
        <v>0</v>
      </c>
      <c r="R976" s="1">
        <f t="shared" si="111"/>
        <v>0.66666666666666663</v>
      </c>
      <c r="S976" s="2">
        <f>SUM($R$6:$R976)/SUM($R$6:$R$1749)</f>
        <v>0.98500512247369176</v>
      </c>
    </row>
    <row r="977" spans="1:19" x14ac:dyDescent="0.35">
      <c r="A977">
        <v>1295370260</v>
      </c>
      <c r="B977" t="s">
        <v>357</v>
      </c>
      <c r="C977" t="s">
        <v>2208</v>
      </c>
      <c r="D977" s="1">
        <f>SUMIFS(T_PROF[claims],T_PROF[year],D$2,T_PROF[encounter],D$4,T_PROF[bill_npi],$A977)</f>
        <v>0</v>
      </c>
      <c r="E977" s="1">
        <f>SUMIFS(T_PROF[claims],T_PROF[year],E$2,T_PROF[encounter],E$4,T_PROF[bill_npi],$A977)</f>
        <v>0</v>
      </c>
      <c r="F977" s="1">
        <f t="shared" si="105"/>
        <v>0</v>
      </c>
      <c r="G977" s="1">
        <f>SUMIFS(T_PROF[claims],T_PROF[year],G$2,T_PROF[encounter],G$4,T_PROF[bill_npi],$A977)</f>
        <v>0</v>
      </c>
      <c r="H977" s="1">
        <f>SUMIFS(T_PROF[claims],T_PROF[year],H$2,T_PROF[encounter],H$4,T_PROF[bill_npi],$A977)</f>
        <v>3</v>
      </c>
      <c r="I977" s="1">
        <f t="shared" si="106"/>
        <v>3</v>
      </c>
      <c r="J977" s="1">
        <f>SUMIFS(T_PROF[claims],T_PROF[year],J$2,T_PROF[encounter],J$4,T_PROF[bill_npi],$A977)</f>
        <v>0</v>
      </c>
      <c r="K977" s="1">
        <f>SUMIFS(T_PROF[claims],T_PROF[year],K$2,T_PROF[encounter],K$4,T_PROF[bill_npi],$A977)</f>
        <v>92</v>
      </c>
      <c r="L977" s="1">
        <f t="shared" si="107"/>
        <v>92</v>
      </c>
      <c r="M977" s="18">
        <f>SUMIFS(T_PROF[paid_amt],T_PROF[bill_npi],$A977,T_PROF[year],M$2,T_PROF[encounter],M$4)</f>
        <v>0</v>
      </c>
      <c r="N977" s="18">
        <f>SUMIFS(T_PROF[paid_amt],T_PROF[bill_npi],$A977,T_PROF[year],N$2,T_PROF[encounter],N$4)</f>
        <v>232887.5</v>
      </c>
      <c r="O977" s="18">
        <f t="shared" si="108"/>
        <v>232887.5</v>
      </c>
      <c r="P977" s="1">
        <f t="shared" si="109"/>
        <v>0</v>
      </c>
      <c r="Q977" s="1">
        <f t="shared" si="110"/>
        <v>31.666666666666668</v>
      </c>
      <c r="R977" s="1">
        <f t="shared" si="111"/>
        <v>31.666666666666668</v>
      </c>
      <c r="S977" s="2">
        <f>SUM($R$6:$R977)/SUM($R$6:$R$1749)</f>
        <v>0.98598822348473358</v>
      </c>
    </row>
    <row r="978" spans="1:19" x14ac:dyDescent="0.35">
      <c r="A978">
        <v>1821420506</v>
      </c>
      <c r="B978" t="s">
        <v>367</v>
      </c>
      <c r="C978" t="s">
        <v>2086</v>
      </c>
      <c r="D978" s="1">
        <f>SUMIFS(T_PROF[claims],T_PROF[year],D$2,T_PROF[encounter],D$4,T_PROF[bill_npi],$A978)</f>
        <v>0</v>
      </c>
      <c r="E978" s="1">
        <f>SUMIFS(T_PROF[claims],T_PROF[year],E$2,T_PROF[encounter],E$4,T_PROF[bill_npi],$A978)</f>
        <v>1</v>
      </c>
      <c r="F978" s="1">
        <f t="shared" si="105"/>
        <v>1</v>
      </c>
      <c r="G978" s="1">
        <f>SUMIFS(T_PROF[claims],T_PROF[year],G$2,T_PROF[encounter],G$4,T_PROF[bill_npi],$A978)</f>
        <v>0</v>
      </c>
      <c r="H978" s="1">
        <f>SUMIFS(T_PROF[claims],T_PROF[year],H$2,T_PROF[encounter],H$4,T_PROF[bill_npi],$A978)</f>
        <v>0</v>
      </c>
      <c r="I978" s="1">
        <f t="shared" si="106"/>
        <v>0</v>
      </c>
      <c r="J978" s="1">
        <f>SUMIFS(T_PROF[claims],T_PROF[year],J$2,T_PROF[encounter],J$4,T_PROF[bill_npi],$A978)</f>
        <v>0</v>
      </c>
      <c r="K978" s="1">
        <f>SUMIFS(T_PROF[claims],T_PROF[year],K$2,T_PROF[encounter],K$4,T_PROF[bill_npi],$A978)</f>
        <v>4</v>
      </c>
      <c r="L978" s="1">
        <f t="shared" si="107"/>
        <v>4</v>
      </c>
      <c r="M978" s="18">
        <f>SUMIFS(T_PROF[paid_amt],T_PROF[bill_npi],$A978,T_PROF[year],M$2,T_PROF[encounter],M$4)</f>
        <v>0</v>
      </c>
      <c r="N978" s="18">
        <f>SUMIFS(T_PROF[paid_amt],T_PROF[bill_npi],$A978,T_PROF[year],N$2,T_PROF[encounter],N$4)</f>
        <v>14500</v>
      </c>
      <c r="O978" s="18">
        <f t="shared" si="108"/>
        <v>14500</v>
      </c>
      <c r="P978" s="1">
        <f t="shared" si="109"/>
        <v>0</v>
      </c>
      <c r="Q978" s="1">
        <f t="shared" si="110"/>
        <v>1.6666666666666667</v>
      </c>
      <c r="R978" s="1">
        <f t="shared" si="111"/>
        <v>1.6666666666666667</v>
      </c>
      <c r="S978" s="2">
        <f>SUM($R$6:$R978)/SUM($R$6:$R$1749)</f>
        <v>0.9860399656432095</v>
      </c>
    </row>
    <row r="979" spans="1:19" x14ac:dyDescent="0.35">
      <c r="A979">
        <v>1639311707</v>
      </c>
      <c r="B979" t="s">
        <v>351</v>
      </c>
      <c r="C979" t="s">
        <v>777</v>
      </c>
      <c r="D979" s="1">
        <f>SUMIFS(T_PROF[claims],T_PROF[year],D$2,T_PROF[encounter],D$4,T_PROF[bill_npi],$A979)</f>
        <v>0</v>
      </c>
      <c r="E979" s="1">
        <f>SUMIFS(T_PROF[claims],T_PROF[year],E$2,T_PROF[encounter],E$4,T_PROF[bill_npi],$A979)</f>
        <v>0</v>
      </c>
      <c r="F979" s="1">
        <f t="shared" si="105"/>
        <v>0</v>
      </c>
      <c r="G979" s="1">
        <f>SUMIFS(T_PROF[claims],T_PROF[year],G$2,T_PROF[encounter],G$4,T_PROF[bill_npi],$A979)</f>
        <v>0</v>
      </c>
      <c r="H979" s="1">
        <f>SUMIFS(T_PROF[claims],T_PROF[year],H$2,T_PROF[encounter],H$4,T_PROF[bill_npi],$A979)</f>
        <v>0</v>
      </c>
      <c r="I979" s="1">
        <f t="shared" si="106"/>
        <v>0</v>
      </c>
      <c r="J979" s="1">
        <f>SUMIFS(T_PROF[claims],T_PROF[year],J$2,T_PROF[encounter],J$4,T_PROF[bill_npi],$A979)</f>
        <v>0</v>
      </c>
      <c r="K979" s="1">
        <f>SUMIFS(T_PROF[claims],T_PROF[year],K$2,T_PROF[encounter],K$4,T_PROF[bill_npi],$A979)</f>
        <v>0</v>
      </c>
      <c r="L979" s="1">
        <f t="shared" si="107"/>
        <v>0</v>
      </c>
      <c r="M979" s="18">
        <f>SUMIFS(T_PROF[paid_amt],T_PROF[bill_npi],$A979,T_PROF[year],M$2,T_PROF[encounter],M$4)</f>
        <v>0</v>
      </c>
      <c r="N979" s="18">
        <f>SUMIFS(T_PROF[paid_amt],T_PROF[bill_npi],$A979,T_PROF[year],N$2,T_PROF[encounter],N$4)</f>
        <v>0</v>
      </c>
      <c r="O979" s="18">
        <f t="shared" si="108"/>
        <v>0</v>
      </c>
      <c r="P979" s="1">
        <f t="shared" si="109"/>
        <v>0</v>
      </c>
      <c r="Q979" s="1">
        <f t="shared" si="110"/>
        <v>0</v>
      </c>
      <c r="R979" s="1">
        <f t="shared" si="111"/>
        <v>0</v>
      </c>
      <c r="S979" s="2">
        <f>SUM($R$6:$R979)/SUM($R$6:$R$1749)</f>
        <v>0.9860399656432095</v>
      </c>
    </row>
    <row r="980" spans="1:19" x14ac:dyDescent="0.35">
      <c r="A980">
        <v>1801863659</v>
      </c>
      <c r="B980" t="s">
        <v>356</v>
      </c>
      <c r="C980" t="s">
        <v>777</v>
      </c>
      <c r="D980" s="1">
        <f>SUMIFS(T_PROF[claims],T_PROF[year],D$2,T_PROF[encounter],D$4,T_PROF[bill_npi],$A980)</f>
        <v>0</v>
      </c>
      <c r="E980" s="1">
        <f>SUMIFS(T_PROF[claims],T_PROF[year],E$2,T_PROF[encounter],E$4,T_PROF[bill_npi],$A980)</f>
        <v>1</v>
      </c>
      <c r="F980" s="1">
        <f t="shared" si="105"/>
        <v>1</v>
      </c>
      <c r="G980" s="1">
        <f>SUMIFS(T_PROF[claims],T_PROF[year],G$2,T_PROF[encounter],G$4,T_PROF[bill_npi],$A980)</f>
        <v>0</v>
      </c>
      <c r="H980" s="1">
        <f>SUMIFS(T_PROF[claims],T_PROF[year],H$2,T_PROF[encounter],H$4,T_PROF[bill_npi],$A980)</f>
        <v>0</v>
      </c>
      <c r="I980" s="1">
        <f t="shared" si="106"/>
        <v>0</v>
      </c>
      <c r="J980" s="1">
        <f>SUMIFS(T_PROF[claims],T_PROF[year],J$2,T_PROF[encounter],J$4,T_PROF[bill_npi],$A980)</f>
        <v>0</v>
      </c>
      <c r="K980" s="1">
        <f>SUMIFS(T_PROF[claims],T_PROF[year],K$2,T_PROF[encounter],K$4,T_PROF[bill_npi],$A980)</f>
        <v>2</v>
      </c>
      <c r="L980" s="1">
        <f t="shared" si="107"/>
        <v>2</v>
      </c>
      <c r="M980" s="18">
        <f>SUMIFS(T_PROF[paid_amt],T_PROF[bill_npi],$A980,T_PROF[year],M$2,T_PROF[encounter],M$4)</f>
        <v>0</v>
      </c>
      <c r="N980" s="18">
        <f>SUMIFS(T_PROF[paid_amt],T_PROF[bill_npi],$A980,T_PROF[year],N$2,T_PROF[encounter],N$4)</f>
        <v>2975.44</v>
      </c>
      <c r="O980" s="18">
        <f t="shared" si="108"/>
        <v>2975.44</v>
      </c>
      <c r="P980" s="1">
        <f t="shared" si="109"/>
        <v>0</v>
      </c>
      <c r="Q980" s="1">
        <f t="shared" si="110"/>
        <v>1</v>
      </c>
      <c r="R980" s="1">
        <f t="shared" si="111"/>
        <v>1</v>
      </c>
      <c r="S980" s="2">
        <f>SUM($R$6:$R980)/SUM($R$6:$R$1749)</f>
        <v>0.98607101093829508</v>
      </c>
    </row>
    <row r="981" spans="1:19" x14ac:dyDescent="0.35">
      <c r="A981">
        <v>1720214349</v>
      </c>
      <c r="B981" t="s">
        <v>351</v>
      </c>
      <c r="C981" t="s">
        <v>777</v>
      </c>
      <c r="D981" s="1">
        <f>SUMIFS(T_PROF[claims],T_PROF[year],D$2,T_PROF[encounter],D$4,T_PROF[bill_npi],$A981)</f>
        <v>2</v>
      </c>
      <c r="E981" s="1">
        <f>SUMIFS(T_PROF[claims],T_PROF[year],E$2,T_PROF[encounter],E$4,T_PROF[bill_npi],$A981)</f>
        <v>0</v>
      </c>
      <c r="F981" s="1">
        <f t="shared" si="105"/>
        <v>2</v>
      </c>
      <c r="G981" s="1">
        <f>SUMIFS(T_PROF[claims],T_PROF[year],G$2,T_PROF[encounter],G$4,T_PROF[bill_npi],$A981)</f>
        <v>0</v>
      </c>
      <c r="H981" s="1">
        <f>SUMIFS(T_PROF[claims],T_PROF[year],H$2,T_PROF[encounter],H$4,T_PROF[bill_npi],$A981)</f>
        <v>0</v>
      </c>
      <c r="I981" s="1">
        <f t="shared" si="106"/>
        <v>0</v>
      </c>
      <c r="J981" s="1">
        <f>SUMIFS(T_PROF[claims],T_PROF[year],J$2,T_PROF[encounter],J$4,T_PROF[bill_npi],$A981)</f>
        <v>0</v>
      </c>
      <c r="K981" s="1">
        <f>SUMIFS(T_PROF[claims],T_PROF[year],K$2,T_PROF[encounter],K$4,T_PROF[bill_npi],$A981)</f>
        <v>0</v>
      </c>
      <c r="L981" s="1">
        <f t="shared" si="107"/>
        <v>0</v>
      </c>
      <c r="M981" s="18">
        <f>SUMIFS(T_PROF[paid_amt],T_PROF[bill_npi],$A981,T_PROF[year],M$2,T_PROF[encounter],M$4)</f>
        <v>0</v>
      </c>
      <c r="N981" s="18">
        <f>SUMIFS(T_PROF[paid_amt],T_PROF[bill_npi],$A981,T_PROF[year],N$2,T_PROF[encounter],N$4)</f>
        <v>0</v>
      </c>
      <c r="O981" s="18">
        <f t="shared" si="108"/>
        <v>0</v>
      </c>
      <c r="P981" s="1">
        <f t="shared" si="109"/>
        <v>0.66666666666666663</v>
      </c>
      <c r="Q981" s="1">
        <f t="shared" si="110"/>
        <v>0</v>
      </c>
      <c r="R981" s="1">
        <f t="shared" si="111"/>
        <v>0.66666666666666663</v>
      </c>
      <c r="S981" s="2">
        <f>SUM($R$6:$R981)/SUM($R$6:$R$1749)</f>
        <v>0.98609170780168542</v>
      </c>
    </row>
    <row r="982" spans="1:19" x14ac:dyDescent="0.35">
      <c r="A982">
        <v>1003881392</v>
      </c>
      <c r="B982" t="s">
        <v>351</v>
      </c>
      <c r="C982" t="s">
        <v>777</v>
      </c>
      <c r="D982" s="1">
        <f>SUMIFS(T_PROF[claims],T_PROF[year],D$2,T_PROF[encounter],D$4,T_PROF[bill_npi],$A982)</f>
        <v>0</v>
      </c>
      <c r="E982" s="1">
        <f>SUMIFS(T_PROF[claims],T_PROF[year],E$2,T_PROF[encounter],E$4,T_PROF[bill_npi],$A982)</f>
        <v>0</v>
      </c>
      <c r="F982" s="1">
        <f t="shared" si="105"/>
        <v>0</v>
      </c>
      <c r="G982" s="1">
        <f>SUMIFS(T_PROF[claims],T_PROF[year],G$2,T_PROF[encounter],G$4,T_PROF[bill_npi],$A982)</f>
        <v>0</v>
      </c>
      <c r="H982" s="1">
        <f>SUMIFS(T_PROF[claims],T_PROF[year],H$2,T_PROF[encounter],H$4,T_PROF[bill_npi],$A982)</f>
        <v>1</v>
      </c>
      <c r="I982" s="1">
        <f t="shared" si="106"/>
        <v>1</v>
      </c>
      <c r="J982" s="1">
        <f>SUMIFS(T_PROF[claims],T_PROF[year],J$2,T_PROF[encounter],J$4,T_PROF[bill_npi],$A982)</f>
        <v>2</v>
      </c>
      <c r="K982" s="1">
        <f>SUMIFS(T_PROF[claims],T_PROF[year],K$2,T_PROF[encounter],K$4,T_PROF[bill_npi],$A982)</f>
        <v>0</v>
      </c>
      <c r="L982" s="1">
        <f t="shared" si="107"/>
        <v>2</v>
      </c>
      <c r="M982" s="18">
        <f>SUMIFS(T_PROF[paid_amt],T_PROF[bill_npi],$A982,T_PROF[year],M$2,T_PROF[encounter],M$4)</f>
        <v>913.55</v>
      </c>
      <c r="N982" s="18">
        <f>SUMIFS(T_PROF[paid_amt],T_PROF[bill_npi],$A982,T_PROF[year],N$2,T_PROF[encounter],N$4)</f>
        <v>0</v>
      </c>
      <c r="O982" s="18">
        <f t="shared" si="108"/>
        <v>913.55</v>
      </c>
      <c r="P982" s="1">
        <f t="shared" si="109"/>
        <v>0.66666666666666663</v>
      </c>
      <c r="Q982" s="1">
        <f t="shared" si="110"/>
        <v>0.33333333333333331</v>
      </c>
      <c r="R982" s="1">
        <f t="shared" si="111"/>
        <v>1</v>
      </c>
      <c r="S982" s="2">
        <f>SUM($R$6:$R982)/SUM($R$6:$R$1749)</f>
        <v>0.986122753096771</v>
      </c>
    </row>
    <row r="983" spans="1:19" x14ac:dyDescent="0.35">
      <c r="A983">
        <v>1063750834</v>
      </c>
      <c r="B983" t="s">
        <v>357</v>
      </c>
      <c r="C983" t="s">
        <v>2208</v>
      </c>
      <c r="D983" s="1">
        <f>SUMIFS(T_PROF[claims],T_PROF[year],D$2,T_PROF[encounter],D$4,T_PROF[bill_npi],$A983)</f>
        <v>0</v>
      </c>
      <c r="E983" s="1">
        <f>SUMIFS(T_PROF[claims],T_PROF[year],E$2,T_PROF[encounter],E$4,T_PROF[bill_npi],$A983)</f>
        <v>0</v>
      </c>
      <c r="F983" s="1">
        <f t="shared" si="105"/>
        <v>0</v>
      </c>
      <c r="G983" s="1">
        <f>SUMIFS(T_PROF[claims],T_PROF[year],G$2,T_PROF[encounter],G$4,T_PROF[bill_npi],$A983)</f>
        <v>0</v>
      </c>
      <c r="H983" s="1">
        <f>SUMIFS(T_PROF[claims],T_PROF[year],H$2,T_PROF[encounter],H$4,T_PROF[bill_npi],$A983)</f>
        <v>3</v>
      </c>
      <c r="I983" s="1">
        <f t="shared" si="106"/>
        <v>3</v>
      </c>
      <c r="J983" s="1">
        <f>SUMIFS(T_PROF[claims],T_PROF[year],J$2,T_PROF[encounter],J$4,T_PROF[bill_npi],$A983)</f>
        <v>0</v>
      </c>
      <c r="K983" s="1">
        <f>SUMIFS(T_PROF[claims],T_PROF[year],K$2,T_PROF[encounter],K$4,T_PROF[bill_npi],$A983)</f>
        <v>2</v>
      </c>
      <c r="L983" s="1">
        <f t="shared" si="107"/>
        <v>2</v>
      </c>
      <c r="M983" s="18">
        <f>SUMIFS(T_PROF[paid_amt],T_PROF[bill_npi],$A983,T_PROF[year],M$2,T_PROF[encounter],M$4)</f>
        <v>0</v>
      </c>
      <c r="N983" s="18">
        <f>SUMIFS(T_PROF[paid_amt],T_PROF[bill_npi],$A983,T_PROF[year],N$2,T_PROF[encounter],N$4)</f>
        <v>15779.48</v>
      </c>
      <c r="O983" s="18">
        <f t="shared" si="108"/>
        <v>15779.48</v>
      </c>
      <c r="P983" s="1">
        <f t="shared" si="109"/>
        <v>0</v>
      </c>
      <c r="Q983" s="1">
        <f t="shared" si="110"/>
        <v>1.6666666666666667</v>
      </c>
      <c r="R983" s="1">
        <f t="shared" si="111"/>
        <v>1.6666666666666667</v>
      </c>
      <c r="S983" s="2">
        <f>SUM($R$6:$R983)/SUM($R$6:$R$1749)</f>
        <v>0.98617449525524692</v>
      </c>
    </row>
    <row r="984" spans="1:19" x14ac:dyDescent="0.35">
      <c r="A984">
        <v>1629008180</v>
      </c>
      <c r="B984" t="s">
        <v>351</v>
      </c>
      <c r="C984" t="s">
        <v>777</v>
      </c>
      <c r="D984" s="1">
        <f>SUMIFS(T_PROF[claims],T_PROF[year],D$2,T_PROF[encounter],D$4,T_PROF[bill_npi],$A984)</f>
        <v>0</v>
      </c>
      <c r="E984" s="1">
        <f>SUMIFS(T_PROF[claims],T_PROF[year],E$2,T_PROF[encounter],E$4,T_PROF[bill_npi],$A984)</f>
        <v>0</v>
      </c>
      <c r="F984" s="1">
        <f t="shared" si="105"/>
        <v>0</v>
      </c>
      <c r="G984" s="1">
        <f>SUMIFS(T_PROF[claims],T_PROF[year],G$2,T_PROF[encounter],G$4,T_PROF[bill_npi],$A984)</f>
        <v>0</v>
      </c>
      <c r="H984" s="1">
        <f>SUMIFS(T_PROF[claims],T_PROF[year],H$2,T_PROF[encounter],H$4,T_PROF[bill_npi],$A984)</f>
        <v>0</v>
      </c>
      <c r="I984" s="1">
        <f t="shared" si="106"/>
        <v>0</v>
      </c>
      <c r="J984" s="1">
        <f>SUMIFS(T_PROF[claims],T_PROF[year],J$2,T_PROF[encounter],J$4,T_PROF[bill_npi],$A984)</f>
        <v>0</v>
      </c>
      <c r="K984" s="1">
        <f>SUMIFS(T_PROF[claims],T_PROF[year],K$2,T_PROF[encounter],K$4,T_PROF[bill_npi],$A984)</f>
        <v>0</v>
      </c>
      <c r="L984" s="1">
        <f t="shared" si="107"/>
        <v>0</v>
      </c>
      <c r="M984" s="18">
        <f>SUMIFS(T_PROF[paid_amt],T_PROF[bill_npi],$A984,T_PROF[year],M$2,T_PROF[encounter],M$4)</f>
        <v>0</v>
      </c>
      <c r="N984" s="18">
        <f>SUMIFS(T_PROF[paid_amt],T_PROF[bill_npi],$A984,T_PROF[year],N$2,T_PROF[encounter],N$4)</f>
        <v>0</v>
      </c>
      <c r="O984" s="18">
        <f t="shared" si="108"/>
        <v>0</v>
      </c>
      <c r="P984" s="1">
        <f t="shared" si="109"/>
        <v>0</v>
      </c>
      <c r="Q984" s="1">
        <f t="shared" si="110"/>
        <v>0</v>
      </c>
      <c r="R984" s="1">
        <f t="shared" si="111"/>
        <v>0</v>
      </c>
      <c r="S984" s="2">
        <f>SUM($R$6:$R984)/SUM($R$6:$R$1749)</f>
        <v>0.98617449525524692</v>
      </c>
    </row>
    <row r="985" spans="1:19" x14ac:dyDescent="0.35">
      <c r="A985">
        <v>1083053979</v>
      </c>
      <c r="B985" t="s">
        <v>351</v>
      </c>
      <c r="C985" t="s">
        <v>777</v>
      </c>
      <c r="D985" s="1">
        <f>SUMIFS(T_PROF[claims],T_PROF[year],D$2,T_PROF[encounter],D$4,T_PROF[bill_npi],$A985)</f>
        <v>0</v>
      </c>
      <c r="E985" s="1">
        <f>SUMIFS(T_PROF[claims],T_PROF[year],E$2,T_PROF[encounter],E$4,T_PROF[bill_npi],$A985)</f>
        <v>1</v>
      </c>
      <c r="F985" s="1">
        <f t="shared" si="105"/>
        <v>1</v>
      </c>
      <c r="G985" s="1">
        <f>SUMIFS(T_PROF[claims],T_PROF[year],G$2,T_PROF[encounter],G$4,T_PROF[bill_npi],$A985)</f>
        <v>0</v>
      </c>
      <c r="H985" s="1">
        <f>SUMIFS(T_PROF[claims],T_PROF[year],H$2,T_PROF[encounter],H$4,T_PROF[bill_npi],$A985)</f>
        <v>0</v>
      </c>
      <c r="I985" s="1">
        <f t="shared" si="106"/>
        <v>0</v>
      </c>
      <c r="J985" s="1">
        <f>SUMIFS(T_PROF[claims],T_PROF[year],J$2,T_PROF[encounter],J$4,T_PROF[bill_npi],$A985)</f>
        <v>0</v>
      </c>
      <c r="K985" s="1">
        <f>SUMIFS(T_PROF[claims],T_PROF[year],K$2,T_PROF[encounter],K$4,T_PROF[bill_npi],$A985)</f>
        <v>0</v>
      </c>
      <c r="L985" s="1">
        <f t="shared" si="107"/>
        <v>0</v>
      </c>
      <c r="M985" s="18">
        <f>SUMIFS(T_PROF[paid_amt],T_PROF[bill_npi],$A985,T_PROF[year],M$2,T_PROF[encounter],M$4)</f>
        <v>0</v>
      </c>
      <c r="N985" s="18">
        <f>SUMIFS(T_PROF[paid_amt],T_PROF[bill_npi],$A985,T_PROF[year],N$2,T_PROF[encounter],N$4)</f>
        <v>0</v>
      </c>
      <c r="O985" s="18">
        <f t="shared" si="108"/>
        <v>0</v>
      </c>
      <c r="P985" s="1">
        <f t="shared" si="109"/>
        <v>0</v>
      </c>
      <c r="Q985" s="1">
        <f t="shared" si="110"/>
        <v>0.33333333333333331</v>
      </c>
      <c r="R985" s="1">
        <f t="shared" si="111"/>
        <v>0.33333333333333331</v>
      </c>
      <c r="S985" s="2">
        <f>SUM($R$6:$R985)/SUM($R$6:$R$1749)</f>
        <v>0.98618484368694204</v>
      </c>
    </row>
    <row r="986" spans="1:19" x14ac:dyDescent="0.35">
      <c r="A986">
        <v>1851710800</v>
      </c>
      <c r="B986" t="s">
        <v>372</v>
      </c>
      <c r="C986" t="s">
        <v>2697</v>
      </c>
      <c r="D986" s="1">
        <f>SUMIFS(T_PROF[claims],T_PROF[year],D$2,T_PROF[encounter],D$4,T_PROF[bill_npi],$A986)</f>
        <v>0</v>
      </c>
      <c r="E986" s="1">
        <f>SUMIFS(T_PROF[claims],T_PROF[year],E$2,T_PROF[encounter],E$4,T_PROF[bill_npi],$A986)</f>
        <v>0</v>
      </c>
      <c r="F986" s="1">
        <f t="shared" si="105"/>
        <v>0</v>
      </c>
      <c r="G986" s="1">
        <f>SUMIFS(T_PROF[claims],T_PROF[year],G$2,T_PROF[encounter],G$4,T_PROF[bill_npi],$A986)</f>
        <v>3</v>
      </c>
      <c r="H986" s="1">
        <f>SUMIFS(T_PROF[claims],T_PROF[year],H$2,T_PROF[encounter],H$4,T_PROF[bill_npi],$A986)</f>
        <v>0</v>
      </c>
      <c r="I986" s="1">
        <f t="shared" si="106"/>
        <v>3</v>
      </c>
      <c r="J986" s="1">
        <f>SUMIFS(T_PROF[claims],T_PROF[year],J$2,T_PROF[encounter],J$4,T_PROF[bill_npi],$A986)</f>
        <v>0</v>
      </c>
      <c r="K986" s="1">
        <f>SUMIFS(T_PROF[claims],T_PROF[year],K$2,T_PROF[encounter],K$4,T_PROF[bill_npi],$A986)</f>
        <v>0</v>
      </c>
      <c r="L986" s="1">
        <f t="shared" si="107"/>
        <v>0</v>
      </c>
      <c r="M986" s="18">
        <f>SUMIFS(T_PROF[paid_amt],T_PROF[bill_npi],$A986,T_PROF[year],M$2,T_PROF[encounter],M$4)</f>
        <v>0</v>
      </c>
      <c r="N986" s="18">
        <f>SUMIFS(T_PROF[paid_amt],T_PROF[bill_npi],$A986,T_PROF[year],N$2,T_PROF[encounter],N$4)</f>
        <v>0</v>
      </c>
      <c r="O986" s="18">
        <f t="shared" si="108"/>
        <v>0</v>
      </c>
      <c r="P986" s="1">
        <f t="shared" si="109"/>
        <v>1</v>
      </c>
      <c r="Q986" s="1">
        <f t="shared" si="110"/>
        <v>0</v>
      </c>
      <c r="R986" s="1">
        <f t="shared" si="111"/>
        <v>1</v>
      </c>
      <c r="S986" s="2">
        <f>SUM($R$6:$R986)/SUM($R$6:$R$1749)</f>
        <v>0.98621588898202761</v>
      </c>
    </row>
    <row r="987" spans="1:19" x14ac:dyDescent="0.35">
      <c r="A987">
        <v>1326137340</v>
      </c>
      <c r="B987" t="s">
        <v>351</v>
      </c>
      <c r="C987" t="s">
        <v>777</v>
      </c>
      <c r="D987" s="1">
        <f>SUMIFS(T_PROF[claims],T_PROF[year],D$2,T_PROF[encounter],D$4,T_PROF[bill_npi],$A987)</f>
        <v>0</v>
      </c>
      <c r="E987" s="1">
        <f>SUMIFS(T_PROF[claims],T_PROF[year],E$2,T_PROF[encounter],E$4,T_PROF[bill_npi],$A987)</f>
        <v>0</v>
      </c>
      <c r="F987" s="1">
        <f t="shared" si="105"/>
        <v>0</v>
      </c>
      <c r="G987" s="1">
        <f>SUMIFS(T_PROF[claims],T_PROF[year],G$2,T_PROF[encounter],G$4,T_PROF[bill_npi],$A987)</f>
        <v>0</v>
      </c>
      <c r="H987" s="1">
        <f>SUMIFS(T_PROF[claims],T_PROF[year],H$2,T_PROF[encounter],H$4,T_PROF[bill_npi],$A987)</f>
        <v>0</v>
      </c>
      <c r="I987" s="1">
        <f t="shared" si="106"/>
        <v>0</v>
      </c>
      <c r="J987" s="1">
        <f>SUMIFS(T_PROF[claims],T_PROF[year],J$2,T_PROF[encounter],J$4,T_PROF[bill_npi],$A987)</f>
        <v>0</v>
      </c>
      <c r="K987" s="1">
        <f>SUMIFS(T_PROF[claims],T_PROF[year],K$2,T_PROF[encounter],K$4,T_PROF[bill_npi],$A987)</f>
        <v>0</v>
      </c>
      <c r="L987" s="1">
        <f t="shared" si="107"/>
        <v>0</v>
      </c>
      <c r="M987" s="18">
        <f>SUMIFS(T_PROF[paid_amt],T_PROF[bill_npi],$A987,T_PROF[year],M$2,T_PROF[encounter],M$4)</f>
        <v>0</v>
      </c>
      <c r="N987" s="18">
        <f>SUMIFS(T_PROF[paid_amt],T_PROF[bill_npi],$A987,T_PROF[year],N$2,T_PROF[encounter],N$4)</f>
        <v>0</v>
      </c>
      <c r="O987" s="18">
        <f t="shared" si="108"/>
        <v>0</v>
      </c>
      <c r="P987" s="1">
        <f t="shared" si="109"/>
        <v>0</v>
      </c>
      <c r="Q987" s="1">
        <f t="shared" si="110"/>
        <v>0</v>
      </c>
      <c r="R987" s="1">
        <f t="shared" si="111"/>
        <v>0</v>
      </c>
      <c r="S987" s="2">
        <f>SUM($R$6:$R987)/SUM($R$6:$R$1749)</f>
        <v>0.98621588898202761</v>
      </c>
    </row>
    <row r="988" spans="1:19" x14ac:dyDescent="0.35">
      <c r="A988">
        <v>1487913166</v>
      </c>
      <c r="B988" t="s">
        <v>361</v>
      </c>
      <c r="C988" t="s">
        <v>546</v>
      </c>
      <c r="D988" s="1">
        <f>SUMIFS(T_PROF[claims],T_PROF[year],D$2,T_PROF[encounter],D$4,T_PROF[bill_npi],$A988)</f>
        <v>0</v>
      </c>
      <c r="E988" s="1">
        <f>SUMIFS(T_PROF[claims],T_PROF[year],E$2,T_PROF[encounter],E$4,T_PROF[bill_npi],$A988)</f>
        <v>0</v>
      </c>
      <c r="F988" s="1">
        <f t="shared" si="105"/>
        <v>0</v>
      </c>
      <c r="G988" s="1">
        <f>SUMIFS(T_PROF[claims],T_PROF[year],G$2,T_PROF[encounter],G$4,T_PROF[bill_npi],$A988)</f>
        <v>0</v>
      </c>
      <c r="H988" s="1">
        <f>SUMIFS(T_PROF[claims],T_PROF[year],H$2,T_PROF[encounter],H$4,T_PROF[bill_npi],$A988)</f>
        <v>0</v>
      </c>
      <c r="I988" s="1">
        <f t="shared" si="106"/>
        <v>0</v>
      </c>
      <c r="J988" s="1">
        <f>SUMIFS(T_PROF[claims],T_PROF[year],J$2,T_PROF[encounter],J$4,T_PROF[bill_npi],$A988)</f>
        <v>0</v>
      </c>
      <c r="K988" s="1">
        <f>SUMIFS(T_PROF[claims],T_PROF[year],K$2,T_PROF[encounter],K$4,T_PROF[bill_npi],$A988)</f>
        <v>0</v>
      </c>
      <c r="L988" s="1">
        <f t="shared" si="107"/>
        <v>0</v>
      </c>
      <c r="M988" s="18">
        <f>SUMIFS(T_PROF[paid_amt],T_PROF[bill_npi],$A988,T_PROF[year],M$2,T_PROF[encounter],M$4)</f>
        <v>0</v>
      </c>
      <c r="N988" s="18">
        <f>SUMIFS(T_PROF[paid_amt],T_PROF[bill_npi],$A988,T_PROF[year],N$2,T_PROF[encounter],N$4)</f>
        <v>0</v>
      </c>
      <c r="O988" s="18">
        <f t="shared" si="108"/>
        <v>0</v>
      </c>
      <c r="P988" s="1">
        <f t="shared" si="109"/>
        <v>0</v>
      </c>
      <c r="Q988" s="1">
        <f t="shared" si="110"/>
        <v>0</v>
      </c>
      <c r="R988" s="1">
        <f t="shared" si="111"/>
        <v>0</v>
      </c>
      <c r="S988" s="2">
        <f>SUM($R$6:$R988)/SUM($R$6:$R$1749)</f>
        <v>0.98621588898202761</v>
      </c>
    </row>
    <row r="989" spans="1:19" x14ac:dyDescent="0.35">
      <c r="A989">
        <v>1013972801</v>
      </c>
      <c r="B989" t="s">
        <v>359</v>
      </c>
      <c r="C989" t="s">
        <v>2967</v>
      </c>
      <c r="D989" s="1">
        <f>SUMIFS(T_PROF[claims],T_PROF[year],D$2,T_PROF[encounter],D$4,T_PROF[bill_npi],$A989)</f>
        <v>0</v>
      </c>
      <c r="E989" s="1">
        <f>SUMIFS(T_PROF[claims],T_PROF[year],E$2,T_PROF[encounter],E$4,T_PROF[bill_npi],$A989)</f>
        <v>0</v>
      </c>
      <c r="F989" s="1">
        <f t="shared" si="105"/>
        <v>0</v>
      </c>
      <c r="G989" s="1">
        <f>SUMIFS(T_PROF[claims],T_PROF[year],G$2,T_PROF[encounter],G$4,T_PROF[bill_npi],$A989)</f>
        <v>0</v>
      </c>
      <c r="H989" s="1">
        <f>SUMIFS(T_PROF[claims],T_PROF[year],H$2,T_PROF[encounter],H$4,T_PROF[bill_npi],$A989)</f>
        <v>3</v>
      </c>
      <c r="I989" s="1">
        <f t="shared" si="106"/>
        <v>3</v>
      </c>
      <c r="J989" s="1">
        <f>SUMIFS(T_PROF[claims],T_PROF[year],J$2,T_PROF[encounter],J$4,T_PROF[bill_npi],$A989)</f>
        <v>0</v>
      </c>
      <c r="K989" s="1">
        <f>SUMIFS(T_PROF[claims],T_PROF[year],K$2,T_PROF[encounter],K$4,T_PROF[bill_npi],$A989)</f>
        <v>0</v>
      </c>
      <c r="L989" s="1">
        <f t="shared" si="107"/>
        <v>0</v>
      </c>
      <c r="M989" s="18">
        <f>SUMIFS(T_PROF[paid_amt],T_PROF[bill_npi],$A989,T_PROF[year],M$2,T_PROF[encounter],M$4)</f>
        <v>0</v>
      </c>
      <c r="N989" s="18">
        <f>SUMIFS(T_PROF[paid_amt],T_PROF[bill_npi],$A989,T_PROF[year],N$2,T_PROF[encounter],N$4)</f>
        <v>0</v>
      </c>
      <c r="O989" s="18">
        <f t="shared" si="108"/>
        <v>0</v>
      </c>
      <c r="P989" s="1">
        <f t="shared" si="109"/>
        <v>0</v>
      </c>
      <c r="Q989" s="1">
        <f t="shared" si="110"/>
        <v>1</v>
      </c>
      <c r="R989" s="1">
        <f t="shared" si="111"/>
        <v>1</v>
      </c>
      <c r="S989" s="2">
        <f>SUM($R$6:$R989)/SUM($R$6:$R$1749)</f>
        <v>0.98624693427711307</v>
      </c>
    </row>
    <row r="990" spans="1:19" x14ac:dyDescent="0.35">
      <c r="A990">
        <v>1891783130</v>
      </c>
      <c r="B990" t="s">
        <v>351</v>
      </c>
      <c r="C990" t="s">
        <v>777</v>
      </c>
      <c r="D990" s="1">
        <f>SUMIFS(T_PROF[claims],T_PROF[year],D$2,T_PROF[encounter],D$4,T_PROF[bill_npi],$A990)</f>
        <v>0</v>
      </c>
      <c r="E990" s="1">
        <f>SUMIFS(T_PROF[claims],T_PROF[year],E$2,T_PROF[encounter],E$4,T_PROF[bill_npi],$A990)</f>
        <v>1</v>
      </c>
      <c r="F990" s="1">
        <f t="shared" si="105"/>
        <v>1</v>
      </c>
      <c r="G990" s="1">
        <f>SUMIFS(T_PROF[claims],T_PROF[year],G$2,T_PROF[encounter],G$4,T_PROF[bill_npi],$A990)</f>
        <v>2</v>
      </c>
      <c r="H990" s="1">
        <f>SUMIFS(T_PROF[claims],T_PROF[year],H$2,T_PROF[encounter],H$4,T_PROF[bill_npi],$A990)</f>
        <v>0</v>
      </c>
      <c r="I990" s="1">
        <f t="shared" si="106"/>
        <v>2</v>
      </c>
      <c r="J990" s="1">
        <f>SUMIFS(T_PROF[claims],T_PROF[year],J$2,T_PROF[encounter],J$4,T_PROF[bill_npi],$A990)</f>
        <v>0</v>
      </c>
      <c r="K990" s="1">
        <f>SUMIFS(T_PROF[claims],T_PROF[year],K$2,T_PROF[encounter],K$4,T_PROF[bill_npi],$A990)</f>
        <v>0</v>
      </c>
      <c r="L990" s="1">
        <f t="shared" si="107"/>
        <v>0</v>
      </c>
      <c r="M990" s="18">
        <f>SUMIFS(T_PROF[paid_amt],T_PROF[bill_npi],$A990,T_PROF[year],M$2,T_PROF[encounter],M$4)</f>
        <v>0</v>
      </c>
      <c r="N990" s="18">
        <f>SUMIFS(T_PROF[paid_amt],T_PROF[bill_npi],$A990,T_PROF[year],N$2,T_PROF[encounter],N$4)</f>
        <v>0</v>
      </c>
      <c r="O990" s="18">
        <f t="shared" si="108"/>
        <v>0</v>
      </c>
      <c r="P990" s="1">
        <f t="shared" si="109"/>
        <v>0.66666666666666663</v>
      </c>
      <c r="Q990" s="1">
        <f t="shared" si="110"/>
        <v>0.33333333333333331</v>
      </c>
      <c r="R990" s="1">
        <f t="shared" si="111"/>
        <v>1</v>
      </c>
      <c r="S990" s="2">
        <f>SUM($R$6:$R990)/SUM($R$6:$R$1749)</f>
        <v>0.98627797957219865</v>
      </c>
    </row>
    <row r="991" spans="1:19" x14ac:dyDescent="0.35">
      <c r="A991">
        <v>1861859878</v>
      </c>
      <c r="B991" t="s">
        <v>397</v>
      </c>
      <c r="C991" t="s">
        <v>2032</v>
      </c>
      <c r="D991" s="1">
        <f>SUMIFS(T_PROF[claims],T_PROF[year],D$2,T_PROF[encounter],D$4,T_PROF[bill_npi],$A991)</f>
        <v>0</v>
      </c>
      <c r="E991" s="1">
        <f>SUMIFS(T_PROF[claims],T_PROF[year],E$2,T_PROF[encounter],E$4,T_PROF[bill_npi],$A991)</f>
        <v>0</v>
      </c>
      <c r="F991" s="1">
        <f t="shared" si="105"/>
        <v>0</v>
      </c>
      <c r="G991" s="1">
        <f>SUMIFS(T_PROF[claims],T_PROF[year],G$2,T_PROF[encounter],G$4,T_PROF[bill_npi],$A991)</f>
        <v>0</v>
      </c>
      <c r="H991" s="1">
        <f>SUMIFS(T_PROF[claims],T_PROF[year],H$2,T_PROF[encounter],H$4,T_PROF[bill_npi],$A991)</f>
        <v>0</v>
      </c>
      <c r="I991" s="1">
        <f t="shared" si="106"/>
        <v>0</v>
      </c>
      <c r="J991" s="1">
        <f>SUMIFS(T_PROF[claims],T_PROF[year],J$2,T_PROF[encounter],J$4,T_PROF[bill_npi],$A991)</f>
        <v>0</v>
      </c>
      <c r="K991" s="1">
        <f>SUMIFS(T_PROF[claims],T_PROF[year],K$2,T_PROF[encounter],K$4,T_PROF[bill_npi],$A991)</f>
        <v>0</v>
      </c>
      <c r="L991" s="1">
        <f t="shared" si="107"/>
        <v>0</v>
      </c>
      <c r="M991" s="18">
        <f>SUMIFS(T_PROF[paid_amt],T_PROF[bill_npi],$A991,T_PROF[year],M$2,T_PROF[encounter],M$4)</f>
        <v>0</v>
      </c>
      <c r="N991" s="18">
        <f>SUMIFS(T_PROF[paid_amt],T_PROF[bill_npi],$A991,T_PROF[year],N$2,T_PROF[encounter],N$4)</f>
        <v>0</v>
      </c>
      <c r="O991" s="18">
        <f t="shared" si="108"/>
        <v>0</v>
      </c>
      <c r="P991" s="1">
        <f t="shared" si="109"/>
        <v>0</v>
      </c>
      <c r="Q991" s="1">
        <f t="shared" si="110"/>
        <v>0</v>
      </c>
      <c r="R991" s="1">
        <f t="shared" si="111"/>
        <v>0</v>
      </c>
      <c r="S991" s="2">
        <f>SUM($R$6:$R991)/SUM($R$6:$R$1749)</f>
        <v>0.98627797957219865</v>
      </c>
    </row>
    <row r="992" spans="1:19" x14ac:dyDescent="0.35">
      <c r="A992">
        <v>1457873077</v>
      </c>
      <c r="B992" t="s">
        <v>366</v>
      </c>
      <c r="C992" t="s">
        <v>600</v>
      </c>
      <c r="D992" s="1">
        <f>SUMIFS(T_PROF[claims],T_PROF[year],D$2,T_PROF[encounter],D$4,T_PROF[bill_npi],$A992)</f>
        <v>0</v>
      </c>
      <c r="E992" s="1">
        <f>SUMIFS(T_PROF[claims],T_PROF[year],E$2,T_PROF[encounter],E$4,T_PROF[bill_npi],$A992)</f>
        <v>0</v>
      </c>
      <c r="F992" s="1">
        <f t="shared" si="105"/>
        <v>0</v>
      </c>
      <c r="G992" s="1">
        <f>SUMIFS(T_PROF[claims],T_PROF[year],G$2,T_PROF[encounter],G$4,T_PROF[bill_npi],$A992)</f>
        <v>0</v>
      </c>
      <c r="H992" s="1">
        <f>SUMIFS(T_PROF[claims],T_PROF[year],H$2,T_PROF[encounter],H$4,T_PROF[bill_npi],$A992)</f>
        <v>0</v>
      </c>
      <c r="I992" s="1">
        <f t="shared" si="106"/>
        <v>0</v>
      </c>
      <c r="J992" s="1">
        <f>SUMIFS(T_PROF[claims],T_PROF[year],J$2,T_PROF[encounter],J$4,T_PROF[bill_npi],$A992)</f>
        <v>0</v>
      </c>
      <c r="K992" s="1">
        <f>SUMIFS(T_PROF[claims],T_PROF[year],K$2,T_PROF[encounter],K$4,T_PROF[bill_npi],$A992)</f>
        <v>0</v>
      </c>
      <c r="L992" s="1">
        <f t="shared" si="107"/>
        <v>0</v>
      </c>
      <c r="M992" s="18">
        <f>SUMIFS(T_PROF[paid_amt],T_PROF[bill_npi],$A992,T_PROF[year],M$2,T_PROF[encounter],M$4)</f>
        <v>0</v>
      </c>
      <c r="N992" s="18">
        <f>SUMIFS(T_PROF[paid_amt],T_PROF[bill_npi],$A992,T_PROF[year],N$2,T_PROF[encounter],N$4)</f>
        <v>0</v>
      </c>
      <c r="O992" s="18">
        <f t="shared" si="108"/>
        <v>0</v>
      </c>
      <c r="P992" s="1">
        <f t="shared" si="109"/>
        <v>0</v>
      </c>
      <c r="Q992" s="1">
        <f t="shared" si="110"/>
        <v>0</v>
      </c>
      <c r="R992" s="1">
        <f t="shared" si="111"/>
        <v>0</v>
      </c>
      <c r="S992" s="2">
        <f>SUM($R$6:$R992)/SUM($R$6:$R$1749)</f>
        <v>0.98627797957219865</v>
      </c>
    </row>
    <row r="993" spans="1:19" x14ac:dyDescent="0.35">
      <c r="A993">
        <v>1508157041</v>
      </c>
      <c r="B993" t="s">
        <v>351</v>
      </c>
      <c r="C993" t="s">
        <v>777</v>
      </c>
      <c r="D993" s="1">
        <f>SUMIFS(T_PROF[claims],T_PROF[year],D$2,T_PROF[encounter],D$4,T_PROF[bill_npi],$A993)</f>
        <v>1</v>
      </c>
      <c r="E993" s="1">
        <f>SUMIFS(T_PROF[claims],T_PROF[year],E$2,T_PROF[encounter],E$4,T_PROF[bill_npi],$A993)</f>
        <v>0</v>
      </c>
      <c r="F993" s="1">
        <f t="shared" si="105"/>
        <v>1</v>
      </c>
      <c r="G993" s="1">
        <f>SUMIFS(T_PROF[claims],T_PROF[year],G$2,T_PROF[encounter],G$4,T_PROF[bill_npi],$A993)</f>
        <v>0</v>
      </c>
      <c r="H993" s="1">
        <f>SUMIFS(T_PROF[claims],T_PROF[year],H$2,T_PROF[encounter],H$4,T_PROF[bill_npi],$A993)</f>
        <v>0</v>
      </c>
      <c r="I993" s="1">
        <f t="shared" si="106"/>
        <v>0</v>
      </c>
      <c r="J993" s="1">
        <f>SUMIFS(T_PROF[claims],T_PROF[year],J$2,T_PROF[encounter],J$4,T_PROF[bill_npi],$A993)</f>
        <v>0</v>
      </c>
      <c r="K993" s="1">
        <f>SUMIFS(T_PROF[claims],T_PROF[year],K$2,T_PROF[encounter],K$4,T_PROF[bill_npi],$A993)</f>
        <v>0</v>
      </c>
      <c r="L993" s="1">
        <f t="shared" si="107"/>
        <v>0</v>
      </c>
      <c r="M993" s="18">
        <f>SUMIFS(T_PROF[paid_amt],T_PROF[bill_npi],$A993,T_PROF[year],M$2,T_PROF[encounter],M$4)</f>
        <v>0</v>
      </c>
      <c r="N993" s="18">
        <f>SUMIFS(T_PROF[paid_amt],T_PROF[bill_npi],$A993,T_PROF[year],N$2,T_PROF[encounter],N$4)</f>
        <v>0</v>
      </c>
      <c r="O993" s="18">
        <f t="shared" si="108"/>
        <v>0</v>
      </c>
      <c r="P993" s="1">
        <f t="shared" si="109"/>
        <v>0.33333333333333331</v>
      </c>
      <c r="Q993" s="1">
        <f t="shared" si="110"/>
        <v>0</v>
      </c>
      <c r="R993" s="1">
        <f t="shared" si="111"/>
        <v>0.33333333333333331</v>
      </c>
      <c r="S993" s="2">
        <f>SUM($R$6:$R993)/SUM($R$6:$R$1749)</f>
        <v>0.98628832800389377</v>
      </c>
    </row>
    <row r="994" spans="1:19" x14ac:dyDescent="0.35">
      <c r="A994">
        <v>1497756035</v>
      </c>
      <c r="B994" t="s">
        <v>351</v>
      </c>
      <c r="C994" t="s">
        <v>777</v>
      </c>
      <c r="D994" s="1">
        <f>SUMIFS(T_PROF[claims],T_PROF[year],D$2,T_PROF[encounter],D$4,T_PROF[bill_npi],$A994)</f>
        <v>1</v>
      </c>
      <c r="E994" s="1">
        <f>SUMIFS(T_PROF[claims],T_PROF[year],E$2,T_PROF[encounter],E$4,T_PROF[bill_npi],$A994)</f>
        <v>0</v>
      </c>
      <c r="F994" s="1">
        <f t="shared" si="105"/>
        <v>1</v>
      </c>
      <c r="G994" s="1">
        <f>SUMIFS(T_PROF[claims],T_PROF[year],G$2,T_PROF[encounter],G$4,T_PROF[bill_npi],$A994)</f>
        <v>4</v>
      </c>
      <c r="H994" s="1">
        <f>SUMIFS(T_PROF[claims],T_PROF[year],H$2,T_PROF[encounter],H$4,T_PROF[bill_npi],$A994)</f>
        <v>0</v>
      </c>
      <c r="I994" s="1">
        <f t="shared" si="106"/>
        <v>4</v>
      </c>
      <c r="J994" s="1">
        <f>SUMIFS(T_PROF[claims],T_PROF[year],J$2,T_PROF[encounter],J$4,T_PROF[bill_npi],$A994)</f>
        <v>0</v>
      </c>
      <c r="K994" s="1">
        <f>SUMIFS(T_PROF[claims],T_PROF[year],K$2,T_PROF[encounter],K$4,T_PROF[bill_npi],$A994)</f>
        <v>0</v>
      </c>
      <c r="L994" s="1">
        <f t="shared" si="107"/>
        <v>0</v>
      </c>
      <c r="M994" s="18">
        <f>SUMIFS(T_PROF[paid_amt],T_PROF[bill_npi],$A994,T_PROF[year],M$2,T_PROF[encounter],M$4)</f>
        <v>0</v>
      </c>
      <c r="N994" s="18">
        <f>SUMIFS(T_PROF[paid_amt],T_PROF[bill_npi],$A994,T_PROF[year],N$2,T_PROF[encounter],N$4)</f>
        <v>0</v>
      </c>
      <c r="O994" s="18">
        <f t="shared" si="108"/>
        <v>0</v>
      </c>
      <c r="P994" s="1">
        <f t="shared" si="109"/>
        <v>1.6666666666666667</v>
      </c>
      <c r="Q994" s="1">
        <f t="shared" si="110"/>
        <v>0</v>
      </c>
      <c r="R994" s="1">
        <f t="shared" si="111"/>
        <v>1.6666666666666667</v>
      </c>
      <c r="S994" s="2">
        <f>SUM($R$6:$R994)/SUM($R$6:$R$1749)</f>
        <v>0.98634007016236969</v>
      </c>
    </row>
    <row r="995" spans="1:19" x14ac:dyDescent="0.35">
      <c r="A995">
        <v>1235337478</v>
      </c>
      <c r="B995" t="s">
        <v>351</v>
      </c>
      <c r="C995" t="s">
        <v>777</v>
      </c>
      <c r="D995" s="1">
        <f>SUMIFS(T_PROF[claims],T_PROF[year],D$2,T_PROF[encounter],D$4,T_PROF[bill_npi],$A995)</f>
        <v>0</v>
      </c>
      <c r="E995" s="1">
        <f>SUMIFS(T_PROF[claims],T_PROF[year],E$2,T_PROF[encounter],E$4,T_PROF[bill_npi],$A995)</f>
        <v>0</v>
      </c>
      <c r="F995" s="1">
        <f t="shared" si="105"/>
        <v>0</v>
      </c>
      <c r="G995" s="1">
        <f>SUMIFS(T_PROF[claims],T_PROF[year],G$2,T_PROF[encounter],G$4,T_PROF[bill_npi],$A995)</f>
        <v>1</v>
      </c>
      <c r="H995" s="1">
        <f>SUMIFS(T_PROF[claims],T_PROF[year],H$2,T_PROF[encounter],H$4,T_PROF[bill_npi],$A995)</f>
        <v>0</v>
      </c>
      <c r="I995" s="1">
        <f t="shared" si="106"/>
        <v>1</v>
      </c>
      <c r="J995" s="1">
        <f>SUMIFS(T_PROF[claims],T_PROF[year],J$2,T_PROF[encounter],J$4,T_PROF[bill_npi],$A995)</f>
        <v>2</v>
      </c>
      <c r="K995" s="1">
        <f>SUMIFS(T_PROF[claims],T_PROF[year],K$2,T_PROF[encounter],K$4,T_PROF[bill_npi],$A995)</f>
        <v>1</v>
      </c>
      <c r="L995" s="1">
        <f t="shared" si="107"/>
        <v>3</v>
      </c>
      <c r="M995" s="18">
        <f>SUMIFS(T_PROF[paid_amt],T_PROF[bill_npi],$A995,T_PROF[year],M$2,T_PROF[encounter],M$4)</f>
        <v>3441.5</v>
      </c>
      <c r="N995" s="18">
        <f>SUMIFS(T_PROF[paid_amt],T_PROF[bill_npi],$A995,T_PROF[year],N$2,T_PROF[encounter],N$4)</f>
        <v>0</v>
      </c>
      <c r="O995" s="18">
        <f t="shared" si="108"/>
        <v>3441.5</v>
      </c>
      <c r="P995" s="1">
        <f t="shared" si="109"/>
        <v>1</v>
      </c>
      <c r="Q995" s="1">
        <f t="shared" si="110"/>
        <v>0.33333333333333331</v>
      </c>
      <c r="R995" s="1">
        <f t="shared" si="111"/>
        <v>1.3333333333333333</v>
      </c>
      <c r="S995" s="2">
        <f>SUM($R$6:$R995)/SUM($R$6:$R$1749)</f>
        <v>0.98638146388915038</v>
      </c>
    </row>
    <row r="996" spans="1:19" x14ac:dyDescent="0.35">
      <c r="A996">
        <v>1962469577</v>
      </c>
      <c r="B996" t="s">
        <v>367</v>
      </c>
      <c r="C996" t="s">
        <v>2086</v>
      </c>
      <c r="D996" s="1">
        <f>SUMIFS(T_PROF[claims],T_PROF[year],D$2,T_PROF[encounter],D$4,T_PROF[bill_npi],$A996)</f>
        <v>2</v>
      </c>
      <c r="E996" s="1">
        <f>SUMIFS(T_PROF[claims],T_PROF[year],E$2,T_PROF[encounter],E$4,T_PROF[bill_npi],$A996)</f>
        <v>0</v>
      </c>
      <c r="F996" s="1">
        <f t="shared" si="105"/>
        <v>2</v>
      </c>
      <c r="G996" s="1">
        <f>SUMIFS(T_PROF[claims],T_PROF[year],G$2,T_PROF[encounter],G$4,T_PROF[bill_npi],$A996)</f>
        <v>0</v>
      </c>
      <c r="H996" s="1">
        <f>SUMIFS(T_PROF[claims],T_PROF[year],H$2,T_PROF[encounter],H$4,T_PROF[bill_npi],$A996)</f>
        <v>0</v>
      </c>
      <c r="I996" s="1">
        <f t="shared" si="106"/>
        <v>0</v>
      </c>
      <c r="J996" s="1">
        <f>SUMIFS(T_PROF[claims],T_PROF[year],J$2,T_PROF[encounter],J$4,T_PROF[bill_npi],$A996)</f>
        <v>0</v>
      </c>
      <c r="K996" s="1">
        <f>SUMIFS(T_PROF[claims],T_PROF[year],K$2,T_PROF[encounter],K$4,T_PROF[bill_npi],$A996)</f>
        <v>0</v>
      </c>
      <c r="L996" s="1">
        <f t="shared" si="107"/>
        <v>0</v>
      </c>
      <c r="M996" s="18">
        <f>SUMIFS(T_PROF[paid_amt],T_PROF[bill_npi],$A996,T_PROF[year],M$2,T_PROF[encounter],M$4)</f>
        <v>0</v>
      </c>
      <c r="N996" s="18">
        <f>SUMIFS(T_PROF[paid_amt],T_PROF[bill_npi],$A996,T_PROF[year],N$2,T_PROF[encounter],N$4)</f>
        <v>0</v>
      </c>
      <c r="O996" s="18">
        <f t="shared" si="108"/>
        <v>0</v>
      </c>
      <c r="P996" s="1">
        <f t="shared" si="109"/>
        <v>0.66666666666666663</v>
      </c>
      <c r="Q996" s="1">
        <f t="shared" si="110"/>
        <v>0</v>
      </c>
      <c r="R996" s="1">
        <f t="shared" si="111"/>
        <v>0.66666666666666663</v>
      </c>
      <c r="S996" s="2">
        <f>SUM($R$6:$R996)/SUM($R$6:$R$1749)</f>
        <v>0.98640216075254072</v>
      </c>
    </row>
    <row r="997" spans="1:19" x14ac:dyDescent="0.35">
      <c r="A997">
        <v>1427067974</v>
      </c>
      <c r="B997" t="s">
        <v>351</v>
      </c>
      <c r="C997" t="s">
        <v>777</v>
      </c>
      <c r="D997" s="1">
        <f>SUMIFS(T_PROF[claims],T_PROF[year],D$2,T_PROF[encounter],D$4,T_PROF[bill_npi],$A997)</f>
        <v>0</v>
      </c>
      <c r="E997" s="1">
        <f>SUMIFS(T_PROF[claims],T_PROF[year],E$2,T_PROF[encounter],E$4,T_PROF[bill_npi],$A997)</f>
        <v>0</v>
      </c>
      <c r="F997" s="1">
        <f t="shared" si="105"/>
        <v>0</v>
      </c>
      <c r="G997" s="1">
        <f>SUMIFS(T_PROF[claims],T_PROF[year],G$2,T_PROF[encounter],G$4,T_PROF[bill_npi],$A997)</f>
        <v>0</v>
      </c>
      <c r="H997" s="1">
        <f>SUMIFS(T_PROF[claims],T_PROF[year],H$2,T_PROF[encounter],H$4,T_PROF[bill_npi],$A997)</f>
        <v>0</v>
      </c>
      <c r="I997" s="1">
        <f t="shared" si="106"/>
        <v>0</v>
      </c>
      <c r="J997" s="1">
        <f>SUMIFS(T_PROF[claims],T_PROF[year],J$2,T_PROF[encounter],J$4,T_PROF[bill_npi],$A997)</f>
        <v>0</v>
      </c>
      <c r="K997" s="1">
        <f>SUMIFS(T_PROF[claims],T_PROF[year],K$2,T_PROF[encounter],K$4,T_PROF[bill_npi],$A997)</f>
        <v>0</v>
      </c>
      <c r="L997" s="1">
        <f t="shared" si="107"/>
        <v>0</v>
      </c>
      <c r="M997" s="18">
        <f>SUMIFS(T_PROF[paid_amt],T_PROF[bill_npi],$A997,T_PROF[year],M$2,T_PROF[encounter],M$4)</f>
        <v>0</v>
      </c>
      <c r="N997" s="18">
        <f>SUMIFS(T_PROF[paid_amt],T_PROF[bill_npi],$A997,T_PROF[year],N$2,T_PROF[encounter],N$4)</f>
        <v>0</v>
      </c>
      <c r="O997" s="18">
        <f t="shared" si="108"/>
        <v>0</v>
      </c>
      <c r="P997" s="1">
        <f t="shared" si="109"/>
        <v>0</v>
      </c>
      <c r="Q997" s="1">
        <f t="shared" si="110"/>
        <v>0</v>
      </c>
      <c r="R997" s="1">
        <f t="shared" si="111"/>
        <v>0</v>
      </c>
      <c r="S997" s="2">
        <f>SUM($R$6:$R997)/SUM($R$6:$R$1749)</f>
        <v>0.98640216075254072</v>
      </c>
    </row>
    <row r="998" spans="1:19" x14ac:dyDescent="0.35">
      <c r="A998">
        <v>1467482505</v>
      </c>
      <c r="B998" t="s">
        <v>356</v>
      </c>
      <c r="C998" t="s">
        <v>777</v>
      </c>
      <c r="D998" s="1">
        <f>SUMIFS(T_PROF[claims],T_PROF[year],D$2,T_PROF[encounter],D$4,T_PROF[bill_npi],$A998)</f>
        <v>3</v>
      </c>
      <c r="E998" s="1">
        <f>SUMIFS(T_PROF[claims],T_PROF[year],E$2,T_PROF[encounter],E$4,T_PROF[bill_npi],$A998)</f>
        <v>0</v>
      </c>
      <c r="F998" s="1">
        <f t="shared" si="105"/>
        <v>3</v>
      </c>
      <c r="G998" s="1">
        <f>SUMIFS(T_PROF[claims],T_PROF[year],G$2,T_PROF[encounter],G$4,T_PROF[bill_npi],$A998)</f>
        <v>0</v>
      </c>
      <c r="H998" s="1">
        <f>SUMIFS(T_PROF[claims],T_PROF[year],H$2,T_PROF[encounter],H$4,T_PROF[bill_npi],$A998)</f>
        <v>0</v>
      </c>
      <c r="I998" s="1">
        <f t="shared" si="106"/>
        <v>0</v>
      </c>
      <c r="J998" s="1">
        <f>SUMIFS(T_PROF[claims],T_PROF[year],J$2,T_PROF[encounter],J$4,T_PROF[bill_npi],$A998)</f>
        <v>2</v>
      </c>
      <c r="K998" s="1">
        <f>SUMIFS(T_PROF[claims],T_PROF[year],K$2,T_PROF[encounter],K$4,T_PROF[bill_npi],$A998)</f>
        <v>0</v>
      </c>
      <c r="L998" s="1">
        <f t="shared" si="107"/>
        <v>2</v>
      </c>
      <c r="M998" s="18">
        <f>SUMIFS(T_PROF[paid_amt],T_PROF[bill_npi],$A998,T_PROF[year],M$2,T_PROF[encounter],M$4)</f>
        <v>0</v>
      </c>
      <c r="N998" s="18">
        <f>SUMIFS(T_PROF[paid_amt],T_PROF[bill_npi],$A998,T_PROF[year],N$2,T_PROF[encounter],N$4)</f>
        <v>0</v>
      </c>
      <c r="O998" s="18">
        <f t="shared" si="108"/>
        <v>0</v>
      </c>
      <c r="P998" s="1">
        <f t="shared" si="109"/>
        <v>1.6666666666666667</v>
      </c>
      <c r="Q998" s="1">
        <f t="shared" si="110"/>
        <v>0</v>
      </c>
      <c r="R998" s="1">
        <f t="shared" si="111"/>
        <v>1.6666666666666667</v>
      </c>
      <c r="S998" s="2">
        <f>SUM($R$6:$R998)/SUM($R$6:$R$1749)</f>
        <v>0.98645390291101664</v>
      </c>
    </row>
    <row r="999" spans="1:19" x14ac:dyDescent="0.35">
      <c r="A999">
        <v>1053330563</v>
      </c>
      <c r="B999" t="s">
        <v>351</v>
      </c>
      <c r="C999" t="s">
        <v>777</v>
      </c>
      <c r="D999" s="1">
        <f>SUMIFS(T_PROF[claims],T_PROF[year],D$2,T_PROF[encounter],D$4,T_PROF[bill_npi],$A999)</f>
        <v>4</v>
      </c>
      <c r="E999" s="1">
        <f>SUMIFS(T_PROF[claims],T_PROF[year],E$2,T_PROF[encounter],E$4,T_PROF[bill_npi],$A999)</f>
        <v>0</v>
      </c>
      <c r="F999" s="1">
        <f t="shared" si="105"/>
        <v>4</v>
      </c>
      <c r="G999" s="1">
        <f>SUMIFS(T_PROF[claims],T_PROF[year],G$2,T_PROF[encounter],G$4,T_PROF[bill_npi],$A999)</f>
        <v>1</v>
      </c>
      <c r="H999" s="1">
        <f>SUMIFS(T_PROF[claims],T_PROF[year],H$2,T_PROF[encounter],H$4,T_PROF[bill_npi],$A999)</f>
        <v>0</v>
      </c>
      <c r="I999" s="1">
        <f t="shared" si="106"/>
        <v>1</v>
      </c>
      <c r="J999" s="1">
        <f>SUMIFS(T_PROF[claims],T_PROF[year],J$2,T_PROF[encounter],J$4,T_PROF[bill_npi],$A999)</f>
        <v>0</v>
      </c>
      <c r="K999" s="1">
        <f>SUMIFS(T_PROF[claims],T_PROF[year],K$2,T_PROF[encounter],K$4,T_PROF[bill_npi],$A999)</f>
        <v>0</v>
      </c>
      <c r="L999" s="1">
        <f t="shared" si="107"/>
        <v>0</v>
      </c>
      <c r="M999" s="18">
        <f>SUMIFS(T_PROF[paid_amt],T_PROF[bill_npi],$A999,T_PROF[year],M$2,T_PROF[encounter],M$4)</f>
        <v>0</v>
      </c>
      <c r="N999" s="18">
        <f>SUMIFS(T_PROF[paid_amt],T_PROF[bill_npi],$A999,T_PROF[year],N$2,T_PROF[encounter],N$4)</f>
        <v>0</v>
      </c>
      <c r="O999" s="18">
        <f t="shared" si="108"/>
        <v>0</v>
      </c>
      <c r="P999" s="1">
        <f t="shared" si="109"/>
        <v>1.6666666666666667</v>
      </c>
      <c r="Q999" s="1">
        <f t="shared" si="110"/>
        <v>0</v>
      </c>
      <c r="R999" s="1">
        <f t="shared" si="111"/>
        <v>1.6666666666666667</v>
      </c>
      <c r="S999" s="2">
        <f>SUM($R$6:$R999)/SUM($R$6:$R$1749)</f>
        <v>0.98650564506949256</v>
      </c>
    </row>
    <row r="1000" spans="1:19" x14ac:dyDescent="0.35">
      <c r="A1000">
        <v>1366889230</v>
      </c>
      <c r="B1000" t="s">
        <v>351</v>
      </c>
      <c r="C1000" t="s">
        <v>777</v>
      </c>
      <c r="D1000" s="1">
        <f>SUMIFS(T_PROF[claims],T_PROF[year],D$2,T_PROF[encounter],D$4,T_PROF[bill_npi],$A1000)</f>
        <v>2</v>
      </c>
      <c r="E1000" s="1">
        <f>SUMIFS(T_PROF[claims],T_PROF[year],E$2,T_PROF[encounter],E$4,T_PROF[bill_npi],$A1000)</f>
        <v>0</v>
      </c>
      <c r="F1000" s="1">
        <f t="shared" si="105"/>
        <v>2</v>
      </c>
      <c r="G1000" s="1">
        <f>SUMIFS(T_PROF[claims],T_PROF[year],G$2,T_PROF[encounter],G$4,T_PROF[bill_npi],$A1000)</f>
        <v>1</v>
      </c>
      <c r="H1000" s="1">
        <f>SUMIFS(T_PROF[claims],T_PROF[year],H$2,T_PROF[encounter],H$4,T_PROF[bill_npi],$A1000)</f>
        <v>0</v>
      </c>
      <c r="I1000" s="1">
        <f t="shared" si="106"/>
        <v>1</v>
      </c>
      <c r="J1000" s="1">
        <f>SUMIFS(T_PROF[claims],T_PROF[year],J$2,T_PROF[encounter],J$4,T_PROF[bill_npi],$A1000)</f>
        <v>2</v>
      </c>
      <c r="K1000" s="1">
        <f>SUMIFS(T_PROF[claims],T_PROF[year],K$2,T_PROF[encounter],K$4,T_PROF[bill_npi],$A1000)</f>
        <v>0</v>
      </c>
      <c r="L1000" s="1">
        <f t="shared" si="107"/>
        <v>2</v>
      </c>
      <c r="M1000" s="18">
        <f>SUMIFS(T_PROF[paid_amt],T_PROF[bill_npi],$A1000,T_PROF[year],M$2,T_PROF[encounter],M$4)</f>
        <v>1720.75</v>
      </c>
      <c r="N1000" s="18">
        <f>SUMIFS(T_PROF[paid_amt],T_PROF[bill_npi],$A1000,T_PROF[year],N$2,T_PROF[encounter],N$4)</f>
        <v>0</v>
      </c>
      <c r="O1000" s="18">
        <f t="shared" si="108"/>
        <v>1720.75</v>
      </c>
      <c r="P1000" s="1">
        <f t="shared" si="109"/>
        <v>1.6666666666666667</v>
      </c>
      <c r="Q1000" s="1">
        <f t="shared" si="110"/>
        <v>0</v>
      </c>
      <c r="R1000" s="1">
        <f t="shared" si="111"/>
        <v>1.6666666666666667</v>
      </c>
      <c r="S1000" s="2">
        <f>SUM($R$6:$R1000)/SUM($R$6:$R$1749)</f>
        <v>0.98655738722796849</v>
      </c>
    </row>
    <row r="1001" spans="1:19" x14ac:dyDescent="0.35">
      <c r="A1001">
        <v>1659378107</v>
      </c>
      <c r="B1001" t="s">
        <v>351</v>
      </c>
      <c r="C1001" t="s">
        <v>777</v>
      </c>
      <c r="D1001" s="1">
        <f>SUMIFS(T_PROF[claims],T_PROF[year],D$2,T_PROF[encounter],D$4,T_PROF[bill_npi],$A1001)</f>
        <v>0</v>
      </c>
      <c r="E1001" s="1">
        <f>SUMIFS(T_PROF[claims],T_PROF[year],E$2,T_PROF[encounter],E$4,T_PROF[bill_npi],$A1001)</f>
        <v>0</v>
      </c>
      <c r="F1001" s="1">
        <f t="shared" si="105"/>
        <v>0</v>
      </c>
      <c r="G1001" s="1">
        <f>SUMIFS(T_PROF[claims],T_PROF[year],G$2,T_PROF[encounter],G$4,T_PROF[bill_npi],$A1001)</f>
        <v>1</v>
      </c>
      <c r="H1001" s="1">
        <f>SUMIFS(T_PROF[claims],T_PROF[year],H$2,T_PROF[encounter],H$4,T_PROF[bill_npi],$A1001)</f>
        <v>0</v>
      </c>
      <c r="I1001" s="1">
        <f t="shared" si="106"/>
        <v>1</v>
      </c>
      <c r="J1001" s="1">
        <f>SUMIFS(T_PROF[claims],T_PROF[year],J$2,T_PROF[encounter],J$4,T_PROF[bill_npi],$A1001)</f>
        <v>1</v>
      </c>
      <c r="K1001" s="1">
        <f>SUMIFS(T_PROF[claims],T_PROF[year],K$2,T_PROF[encounter],K$4,T_PROF[bill_npi],$A1001)</f>
        <v>0</v>
      </c>
      <c r="L1001" s="1">
        <f t="shared" si="107"/>
        <v>1</v>
      </c>
      <c r="M1001" s="18">
        <f>SUMIFS(T_PROF[paid_amt],T_PROF[bill_npi],$A1001,T_PROF[year],M$2,T_PROF[encounter],M$4)</f>
        <v>0</v>
      </c>
      <c r="N1001" s="18">
        <f>SUMIFS(T_PROF[paid_amt],T_PROF[bill_npi],$A1001,T_PROF[year],N$2,T_PROF[encounter],N$4)</f>
        <v>0</v>
      </c>
      <c r="O1001" s="18">
        <f t="shared" si="108"/>
        <v>0</v>
      </c>
      <c r="P1001" s="1">
        <f t="shared" si="109"/>
        <v>0.66666666666666663</v>
      </c>
      <c r="Q1001" s="1">
        <f t="shared" si="110"/>
        <v>0</v>
      </c>
      <c r="R1001" s="1">
        <f t="shared" si="111"/>
        <v>0.66666666666666663</v>
      </c>
      <c r="S1001" s="2">
        <f>SUM($R$6:$R1001)/SUM($R$6:$R$1749)</f>
        <v>0.98657808409135894</v>
      </c>
    </row>
    <row r="1002" spans="1:19" x14ac:dyDescent="0.35">
      <c r="A1002">
        <v>1508846932</v>
      </c>
      <c r="B1002" t="s">
        <v>351</v>
      </c>
      <c r="C1002" t="s">
        <v>777</v>
      </c>
      <c r="D1002" s="1">
        <f>SUMIFS(T_PROF[claims],T_PROF[year],D$2,T_PROF[encounter],D$4,T_PROF[bill_npi],$A1002)</f>
        <v>1</v>
      </c>
      <c r="E1002" s="1">
        <f>SUMIFS(T_PROF[claims],T_PROF[year],E$2,T_PROF[encounter],E$4,T_PROF[bill_npi],$A1002)</f>
        <v>0</v>
      </c>
      <c r="F1002" s="1">
        <f t="shared" si="105"/>
        <v>1</v>
      </c>
      <c r="G1002" s="1">
        <f>SUMIFS(T_PROF[claims],T_PROF[year],G$2,T_PROF[encounter],G$4,T_PROF[bill_npi],$A1002)</f>
        <v>2</v>
      </c>
      <c r="H1002" s="1">
        <f>SUMIFS(T_PROF[claims],T_PROF[year],H$2,T_PROF[encounter],H$4,T_PROF[bill_npi],$A1002)</f>
        <v>0</v>
      </c>
      <c r="I1002" s="1">
        <f t="shared" si="106"/>
        <v>2</v>
      </c>
      <c r="J1002" s="1">
        <f>SUMIFS(T_PROF[claims],T_PROF[year],J$2,T_PROF[encounter],J$4,T_PROF[bill_npi],$A1002)</f>
        <v>0</v>
      </c>
      <c r="K1002" s="1">
        <f>SUMIFS(T_PROF[claims],T_PROF[year],K$2,T_PROF[encounter],K$4,T_PROF[bill_npi],$A1002)</f>
        <v>0</v>
      </c>
      <c r="L1002" s="1">
        <f t="shared" si="107"/>
        <v>0</v>
      </c>
      <c r="M1002" s="18">
        <f>SUMIFS(T_PROF[paid_amt],T_PROF[bill_npi],$A1002,T_PROF[year],M$2,T_PROF[encounter],M$4)</f>
        <v>0</v>
      </c>
      <c r="N1002" s="18">
        <f>SUMIFS(T_PROF[paid_amt],T_PROF[bill_npi],$A1002,T_PROF[year],N$2,T_PROF[encounter],N$4)</f>
        <v>0</v>
      </c>
      <c r="O1002" s="18">
        <f t="shared" si="108"/>
        <v>0</v>
      </c>
      <c r="P1002" s="1">
        <f t="shared" si="109"/>
        <v>1</v>
      </c>
      <c r="Q1002" s="1">
        <f t="shared" si="110"/>
        <v>0</v>
      </c>
      <c r="R1002" s="1">
        <f t="shared" si="111"/>
        <v>1</v>
      </c>
      <c r="S1002" s="2">
        <f>SUM($R$6:$R1002)/SUM($R$6:$R$1749)</f>
        <v>0.98660912938644441</v>
      </c>
    </row>
    <row r="1003" spans="1:19" x14ac:dyDescent="0.35">
      <c r="A1003">
        <v>1740457563</v>
      </c>
      <c r="B1003" t="s">
        <v>351</v>
      </c>
      <c r="C1003" t="s">
        <v>777</v>
      </c>
      <c r="D1003" s="1">
        <f>SUMIFS(T_PROF[claims],T_PROF[year],D$2,T_PROF[encounter],D$4,T_PROF[bill_npi],$A1003)</f>
        <v>0</v>
      </c>
      <c r="E1003" s="1">
        <f>SUMIFS(T_PROF[claims],T_PROF[year],E$2,T_PROF[encounter],E$4,T_PROF[bill_npi],$A1003)</f>
        <v>0</v>
      </c>
      <c r="F1003" s="1">
        <f t="shared" si="105"/>
        <v>0</v>
      </c>
      <c r="G1003" s="1">
        <f>SUMIFS(T_PROF[claims],T_PROF[year],G$2,T_PROF[encounter],G$4,T_PROF[bill_npi],$A1003)</f>
        <v>3</v>
      </c>
      <c r="H1003" s="1">
        <f>SUMIFS(T_PROF[claims],T_PROF[year],H$2,T_PROF[encounter],H$4,T_PROF[bill_npi],$A1003)</f>
        <v>0</v>
      </c>
      <c r="I1003" s="1">
        <f t="shared" si="106"/>
        <v>3</v>
      </c>
      <c r="J1003" s="1">
        <f>SUMIFS(T_PROF[claims],T_PROF[year],J$2,T_PROF[encounter],J$4,T_PROF[bill_npi],$A1003)</f>
        <v>1</v>
      </c>
      <c r="K1003" s="1">
        <f>SUMIFS(T_PROF[claims],T_PROF[year],K$2,T_PROF[encounter],K$4,T_PROF[bill_npi],$A1003)</f>
        <v>0</v>
      </c>
      <c r="L1003" s="1">
        <f t="shared" si="107"/>
        <v>1</v>
      </c>
      <c r="M1003" s="18">
        <f>SUMIFS(T_PROF[paid_amt],T_PROF[bill_npi],$A1003,T_PROF[year],M$2,T_PROF[encounter],M$4)</f>
        <v>1720.75</v>
      </c>
      <c r="N1003" s="18">
        <f>SUMIFS(T_PROF[paid_amt],T_PROF[bill_npi],$A1003,T_PROF[year],N$2,T_PROF[encounter],N$4)</f>
        <v>0</v>
      </c>
      <c r="O1003" s="18">
        <f t="shared" si="108"/>
        <v>1720.75</v>
      </c>
      <c r="P1003" s="1">
        <f t="shared" si="109"/>
        <v>1.3333333333333333</v>
      </c>
      <c r="Q1003" s="1">
        <f t="shared" si="110"/>
        <v>0</v>
      </c>
      <c r="R1003" s="1">
        <f t="shared" si="111"/>
        <v>1.3333333333333333</v>
      </c>
      <c r="S1003" s="2">
        <f>SUM($R$6:$R1003)/SUM($R$6:$R$1749)</f>
        <v>0.9866505231132251</v>
      </c>
    </row>
    <row r="1004" spans="1:19" x14ac:dyDescent="0.35">
      <c r="A1004">
        <v>1548496847</v>
      </c>
      <c r="B1004" t="s">
        <v>351</v>
      </c>
      <c r="C1004" t="s">
        <v>777</v>
      </c>
      <c r="D1004" s="1">
        <f>SUMIFS(T_PROF[claims],T_PROF[year],D$2,T_PROF[encounter],D$4,T_PROF[bill_npi],$A1004)</f>
        <v>0</v>
      </c>
      <c r="E1004" s="1">
        <f>SUMIFS(T_PROF[claims],T_PROF[year],E$2,T_PROF[encounter],E$4,T_PROF[bill_npi],$A1004)</f>
        <v>0</v>
      </c>
      <c r="F1004" s="1">
        <f t="shared" si="105"/>
        <v>0</v>
      </c>
      <c r="G1004" s="1">
        <f>SUMIFS(T_PROF[claims],T_PROF[year],G$2,T_PROF[encounter],G$4,T_PROF[bill_npi],$A1004)</f>
        <v>0</v>
      </c>
      <c r="H1004" s="1">
        <f>SUMIFS(T_PROF[claims],T_PROF[year],H$2,T_PROF[encounter],H$4,T_PROF[bill_npi],$A1004)</f>
        <v>0</v>
      </c>
      <c r="I1004" s="1">
        <f t="shared" si="106"/>
        <v>0</v>
      </c>
      <c r="J1004" s="1">
        <f>SUMIFS(T_PROF[claims],T_PROF[year],J$2,T_PROF[encounter],J$4,T_PROF[bill_npi],$A1004)</f>
        <v>0</v>
      </c>
      <c r="K1004" s="1">
        <f>SUMIFS(T_PROF[claims],T_PROF[year],K$2,T_PROF[encounter],K$4,T_PROF[bill_npi],$A1004)</f>
        <v>0</v>
      </c>
      <c r="L1004" s="1">
        <f t="shared" si="107"/>
        <v>0</v>
      </c>
      <c r="M1004" s="18">
        <f>SUMIFS(T_PROF[paid_amt],T_PROF[bill_npi],$A1004,T_PROF[year],M$2,T_PROF[encounter],M$4)</f>
        <v>0</v>
      </c>
      <c r="N1004" s="18">
        <f>SUMIFS(T_PROF[paid_amt],T_PROF[bill_npi],$A1004,T_PROF[year],N$2,T_PROF[encounter],N$4)</f>
        <v>0</v>
      </c>
      <c r="O1004" s="18">
        <f t="shared" si="108"/>
        <v>0</v>
      </c>
      <c r="P1004" s="1">
        <f t="shared" si="109"/>
        <v>0</v>
      </c>
      <c r="Q1004" s="1">
        <f t="shared" si="110"/>
        <v>0</v>
      </c>
      <c r="R1004" s="1">
        <f t="shared" si="111"/>
        <v>0</v>
      </c>
      <c r="S1004" s="2">
        <f>SUM($R$6:$R1004)/SUM($R$6:$R$1749)</f>
        <v>0.9866505231132251</v>
      </c>
    </row>
    <row r="1005" spans="1:19" x14ac:dyDescent="0.35">
      <c r="A1005">
        <v>1255730552</v>
      </c>
      <c r="B1005" t="s">
        <v>357</v>
      </c>
      <c r="C1005" t="s">
        <v>2208</v>
      </c>
      <c r="D1005" s="1">
        <f>SUMIFS(T_PROF[claims],T_PROF[year],D$2,T_PROF[encounter],D$4,T_PROF[bill_npi],$A1005)</f>
        <v>2</v>
      </c>
      <c r="E1005" s="1">
        <f>SUMIFS(T_PROF[claims],T_PROF[year],E$2,T_PROF[encounter],E$4,T_PROF[bill_npi],$A1005)</f>
        <v>0</v>
      </c>
      <c r="F1005" s="1">
        <f t="shared" si="105"/>
        <v>2</v>
      </c>
      <c r="G1005" s="1">
        <f>SUMIFS(T_PROF[claims],T_PROF[year],G$2,T_PROF[encounter],G$4,T_PROF[bill_npi],$A1005)</f>
        <v>2</v>
      </c>
      <c r="H1005" s="1">
        <f>SUMIFS(T_PROF[claims],T_PROF[year],H$2,T_PROF[encounter],H$4,T_PROF[bill_npi],$A1005)</f>
        <v>0</v>
      </c>
      <c r="I1005" s="1">
        <f t="shared" si="106"/>
        <v>2</v>
      </c>
      <c r="J1005" s="1">
        <f>SUMIFS(T_PROF[claims],T_PROF[year],J$2,T_PROF[encounter],J$4,T_PROF[bill_npi],$A1005)</f>
        <v>2</v>
      </c>
      <c r="K1005" s="1">
        <f>SUMIFS(T_PROF[claims],T_PROF[year],K$2,T_PROF[encounter],K$4,T_PROF[bill_npi],$A1005)</f>
        <v>0</v>
      </c>
      <c r="L1005" s="1">
        <f t="shared" si="107"/>
        <v>2</v>
      </c>
      <c r="M1005" s="18">
        <f>SUMIFS(T_PROF[paid_amt],T_PROF[bill_npi],$A1005,T_PROF[year],M$2,T_PROF[encounter],M$4)</f>
        <v>1859.24</v>
      </c>
      <c r="N1005" s="18">
        <f>SUMIFS(T_PROF[paid_amt],T_PROF[bill_npi],$A1005,T_PROF[year],N$2,T_PROF[encounter],N$4)</f>
        <v>0</v>
      </c>
      <c r="O1005" s="18">
        <f t="shared" si="108"/>
        <v>1859.24</v>
      </c>
      <c r="P1005" s="1">
        <f t="shared" si="109"/>
        <v>2</v>
      </c>
      <c r="Q1005" s="1">
        <f t="shared" si="110"/>
        <v>0</v>
      </c>
      <c r="R1005" s="1">
        <f t="shared" si="111"/>
        <v>2</v>
      </c>
      <c r="S1005" s="2">
        <f>SUM($R$6:$R1005)/SUM($R$6:$R$1749)</f>
        <v>0.98671261370339614</v>
      </c>
    </row>
    <row r="1006" spans="1:19" x14ac:dyDescent="0.35">
      <c r="A1006">
        <v>1245205418</v>
      </c>
      <c r="B1006" t="s">
        <v>357</v>
      </c>
      <c r="C1006" t="s">
        <v>2208</v>
      </c>
      <c r="D1006" s="1">
        <f>SUMIFS(T_PROF[claims],T_PROF[year],D$2,T_PROF[encounter],D$4,T_PROF[bill_npi],$A1006)</f>
        <v>0</v>
      </c>
      <c r="E1006" s="1">
        <f>SUMIFS(T_PROF[claims],T_PROF[year],E$2,T_PROF[encounter],E$4,T_PROF[bill_npi],$A1006)</f>
        <v>0</v>
      </c>
      <c r="F1006" s="1">
        <f t="shared" si="105"/>
        <v>0</v>
      </c>
      <c r="G1006" s="1">
        <f>SUMIFS(T_PROF[claims],T_PROF[year],G$2,T_PROF[encounter],G$4,T_PROF[bill_npi],$A1006)</f>
        <v>0</v>
      </c>
      <c r="H1006" s="1">
        <f>SUMIFS(T_PROF[claims],T_PROF[year],H$2,T_PROF[encounter],H$4,T_PROF[bill_npi],$A1006)</f>
        <v>0</v>
      </c>
      <c r="I1006" s="1">
        <f t="shared" si="106"/>
        <v>0</v>
      </c>
      <c r="J1006" s="1">
        <f>SUMIFS(T_PROF[claims],T_PROF[year],J$2,T_PROF[encounter],J$4,T_PROF[bill_npi],$A1006)</f>
        <v>0</v>
      </c>
      <c r="K1006" s="1">
        <f>SUMIFS(T_PROF[claims],T_PROF[year],K$2,T_PROF[encounter],K$4,T_PROF[bill_npi],$A1006)</f>
        <v>0</v>
      </c>
      <c r="L1006" s="1">
        <f t="shared" si="107"/>
        <v>0</v>
      </c>
      <c r="M1006" s="18">
        <f>SUMIFS(T_PROF[paid_amt],T_PROF[bill_npi],$A1006,T_PROF[year],M$2,T_PROF[encounter],M$4)</f>
        <v>0</v>
      </c>
      <c r="N1006" s="18">
        <f>SUMIFS(T_PROF[paid_amt],T_PROF[bill_npi],$A1006,T_PROF[year],N$2,T_PROF[encounter],N$4)</f>
        <v>0</v>
      </c>
      <c r="O1006" s="18">
        <f t="shared" si="108"/>
        <v>0</v>
      </c>
      <c r="P1006" s="1">
        <f t="shared" si="109"/>
        <v>0</v>
      </c>
      <c r="Q1006" s="1">
        <f t="shared" si="110"/>
        <v>0</v>
      </c>
      <c r="R1006" s="1">
        <f t="shared" si="111"/>
        <v>0</v>
      </c>
      <c r="S1006" s="2">
        <f>SUM($R$6:$R1006)/SUM($R$6:$R$1749)</f>
        <v>0.98671261370339614</v>
      </c>
    </row>
    <row r="1007" spans="1:19" x14ac:dyDescent="0.35">
      <c r="A1007">
        <v>1396025391</v>
      </c>
      <c r="B1007" t="s">
        <v>351</v>
      </c>
      <c r="C1007" t="s">
        <v>777</v>
      </c>
      <c r="D1007" s="1">
        <f>SUMIFS(T_PROF[claims],T_PROF[year],D$2,T_PROF[encounter],D$4,T_PROF[bill_npi],$A1007)</f>
        <v>0</v>
      </c>
      <c r="E1007" s="1">
        <f>SUMIFS(T_PROF[claims],T_PROF[year],E$2,T_PROF[encounter],E$4,T_PROF[bill_npi],$A1007)</f>
        <v>0</v>
      </c>
      <c r="F1007" s="1">
        <f t="shared" si="105"/>
        <v>0</v>
      </c>
      <c r="G1007" s="1">
        <f>SUMIFS(T_PROF[claims],T_PROF[year],G$2,T_PROF[encounter],G$4,T_PROF[bill_npi],$A1007)</f>
        <v>3</v>
      </c>
      <c r="H1007" s="1">
        <f>SUMIFS(T_PROF[claims],T_PROF[year],H$2,T_PROF[encounter],H$4,T_PROF[bill_npi],$A1007)</f>
        <v>0</v>
      </c>
      <c r="I1007" s="1">
        <f t="shared" si="106"/>
        <v>3</v>
      </c>
      <c r="J1007" s="1">
        <f>SUMIFS(T_PROF[claims],T_PROF[year],J$2,T_PROF[encounter],J$4,T_PROF[bill_npi],$A1007)</f>
        <v>1</v>
      </c>
      <c r="K1007" s="1">
        <f>SUMIFS(T_PROF[claims],T_PROF[year],K$2,T_PROF[encounter],K$4,T_PROF[bill_npi],$A1007)</f>
        <v>0</v>
      </c>
      <c r="L1007" s="1">
        <f t="shared" si="107"/>
        <v>1</v>
      </c>
      <c r="M1007" s="18">
        <f>SUMIFS(T_PROF[paid_amt],T_PROF[bill_npi],$A1007,T_PROF[year],M$2,T_PROF[encounter],M$4)</f>
        <v>0</v>
      </c>
      <c r="N1007" s="18">
        <f>SUMIFS(T_PROF[paid_amt],T_PROF[bill_npi],$A1007,T_PROF[year],N$2,T_PROF[encounter],N$4)</f>
        <v>0</v>
      </c>
      <c r="O1007" s="18">
        <f t="shared" si="108"/>
        <v>0</v>
      </c>
      <c r="P1007" s="1">
        <f t="shared" si="109"/>
        <v>1.3333333333333333</v>
      </c>
      <c r="Q1007" s="1">
        <f t="shared" si="110"/>
        <v>0</v>
      </c>
      <c r="R1007" s="1">
        <f t="shared" si="111"/>
        <v>1.3333333333333333</v>
      </c>
      <c r="S1007" s="2">
        <f>SUM($R$6:$R1007)/SUM($R$6:$R$1749)</f>
        <v>0.98675400743017683</v>
      </c>
    </row>
    <row r="1008" spans="1:19" x14ac:dyDescent="0.35">
      <c r="A1008">
        <v>1871514042</v>
      </c>
      <c r="B1008" t="s">
        <v>377</v>
      </c>
      <c r="C1008" t="s">
        <v>777</v>
      </c>
      <c r="D1008" s="1">
        <f>SUMIFS(T_PROF[claims],T_PROF[year],D$2,T_PROF[encounter],D$4,T_PROF[bill_npi],$A1008)</f>
        <v>0</v>
      </c>
      <c r="E1008" s="1">
        <f>SUMIFS(T_PROF[claims],T_PROF[year],E$2,T_PROF[encounter],E$4,T_PROF[bill_npi],$A1008)</f>
        <v>0</v>
      </c>
      <c r="F1008" s="1">
        <f t="shared" si="105"/>
        <v>0</v>
      </c>
      <c r="G1008" s="1">
        <f>SUMIFS(T_PROF[claims],T_PROF[year],G$2,T_PROF[encounter],G$4,T_PROF[bill_npi],$A1008)</f>
        <v>0</v>
      </c>
      <c r="H1008" s="1">
        <f>SUMIFS(T_PROF[claims],T_PROF[year],H$2,T_PROF[encounter],H$4,T_PROF[bill_npi],$A1008)</f>
        <v>0</v>
      </c>
      <c r="I1008" s="1">
        <f t="shared" si="106"/>
        <v>0</v>
      </c>
      <c r="J1008" s="1">
        <f>SUMIFS(T_PROF[claims],T_PROF[year],J$2,T_PROF[encounter],J$4,T_PROF[bill_npi],$A1008)</f>
        <v>0</v>
      </c>
      <c r="K1008" s="1">
        <f>SUMIFS(T_PROF[claims],T_PROF[year],K$2,T_PROF[encounter],K$4,T_PROF[bill_npi],$A1008)</f>
        <v>0</v>
      </c>
      <c r="L1008" s="1">
        <f t="shared" si="107"/>
        <v>0</v>
      </c>
      <c r="M1008" s="18">
        <f>SUMIFS(T_PROF[paid_amt],T_PROF[bill_npi],$A1008,T_PROF[year],M$2,T_PROF[encounter],M$4)</f>
        <v>0</v>
      </c>
      <c r="N1008" s="18">
        <f>SUMIFS(T_PROF[paid_amt],T_PROF[bill_npi],$A1008,T_PROF[year],N$2,T_PROF[encounter],N$4)</f>
        <v>0</v>
      </c>
      <c r="O1008" s="18">
        <f t="shared" si="108"/>
        <v>0</v>
      </c>
      <c r="P1008" s="1">
        <f t="shared" si="109"/>
        <v>0</v>
      </c>
      <c r="Q1008" s="1">
        <f t="shared" si="110"/>
        <v>0</v>
      </c>
      <c r="R1008" s="1">
        <f t="shared" si="111"/>
        <v>0</v>
      </c>
      <c r="S1008" s="2">
        <f>SUM($R$6:$R1008)/SUM($R$6:$R$1749)</f>
        <v>0.98675400743017683</v>
      </c>
    </row>
    <row r="1009" spans="1:19" x14ac:dyDescent="0.35">
      <c r="A1009">
        <v>1063420552</v>
      </c>
      <c r="B1009" t="s">
        <v>351</v>
      </c>
      <c r="C1009" t="s">
        <v>777</v>
      </c>
      <c r="D1009" s="1">
        <f>SUMIFS(T_PROF[claims],T_PROF[year],D$2,T_PROF[encounter],D$4,T_PROF[bill_npi],$A1009)</f>
        <v>1</v>
      </c>
      <c r="E1009" s="1">
        <f>SUMIFS(T_PROF[claims],T_PROF[year],E$2,T_PROF[encounter],E$4,T_PROF[bill_npi],$A1009)</f>
        <v>0</v>
      </c>
      <c r="F1009" s="1">
        <f t="shared" si="105"/>
        <v>1</v>
      </c>
      <c r="G1009" s="1">
        <f>SUMIFS(T_PROF[claims],T_PROF[year],G$2,T_PROF[encounter],G$4,T_PROF[bill_npi],$A1009)</f>
        <v>2</v>
      </c>
      <c r="H1009" s="1">
        <f>SUMIFS(T_PROF[claims],T_PROF[year],H$2,T_PROF[encounter],H$4,T_PROF[bill_npi],$A1009)</f>
        <v>0</v>
      </c>
      <c r="I1009" s="1">
        <f t="shared" si="106"/>
        <v>2</v>
      </c>
      <c r="J1009" s="1">
        <f>SUMIFS(T_PROF[claims],T_PROF[year],J$2,T_PROF[encounter],J$4,T_PROF[bill_npi],$A1009)</f>
        <v>1</v>
      </c>
      <c r="K1009" s="1">
        <f>SUMIFS(T_PROF[claims],T_PROF[year],K$2,T_PROF[encounter],K$4,T_PROF[bill_npi],$A1009)</f>
        <v>0</v>
      </c>
      <c r="L1009" s="1">
        <f t="shared" si="107"/>
        <v>1</v>
      </c>
      <c r="M1009" s="18">
        <f>SUMIFS(T_PROF[paid_amt],T_PROF[bill_npi],$A1009,T_PROF[year],M$2,T_PROF[encounter],M$4)</f>
        <v>1720.75</v>
      </c>
      <c r="N1009" s="18">
        <f>SUMIFS(T_PROF[paid_amt],T_PROF[bill_npi],$A1009,T_PROF[year],N$2,T_PROF[encounter],N$4)</f>
        <v>0</v>
      </c>
      <c r="O1009" s="18">
        <f t="shared" si="108"/>
        <v>1720.75</v>
      </c>
      <c r="P1009" s="1">
        <f t="shared" si="109"/>
        <v>1.3333333333333333</v>
      </c>
      <c r="Q1009" s="1">
        <f t="shared" si="110"/>
        <v>0</v>
      </c>
      <c r="R1009" s="1">
        <f t="shared" si="111"/>
        <v>1.3333333333333333</v>
      </c>
      <c r="S1009" s="2">
        <f>SUM($R$6:$R1009)/SUM($R$6:$R$1749)</f>
        <v>0.98679540115695752</v>
      </c>
    </row>
    <row r="1010" spans="1:19" x14ac:dyDescent="0.35">
      <c r="A1010">
        <v>1053429274</v>
      </c>
      <c r="B1010" t="s">
        <v>404</v>
      </c>
      <c r="C1010" t="s">
        <v>3240</v>
      </c>
      <c r="D1010" s="1">
        <f>SUMIFS(T_PROF[claims],T_PROF[year],D$2,T_PROF[encounter],D$4,T_PROF[bill_npi],$A1010)</f>
        <v>0</v>
      </c>
      <c r="E1010" s="1">
        <f>SUMIFS(T_PROF[claims],T_PROF[year],E$2,T_PROF[encounter],E$4,T_PROF[bill_npi],$A1010)</f>
        <v>0</v>
      </c>
      <c r="F1010" s="1">
        <f t="shared" si="105"/>
        <v>0</v>
      </c>
      <c r="G1010" s="1">
        <f>SUMIFS(T_PROF[claims],T_PROF[year],G$2,T_PROF[encounter],G$4,T_PROF[bill_npi],$A1010)</f>
        <v>0</v>
      </c>
      <c r="H1010" s="1">
        <f>SUMIFS(T_PROF[claims],T_PROF[year],H$2,T_PROF[encounter],H$4,T_PROF[bill_npi],$A1010)</f>
        <v>0</v>
      </c>
      <c r="I1010" s="1">
        <f t="shared" si="106"/>
        <v>0</v>
      </c>
      <c r="J1010" s="1">
        <f>SUMIFS(T_PROF[claims],T_PROF[year],J$2,T_PROF[encounter],J$4,T_PROF[bill_npi],$A1010)</f>
        <v>0</v>
      </c>
      <c r="K1010" s="1">
        <f>SUMIFS(T_PROF[claims],T_PROF[year],K$2,T_PROF[encounter],K$4,T_PROF[bill_npi],$A1010)</f>
        <v>0</v>
      </c>
      <c r="L1010" s="1">
        <f t="shared" si="107"/>
        <v>0</v>
      </c>
      <c r="M1010" s="18">
        <f>SUMIFS(T_PROF[paid_amt],T_PROF[bill_npi],$A1010,T_PROF[year],M$2,T_PROF[encounter],M$4)</f>
        <v>0</v>
      </c>
      <c r="N1010" s="18">
        <f>SUMIFS(T_PROF[paid_amt],T_PROF[bill_npi],$A1010,T_PROF[year],N$2,T_PROF[encounter],N$4)</f>
        <v>0</v>
      </c>
      <c r="O1010" s="18">
        <f t="shared" si="108"/>
        <v>0</v>
      </c>
      <c r="P1010" s="1">
        <f t="shared" si="109"/>
        <v>0</v>
      </c>
      <c r="Q1010" s="1">
        <f t="shared" si="110"/>
        <v>0</v>
      </c>
      <c r="R1010" s="1">
        <f t="shared" si="111"/>
        <v>0</v>
      </c>
      <c r="S1010" s="2">
        <f>SUM($R$6:$R1010)/SUM($R$6:$R$1749)</f>
        <v>0.98679540115695752</v>
      </c>
    </row>
    <row r="1011" spans="1:19" x14ac:dyDescent="0.35">
      <c r="A1011">
        <v>1497089098</v>
      </c>
      <c r="B1011" t="s">
        <v>354</v>
      </c>
      <c r="C1011" t="s">
        <v>777</v>
      </c>
      <c r="D1011" s="1">
        <f>SUMIFS(T_PROF[claims],T_PROF[year],D$2,T_PROF[encounter],D$4,T_PROF[bill_npi],$A1011)</f>
        <v>0</v>
      </c>
      <c r="E1011" s="1">
        <f>SUMIFS(T_PROF[claims],T_PROF[year],E$2,T_PROF[encounter],E$4,T_PROF[bill_npi],$A1011)</f>
        <v>4</v>
      </c>
      <c r="F1011" s="1">
        <f t="shared" si="105"/>
        <v>4</v>
      </c>
      <c r="G1011" s="1">
        <f>SUMIFS(T_PROF[claims],T_PROF[year],G$2,T_PROF[encounter],G$4,T_PROF[bill_npi],$A1011)</f>
        <v>0</v>
      </c>
      <c r="H1011" s="1">
        <f>SUMIFS(T_PROF[claims],T_PROF[year],H$2,T_PROF[encounter],H$4,T_PROF[bill_npi],$A1011)</f>
        <v>1</v>
      </c>
      <c r="I1011" s="1">
        <f t="shared" si="106"/>
        <v>1</v>
      </c>
      <c r="J1011" s="1">
        <f>SUMIFS(T_PROF[claims],T_PROF[year],J$2,T_PROF[encounter],J$4,T_PROF[bill_npi],$A1011)</f>
        <v>0</v>
      </c>
      <c r="K1011" s="1">
        <f>SUMIFS(T_PROF[claims],T_PROF[year],K$2,T_PROF[encounter],K$4,T_PROF[bill_npi],$A1011)</f>
        <v>4</v>
      </c>
      <c r="L1011" s="1">
        <f t="shared" si="107"/>
        <v>4</v>
      </c>
      <c r="M1011" s="18">
        <f>SUMIFS(T_PROF[paid_amt],T_PROF[bill_npi],$A1011,T_PROF[year],M$2,T_PROF[encounter],M$4)</f>
        <v>0</v>
      </c>
      <c r="N1011" s="18">
        <f>SUMIFS(T_PROF[paid_amt],T_PROF[bill_npi],$A1011,T_PROF[year],N$2,T_PROF[encounter],N$4)</f>
        <v>4152.68</v>
      </c>
      <c r="O1011" s="18">
        <f t="shared" si="108"/>
        <v>4152.68</v>
      </c>
      <c r="P1011" s="1">
        <f t="shared" si="109"/>
        <v>0</v>
      </c>
      <c r="Q1011" s="1">
        <f t="shared" si="110"/>
        <v>3</v>
      </c>
      <c r="R1011" s="1">
        <f t="shared" si="111"/>
        <v>3</v>
      </c>
      <c r="S1011" s="2">
        <f>SUM($R$6:$R1011)/SUM($R$6:$R$1749)</f>
        <v>0.98688853704221413</v>
      </c>
    </row>
    <row r="1012" spans="1:19" x14ac:dyDescent="0.35">
      <c r="A1012">
        <v>1073875829</v>
      </c>
      <c r="B1012" t="s">
        <v>354</v>
      </c>
      <c r="C1012" t="s">
        <v>777</v>
      </c>
      <c r="D1012" s="1">
        <f>SUMIFS(T_PROF[claims],T_PROF[year],D$2,T_PROF[encounter],D$4,T_PROF[bill_npi],$A1012)</f>
        <v>0</v>
      </c>
      <c r="E1012" s="1">
        <f>SUMIFS(T_PROF[claims],T_PROF[year],E$2,T_PROF[encounter],E$4,T_PROF[bill_npi],$A1012)</f>
        <v>2</v>
      </c>
      <c r="F1012" s="1">
        <f t="shared" si="105"/>
        <v>2</v>
      </c>
      <c r="G1012" s="1">
        <f>SUMIFS(T_PROF[claims],T_PROF[year],G$2,T_PROF[encounter],G$4,T_PROF[bill_npi],$A1012)</f>
        <v>0</v>
      </c>
      <c r="H1012" s="1">
        <f>SUMIFS(T_PROF[claims],T_PROF[year],H$2,T_PROF[encounter],H$4,T_PROF[bill_npi],$A1012)</f>
        <v>0</v>
      </c>
      <c r="I1012" s="1">
        <f t="shared" si="106"/>
        <v>0</v>
      </c>
      <c r="J1012" s="1">
        <f>SUMIFS(T_PROF[claims],T_PROF[year],J$2,T_PROF[encounter],J$4,T_PROF[bill_npi],$A1012)</f>
        <v>0</v>
      </c>
      <c r="K1012" s="1">
        <f>SUMIFS(T_PROF[claims],T_PROF[year],K$2,T_PROF[encounter],K$4,T_PROF[bill_npi],$A1012)</f>
        <v>0</v>
      </c>
      <c r="L1012" s="1">
        <f t="shared" si="107"/>
        <v>0</v>
      </c>
      <c r="M1012" s="18">
        <f>SUMIFS(T_PROF[paid_amt],T_PROF[bill_npi],$A1012,T_PROF[year],M$2,T_PROF[encounter],M$4)</f>
        <v>0</v>
      </c>
      <c r="N1012" s="18">
        <f>SUMIFS(T_PROF[paid_amt],T_PROF[bill_npi],$A1012,T_PROF[year],N$2,T_PROF[encounter],N$4)</f>
        <v>0</v>
      </c>
      <c r="O1012" s="18">
        <f t="shared" si="108"/>
        <v>0</v>
      </c>
      <c r="P1012" s="1">
        <f t="shared" si="109"/>
        <v>0</v>
      </c>
      <c r="Q1012" s="1">
        <f t="shared" si="110"/>
        <v>0.66666666666666663</v>
      </c>
      <c r="R1012" s="1">
        <f t="shared" si="111"/>
        <v>0.66666666666666663</v>
      </c>
      <c r="S1012" s="2">
        <f>SUM($R$6:$R1012)/SUM($R$6:$R$1749)</f>
        <v>0.98690923390560448</v>
      </c>
    </row>
    <row r="1013" spans="1:19" x14ac:dyDescent="0.35">
      <c r="A1013">
        <v>1932605052</v>
      </c>
      <c r="B1013" t="s">
        <v>357</v>
      </c>
      <c r="C1013" t="s">
        <v>2208</v>
      </c>
      <c r="D1013" s="1">
        <f>SUMIFS(T_PROF[claims],T_PROF[year],D$2,T_PROF[encounter],D$4,T_PROF[bill_npi],$A1013)</f>
        <v>0</v>
      </c>
      <c r="E1013" s="1">
        <f>SUMIFS(T_PROF[claims],T_PROF[year],E$2,T_PROF[encounter],E$4,T_PROF[bill_npi],$A1013)</f>
        <v>1</v>
      </c>
      <c r="F1013" s="1">
        <f t="shared" si="105"/>
        <v>1</v>
      </c>
      <c r="G1013" s="1">
        <f>SUMIFS(T_PROF[claims],T_PROF[year],G$2,T_PROF[encounter],G$4,T_PROF[bill_npi],$A1013)</f>
        <v>0</v>
      </c>
      <c r="H1013" s="1">
        <f>SUMIFS(T_PROF[claims],T_PROF[year],H$2,T_PROF[encounter],H$4,T_PROF[bill_npi],$A1013)</f>
        <v>0</v>
      </c>
      <c r="I1013" s="1">
        <f t="shared" si="106"/>
        <v>0</v>
      </c>
      <c r="J1013" s="1">
        <f>SUMIFS(T_PROF[claims],T_PROF[year],J$2,T_PROF[encounter],J$4,T_PROF[bill_npi],$A1013)</f>
        <v>0</v>
      </c>
      <c r="K1013" s="1">
        <f>SUMIFS(T_PROF[claims],T_PROF[year],K$2,T_PROF[encounter],K$4,T_PROF[bill_npi],$A1013)</f>
        <v>0</v>
      </c>
      <c r="L1013" s="1">
        <f t="shared" si="107"/>
        <v>0</v>
      </c>
      <c r="M1013" s="18">
        <f>SUMIFS(T_PROF[paid_amt],T_PROF[bill_npi],$A1013,T_PROF[year],M$2,T_PROF[encounter],M$4)</f>
        <v>0</v>
      </c>
      <c r="N1013" s="18">
        <f>SUMIFS(T_PROF[paid_amt],T_PROF[bill_npi],$A1013,T_PROF[year],N$2,T_PROF[encounter],N$4)</f>
        <v>0</v>
      </c>
      <c r="O1013" s="18">
        <f t="shared" si="108"/>
        <v>0</v>
      </c>
      <c r="P1013" s="1">
        <f t="shared" si="109"/>
        <v>0</v>
      </c>
      <c r="Q1013" s="1">
        <f t="shared" si="110"/>
        <v>0.33333333333333331</v>
      </c>
      <c r="R1013" s="1">
        <f t="shared" si="111"/>
        <v>0.33333333333333331</v>
      </c>
      <c r="S1013" s="2">
        <f>SUM($R$6:$R1013)/SUM($R$6:$R$1749)</f>
        <v>0.98691958233729959</v>
      </c>
    </row>
    <row r="1014" spans="1:19" x14ac:dyDescent="0.35">
      <c r="A1014">
        <v>1093929358</v>
      </c>
      <c r="B1014" t="s">
        <v>405</v>
      </c>
      <c r="C1014" t="s">
        <v>777</v>
      </c>
      <c r="D1014" s="1">
        <f>SUMIFS(T_PROF[claims],T_PROF[year],D$2,T_PROF[encounter],D$4,T_PROF[bill_npi],$A1014)</f>
        <v>1</v>
      </c>
      <c r="E1014" s="1">
        <f>SUMIFS(T_PROF[claims],T_PROF[year],E$2,T_PROF[encounter],E$4,T_PROF[bill_npi],$A1014)</f>
        <v>0</v>
      </c>
      <c r="F1014" s="1">
        <f t="shared" si="105"/>
        <v>1</v>
      </c>
      <c r="G1014" s="1">
        <f>SUMIFS(T_PROF[claims],T_PROF[year],G$2,T_PROF[encounter],G$4,T_PROF[bill_npi],$A1014)</f>
        <v>4</v>
      </c>
      <c r="H1014" s="1">
        <f>SUMIFS(T_PROF[claims],T_PROF[year],H$2,T_PROF[encounter],H$4,T_PROF[bill_npi],$A1014)</f>
        <v>0</v>
      </c>
      <c r="I1014" s="1">
        <f t="shared" si="106"/>
        <v>4</v>
      </c>
      <c r="J1014" s="1">
        <f>SUMIFS(T_PROF[claims],T_PROF[year],J$2,T_PROF[encounter],J$4,T_PROF[bill_npi],$A1014)</f>
        <v>4</v>
      </c>
      <c r="K1014" s="1">
        <f>SUMIFS(T_PROF[claims],T_PROF[year],K$2,T_PROF[encounter],K$4,T_PROF[bill_npi],$A1014)</f>
        <v>1</v>
      </c>
      <c r="L1014" s="1">
        <f t="shared" si="107"/>
        <v>5</v>
      </c>
      <c r="M1014" s="18">
        <f>SUMIFS(T_PROF[paid_amt],T_PROF[bill_npi],$A1014,T_PROF[year],M$2,T_PROF[encounter],M$4)</f>
        <v>223.71</v>
      </c>
      <c r="N1014" s="18">
        <f>SUMIFS(T_PROF[paid_amt],T_PROF[bill_npi],$A1014,T_PROF[year],N$2,T_PROF[encounter],N$4)</f>
        <v>1720.75</v>
      </c>
      <c r="O1014" s="18">
        <f t="shared" si="108"/>
        <v>1944.46</v>
      </c>
      <c r="P1014" s="1">
        <f t="shared" si="109"/>
        <v>3</v>
      </c>
      <c r="Q1014" s="1">
        <f t="shared" si="110"/>
        <v>0.33333333333333331</v>
      </c>
      <c r="R1014" s="1">
        <f t="shared" si="111"/>
        <v>3.3333333333333335</v>
      </c>
      <c r="S1014" s="2">
        <f>SUM($R$6:$R1014)/SUM($R$6:$R$1749)</f>
        <v>0.98702306665425132</v>
      </c>
    </row>
    <row r="1015" spans="1:19" x14ac:dyDescent="0.35">
      <c r="A1015">
        <v>1760987572</v>
      </c>
      <c r="B1015" t="s">
        <v>367</v>
      </c>
      <c r="C1015" t="s">
        <v>2086</v>
      </c>
      <c r="D1015" s="1">
        <f>SUMIFS(T_PROF[claims],T_PROF[year],D$2,T_PROF[encounter],D$4,T_PROF[bill_npi],$A1015)</f>
        <v>1</v>
      </c>
      <c r="E1015" s="1">
        <f>SUMIFS(T_PROF[claims],T_PROF[year],E$2,T_PROF[encounter],E$4,T_PROF[bill_npi],$A1015)</f>
        <v>0</v>
      </c>
      <c r="F1015" s="1">
        <f t="shared" si="105"/>
        <v>1</v>
      </c>
      <c r="G1015" s="1">
        <f>SUMIFS(T_PROF[claims],T_PROF[year],G$2,T_PROF[encounter],G$4,T_PROF[bill_npi],$A1015)</f>
        <v>0</v>
      </c>
      <c r="H1015" s="1">
        <f>SUMIFS(T_PROF[claims],T_PROF[year],H$2,T_PROF[encounter],H$4,T_PROF[bill_npi],$A1015)</f>
        <v>0</v>
      </c>
      <c r="I1015" s="1">
        <f t="shared" si="106"/>
        <v>0</v>
      </c>
      <c r="J1015" s="1">
        <f>SUMIFS(T_PROF[claims],T_PROF[year],J$2,T_PROF[encounter],J$4,T_PROF[bill_npi],$A1015)</f>
        <v>1</v>
      </c>
      <c r="K1015" s="1">
        <f>SUMIFS(T_PROF[claims],T_PROF[year],K$2,T_PROF[encounter],K$4,T_PROF[bill_npi],$A1015)</f>
        <v>0</v>
      </c>
      <c r="L1015" s="1">
        <f t="shared" si="107"/>
        <v>1</v>
      </c>
      <c r="M1015" s="18">
        <f>SUMIFS(T_PROF[paid_amt],T_PROF[bill_npi],$A1015,T_PROF[year],M$2,T_PROF[encounter],M$4)</f>
        <v>0</v>
      </c>
      <c r="N1015" s="18">
        <f>SUMIFS(T_PROF[paid_amt],T_PROF[bill_npi],$A1015,T_PROF[year],N$2,T_PROF[encounter],N$4)</f>
        <v>0</v>
      </c>
      <c r="O1015" s="18">
        <f t="shared" si="108"/>
        <v>0</v>
      </c>
      <c r="P1015" s="1">
        <f t="shared" si="109"/>
        <v>0.66666666666666663</v>
      </c>
      <c r="Q1015" s="1">
        <f t="shared" si="110"/>
        <v>0</v>
      </c>
      <c r="R1015" s="1">
        <f t="shared" si="111"/>
        <v>0.66666666666666663</v>
      </c>
      <c r="S1015" s="2">
        <f>SUM($R$6:$R1015)/SUM($R$6:$R$1749)</f>
        <v>0.98704376351764178</v>
      </c>
    </row>
    <row r="1016" spans="1:19" x14ac:dyDescent="0.35">
      <c r="A1016">
        <v>1235102898</v>
      </c>
      <c r="B1016" t="s">
        <v>351</v>
      </c>
      <c r="C1016" t="s">
        <v>777</v>
      </c>
      <c r="D1016" s="1">
        <f>SUMIFS(T_PROF[claims],T_PROF[year],D$2,T_PROF[encounter],D$4,T_PROF[bill_npi],$A1016)</f>
        <v>3</v>
      </c>
      <c r="E1016" s="1">
        <f>SUMIFS(T_PROF[claims],T_PROF[year],E$2,T_PROF[encounter],E$4,T_PROF[bill_npi],$A1016)</f>
        <v>0</v>
      </c>
      <c r="F1016" s="1">
        <f t="shared" si="105"/>
        <v>3</v>
      </c>
      <c r="G1016" s="1">
        <f>SUMIFS(T_PROF[claims],T_PROF[year],G$2,T_PROF[encounter],G$4,T_PROF[bill_npi],$A1016)</f>
        <v>0</v>
      </c>
      <c r="H1016" s="1">
        <f>SUMIFS(T_PROF[claims],T_PROF[year],H$2,T_PROF[encounter],H$4,T_PROF[bill_npi],$A1016)</f>
        <v>0</v>
      </c>
      <c r="I1016" s="1">
        <f t="shared" si="106"/>
        <v>0</v>
      </c>
      <c r="J1016" s="1">
        <f>SUMIFS(T_PROF[claims],T_PROF[year],J$2,T_PROF[encounter],J$4,T_PROF[bill_npi],$A1016)</f>
        <v>2</v>
      </c>
      <c r="K1016" s="1">
        <f>SUMIFS(T_PROF[claims],T_PROF[year],K$2,T_PROF[encounter],K$4,T_PROF[bill_npi],$A1016)</f>
        <v>0</v>
      </c>
      <c r="L1016" s="1">
        <f t="shared" si="107"/>
        <v>2</v>
      </c>
      <c r="M1016" s="18">
        <f>SUMIFS(T_PROF[paid_amt],T_PROF[bill_npi],$A1016,T_PROF[year],M$2,T_PROF[encounter],M$4)</f>
        <v>54.44</v>
      </c>
      <c r="N1016" s="18">
        <f>SUMIFS(T_PROF[paid_amt],T_PROF[bill_npi],$A1016,T_PROF[year],N$2,T_PROF[encounter],N$4)</f>
        <v>0</v>
      </c>
      <c r="O1016" s="18">
        <f t="shared" si="108"/>
        <v>54.44</v>
      </c>
      <c r="P1016" s="1">
        <f t="shared" si="109"/>
        <v>1.6666666666666667</v>
      </c>
      <c r="Q1016" s="1">
        <f t="shared" si="110"/>
        <v>0</v>
      </c>
      <c r="R1016" s="1">
        <f t="shared" si="111"/>
        <v>1.6666666666666667</v>
      </c>
      <c r="S1016" s="2">
        <f>SUM($R$6:$R1016)/SUM($R$6:$R$1749)</f>
        <v>0.9870955056761177</v>
      </c>
    </row>
    <row r="1017" spans="1:19" x14ac:dyDescent="0.35">
      <c r="A1017">
        <v>1952537151</v>
      </c>
      <c r="B1017" t="s">
        <v>351</v>
      </c>
      <c r="C1017" t="s">
        <v>777</v>
      </c>
      <c r="D1017" s="1">
        <f>SUMIFS(T_PROF[claims],T_PROF[year],D$2,T_PROF[encounter],D$4,T_PROF[bill_npi],$A1017)</f>
        <v>0</v>
      </c>
      <c r="E1017" s="1">
        <f>SUMIFS(T_PROF[claims],T_PROF[year],E$2,T_PROF[encounter],E$4,T_PROF[bill_npi],$A1017)</f>
        <v>0</v>
      </c>
      <c r="F1017" s="1">
        <f t="shared" si="105"/>
        <v>0</v>
      </c>
      <c r="G1017" s="1">
        <f>SUMIFS(T_PROF[claims],T_PROF[year],G$2,T_PROF[encounter],G$4,T_PROF[bill_npi],$A1017)</f>
        <v>3</v>
      </c>
      <c r="H1017" s="1">
        <f>SUMIFS(T_PROF[claims],T_PROF[year],H$2,T_PROF[encounter],H$4,T_PROF[bill_npi],$A1017)</f>
        <v>0</v>
      </c>
      <c r="I1017" s="1">
        <f t="shared" si="106"/>
        <v>3</v>
      </c>
      <c r="J1017" s="1">
        <f>SUMIFS(T_PROF[claims],T_PROF[year],J$2,T_PROF[encounter],J$4,T_PROF[bill_npi],$A1017)</f>
        <v>2</v>
      </c>
      <c r="K1017" s="1">
        <f>SUMIFS(T_PROF[claims],T_PROF[year],K$2,T_PROF[encounter],K$4,T_PROF[bill_npi],$A1017)</f>
        <v>0</v>
      </c>
      <c r="L1017" s="1">
        <f t="shared" si="107"/>
        <v>2</v>
      </c>
      <c r="M1017" s="18">
        <f>SUMIFS(T_PROF[paid_amt],T_PROF[bill_npi],$A1017,T_PROF[year],M$2,T_PROF[encounter],M$4)</f>
        <v>3613.58</v>
      </c>
      <c r="N1017" s="18">
        <f>SUMIFS(T_PROF[paid_amt],T_PROF[bill_npi],$A1017,T_PROF[year],N$2,T_PROF[encounter],N$4)</f>
        <v>0</v>
      </c>
      <c r="O1017" s="18">
        <f t="shared" si="108"/>
        <v>3613.58</v>
      </c>
      <c r="P1017" s="1">
        <f t="shared" si="109"/>
        <v>1.6666666666666667</v>
      </c>
      <c r="Q1017" s="1">
        <f t="shared" si="110"/>
        <v>0</v>
      </c>
      <c r="R1017" s="1">
        <f t="shared" si="111"/>
        <v>1.6666666666666667</v>
      </c>
      <c r="S1017" s="2">
        <f>SUM($R$6:$R1017)/SUM($R$6:$R$1749)</f>
        <v>0.98714724783459362</v>
      </c>
    </row>
    <row r="1018" spans="1:19" x14ac:dyDescent="0.35">
      <c r="A1018">
        <v>1285295709</v>
      </c>
      <c r="B1018" t="s">
        <v>357</v>
      </c>
      <c r="C1018" t="s">
        <v>2208</v>
      </c>
      <c r="D1018" s="1">
        <f>SUMIFS(T_PROF[claims],T_PROF[year],D$2,T_PROF[encounter],D$4,T_PROF[bill_npi],$A1018)</f>
        <v>2</v>
      </c>
      <c r="E1018" s="1">
        <f>SUMIFS(T_PROF[claims],T_PROF[year],E$2,T_PROF[encounter],E$4,T_PROF[bill_npi],$A1018)</f>
        <v>0</v>
      </c>
      <c r="F1018" s="1">
        <f t="shared" si="105"/>
        <v>2</v>
      </c>
      <c r="G1018" s="1">
        <f>SUMIFS(T_PROF[claims],T_PROF[year],G$2,T_PROF[encounter],G$4,T_PROF[bill_npi],$A1018)</f>
        <v>2</v>
      </c>
      <c r="H1018" s="1">
        <f>SUMIFS(T_PROF[claims],T_PROF[year],H$2,T_PROF[encounter],H$4,T_PROF[bill_npi],$A1018)</f>
        <v>0</v>
      </c>
      <c r="I1018" s="1">
        <f t="shared" si="106"/>
        <v>2</v>
      </c>
      <c r="J1018" s="1">
        <f>SUMIFS(T_PROF[claims],T_PROF[year],J$2,T_PROF[encounter],J$4,T_PROF[bill_npi],$A1018)</f>
        <v>2</v>
      </c>
      <c r="K1018" s="1">
        <f>SUMIFS(T_PROF[claims],T_PROF[year],K$2,T_PROF[encounter],K$4,T_PROF[bill_npi],$A1018)</f>
        <v>0</v>
      </c>
      <c r="L1018" s="1">
        <f t="shared" si="107"/>
        <v>2</v>
      </c>
      <c r="M1018" s="18">
        <f>SUMIFS(T_PROF[paid_amt],T_PROF[bill_npi],$A1018,T_PROF[year],M$2,T_PROF[encounter],M$4)</f>
        <v>0</v>
      </c>
      <c r="N1018" s="18">
        <f>SUMIFS(T_PROF[paid_amt],T_PROF[bill_npi],$A1018,T_PROF[year],N$2,T_PROF[encounter],N$4)</f>
        <v>0</v>
      </c>
      <c r="O1018" s="18">
        <f t="shared" si="108"/>
        <v>0</v>
      </c>
      <c r="P1018" s="1">
        <f t="shared" si="109"/>
        <v>2</v>
      </c>
      <c r="Q1018" s="1">
        <f t="shared" si="110"/>
        <v>0</v>
      </c>
      <c r="R1018" s="1">
        <f t="shared" si="111"/>
        <v>2</v>
      </c>
      <c r="S1018" s="2">
        <f>SUM($R$6:$R1018)/SUM($R$6:$R$1749)</f>
        <v>0.98720933842476466</v>
      </c>
    </row>
    <row r="1019" spans="1:19" x14ac:dyDescent="0.35">
      <c r="A1019">
        <v>1205247921</v>
      </c>
      <c r="B1019" t="s">
        <v>351</v>
      </c>
      <c r="C1019" t="s">
        <v>777</v>
      </c>
      <c r="D1019" s="1">
        <f>SUMIFS(T_PROF[claims],T_PROF[year],D$2,T_PROF[encounter],D$4,T_PROF[bill_npi],$A1019)</f>
        <v>1</v>
      </c>
      <c r="E1019" s="1">
        <f>SUMIFS(T_PROF[claims],T_PROF[year],E$2,T_PROF[encounter],E$4,T_PROF[bill_npi],$A1019)</f>
        <v>0</v>
      </c>
      <c r="F1019" s="1">
        <f t="shared" si="105"/>
        <v>1</v>
      </c>
      <c r="G1019" s="1">
        <f>SUMIFS(T_PROF[claims],T_PROF[year],G$2,T_PROF[encounter],G$4,T_PROF[bill_npi],$A1019)</f>
        <v>4</v>
      </c>
      <c r="H1019" s="1">
        <f>SUMIFS(T_PROF[claims],T_PROF[year],H$2,T_PROF[encounter],H$4,T_PROF[bill_npi],$A1019)</f>
        <v>0</v>
      </c>
      <c r="I1019" s="1">
        <f t="shared" si="106"/>
        <v>4</v>
      </c>
      <c r="J1019" s="1">
        <f>SUMIFS(T_PROF[claims],T_PROF[year],J$2,T_PROF[encounter],J$4,T_PROF[bill_npi],$A1019)</f>
        <v>1</v>
      </c>
      <c r="K1019" s="1">
        <f>SUMIFS(T_PROF[claims],T_PROF[year],K$2,T_PROF[encounter],K$4,T_PROF[bill_npi],$A1019)</f>
        <v>0</v>
      </c>
      <c r="L1019" s="1">
        <f t="shared" si="107"/>
        <v>1</v>
      </c>
      <c r="M1019" s="18">
        <f>SUMIFS(T_PROF[paid_amt],T_PROF[bill_npi],$A1019,T_PROF[year],M$2,T_PROF[encounter],M$4)</f>
        <v>1720.75</v>
      </c>
      <c r="N1019" s="18">
        <f>SUMIFS(T_PROF[paid_amt],T_PROF[bill_npi],$A1019,T_PROF[year],N$2,T_PROF[encounter],N$4)</f>
        <v>0</v>
      </c>
      <c r="O1019" s="18">
        <f t="shared" si="108"/>
        <v>1720.75</v>
      </c>
      <c r="P1019" s="1">
        <f t="shared" si="109"/>
        <v>2</v>
      </c>
      <c r="Q1019" s="1">
        <f t="shared" si="110"/>
        <v>0</v>
      </c>
      <c r="R1019" s="1">
        <f t="shared" si="111"/>
        <v>2</v>
      </c>
      <c r="S1019" s="2">
        <f>SUM($R$6:$R1019)/SUM($R$6:$R$1749)</f>
        <v>0.9872714290149357</v>
      </c>
    </row>
    <row r="1020" spans="1:19" x14ac:dyDescent="0.35">
      <c r="A1020">
        <v>1255380580</v>
      </c>
      <c r="B1020" t="s">
        <v>357</v>
      </c>
      <c r="C1020" t="s">
        <v>2208</v>
      </c>
      <c r="D1020" s="1">
        <f>SUMIFS(T_PROF[claims],T_PROF[year],D$2,T_PROF[encounter],D$4,T_PROF[bill_npi],$A1020)</f>
        <v>2</v>
      </c>
      <c r="E1020" s="1">
        <f>SUMIFS(T_PROF[claims],T_PROF[year],E$2,T_PROF[encounter],E$4,T_PROF[bill_npi],$A1020)</f>
        <v>0</v>
      </c>
      <c r="F1020" s="1">
        <f t="shared" si="105"/>
        <v>2</v>
      </c>
      <c r="G1020" s="1">
        <f>SUMIFS(T_PROF[claims],T_PROF[year],G$2,T_PROF[encounter],G$4,T_PROF[bill_npi],$A1020)</f>
        <v>0</v>
      </c>
      <c r="H1020" s="1">
        <f>SUMIFS(T_PROF[claims],T_PROF[year],H$2,T_PROF[encounter],H$4,T_PROF[bill_npi],$A1020)</f>
        <v>0</v>
      </c>
      <c r="I1020" s="1">
        <f t="shared" si="106"/>
        <v>0</v>
      </c>
      <c r="J1020" s="1">
        <f>SUMIFS(T_PROF[claims],T_PROF[year],J$2,T_PROF[encounter],J$4,T_PROF[bill_npi],$A1020)</f>
        <v>0</v>
      </c>
      <c r="K1020" s="1">
        <f>SUMIFS(T_PROF[claims],T_PROF[year],K$2,T_PROF[encounter],K$4,T_PROF[bill_npi],$A1020)</f>
        <v>0</v>
      </c>
      <c r="L1020" s="1">
        <f t="shared" si="107"/>
        <v>0</v>
      </c>
      <c r="M1020" s="18">
        <f>SUMIFS(T_PROF[paid_amt],T_PROF[bill_npi],$A1020,T_PROF[year],M$2,T_PROF[encounter],M$4)</f>
        <v>0</v>
      </c>
      <c r="N1020" s="18">
        <f>SUMIFS(T_PROF[paid_amt],T_PROF[bill_npi],$A1020,T_PROF[year],N$2,T_PROF[encounter],N$4)</f>
        <v>0</v>
      </c>
      <c r="O1020" s="18">
        <f t="shared" si="108"/>
        <v>0</v>
      </c>
      <c r="P1020" s="1">
        <f t="shared" si="109"/>
        <v>0.66666666666666663</v>
      </c>
      <c r="Q1020" s="1">
        <f t="shared" si="110"/>
        <v>0</v>
      </c>
      <c r="R1020" s="1">
        <f t="shared" si="111"/>
        <v>0.66666666666666663</v>
      </c>
      <c r="S1020" s="2">
        <f>SUM($R$6:$R1020)/SUM($R$6:$R$1749)</f>
        <v>0.98729212587832604</v>
      </c>
    </row>
    <row r="1021" spans="1:19" x14ac:dyDescent="0.35">
      <c r="A1021">
        <v>1194034801</v>
      </c>
      <c r="B1021" t="s">
        <v>357</v>
      </c>
      <c r="C1021" t="s">
        <v>2208</v>
      </c>
      <c r="D1021" s="1">
        <f>SUMIFS(T_PROF[claims],T_PROF[year],D$2,T_PROF[encounter],D$4,T_PROF[bill_npi],$A1021)</f>
        <v>2</v>
      </c>
      <c r="E1021" s="1">
        <f>SUMIFS(T_PROF[claims],T_PROF[year],E$2,T_PROF[encounter],E$4,T_PROF[bill_npi],$A1021)</f>
        <v>0</v>
      </c>
      <c r="F1021" s="1">
        <f t="shared" si="105"/>
        <v>2</v>
      </c>
      <c r="G1021" s="1">
        <f>SUMIFS(T_PROF[claims],T_PROF[year],G$2,T_PROF[encounter],G$4,T_PROF[bill_npi],$A1021)</f>
        <v>0</v>
      </c>
      <c r="H1021" s="1">
        <f>SUMIFS(T_PROF[claims],T_PROF[year],H$2,T_PROF[encounter],H$4,T_PROF[bill_npi],$A1021)</f>
        <v>0</v>
      </c>
      <c r="I1021" s="1">
        <f t="shared" si="106"/>
        <v>0</v>
      </c>
      <c r="J1021" s="1">
        <f>SUMIFS(T_PROF[claims],T_PROF[year],J$2,T_PROF[encounter],J$4,T_PROF[bill_npi],$A1021)</f>
        <v>0</v>
      </c>
      <c r="K1021" s="1">
        <f>SUMIFS(T_PROF[claims],T_PROF[year],K$2,T_PROF[encounter],K$4,T_PROF[bill_npi],$A1021)</f>
        <v>0</v>
      </c>
      <c r="L1021" s="1">
        <f t="shared" si="107"/>
        <v>0</v>
      </c>
      <c r="M1021" s="18">
        <f>SUMIFS(T_PROF[paid_amt],T_PROF[bill_npi],$A1021,T_PROF[year],M$2,T_PROF[encounter],M$4)</f>
        <v>0</v>
      </c>
      <c r="N1021" s="18">
        <f>SUMIFS(T_PROF[paid_amt],T_PROF[bill_npi],$A1021,T_PROF[year],N$2,T_PROF[encounter],N$4)</f>
        <v>0</v>
      </c>
      <c r="O1021" s="18">
        <f t="shared" si="108"/>
        <v>0</v>
      </c>
      <c r="P1021" s="1">
        <f t="shared" si="109"/>
        <v>0.66666666666666663</v>
      </c>
      <c r="Q1021" s="1">
        <f t="shared" si="110"/>
        <v>0</v>
      </c>
      <c r="R1021" s="1">
        <f t="shared" si="111"/>
        <v>0.66666666666666663</v>
      </c>
      <c r="S1021" s="2">
        <f>SUM($R$6:$R1021)/SUM($R$6:$R$1749)</f>
        <v>0.9873128227417165</v>
      </c>
    </row>
    <row r="1022" spans="1:19" x14ac:dyDescent="0.35">
      <c r="A1022">
        <v>1043201973</v>
      </c>
      <c r="B1022" t="s">
        <v>351</v>
      </c>
      <c r="C1022" t="s">
        <v>777</v>
      </c>
      <c r="D1022" s="1">
        <f>SUMIFS(T_PROF[claims],T_PROF[year],D$2,T_PROF[encounter],D$4,T_PROF[bill_npi],$A1022)</f>
        <v>3</v>
      </c>
      <c r="E1022" s="1">
        <f>SUMIFS(T_PROF[claims],T_PROF[year],E$2,T_PROF[encounter],E$4,T_PROF[bill_npi],$A1022)</f>
        <v>0</v>
      </c>
      <c r="F1022" s="1">
        <f t="shared" si="105"/>
        <v>3</v>
      </c>
      <c r="G1022" s="1">
        <f>SUMIFS(T_PROF[claims],T_PROF[year],G$2,T_PROF[encounter],G$4,T_PROF[bill_npi],$A1022)</f>
        <v>0</v>
      </c>
      <c r="H1022" s="1">
        <f>SUMIFS(T_PROF[claims],T_PROF[year],H$2,T_PROF[encounter],H$4,T_PROF[bill_npi],$A1022)</f>
        <v>0</v>
      </c>
      <c r="I1022" s="1">
        <f t="shared" si="106"/>
        <v>0</v>
      </c>
      <c r="J1022" s="1">
        <f>SUMIFS(T_PROF[claims],T_PROF[year],J$2,T_PROF[encounter],J$4,T_PROF[bill_npi],$A1022)</f>
        <v>0</v>
      </c>
      <c r="K1022" s="1">
        <f>SUMIFS(T_PROF[claims],T_PROF[year],K$2,T_PROF[encounter],K$4,T_PROF[bill_npi],$A1022)</f>
        <v>0</v>
      </c>
      <c r="L1022" s="1">
        <f t="shared" si="107"/>
        <v>0</v>
      </c>
      <c r="M1022" s="18">
        <f>SUMIFS(T_PROF[paid_amt],T_PROF[bill_npi],$A1022,T_PROF[year],M$2,T_PROF[encounter],M$4)</f>
        <v>0</v>
      </c>
      <c r="N1022" s="18">
        <f>SUMIFS(T_PROF[paid_amt],T_PROF[bill_npi],$A1022,T_PROF[year],N$2,T_PROF[encounter],N$4)</f>
        <v>0</v>
      </c>
      <c r="O1022" s="18">
        <f t="shared" si="108"/>
        <v>0</v>
      </c>
      <c r="P1022" s="1">
        <f t="shared" si="109"/>
        <v>1</v>
      </c>
      <c r="Q1022" s="1">
        <f t="shared" si="110"/>
        <v>0</v>
      </c>
      <c r="R1022" s="1">
        <f t="shared" si="111"/>
        <v>1</v>
      </c>
      <c r="S1022" s="2">
        <f>SUM($R$6:$R1022)/SUM($R$6:$R$1749)</f>
        <v>0.98734386803680196</v>
      </c>
    </row>
    <row r="1023" spans="1:19" x14ac:dyDescent="0.35">
      <c r="A1023">
        <v>1518042357</v>
      </c>
      <c r="B1023" t="s">
        <v>353</v>
      </c>
      <c r="C1023" t="s">
        <v>3196</v>
      </c>
      <c r="D1023" s="1">
        <f>SUMIFS(T_PROF[claims],T_PROF[year],D$2,T_PROF[encounter],D$4,T_PROF[bill_npi],$A1023)</f>
        <v>0</v>
      </c>
      <c r="E1023" s="1">
        <f>SUMIFS(T_PROF[claims],T_PROF[year],E$2,T_PROF[encounter],E$4,T_PROF[bill_npi],$A1023)</f>
        <v>3</v>
      </c>
      <c r="F1023" s="1">
        <f t="shared" si="105"/>
        <v>3</v>
      </c>
      <c r="G1023" s="1">
        <f>SUMIFS(T_PROF[claims],T_PROF[year],G$2,T_PROF[encounter],G$4,T_PROF[bill_npi],$A1023)</f>
        <v>0</v>
      </c>
      <c r="H1023" s="1">
        <f>SUMIFS(T_PROF[claims],T_PROF[year],H$2,T_PROF[encounter],H$4,T_PROF[bill_npi],$A1023)</f>
        <v>0</v>
      </c>
      <c r="I1023" s="1">
        <f t="shared" si="106"/>
        <v>0</v>
      </c>
      <c r="J1023" s="1">
        <f>SUMIFS(T_PROF[claims],T_PROF[year],J$2,T_PROF[encounter],J$4,T_PROF[bill_npi],$A1023)</f>
        <v>0</v>
      </c>
      <c r="K1023" s="1">
        <f>SUMIFS(T_PROF[claims],T_PROF[year],K$2,T_PROF[encounter],K$4,T_PROF[bill_npi],$A1023)</f>
        <v>0</v>
      </c>
      <c r="L1023" s="1">
        <f t="shared" si="107"/>
        <v>0</v>
      </c>
      <c r="M1023" s="18">
        <f>SUMIFS(T_PROF[paid_amt],T_PROF[bill_npi],$A1023,T_PROF[year],M$2,T_PROF[encounter],M$4)</f>
        <v>0</v>
      </c>
      <c r="N1023" s="18">
        <f>SUMIFS(T_PROF[paid_amt],T_PROF[bill_npi],$A1023,T_PROF[year],N$2,T_PROF[encounter],N$4)</f>
        <v>0</v>
      </c>
      <c r="O1023" s="18">
        <f t="shared" si="108"/>
        <v>0</v>
      </c>
      <c r="P1023" s="1">
        <f t="shared" si="109"/>
        <v>0</v>
      </c>
      <c r="Q1023" s="1">
        <f t="shared" si="110"/>
        <v>1</v>
      </c>
      <c r="R1023" s="1">
        <f t="shared" si="111"/>
        <v>1</v>
      </c>
      <c r="S1023" s="2">
        <f>SUM($R$6:$R1023)/SUM($R$6:$R$1749)</f>
        <v>0.98737491333188754</v>
      </c>
    </row>
    <row r="1024" spans="1:19" x14ac:dyDescent="0.35">
      <c r="A1024">
        <v>1245649359</v>
      </c>
      <c r="B1024" t="s">
        <v>351</v>
      </c>
      <c r="C1024" t="s">
        <v>777</v>
      </c>
      <c r="D1024" s="1">
        <f>SUMIFS(T_PROF[claims],T_PROF[year],D$2,T_PROF[encounter],D$4,T_PROF[bill_npi],$A1024)</f>
        <v>0</v>
      </c>
      <c r="E1024" s="1">
        <f>SUMIFS(T_PROF[claims],T_PROF[year],E$2,T_PROF[encounter],E$4,T_PROF[bill_npi],$A1024)</f>
        <v>0</v>
      </c>
      <c r="F1024" s="1">
        <f t="shared" si="105"/>
        <v>0</v>
      </c>
      <c r="G1024" s="1">
        <f>SUMIFS(T_PROF[claims],T_PROF[year],G$2,T_PROF[encounter],G$4,T_PROF[bill_npi],$A1024)</f>
        <v>0</v>
      </c>
      <c r="H1024" s="1">
        <f>SUMIFS(T_PROF[claims],T_PROF[year],H$2,T_PROF[encounter],H$4,T_PROF[bill_npi],$A1024)</f>
        <v>0</v>
      </c>
      <c r="I1024" s="1">
        <f t="shared" si="106"/>
        <v>0</v>
      </c>
      <c r="J1024" s="1">
        <f>SUMIFS(T_PROF[claims],T_PROF[year],J$2,T_PROF[encounter],J$4,T_PROF[bill_npi],$A1024)</f>
        <v>1</v>
      </c>
      <c r="K1024" s="1">
        <f>SUMIFS(T_PROF[claims],T_PROF[year],K$2,T_PROF[encounter],K$4,T_PROF[bill_npi],$A1024)</f>
        <v>0</v>
      </c>
      <c r="L1024" s="1">
        <f t="shared" si="107"/>
        <v>1</v>
      </c>
      <c r="M1024" s="18">
        <f>SUMIFS(T_PROF[paid_amt],T_PROF[bill_npi],$A1024,T_PROF[year],M$2,T_PROF[encounter],M$4)</f>
        <v>1720.75</v>
      </c>
      <c r="N1024" s="18">
        <f>SUMIFS(T_PROF[paid_amt],T_PROF[bill_npi],$A1024,T_PROF[year],N$2,T_PROF[encounter],N$4)</f>
        <v>0</v>
      </c>
      <c r="O1024" s="18">
        <f t="shared" si="108"/>
        <v>1720.75</v>
      </c>
      <c r="P1024" s="1">
        <f t="shared" si="109"/>
        <v>0.33333333333333331</v>
      </c>
      <c r="Q1024" s="1">
        <f t="shared" si="110"/>
        <v>0</v>
      </c>
      <c r="R1024" s="1">
        <f t="shared" si="111"/>
        <v>0.33333333333333331</v>
      </c>
      <c r="S1024" s="2">
        <f>SUM($R$6:$R1024)/SUM($R$6:$R$1749)</f>
        <v>0.98738526176358266</v>
      </c>
    </row>
    <row r="1025" spans="1:19" x14ac:dyDescent="0.35">
      <c r="A1025">
        <v>1730276338</v>
      </c>
      <c r="B1025" t="s">
        <v>351</v>
      </c>
      <c r="C1025" t="s">
        <v>777</v>
      </c>
      <c r="D1025" s="1">
        <f>SUMIFS(T_PROF[claims],T_PROF[year],D$2,T_PROF[encounter],D$4,T_PROF[bill_npi],$A1025)</f>
        <v>0</v>
      </c>
      <c r="E1025" s="1">
        <f>SUMIFS(T_PROF[claims],T_PROF[year],E$2,T_PROF[encounter],E$4,T_PROF[bill_npi],$A1025)</f>
        <v>2</v>
      </c>
      <c r="F1025" s="1">
        <f t="shared" si="105"/>
        <v>2</v>
      </c>
      <c r="G1025" s="1">
        <f>SUMIFS(T_PROF[claims],T_PROF[year],G$2,T_PROF[encounter],G$4,T_PROF[bill_npi],$A1025)</f>
        <v>0</v>
      </c>
      <c r="H1025" s="1">
        <f>SUMIFS(T_PROF[claims],T_PROF[year],H$2,T_PROF[encounter],H$4,T_PROF[bill_npi],$A1025)</f>
        <v>4</v>
      </c>
      <c r="I1025" s="1">
        <f t="shared" si="106"/>
        <v>4</v>
      </c>
      <c r="J1025" s="1">
        <f>SUMIFS(T_PROF[claims],T_PROF[year],J$2,T_PROF[encounter],J$4,T_PROF[bill_npi],$A1025)</f>
        <v>0</v>
      </c>
      <c r="K1025" s="1">
        <f>SUMIFS(T_PROF[claims],T_PROF[year],K$2,T_PROF[encounter],K$4,T_PROF[bill_npi],$A1025)</f>
        <v>1</v>
      </c>
      <c r="L1025" s="1">
        <f t="shared" si="107"/>
        <v>1</v>
      </c>
      <c r="M1025" s="18">
        <f>SUMIFS(T_PROF[paid_amt],T_PROF[bill_npi],$A1025,T_PROF[year],M$2,T_PROF[encounter],M$4)</f>
        <v>0</v>
      </c>
      <c r="N1025" s="18">
        <f>SUMIFS(T_PROF[paid_amt],T_PROF[bill_npi],$A1025,T_PROF[year],N$2,T_PROF[encounter],N$4)</f>
        <v>0</v>
      </c>
      <c r="O1025" s="18">
        <f t="shared" si="108"/>
        <v>0</v>
      </c>
      <c r="P1025" s="1">
        <f t="shared" si="109"/>
        <v>0</v>
      </c>
      <c r="Q1025" s="1">
        <f t="shared" si="110"/>
        <v>2.3333333333333335</v>
      </c>
      <c r="R1025" s="1">
        <f t="shared" si="111"/>
        <v>2.3333333333333335</v>
      </c>
      <c r="S1025" s="2">
        <f>SUM($R$6:$R1025)/SUM($R$6:$R$1749)</f>
        <v>0.98745770078544892</v>
      </c>
    </row>
    <row r="1026" spans="1:19" x14ac:dyDescent="0.35">
      <c r="A1026">
        <v>1508205980</v>
      </c>
      <c r="B1026" t="s">
        <v>361</v>
      </c>
      <c r="C1026" t="s">
        <v>546</v>
      </c>
      <c r="D1026" s="1">
        <f>SUMIFS(T_PROF[claims],T_PROF[year],D$2,T_PROF[encounter],D$4,T_PROF[bill_npi],$A1026)</f>
        <v>2</v>
      </c>
      <c r="E1026" s="1">
        <f>SUMIFS(T_PROF[claims],T_PROF[year],E$2,T_PROF[encounter],E$4,T_PROF[bill_npi],$A1026)</f>
        <v>0</v>
      </c>
      <c r="F1026" s="1">
        <f t="shared" si="105"/>
        <v>2</v>
      </c>
      <c r="G1026" s="1">
        <f>SUMIFS(T_PROF[claims],T_PROF[year],G$2,T_PROF[encounter],G$4,T_PROF[bill_npi],$A1026)</f>
        <v>4</v>
      </c>
      <c r="H1026" s="1">
        <f>SUMIFS(T_PROF[claims],T_PROF[year],H$2,T_PROF[encounter],H$4,T_PROF[bill_npi],$A1026)</f>
        <v>0</v>
      </c>
      <c r="I1026" s="1">
        <f t="shared" si="106"/>
        <v>4</v>
      </c>
      <c r="J1026" s="1">
        <f>SUMIFS(T_PROF[claims],T_PROF[year],J$2,T_PROF[encounter],J$4,T_PROF[bill_npi],$A1026)</f>
        <v>0</v>
      </c>
      <c r="K1026" s="1">
        <f>SUMIFS(T_PROF[claims],T_PROF[year],K$2,T_PROF[encounter],K$4,T_PROF[bill_npi],$A1026)</f>
        <v>0</v>
      </c>
      <c r="L1026" s="1">
        <f t="shared" si="107"/>
        <v>0</v>
      </c>
      <c r="M1026" s="18">
        <f>SUMIFS(T_PROF[paid_amt],T_PROF[bill_npi],$A1026,T_PROF[year],M$2,T_PROF[encounter],M$4)</f>
        <v>0</v>
      </c>
      <c r="N1026" s="18">
        <f>SUMIFS(T_PROF[paid_amt],T_PROF[bill_npi],$A1026,T_PROF[year],N$2,T_PROF[encounter],N$4)</f>
        <v>0</v>
      </c>
      <c r="O1026" s="18">
        <f t="shared" si="108"/>
        <v>0</v>
      </c>
      <c r="P1026" s="1">
        <f t="shared" si="109"/>
        <v>2</v>
      </c>
      <c r="Q1026" s="1">
        <f t="shared" si="110"/>
        <v>0</v>
      </c>
      <c r="R1026" s="1">
        <f t="shared" si="111"/>
        <v>2</v>
      </c>
      <c r="S1026" s="2">
        <f>SUM($R$6:$R1026)/SUM($R$6:$R$1749)</f>
        <v>0.98751979137561996</v>
      </c>
    </row>
    <row r="1027" spans="1:19" x14ac:dyDescent="0.35">
      <c r="A1027">
        <v>1740417633</v>
      </c>
      <c r="B1027" t="s">
        <v>351</v>
      </c>
      <c r="C1027" t="s">
        <v>777</v>
      </c>
      <c r="D1027" s="1">
        <f>SUMIFS(T_PROF[claims],T_PROF[year],D$2,T_PROF[encounter],D$4,T_PROF[bill_npi],$A1027)</f>
        <v>0</v>
      </c>
      <c r="E1027" s="1">
        <f>SUMIFS(T_PROF[claims],T_PROF[year],E$2,T_PROF[encounter],E$4,T_PROF[bill_npi],$A1027)</f>
        <v>0</v>
      </c>
      <c r="F1027" s="1">
        <f t="shared" si="105"/>
        <v>0</v>
      </c>
      <c r="G1027" s="1">
        <f>SUMIFS(T_PROF[claims],T_PROF[year],G$2,T_PROF[encounter],G$4,T_PROF[bill_npi],$A1027)</f>
        <v>0</v>
      </c>
      <c r="H1027" s="1">
        <f>SUMIFS(T_PROF[claims],T_PROF[year],H$2,T_PROF[encounter],H$4,T_PROF[bill_npi],$A1027)</f>
        <v>0</v>
      </c>
      <c r="I1027" s="1">
        <f t="shared" si="106"/>
        <v>0</v>
      </c>
      <c r="J1027" s="1">
        <f>SUMIFS(T_PROF[claims],T_PROF[year],J$2,T_PROF[encounter],J$4,T_PROF[bill_npi],$A1027)</f>
        <v>0</v>
      </c>
      <c r="K1027" s="1">
        <f>SUMIFS(T_PROF[claims],T_PROF[year],K$2,T_PROF[encounter],K$4,T_PROF[bill_npi],$A1027)</f>
        <v>0</v>
      </c>
      <c r="L1027" s="1">
        <f t="shared" si="107"/>
        <v>0</v>
      </c>
      <c r="M1027" s="18">
        <f>SUMIFS(T_PROF[paid_amt],T_PROF[bill_npi],$A1027,T_PROF[year],M$2,T_PROF[encounter],M$4)</f>
        <v>0</v>
      </c>
      <c r="N1027" s="18">
        <f>SUMIFS(T_PROF[paid_amt],T_PROF[bill_npi],$A1027,T_PROF[year],N$2,T_PROF[encounter],N$4)</f>
        <v>0</v>
      </c>
      <c r="O1027" s="18">
        <f t="shared" si="108"/>
        <v>0</v>
      </c>
      <c r="P1027" s="1">
        <f t="shared" si="109"/>
        <v>0</v>
      </c>
      <c r="Q1027" s="1">
        <f t="shared" si="110"/>
        <v>0</v>
      </c>
      <c r="R1027" s="1">
        <f t="shared" si="111"/>
        <v>0</v>
      </c>
      <c r="S1027" s="2">
        <f>SUM($R$6:$R1027)/SUM($R$6:$R$1749)</f>
        <v>0.98751979137561996</v>
      </c>
    </row>
    <row r="1028" spans="1:19" x14ac:dyDescent="0.35">
      <c r="A1028">
        <v>1184694291</v>
      </c>
      <c r="B1028" t="s">
        <v>363</v>
      </c>
      <c r="C1028" t="s">
        <v>2967</v>
      </c>
      <c r="D1028" s="1">
        <f>SUMIFS(T_PROF[claims],T_PROF[year],D$2,T_PROF[encounter],D$4,T_PROF[bill_npi],$A1028)</f>
        <v>0</v>
      </c>
      <c r="E1028" s="1">
        <f>SUMIFS(T_PROF[claims],T_PROF[year],E$2,T_PROF[encounter],E$4,T_PROF[bill_npi],$A1028)</f>
        <v>2</v>
      </c>
      <c r="F1028" s="1">
        <f t="shared" si="105"/>
        <v>2</v>
      </c>
      <c r="G1028" s="1">
        <f>SUMIFS(T_PROF[claims],T_PROF[year],G$2,T_PROF[encounter],G$4,T_PROF[bill_npi],$A1028)</f>
        <v>0</v>
      </c>
      <c r="H1028" s="1">
        <f>SUMIFS(T_PROF[claims],T_PROF[year],H$2,T_PROF[encounter],H$4,T_PROF[bill_npi],$A1028)</f>
        <v>4</v>
      </c>
      <c r="I1028" s="1">
        <f t="shared" si="106"/>
        <v>4</v>
      </c>
      <c r="J1028" s="1">
        <f>SUMIFS(T_PROF[claims],T_PROF[year],J$2,T_PROF[encounter],J$4,T_PROF[bill_npi],$A1028)</f>
        <v>0</v>
      </c>
      <c r="K1028" s="1">
        <f>SUMIFS(T_PROF[claims],T_PROF[year],K$2,T_PROF[encounter],K$4,T_PROF[bill_npi],$A1028)</f>
        <v>0</v>
      </c>
      <c r="L1028" s="1">
        <f t="shared" si="107"/>
        <v>0</v>
      </c>
      <c r="M1028" s="18">
        <f>SUMIFS(T_PROF[paid_amt],T_PROF[bill_npi],$A1028,T_PROF[year],M$2,T_PROF[encounter],M$4)</f>
        <v>0</v>
      </c>
      <c r="N1028" s="18">
        <f>SUMIFS(T_PROF[paid_amt],T_PROF[bill_npi],$A1028,T_PROF[year],N$2,T_PROF[encounter],N$4)</f>
        <v>0</v>
      </c>
      <c r="O1028" s="18">
        <f t="shared" si="108"/>
        <v>0</v>
      </c>
      <c r="P1028" s="1">
        <f t="shared" si="109"/>
        <v>0</v>
      </c>
      <c r="Q1028" s="1">
        <f t="shared" si="110"/>
        <v>2</v>
      </c>
      <c r="R1028" s="1">
        <f t="shared" si="111"/>
        <v>2</v>
      </c>
      <c r="S1028" s="2">
        <f>SUM($R$6:$R1028)/SUM($R$6:$R$1749)</f>
        <v>0.987581881965791</v>
      </c>
    </row>
    <row r="1029" spans="1:19" x14ac:dyDescent="0.35">
      <c r="A1029">
        <v>1215191622</v>
      </c>
      <c r="B1029" t="s">
        <v>367</v>
      </c>
      <c r="C1029" t="s">
        <v>2086</v>
      </c>
      <c r="D1029" s="1">
        <f>SUMIFS(T_PROF[claims],T_PROF[year],D$2,T_PROF[encounter],D$4,T_PROF[bill_npi],$A1029)</f>
        <v>0</v>
      </c>
      <c r="E1029" s="1">
        <f>SUMIFS(T_PROF[claims],T_PROF[year],E$2,T_PROF[encounter],E$4,T_PROF[bill_npi],$A1029)</f>
        <v>4</v>
      </c>
      <c r="F1029" s="1">
        <f t="shared" si="105"/>
        <v>4</v>
      </c>
      <c r="G1029" s="1">
        <f>SUMIFS(T_PROF[claims],T_PROF[year],G$2,T_PROF[encounter],G$4,T_PROF[bill_npi],$A1029)</f>
        <v>0</v>
      </c>
      <c r="H1029" s="1">
        <f>SUMIFS(T_PROF[claims],T_PROF[year],H$2,T_PROF[encounter],H$4,T_PROF[bill_npi],$A1029)</f>
        <v>0</v>
      </c>
      <c r="I1029" s="1">
        <f t="shared" si="106"/>
        <v>0</v>
      </c>
      <c r="J1029" s="1">
        <f>SUMIFS(T_PROF[claims],T_PROF[year],J$2,T_PROF[encounter],J$4,T_PROF[bill_npi],$A1029)</f>
        <v>0</v>
      </c>
      <c r="K1029" s="1">
        <f>SUMIFS(T_PROF[claims],T_PROF[year],K$2,T_PROF[encounter],K$4,T_PROF[bill_npi],$A1029)</f>
        <v>0</v>
      </c>
      <c r="L1029" s="1">
        <f t="shared" si="107"/>
        <v>0</v>
      </c>
      <c r="M1029" s="18">
        <f>SUMIFS(T_PROF[paid_amt],T_PROF[bill_npi],$A1029,T_PROF[year],M$2,T_PROF[encounter],M$4)</f>
        <v>0</v>
      </c>
      <c r="N1029" s="18">
        <f>SUMIFS(T_PROF[paid_amt],T_PROF[bill_npi],$A1029,T_PROF[year],N$2,T_PROF[encounter],N$4)</f>
        <v>0</v>
      </c>
      <c r="O1029" s="18">
        <f t="shared" si="108"/>
        <v>0</v>
      </c>
      <c r="P1029" s="1">
        <f t="shared" si="109"/>
        <v>0</v>
      </c>
      <c r="Q1029" s="1">
        <f t="shared" si="110"/>
        <v>1.3333333333333333</v>
      </c>
      <c r="R1029" s="1">
        <f t="shared" si="111"/>
        <v>1.3333333333333333</v>
      </c>
      <c r="S1029" s="2">
        <f>SUM($R$6:$R1029)/SUM($R$6:$R$1749)</f>
        <v>0.98762327569257169</v>
      </c>
    </row>
    <row r="1030" spans="1:19" x14ac:dyDescent="0.35">
      <c r="A1030">
        <v>1538463799</v>
      </c>
      <c r="B1030" t="s">
        <v>351</v>
      </c>
      <c r="C1030" t="s">
        <v>777</v>
      </c>
      <c r="D1030" s="1">
        <f>SUMIFS(T_PROF[claims],T_PROF[year],D$2,T_PROF[encounter],D$4,T_PROF[bill_npi],$A1030)</f>
        <v>0</v>
      </c>
      <c r="E1030" s="1">
        <f>SUMIFS(T_PROF[claims],T_PROF[year],E$2,T_PROF[encounter],E$4,T_PROF[bill_npi],$A1030)</f>
        <v>0</v>
      </c>
      <c r="F1030" s="1">
        <f t="shared" ref="F1030:F1093" si="112">SUM(D1030,E1030)</f>
        <v>0</v>
      </c>
      <c r="G1030" s="1">
        <f>SUMIFS(T_PROF[claims],T_PROF[year],G$2,T_PROF[encounter],G$4,T_PROF[bill_npi],$A1030)</f>
        <v>0</v>
      </c>
      <c r="H1030" s="1">
        <f>SUMIFS(T_PROF[claims],T_PROF[year],H$2,T_PROF[encounter],H$4,T_PROF[bill_npi],$A1030)</f>
        <v>0</v>
      </c>
      <c r="I1030" s="1">
        <f t="shared" ref="I1030:I1093" si="113">SUM(G1030,H1030)</f>
        <v>0</v>
      </c>
      <c r="J1030" s="1">
        <f>SUMIFS(T_PROF[claims],T_PROF[year],J$2,T_PROF[encounter],J$4,T_PROF[bill_npi],$A1030)</f>
        <v>0</v>
      </c>
      <c r="K1030" s="1">
        <f>SUMIFS(T_PROF[claims],T_PROF[year],K$2,T_PROF[encounter],K$4,T_PROF[bill_npi],$A1030)</f>
        <v>0</v>
      </c>
      <c r="L1030" s="1">
        <f t="shared" ref="L1030:L1093" si="114">SUM(J1030,K1030)</f>
        <v>0</v>
      </c>
      <c r="M1030" s="18">
        <f>SUMIFS(T_PROF[paid_amt],T_PROF[bill_npi],$A1030,T_PROF[year],M$2,T_PROF[encounter],M$4)</f>
        <v>0</v>
      </c>
      <c r="N1030" s="18">
        <f>SUMIFS(T_PROF[paid_amt],T_PROF[bill_npi],$A1030,T_PROF[year],N$2,T_PROF[encounter],N$4)</f>
        <v>0</v>
      </c>
      <c r="O1030" s="18">
        <f t="shared" si="108"/>
        <v>0</v>
      </c>
      <c r="P1030" s="1">
        <f t="shared" si="109"/>
        <v>0</v>
      </c>
      <c r="Q1030" s="1">
        <f t="shared" si="110"/>
        <v>0</v>
      </c>
      <c r="R1030" s="1">
        <f t="shared" si="111"/>
        <v>0</v>
      </c>
      <c r="S1030" s="2">
        <f>SUM($R$6:$R1030)/SUM($R$6:$R$1749)</f>
        <v>0.98762327569257169</v>
      </c>
    </row>
    <row r="1031" spans="1:19" x14ac:dyDescent="0.35">
      <c r="A1031">
        <v>1144370537</v>
      </c>
      <c r="B1031" t="s">
        <v>358</v>
      </c>
      <c r="C1031" t="s">
        <v>777</v>
      </c>
      <c r="D1031" s="1">
        <f>SUMIFS(T_PROF[claims],T_PROF[year],D$2,T_PROF[encounter],D$4,T_PROF[bill_npi],$A1031)</f>
        <v>2</v>
      </c>
      <c r="E1031" s="1">
        <f>SUMIFS(T_PROF[claims],T_PROF[year],E$2,T_PROF[encounter],E$4,T_PROF[bill_npi],$A1031)</f>
        <v>0</v>
      </c>
      <c r="F1031" s="1">
        <f t="shared" si="112"/>
        <v>2</v>
      </c>
      <c r="G1031" s="1">
        <f>SUMIFS(T_PROF[claims],T_PROF[year],G$2,T_PROF[encounter],G$4,T_PROF[bill_npi],$A1031)</f>
        <v>0</v>
      </c>
      <c r="H1031" s="1">
        <f>SUMIFS(T_PROF[claims],T_PROF[year],H$2,T_PROF[encounter],H$4,T_PROF[bill_npi],$A1031)</f>
        <v>0</v>
      </c>
      <c r="I1031" s="1">
        <f t="shared" si="113"/>
        <v>0</v>
      </c>
      <c r="J1031" s="1">
        <f>SUMIFS(T_PROF[claims],T_PROF[year],J$2,T_PROF[encounter],J$4,T_PROF[bill_npi],$A1031)</f>
        <v>0</v>
      </c>
      <c r="K1031" s="1">
        <f>SUMIFS(T_PROF[claims],T_PROF[year],K$2,T_PROF[encounter],K$4,T_PROF[bill_npi],$A1031)</f>
        <v>0</v>
      </c>
      <c r="L1031" s="1">
        <f t="shared" si="114"/>
        <v>0</v>
      </c>
      <c r="M1031" s="18">
        <f>SUMIFS(T_PROF[paid_amt],T_PROF[bill_npi],$A1031,T_PROF[year],M$2,T_PROF[encounter],M$4)</f>
        <v>0</v>
      </c>
      <c r="N1031" s="18">
        <f>SUMIFS(T_PROF[paid_amt],T_PROF[bill_npi],$A1031,T_PROF[year],N$2,T_PROF[encounter],N$4)</f>
        <v>0</v>
      </c>
      <c r="O1031" s="18">
        <f t="shared" ref="O1031:O1094" si="115">SUM(M1031:N1031)</f>
        <v>0</v>
      </c>
      <c r="P1031" s="1">
        <f t="shared" ref="P1031:P1094" si="116">AVERAGE(J1031,G1031,D1031)</f>
        <v>0.66666666666666663</v>
      </c>
      <c r="Q1031" s="1">
        <f t="shared" ref="Q1031:Q1094" si="117">AVERAGE(K1031,H1031,E1031)</f>
        <v>0</v>
      </c>
      <c r="R1031" s="1">
        <f t="shared" ref="R1031:R1094" si="118">AVERAGE(L1031,I1031,F1031)</f>
        <v>0.66666666666666663</v>
      </c>
      <c r="S1031" s="2">
        <f>SUM($R$6:$R1031)/SUM($R$6:$R$1749)</f>
        <v>0.98764397255596204</v>
      </c>
    </row>
    <row r="1032" spans="1:19" x14ac:dyDescent="0.35">
      <c r="A1032">
        <v>1487892626</v>
      </c>
      <c r="B1032" t="s">
        <v>351</v>
      </c>
      <c r="C1032" t="s">
        <v>777</v>
      </c>
      <c r="D1032" s="1">
        <f>SUMIFS(T_PROF[claims],T_PROF[year],D$2,T_PROF[encounter],D$4,T_PROF[bill_npi],$A1032)</f>
        <v>4</v>
      </c>
      <c r="E1032" s="1">
        <f>SUMIFS(T_PROF[claims],T_PROF[year],E$2,T_PROF[encounter],E$4,T_PROF[bill_npi],$A1032)</f>
        <v>0</v>
      </c>
      <c r="F1032" s="1">
        <f t="shared" si="112"/>
        <v>4</v>
      </c>
      <c r="G1032" s="1">
        <f>SUMIFS(T_PROF[claims],T_PROF[year],G$2,T_PROF[encounter],G$4,T_PROF[bill_npi],$A1032)</f>
        <v>0</v>
      </c>
      <c r="H1032" s="1">
        <f>SUMIFS(T_PROF[claims],T_PROF[year],H$2,T_PROF[encounter],H$4,T_PROF[bill_npi],$A1032)</f>
        <v>0</v>
      </c>
      <c r="I1032" s="1">
        <f t="shared" si="113"/>
        <v>0</v>
      </c>
      <c r="J1032" s="1">
        <f>SUMIFS(T_PROF[claims],T_PROF[year],J$2,T_PROF[encounter],J$4,T_PROF[bill_npi],$A1032)</f>
        <v>0</v>
      </c>
      <c r="K1032" s="1">
        <f>SUMIFS(T_PROF[claims],T_PROF[year],K$2,T_PROF[encounter],K$4,T_PROF[bill_npi],$A1032)</f>
        <v>0</v>
      </c>
      <c r="L1032" s="1">
        <f t="shared" si="114"/>
        <v>0</v>
      </c>
      <c r="M1032" s="18">
        <f>SUMIFS(T_PROF[paid_amt],T_PROF[bill_npi],$A1032,T_PROF[year],M$2,T_PROF[encounter],M$4)</f>
        <v>0</v>
      </c>
      <c r="N1032" s="18">
        <f>SUMIFS(T_PROF[paid_amt],T_PROF[bill_npi],$A1032,T_PROF[year],N$2,T_PROF[encounter],N$4)</f>
        <v>0</v>
      </c>
      <c r="O1032" s="18">
        <f t="shared" si="115"/>
        <v>0</v>
      </c>
      <c r="P1032" s="1">
        <f t="shared" si="116"/>
        <v>1.3333333333333333</v>
      </c>
      <c r="Q1032" s="1">
        <f t="shared" si="117"/>
        <v>0</v>
      </c>
      <c r="R1032" s="1">
        <f t="shared" si="118"/>
        <v>1.3333333333333333</v>
      </c>
      <c r="S1032" s="2">
        <f>SUM($R$6:$R1032)/SUM($R$6:$R$1749)</f>
        <v>0.98768536628274273</v>
      </c>
    </row>
    <row r="1033" spans="1:19" x14ac:dyDescent="0.35">
      <c r="A1033">
        <v>1104375286</v>
      </c>
      <c r="B1033" t="s">
        <v>357</v>
      </c>
      <c r="C1033" t="s">
        <v>2208</v>
      </c>
      <c r="D1033" s="1">
        <f>SUMIFS(T_PROF[claims],T_PROF[year],D$2,T_PROF[encounter],D$4,T_PROF[bill_npi],$A1033)</f>
        <v>4</v>
      </c>
      <c r="E1033" s="1">
        <f>SUMIFS(T_PROF[claims],T_PROF[year],E$2,T_PROF[encounter],E$4,T_PROF[bill_npi],$A1033)</f>
        <v>0</v>
      </c>
      <c r="F1033" s="1">
        <f t="shared" si="112"/>
        <v>4</v>
      </c>
      <c r="G1033" s="1">
        <f>SUMIFS(T_PROF[claims],T_PROF[year],G$2,T_PROF[encounter],G$4,T_PROF[bill_npi],$A1033)</f>
        <v>0</v>
      </c>
      <c r="H1033" s="1">
        <f>SUMIFS(T_PROF[claims],T_PROF[year],H$2,T_PROF[encounter],H$4,T_PROF[bill_npi],$A1033)</f>
        <v>0</v>
      </c>
      <c r="I1033" s="1">
        <f t="shared" si="113"/>
        <v>0</v>
      </c>
      <c r="J1033" s="1">
        <f>SUMIFS(T_PROF[claims],T_PROF[year],J$2,T_PROF[encounter],J$4,T_PROF[bill_npi],$A1033)</f>
        <v>1</v>
      </c>
      <c r="K1033" s="1">
        <f>SUMIFS(T_PROF[claims],T_PROF[year],K$2,T_PROF[encounter],K$4,T_PROF[bill_npi],$A1033)</f>
        <v>0</v>
      </c>
      <c r="L1033" s="1">
        <f t="shared" si="114"/>
        <v>1</v>
      </c>
      <c r="M1033" s="18">
        <f>SUMIFS(T_PROF[paid_amt],T_PROF[bill_npi],$A1033,T_PROF[year],M$2,T_PROF[encounter],M$4)</f>
        <v>1310.97</v>
      </c>
      <c r="N1033" s="18">
        <f>SUMIFS(T_PROF[paid_amt],T_PROF[bill_npi],$A1033,T_PROF[year],N$2,T_PROF[encounter],N$4)</f>
        <v>0</v>
      </c>
      <c r="O1033" s="18">
        <f t="shared" si="115"/>
        <v>1310.97</v>
      </c>
      <c r="P1033" s="1">
        <f t="shared" si="116"/>
        <v>1.6666666666666667</v>
      </c>
      <c r="Q1033" s="1">
        <f t="shared" si="117"/>
        <v>0</v>
      </c>
      <c r="R1033" s="1">
        <f t="shared" si="118"/>
        <v>1.6666666666666667</v>
      </c>
      <c r="S1033" s="2">
        <f>SUM($R$6:$R1033)/SUM($R$6:$R$1749)</f>
        <v>0.98773710844121865</v>
      </c>
    </row>
    <row r="1034" spans="1:19" x14ac:dyDescent="0.35">
      <c r="A1034">
        <v>1013561240</v>
      </c>
      <c r="B1034" t="s">
        <v>367</v>
      </c>
      <c r="C1034" t="s">
        <v>2086</v>
      </c>
      <c r="D1034" s="1">
        <f>SUMIFS(T_PROF[claims],T_PROF[year],D$2,T_PROF[encounter],D$4,T_PROF[bill_npi],$A1034)</f>
        <v>0</v>
      </c>
      <c r="E1034" s="1">
        <f>SUMIFS(T_PROF[claims],T_PROF[year],E$2,T_PROF[encounter],E$4,T_PROF[bill_npi],$A1034)</f>
        <v>0</v>
      </c>
      <c r="F1034" s="1">
        <f t="shared" si="112"/>
        <v>0</v>
      </c>
      <c r="G1034" s="1">
        <f>SUMIFS(T_PROF[claims],T_PROF[year],G$2,T_PROF[encounter],G$4,T_PROF[bill_npi],$A1034)</f>
        <v>0</v>
      </c>
      <c r="H1034" s="1">
        <f>SUMIFS(T_PROF[claims],T_PROF[year],H$2,T_PROF[encounter],H$4,T_PROF[bill_npi],$A1034)</f>
        <v>6</v>
      </c>
      <c r="I1034" s="1">
        <f t="shared" si="113"/>
        <v>6</v>
      </c>
      <c r="J1034" s="1">
        <f>SUMIFS(T_PROF[claims],T_PROF[year],J$2,T_PROF[encounter],J$4,T_PROF[bill_npi],$A1034)</f>
        <v>0</v>
      </c>
      <c r="K1034" s="1">
        <f>SUMIFS(T_PROF[claims],T_PROF[year],K$2,T_PROF[encounter],K$4,T_PROF[bill_npi],$A1034)</f>
        <v>2</v>
      </c>
      <c r="L1034" s="1">
        <f t="shared" si="114"/>
        <v>2</v>
      </c>
      <c r="M1034" s="18">
        <f>SUMIFS(T_PROF[paid_amt],T_PROF[bill_npi],$A1034,T_PROF[year],M$2,T_PROF[encounter],M$4)</f>
        <v>0</v>
      </c>
      <c r="N1034" s="18">
        <f>SUMIFS(T_PROF[paid_amt],T_PROF[bill_npi],$A1034,T_PROF[year],N$2,T_PROF[encounter],N$4)</f>
        <v>2009.72</v>
      </c>
      <c r="O1034" s="18">
        <f t="shared" si="115"/>
        <v>2009.72</v>
      </c>
      <c r="P1034" s="1">
        <f t="shared" si="116"/>
        <v>0</v>
      </c>
      <c r="Q1034" s="1">
        <f t="shared" si="117"/>
        <v>2.6666666666666665</v>
      </c>
      <c r="R1034" s="1">
        <f t="shared" si="118"/>
        <v>2.6666666666666665</v>
      </c>
      <c r="S1034" s="2">
        <f>SUM($R$6:$R1034)/SUM($R$6:$R$1749)</f>
        <v>0.98781989589478003</v>
      </c>
    </row>
    <row r="1035" spans="1:19" x14ac:dyDescent="0.35">
      <c r="A1035">
        <v>1053669127</v>
      </c>
      <c r="B1035" t="s">
        <v>351</v>
      </c>
      <c r="C1035" t="s">
        <v>777</v>
      </c>
      <c r="D1035" s="1">
        <f>SUMIFS(T_PROF[claims],T_PROF[year],D$2,T_PROF[encounter],D$4,T_PROF[bill_npi],$A1035)</f>
        <v>4</v>
      </c>
      <c r="E1035" s="1">
        <f>SUMIFS(T_PROF[claims],T_PROF[year],E$2,T_PROF[encounter],E$4,T_PROF[bill_npi],$A1035)</f>
        <v>0</v>
      </c>
      <c r="F1035" s="1">
        <f t="shared" si="112"/>
        <v>4</v>
      </c>
      <c r="G1035" s="1">
        <f>SUMIFS(T_PROF[claims],T_PROF[year],G$2,T_PROF[encounter],G$4,T_PROF[bill_npi],$A1035)</f>
        <v>0</v>
      </c>
      <c r="H1035" s="1">
        <f>SUMIFS(T_PROF[claims],T_PROF[year],H$2,T_PROF[encounter],H$4,T_PROF[bill_npi],$A1035)</f>
        <v>0</v>
      </c>
      <c r="I1035" s="1">
        <f t="shared" si="113"/>
        <v>0</v>
      </c>
      <c r="J1035" s="1">
        <f>SUMIFS(T_PROF[claims],T_PROF[year],J$2,T_PROF[encounter],J$4,T_PROF[bill_npi],$A1035)</f>
        <v>0</v>
      </c>
      <c r="K1035" s="1">
        <f>SUMIFS(T_PROF[claims],T_PROF[year],K$2,T_PROF[encounter],K$4,T_PROF[bill_npi],$A1035)</f>
        <v>0</v>
      </c>
      <c r="L1035" s="1">
        <f t="shared" si="114"/>
        <v>0</v>
      </c>
      <c r="M1035" s="18">
        <f>SUMIFS(T_PROF[paid_amt],T_PROF[bill_npi],$A1035,T_PROF[year],M$2,T_PROF[encounter],M$4)</f>
        <v>0</v>
      </c>
      <c r="N1035" s="18">
        <f>SUMIFS(T_PROF[paid_amt],T_PROF[bill_npi],$A1035,T_PROF[year],N$2,T_PROF[encounter],N$4)</f>
        <v>0</v>
      </c>
      <c r="O1035" s="18">
        <f t="shared" si="115"/>
        <v>0</v>
      </c>
      <c r="P1035" s="1">
        <f t="shared" si="116"/>
        <v>1.3333333333333333</v>
      </c>
      <c r="Q1035" s="1">
        <f t="shared" si="117"/>
        <v>0</v>
      </c>
      <c r="R1035" s="1">
        <f t="shared" si="118"/>
        <v>1.3333333333333333</v>
      </c>
      <c r="S1035" s="2">
        <f>SUM($R$6:$R1035)/SUM($R$6:$R$1749)</f>
        <v>0.98786128962156072</v>
      </c>
    </row>
    <row r="1036" spans="1:19" x14ac:dyDescent="0.35">
      <c r="A1036">
        <v>1578971032</v>
      </c>
      <c r="B1036" t="s">
        <v>351</v>
      </c>
      <c r="C1036" t="s">
        <v>777</v>
      </c>
      <c r="D1036" s="1">
        <f>SUMIFS(T_PROF[claims],T_PROF[year],D$2,T_PROF[encounter],D$4,T_PROF[bill_npi],$A1036)</f>
        <v>0</v>
      </c>
      <c r="E1036" s="1">
        <f>SUMIFS(T_PROF[claims],T_PROF[year],E$2,T_PROF[encounter],E$4,T_PROF[bill_npi],$A1036)</f>
        <v>0</v>
      </c>
      <c r="F1036" s="1">
        <f t="shared" si="112"/>
        <v>0</v>
      </c>
      <c r="G1036" s="1">
        <f>SUMIFS(T_PROF[claims],T_PROF[year],G$2,T_PROF[encounter],G$4,T_PROF[bill_npi],$A1036)</f>
        <v>0</v>
      </c>
      <c r="H1036" s="1">
        <f>SUMIFS(T_PROF[claims],T_PROF[year],H$2,T_PROF[encounter],H$4,T_PROF[bill_npi],$A1036)</f>
        <v>0</v>
      </c>
      <c r="I1036" s="1">
        <f t="shared" si="113"/>
        <v>0</v>
      </c>
      <c r="J1036" s="1">
        <f>SUMIFS(T_PROF[claims],T_PROF[year],J$2,T_PROF[encounter],J$4,T_PROF[bill_npi],$A1036)</f>
        <v>0</v>
      </c>
      <c r="K1036" s="1">
        <f>SUMIFS(T_PROF[claims],T_PROF[year],K$2,T_PROF[encounter],K$4,T_PROF[bill_npi],$A1036)</f>
        <v>0</v>
      </c>
      <c r="L1036" s="1">
        <f t="shared" si="114"/>
        <v>0</v>
      </c>
      <c r="M1036" s="18">
        <f>SUMIFS(T_PROF[paid_amt],T_PROF[bill_npi],$A1036,T_PROF[year],M$2,T_PROF[encounter],M$4)</f>
        <v>0</v>
      </c>
      <c r="N1036" s="18">
        <f>SUMIFS(T_PROF[paid_amt],T_PROF[bill_npi],$A1036,T_PROF[year],N$2,T_PROF[encounter],N$4)</f>
        <v>0</v>
      </c>
      <c r="O1036" s="18">
        <f t="shared" si="115"/>
        <v>0</v>
      </c>
      <c r="P1036" s="1">
        <f t="shared" si="116"/>
        <v>0</v>
      </c>
      <c r="Q1036" s="1">
        <f t="shared" si="117"/>
        <v>0</v>
      </c>
      <c r="R1036" s="1">
        <f t="shared" si="118"/>
        <v>0</v>
      </c>
      <c r="S1036" s="2">
        <f>SUM($R$6:$R1036)/SUM($R$6:$R$1749)</f>
        <v>0.98786128962156072</v>
      </c>
    </row>
    <row r="1037" spans="1:19" x14ac:dyDescent="0.35">
      <c r="A1037">
        <v>1912393117</v>
      </c>
      <c r="B1037" t="s">
        <v>351</v>
      </c>
      <c r="C1037" t="s">
        <v>777</v>
      </c>
      <c r="D1037" s="1">
        <f>SUMIFS(T_PROF[claims],T_PROF[year],D$2,T_PROF[encounter],D$4,T_PROF[bill_npi],$A1037)</f>
        <v>0</v>
      </c>
      <c r="E1037" s="1">
        <f>SUMIFS(T_PROF[claims],T_PROF[year],E$2,T_PROF[encounter],E$4,T_PROF[bill_npi],$A1037)</f>
        <v>0</v>
      </c>
      <c r="F1037" s="1">
        <f t="shared" si="112"/>
        <v>0</v>
      </c>
      <c r="G1037" s="1">
        <f>SUMIFS(T_PROF[claims],T_PROF[year],G$2,T_PROF[encounter],G$4,T_PROF[bill_npi],$A1037)</f>
        <v>6</v>
      </c>
      <c r="H1037" s="1">
        <f>SUMIFS(T_PROF[claims],T_PROF[year],H$2,T_PROF[encounter],H$4,T_PROF[bill_npi],$A1037)</f>
        <v>0</v>
      </c>
      <c r="I1037" s="1">
        <f t="shared" si="113"/>
        <v>6</v>
      </c>
      <c r="J1037" s="1">
        <f>SUMIFS(T_PROF[claims],T_PROF[year],J$2,T_PROF[encounter],J$4,T_PROF[bill_npi],$A1037)</f>
        <v>1</v>
      </c>
      <c r="K1037" s="1">
        <f>SUMIFS(T_PROF[claims],T_PROF[year],K$2,T_PROF[encounter],K$4,T_PROF[bill_npi],$A1037)</f>
        <v>0</v>
      </c>
      <c r="L1037" s="1">
        <f t="shared" si="114"/>
        <v>1</v>
      </c>
      <c r="M1037" s="18">
        <f>SUMIFS(T_PROF[paid_amt],T_PROF[bill_npi],$A1037,T_PROF[year],M$2,T_PROF[encounter],M$4)</f>
        <v>50</v>
      </c>
      <c r="N1037" s="18">
        <f>SUMIFS(T_PROF[paid_amt],T_PROF[bill_npi],$A1037,T_PROF[year],N$2,T_PROF[encounter],N$4)</f>
        <v>0</v>
      </c>
      <c r="O1037" s="18">
        <f t="shared" si="115"/>
        <v>50</v>
      </c>
      <c r="P1037" s="1">
        <f t="shared" si="116"/>
        <v>2.3333333333333335</v>
      </c>
      <c r="Q1037" s="1">
        <f t="shared" si="117"/>
        <v>0</v>
      </c>
      <c r="R1037" s="1">
        <f t="shared" si="118"/>
        <v>2.3333333333333335</v>
      </c>
      <c r="S1037" s="2">
        <f>SUM($R$6:$R1037)/SUM($R$6:$R$1749)</f>
        <v>0.98793372864342699</v>
      </c>
    </row>
    <row r="1038" spans="1:19" x14ac:dyDescent="0.35">
      <c r="A1038">
        <v>1487624144</v>
      </c>
      <c r="B1038" t="s">
        <v>351</v>
      </c>
      <c r="C1038" t="s">
        <v>777</v>
      </c>
      <c r="D1038" s="1">
        <f>SUMIFS(T_PROF[claims],T_PROF[year],D$2,T_PROF[encounter],D$4,T_PROF[bill_npi],$A1038)</f>
        <v>2</v>
      </c>
      <c r="E1038" s="1">
        <f>SUMIFS(T_PROF[claims],T_PROF[year],E$2,T_PROF[encounter],E$4,T_PROF[bill_npi],$A1038)</f>
        <v>0</v>
      </c>
      <c r="F1038" s="1">
        <f t="shared" si="112"/>
        <v>2</v>
      </c>
      <c r="G1038" s="1">
        <f>SUMIFS(T_PROF[claims],T_PROF[year],G$2,T_PROF[encounter],G$4,T_PROF[bill_npi],$A1038)</f>
        <v>0</v>
      </c>
      <c r="H1038" s="1">
        <f>SUMIFS(T_PROF[claims],T_PROF[year],H$2,T_PROF[encounter],H$4,T_PROF[bill_npi],$A1038)</f>
        <v>0</v>
      </c>
      <c r="I1038" s="1">
        <f t="shared" si="113"/>
        <v>0</v>
      </c>
      <c r="J1038" s="1">
        <f>SUMIFS(T_PROF[claims],T_PROF[year],J$2,T_PROF[encounter],J$4,T_PROF[bill_npi],$A1038)</f>
        <v>0</v>
      </c>
      <c r="K1038" s="1">
        <f>SUMIFS(T_PROF[claims],T_PROF[year],K$2,T_PROF[encounter],K$4,T_PROF[bill_npi],$A1038)</f>
        <v>0</v>
      </c>
      <c r="L1038" s="1">
        <f t="shared" si="114"/>
        <v>0</v>
      </c>
      <c r="M1038" s="18">
        <f>SUMIFS(T_PROF[paid_amt],T_PROF[bill_npi],$A1038,T_PROF[year],M$2,T_PROF[encounter],M$4)</f>
        <v>0</v>
      </c>
      <c r="N1038" s="18">
        <f>SUMIFS(T_PROF[paid_amt],T_PROF[bill_npi],$A1038,T_PROF[year],N$2,T_PROF[encounter],N$4)</f>
        <v>0</v>
      </c>
      <c r="O1038" s="18">
        <f t="shared" si="115"/>
        <v>0</v>
      </c>
      <c r="P1038" s="1">
        <f t="shared" si="116"/>
        <v>0.66666666666666663</v>
      </c>
      <c r="Q1038" s="1">
        <f t="shared" si="117"/>
        <v>0</v>
      </c>
      <c r="R1038" s="1">
        <f t="shared" si="118"/>
        <v>0.66666666666666663</v>
      </c>
      <c r="S1038" s="2">
        <f>SUM($R$6:$R1038)/SUM($R$6:$R$1749)</f>
        <v>0.98795442550681734</v>
      </c>
    </row>
    <row r="1039" spans="1:19" x14ac:dyDescent="0.35">
      <c r="A1039">
        <v>1811214091</v>
      </c>
      <c r="B1039" t="s">
        <v>351</v>
      </c>
      <c r="C1039" t="s">
        <v>777</v>
      </c>
      <c r="D1039" s="1">
        <f>SUMIFS(T_PROF[claims],T_PROF[year],D$2,T_PROF[encounter],D$4,T_PROF[bill_npi],$A1039)</f>
        <v>0</v>
      </c>
      <c r="E1039" s="1">
        <f>SUMIFS(T_PROF[claims],T_PROF[year],E$2,T_PROF[encounter],E$4,T_PROF[bill_npi],$A1039)</f>
        <v>6</v>
      </c>
      <c r="F1039" s="1">
        <f t="shared" si="112"/>
        <v>6</v>
      </c>
      <c r="G1039" s="1">
        <f>SUMIFS(T_PROF[claims],T_PROF[year],G$2,T_PROF[encounter],G$4,T_PROF[bill_npi],$A1039)</f>
        <v>0</v>
      </c>
      <c r="H1039" s="1">
        <f>SUMIFS(T_PROF[claims],T_PROF[year],H$2,T_PROF[encounter],H$4,T_PROF[bill_npi],$A1039)</f>
        <v>0</v>
      </c>
      <c r="I1039" s="1">
        <f t="shared" si="113"/>
        <v>0</v>
      </c>
      <c r="J1039" s="1">
        <f>SUMIFS(T_PROF[claims],T_PROF[year],J$2,T_PROF[encounter],J$4,T_PROF[bill_npi],$A1039)</f>
        <v>0</v>
      </c>
      <c r="K1039" s="1">
        <f>SUMIFS(T_PROF[claims],T_PROF[year],K$2,T_PROF[encounter],K$4,T_PROF[bill_npi],$A1039)</f>
        <v>0</v>
      </c>
      <c r="L1039" s="1">
        <f t="shared" si="114"/>
        <v>0</v>
      </c>
      <c r="M1039" s="18">
        <f>SUMIFS(T_PROF[paid_amt],T_PROF[bill_npi],$A1039,T_PROF[year],M$2,T_PROF[encounter],M$4)</f>
        <v>0</v>
      </c>
      <c r="N1039" s="18">
        <f>SUMIFS(T_PROF[paid_amt],T_PROF[bill_npi],$A1039,T_PROF[year],N$2,T_PROF[encounter],N$4)</f>
        <v>0</v>
      </c>
      <c r="O1039" s="18">
        <f t="shared" si="115"/>
        <v>0</v>
      </c>
      <c r="P1039" s="1">
        <f t="shared" si="116"/>
        <v>0</v>
      </c>
      <c r="Q1039" s="1">
        <f t="shared" si="117"/>
        <v>2</v>
      </c>
      <c r="R1039" s="1">
        <f t="shared" si="118"/>
        <v>2</v>
      </c>
      <c r="S1039" s="2">
        <f>SUM($R$6:$R1039)/SUM($R$6:$R$1749)</f>
        <v>0.98801651609698837</v>
      </c>
    </row>
    <row r="1040" spans="1:19" x14ac:dyDescent="0.35">
      <c r="A1040">
        <v>1518504281</v>
      </c>
      <c r="B1040" t="s">
        <v>351</v>
      </c>
      <c r="C1040" t="s">
        <v>777</v>
      </c>
      <c r="D1040" s="1">
        <f>SUMIFS(T_PROF[claims],T_PROF[year],D$2,T_PROF[encounter],D$4,T_PROF[bill_npi],$A1040)</f>
        <v>0</v>
      </c>
      <c r="E1040" s="1">
        <f>SUMIFS(T_PROF[claims],T_PROF[year],E$2,T_PROF[encounter],E$4,T_PROF[bill_npi],$A1040)</f>
        <v>0</v>
      </c>
      <c r="F1040" s="1">
        <f t="shared" si="112"/>
        <v>0</v>
      </c>
      <c r="G1040" s="1">
        <f>SUMIFS(T_PROF[claims],T_PROF[year],G$2,T_PROF[encounter],G$4,T_PROF[bill_npi],$A1040)</f>
        <v>0</v>
      </c>
      <c r="H1040" s="1">
        <f>SUMIFS(T_PROF[claims],T_PROF[year],H$2,T_PROF[encounter],H$4,T_PROF[bill_npi],$A1040)</f>
        <v>6</v>
      </c>
      <c r="I1040" s="1">
        <f t="shared" si="113"/>
        <v>6</v>
      </c>
      <c r="J1040" s="1">
        <f>SUMIFS(T_PROF[claims],T_PROF[year],J$2,T_PROF[encounter],J$4,T_PROF[bill_npi],$A1040)</f>
        <v>0</v>
      </c>
      <c r="K1040" s="1">
        <f>SUMIFS(T_PROF[claims],T_PROF[year],K$2,T_PROF[encounter],K$4,T_PROF[bill_npi],$A1040)</f>
        <v>60</v>
      </c>
      <c r="L1040" s="1">
        <f t="shared" si="114"/>
        <v>60</v>
      </c>
      <c r="M1040" s="18">
        <f>SUMIFS(T_PROF[paid_amt],T_PROF[bill_npi],$A1040,T_PROF[year],M$2,T_PROF[encounter],M$4)</f>
        <v>0</v>
      </c>
      <c r="N1040" s="18">
        <f>SUMIFS(T_PROF[paid_amt],T_PROF[bill_npi],$A1040,T_PROF[year],N$2,T_PROF[encounter],N$4)</f>
        <v>50123.5</v>
      </c>
      <c r="O1040" s="18">
        <f t="shared" si="115"/>
        <v>50123.5</v>
      </c>
      <c r="P1040" s="1">
        <f t="shared" si="116"/>
        <v>0</v>
      </c>
      <c r="Q1040" s="1">
        <f t="shared" si="117"/>
        <v>22</v>
      </c>
      <c r="R1040" s="1">
        <f t="shared" si="118"/>
        <v>22</v>
      </c>
      <c r="S1040" s="2">
        <f>SUM($R$6:$R1040)/SUM($R$6:$R$1749)</f>
        <v>0.98869951258887001</v>
      </c>
    </row>
    <row r="1041" spans="1:19" x14ac:dyDescent="0.35">
      <c r="A1041">
        <v>1801823018</v>
      </c>
      <c r="B1041" t="s">
        <v>361</v>
      </c>
      <c r="C1041" t="s">
        <v>546</v>
      </c>
      <c r="D1041" s="1">
        <f>SUMIFS(T_PROF[claims],T_PROF[year],D$2,T_PROF[encounter],D$4,T_PROF[bill_npi],$A1041)</f>
        <v>0</v>
      </c>
      <c r="E1041" s="1">
        <f>SUMIFS(T_PROF[claims],T_PROF[year],E$2,T_PROF[encounter],E$4,T_PROF[bill_npi],$A1041)</f>
        <v>0</v>
      </c>
      <c r="F1041" s="1">
        <f t="shared" si="112"/>
        <v>0</v>
      </c>
      <c r="G1041" s="1">
        <f>SUMIFS(T_PROF[claims],T_PROF[year],G$2,T_PROF[encounter],G$4,T_PROF[bill_npi],$A1041)</f>
        <v>0</v>
      </c>
      <c r="H1041" s="1">
        <f>SUMIFS(T_PROF[claims],T_PROF[year],H$2,T_PROF[encounter],H$4,T_PROF[bill_npi],$A1041)</f>
        <v>0</v>
      </c>
      <c r="I1041" s="1">
        <f t="shared" si="113"/>
        <v>0</v>
      </c>
      <c r="J1041" s="1">
        <f>SUMIFS(T_PROF[claims],T_PROF[year],J$2,T_PROF[encounter],J$4,T_PROF[bill_npi],$A1041)</f>
        <v>0</v>
      </c>
      <c r="K1041" s="1">
        <f>SUMIFS(T_PROF[claims],T_PROF[year],K$2,T_PROF[encounter],K$4,T_PROF[bill_npi],$A1041)</f>
        <v>0</v>
      </c>
      <c r="L1041" s="1">
        <f t="shared" si="114"/>
        <v>0</v>
      </c>
      <c r="M1041" s="18">
        <f>SUMIFS(T_PROF[paid_amt],T_PROF[bill_npi],$A1041,T_PROF[year],M$2,T_PROF[encounter],M$4)</f>
        <v>0</v>
      </c>
      <c r="N1041" s="18">
        <f>SUMIFS(T_PROF[paid_amt],T_PROF[bill_npi],$A1041,T_PROF[year],N$2,T_PROF[encounter],N$4)</f>
        <v>0</v>
      </c>
      <c r="O1041" s="18">
        <f t="shared" si="115"/>
        <v>0</v>
      </c>
      <c r="P1041" s="1">
        <f t="shared" si="116"/>
        <v>0</v>
      </c>
      <c r="Q1041" s="1">
        <f t="shared" si="117"/>
        <v>0</v>
      </c>
      <c r="R1041" s="1">
        <f t="shared" si="118"/>
        <v>0</v>
      </c>
      <c r="S1041" s="2">
        <f>SUM($R$6:$R1041)/SUM($R$6:$R$1749)</f>
        <v>0.98869951258887001</v>
      </c>
    </row>
    <row r="1042" spans="1:19" x14ac:dyDescent="0.35">
      <c r="A1042">
        <v>1629261557</v>
      </c>
      <c r="B1042" t="s">
        <v>367</v>
      </c>
      <c r="C1042" t="s">
        <v>2086</v>
      </c>
      <c r="D1042" s="1">
        <f>SUMIFS(T_PROF[claims],T_PROF[year],D$2,T_PROF[encounter],D$4,T_PROF[bill_npi],$A1042)</f>
        <v>0</v>
      </c>
      <c r="E1042" s="1">
        <f>SUMIFS(T_PROF[claims],T_PROF[year],E$2,T_PROF[encounter],E$4,T_PROF[bill_npi],$A1042)</f>
        <v>0</v>
      </c>
      <c r="F1042" s="1">
        <f t="shared" si="112"/>
        <v>0</v>
      </c>
      <c r="G1042" s="1">
        <f>SUMIFS(T_PROF[claims],T_PROF[year],G$2,T_PROF[encounter],G$4,T_PROF[bill_npi],$A1042)</f>
        <v>0</v>
      </c>
      <c r="H1042" s="1">
        <f>SUMIFS(T_PROF[claims],T_PROF[year],H$2,T_PROF[encounter],H$4,T_PROF[bill_npi],$A1042)</f>
        <v>6</v>
      </c>
      <c r="I1042" s="1">
        <f t="shared" si="113"/>
        <v>6</v>
      </c>
      <c r="J1042" s="1">
        <f>SUMIFS(T_PROF[claims],T_PROF[year],J$2,T_PROF[encounter],J$4,T_PROF[bill_npi],$A1042)</f>
        <v>0</v>
      </c>
      <c r="K1042" s="1">
        <f>SUMIFS(T_PROF[claims],T_PROF[year],K$2,T_PROF[encounter],K$4,T_PROF[bill_npi],$A1042)</f>
        <v>2</v>
      </c>
      <c r="L1042" s="1">
        <f t="shared" si="114"/>
        <v>2</v>
      </c>
      <c r="M1042" s="18">
        <f>SUMIFS(T_PROF[paid_amt],T_PROF[bill_npi],$A1042,T_PROF[year],M$2,T_PROF[encounter],M$4)</f>
        <v>0</v>
      </c>
      <c r="N1042" s="18">
        <f>SUMIFS(T_PROF[paid_amt],T_PROF[bill_npi],$A1042,T_PROF[year],N$2,T_PROF[encounter],N$4)</f>
        <v>8800</v>
      </c>
      <c r="O1042" s="18">
        <f t="shared" si="115"/>
        <v>8800</v>
      </c>
      <c r="P1042" s="1">
        <f t="shared" si="116"/>
        <v>0</v>
      </c>
      <c r="Q1042" s="1">
        <f t="shared" si="117"/>
        <v>2.6666666666666665</v>
      </c>
      <c r="R1042" s="1">
        <f t="shared" si="118"/>
        <v>2.6666666666666665</v>
      </c>
      <c r="S1042" s="2">
        <f>SUM($R$6:$R1042)/SUM($R$6:$R$1749)</f>
        <v>0.98878230004243151</v>
      </c>
    </row>
    <row r="1043" spans="1:19" x14ac:dyDescent="0.35">
      <c r="A1043">
        <v>1689676983</v>
      </c>
      <c r="B1043" t="s">
        <v>351</v>
      </c>
      <c r="C1043" t="s">
        <v>777</v>
      </c>
      <c r="D1043" s="1">
        <f>SUMIFS(T_PROF[claims],T_PROF[year],D$2,T_PROF[encounter],D$4,T_PROF[bill_npi],$A1043)</f>
        <v>0</v>
      </c>
      <c r="E1043" s="1">
        <f>SUMIFS(T_PROF[claims],T_PROF[year],E$2,T_PROF[encounter],E$4,T_PROF[bill_npi],$A1043)</f>
        <v>0</v>
      </c>
      <c r="F1043" s="1">
        <f t="shared" si="112"/>
        <v>0</v>
      </c>
      <c r="G1043" s="1">
        <f>SUMIFS(T_PROF[claims],T_PROF[year],G$2,T_PROF[encounter],G$4,T_PROF[bill_npi],$A1043)</f>
        <v>0</v>
      </c>
      <c r="H1043" s="1">
        <f>SUMIFS(T_PROF[claims],T_PROF[year],H$2,T_PROF[encounter],H$4,T_PROF[bill_npi],$A1043)</f>
        <v>0</v>
      </c>
      <c r="I1043" s="1">
        <f t="shared" si="113"/>
        <v>0</v>
      </c>
      <c r="J1043" s="1">
        <f>SUMIFS(T_PROF[claims],T_PROF[year],J$2,T_PROF[encounter],J$4,T_PROF[bill_npi],$A1043)</f>
        <v>0</v>
      </c>
      <c r="K1043" s="1">
        <f>SUMIFS(T_PROF[claims],T_PROF[year],K$2,T_PROF[encounter],K$4,T_PROF[bill_npi],$A1043)</f>
        <v>0</v>
      </c>
      <c r="L1043" s="1">
        <f t="shared" si="114"/>
        <v>0</v>
      </c>
      <c r="M1043" s="18">
        <f>SUMIFS(T_PROF[paid_amt],T_PROF[bill_npi],$A1043,T_PROF[year],M$2,T_PROF[encounter],M$4)</f>
        <v>0</v>
      </c>
      <c r="N1043" s="18">
        <f>SUMIFS(T_PROF[paid_amt],T_PROF[bill_npi],$A1043,T_PROF[year],N$2,T_PROF[encounter],N$4)</f>
        <v>0</v>
      </c>
      <c r="O1043" s="18">
        <f t="shared" si="115"/>
        <v>0</v>
      </c>
      <c r="P1043" s="1">
        <f t="shared" si="116"/>
        <v>0</v>
      </c>
      <c r="Q1043" s="1">
        <f t="shared" si="117"/>
        <v>0</v>
      </c>
      <c r="R1043" s="1">
        <f t="shared" si="118"/>
        <v>0</v>
      </c>
      <c r="S1043" s="2">
        <f>SUM($R$6:$R1043)/SUM($R$6:$R$1749)</f>
        <v>0.98878230004243151</v>
      </c>
    </row>
    <row r="1044" spans="1:19" x14ac:dyDescent="0.35">
      <c r="A1044">
        <v>1568545168</v>
      </c>
      <c r="B1044" t="s">
        <v>351</v>
      </c>
      <c r="C1044" t="s">
        <v>777</v>
      </c>
      <c r="D1044" s="1">
        <f>SUMIFS(T_PROF[claims],T_PROF[year],D$2,T_PROF[encounter],D$4,T_PROF[bill_npi],$A1044)</f>
        <v>0</v>
      </c>
      <c r="E1044" s="1">
        <f>SUMIFS(T_PROF[claims],T_PROF[year],E$2,T_PROF[encounter],E$4,T_PROF[bill_npi],$A1044)</f>
        <v>0</v>
      </c>
      <c r="F1044" s="1">
        <f t="shared" si="112"/>
        <v>0</v>
      </c>
      <c r="G1044" s="1">
        <f>SUMIFS(T_PROF[claims],T_PROF[year],G$2,T_PROF[encounter],G$4,T_PROF[bill_npi],$A1044)</f>
        <v>0</v>
      </c>
      <c r="H1044" s="1">
        <f>SUMIFS(T_PROF[claims],T_PROF[year],H$2,T_PROF[encounter],H$4,T_PROF[bill_npi],$A1044)</f>
        <v>0</v>
      </c>
      <c r="I1044" s="1">
        <f t="shared" si="113"/>
        <v>0</v>
      </c>
      <c r="J1044" s="1">
        <f>SUMIFS(T_PROF[claims],T_PROF[year],J$2,T_PROF[encounter],J$4,T_PROF[bill_npi],$A1044)</f>
        <v>0</v>
      </c>
      <c r="K1044" s="1">
        <f>SUMIFS(T_PROF[claims],T_PROF[year],K$2,T_PROF[encounter],K$4,T_PROF[bill_npi],$A1044)</f>
        <v>0</v>
      </c>
      <c r="L1044" s="1">
        <f t="shared" si="114"/>
        <v>0</v>
      </c>
      <c r="M1044" s="18">
        <f>SUMIFS(T_PROF[paid_amt],T_PROF[bill_npi],$A1044,T_PROF[year],M$2,T_PROF[encounter],M$4)</f>
        <v>0</v>
      </c>
      <c r="N1044" s="18">
        <f>SUMIFS(T_PROF[paid_amt],T_PROF[bill_npi],$A1044,T_PROF[year],N$2,T_PROF[encounter],N$4)</f>
        <v>0</v>
      </c>
      <c r="O1044" s="18">
        <f t="shared" si="115"/>
        <v>0</v>
      </c>
      <c r="P1044" s="1">
        <f t="shared" si="116"/>
        <v>0</v>
      </c>
      <c r="Q1044" s="1">
        <f t="shared" si="117"/>
        <v>0</v>
      </c>
      <c r="R1044" s="1">
        <f t="shared" si="118"/>
        <v>0</v>
      </c>
      <c r="S1044" s="2">
        <f>SUM($R$6:$R1044)/SUM($R$6:$R$1749)</f>
        <v>0.98878230004243151</v>
      </c>
    </row>
    <row r="1045" spans="1:19" x14ac:dyDescent="0.35">
      <c r="A1045">
        <v>1639154826</v>
      </c>
      <c r="B1045" t="s">
        <v>351</v>
      </c>
      <c r="C1045" t="s">
        <v>777</v>
      </c>
      <c r="D1045" s="1">
        <f>SUMIFS(T_PROF[claims],T_PROF[year],D$2,T_PROF[encounter],D$4,T_PROF[bill_npi],$A1045)</f>
        <v>4</v>
      </c>
      <c r="E1045" s="1">
        <f>SUMIFS(T_PROF[claims],T_PROF[year],E$2,T_PROF[encounter],E$4,T_PROF[bill_npi],$A1045)</f>
        <v>0</v>
      </c>
      <c r="F1045" s="1">
        <f t="shared" si="112"/>
        <v>4</v>
      </c>
      <c r="G1045" s="1">
        <f>SUMIFS(T_PROF[claims],T_PROF[year],G$2,T_PROF[encounter],G$4,T_PROF[bill_npi],$A1045)</f>
        <v>0</v>
      </c>
      <c r="H1045" s="1">
        <f>SUMIFS(T_PROF[claims],T_PROF[year],H$2,T_PROF[encounter],H$4,T_PROF[bill_npi],$A1045)</f>
        <v>0</v>
      </c>
      <c r="I1045" s="1">
        <f t="shared" si="113"/>
        <v>0</v>
      </c>
      <c r="J1045" s="1">
        <f>SUMIFS(T_PROF[claims],T_PROF[year],J$2,T_PROF[encounter],J$4,T_PROF[bill_npi],$A1045)</f>
        <v>1</v>
      </c>
      <c r="K1045" s="1">
        <f>SUMIFS(T_PROF[claims],T_PROF[year],K$2,T_PROF[encounter],K$4,T_PROF[bill_npi],$A1045)</f>
        <v>0</v>
      </c>
      <c r="L1045" s="1">
        <f t="shared" si="114"/>
        <v>1</v>
      </c>
      <c r="M1045" s="18">
        <f>SUMIFS(T_PROF[paid_amt],T_PROF[bill_npi],$A1045,T_PROF[year],M$2,T_PROF[encounter],M$4)</f>
        <v>1720.75</v>
      </c>
      <c r="N1045" s="18">
        <f>SUMIFS(T_PROF[paid_amt],T_PROF[bill_npi],$A1045,T_PROF[year],N$2,T_PROF[encounter],N$4)</f>
        <v>0</v>
      </c>
      <c r="O1045" s="18">
        <f t="shared" si="115"/>
        <v>1720.75</v>
      </c>
      <c r="P1045" s="1">
        <f t="shared" si="116"/>
        <v>1.6666666666666667</v>
      </c>
      <c r="Q1045" s="1">
        <f t="shared" si="117"/>
        <v>0</v>
      </c>
      <c r="R1045" s="1">
        <f t="shared" si="118"/>
        <v>1.6666666666666667</v>
      </c>
      <c r="S1045" s="2">
        <f>SUM($R$6:$R1045)/SUM($R$6:$R$1749)</f>
        <v>0.98883404220090743</v>
      </c>
    </row>
    <row r="1046" spans="1:19" x14ac:dyDescent="0.35">
      <c r="A1046">
        <v>1477750669</v>
      </c>
      <c r="B1046" t="s">
        <v>342</v>
      </c>
      <c r="C1046" t="e">
        <v>#N/A</v>
      </c>
      <c r="D1046" s="1">
        <f>SUMIFS(T_PROF[claims],T_PROF[year],D$2,T_PROF[encounter],D$4,T_PROF[bill_npi],$A1046)</f>
        <v>0</v>
      </c>
      <c r="E1046" s="1">
        <f>SUMIFS(T_PROF[claims],T_PROF[year],E$2,T_PROF[encounter],E$4,T_PROF[bill_npi],$A1046)</f>
        <v>0</v>
      </c>
      <c r="F1046" s="1">
        <f t="shared" si="112"/>
        <v>0</v>
      </c>
      <c r="G1046" s="1">
        <f>SUMIFS(T_PROF[claims],T_PROF[year],G$2,T_PROF[encounter],G$4,T_PROF[bill_npi],$A1046)</f>
        <v>0</v>
      </c>
      <c r="H1046" s="1">
        <f>SUMIFS(T_PROF[claims],T_PROF[year],H$2,T_PROF[encounter],H$4,T_PROF[bill_npi],$A1046)</f>
        <v>0</v>
      </c>
      <c r="I1046" s="1">
        <f t="shared" si="113"/>
        <v>0</v>
      </c>
      <c r="J1046" s="1">
        <f>SUMIFS(T_PROF[claims],T_PROF[year],J$2,T_PROF[encounter],J$4,T_PROF[bill_npi],$A1046)</f>
        <v>0</v>
      </c>
      <c r="K1046" s="1">
        <f>SUMIFS(T_PROF[claims],T_PROF[year],K$2,T_PROF[encounter],K$4,T_PROF[bill_npi],$A1046)</f>
        <v>0</v>
      </c>
      <c r="L1046" s="1">
        <f t="shared" si="114"/>
        <v>0</v>
      </c>
      <c r="M1046" s="18">
        <f>SUMIFS(T_PROF[paid_amt],T_PROF[bill_npi],$A1046,T_PROF[year],M$2,T_PROF[encounter],M$4)</f>
        <v>0</v>
      </c>
      <c r="N1046" s="18">
        <f>SUMIFS(T_PROF[paid_amt],T_PROF[bill_npi],$A1046,T_PROF[year],N$2,T_PROF[encounter],N$4)</f>
        <v>0</v>
      </c>
      <c r="O1046" s="18">
        <f t="shared" si="115"/>
        <v>0</v>
      </c>
      <c r="P1046" s="1">
        <f t="shared" si="116"/>
        <v>0</v>
      </c>
      <c r="Q1046" s="1">
        <f t="shared" si="117"/>
        <v>0</v>
      </c>
      <c r="R1046" s="1">
        <f t="shared" si="118"/>
        <v>0</v>
      </c>
      <c r="S1046" s="2">
        <f>SUM($R$6:$R1046)/SUM($R$6:$R$1749)</f>
        <v>0.98883404220090743</v>
      </c>
    </row>
    <row r="1047" spans="1:19" x14ac:dyDescent="0.35">
      <c r="A1047">
        <v>1154346021</v>
      </c>
      <c r="B1047" t="s">
        <v>351</v>
      </c>
      <c r="C1047" t="s">
        <v>777</v>
      </c>
      <c r="D1047" s="1">
        <f>SUMIFS(T_PROF[claims],T_PROF[year],D$2,T_PROF[encounter],D$4,T_PROF[bill_npi],$A1047)</f>
        <v>0</v>
      </c>
      <c r="E1047" s="1">
        <f>SUMIFS(T_PROF[claims],T_PROF[year],E$2,T_PROF[encounter],E$4,T_PROF[bill_npi],$A1047)</f>
        <v>0</v>
      </c>
      <c r="F1047" s="1">
        <f t="shared" si="112"/>
        <v>0</v>
      </c>
      <c r="G1047" s="1">
        <f>SUMIFS(T_PROF[claims],T_PROF[year],G$2,T_PROF[encounter],G$4,T_PROF[bill_npi],$A1047)</f>
        <v>0</v>
      </c>
      <c r="H1047" s="1">
        <f>SUMIFS(T_PROF[claims],T_PROF[year],H$2,T_PROF[encounter],H$4,T_PROF[bill_npi],$A1047)</f>
        <v>0</v>
      </c>
      <c r="I1047" s="1">
        <f t="shared" si="113"/>
        <v>0</v>
      </c>
      <c r="J1047" s="1">
        <f>SUMIFS(T_PROF[claims],T_PROF[year],J$2,T_PROF[encounter],J$4,T_PROF[bill_npi],$A1047)</f>
        <v>0</v>
      </c>
      <c r="K1047" s="1">
        <f>SUMIFS(T_PROF[claims],T_PROF[year],K$2,T_PROF[encounter],K$4,T_PROF[bill_npi],$A1047)</f>
        <v>0</v>
      </c>
      <c r="L1047" s="1">
        <f t="shared" si="114"/>
        <v>0</v>
      </c>
      <c r="M1047" s="18">
        <f>SUMIFS(T_PROF[paid_amt],T_PROF[bill_npi],$A1047,T_PROF[year],M$2,T_PROF[encounter],M$4)</f>
        <v>0</v>
      </c>
      <c r="N1047" s="18">
        <f>SUMIFS(T_PROF[paid_amt],T_PROF[bill_npi],$A1047,T_PROF[year],N$2,T_PROF[encounter],N$4)</f>
        <v>0</v>
      </c>
      <c r="O1047" s="18">
        <f t="shared" si="115"/>
        <v>0</v>
      </c>
      <c r="P1047" s="1">
        <f t="shared" si="116"/>
        <v>0</v>
      </c>
      <c r="Q1047" s="1">
        <f t="shared" si="117"/>
        <v>0</v>
      </c>
      <c r="R1047" s="1">
        <f t="shared" si="118"/>
        <v>0</v>
      </c>
      <c r="S1047" s="2">
        <f>SUM($R$6:$R1047)/SUM($R$6:$R$1749)</f>
        <v>0.98883404220090743</v>
      </c>
    </row>
    <row r="1048" spans="1:19" x14ac:dyDescent="0.35">
      <c r="A1048">
        <v>1255330916</v>
      </c>
      <c r="B1048" t="s">
        <v>351</v>
      </c>
      <c r="C1048" t="s">
        <v>777</v>
      </c>
      <c r="D1048" s="1">
        <f>SUMIFS(T_PROF[claims],T_PROF[year],D$2,T_PROF[encounter],D$4,T_PROF[bill_npi],$A1048)</f>
        <v>0</v>
      </c>
      <c r="E1048" s="1">
        <f>SUMIFS(T_PROF[claims],T_PROF[year],E$2,T_PROF[encounter],E$4,T_PROF[bill_npi],$A1048)</f>
        <v>0</v>
      </c>
      <c r="F1048" s="1">
        <f t="shared" si="112"/>
        <v>0</v>
      </c>
      <c r="G1048" s="1">
        <f>SUMIFS(T_PROF[claims],T_PROF[year],G$2,T_PROF[encounter],G$4,T_PROF[bill_npi],$A1048)</f>
        <v>0</v>
      </c>
      <c r="H1048" s="1">
        <f>SUMIFS(T_PROF[claims],T_PROF[year],H$2,T_PROF[encounter],H$4,T_PROF[bill_npi],$A1048)</f>
        <v>0</v>
      </c>
      <c r="I1048" s="1">
        <f t="shared" si="113"/>
        <v>0</v>
      </c>
      <c r="J1048" s="1">
        <f>SUMIFS(T_PROF[claims],T_PROF[year],J$2,T_PROF[encounter],J$4,T_PROF[bill_npi],$A1048)</f>
        <v>0</v>
      </c>
      <c r="K1048" s="1">
        <f>SUMIFS(T_PROF[claims],T_PROF[year],K$2,T_PROF[encounter],K$4,T_PROF[bill_npi],$A1048)</f>
        <v>0</v>
      </c>
      <c r="L1048" s="1">
        <f t="shared" si="114"/>
        <v>0</v>
      </c>
      <c r="M1048" s="18">
        <f>SUMIFS(T_PROF[paid_amt],T_PROF[bill_npi],$A1048,T_PROF[year],M$2,T_PROF[encounter],M$4)</f>
        <v>0</v>
      </c>
      <c r="N1048" s="18">
        <f>SUMIFS(T_PROF[paid_amt],T_PROF[bill_npi],$A1048,T_PROF[year],N$2,T_PROF[encounter],N$4)</f>
        <v>0</v>
      </c>
      <c r="O1048" s="18">
        <f t="shared" si="115"/>
        <v>0</v>
      </c>
      <c r="P1048" s="1">
        <f t="shared" si="116"/>
        <v>0</v>
      </c>
      <c r="Q1048" s="1">
        <f t="shared" si="117"/>
        <v>0</v>
      </c>
      <c r="R1048" s="1">
        <f t="shared" si="118"/>
        <v>0</v>
      </c>
      <c r="S1048" s="2">
        <f>SUM($R$6:$R1048)/SUM($R$6:$R$1749)</f>
        <v>0.98883404220090743</v>
      </c>
    </row>
    <row r="1049" spans="1:19" x14ac:dyDescent="0.35">
      <c r="A1049">
        <v>1144209644</v>
      </c>
      <c r="B1049" t="s">
        <v>351</v>
      </c>
      <c r="C1049" t="s">
        <v>777</v>
      </c>
      <c r="D1049" s="1">
        <f>SUMIFS(T_PROF[claims],T_PROF[year],D$2,T_PROF[encounter],D$4,T_PROF[bill_npi],$A1049)</f>
        <v>1</v>
      </c>
      <c r="E1049" s="1">
        <f>SUMIFS(T_PROF[claims],T_PROF[year],E$2,T_PROF[encounter],E$4,T_PROF[bill_npi],$A1049)</f>
        <v>0</v>
      </c>
      <c r="F1049" s="1">
        <f t="shared" si="112"/>
        <v>1</v>
      </c>
      <c r="G1049" s="1">
        <f>SUMIFS(T_PROF[claims],T_PROF[year],G$2,T_PROF[encounter],G$4,T_PROF[bill_npi],$A1049)</f>
        <v>0</v>
      </c>
      <c r="H1049" s="1">
        <f>SUMIFS(T_PROF[claims],T_PROF[year],H$2,T_PROF[encounter],H$4,T_PROF[bill_npi],$A1049)</f>
        <v>0</v>
      </c>
      <c r="I1049" s="1">
        <f t="shared" si="113"/>
        <v>0</v>
      </c>
      <c r="J1049" s="1">
        <f>SUMIFS(T_PROF[claims],T_PROF[year],J$2,T_PROF[encounter],J$4,T_PROF[bill_npi],$A1049)</f>
        <v>0</v>
      </c>
      <c r="K1049" s="1">
        <f>SUMIFS(T_PROF[claims],T_PROF[year],K$2,T_PROF[encounter],K$4,T_PROF[bill_npi],$A1049)</f>
        <v>0</v>
      </c>
      <c r="L1049" s="1">
        <f t="shared" si="114"/>
        <v>0</v>
      </c>
      <c r="M1049" s="18">
        <f>SUMIFS(T_PROF[paid_amt],T_PROF[bill_npi],$A1049,T_PROF[year],M$2,T_PROF[encounter],M$4)</f>
        <v>0</v>
      </c>
      <c r="N1049" s="18">
        <f>SUMIFS(T_PROF[paid_amt],T_PROF[bill_npi],$A1049,T_PROF[year],N$2,T_PROF[encounter],N$4)</f>
        <v>0</v>
      </c>
      <c r="O1049" s="18">
        <f t="shared" si="115"/>
        <v>0</v>
      </c>
      <c r="P1049" s="1">
        <f t="shared" si="116"/>
        <v>0.33333333333333331</v>
      </c>
      <c r="Q1049" s="1">
        <f t="shared" si="117"/>
        <v>0</v>
      </c>
      <c r="R1049" s="1">
        <f t="shared" si="118"/>
        <v>0.33333333333333331</v>
      </c>
      <c r="S1049" s="2">
        <f>SUM($R$6:$R1049)/SUM($R$6:$R$1749)</f>
        <v>0.98884439063260254</v>
      </c>
    </row>
    <row r="1050" spans="1:19" x14ac:dyDescent="0.35">
      <c r="A1050">
        <v>1285764506</v>
      </c>
      <c r="B1050" t="s">
        <v>351</v>
      </c>
      <c r="C1050" t="s">
        <v>777</v>
      </c>
      <c r="D1050" s="1">
        <f>SUMIFS(T_PROF[claims],T_PROF[year],D$2,T_PROF[encounter],D$4,T_PROF[bill_npi],$A1050)</f>
        <v>2</v>
      </c>
      <c r="E1050" s="1">
        <f>SUMIFS(T_PROF[claims],T_PROF[year],E$2,T_PROF[encounter],E$4,T_PROF[bill_npi],$A1050)</f>
        <v>0</v>
      </c>
      <c r="F1050" s="1">
        <f t="shared" si="112"/>
        <v>2</v>
      </c>
      <c r="G1050" s="1">
        <f>SUMIFS(T_PROF[claims],T_PROF[year],G$2,T_PROF[encounter],G$4,T_PROF[bill_npi],$A1050)</f>
        <v>0</v>
      </c>
      <c r="H1050" s="1">
        <f>SUMIFS(T_PROF[claims],T_PROF[year],H$2,T_PROF[encounter],H$4,T_PROF[bill_npi],$A1050)</f>
        <v>0</v>
      </c>
      <c r="I1050" s="1">
        <f t="shared" si="113"/>
        <v>0</v>
      </c>
      <c r="J1050" s="1">
        <f>SUMIFS(T_PROF[claims],T_PROF[year],J$2,T_PROF[encounter],J$4,T_PROF[bill_npi],$A1050)</f>
        <v>0</v>
      </c>
      <c r="K1050" s="1">
        <f>SUMIFS(T_PROF[claims],T_PROF[year],K$2,T_PROF[encounter],K$4,T_PROF[bill_npi],$A1050)</f>
        <v>0</v>
      </c>
      <c r="L1050" s="1">
        <f t="shared" si="114"/>
        <v>0</v>
      </c>
      <c r="M1050" s="18">
        <f>SUMIFS(T_PROF[paid_amt],T_PROF[bill_npi],$A1050,T_PROF[year],M$2,T_PROF[encounter],M$4)</f>
        <v>0</v>
      </c>
      <c r="N1050" s="18">
        <f>SUMIFS(T_PROF[paid_amt],T_PROF[bill_npi],$A1050,T_PROF[year],N$2,T_PROF[encounter],N$4)</f>
        <v>0</v>
      </c>
      <c r="O1050" s="18">
        <f t="shared" si="115"/>
        <v>0</v>
      </c>
      <c r="P1050" s="1">
        <f t="shared" si="116"/>
        <v>0.66666666666666663</v>
      </c>
      <c r="Q1050" s="1">
        <f t="shared" si="117"/>
        <v>0</v>
      </c>
      <c r="R1050" s="1">
        <f t="shared" si="118"/>
        <v>0.66666666666666663</v>
      </c>
      <c r="S1050" s="2">
        <f>SUM($R$6:$R1050)/SUM($R$6:$R$1749)</f>
        <v>0.988865087495993</v>
      </c>
    </row>
    <row r="1051" spans="1:19" x14ac:dyDescent="0.35">
      <c r="A1051">
        <v>1508846585</v>
      </c>
      <c r="B1051" t="s">
        <v>352</v>
      </c>
      <c r="C1051" t="s">
        <v>2130</v>
      </c>
      <c r="D1051" s="1">
        <f>SUMIFS(T_PROF[claims],T_PROF[year],D$2,T_PROF[encounter],D$4,T_PROF[bill_npi],$A1051)</f>
        <v>0</v>
      </c>
      <c r="E1051" s="1">
        <f>SUMIFS(T_PROF[claims],T_PROF[year],E$2,T_PROF[encounter],E$4,T_PROF[bill_npi],$A1051)</f>
        <v>0</v>
      </c>
      <c r="F1051" s="1">
        <f t="shared" si="112"/>
        <v>0</v>
      </c>
      <c r="G1051" s="1">
        <f>SUMIFS(T_PROF[claims],T_PROF[year],G$2,T_PROF[encounter],G$4,T_PROF[bill_npi],$A1051)</f>
        <v>1</v>
      </c>
      <c r="H1051" s="1">
        <f>SUMIFS(T_PROF[claims],T_PROF[year],H$2,T_PROF[encounter],H$4,T_PROF[bill_npi],$A1051)</f>
        <v>0</v>
      </c>
      <c r="I1051" s="1">
        <f t="shared" si="113"/>
        <v>1</v>
      </c>
      <c r="J1051" s="1">
        <f>SUMIFS(T_PROF[claims],T_PROF[year],J$2,T_PROF[encounter],J$4,T_PROF[bill_npi],$A1051)</f>
        <v>0</v>
      </c>
      <c r="K1051" s="1">
        <f>SUMIFS(T_PROF[claims],T_PROF[year],K$2,T_PROF[encounter],K$4,T_PROF[bill_npi],$A1051)</f>
        <v>0</v>
      </c>
      <c r="L1051" s="1">
        <f t="shared" si="114"/>
        <v>0</v>
      </c>
      <c r="M1051" s="18">
        <f>SUMIFS(T_PROF[paid_amt],T_PROF[bill_npi],$A1051,T_PROF[year],M$2,T_PROF[encounter],M$4)</f>
        <v>0</v>
      </c>
      <c r="N1051" s="18">
        <f>SUMIFS(T_PROF[paid_amt],T_PROF[bill_npi],$A1051,T_PROF[year],N$2,T_PROF[encounter],N$4)</f>
        <v>0</v>
      </c>
      <c r="O1051" s="18">
        <f t="shared" si="115"/>
        <v>0</v>
      </c>
      <c r="P1051" s="1">
        <f t="shared" si="116"/>
        <v>0.33333333333333331</v>
      </c>
      <c r="Q1051" s="1">
        <f t="shared" si="117"/>
        <v>0</v>
      </c>
      <c r="R1051" s="1">
        <f t="shared" si="118"/>
        <v>0.33333333333333331</v>
      </c>
      <c r="S1051" s="2">
        <f>SUM($R$6:$R1051)/SUM($R$6:$R$1749)</f>
        <v>0.98887543592768812</v>
      </c>
    </row>
    <row r="1052" spans="1:19" x14ac:dyDescent="0.35">
      <c r="A1052">
        <v>1548201817</v>
      </c>
      <c r="B1052" t="s">
        <v>351</v>
      </c>
      <c r="C1052" t="s">
        <v>777</v>
      </c>
      <c r="D1052" s="1">
        <f>SUMIFS(T_PROF[claims],T_PROF[year],D$2,T_PROF[encounter],D$4,T_PROF[bill_npi],$A1052)</f>
        <v>1</v>
      </c>
      <c r="E1052" s="1">
        <f>SUMIFS(T_PROF[claims],T_PROF[year],E$2,T_PROF[encounter],E$4,T_PROF[bill_npi],$A1052)</f>
        <v>0</v>
      </c>
      <c r="F1052" s="1">
        <f t="shared" si="112"/>
        <v>1</v>
      </c>
      <c r="G1052" s="1">
        <f>SUMIFS(T_PROF[claims],T_PROF[year],G$2,T_PROF[encounter],G$4,T_PROF[bill_npi],$A1052)</f>
        <v>0</v>
      </c>
      <c r="H1052" s="1">
        <f>SUMIFS(T_PROF[claims],T_PROF[year],H$2,T_PROF[encounter],H$4,T_PROF[bill_npi],$A1052)</f>
        <v>0</v>
      </c>
      <c r="I1052" s="1">
        <f t="shared" si="113"/>
        <v>0</v>
      </c>
      <c r="J1052" s="1">
        <f>SUMIFS(T_PROF[claims],T_PROF[year],J$2,T_PROF[encounter],J$4,T_PROF[bill_npi],$A1052)</f>
        <v>0</v>
      </c>
      <c r="K1052" s="1">
        <f>SUMIFS(T_PROF[claims],T_PROF[year],K$2,T_PROF[encounter],K$4,T_PROF[bill_npi],$A1052)</f>
        <v>0</v>
      </c>
      <c r="L1052" s="1">
        <f t="shared" si="114"/>
        <v>0</v>
      </c>
      <c r="M1052" s="18">
        <f>SUMIFS(T_PROF[paid_amt],T_PROF[bill_npi],$A1052,T_PROF[year],M$2,T_PROF[encounter],M$4)</f>
        <v>0</v>
      </c>
      <c r="N1052" s="18">
        <f>SUMIFS(T_PROF[paid_amt],T_PROF[bill_npi],$A1052,T_PROF[year],N$2,T_PROF[encounter],N$4)</f>
        <v>0</v>
      </c>
      <c r="O1052" s="18">
        <f t="shared" si="115"/>
        <v>0</v>
      </c>
      <c r="P1052" s="1">
        <f t="shared" si="116"/>
        <v>0.33333333333333331</v>
      </c>
      <c r="Q1052" s="1">
        <f t="shared" si="117"/>
        <v>0</v>
      </c>
      <c r="R1052" s="1">
        <f t="shared" si="118"/>
        <v>0.33333333333333331</v>
      </c>
      <c r="S1052" s="2">
        <f>SUM($R$6:$R1052)/SUM($R$6:$R$1749)</f>
        <v>0.98888578435938324</v>
      </c>
    </row>
    <row r="1053" spans="1:19" x14ac:dyDescent="0.35">
      <c r="A1053">
        <v>1720627649</v>
      </c>
      <c r="B1053" t="s">
        <v>357</v>
      </c>
      <c r="C1053" t="s">
        <v>2208</v>
      </c>
      <c r="D1053" s="1">
        <f>SUMIFS(T_PROF[claims],T_PROF[year],D$2,T_PROF[encounter],D$4,T_PROF[bill_npi],$A1053)</f>
        <v>0</v>
      </c>
      <c r="E1053" s="1">
        <f>SUMIFS(T_PROF[claims],T_PROF[year],E$2,T_PROF[encounter],E$4,T_PROF[bill_npi],$A1053)</f>
        <v>0</v>
      </c>
      <c r="F1053" s="1">
        <f t="shared" si="112"/>
        <v>0</v>
      </c>
      <c r="G1053" s="1">
        <f>SUMIFS(T_PROF[claims],T_PROF[year],G$2,T_PROF[encounter],G$4,T_PROF[bill_npi],$A1053)</f>
        <v>0</v>
      </c>
      <c r="H1053" s="1">
        <f>SUMIFS(T_PROF[claims],T_PROF[year],H$2,T_PROF[encounter],H$4,T_PROF[bill_npi],$A1053)</f>
        <v>2</v>
      </c>
      <c r="I1053" s="1">
        <f t="shared" si="113"/>
        <v>2</v>
      </c>
      <c r="J1053" s="1">
        <f>SUMIFS(T_PROF[claims],T_PROF[year],J$2,T_PROF[encounter],J$4,T_PROF[bill_npi],$A1053)</f>
        <v>0</v>
      </c>
      <c r="K1053" s="1">
        <f>SUMIFS(T_PROF[claims],T_PROF[year],K$2,T_PROF[encounter],K$4,T_PROF[bill_npi],$A1053)</f>
        <v>28</v>
      </c>
      <c r="L1053" s="1">
        <f t="shared" si="114"/>
        <v>28</v>
      </c>
      <c r="M1053" s="18">
        <f>SUMIFS(T_PROF[paid_amt],T_PROF[bill_npi],$A1053,T_PROF[year],M$2,T_PROF[encounter],M$4)</f>
        <v>0</v>
      </c>
      <c r="N1053" s="18">
        <f>SUMIFS(T_PROF[paid_amt],T_PROF[bill_npi],$A1053,T_PROF[year],N$2,T_PROF[encounter],N$4)</f>
        <v>131499.74</v>
      </c>
      <c r="O1053" s="18">
        <f t="shared" si="115"/>
        <v>131499.74</v>
      </c>
      <c r="P1053" s="1">
        <f t="shared" si="116"/>
        <v>0</v>
      </c>
      <c r="Q1053" s="1">
        <f t="shared" si="117"/>
        <v>10</v>
      </c>
      <c r="R1053" s="1">
        <f t="shared" si="118"/>
        <v>10</v>
      </c>
      <c r="S1053" s="2">
        <f>SUM($R$6:$R1053)/SUM($R$6:$R$1749)</f>
        <v>0.98919623731023854</v>
      </c>
    </row>
    <row r="1054" spans="1:19" x14ac:dyDescent="0.35">
      <c r="A1054">
        <v>1588077994</v>
      </c>
      <c r="B1054" t="s">
        <v>364</v>
      </c>
      <c r="C1054" t="s">
        <v>516</v>
      </c>
      <c r="D1054" s="1">
        <f>SUMIFS(T_PROF[claims],T_PROF[year],D$2,T_PROF[encounter],D$4,T_PROF[bill_npi],$A1054)</f>
        <v>0</v>
      </c>
      <c r="E1054" s="1">
        <f>SUMIFS(T_PROF[claims],T_PROF[year],E$2,T_PROF[encounter],E$4,T_PROF[bill_npi],$A1054)</f>
        <v>0</v>
      </c>
      <c r="F1054" s="1">
        <f t="shared" si="112"/>
        <v>0</v>
      </c>
      <c r="G1054" s="1">
        <f>SUMIFS(T_PROF[claims],T_PROF[year],G$2,T_PROF[encounter],G$4,T_PROF[bill_npi],$A1054)</f>
        <v>0</v>
      </c>
      <c r="H1054" s="1">
        <f>SUMIFS(T_PROF[claims],T_PROF[year],H$2,T_PROF[encounter],H$4,T_PROF[bill_npi],$A1054)</f>
        <v>1</v>
      </c>
      <c r="I1054" s="1">
        <f t="shared" si="113"/>
        <v>1</v>
      </c>
      <c r="J1054" s="1">
        <f>SUMIFS(T_PROF[claims],T_PROF[year],J$2,T_PROF[encounter],J$4,T_PROF[bill_npi],$A1054)</f>
        <v>0</v>
      </c>
      <c r="K1054" s="1">
        <f>SUMIFS(T_PROF[claims],T_PROF[year],K$2,T_PROF[encounter],K$4,T_PROF[bill_npi],$A1054)</f>
        <v>2</v>
      </c>
      <c r="L1054" s="1">
        <f t="shared" si="114"/>
        <v>2</v>
      </c>
      <c r="M1054" s="18">
        <f>SUMIFS(T_PROF[paid_amt],T_PROF[bill_npi],$A1054,T_PROF[year],M$2,T_PROF[encounter],M$4)</f>
        <v>0</v>
      </c>
      <c r="N1054" s="18">
        <f>SUMIFS(T_PROF[paid_amt],T_PROF[bill_npi],$A1054,T_PROF[year],N$2,T_PROF[encounter],N$4)</f>
        <v>3515.45</v>
      </c>
      <c r="O1054" s="18">
        <f t="shared" si="115"/>
        <v>3515.45</v>
      </c>
      <c r="P1054" s="1">
        <f t="shared" si="116"/>
        <v>0</v>
      </c>
      <c r="Q1054" s="1">
        <f t="shared" si="117"/>
        <v>1</v>
      </c>
      <c r="R1054" s="1">
        <f t="shared" si="118"/>
        <v>1</v>
      </c>
      <c r="S1054" s="2">
        <f>SUM($R$6:$R1054)/SUM($R$6:$R$1749)</f>
        <v>0.98922728260532411</v>
      </c>
    </row>
    <row r="1055" spans="1:19" x14ac:dyDescent="0.35">
      <c r="A1055">
        <v>1083938575</v>
      </c>
      <c r="B1055" t="s">
        <v>351</v>
      </c>
      <c r="C1055" t="s">
        <v>777</v>
      </c>
      <c r="D1055" s="1">
        <f>SUMIFS(T_PROF[claims],T_PROF[year],D$2,T_PROF[encounter],D$4,T_PROF[bill_npi],$A1055)</f>
        <v>1</v>
      </c>
      <c r="E1055" s="1">
        <f>SUMIFS(T_PROF[claims],T_PROF[year],E$2,T_PROF[encounter],E$4,T_PROF[bill_npi],$A1055)</f>
        <v>0</v>
      </c>
      <c r="F1055" s="1">
        <f t="shared" si="112"/>
        <v>1</v>
      </c>
      <c r="G1055" s="1">
        <f>SUMIFS(T_PROF[claims],T_PROF[year],G$2,T_PROF[encounter],G$4,T_PROF[bill_npi],$A1055)</f>
        <v>0</v>
      </c>
      <c r="H1055" s="1">
        <f>SUMIFS(T_PROF[claims],T_PROF[year],H$2,T_PROF[encounter],H$4,T_PROF[bill_npi],$A1055)</f>
        <v>0</v>
      </c>
      <c r="I1055" s="1">
        <f t="shared" si="113"/>
        <v>0</v>
      </c>
      <c r="J1055" s="1">
        <f>SUMIFS(T_PROF[claims],T_PROF[year],J$2,T_PROF[encounter],J$4,T_PROF[bill_npi],$A1055)</f>
        <v>0</v>
      </c>
      <c r="K1055" s="1">
        <f>SUMIFS(T_PROF[claims],T_PROF[year],K$2,T_PROF[encounter],K$4,T_PROF[bill_npi],$A1055)</f>
        <v>0</v>
      </c>
      <c r="L1055" s="1">
        <f t="shared" si="114"/>
        <v>0</v>
      </c>
      <c r="M1055" s="18">
        <f>SUMIFS(T_PROF[paid_amt],T_PROF[bill_npi],$A1055,T_PROF[year],M$2,T_PROF[encounter],M$4)</f>
        <v>0</v>
      </c>
      <c r="N1055" s="18">
        <f>SUMIFS(T_PROF[paid_amt],T_PROF[bill_npi],$A1055,T_PROF[year],N$2,T_PROF[encounter],N$4)</f>
        <v>0</v>
      </c>
      <c r="O1055" s="18">
        <f t="shared" si="115"/>
        <v>0</v>
      </c>
      <c r="P1055" s="1">
        <f t="shared" si="116"/>
        <v>0.33333333333333331</v>
      </c>
      <c r="Q1055" s="1">
        <f t="shared" si="117"/>
        <v>0</v>
      </c>
      <c r="R1055" s="1">
        <f t="shared" si="118"/>
        <v>0.33333333333333331</v>
      </c>
      <c r="S1055" s="2">
        <f>SUM($R$6:$R1055)/SUM($R$6:$R$1749)</f>
        <v>0.98923763103701923</v>
      </c>
    </row>
    <row r="1056" spans="1:19" x14ac:dyDescent="0.35">
      <c r="A1056">
        <v>1760421713</v>
      </c>
      <c r="B1056" t="s">
        <v>353</v>
      </c>
      <c r="C1056" t="s">
        <v>3196</v>
      </c>
      <c r="D1056" s="1">
        <f>SUMIFS(T_PROF[claims],T_PROF[year],D$2,T_PROF[encounter],D$4,T_PROF[bill_npi],$A1056)</f>
        <v>0</v>
      </c>
      <c r="E1056" s="1">
        <f>SUMIFS(T_PROF[claims],T_PROF[year],E$2,T_PROF[encounter],E$4,T_PROF[bill_npi],$A1056)</f>
        <v>0</v>
      </c>
      <c r="F1056" s="1">
        <f t="shared" si="112"/>
        <v>0</v>
      </c>
      <c r="G1056" s="1">
        <f>SUMIFS(T_PROF[claims],T_PROF[year],G$2,T_PROF[encounter],G$4,T_PROF[bill_npi],$A1056)</f>
        <v>0</v>
      </c>
      <c r="H1056" s="1">
        <f>SUMIFS(T_PROF[claims],T_PROF[year],H$2,T_PROF[encounter],H$4,T_PROF[bill_npi],$A1056)</f>
        <v>1</v>
      </c>
      <c r="I1056" s="1">
        <f t="shared" si="113"/>
        <v>1</v>
      </c>
      <c r="J1056" s="1">
        <f>SUMIFS(T_PROF[claims],T_PROF[year],J$2,T_PROF[encounter],J$4,T_PROF[bill_npi],$A1056)</f>
        <v>0</v>
      </c>
      <c r="K1056" s="1">
        <f>SUMIFS(T_PROF[claims],T_PROF[year],K$2,T_PROF[encounter],K$4,T_PROF[bill_npi],$A1056)</f>
        <v>0</v>
      </c>
      <c r="L1056" s="1">
        <f t="shared" si="114"/>
        <v>0</v>
      </c>
      <c r="M1056" s="18">
        <f>SUMIFS(T_PROF[paid_amt],T_PROF[bill_npi],$A1056,T_PROF[year],M$2,T_PROF[encounter],M$4)</f>
        <v>0</v>
      </c>
      <c r="N1056" s="18">
        <f>SUMIFS(T_PROF[paid_amt],T_PROF[bill_npi],$A1056,T_PROF[year],N$2,T_PROF[encounter],N$4)</f>
        <v>0</v>
      </c>
      <c r="O1056" s="18">
        <f t="shared" si="115"/>
        <v>0</v>
      </c>
      <c r="P1056" s="1">
        <f t="shared" si="116"/>
        <v>0</v>
      </c>
      <c r="Q1056" s="1">
        <f t="shared" si="117"/>
        <v>0.33333333333333331</v>
      </c>
      <c r="R1056" s="1">
        <f t="shared" si="118"/>
        <v>0.33333333333333331</v>
      </c>
      <c r="S1056" s="2">
        <f>SUM($R$6:$R1056)/SUM($R$6:$R$1749)</f>
        <v>0.98924797946871434</v>
      </c>
    </row>
    <row r="1057" spans="1:19" x14ac:dyDescent="0.35">
      <c r="A1057">
        <v>1538479175</v>
      </c>
      <c r="B1057" t="s">
        <v>351</v>
      </c>
      <c r="C1057" t="s">
        <v>777</v>
      </c>
      <c r="D1057" s="1">
        <f>SUMIFS(T_PROF[claims],T_PROF[year],D$2,T_PROF[encounter],D$4,T_PROF[bill_npi],$A1057)</f>
        <v>1</v>
      </c>
      <c r="E1057" s="1">
        <f>SUMIFS(T_PROF[claims],T_PROF[year],E$2,T_PROF[encounter],E$4,T_PROF[bill_npi],$A1057)</f>
        <v>0</v>
      </c>
      <c r="F1057" s="1">
        <f t="shared" si="112"/>
        <v>1</v>
      </c>
      <c r="G1057" s="1">
        <f>SUMIFS(T_PROF[claims],T_PROF[year],G$2,T_PROF[encounter],G$4,T_PROF[bill_npi],$A1057)</f>
        <v>2</v>
      </c>
      <c r="H1057" s="1">
        <f>SUMIFS(T_PROF[claims],T_PROF[year],H$2,T_PROF[encounter],H$4,T_PROF[bill_npi],$A1057)</f>
        <v>0</v>
      </c>
      <c r="I1057" s="1">
        <f t="shared" si="113"/>
        <v>2</v>
      </c>
      <c r="J1057" s="1">
        <f>SUMIFS(T_PROF[claims],T_PROF[year],J$2,T_PROF[encounter],J$4,T_PROF[bill_npi],$A1057)</f>
        <v>0</v>
      </c>
      <c r="K1057" s="1">
        <f>SUMIFS(T_PROF[claims],T_PROF[year],K$2,T_PROF[encounter],K$4,T_PROF[bill_npi],$A1057)</f>
        <v>0</v>
      </c>
      <c r="L1057" s="1">
        <f t="shared" si="114"/>
        <v>0</v>
      </c>
      <c r="M1057" s="18">
        <f>SUMIFS(T_PROF[paid_amt],T_PROF[bill_npi],$A1057,T_PROF[year],M$2,T_PROF[encounter],M$4)</f>
        <v>0</v>
      </c>
      <c r="N1057" s="18">
        <f>SUMIFS(T_PROF[paid_amt],T_PROF[bill_npi],$A1057,T_PROF[year],N$2,T_PROF[encounter],N$4)</f>
        <v>0</v>
      </c>
      <c r="O1057" s="18">
        <f t="shared" si="115"/>
        <v>0</v>
      </c>
      <c r="P1057" s="1">
        <f t="shared" si="116"/>
        <v>1</v>
      </c>
      <c r="Q1057" s="1">
        <f t="shared" si="117"/>
        <v>0</v>
      </c>
      <c r="R1057" s="1">
        <f t="shared" si="118"/>
        <v>1</v>
      </c>
      <c r="S1057" s="2">
        <f>SUM($R$6:$R1057)/SUM($R$6:$R$1749)</f>
        <v>0.98927902476379992</v>
      </c>
    </row>
    <row r="1058" spans="1:19" x14ac:dyDescent="0.35">
      <c r="A1058">
        <v>1013973734</v>
      </c>
      <c r="B1058" t="s">
        <v>351</v>
      </c>
      <c r="C1058" t="s">
        <v>777</v>
      </c>
      <c r="D1058" s="1">
        <f>SUMIFS(T_PROF[claims],T_PROF[year],D$2,T_PROF[encounter],D$4,T_PROF[bill_npi],$A1058)</f>
        <v>0</v>
      </c>
      <c r="E1058" s="1">
        <f>SUMIFS(T_PROF[claims],T_PROF[year],E$2,T_PROF[encounter],E$4,T_PROF[bill_npi],$A1058)</f>
        <v>2</v>
      </c>
      <c r="F1058" s="1">
        <f t="shared" si="112"/>
        <v>2</v>
      </c>
      <c r="G1058" s="1">
        <f>SUMIFS(T_PROF[claims],T_PROF[year],G$2,T_PROF[encounter],G$4,T_PROF[bill_npi],$A1058)</f>
        <v>0</v>
      </c>
      <c r="H1058" s="1">
        <f>SUMIFS(T_PROF[claims],T_PROF[year],H$2,T_PROF[encounter],H$4,T_PROF[bill_npi],$A1058)</f>
        <v>0</v>
      </c>
      <c r="I1058" s="1">
        <f t="shared" si="113"/>
        <v>0</v>
      </c>
      <c r="J1058" s="1">
        <f>SUMIFS(T_PROF[claims],T_PROF[year],J$2,T_PROF[encounter],J$4,T_PROF[bill_npi],$A1058)</f>
        <v>0</v>
      </c>
      <c r="K1058" s="1">
        <f>SUMIFS(T_PROF[claims],T_PROF[year],K$2,T_PROF[encounter],K$4,T_PROF[bill_npi],$A1058)</f>
        <v>0</v>
      </c>
      <c r="L1058" s="1">
        <f t="shared" si="114"/>
        <v>0</v>
      </c>
      <c r="M1058" s="18">
        <f>SUMIFS(T_PROF[paid_amt],T_PROF[bill_npi],$A1058,T_PROF[year],M$2,T_PROF[encounter],M$4)</f>
        <v>0</v>
      </c>
      <c r="N1058" s="18">
        <f>SUMIFS(T_PROF[paid_amt],T_PROF[bill_npi],$A1058,T_PROF[year],N$2,T_PROF[encounter],N$4)</f>
        <v>0</v>
      </c>
      <c r="O1058" s="18">
        <f t="shared" si="115"/>
        <v>0</v>
      </c>
      <c r="P1058" s="1">
        <f t="shared" si="116"/>
        <v>0</v>
      </c>
      <c r="Q1058" s="1">
        <f t="shared" si="117"/>
        <v>0.66666666666666663</v>
      </c>
      <c r="R1058" s="1">
        <f t="shared" si="118"/>
        <v>0.66666666666666663</v>
      </c>
      <c r="S1058" s="2">
        <f>SUM($R$6:$R1058)/SUM($R$6:$R$1749)</f>
        <v>0.98929972162719026</v>
      </c>
    </row>
    <row r="1059" spans="1:19" x14ac:dyDescent="0.35">
      <c r="A1059">
        <v>1205949476</v>
      </c>
      <c r="B1059" t="s">
        <v>351</v>
      </c>
      <c r="C1059" t="s">
        <v>777</v>
      </c>
      <c r="D1059" s="1">
        <f>SUMIFS(T_PROF[claims],T_PROF[year],D$2,T_PROF[encounter],D$4,T_PROF[bill_npi],$A1059)</f>
        <v>1</v>
      </c>
      <c r="E1059" s="1">
        <f>SUMIFS(T_PROF[claims],T_PROF[year],E$2,T_PROF[encounter],E$4,T_PROF[bill_npi],$A1059)</f>
        <v>0</v>
      </c>
      <c r="F1059" s="1">
        <f t="shared" si="112"/>
        <v>1</v>
      </c>
      <c r="G1059" s="1">
        <f>SUMIFS(T_PROF[claims],T_PROF[year],G$2,T_PROF[encounter],G$4,T_PROF[bill_npi],$A1059)</f>
        <v>0</v>
      </c>
      <c r="H1059" s="1">
        <f>SUMIFS(T_PROF[claims],T_PROF[year],H$2,T_PROF[encounter],H$4,T_PROF[bill_npi],$A1059)</f>
        <v>0</v>
      </c>
      <c r="I1059" s="1">
        <f t="shared" si="113"/>
        <v>0</v>
      </c>
      <c r="J1059" s="1">
        <f>SUMIFS(T_PROF[claims],T_PROF[year],J$2,T_PROF[encounter],J$4,T_PROF[bill_npi],$A1059)</f>
        <v>0</v>
      </c>
      <c r="K1059" s="1">
        <f>SUMIFS(T_PROF[claims],T_PROF[year],K$2,T_PROF[encounter],K$4,T_PROF[bill_npi],$A1059)</f>
        <v>0</v>
      </c>
      <c r="L1059" s="1">
        <f t="shared" si="114"/>
        <v>0</v>
      </c>
      <c r="M1059" s="18">
        <f>SUMIFS(T_PROF[paid_amt],T_PROF[bill_npi],$A1059,T_PROF[year],M$2,T_PROF[encounter],M$4)</f>
        <v>0</v>
      </c>
      <c r="N1059" s="18">
        <f>SUMIFS(T_PROF[paid_amt],T_PROF[bill_npi],$A1059,T_PROF[year],N$2,T_PROF[encounter],N$4)</f>
        <v>0</v>
      </c>
      <c r="O1059" s="18">
        <f t="shared" si="115"/>
        <v>0</v>
      </c>
      <c r="P1059" s="1">
        <f t="shared" si="116"/>
        <v>0.33333333333333331</v>
      </c>
      <c r="Q1059" s="1">
        <f t="shared" si="117"/>
        <v>0</v>
      </c>
      <c r="R1059" s="1">
        <f t="shared" si="118"/>
        <v>0.33333333333333331</v>
      </c>
      <c r="S1059" s="2">
        <f>SUM($R$6:$R1059)/SUM($R$6:$R$1749)</f>
        <v>0.98931007005888538</v>
      </c>
    </row>
    <row r="1060" spans="1:19" x14ac:dyDescent="0.35">
      <c r="A1060">
        <v>1851555437</v>
      </c>
      <c r="B1060" t="s">
        <v>351</v>
      </c>
      <c r="C1060" t="s">
        <v>777</v>
      </c>
      <c r="D1060" s="1">
        <f>SUMIFS(T_PROF[claims],T_PROF[year],D$2,T_PROF[encounter],D$4,T_PROF[bill_npi],$A1060)</f>
        <v>1</v>
      </c>
      <c r="E1060" s="1">
        <f>SUMIFS(T_PROF[claims],T_PROF[year],E$2,T_PROF[encounter],E$4,T_PROF[bill_npi],$A1060)</f>
        <v>0</v>
      </c>
      <c r="F1060" s="1">
        <f t="shared" si="112"/>
        <v>1</v>
      </c>
      <c r="G1060" s="1">
        <f>SUMIFS(T_PROF[claims],T_PROF[year],G$2,T_PROF[encounter],G$4,T_PROF[bill_npi],$A1060)</f>
        <v>1</v>
      </c>
      <c r="H1060" s="1">
        <f>SUMIFS(T_PROF[claims],T_PROF[year],H$2,T_PROF[encounter],H$4,T_PROF[bill_npi],$A1060)</f>
        <v>0</v>
      </c>
      <c r="I1060" s="1">
        <f t="shared" si="113"/>
        <v>1</v>
      </c>
      <c r="J1060" s="1">
        <f>SUMIFS(T_PROF[claims],T_PROF[year],J$2,T_PROF[encounter],J$4,T_PROF[bill_npi],$A1060)</f>
        <v>0</v>
      </c>
      <c r="K1060" s="1">
        <f>SUMIFS(T_PROF[claims],T_PROF[year],K$2,T_PROF[encounter],K$4,T_PROF[bill_npi],$A1060)</f>
        <v>0</v>
      </c>
      <c r="L1060" s="1">
        <f t="shared" si="114"/>
        <v>0</v>
      </c>
      <c r="M1060" s="18">
        <f>SUMIFS(T_PROF[paid_amt],T_PROF[bill_npi],$A1060,T_PROF[year],M$2,T_PROF[encounter],M$4)</f>
        <v>0</v>
      </c>
      <c r="N1060" s="18">
        <f>SUMIFS(T_PROF[paid_amt],T_PROF[bill_npi],$A1060,T_PROF[year],N$2,T_PROF[encounter],N$4)</f>
        <v>0</v>
      </c>
      <c r="O1060" s="18">
        <f t="shared" si="115"/>
        <v>0</v>
      </c>
      <c r="P1060" s="1">
        <f t="shared" si="116"/>
        <v>0.66666666666666663</v>
      </c>
      <c r="Q1060" s="1">
        <f t="shared" si="117"/>
        <v>0</v>
      </c>
      <c r="R1060" s="1">
        <f t="shared" si="118"/>
        <v>0.66666666666666663</v>
      </c>
      <c r="S1060" s="2">
        <f>SUM($R$6:$R1060)/SUM($R$6:$R$1749)</f>
        <v>0.98933076692227584</v>
      </c>
    </row>
    <row r="1061" spans="1:19" x14ac:dyDescent="0.35">
      <c r="A1061">
        <v>1144455882</v>
      </c>
      <c r="B1061" t="s">
        <v>351</v>
      </c>
      <c r="C1061" t="s">
        <v>777</v>
      </c>
      <c r="D1061" s="1">
        <f>SUMIFS(T_PROF[claims],T_PROF[year],D$2,T_PROF[encounter],D$4,T_PROF[bill_npi],$A1061)</f>
        <v>0</v>
      </c>
      <c r="E1061" s="1">
        <f>SUMIFS(T_PROF[claims],T_PROF[year],E$2,T_PROF[encounter],E$4,T_PROF[bill_npi],$A1061)</f>
        <v>0</v>
      </c>
      <c r="F1061" s="1">
        <f t="shared" si="112"/>
        <v>0</v>
      </c>
      <c r="G1061" s="1">
        <f>SUMIFS(T_PROF[claims],T_PROF[year],G$2,T_PROF[encounter],G$4,T_PROF[bill_npi],$A1061)</f>
        <v>0</v>
      </c>
      <c r="H1061" s="1">
        <f>SUMIFS(T_PROF[claims],T_PROF[year],H$2,T_PROF[encounter],H$4,T_PROF[bill_npi],$A1061)</f>
        <v>0</v>
      </c>
      <c r="I1061" s="1">
        <f t="shared" si="113"/>
        <v>0</v>
      </c>
      <c r="J1061" s="1">
        <f>SUMIFS(T_PROF[claims],T_PROF[year],J$2,T_PROF[encounter],J$4,T_PROF[bill_npi],$A1061)</f>
        <v>0</v>
      </c>
      <c r="K1061" s="1">
        <f>SUMIFS(T_PROF[claims],T_PROF[year],K$2,T_PROF[encounter],K$4,T_PROF[bill_npi],$A1061)</f>
        <v>0</v>
      </c>
      <c r="L1061" s="1">
        <f t="shared" si="114"/>
        <v>0</v>
      </c>
      <c r="M1061" s="18">
        <f>SUMIFS(T_PROF[paid_amt],T_PROF[bill_npi],$A1061,T_PROF[year],M$2,T_PROF[encounter],M$4)</f>
        <v>0</v>
      </c>
      <c r="N1061" s="18">
        <f>SUMIFS(T_PROF[paid_amt],T_PROF[bill_npi],$A1061,T_PROF[year],N$2,T_PROF[encounter],N$4)</f>
        <v>0</v>
      </c>
      <c r="O1061" s="18">
        <f t="shared" si="115"/>
        <v>0</v>
      </c>
      <c r="P1061" s="1">
        <f t="shared" si="116"/>
        <v>0</v>
      </c>
      <c r="Q1061" s="1">
        <f t="shared" si="117"/>
        <v>0</v>
      </c>
      <c r="R1061" s="1">
        <f t="shared" si="118"/>
        <v>0</v>
      </c>
      <c r="S1061" s="2">
        <f>SUM($R$6:$R1061)/SUM($R$6:$R$1749)</f>
        <v>0.98933076692227584</v>
      </c>
    </row>
    <row r="1062" spans="1:19" x14ac:dyDescent="0.35">
      <c r="A1062">
        <v>1851682512</v>
      </c>
      <c r="B1062" t="s">
        <v>351</v>
      </c>
      <c r="C1062" t="s">
        <v>777</v>
      </c>
      <c r="D1062" s="1">
        <f>SUMIFS(T_PROF[claims],T_PROF[year],D$2,T_PROF[encounter],D$4,T_PROF[bill_npi],$A1062)</f>
        <v>0</v>
      </c>
      <c r="E1062" s="1">
        <f>SUMIFS(T_PROF[claims],T_PROF[year],E$2,T_PROF[encounter],E$4,T_PROF[bill_npi],$A1062)</f>
        <v>0</v>
      </c>
      <c r="F1062" s="1">
        <f t="shared" si="112"/>
        <v>0</v>
      </c>
      <c r="G1062" s="1">
        <f>SUMIFS(T_PROF[claims],T_PROF[year],G$2,T_PROF[encounter],G$4,T_PROF[bill_npi],$A1062)</f>
        <v>0</v>
      </c>
      <c r="H1062" s="1">
        <f>SUMIFS(T_PROF[claims],T_PROF[year],H$2,T_PROF[encounter],H$4,T_PROF[bill_npi],$A1062)</f>
        <v>0</v>
      </c>
      <c r="I1062" s="1">
        <f t="shared" si="113"/>
        <v>0</v>
      </c>
      <c r="J1062" s="1">
        <f>SUMIFS(T_PROF[claims],T_PROF[year],J$2,T_PROF[encounter],J$4,T_PROF[bill_npi],$A1062)</f>
        <v>0</v>
      </c>
      <c r="K1062" s="1">
        <f>SUMIFS(T_PROF[claims],T_PROF[year],K$2,T_PROF[encounter],K$4,T_PROF[bill_npi],$A1062)</f>
        <v>0</v>
      </c>
      <c r="L1062" s="1">
        <f t="shared" si="114"/>
        <v>0</v>
      </c>
      <c r="M1062" s="18">
        <f>SUMIFS(T_PROF[paid_amt],T_PROF[bill_npi],$A1062,T_PROF[year],M$2,T_PROF[encounter],M$4)</f>
        <v>0</v>
      </c>
      <c r="N1062" s="18">
        <f>SUMIFS(T_PROF[paid_amt],T_PROF[bill_npi],$A1062,T_PROF[year],N$2,T_PROF[encounter],N$4)</f>
        <v>0</v>
      </c>
      <c r="O1062" s="18">
        <f t="shared" si="115"/>
        <v>0</v>
      </c>
      <c r="P1062" s="1">
        <f t="shared" si="116"/>
        <v>0</v>
      </c>
      <c r="Q1062" s="1">
        <f t="shared" si="117"/>
        <v>0</v>
      </c>
      <c r="R1062" s="1">
        <f t="shared" si="118"/>
        <v>0</v>
      </c>
      <c r="S1062" s="2">
        <f>SUM($R$6:$R1062)/SUM($R$6:$R$1749)</f>
        <v>0.98933076692227584</v>
      </c>
    </row>
    <row r="1063" spans="1:19" x14ac:dyDescent="0.35">
      <c r="A1063">
        <v>1831273499</v>
      </c>
      <c r="B1063" t="s">
        <v>351</v>
      </c>
      <c r="C1063" t="s">
        <v>777</v>
      </c>
      <c r="D1063" s="1">
        <f>SUMIFS(T_PROF[claims],T_PROF[year],D$2,T_PROF[encounter],D$4,T_PROF[bill_npi],$A1063)</f>
        <v>0</v>
      </c>
      <c r="E1063" s="1">
        <f>SUMIFS(T_PROF[claims],T_PROF[year],E$2,T_PROF[encounter],E$4,T_PROF[bill_npi],$A1063)</f>
        <v>0</v>
      </c>
      <c r="F1063" s="1">
        <f t="shared" si="112"/>
        <v>0</v>
      </c>
      <c r="G1063" s="1">
        <f>SUMIFS(T_PROF[claims],T_PROF[year],G$2,T_PROF[encounter],G$4,T_PROF[bill_npi],$A1063)</f>
        <v>2</v>
      </c>
      <c r="H1063" s="1">
        <f>SUMIFS(T_PROF[claims],T_PROF[year],H$2,T_PROF[encounter],H$4,T_PROF[bill_npi],$A1063)</f>
        <v>0</v>
      </c>
      <c r="I1063" s="1">
        <f t="shared" si="113"/>
        <v>2</v>
      </c>
      <c r="J1063" s="1">
        <f>SUMIFS(T_PROF[claims],T_PROF[year],J$2,T_PROF[encounter],J$4,T_PROF[bill_npi],$A1063)</f>
        <v>0</v>
      </c>
      <c r="K1063" s="1">
        <f>SUMIFS(T_PROF[claims],T_PROF[year],K$2,T_PROF[encounter],K$4,T_PROF[bill_npi],$A1063)</f>
        <v>0</v>
      </c>
      <c r="L1063" s="1">
        <f t="shared" si="114"/>
        <v>0</v>
      </c>
      <c r="M1063" s="18">
        <f>SUMIFS(T_PROF[paid_amt],T_PROF[bill_npi],$A1063,T_PROF[year],M$2,T_PROF[encounter],M$4)</f>
        <v>0</v>
      </c>
      <c r="N1063" s="18">
        <f>SUMIFS(T_PROF[paid_amt],T_PROF[bill_npi],$A1063,T_PROF[year],N$2,T_PROF[encounter],N$4)</f>
        <v>0</v>
      </c>
      <c r="O1063" s="18">
        <f t="shared" si="115"/>
        <v>0</v>
      </c>
      <c r="P1063" s="1">
        <f t="shared" si="116"/>
        <v>0.66666666666666663</v>
      </c>
      <c r="Q1063" s="1">
        <f t="shared" si="117"/>
        <v>0</v>
      </c>
      <c r="R1063" s="1">
        <f t="shared" si="118"/>
        <v>0.66666666666666663</v>
      </c>
      <c r="S1063" s="2">
        <f>SUM($R$6:$R1063)/SUM($R$6:$R$1749)</f>
        <v>0.98935146378566619</v>
      </c>
    </row>
    <row r="1064" spans="1:19" x14ac:dyDescent="0.35">
      <c r="A1064">
        <v>1548519655</v>
      </c>
      <c r="B1064" t="s">
        <v>351</v>
      </c>
      <c r="C1064" t="s">
        <v>777</v>
      </c>
      <c r="D1064" s="1">
        <f>SUMIFS(T_PROF[claims],T_PROF[year],D$2,T_PROF[encounter],D$4,T_PROF[bill_npi],$A1064)</f>
        <v>1</v>
      </c>
      <c r="E1064" s="1">
        <f>SUMIFS(T_PROF[claims],T_PROF[year],E$2,T_PROF[encounter],E$4,T_PROF[bill_npi],$A1064)</f>
        <v>0</v>
      </c>
      <c r="F1064" s="1">
        <f t="shared" si="112"/>
        <v>1</v>
      </c>
      <c r="G1064" s="1">
        <f>SUMIFS(T_PROF[claims],T_PROF[year],G$2,T_PROF[encounter],G$4,T_PROF[bill_npi],$A1064)</f>
        <v>0</v>
      </c>
      <c r="H1064" s="1">
        <f>SUMIFS(T_PROF[claims],T_PROF[year],H$2,T_PROF[encounter],H$4,T_PROF[bill_npi],$A1064)</f>
        <v>0</v>
      </c>
      <c r="I1064" s="1">
        <f t="shared" si="113"/>
        <v>0</v>
      </c>
      <c r="J1064" s="1">
        <f>SUMIFS(T_PROF[claims],T_PROF[year],J$2,T_PROF[encounter],J$4,T_PROF[bill_npi],$A1064)</f>
        <v>0</v>
      </c>
      <c r="K1064" s="1">
        <f>SUMIFS(T_PROF[claims],T_PROF[year],K$2,T_PROF[encounter],K$4,T_PROF[bill_npi],$A1064)</f>
        <v>0</v>
      </c>
      <c r="L1064" s="1">
        <f t="shared" si="114"/>
        <v>0</v>
      </c>
      <c r="M1064" s="18">
        <f>SUMIFS(T_PROF[paid_amt],T_PROF[bill_npi],$A1064,T_PROF[year],M$2,T_PROF[encounter],M$4)</f>
        <v>0</v>
      </c>
      <c r="N1064" s="18">
        <f>SUMIFS(T_PROF[paid_amt],T_PROF[bill_npi],$A1064,T_PROF[year],N$2,T_PROF[encounter],N$4)</f>
        <v>0</v>
      </c>
      <c r="O1064" s="18">
        <f t="shared" si="115"/>
        <v>0</v>
      </c>
      <c r="P1064" s="1">
        <f t="shared" si="116"/>
        <v>0.33333333333333331</v>
      </c>
      <c r="Q1064" s="1">
        <f t="shared" si="117"/>
        <v>0</v>
      </c>
      <c r="R1064" s="1">
        <f t="shared" si="118"/>
        <v>0.33333333333333331</v>
      </c>
      <c r="S1064" s="2">
        <f>SUM($R$6:$R1064)/SUM($R$6:$R$1749)</f>
        <v>0.9893618122173613</v>
      </c>
    </row>
    <row r="1065" spans="1:19" x14ac:dyDescent="0.35">
      <c r="A1065">
        <v>1891162392</v>
      </c>
      <c r="B1065" t="s">
        <v>367</v>
      </c>
      <c r="C1065" t="s">
        <v>2086</v>
      </c>
      <c r="D1065" s="1">
        <f>SUMIFS(T_PROF[claims],T_PROF[year],D$2,T_PROF[encounter],D$4,T_PROF[bill_npi],$A1065)</f>
        <v>0</v>
      </c>
      <c r="E1065" s="1">
        <f>SUMIFS(T_PROF[claims],T_PROF[year],E$2,T_PROF[encounter],E$4,T_PROF[bill_npi],$A1065)</f>
        <v>1</v>
      </c>
      <c r="F1065" s="1">
        <f t="shared" si="112"/>
        <v>1</v>
      </c>
      <c r="G1065" s="1">
        <f>SUMIFS(T_PROF[claims],T_PROF[year],G$2,T_PROF[encounter],G$4,T_PROF[bill_npi],$A1065)</f>
        <v>0</v>
      </c>
      <c r="H1065" s="1">
        <f>SUMIFS(T_PROF[claims],T_PROF[year],H$2,T_PROF[encounter],H$4,T_PROF[bill_npi],$A1065)</f>
        <v>0</v>
      </c>
      <c r="I1065" s="1">
        <f t="shared" si="113"/>
        <v>0</v>
      </c>
      <c r="J1065" s="1">
        <f>SUMIFS(T_PROF[claims],T_PROF[year],J$2,T_PROF[encounter],J$4,T_PROF[bill_npi],$A1065)</f>
        <v>0</v>
      </c>
      <c r="K1065" s="1">
        <f>SUMIFS(T_PROF[claims],T_PROF[year],K$2,T_PROF[encounter],K$4,T_PROF[bill_npi],$A1065)</f>
        <v>0</v>
      </c>
      <c r="L1065" s="1">
        <f t="shared" si="114"/>
        <v>0</v>
      </c>
      <c r="M1065" s="18">
        <f>SUMIFS(T_PROF[paid_amt],T_PROF[bill_npi],$A1065,T_PROF[year],M$2,T_PROF[encounter],M$4)</f>
        <v>0</v>
      </c>
      <c r="N1065" s="18">
        <f>SUMIFS(T_PROF[paid_amt],T_PROF[bill_npi],$A1065,T_PROF[year],N$2,T_PROF[encounter],N$4)</f>
        <v>0</v>
      </c>
      <c r="O1065" s="18">
        <f t="shared" si="115"/>
        <v>0</v>
      </c>
      <c r="P1065" s="1">
        <f t="shared" si="116"/>
        <v>0</v>
      </c>
      <c r="Q1065" s="1">
        <f t="shared" si="117"/>
        <v>0.33333333333333331</v>
      </c>
      <c r="R1065" s="1">
        <f t="shared" si="118"/>
        <v>0.33333333333333331</v>
      </c>
      <c r="S1065" s="2">
        <f>SUM($R$6:$R1065)/SUM($R$6:$R$1749)</f>
        <v>0.98937216064905642</v>
      </c>
    </row>
    <row r="1066" spans="1:19" x14ac:dyDescent="0.35">
      <c r="A1066">
        <v>1003089491</v>
      </c>
      <c r="B1066" t="s">
        <v>371</v>
      </c>
      <c r="C1066" t="s">
        <v>586</v>
      </c>
      <c r="D1066" s="1">
        <f>SUMIFS(T_PROF[claims],T_PROF[year],D$2,T_PROF[encounter],D$4,T_PROF[bill_npi],$A1066)</f>
        <v>0</v>
      </c>
      <c r="E1066" s="1">
        <f>SUMIFS(T_PROF[claims],T_PROF[year],E$2,T_PROF[encounter],E$4,T_PROF[bill_npi],$A1066)</f>
        <v>1</v>
      </c>
      <c r="F1066" s="1">
        <f t="shared" si="112"/>
        <v>1</v>
      </c>
      <c r="G1066" s="1">
        <f>SUMIFS(T_PROF[claims],T_PROF[year],G$2,T_PROF[encounter],G$4,T_PROF[bill_npi],$A1066)</f>
        <v>0</v>
      </c>
      <c r="H1066" s="1">
        <f>SUMIFS(T_PROF[claims],T_PROF[year],H$2,T_PROF[encounter],H$4,T_PROF[bill_npi],$A1066)</f>
        <v>1</v>
      </c>
      <c r="I1066" s="1">
        <f t="shared" si="113"/>
        <v>1</v>
      </c>
      <c r="J1066" s="1">
        <f>SUMIFS(T_PROF[claims],T_PROF[year],J$2,T_PROF[encounter],J$4,T_PROF[bill_npi],$A1066)</f>
        <v>0</v>
      </c>
      <c r="K1066" s="1">
        <f>SUMIFS(T_PROF[claims],T_PROF[year],K$2,T_PROF[encounter],K$4,T_PROF[bill_npi],$A1066)</f>
        <v>0</v>
      </c>
      <c r="L1066" s="1">
        <f t="shared" si="114"/>
        <v>0</v>
      </c>
      <c r="M1066" s="18">
        <f>SUMIFS(T_PROF[paid_amt],T_PROF[bill_npi],$A1066,T_PROF[year],M$2,T_PROF[encounter],M$4)</f>
        <v>0</v>
      </c>
      <c r="N1066" s="18">
        <f>SUMIFS(T_PROF[paid_amt],T_PROF[bill_npi],$A1066,T_PROF[year],N$2,T_PROF[encounter],N$4)</f>
        <v>0</v>
      </c>
      <c r="O1066" s="18">
        <f t="shared" si="115"/>
        <v>0</v>
      </c>
      <c r="P1066" s="1">
        <f t="shared" si="116"/>
        <v>0</v>
      </c>
      <c r="Q1066" s="1">
        <f t="shared" si="117"/>
        <v>0.66666666666666663</v>
      </c>
      <c r="R1066" s="1">
        <f t="shared" si="118"/>
        <v>0.66666666666666663</v>
      </c>
      <c r="S1066" s="2">
        <f>SUM($R$6:$R1066)/SUM($R$6:$R$1749)</f>
        <v>0.98939285751244688</v>
      </c>
    </row>
    <row r="1067" spans="1:19" x14ac:dyDescent="0.35">
      <c r="A1067">
        <v>1265420400</v>
      </c>
      <c r="B1067" t="s">
        <v>351</v>
      </c>
      <c r="C1067" t="s">
        <v>777</v>
      </c>
      <c r="D1067" s="1">
        <f>SUMIFS(T_PROF[claims],T_PROF[year],D$2,T_PROF[encounter],D$4,T_PROF[bill_npi],$A1067)</f>
        <v>1</v>
      </c>
      <c r="E1067" s="1">
        <f>SUMIFS(T_PROF[claims],T_PROF[year],E$2,T_PROF[encounter],E$4,T_PROF[bill_npi],$A1067)</f>
        <v>0</v>
      </c>
      <c r="F1067" s="1">
        <f t="shared" si="112"/>
        <v>1</v>
      </c>
      <c r="G1067" s="1">
        <f>SUMIFS(T_PROF[claims],T_PROF[year],G$2,T_PROF[encounter],G$4,T_PROF[bill_npi],$A1067)</f>
        <v>1</v>
      </c>
      <c r="H1067" s="1">
        <f>SUMIFS(T_PROF[claims],T_PROF[year],H$2,T_PROF[encounter],H$4,T_PROF[bill_npi],$A1067)</f>
        <v>0</v>
      </c>
      <c r="I1067" s="1">
        <f t="shared" si="113"/>
        <v>1</v>
      </c>
      <c r="J1067" s="1">
        <f>SUMIFS(T_PROF[claims],T_PROF[year],J$2,T_PROF[encounter],J$4,T_PROF[bill_npi],$A1067)</f>
        <v>0</v>
      </c>
      <c r="K1067" s="1">
        <f>SUMIFS(T_PROF[claims],T_PROF[year],K$2,T_PROF[encounter],K$4,T_PROF[bill_npi],$A1067)</f>
        <v>0</v>
      </c>
      <c r="L1067" s="1">
        <f t="shared" si="114"/>
        <v>0</v>
      </c>
      <c r="M1067" s="18">
        <f>SUMIFS(T_PROF[paid_amt],T_PROF[bill_npi],$A1067,T_PROF[year],M$2,T_PROF[encounter],M$4)</f>
        <v>0</v>
      </c>
      <c r="N1067" s="18">
        <f>SUMIFS(T_PROF[paid_amt],T_PROF[bill_npi],$A1067,T_PROF[year],N$2,T_PROF[encounter],N$4)</f>
        <v>0</v>
      </c>
      <c r="O1067" s="18">
        <f t="shared" si="115"/>
        <v>0</v>
      </c>
      <c r="P1067" s="1">
        <f t="shared" si="116"/>
        <v>0.66666666666666663</v>
      </c>
      <c r="Q1067" s="1">
        <f t="shared" si="117"/>
        <v>0</v>
      </c>
      <c r="R1067" s="1">
        <f t="shared" si="118"/>
        <v>0.66666666666666663</v>
      </c>
      <c r="S1067" s="2">
        <f>SUM($R$6:$R1067)/SUM($R$6:$R$1749)</f>
        <v>0.98941355437583722</v>
      </c>
    </row>
    <row r="1068" spans="1:19" x14ac:dyDescent="0.35">
      <c r="A1068">
        <v>1124253273</v>
      </c>
      <c r="B1068" t="s">
        <v>351</v>
      </c>
      <c r="C1068" t="s">
        <v>777</v>
      </c>
      <c r="D1068" s="1">
        <f>SUMIFS(T_PROF[claims],T_PROF[year],D$2,T_PROF[encounter],D$4,T_PROF[bill_npi],$A1068)</f>
        <v>0</v>
      </c>
      <c r="E1068" s="1">
        <f>SUMIFS(T_PROF[claims],T_PROF[year],E$2,T_PROF[encounter],E$4,T_PROF[bill_npi],$A1068)</f>
        <v>1</v>
      </c>
      <c r="F1068" s="1">
        <f t="shared" si="112"/>
        <v>1</v>
      </c>
      <c r="G1068" s="1">
        <f>SUMIFS(T_PROF[claims],T_PROF[year],G$2,T_PROF[encounter],G$4,T_PROF[bill_npi],$A1068)</f>
        <v>0</v>
      </c>
      <c r="H1068" s="1">
        <f>SUMIFS(T_PROF[claims],T_PROF[year],H$2,T_PROF[encounter],H$4,T_PROF[bill_npi],$A1068)</f>
        <v>1</v>
      </c>
      <c r="I1068" s="1">
        <f t="shared" si="113"/>
        <v>1</v>
      </c>
      <c r="J1068" s="1">
        <f>SUMIFS(T_PROF[claims],T_PROF[year],J$2,T_PROF[encounter],J$4,T_PROF[bill_npi],$A1068)</f>
        <v>0</v>
      </c>
      <c r="K1068" s="1">
        <f>SUMIFS(T_PROF[claims],T_PROF[year],K$2,T_PROF[encounter],K$4,T_PROF[bill_npi],$A1068)</f>
        <v>2</v>
      </c>
      <c r="L1068" s="1">
        <f t="shared" si="114"/>
        <v>2</v>
      </c>
      <c r="M1068" s="18">
        <f>SUMIFS(T_PROF[paid_amt],T_PROF[bill_npi],$A1068,T_PROF[year],M$2,T_PROF[encounter],M$4)</f>
        <v>0</v>
      </c>
      <c r="N1068" s="18">
        <f>SUMIFS(T_PROF[paid_amt],T_PROF[bill_npi],$A1068,T_PROF[year],N$2,T_PROF[encounter],N$4)</f>
        <v>3441.5</v>
      </c>
      <c r="O1068" s="18">
        <f t="shared" si="115"/>
        <v>3441.5</v>
      </c>
      <c r="P1068" s="1">
        <f t="shared" si="116"/>
        <v>0</v>
      </c>
      <c r="Q1068" s="1">
        <f t="shared" si="117"/>
        <v>1.3333333333333333</v>
      </c>
      <c r="R1068" s="1">
        <f t="shared" si="118"/>
        <v>1.3333333333333333</v>
      </c>
      <c r="S1068" s="2">
        <f>SUM($R$6:$R1068)/SUM($R$6:$R$1749)</f>
        <v>0.98945494810261791</v>
      </c>
    </row>
    <row r="1069" spans="1:19" x14ac:dyDescent="0.35">
      <c r="A1069">
        <v>1669611570</v>
      </c>
      <c r="B1069" t="s">
        <v>351</v>
      </c>
      <c r="C1069" t="s">
        <v>777</v>
      </c>
      <c r="D1069" s="1">
        <f>SUMIFS(T_PROF[claims],T_PROF[year],D$2,T_PROF[encounter],D$4,T_PROF[bill_npi],$A1069)</f>
        <v>0</v>
      </c>
      <c r="E1069" s="1">
        <f>SUMIFS(T_PROF[claims],T_PROF[year],E$2,T_PROF[encounter],E$4,T_PROF[bill_npi],$A1069)</f>
        <v>1</v>
      </c>
      <c r="F1069" s="1">
        <f t="shared" si="112"/>
        <v>1</v>
      </c>
      <c r="G1069" s="1">
        <f>SUMIFS(T_PROF[claims],T_PROF[year],G$2,T_PROF[encounter],G$4,T_PROF[bill_npi],$A1069)</f>
        <v>0</v>
      </c>
      <c r="H1069" s="1">
        <f>SUMIFS(T_PROF[claims],T_PROF[year],H$2,T_PROF[encounter],H$4,T_PROF[bill_npi],$A1069)</f>
        <v>0</v>
      </c>
      <c r="I1069" s="1">
        <f t="shared" si="113"/>
        <v>0</v>
      </c>
      <c r="J1069" s="1">
        <f>SUMIFS(T_PROF[claims],T_PROF[year],J$2,T_PROF[encounter],J$4,T_PROF[bill_npi],$A1069)</f>
        <v>0</v>
      </c>
      <c r="K1069" s="1">
        <f>SUMIFS(T_PROF[claims],T_PROF[year],K$2,T_PROF[encounter],K$4,T_PROF[bill_npi],$A1069)</f>
        <v>0</v>
      </c>
      <c r="L1069" s="1">
        <f t="shared" si="114"/>
        <v>0</v>
      </c>
      <c r="M1069" s="18">
        <f>SUMIFS(T_PROF[paid_amt],T_PROF[bill_npi],$A1069,T_PROF[year],M$2,T_PROF[encounter],M$4)</f>
        <v>0</v>
      </c>
      <c r="N1069" s="18">
        <f>SUMIFS(T_PROF[paid_amt],T_PROF[bill_npi],$A1069,T_PROF[year],N$2,T_PROF[encounter],N$4)</f>
        <v>0</v>
      </c>
      <c r="O1069" s="18">
        <f t="shared" si="115"/>
        <v>0</v>
      </c>
      <c r="P1069" s="1">
        <f t="shared" si="116"/>
        <v>0</v>
      </c>
      <c r="Q1069" s="1">
        <f t="shared" si="117"/>
        <v>0.33333333333333331</v>
      </c>
      <c r="R1069" s="1">
        <f t="shared" si="118"/>
        <v>0.33333333333333331</v>
      </c>
      <c r="S1069" s="2">
        <f>SUM($R$6:$R1069)/SUM($R$6:$R$1749)</f>
        <v>0.98946529653431303</v>
      </c>
    </row>
    <row r="1070" spans="1:19" x14ac:dyDescent="0.35">
      <c r="A1070">
        <v>1679685515</v>
      </c>
      <c r="B1070" t="s">
        <v>354</v>
      </c>
      <c r="C1070" t="s">
        <v>777</v>
      </c>
      <c r="D1070" s="1">
        <f>SUMIFS(T_PROF[claims],T_PROF[year],D$2,T_PROF[encounter],D$4,T_PROF[bill_npi],$A1070)</f>
        <v>0</v>
      </c>
      <c r="E1070" s="1">
        <f>SUMIFS(T_PROF[claims],T_PROF[year],E$2,T_PROF[encounter],E$4,T_PROF[bill_npi],$A1070)</f>
        <v>0</v>
      </c>
      <c r="F1070" s="1">
        <f t="shared" si="112"/>
        <v>0</v>
      </c>
      <c r="G1070" s="1">
        <f>SUMIFS(T_PROF[claims],T_PROF[year],G$2,T_PROF[encounter],G$4,T_PROF[bill_npi],$A1070)</f>
        <v>2</v>
      </c>
      <c r="H1070" s="1">
        <f>SUMIFS(T_PROF[claims],T_PROF[year],H$2,T_PROF[encounter],H$4,T_PROF[bill_npi],$A1070)</f>
        <v>0</v>
      </c>
      <c r="I1070" s="1">
        <f t="shared" si="113"/>
        <v>2</v>
      </c>
      <c r="J1070" s="1">
        <f>SUMIFS(T_PROF[claims],T_PROF[year],J$2,T_PROF[encounter],J$4,T_PROF[bill_npi],$A1070)</f>
        <v>0</v>
      </c>
      <c r="K1070" s="1">
        <f>SUMIFS(T_PROF[claims],T_PROF[year],K$2,T_PROF[encounter],K$4,T_PROF[bill_npi],$A1070)</f>
        <v>0</v>
      </c>
      <c r="L1070" s="1">
        <f t="shared" si="114"/>
        <v>0</v>
      </c>
      <c r="M1070" s="18">
        <f>SUMIFS(T_PROF[paid_amt],T_PROF[bill_npi],$A1070,T_PROF[year],M$2,T_PROF[encounter],M$4)</f>
        <v>0</v>
      </c>
      <c r="N1070" s="18">
        <f>SUMIFS(T_PROF[paid_amt],T_PROF[bill_npi],$A1070,T_PROF[year],N$2,T_PROF[encounter],N$4)</f>
        <v>0</v>
      </c>
      <c r="O1070" s="18">
        <f t="shared" si="115"/>
        <v>0</v>
      </c>
      <c r="P1070" s="1">
        <f t="shared" si="116"/>
        <v>0.66666666666666663</v>
      </c>
      <c r="Q1070" s="1">
        <f t="shared" si="117"/>
        <v>0</v>
      </c>
      <c r="R1070" s="1">
        <f t="shared" si="118"/>
        <v>0.66666666666666663</v>
      </c>
      <c r="S1070" s="2">
        <f>SUM($R$6:$R1070)/SUM($R$6:$R$1749)</f>
        <v>0.98948599339770349</v>
      </c>
    </row>
    <row r="1071" spans="1:19" x14ac:dyDescent="0.35">
      <c r="A1071">
        <v>1174563191</v>
      </c>
      <c r="B1071" t="s">
        <v>351</v>
      </c>
      <c r="C1071" t="s">
        <v>777</v>
      </c>
      <c r="D1071" s="1">
        <f>SUMIFS(T_PROF[claims],T_PROF[year],D$2,T_PROF[encounter],D$4,T_PROF[bill_npi],$A1071)</f>
        <v>1</v>
      </c>
      <c r="E1071" s="1">
        <f>SUMIFS(T_PROF[claims],T_PROF[year],E$2,T_PROF[encounter],E$4,T_PROF[bill_npi],$A1071)</f>
        <v>0</v>
      </c>
      <c r="F1071" s="1">
        <f t="shared" si="112"/>
        <v>1</v>
      </c>
      <c r="G1071" s="1">
        <f>SUMIFS(T_PROF[claims],T_PROF[year],G$2,T_PROF[encounter],G$4,T_PROF[bill_npi],$A1071)</f>
        <v>0</v>
      </c>
      <c r="H1071" s="1">
        <f>SUMIFS(T_PROF[claims],T_PROF[year],H$2,T_PROF[encounter],H$4,T_PROF[bill_npi],$A1071)</f>
        <v>0</v>
      </c>
      <c r="I1071" s="1">
        <f t="shared" si="113"/>
        <v>0</v>
      </c>
      <c r="J1071" s="1">
        <f>SUMIFS(T_PROF[claims],T_PROF[year],J$2,T_PROF[encounter],J$4,T_PROF[bill_npi],$A1071)</f>
        <v>2</v>
      </c>
      <c r="K1071" s="1">
        <f>SUMIFS(T_PROF[claims],T_PROF[year],K$2,T_PROF[encounter],K$4,T_PROF[bill_npi],$A1071)</f>
        <v>0</v>
      </c>
      <c r="L1071" s="1">
        <f t="shared" si="114"/>
        <v>2</v>
      </c>
      <c r="M1071" s="18">
        <f>SUMIFS(T_PROF[paid_amt],T_PROF[bill_npi],$A1071,T_PROF[year],M$2,T_PROF[encounter],M$4)</f>
        <v>1720.75</v>
      </c>
      <c r="N1071" s="18">
        <f>SUMIFS(T_PROF[paid_amt],T_PROF[bill_npi],$A1071,T_PROF[year],N$2,T_PROF[encounter],N$4)</f>
        <v>0</v>
      </c>
      <c r="O1071" s="18">
        <f t="shared" si="115"/>
        <v>1720.75</v>
      </c>
      <c r="P1071" s="1">
        <f t="shared" si="116"/>
        <v>1</v>
      </c>
      <c r="Q1071" s="1">
        <f t="shared" si="117"/>
        <v>0</v>
      </c>
      <c r="R1071" s="1">
        <f t="shared" si="118"/>
        <v>1</v>
      </c>
      <c r="S1071" s="2">
        <f>SUM($R$6:$R1071)/SUM($R$6:$R$1749)</f>
        <v>0.98951703869278895</v>
      </c>
    </row>
    <row r="1072" spans="1:19" x14ac:dyDescent="0.35">
      <c r="A1072">
        <v>1982845897</v>
      </c>
      <c r="B1072" t="s">
        <v>351</v>
      </c>
      <c r="C1072" t="s">
        <v>777</v>
      </c>
      <c r="D1072" s="1">
        <f>SUMIFS(T_PROF[claims],T_PROF[year],D$2,T_PROF[encounter],D$4,T_PROF[bill_npi],$A1072)</f>
        <v>0</v>
      </c>
      <c r="E1072" s="1">
        <f>SUMIFS(T_PROF[claims],T_PROF[year],E$2,T_PROF[encounter],E$4,T_PROF[bill_npi],$A1072)</f>
        <v>0</v>
      </c>
      <c r="F1072" s="1">
        <f t="shared" si="112"/>
        <v>0</v>
      </c>
      <c r="G1072" s="1">
        <f>SUMIFS(T_PROF[claims],T_PROF[year],G$2,T_PROF[encounter],G$4,T_PROF[bill_npi],$A1072)</f>
        <v>2</v>
      </c>
      <c r="H1072" s="1">
        <f>SUMIFS(T_PROF[claims],T_PROF[year],H$2,T_PROF[encounter],H$4,T_PROF[bill_npi],$A1072)</f>
        <v>0</v>
      </c>
      <c r="I1072" s="1">
        <f t="shared" si="113"/>
        <v>2</v>
      </c>
      <c r="J1072" s="1">
        <f>SUMIFS(T_PROF[claims],T_PROF[year],J$2,T_PROF[encounter],J$4,T_PROF[bill_npi],$A1072)</f>
        <v>0</v>
      </c>
      <c r="K1072" s="1">
        <f>SUMIFS(T_PROF[claims],T_PROF[year],K$2,T_PROF[encounter],K$4,T_PROF[bill_npi],$A1072)</f>
        <v>0</v>
      </c>
      <c r="L1072" s="1">
        <f t="shared" si="114"/>
        <v>0</v>
      </c>
      <c r="M1072" s="18">
        <f>SUMIFS(T_PROF[paid_amt],T_PROF[bill_npi],$A1072,T_PROF[year],M$2,T_PROF[encounter],M$4)</f>
        <v>0</v>
      </c>
      <c r="N1072" s="18">
        <f>SUMIFS(T_PROF[paid_amt],T_PROF[bill_npi],$A1072,T_PROF[year],N$2,T_PROF[encounter],N$4)</f>
        <v>0</v>
      </c>
      <c r="O1072" s="18">
        <f t="shared" si="115"/>
        <v>0</v>
      </c>
      <c r="P1072" s="1">
        <f t="shared" si="116"/>
        <v>0.66666666666666663</v>
      </c>
      <c r="Q1072" s="1">
        <f t="shared" si="117"/>
        <v>0</v>
      </c>
      <c r="R1072" s="1">
        <f t="shared" si="118"/>
        <v>0.66666666666666663</v>
      </c>
      <c r="S1072" s="2">
        <f>SUM($R$6:$R1072)/SUM($R$6:$R$1749)</f>
        <v>0.98953773555617941</v>
      </c>
    </row>
    <row r="1073" spans="1:19" x14ac:dyDescent="0.35">
      <c r="A1073">
        <v>1194748830</v>
      </c>
      <c r="B1073" t="s">
        <v>354</v>
      </c>
      <c r="C1073" t="s">
        <v>777</v>
      </c>
      <c r="D1073" s="1">
        <f>SUMIFS(T_PROF[claims],T_PROF[year],D$2,T_PROF[encounter],D$4,T_PROF[bill_npi],$A1073)</f>
        <v>0</v>
      </c>
      <c r="E1073" s="1">
        <f>SUMIFS(T_PROF[claims],T_PROF[year],E$2,T_PROF[encounter],E$4,T_PROF[bill_npi],$A1073)</f>
        <v>0</v>
      </c>
      <c r="F1073" s="1">
        <f t="shared" si="112"/>
        <v>0</v>
      </c>
      <c r="G1073" s="1">
        <f>SUMIFS(T_PROF[claims],T_PROF[year],G$2,T_PROF[encounter],G$4,T_PROF[bill_npi],$A1073)</f>
        <v>0</v>
      </c>
      <c r="H1073" s="1">
        <f>SUMIFS(T_PROF[claims],T_PROF[year],H$2,T_PROF[encounter],H$4,T_PROF[bill_npi],$A1073)</f>
        <v>2</v>
      </c>
      <c r="I1073" s="1">
        <f t="shared" si="113"/>
        <v>2</v>
      </c>
      <c r="J1073" s="1">
        <f>SUMIFS(T_PROF[claims],T_PROF[year],J$2,T_PROF[encounter],J$4,T_PROF[bill_npi],$A1073)</f>
        <v>0</v>
      </c>
      <c r="K1073" s="1">
        <f>SUMIFS(T_PROF[claims],T_PROF[year],K$2,T_PROF[encounter],K$4,T_PROF[bill_npi],$A1073)</f>
        <v>0</v>
      </c>
      <c r="L1073" s="1">
        <f t="shared" si="114"/>
        <v>0</v>
      </c>
      <c r="M1073" s="18">
        <f>SUMIFS(T_PROF[paid_amt],T_PROF[bill_npi],$A1073,T_PROF[year],M$2,T_PROF[encounter],M$4)</f>
        <v>0</v>
      </c>
      <c r="N1073" s="18">
        <f>SUMIFS(T_PROF[paid_amt],T_PROF[bill_npi],$A1073,T_PROF[year],N$2,T_PROF[encounter],N$4)</f>
        <v>0</v>
      </c>
      <c r="O1073" s="18">
        <f t="shared" si="115"/>
        <v>0</v>
      </c>
      <c r="P1073" s="1">
        <f t="shared" si="116"/>
        <v>0</v>
      </c>
      <c r="Q1073" s="1">
        <f t="shared" si="117"/>
        <v>0.66666666666666663</v>
      </c>
      <c r="R1073" s="1">
        <f t="shared" si="118"/>
        <v>0.66666666666666663</v>
      </c>
      <c r="S1073" s="2">
        <f>SUM($R$6:$R1073)/SUM($R$6:$R$1749)</f>
        <v>0.98955843241956976</v>
      </c>
    </row>
    <row r="1074" spans="1:19" x14ac:dyDescent="0.35">
      <c r="A1074">
        <v>1043201957</v>
      </c>
      <c r="B1074" t="s">
        <v>351</v>
      </c>
      <c r="C1074" t="s">
        <v>777</v>
      </c>
      <c r="D1074" s="1">
        <f>SUMIFS(T_PROF[claims],T_PROF[year],D$2,T_PROF[encounter],D$4,T_PROF[bill_npi],$A1074)</f>
        <v>1</v>
      </c>
      <c r="E1074" s="1">
        <f>SUMIFS(T_PROF[claims],T_PROF[year],E$2,T_PROF[encounter],E$4,T_PROF[bill_npi],$A1074)</f>
        <v>0</v>
      </c>
      <c r="F1074" s="1">
        <f t="shared" si="112"/>
        <v>1</v>
      </c>
      <c r="G1074" s="1">
        <f>SUMIFS(T_PROF[claims],T_PROF[year],G$2,T_PROF[encounter],G$4,T_PROF[bill_npi],$A1074)</f>
        <v>2</v>
      </c>
      <c r="H1074" s="1">
        <f>SUMIFS(T_PROF[claims],T_PROF[year],H$2,T_PROF[encounter],H$4,T_PROF[bill_npi],$A1074)</f>
        <v>0</v>
      </c>
      <c r="I1074" s="1">
        <f t="shared" si="113"/>
        <v>2</v>
      </c>
      <c r="J1074" s="1">
        <f>SUMIFS(T_PROF[claims],T_PROF[year],J$2,T_PROF[encounter],J$4,T_PROF[bill_npi],$A1074)</f>
        <v>0</v>
      </c>
      <c r="K1074" s="1">
        <f>SUMIFS(T_PROF[claims],T_PROF[year],K$2,T_PROF[encounter],K$4,T_PROF[bill_npi],$A1074)</f>
        <v>0</v>
      </c>
      <c r="L1074" s="1">
        <f t="shared" si="114"/>
        <v>0</v>
      </c>
      <c r="M1074" s="18">
        <f>SUMIFS(T_PROF[paid_amt],T_PROF[bill_npi],$A1074,T_PROF[year],M$2,T_PROF[encounter],M$4)</f>
        <v>0</v>
      </c>
      <c r="N1074" s="18">
        <f>SUMIFS(T_PROF[paid_amt],T_PROF[bill_npi],$A1074,T_PROF[year],N$2,T_PROF[encounter],N$4)</f>
        <v>0</v>
      </c>
      <c r="O1074" s="18">
        <f t="shared" si="115"/>
        <v>0</v>
      </c>
      <c r="P1074" s="1">
        <f t="shared" si="116"/>
        <v>1</v>
      </c>
      <c r="Q1074" s="1">
        <f t="shared" si="117"/>
        <v>0</v>
      </c>
      <c r="R1074" s="1">
        <f t="shared" si="118"/>
        <v>1</v>
      </c>
      <c r="S1074" s="2">
        <f>SUM($R$6:$R1074)/SUM($R$6:$R$1749)</f>
        <v>0.98958947771465533</v>
      </c>
    </row>
    <row r="1075" spans="1:19" x14ac:dyDescent="0.35">
      <c r="A1075">
        <v>1457398620</v>
      </c>
      <c r="B1075" t="s">
        <v>351</v>
      </c>
      <c r="C1075" t="s">
        <v>777</v>
      </c>
      <c r="D1075" s="1">
        <f>SUMIFS(T_PROF[claims],T_PROF[year],D$2,T_PROF[encounter],D$4,T_PROF[bill_npi],$A1075)</f>
        <v>0</v>
      </c>
      <c r="E1075" s="1">
        <f>SUMIFS(T_PROF[claims],T_PROF[year],E$2,T_PROF[encounter],E$4,T_PROF[bill_npi],$A1075)</f>
        <v>0</v>
      </c>
      <c r="F1075" s="1">
        <f t="shared" si="112"/>
        <v>0</v>
      </c>
      <c r="G1075" s="1">
        <f>SUMIFS(T_PROF[claims],T_PROF[year],G$2,T_PROF[encounter],G$4,T_PROF[bill_npi],$A1075)</f>
        <v>0</v>
      </c>
      <c r="H1075" s="1">
        <f>SUMIFS(T_PROF[claims],T_PROF[year],H$2,T_PROF[encounter],H$4,T_PROF[bill_npi],$A1075)</f>
        <v>0</v>
      </c>
      <c r="I1075" s="1">
        <f t="shared" si="113"/>
        <v>0</v>
      </c>
      <c r="J1075" s="1">
        <f>SUMIFS(T_PROF[claims],T_PROF[year],J$2,T_PROF[encounter],J$4,T_PROF[bill_npi],$A1075)</f>
        <v>0</v>
      </c>
      <c r="K1075" s="1">
        <f>SUMIFS(T_PROF[claims],T_PROF[year],K$2,T_PROF[encounter],K$4,T_PROF[bill_npi],$A1075)</f>
        <v>0</v>
      </c>
      <c r="L1075" s="1">
        <f t="shared" si="114"/>
        <v>0</v>
      </c>
      <c r="M1075" s="18">
        <f>SUMIFS(T_PROF[paid_amt],T_PROF[bill_npi],$A1075,T_PROF[year],M$2,T_PROF[encounter],M$4)</f>
        <v>0</v>
      </c>
      <c r="N1075" s="18">
        <f>SUMIFS(T_PROF[paid_amt],T_PROF[bill_npi],$A1075,T_PROF[year],N$2,T_PROF[encounter],N$4)</f>
        <v>0</v>
      </c>
      <c r="O1075" s="18">
        <f t="shared" si="115"/>
        <v>0</v>
      </c>
      <c r="P1075" s="1">
        <f t="shared" si="116"/>
        <v>0</v>
      </c>
      <c r="Q1075" s="1">
        <f t="shared" si="117"/>
        <v>0</v>
      </c>
      <c r="R1075" s="1">
        <f t="shared" si="118"/>
        <v>0</v>
      </c>
      <c r="S1075" s="2">
        <f>SUM($R$6:$R1075)/SUM($R$6:$R$1749)</f>
        <v>0.98958947771465533</v>
      </c>
    </row>
    <row r="1076" spans="1:19" x14ac:dyDescent="0.35">
      <c r="A1076">
        <v>1144217134</v>
      </c>
      <c r="B1076" t="s">
        <v>357</v>
      </c>
      <c r="C1076" t="s">
        <v>2208</v>
      </c>
      <c r="D1076" s="1">
        <f>SUMIFS(T_PROF[claims],T_PROF[year],D$2,T_PROF[encounter],D$4,T_PROF[bill_npi],$A1076)</f>
        <v>1</v>
      </c>
      <c r="E1076" s="1">
        <f>SUMIFS(T_PROF[claims],T_PROF[year],E$2,T_PROF[encounter],E$4,T_PROF[bill_npi],$A1076)</f>
        <v>0</v>
      </c>
      <c r="F1076" s="1">
        <f t="shared" si="112"/>
        <v>1</v>
      </c>
      <c r="G1076" s="1">
        <f>SUMIFS(T_PROF[claims],T_PROF[year],G$2,T_PROF[encounter],G$4,T_PROF[bill_npi],$A1076)</f>
        <v>2</v>
      </c>
      <c r="H1076" s="1">
        <f>SUMIFS(T_PROF[claims],T_PROF[year],H$2,T_PROF[encounter],H$4,T_PROF[bill_npi],$A1076)</f>
        <v>0</v>
      </c>
      <c r="I1076" s="1">
        <f t="shared" si="113"/>
        <v>2</v>
      </c>
      <c r="J1076" s="1">
        <f>SUMIFS(T_PROF[claims],T_PROF[year],J$2,T_PROF[encounter],J$4,T_PROF[bill_npi],$A1076)</f>
        <v>1</v>
      </c>
      <c r="K1076" s="1">
        <f>SUMIFS(T_PROF[claims],T_PROF[year],K$2,T_PROF[encounter],K$4,T_PROF[bill_npi],$A1076)</f>
        <v>0</v>
      </c>
      <c r="L1076" s="1">
        <f t="shared" si="114"/>
        <v>1</v>
      </c>
      <c r="M1076" s="18">
        <f>SUMIFS(T_PROF[paid_amt],T_PROF[bill_npi],$A1076,T_PROF[year],M$2,T_PROF[encounter],M$4)</f>
        <v>0</v>
      </c>
      <c r="N1076" s="18">
        <f>SUMIFS(T_PROF[paid_amt],T_PROF[bill_npi],$A1076,T_PROF[year],N$2,T_PROF[encounter],N$4)</f>
        <v>0</v>
      </c>
      <c r="O1076" s="18">
        <f t="shared" si="115"/>
        <v>0</v>
      </c>
      <c r="P1076" s="1">
        <f t="shared" si="116"/>
        <v>1.3333333333333333</v>
      </c>
      <c r="Q1076" s="1">
        <f t="shared" si="117"/>
        <v>0</v>
      </c>
      <c r="R1076" s="1">
        <f t="shared" si="118"/>
        <v>1.3333333333333333</v>
      </c>
      <c r="S1076" s="2">
        <f>SUM($R$6:$R1076)/SUM($R$6:$R$1749)</f>
        <v>0.98963087144143591</v>
      </c>
    </row>
    <row r="1077" spans="1:19" x14ac:dyDescent="0.35">
      <c r="A1077">
        <v>1003322025</v>
      </c>
      <c r="B1077" t="s">
        <v>357</v>
      </c>
      <c r="C1077" t="s">
        <v>2208</v>
      </c>
      <c r="D1077" s="1">
        <f>SUMIFS(T_PROF[claims],T_PROF[year],D$2,T_PROF[encounter],D$4,T_PROF[bill_npi],$A1077)</f>
        <v>2</v>
      </c>
      <c r="E1077" s="1">
        <f>SUMIFS(T_PROF[claims],T_PROF[year],E$2,T_PROF[encounter],E$4,T_PROF[bill_npi],$A1077)</f>
        <v>0</v>
      </c>
      <c r="F1077" s="1">
        <f t="shared" si="112"/>
        <v>2</v>
      </c>
      <c r="G1077" s="1">
        <f>SUMIFS(T_PROF[claims],T_PROF[year],G$2,T_PROF[encounter],G$4,T_PROF[bill_npi],$A1077)</f>
        <v>1</v>
      </c>
      <c r="H1077" s="1">
        <f>SUMIFS(T_PROF[claims],T_PROF[year],H$2,T_PROF[encounter],H$4,T_PROF[bill_npi],$A1077)</f>
        <v>0</v>
      </c>
      <c r="I1077" s="1">
        <f t="shared" si="113"/>
        <v>1</v>
      </c>
      <c r="J1077" s="1">
        <f>SUMIFS(T_PROF[claims],T_PROF[year],J$2,T_PROF[encounter],J$4,T_PROF[bill_npi],$A1077)</f>
        <v>0</v>
      </c>
      <c r="K1077" s="1">
        <f>SUMIFS(T_PROF[claims],T_PROF[year],K$2,T_PROF[encounter],K$4,T_PROF[bill_npi],$A1077)</f>
        <v>0</v>
      </c>
      <c r="L1077" s="1">
        <f t="shared" si="114"/>
        <v>0</v>
      </c>
      <c r="M1077" s="18">
        <f>SUMIFS(T_PROF[paid_amt],T_PROF[bill_npi],$A1077,T_PROF[year],M$2,T_PROF[encounter],M$4)</f>
        <v>0</v>
      </c>
      <c r="N1077" s="18">
        <f>SUMIFS(T_PROF[paid_amt],T_PROF[bill_npi],$A1077,T_PROF[year],N$2,T_PROF[encounter],N$4)</f>
        <v>0</v>
      </c>
      <c r="O1077" s="18">
        <f t="shared" si="115"/>
        <v>0</v>
      </c>
      <c r="P1077" s="1">
        <f t="shared" si="116"/>
        <v>1</v>
      </c>
      <c r="Q1077" s="1">
        <f t="shared" si="117"/>
        <v>0</v>
      </c>
      <c r="R1077" s="1">
        <f t="shared" si="118"/>
        <v>1</v>
      </c>
      <c r="S1077" s="2">
        <f>SUM($R$6:$R1077)/SUM($R$6:$R$1749)</f>
        <v>0.98966191673652149</v>
      </c>
    </row>
    <row r="1078" spans="1:19" x14ac:dyDescent="0.35">
      <c r="A1078">
        <v>1881665271</v>
      </c>
      <c r="B1078" t="s">
        <v>351</v>
      </c>
      <c r="C1078" t="s">
        <v>777</v>
      </c>
      <c r="D1078" s="1">
        <f>SUMIFS(T_PROF[claims],T_PROF[year],D$2,T_PROF[encounter],D$4,T_PROF[bill_npi],$A1078)</f>
        <v>1</v>
      </c>
      <c r="E1078" s="1">
        <f>SUMIFS(T_PROF[claims],T_PROF[year],E$2,T_PROF[encounter],E$4,T_PROF[bill_npi],$A1078)</f>
        <v>0</v>
      </c>
      <c r="F1078" s="1">
        <f t="shared" si="112"/>
        <v>1</v>
      </c>
      <c r="G1078" s="1">
        <f>SUMIFS(T_PROF[claims],T_PROF[year],G$2,T_PROF[encounter],G$4,T_PROF[bill_npi],$A1078)</f>
        <v>0</v>
      </c>
      <c r="H1078" s="1">
        <f>SUMIFS(T_PROF[claims],T_PROF[year],H$2,T_PROF[encounter],H$4,T_PROF[bill_npi],$A1078)</f>
        <v>0</v>
      </c>
      <c r="I1078" s="1">
        <f t="shared" si="113"/>
        <v>0</v>
      </c>
      <c r="J1078" s="1">
        <f>SUMIFS(T_PROF[claims],T_PROF[year],J$2,T_PROF[encounter],J$4,T_PROF[bill_npi],$A1078)</f>
        <v>1</v>
      </c>
      <c r="K1078" s="1">
        <f>SUMIFS(T_PROF[claims],T_PROF[year],K$2,T_PROF[encounter],K$4,T_PROF[bill_npi],$A1078)</f>
        <v>0</v>
      </c>
      <c r="L1078" s="1">
        <f t="shared" si="114"/>
        <v>1</v>
      </c>
      <c r="M1078" s="18">
        <f>SUMIFS(T_PROF[paid_amt],T_PROF[bill_npi],$A1078,T_PROF[year],M$2,T_PROF[encounter],M$4)</f>
        <v>140.82</v>
      </c>
      <c r="N1078" s="18">
        <f>SUMIFS(T_PROF[paid_amt],T_PROF[bill_npi],$A1078,T_PROF[year],N$2,T_PROF[encounter],N$4)</f>
        <v>0</v>
      </c>
      <c r="O1078" s="18">
        <f t="shared" si="115"/>
        <v>140.82</v>
      </c>
      <c r="P1078" s="1">
        <f t="shared" si="116"/>
        <v>0.66666666666666663</v>
      </c>
      <c r="Q1078" s="1">
        <f t="shared" si="117"/>
        <v>0</v>
      </c>
      <c r="R1078" s="1">
        <f t="shared" si="118"/>
        <v>0.66666666666666663</v>
      </c>
      <c r="S1078" s="2">
        <f>SUM($R$6:$R1078)/SUM($R$6:$R$1749)</f>
        <v>0.98968261359991183</v>
      </c>
    </row>
    <row r="1079" spans="1:19" x14ac:dyDescent="0.35">
      <c r="A1079">
        <v>1205474681</v>
      </c>
      <c r="B1079" t="s">
        <v>363</v>
      </c>
      <c r="C1079" t="s">
        <v>2967</v>
      </c>
      <c r="D1079" s="1">
        <f>SUMIFS(T_PROF[claims],T_PROF[year],D$2,T_PROF[encounter],D$4,T_PROF[bill_npi],$A1079)</f>
        <v>0</v>
      </c>
      <c r="E1079" s="1">
        <f>SUMIFS(T_PROF[claims],T_PROF[year],E$2,T_PROF[encounter],E$4,T_PROF[bill_npi],$A1079)</f>
        <v>0</v>
      </c>
      <c r="F1079" s="1">
        <f t="shared" si="112"/>
        <v>0</v>
      </c>
      <c r="G1079" s="1">
        <f>SUMIFS(T_PROF[claims],T_PROF[year],G$2,T_PROF[encounter],G$4,T_PROF[bill_npi],$A1079)</f>
        <v>0</v>
      </c>
      <c r="H1079" s="1">
        <f>SUMIFS(T_PROF[claims],T_PROF[year],H$2,T_PROF[encounter],H$4,T_PROF[bill_npi],$A1079)</f>
        <v>2</v>
      </c>
      <c r="I1079" s="1">
        <f t="shared" si="113"/>
        <v>2</v>
      </c>
      <c r="J1079" s="1">
        <f>SUMIFS(T_PROF[claims],T_PROF[year],J$2,T_PROF[encounter],J$4,T_PROF[bill_npi],$A1079)</f>
        <v>0</v>
      </c>
      <c r="K1079" s="1">
        <f>SUMIFS(T_PROF[claims],T_PROF[year],K$2,T_PROF[encounter],K$4,T_PROF[bill_npi],$A1079)</f>
        <v>0</v>
      </c>
      <c r="L1079" s="1">
        <f t="shared" si="114"/>
        <v>0</v>
      </c>
      <c r="M1079" s="18">
        <f>SUMIFS(T_PROF[paid_amt],T_PROF[bill_npi],$A1079,T_PROF[year],M$2,T_PROF[encounter],M$4)</f>
        <v>0</v>
      </c>
      <c r="N1079" s="18">
        <f>SUMIFS(T_PROF[paid_amt],T_PROF[bill_npi],$A1079,T_PROF[year],N$2,T_PROF[encounter],N$4)</f>
        <v>0</v>
      </c>
      <c r="O1079" s="18">
        <f t="shared" si="115"/>
        <v>0</v>
      </c>
      <c r="P1079" s="1">
        <f t="shared" si="116"/>
        <v>0</v>
      </c>
      <c r="Q1079" s="1">
        <f t="shared" si="117"/>
        <v>0.66666666666666663</v>
      </c>
      <c r="R1079" s="1">
        <f t="shared" si="118"/>
        <v>0.66666666666666663</v>
      </c>
      <c r="S1079" s="2">
        <f>SUM($R$6:$R1079)/SUM($R$6:$R$1749)</f>
        <v>0.98970331046330229</v>
      </c>
    </row>
    <row r="1080" spans="1:19" x14ac:dyDescent="0.35">
      <c r="A1080">
        <v>1851399521</v>
      </c>
      <c r="B1080" t="s">
        <v>356</v>
      </c>
      <c r="C1080" t="s">
        <v>777</v>
      </c>
      <c r="D1080" s="1">
        <f>SUMIFS(T_PROF[claims],T_PROF[year],D$2,T_PROF[encounter],D$4,T_PROF[bill_npi],$A1080)</f>
        <v>1</v>
      </c>
      <c r="E1080" s="1">
        <f>SUMIFS(T_PROF[claims],T_PROF[year],E$2,T_PROF[encounter],E$4,T_PROF[bill_npi],$A1080)</f>
        <v>0</v>
      </c>
      <c r="F1080" s="1">
        <f t="shared" si="112"/>
        <v>1</v>
      </c>
      <c r="G1080" s="1">
        <f>SUMIFS(T_PROF[claims],T_PROF[year],G$2,T_PROF[encounter],G$4,T_PROF[bill_npi],$A1080)</f>
        <v>1</v>
      </c>
      <c r="H1080" s="1">
        <f>SUMIFS(T_PROF[claims],T_PROF[year],H$2,T_PROF[encounter],H$4,T_PROF[bill_npi],$A1080)</f>
        <v>0</v>
      </c>
      <c r="I1080" s="1">
        <f t="shared" si="113"/>
        <v>1</v>
      </c>
      <c r="J1080" s="1">
        <f>SUMIFS(T_PROF[claims],T_PROF[year],J$2,T_PROF[encounter],J$4,T_PROF[bill_npi],$A1080)</f>
        <v>0</v>
      </c>
      <c r="K1080" s="1">
        <f>SUMIFS(T_PROF[claims],T_PROF[year],K$2,T_PROF[encounter],K$4,T_PROF[bill_npi],$A1080)</f>
        <v>0</v>
      </c>
      <c r="L1080" s="1">
        <f t="shared" si="114"/>
        <v>0</v>
      </c>
      <c r="M1080" s="18">
        <f>SUMIFS(T_PROF[paid_amt],T_PROF[bill_npi],$A1080,T_PROF[year],M$2,T_PROF[encounter],M$4)</f>
        <v>0</v>
      </c>
      <c r="N1080" s="18">
        <f>SUMIFS(T_PROF[paid_amt],T_PROF[bill_npi],$A1080,T_PROF[year],N$2,T_PROF[encounter],N$4)</f>
        <v>0</v>
      </c>
      <c r="O1080" s="18">
        <f t="shared" si="115"/>
        <v>0</v>
      </c>
      <c r="P1080" s="1">
        <f t="shared" si="116"/>
        <v>0.66666666666666663</v>
      </c>
      <c r="Q1080" s="1">
        <f t="shared" si="117"/>
        <v>0</v>
      </c>
      <c r="R1080" s="1">
        <f t="shared" si="118"/>
        <v>0.66666666666666663</v>
      </c>
      <c r="S1080" s="2">
        <f>SUM($R$6:$R1080)/SUM($R$6:$R$1749)</f>
        <v>0.98972400732669263</v>
      </c>
    </row>
    <row r="1081" spans="1:19" x14ac:dyDescent="0.35">
      <c r="A1081">
        <v>1851650139</v>
      </c>
      <c r="B1081" t="s">
        <v>361</v>
      </c>
      <c r="C1081" t="s">
        <v>546</v>
      </c>
      <c r="D1081" s="1">
        <f>SUMIFS(T_PROF[claims],T_PROF[year],D$2,T_PROF[encounter],D$4,T_PROF[bill_npi],$A1081)</f>
        <v>2</v>
      </c>
      <c r="E1081" s="1">
        <f>SUMIFS(T_PROF[claims],T_PROF[year],E$2,T_PROF[encounter],E$4,T_PROF[bill_npi],$A1081)</f>
        <v>0</v>
      </c>
      <c r="F1081" s="1">
        <f t="shared" si="112"/>
        <v>2</v>
      </c>
      <c r="G1081" s="1">
        <f>SUMIFS(T_PROF[claims],T_PROF[year],G$2,T_PROF[encounter],G$4,T_PROF[bill_npi],$A1081)</f>
        <v>0</v>
      </c>
      <c r="H1081" s="1">
        <f>SUMIFS(T_PROF[claims],T_PROF[year],H$2,T_PROF[encounter],H$4,T_PROF[bill_npi],$A1081)</f>
        <v>0</v>
      </c>
      <c r="I1081" s="1">
        <f t="shared" si="113"/>
        <v>0</v>
      </c>
      <c r="J1081" s="1">
        <f>SUMIFS(T_PROF[claims],T_PROF[year],J$2,T_PROF[encounter],J$4,T_PROF[bill_npi],$A1081)</f>
        <v>0</v>
      </c>
      <c r="K1081" s="1">
        <f>SUMIFS(T_PROF[claims],T_PROF[year],K$2,T_PROF[encounter],K$4,T_PROF[bill_npi],$A1081)</f>
        <v>0</v>
      </c>
      <c r="L1081" s="1">
        <f t="shared" si="114"/>
        <v>0</v>
      </c>
      <c r="M1081" s="18">
        <f>SUMIFS(T_PROF[paid_amt],T_PROF[bill_npi],$A1081,T_PROF[year],M$2,T_PROF[encounter],M$4)</f>
        <v>0</v>
      </c>
      <c r="N1081" s="18">
        <f>SUMIFS(T_PROF[paid_amt],T_PROF[bill_npi],$A1081,T_PROF[year],N$2,T_PROF[encounter],N$4)</f>
        <v>0</v>
      </c>
      <c r="O1081" s="18">
        <f t="shared" si="115"/>
        <v>0</v>
      </c>
      <c r="P1081" s="1">
        <f t="shared" si="116"/>
        <v>0.66666666666666663</v>
      </c>
      <c r="Q1081" s="1">
        <f t="shared" si="117"/>
        <v>0</v>
      </c>
      <c r="R1081" s="1">
        <f t="shared" si="118"/>
        <v>0.66666666666666663</v>
      </c>
      <c r="S1081" s="2">
        <f>SUM($R$6:$R1081)/SUM($R$6:$R$1749)</f>
        <v>0.98974470419008309</v>
      </c>
    </row>
    <row r="1082" spans="1:19" x14ac:dyDescent="0.35">
      <c r="A1082">
        <v>1205865359</v>
      </c>
      <c r="B1082" t="s">
        <v>351</v>
      </c>
      <c r="C1082" t="s">
        <v>777</v>
      </c>
      <c r="D1082" s="1">
        <f>SUMIFS(T_PROF[claims],T_PROF[year],D$2,T_PROF[encounter],D$4,T_PROF[bill_npi],$A1082)</f>
        <v>0</v>
      </c>
      <c r="E1082" s="1">
        <f>SUMIFS(T_PROF[claims],T_PROF[year],E$2,T_PROF[encounter],E$4,T_PROF[bill_npi],$A1082)</f>
        <v>0</v>
      </c>
      <c r="F1082" s="1">
        <f t="shared" si="112"/>
        <v>0</v>
      </c>
      <c r="G1082" s="1">
        <f>SUMIFS(T_PROF[claims],T_PROF[year],G$2,T_PROF[encounter],G$4,T_PROF[bill_npi],$A1082)</f>
        <v>0</v>
      </c>
      <c r="H1082" s="1">
        <f>SUMIFS(T_PROF[claims],T_PROF[year],H$2,T_PROF[encounter],H$4,T_PROF[bill_npi],$A1082)</f>
        <v>1</v>
      </c>
      <c r="I1082" s="1">
        <f t="shared" si="113"/>
        <v>1</v>
      </c>
      <c r="J1082" s="1">
        <f>SUMIFS(T_PROF[claims],T_PROF[year],J$2,T_PROF[encounter],J$4,T_PROF[bill_npi],$A1082)</f>
        <v>0</v>
      </c>
      <c r="K1082" s="1">
        <f>SUMIFS(T_PROF[claims],T_PROF[year],K$2,T_PROF[encounter],K$4,T_PROF[bill_npi],$A1082)</f>
        <v>0</v>
      </c>
      <c r="L1082" s="1">
        <f t="shared" si="114"/>
        <v>0</v>
      </c>
      <c r="M1082" s="18">
        <f>SUMIFS(T_PROF[paid_amt],T_PROF[bill_npi],$A1082,T_PROF[year],M$2,T_PROF[encounter],M$4)</f>
        <v>0</v>
      </c>
      <c r="N1082" s="18">
        <f>SUMIFS(T_PROF[paid_amt],T_PROF[bill_npi],$A1082,T_PROF[year],N$2,T_PROF[encounter],N$4)</f>
        <v>0</v>
      </c>
      <c r="O1082" s="18">
        <f t="shared" si="115"/>
        <v>0</v>
      </c>
      <c r="P1082" s="1">
        <f t="shared" si="116"/>
        <v>0</v>
      </c>
      <c r="Q1082" s="1">
        <f t="shared" si="117"/>
        <v>0.33333333333333331</v>
      </c>
      <c r="R1082" s="1">
        <f t="shared" si="118"/>
        <v>0.33333333333333331</v>
      </c>
      <c r="S1082" s="2">
        <f>SUM($R$6:$R1082)/SUM($R$6:$R$1749)</f>
        <v>0.98975505262177821</v>
      </c>
    </row>
    <row r="1083" spans="1:19" x14ac:dyDescent="0.35">
      <c r="A1083">
        <v>1821252842</v>
      </c>
      <c r="B1083" t="s">
        <v>351</v>
      </c>
      <c r="C1083" t="s">
        <v>777</v>
      </c>
      <c r="D1083" s="1">
        <f>SUMIFS(T_PROF[claims],T_PROF[year],D$2,T_PROF[encounter],D$4,T_PROF[bill_npi],$A1083)</f>
        <v>0</v>
      </c>
      <c r="E1083" s="1">
        <f>SUMIFS(T_PROF[claims],T_PROF[year],E$2,T_PROF[encounter],E$4,T_PROF[bill_npi],$A1083)</f>
        <v>0</v>
      </c>
      <c r="F1083" s="1">
        <f t="shared" si="112"/>
        <v>0</v>
      </c>
      <c r="G1083" s="1">
        <f>SUMIFS(T_PROF[claims],T_PROF[year],G$2,T_PROF[encounter],G$4,T_PROF[bill_npi],$A1083)</f>
        <v>0</v>
      </c>
      <c r="H1083" s="1">
        <f>SUMIFS(T_PROF[claims],T_PROF[year],H$2,T_PROF[encounter],H$4,T_PROF[bill_npi],$A1083)</f>
        <v>1</v>
      </c>
      <c r="I1083" s="1">
        <f t="shared" si="113"/>
        <v>1</v>
      </c>
      <c r="J1083" s="1">
        <f>SUMIFS(T_PROF[claims],T_PROF[year],J$2,T_PROF[encounter],J$4,T_PROF[bill_npi],$A1083)</f>
        <v>0</v>
      </c>
      <c r="K1083" s="1">
        <f>SUMIFS(T_PROF[claims],T_PROF[year],K$2,T_PROF[encounter],K$4,T_PROF[bill_npi],$A1083)</f>
        <v>0</v>
      </c>
      <c r="L1083" s="1">
        <f t="shared" si="114"/>
        <v>0</v>
      </c>
      <c r="M1083" s="18">
        <f>SUMIFS(T_PROF[paid_amt],T_PROF[bill_npi],$A1083,T_PROF[year],M$2,T_PROF[encounter],M$4)</f>
        <v>0</v>
      </c>
      <c r="N1083" s="18">
        <f>SUMIFS(T_PROF[paid_amt],T_PROF[bill_npi],$A1083,T_PROF[year],N$2,T_PROF[encounter],N$4)</f>
        <v>0</v>
      </c>
      <c r="O1083" s="18">
        <f t="shared" si="115"/>
        <v>0</v>
      </c>
      <c r="P1083" s="1">
        <f t="shared" si="116"/>
        <v>0</v>
      </c>
      <c r="Q1083" s="1">
        <f t="shared" si="117"/>
        <v>0.33333333333333331</v>
      </c>
      <c r="R1083" s="1">
        <f t="shared" si="118"/>
        <v>0.33333333333333331</v>
      </c>
      <c r="S1083" s="2">
        <f>SUM($R$6:$R1083)/SUM($R$6:$R$1749)</f>
        <v>0.98976540105347333</v>
      </c>
    </row>
    <row r="1084" spans="1:19" x14ac:dyDescent="0.35">
      <c r="A1084">
        <v>1134410855</v>
      </c>
      <c r="B1084" t="s">
        <v>361</v>
      </c>
      <c r="C1084" t="s">
        <v>546</v>
      </c>
      <c r="D1084" s="1">
        <f>SUMIFS(T_PROF[claims],T_PROF[year],D$2,T_PROF[encounter],D$4,T_PROF[bill_npi],$A1084)</f>
        <v>0</v>
      </c>
      <c r="E1084" s="1">
        <f>SUMIFS(T_PROF[claims],T_PROF[year],E$2,T_PROF[encounter],E$4,T_PROF[bill_npi],$A1084)</f>
        <v>0</v>
      </c>
      <c r="F1084" s="1">
        <f t="shared" si="112"/>
        <v>0</v>
      </c>
      <c r="G1084" s="1">
        <f>SUMIFS(T_PROF[claims],T_PROF[year],G$2,T_PROF[encounter],G$4,T_PROF[bill_npi],$A1084)</f>
        <v>1</v>
      </c>
      <c r="H1084" s="1">
        <f>SUMIFS(T_PROF[claims],T_PROF[year],H$2,T_PROF[encounter],H$4,T_PROF[bill_npi],$A1084)</f>
        <v>0</v>
      </c>
      <c r="I1084" s="1">
        <f t="shared" si="113"/>
        <v>1</v>
      </c>
      <c r="J1084" s="1">
        <f>SUMIFS(T_PROF[claims],T_PROF[year],J$2,T_PROF[encounter],J$4,T_PROF[bill_npi],$A1084)</f>
        <v>0</v>
      </c>
      <c r="K1084" s="1">
        <f>SUMIFS(T_PROF[claims],T_PROF[year],K$2,T_PROF[encounter],K$4,T_PROF[bill_npi],$A1084)</f>
        <v>0</v>
      </c>
      <c r="L1084" s="1">
        <f t="shared" si="114"/>
        <v>0</v>
      </c>
      <c r="M1084" s="18">
        <f>SUMIFS(T_PROF[paid_amt],T_PROF[bill_npi],$A1084,T_PROF[year],M$2,T_PROF[encounter],M$4)</f>
        <v>0</v>
      </c>
      <c r="N1084" s="18">
        <f>SUMIFS(T_PROF[paid_amt],T_PROF[bill_npi],$A1084,T_PROF[year],N$2,T_PROF[encounter],N$4)</f>
        <v>0</v>
      </c>
      <c r="O1084" s="18">
        <f t="shared" si="115"/>
        <v>0</v>
      </c>
      <c r="P1084" s="1">
        <f t="shared" si="116"/>
        <v>0.33333333333333331</v>
      </c>
      <c r="Q1084" s="1">
        <f t="shared" si="117"/>
        <v>0</v>
      </c>
      <c r="R1084" s="1">
        <f t="shared" si="118"/>
        <v>0.33333333333333331</v>
      </c>
      <c r="S1084" s="2">
        <f>SUM($R$6:$R1084)/SUM($R$6:$R$1749)</f>
        <v>0.98977574948516844</v>
      </c>
    </row>
    <row r="1085" spans="1:19" x14ac:dyDescent="0.35">
      <c r="A1085">
        <v>1962700872</v>
      </c>
      <c r="B1085" t="s">
        <v>351</v>
      </c>
      <c r="C1085" t="s">
        <v>777</v>
      </c>
      <c r="D1085" s="1">
        <f>SUMIFS(T_PROF[claims],T_PROF[year],D$2,T_PROF[encounter],D$4,T_PROF[bill_npi],$A1085)</f>
        <v>1</v>
      </c>
      <c r="E1085" s="1">
        <f>SUMIFS(T_PROF[claims],T_PROF[year],E$2,T_PROF[encounter],E$4,T_PROF[bill_npi],$A1085)</f>
        <v>0</v>
      </c>
      <c r="F1085" s="1">
        <f t="shared" si="112"/>
        <v>1</v>
      </c>
      <c r="G1085" s="1">
        <f>SUMIFS(T_PROF[claims],T_PROF[year],G$2,T_PROF[encounter],G$4,T_PROF[bill_npi],$A1085)</f>
        <v>0</v>
      </c>
      <c r="H1085" s="1">
        <f>SUMIFS(T_PROF[claims],T_PROF[year],H$2,T_PROF[encounter],H$4,T_PROF[bill_npi],$A1085)</f>
        <v>1</v>
      </c>
      <c r="I1085" s="1">
        <f t="shared" si="113"/>
        <v>1</v>
      </c>
      <c r="J1085" s="1">
        <f>SUMIFS(T_PROF[claims],T_PROF[year],J$2,T_PROF[encounter],J$4,T_PROF[bill_npi],$A1085)</f>
        <v>1</v>
      </c>
      <c r="K1085" s="1">
        <f>SUMIFS(T_PROF[claims],T_PROF[year],K$2,T_PROF[encounter],K$4,T_PROF[bill_npi],$A1085)</f>
        <v>2</v>
      </c>
      <c r="L1085" s="1">
        <f t="shared" si="114"/>
        <v>3</v>
      </c>
      <c r="M1085" s="18">
        <f>SUMIFS(T_PROF[paid_amt],T_PROF[bill_npi],$A1085,T_PROF[year],M$2,T_PROF[encounter],M$4)</f>
        <v>0</v>
      </c>
      <c r="N1085" s="18">
        <f>SUMIFS(T_PROF[paid_amt],T_PROF[bill_npi],$A1085,T_PROF[year],N$2,T_PROF[encounter],N$4)</f>
        <v>1811.21</v>
      </c>
      <c r="O1085" s="18">
        <f t="shared" si="115"/>
        <v>1811.21</v>
      </c>
      <c r="P1085" s="1">
        <f t="shared" si="116"/>
        <v>0.66666666666666663</v>
      </c>
      <c r="Q1085" s="1">
        <f t="shared" si="117"/>
        <v>1</v>
      </c>
      <c r="R1085" s="1">
        <f t="shared" si="118"/>
        <v>1.6666666666666667</v>
      </c>
      <c r="S1085" s="2">
        <f>SUM($R$6:$R1085)/SUM($R$6:$R$1749)</f>
        <v>0.98982749164364436</v>
      </c>
    </row>
    <row r="1086" spans="1:19" x14ac:dyDescent="0.35">
      <c r="A1086">
        <v>1679852354</v>
      </c>
      <c r="B1086" t="s">
        <v>351</v>
      </c>
      <c r="C1086" t="s">
        <v>777</v>
      </c>
      <c r="D1086" s="1">
        <f>SUMIFS(T_PROF[claims],T_PROF[year],D$2,T_PROF[encounter],D$4,T_PROF[bill_npi],$A1086)</f>
        <v>0</v>
      </c>
      <c r="E1086" s="1">
        <f>SUMIFS(T_PROF[claims],T_PROF[year],E$2,T_PROF[encounter],E$4,T_PROF[bill_npi],$A1086)</f>
        <v>0</v>
      </c>
      <c r="F1086" s="1">
        <f t="shared" si="112"/>
        <v>0</v>
      </c>
      <c r="G1086" s="1">
        <f>SUMIFS(T_PROF[claims],T_PROF[year],G$2,T_PROF[encounter],G$4,T_PROF[bill_npi],$A1086)</f>
        <v>0</v>
      </c>
      <c r="H1086" s="1">
        <f>SUMIFS(T_PROF[claims],T_PROF[year],H$2,T_PROF[encounter],H$4,T_PROF[bill_npi],$A1086)</f>
        <v>0</v>
      </c>
      <c r="I1086" s="1">
        <f t="shared" si="113"/>
        <v>0</v>
      </c>
      <c r="J1086" s="1">
        <f>SUMIFS(T_PROF[claims],T_PROF[year],J$2,T_PROF[encounter],J$4,T_PROF[bill_npi],$A1086)</f>
        <v>2</v>
      </c>
      <c r="K1086" s="1">
        <f>SUMIFS(T_PROF[claims],T_PROF[year],K$2,T_PROF[encounter],K$4,T_PROF[bill_npi],$A1086)</f>
        <v>0</v>
      </c>
      <c r="L1086" s="1">
        <f t="shared" si="114"/>
        <v>2</v>
      </c>
      <c r="M1086" s="18">
        <f>SUMIFS(T_PROF[paid_amt],T_PROF[bill_npi],$A1086,T_PROF[year],M$2,T_PROF[encounter],M$4)</f>
        <v>1720.75</v>
      </c>
      <c r="N1086" s="18">
        <f>SUMIFS(T_PROF[paid_amt],T_PROF[bill_npi],$A1086,T_PROF[year],N$2,T_PROF[encounter],N$4)</f>
        <v>0</v>
      </c>
      <c r="O1086" s="18">
        <f t="shared" si="115"/>
        <v>1720.75</v>
      </c>
      <c r="P1086" s="1">
        <f t="shared" si="116"/>
        <v>0.66666666666666663</v>
      </c>
      <c r="Q1086" s="1">
        <f t="shared" si="117"/>
        <v>0</v>
      </c>
      <c r="R1086" s="1">
        <f t="shared" si="118"/>
        <v>0.66666666666666663</v>
      </c>
      <c r="S1086" s="2">
        <f>SUM($R$6:$R1086)/SUM($R$6:$R$1749)</f>
        <v>0.98984818850703482</v>
      </c>
    </row>
    <row r="1087" spans="1:19" x14ac:dyDescent="0.35">
      <c r="A1087">
        <v>1306832878</v>
      </c>
      <c r="B1087" t="s">
        <v>351</v>
      </c>
      <c r="C1087" t="s">
        <v>777</v>
      </c>
      <c r="D1087" s="1">
        <f>SUMIFS(T_PROF[claims],T_PROF[year],D$2,T_PROF[encounter],D$4,T_PROF[bill_npi],$A1087)</f>
        <v>1</v>
      </c>
      <c r="E1087" s="1">
        <f>SUMIFS(T_PROF[claims],T_PROF[year],E$2,T_PROF[encounter],E$4,T_PROF[bill_npi],$A1087)</f>
        <v>0</v>
      </c>
      <c r="F1087" s="1">
        <f t="shared" si="112"/>
        <v>1</v>
      </c>
      <c r="G1087" s="1">
        <f>SUMIFS(T_PROF[claims],T_PROF[year],G$2,T_PROF[encounter],G$4,T_PROF[bill_npi],$A1087)</f>
        <v>0</v>
      </c>
      <c r="H1087" s="1">
        <f>SUMIFS(T_PROF[claims],T_PROF[year],H$2,T_PROF[encounter],H$4,T_PROF[bill_npi],$A1087)</f>
        <v>0</v>
      </c>
      <c r="I1087" s="1">
        <f t="shared" si="113"/>
        <v>0</v>
      </c>
      <c r="J1087" s="1">
        <f>SUMIFS(T_PROF[claims],T_PROF[year],J$2,T_PROF[encounter],J$4,T_PROF[bill_npi],$A1087)</f>
        <v>0</v>
      </c>
      <c r="K1087" s="1">
        <f>SUMIFS(T_PROF[claims],T_PROF[year],K$2,T_PROF[encounter],K$4,T_PROF[bill_npi],$A1087)</f>
        <v>0</v>
      </c>
      <c r="L1087" s="1">
        <f t="shared" si="114"/>
        <v>0</v>
      </c>
      <c r="M1087" s="18">
        <f>SUMIFS(T_PROF[paid_amt],T_PROF[bill_npi],$A1087,T_PROF[year],M$2,T_PROF[encounter],M$4)</f>
        <v>0</v>
      </c>
      <c r="N1087" s="18">
        <f>SUMIFS(T_PROF[paid_amt],T_PROF[bill_npi],$A1087,T_PROF[year],N$2,T_PROF[encounter],N$4)</f>
        <v>0</v>
      </c>
      <c r="O1087" s="18">
        <f t="shared" si="115"/>
        <v>0</v>
      </c>
      <c r="P1087" s="1">
        <f t="shared" si="116"/>
        <v>0.33333333333333331</v>
      </c>
      <c r="Q1087" s="1">
        <f t="shared" si="117"/>
        <v>0</v>
      </c>
      <c r="R1087" s="1">
        <f t="shared" si="118"/>
        <v>0.33333333333333331</v>
      </c>
      <c r="S1087" s="2">
        <f>SUM($R$6:$R1087)/SUM($R$6:$R$1749)</f>
        <v>0.98985853693872994</v>
      </c>
    </row>
    <row r="1088" spans="1:19" x14ac:dyDescent="0.35">
      <c r="A1088">
        <v>1891899126</v>
      </c>
      <c r="B1088" t="s">
        <v>351</v>
      </c>
      <c r="C1088" t="s">
        <v>777</v>
      </c>
      <c r="D1088" s="1">
        <f>SUMIFS(T_PROF[claims],T_PROF[year],D$2,T_PROF[encounter],D$4,T_PROF[bill_npi],$A1088)</f>
        <v>1</v>
      </c>
      <c r="E1088" s="1">
        <f>SUMIFS(T_PROF[claims],T_PROF[year],E$2,T_PROF[encounter],E$4,T_PROF[bill_npi],$A1088)</f>
        <v>0</v>
      </c>
      <c r="F1088" s="1">
        <f t="shared" si="112"/>
        <v>1</v>
      </c>
      <c r="G1088" s="1">
        <f>SUMIFS(T_PROF[claims],T_PROF[year],G$2,T_PROF[encounter],G$4,T_PROF[bill_npi],$A1088)</f>
        <v>1</v>
      </c>
      <c r="H1088" s="1">
        <f>SUMIFS(T_PROF[claims],T_PROF[year],H$2,T_PROF[encounter],H$4,T_PROF[bill_npi],$A1088)</f>
        <v>0</v>
      </c>
      <c r="I1088" s="1">
        <f t="shared" si="113"/>
        <v>1</v>
      </c>
      <c r="J1088" s="1">
        <f>SUMIFS(T_PROF[claims],T_PROF[year],J$2,T_PROF[encounter],J$4,T_PROF[bill_npi],$A1088)</f>
        <v>0</v>
      </c>
      <c r="K1088" s="1">
        <f>SUMIFS(T_PROF[claims],T_PROF[year],K$2,T_PROF[encounter],K$4,T_PROF[bill_npi],$A1088)</f>
        <v>0</v>
      </c>
      <c r="L1088" s="1">
        <f t="shared" si="114"/>
        <v>0</v>
      </c>
      <c r="M1088" s="18">
        <f>SUMIFS(T_PROF[paid_amt],T_PROF[bill_npi],$A1088,T_PROF[year],M$2,T_PROF[encounter],M$4)</f>
        <v>0</v>
      </c>
      <c r="N1088" s="18">
        <f>SUMIFS(T_PROF[paid_amt],T_PROF[bill_npi],$A1088,T_PROF[year],N$2,T_PROF[encounter],N$4)</f>
        <v>0</v>
      </c>
      <c r="O1088" s="18">
        <f t="shared" si="115"/>
        <v>0</v>
      </c>
      <c r="P1088" s="1">
        <f t="shared" si="116"/>
        <v>0.66666666666666663</v>
      </c>
      <c r="Q1088" s="1">
        <f t="shared" si="117"/>
        <v>0</v>
      </c>
      <c r="R1088" s="1">
        <f t="shared" si="118"/>
        <v>0.66666666666666663</v>
      </c>
      <c r="S1088" s="2">
        <f>SUM($R$6:$R1088)/SUM($R$6:$R$1749)</f>
        <v>0.98987923380212028</v>
      </c>
    </row>
    <row r="1089" spans="1:19" x14ac:dyDescent="0.35">
      <c r="A1089">
        <v>1669504122</v>
      </c>
      <c r="B1089" t="s">
        <v>351</v>
      </c>
      <c r="C1089" t="s">
        <v>777</v>
      </c>
      <c r="D1089" s="1">
        <f>SUMIFS(T_PROF[claims],T_PROF[year],D$2,T_PROF[encounter],D$4,T_PROF[bill_npi],$A1089)</f>
        <v>0</v>
      </c>
      <c r="E1089" s="1">
        <f>SUMIFS(T_PROF[claims],T_PROF[year],E$2,T_PROF[encounter],E$4,T_PROF[bill_npi],$A1089)</f>
        <v>0</v>
      </c>
      <c r="F1089" s="1">
        <f t="shared" si="112"/>
        <v>0</v>
      </c>
      <c r="G1089" s="1">
        <f>SUMIFS(T_PROF[claims],T_PROF[year],G$2,T_PROF[encounter],G$4,T_PROF[bill_npi],$A1089)</f>
        <v>0</v>
      </c>
      <c r="H1089" s="1">
        <f>SUMIFS(T_PROF[claims],T_PROF[year],H$2,T_PROF[encounter],H$4,T_PROF[bill_npi],$A1089)</f>
        <v>0</v>
      </c>
      <c r="I1089" s="1">
        <f t="shared" si="113"/>
        <v>0</v>
      </c>
      <c r="J1089" s="1">
        <f>SUMIFS(T_PROF[claims],T_PROF[year],J$2,T_PROF[encounter],J$4,T_PROF[bill_npi],$A1089)</f>
        <v>0</v>
      </c>
      <c r="K1089" s="1">
        <f>SUMIFS(T_PROF[claims],T_PROF[year],K$2,T_PROF[encounter],K$4,T_PROF[bill_npi],$A1089)</f>
        <v>0</v>
      </c>
      <c r="L1089" s="1">
        <f t="shared" si="114"/>
        <v>0</v>
      </c>
      <c r="M1089" s="18">
        <f>SUMIFS(T_PROF[paid_amt],T_PROF[bill_npi],$A1089,T_PROF[year],M$2,T_PROF[encounter],M$4)</f>
        <v>0</v>
      </c>
      <c r="N1089" s="18">
        <f>SUMIFS(T_PROF[paid_amt],T_PROF[bill_npi],$A1089,T_PROF[year],N$2,T_PROF[encounter],N$4)</f>
        <v>0</v>
      </c>
      <c r="O1089" s="18">
        <f t="shared" si="115"/>
        <v>0</v>
      </c>
      <c r="P1089" s="1">
        <f t="shared" si="116"/>
        <v>0</v>
      </c>
      <c r="Q1089" s="1">
        <f t="shared" si="117"/>
        <v>0</v>
      </c>
      <c r="R1089" s="1">
        <f t="shared" si="118"/>
        <v>0</v>
      </c>
      <c r="S1089" s="2">
        <f>SUM($R$6:$R1089)/SUM($R$6:$R$1749)</f>
        <v>0.98987923380212028</v>
      </c>
    </row>
    <row r="1090" spans="1:19" x14ac:dyDescent="0.35">
      <c r="A1090">
        <v>1730112624</v>
      </c>
      <c r="B1090" t="s">
        <v>357</v>
      </c>
      <c r="C1090" t="s">
        <v>2208</v>
      </c>
      <c r="D1090" s="1">
        <f>SUMIFS(T_PROF[claims],T_PROF[year],D$2,T_PROF[encounter],D$4,T_PROF[bill_npi],$A1090)</f>
        <v>0</v>
      </c>
      <c r="E1090" s="1">
        <f>SUMIFS(T_PROF[claims],T_PROF[year],E$2,T_PROF[encounter],E$4,T_PROF[bill_npi],$A1090)</f>
        <v>0</v>
      </c>
      <c r="F1090" s="1">
        <f t="shared" si="112"/>
        <v>0</v>
      </c>
      <c r="G1090" s="1">
        <f>SUMIFS(T_PROF[claims],T_PROF[year],G$2,T_PROF[encounter],G$4,T_PROF[bill_npi],$A1090)</f>
        <v>0</v>
      </c>
      <c r="H1090" s="1">
        <f>SUMIFS(T_PROF[claims],T_PROF[year],H$2,T_PROF[encounter],H$4,T_PROF[bill_npi],$A1090)</f>
        <v>0</v>
      </c>
      <c r="I1090" s="1">
        <f t="shared" si="113"/>
        <v>0</v>
      </c>
      <c r="J1090" s="1">
        <f>SUMIFS(T_PROF[claims],T_PROF[year],J$2,T_PROF[encounter],J$4,T_PROF[bill_npi],$A1090)</f>
        <v>0</v>
      </c>
      <c r="K1090" s="1">
        <f>SUMIFS(T_PROF[claims],T_PROF[year],K$2,T_PROF[encounter],K$4,T_PROF[bill_npi],$A1090)</f>
        <v>3</v>
      </c>
      <c r="L1090" s="1">
        <f t="shared" si="114"/>
        <v>3</v>
      </c>
      <c r="M1090" s="18">
        <f>SUMIFS(T_PROF[paid_amt],T_PROF[bill_npi],$A1090,T_PROF[year],M$2,T_PROF[encounter],M$4)</f>
        <v>0</v>
      </c>
      <c r="N1090" s="18">
        <f>SUMIFS(T_PROF[paid_amt],T_PROF[bill_npi],$A1090,T_PROF[year],N$2,T_PROF[encounter],N$4)</f>
        <v>30410.240000000002</v>
      </c>
      <c r="O1090" s="18">
        <f t="shared" si="115"/>
        <v>30410.240000000002</v>
      </c>
      <c r="P1090" s="1">
        <f t="shared" si="116"/>
        <v>0</v>
      </c>
      <c r="Q1090" s="1">
        <f t="shared" si="117"/>
        <v>1</v>
      </c>
      <c r="R1090" s="1">
        <f t="shared" si="118"/>
        <v>1</v>
      </c>
      <c r="S1090" s="2">
        <f>SUM($R$6:$R1090)/SUM($R$6:$R$1749)</f>
        <v>0.98991027909720586</v>
      </c>
    </row>
    <row r="1091" spans="1:19" x14ac:dyDescent="0.35">
      <c r="A1091">
        <v>1043468200</v>
      </c>
      <c r="B1091" t="s">
        <v>351</v>
      </c>
      <c r="C1091" t="s">
        <v>777</v>
      </c>
      <c r="D1091" s="1">
        <f>SUMIFS(T_PROF[claims],T_PROF[year],D$2,T_PROF[encounter],D$4,T_PROF[bill_npi],$A1091)</f>
        <v>0</v>
      </c>
      <c r="E1091" s="1">
        <f>SUMIFS(T_PROF[claims],T_PROF[year],E$2,T_PROF[encounter],E$4,T_PROF[bill_npi],$A1091)</f>
        <v>1</v>
      </c>
      <c r="F1091" s="1">
        <f t="shared" si="112"/>
        <v>1</v>
      </c>
      <c r="G1091" s="1">
        <f>SUMIFS(T_PROF[claims],T_PROF[year],G$2,T_PROF[encounter],G$4,T_PROF[bill_npi],$A1091)</f>
        <v>0</v>
      </c>
      <c r="H1091" s="1">
        <f>SUMIFS(T_PROF[claims],T_PROF[year],H$2,T_PROF[encounter],H$4,T_PROF[bill_npi],$A1091)</f>
        <v>0</v>
      </c>
      <c r="I1091" s="1">
        <f t="shared" si="113"/>
        <v>0</v>
      </c>
      <c r="J1091" s="1">
        <f>SUMIFS(T_PROF[claims],T_PROF[year],J$2,T_PROF[encounter],J$4,T_PROF[bill_npi],$A1091)</f>
        <v>0</v>
      </c>
      <c r="K1091" s="1">
        <f>SUMIFS(T_PROF[claims],T_PROF[year],K$2,T_PROF[encounter],K$4,T_PROF[bill_npi],$A1091)</f>
        <v>4</v>
      </c>
      <c r="L1091" s="1">
        <f t="shared" si="114"/>
        <v>4</v>
      </c>
      <c r="M1091" s="18">
        <f>SUMIFS(T_PROF[paid_amt],T_PROF[bill_npi],$A1091,T_PROF[year],M$2,T_PROF[encounter],M$4)</f>
        <v>0</v>
      </c>
      <c r="N1091" s="18">
        <f>SUMIFS(T_PROF[paid_amt],T_PROF[bill_npi],$A1091,T_PROF[year],N$2,T_PROF[encounter],N$4)</f>
        <v>1600.62</v>
      </c>
      <c r="O1091" s="18">
        <f t="shared" si="115"/>
        <v>1600.62</v>
      </c>
      <c r="P1091" s="1">
        <f t="shared" si="116"/>
        <v>0</v>
      </c>
      <c r="Q1091" s="1">
        <f t="shared" si="117"/>
        <v>1.6666666666666667</v>
      </c>
      <c r="R1091" s="1">
        <f t="shared" si="118"/>
        <v>1.6666666666666667</v>
      </c>
      <c r="S1091" s="2">
        <f>SUM($R$6:$R1091)/SUM($R$6:$R$1749)</f>
        <v>0.98996202125568178</v>
      </c>
    </row>
    <row r="1092" spans="1:19" x14ac:dyDescent="0.35">
      <c r="A1092">
        <v>1346301389</v>
      </c>
      <c r="B1092" t="s">
        <v>386</v>
      </c>
      <c r="C1092" t="s">
        <v>3169</v>
      </c>
      <c r="D1092" s="1">
        <f>SUMIFS(T_PROF[claims],T_PROF[year],D$2,T_PROF[encounter],D$4,T_PROF[bill_npi],$A1092)</f>
        <v>0</v>
      </c>
      <c r="E1092" s="1">
        <f>SUMIFS(T_PROF[claims],T_PROF[year],E$2,T_PROF[encounter],E$4,T_PROF[bill_npi],$A1092)</f>
        <v>2</v>
      </c>
      <c r="F1092" s="1">
        <f t="shared" si="112"/>
        <v>2</v>
      </c>
      <c r="G1092" s="1">
        <f>SUMIFS(T_PROF[claims],T_PROF[year],G$2,T_PROF[encounter],G$4,T_PROF[bill_npi],$A1092)</f>
        <v>0</v>
      </c>
      <c r="H1092" s="1">
        <f>SUMIFS(T_PROF[claims],T_PROF[year],H$2,T_PROF[encounter],H$4,T_PROF[bill_npi],$A1092)</f>
        <v>0</v>
      </c>
      <c r="I1092" s="1">
        <f t="shared" si="113"/>
        <v>0</v>
      </c>
      <c r="J1092" s="1">
        <f>SUMIFS(T_PROF[claims],T_PROF[year],J$2,T_PROF[encounter],J$4,T_PROF[bill_npi],$A1092)</f>
        <v>0</v>
      </c>
      <c r="K1092" s="1">
        <f>SUMIFS(T_PROF[claims],T_PROF[year],K$2,T_PROF[encounter],K$4,T_PROF[bill_npi],$A1092)</f>
        <v>0</v>
      </c>
      <c r="L1092" s="1">
        <f t="shared" si="114"/>
        <v>0</v>
      </c>
      <c r="M1092" s="18">
        <f>SUMIFS(T_PROF[paid_amt],T_PROF[bill_npi],$A1092,T_PROF[year],M$2,T_PROF[encounter],M$4)</f>
        <v>0</v>
      </c>
      <c r="N1092" s="18">
        <f>SUMIFS(T_PROF[paid_amt],T_PROF[bill_npi],$A1092,T_PROF[year],N$2,T_PROF[encounter],N$4)</f>
        <v>0</v>
      </c>
      <c r="O1092" s="18">
        <f t="shared" si="115"/>
        <v>0</v>
      </c>
      <c r="P1092" s="1">
        <f t="shared" si="116"/>
        <v>0</v>
      </c>
      <c r="Q1092" s="1">
        <f t="shared" si="117"/>
        <v>0.66666666666666663</v>
      </c>
      <c r="R1092" s="1">
        <f t="shared" si="118"/>
        <v>0.66666666666666663</v>
      </c>
      <c r="S1092" s="2">
        <f>SUM($R$6:$R1092)/SUM($R$6:$R$1749)</f>
        <v>0.98998271811907212</v>
      </c>
    </row>
    <row r="1093" spans="1:19" x14ac:dyDescent="0.35">
      <c r="A1093">
        <v>1922009174</v>
      </c>
      <c r="B1093" t="s">
        <v>351</v>
      </c>
      <c r="C1093" t="s">
        <v>777</v>
      </c>
      <c r="D1093" s="1">
        <f>SUMIFS(T_PROF[claims],T_PROF[year],D$2,T_PROF[encounter],D$4,T_PROF[bill_npi],$A1093)</f>
        <v>0</v>
      </c>
      <c r="E1093" s="1">
        <f>SUMIFS(T_PROF[claims],T_PROF[year],E$2,T_PROF[encounter],E$4,T_PROF[bill_npi],$A1093)</f>
        <v>0</v>
      </c>
      <c r="F1093" s="1">
        <f t="shared" si="112"/>
        <v>0</v>
      </c>
      <c r="G1093" s="1">
        <f>SUMIFS(T_PROF[claims],T_PROF[year],G$2,T_PROF[encounter],G$4,T_PROF[bill_npi],$A1093)</f>
        <v>1</v>
      </c>
      <c r="H1093" s="1">
        <f>SUMIFS(T_PROF[claims],T_PROF[year],H$2,T_PROF[encounter],H$4,T_PROF[bill_npi],$A1093)</f>
        <v>0</v>
      </c>
      <c r="I1093" s="1">
        <f t="shared" si="113"/>
        <v>1</v>
      </c>
      <c r="J1093" s="1">
        <f>SUMIFS(T_PROF[claims],T_PROF[year],J$2,T_PROF[encounter],J$4,T_PROF[bill_npi],$A1093)</f>
        <v>0</v>
      </c>
      <c r="K1093" s="1">
        <f>SUMIFS(T_PROF[claims],T_PROF[year],K$2,T_PROF[encounter],K$4,T_PROF[bill_npi],$A1093)</f>
        <v>0</v>
      </c>
      <c r="L1093" s="1">
        <f t="shared" si="114"/>
        <v>0</v>
      </c>
      <c r="M1093" s="18">
        <f>SUMIFS(T_PROF[paid_amt],T_PROF[bill_npi],$A1093,T_PROF[year],M$2,T_PROF[encounter],M$4)</f>
        <v>0</v>
      </c>
      <c r="N1093" s="18">
        <f>SUMIFS(T_PROF[paid_amt],T_PROF[bill_npi],$A1093,T_PROF[year],N$2,T_PROF[encounter],N$4)</f>
        <v>0</v>
      </c>
      <c r="O1093" s="18">
        <f t="shared" si="115"/>
        <v>0</v>
      </c>
      <c r="P1093" s="1">
        <f t="shared" si="116"/>
        <v>0.33333333333333331</v>
      </c>
      <c r="Q1093" s="1">
        <f t="shared" si="117"/>
        <v>0</v>
      </c>
      <c r="R1093" s="1">
        <f t="shared" si="118"/>
        <v>0.33333333333333331</v>
      </c>
      <c r="S1093" s="2">
        <f>SUM($R$6:$R1093)/SUM($R$6:$R$1749)</f>
        <v>0.98999306655076724</v>
      </c>
    </row>
    <row r="1094" spans="1:19" x14ac:dyDescent="0.35">
      <c r="A1094">
        <v>1558758326</v>
      </c>
      <c r="B1094" t="s">
        <v>357</v>
      </c>
      <c r="C1094" t="s">
        <v>2208</v>
      </c>
      <c r="D1094" s="1">
        <f>SUMIFS(T_PROF[claims],T_PROF[year],D$2,T_PROF[encounter],D$4,T_PROF[bill_npi],$A1094)</f>
        <v>0</v>
      </c>
      <c r="E1094" s="1">
        <f>SUMIFS(T_PROF[claims],T_PROF[year],E$2,T_PROF[encounter],E$4,T_PROF[bill_npi],$A1094)</f>
        <v>2</v>
      </c>
      <c r="F1094" s="1">
        <f t="shared" ref="F1094:F1157" si="119">SUM(D1094,E1094)</f>
        <v>2</v>
      </c>
      <c r="G1094" s="1">
        <f>SUMIFS(T_PROF[claims],T_PROF[year],G$2,T_PROF[encounter],G$4,T_PROF[bill_npi],$A1094)</f>
        <v>0</v>
      </c>
      <c r="H1094" s="1">
        <f>SUMIFS(T_PROF[claims],T_PROF[year],H$2,T_PROF[encounter],H$4,T_PROF[bill_npi],$A1094)</f>
        <v>0</v>
      </c>
      <c r="I1094" s="1">
        <f t="shared" ref="I1094:I1157" si="120">SUM(G1094,H1094)</f>
        <v>0</v>
      </c>
      <c r="J1094" s="1">
        <f>SUMIFS(T_PROF[claims],T_PROF[year],J$2,T_PROF[encounter],J$4,T_PROF[bill_npi],$A1094)</f>
        <v>0</v>
      </c>
      <c r="K1094" s="1">
        <f>SUMIFS(T_PROF[claims],T_PROF[year],K$2,T_PROF[encounter],K$4,T_PROF[bill_npi],$A1094)</f>
        <v>0</v>
      </c>
      <c r="L1094" s="1">
        <f t="shared" ref="L1094:L1157" si="121">SUM(J1094,K1094)</f>
        <v>0</v>
      </c>
      <c r="M1094" s="18">
        <f>SUMIFS(T_PROF[paid_amt],T_PROF[bill_npi],$A1094,T_PROF[year],M$2,T_PROF[encounter],M$4)</f>
        <v>0</v>
      </c>
      <c r="N1094" s="18">
        <f>SUMIFS(T_PROF[paid_amt],T_PROF[bill_npi],$A1094,T_PROF[year],N$2,T_PROF[encounter],N$4)</f>
        <v>0</v>
      </c>
      <c r="O1094" s="18">
        <f t="shared" si="115"/>
        <v>0</v>
      </c>
      <c r="P1094" s="1">
        <f t="shared" si="116"/>
        <v>0</v>
      </c>
      <c r="Q1094" s="1">
        <f t="shared" si="117"/>
        <v>0.66666666666666663</v>
      </c>
      <c r="R1094" s="1">
        <f t="shared" si="118"/>
        <v>0.66666666666666663</v>
      </c>
      <c r="S1094" s="2">
        <f>SUM($R$6:$R1094)/SUM($R$6:$R$1749)</f>
        <v>0.9900137634141577</v>
      </c>
    </row>
    <row r="1095" spans="1:19" x14ac:dyDescent="0.35">
      <c r="A1095">
        <v>1134418544</v>
      </c>
      <c r="B1095" t="s">
        <v>351</v>
      </c>
      <c r="C1095" t="s">
        <v>777</v>
      </c>
      <c r="D1095" s="1">
        <f>SUMIFS(T_PROF[claims],T_PROF[year],D$2,T_PROF[encounter],D$4,T_PROF[bill_npi],$A1095)</f>
        <v>1</v>
      </c>
      <c r="E1095" s="1">
        <f>SUMIFS(T_PROF[claims],T_PROF[year],E$2,T_PROF[encounter],E$4,T_PROF[bill_npi],$A1095)</f>
        <v>0</v>
      </c>
      <c r="F1095" s="1">
        <f t="shared" si="119"/>
        <v>1</v>
      </c>
      <c r="G1095" s="1">
        <f>SUMIFS(T_PROF[claims],T_PROF[year],G$2,T_PROF[encounter],G$4,T_PROF[bill_npi],$A1095)</f>
        <v>1</v>
      </c>
      <c r="H1095" s="1">
        <f>SUMIFS(T_PROF[claims],T_PROF[year],H$2,T_PROF[encounter],H$4,T_PROF[bill_npi],$A1095)</f>
        <v>0</v>
      </c>
      <c r="I1095" s="1">
        <f t="shared" si="120"/>
        <v>1</v>
      </c>
      <c r="J1095" s="1">
        <f>SUMIFS(T_PROF[claims],T_PROF[year],J$2,T_PROF[encounter],J$4,T_PROF[bill_npi],$A1095)</f>
        <v>0</v>
      </c>
      <c r="K1095" s="1">
        <f>SUMIFS(T_PROF[claims],T_PROF[year],K$2,T_PROF[encounter],K$4,T_PROF[bill_npi],$A1095)</f>
        <v>0</v>
      </c>
      <c r="L1095" s="1">
        <f t="shared" si="121"/>
        <v>0</v>
      </c>
      <c r="M1095" s="18">
        <f>SUMIFS(T_PROF[paid_amt],T_PROF[bill_npi],$A1095,T_PROF[year],M$2,T_PROF[encounter],M$4)</f>
        <v>0</v>
      </c>
      <c r="N1095" s="18">
        <f>SUMIFS(T_PROF[paid_amt],T_PROF[bill_npi],$A1095,T_PROF[year],N$2,T_PROF[encounter],N$4)</f>
        <v>0</v>
      </c>
      <c r="O1095" s="18">
        <f t="shared" ref="O1095:O1158" si="122">SUM(M1095:N1095)</f>
        <v>0</v>
      </c>
      <c r="P1095" s="1">
        <f t="shared" ref="P1095:P1158" si="123">AVERAGE(J1095,G1095,D1095)</f>
        <v>0.66666666666666663</v>
      </c>
      <c r="Q1095" s="1">
        <f t="shared" ref="Q1095:Q1158" si="124">AVERAGE(K1095,H1095,E1095)</f>
        <v>0</v>
      </c>
      <c r="R1095" s="1">
        <f t="shared" ref="R1095:R1158" si="125">AVERAGE(L1095,I1095,F1095)</f>
        <v>0.66666666666666663</v>
      </c>
      <c r="S1095" s="2">
        <f>SUM($R$6:$R1095)/SUM($R$6:$R$1749)</f>
        <v>0.99003446027754805</v>
      </c>
    </row>
    <row r="1096" spans="1:19" x14ac:dyDescent="0.35">
      <c r="A1096">
        <v>1083008445</v>
      </c>
      <c r="B1096" t="s">
        <v>361</v>
      </c>
      <c r="C1096" t="s">
        <v>546</v>
      </c>
      <c r="D1096" s="1">
        <f>SUMIFS(T_PROF[claims],T_PROF[year],D$2,T_PROF[encounter],D$4,T_PROF[bill_npi],$A1096)</f>
        <v>0</v>
      </c>
      <c r="E1096" s="1">
        <f>SUMIFS(T_PROF[claims],T_PROF[year],E$2,T_PROF[encounter],E$4,T_PROF[bill_npi],$A1096)</f>
        <v>0</v>
      </c>
      <c r="F1096" s="1">
        <f t="shared" si="119"/>
        <v>0</v>
      </c>
      <c r="G1096" s="1">
        <f>SUMIFS(T_PROF[claims],T_PROF[year],G$2,T_PROF[encounter],G$4,T_PROF[bill_npi],$A1096)</f>
        <v>2</v>
      </c>
      <c r="H1096" s="1">
        <f>SUMIFS(T_PROF[claims],T_PROF[year],H$2,T_PROF[encounter],H$4,T_PROF[bill_npi],$A1096)</f>
        <v>0</v>
      </c>
      <c r="I1096" s="1">
        <f t="shared" si="120"/>
        <v>2</v>
      </c>
      <c r="J1096" s="1">
        <f>SUMIFS(T_PROF[claims],T_PROF[year],J$2,T_PROF[encounter],J$4,T_PROF[bill_npi],$A1096)</f>
        <v>0</v>
      </c>
      <c r="K1096" s="1">
        <f>SUMIFS(T_PROF[claims],T_PROF[year],K$2,T_PROF[encounter],K$4,T_PROF[bill_npi],$A1096)</f>
        <v>0</v>
      </c>
      <c r="L1096" s="1">
        <f t="shared" si="121"/>
        <v>0</v>
      </c>
      <c r="M1096" s="18">
        <f>SUMIFS(T_PROF[paid_amt],T_PROF[bill_npi],$A1096,T_PROF[year],M$2,T_PROF[encounter],M$4)</f>
        <v>0</v>
      </c>
      <c r="N1096" s="18">
        <f>SUMIFS(T_PROF[paid_amt],T_PROF[bill_npi],$A1096,T_PROF[year],N$2,T_PROF[encounter],N$4)</f>
        <v>0</v>
      </c>
      <c r="O1096" s="18">
        <f t="shared" si="122"/>
        <v>0</v>
      </c>
      <c r="P1096" s="1">
        <f t="shared" si="123"/>
        <v>0.66666666666666663</v>
      </c>
      <c r="Q1096" s="1">
        <f t="shared" si="124"/>
        <v>0</v>
      </c>
      <c r="R1096" s="1">
        <f t="shared" si="125"/>
        <v>0.66666666666666663</v>
      </c>
      <c r="S1096" s="2">
        <f>SUM($R$6:$R1096)/SUM($R$6:$R$1749)</f>
        <v>0.9900551571409385</v>
      </c>
    </row>
    <row r="1097" spans="1:19" x14ac:dyDescent="0.35">
      <c r="A1097">
        <v>1306289376</v>
      </c>
      <c r="B1097" t="s">
        <v>351</v>
      </c>
      <c r="C1097" t="s">
        <v>777</v>
      </c>
      <c r="D1097" s="1">
        <f>SUMIFS(T_PROF[claims],T_PROF[year],D$2,T_PROF[encounter],D$4,T_PROF[bill_npi],$A1097)</f>
        <v>1</v>
      </c>
      <c r="E1097" s="1">
        <f>SUMIFS(T_PROF[claims],T_PROF[year],E$2,T_PROF[encounter],E$4,T_PROF[bill_npi],$A1097)</f>
        <v>0</v>
      </c>
      <c r="F1097" s="1">
        <f t="shared" si="119"/>
        <v>1</v>
      </c>
      <c r="G1097" s="1">
        <f>SUMIFS(T_PROF[claims],T_PROF[year],G$2,T_PROF[encounter],G$4,T_PROF[bill_npi],$A1097)</f>
        <v>1</v>
      </c>
      <c r="H1097" s="1">
        <f>SUMIFS(T_PROF[claims],T_PROF[year],H$2,T_PROF[encounter],H$4,T_PROF[bill_npi],$A1097)</f>
        <v>0</v>
      </c>
      <c r="I1097" s="1">
        <f t="shared" si="120"/>
        <v>1</v>
      </c>
      <c r="J1097" s="1">
        <f>SUMIFS(T_PROF[claims],T_PROF[year],J$2,T_PROF[encounter],J$4,T_PROF[bill_npi],$A1097)</f>
        <v>0</v>
      </c>
      <c r="K1097" s="1">
        <f>SUMIFS(T_PROF[claims],T_PROF[year],K$2,T_PROF[encounter],K$4,T_PROF[bill_npi],$A1097)</f>
        <v>0</v>
      </c>
      <c r="L1097" s="1">
        <f t="shared" si="121"/>
        <v>0</v>
      </c>
      <c r="M1097" s="18">
        <f>SUMIFS(T_PROF[paid_amt],T_PROF[bill_npi],$A1097,T_PROF[year],M$2,T_PROF[encounter],M$4)</f>
        <v>0</v>
      </c>
      <c r="N1097" s="18">
        <f>SUMIFS(T_PROF[paid_amt],T_PROF[bill_npi],$A1097,T_PROF[year],N$2,T_PROF[encounter],N$4)</f>
        <v>0</v>
      </c>
      <c r="O1097" s="18">
        <f t="shared" si="122"/>
        <v>0</v>
      </c>
      <c r="P1097" s="1">
        <f t="shared" si="123"/>
        <v>0.66666666666666663</v>
      </c>
      <c r="Q1097" s="1">
        <f t="shared" si="124"/>
        <v>0</v>
      </c>
      <c r="R1097" s="1">
        <f t="shared" si="125"/>
        <v>0.66666666666666663</v>
      </c>
      <c r="S1097" s="2">
        <f>SUM($R$6:$R1097)/SUM($R$6:$R$1749)</f>
        <v>0.99007585400432885</v>
      </c>
    </row>
    <row r="1098" spans="1:19" x14ac:dyDescent="0.35">
      <c r="A1098">
        <v>1255584157</v>
      </c>
      <c r="B1098" t="s">
        <v>351</v>
      </c>
      <c r="C1098" t="s">
        <v>777</v>
      </c>
      <c r="D1098" s="1">
        <f>SUMIFS(T_PROF[claims],T_PROF[year],D$2,T_PROF[encounter],D$4,T_PROF[bill_npi],$A1098)</f>
        <v>1</v>
      </c>
      <c r="E1098" s="1">
        <f>SUMIFS(T_PROF[claims],T_PROF[year],E$2,T_PROF[encounter],E$4,T_PROF[bill_npi],$A1098)</f>
        <v>0</v>
      </c>
      <c r="F1098" s="1">
        <f t="shared" si="119"/>
        <v>1</v>
      </c>
      <c r="G1098" s="1">
        <f>SUMIFS(T_PROF[claims],T_PROF[year],G$2,T_PROF[encounter],G$4,T_PROF[bill_npi],$A1098)</f>
        <v>1</v>
      </c>
      <c r="H1098" s="1">
        <f>SUMIFS(T_PROF[claims],T_PROF[year],H$2,T_PROF[encounter],H$4,T_PROF[bill_npi],$A1098)</f>
        <v>0</v>
      </c>
      <c r="I1098" s="1">
        <f t="shared" si="120"/>
        <v>1</v>
      </c>
      <c r="J1098" s="1">
        <f>SUMIFS(T_PROF[claims],T_PROF[year],J$2,T_PROF[encounter],J$4,T_PROF[bill_npi],$A1098)</f>
        <v>0</v>
      </c>
      <c r="K1098" s="1">
        <f>SUMIFS(T_PROF[claims],T_PROF[year],K$2,T_PROF[encounter],K$4,T_PROF[bill_npi],$A1098)</f>
        <v>0</v>
      </c>
      <c r="L1098" s="1">
        <f t="shared" si="121"/>
        <v>0</v>
      </c>
      <c r="M1098" s="18">
        <f>SUMIFS(T_PROF[paid_amt],T_PROF[bill_npi],$A1098,T_PROF[year],M$2,T_PROF[encounter],M$4)</f>
        <v>0</v>
      </c>
      <c r="N1098" s="18">
        <f>SUMIFS(T_PROF[paid_amt],T_PROF[bill_npi],$A1098,T_PROF[year],N$2,T_PROF[encounter],N$4)</f>
        <v>0</v>
      </c>
      <c r="O1098" s="18">
        <f t="shared" si="122"/>
        <v>0</v>
      </c>
      <c r="P1098" s="1">
        <f t="shared" si="123"/>
        <v>0.66666666666666663</v>
      </c>
      <c r="Q1098" s="1">
        <f t="shared" si="124"/>
        <v>0</v>
      </c>
      <c r="R1098" s="1">
        <f t="shared" si="125"/>
        <v>0.66666666666666663</v>
      </c>
      <c r="S1098" s="2">
        <f>SUM($R$6:$R1098)/SUM($R$6:$R$1749)</f>
        <v>0.99009655086771919</v>
      </c>
    </row>
    <row r="1099" spans="1:19" x14ac:dyDescent="0.35">
      <c r="A1099">
        <v>1811096902</v>
      </c>
      <c r="B1099" t="s">
        <v>351</v>
      </c>
      <c r="C1099" t="s">
        <v>777</v>
      </c>
      <c r="D1099" s="1">
        <f>SUMIFS(T_PROF[claims],T_PROF[year],D$2,T_PROF[encounter],D$4,T_PROF[bill_npi],$A1099)</f>
        <v>0</v>
      </c>
      <c r="E1099" s="1">
        <f>SUMIFS(T_PROF[claims],T_PROF[year],E$2,T_PROF[encounter],E$4,T_PROF[bill_npi],$A1099)</f>
        <v>0</v>
      </c>
      <c r="F1099" s="1">
        <f t="shared" si="119"/>
        <v>0</v>
      </c>
      <c r="G1099" s="1">
        <f>SUMIFS(T_PROF[claims],T_PROF[year],G$2,T_PROF[encounter],G$4,T_PROF[bill_npi],$A1099)</f>
        <v>2</v>
      </c>
      <c r="H1099" s="1">
        <f>SUMIFS(T_PROF[claims],T_PROF[year],H$2,T_PROF[encounter],H$4,T_PROF[bill_npi],$A1099)</f>
        <v>0</v>
      </c>
      <c r="I1099" s="1">
        <f t="shared" si="120"/>
        <v>2</v>
      </c>
      <c r="J1099" s="1">
        <f>SUMIFS(T_PROF[claims],T_PROF[year],J$2,T_PROF[encounter],J$4,T_PROF[bill_npi],$A1099)</f>
        <v>0</v>
      </c>
      <c r="K1099" s="1">
        <f>SUMIFS(T_PROF[claims],T_PROF[year],K$2,T_PROF[encounter],K$4,T_PROF[bill_npi],$A1099)</f>
        <v>0</v>
      </c>
      <c r="L1099" s="1">
        <f t="shared" si="121"/>
        <v>0</v>
      </c>
      <c r="M1099" s="18">
        <f>SUMIFS(T_PROF[paid_amt],T_PROF[bill_npi],$A1099,T_PROF[year],M$2,T_PROF[encounter],M$4)</f>
        <v>0</v>
      </c>
      <c r="N1099" s="18">
        <f>SUMIFS(T_PROF[paid_amt],T_PROF[bill_npi],$A1099,T_PROF[year],N$2,T_PROF[encounter],N$4)</f>
        <v>0</v>
      </c>
      <c r="O1099" s="18">
        <f t="shared" si="122"/>
        <v>0</v>
      </c>
      <c r="P1099" s="1">
        <f t="shared" si="123"/>
        <v>0.66666666666666663</v>
      </c>
      <c r="Q1099" s="1">
        <f t="shared" si="124"/>
        <v>0</v>
      </c>
      <c r="R1099" s="1">
        <f t="shared" si="125"/>
        <v>0.66666666666666663</v>
      </c>
      <c r="S1099" s="2">
        <f>SUM($R$6:$R1099)/SUM($R$6:$R$1749)</f>
        <v>0.99011724773110965</v>
      </c>
    </row>
    <row r="1100" spans="1:19" x14ac:dyDescent="0.35">
      <c r="A1100">
        <v>1558323121</v>
      </c>
      <c r="B1100" t="s">
        <v>351</v>
      </c>
      <c r="C1100" t="s">
        <v>777</v>
      </c>
      <c r="D1100" s="1">
        <f>SUMIFS(T_PROF[claims],T_PROF[year],D$2,T_PROF[encounter],D$4,T_PROF[bill_npi],$A1100)</f>
        <v>0</v>
      </c>
      <c r="E1100" s="1">
        <f>SUMIFS(T_PROF[claims],T_PROF[year],E$2,T_PROF[encounter],E$4,T_PROF[bill_npi],$A1100)</f>
        <v>0</v>
      </c>
      <c r="F1100" s="1">
        <f t="shared" si="119"/>
        <v>0</v>
      </c>
      <c r="G1100" s="1">
        <f>SUMIFS(T_PROF[claims],T_PROF[year],G$2,T_PROF[encounter],G$4,T_PROF[bill_npi],$A1100)</f>
        <v>0</v>
      </c>
      <c r="H1100" s="1">
        <f>SUMIFS(T_PROF[claims],T_PROF[year],H$2,T_PROF[encounter],H$4,T_PROF[bill_npi],$A1100)</f>
        <v>0</v>
      </c>
      <c r="I1100" s="1">
        <f t="shared" si="120"/>
        <v>0</v>
      </c>
      <c r="J1100" s="1">
        <f>SUMIFS(T_PROF[claims],T_PROF[year],J$2,T_PROF[encounter],J$4,T_PROF[bill_npi],$A1100)</f>
        <v>0</v>
      </c>
      <c r="K1100" s="1">
        <f>SUMIFS(T_PROF[claims],T_PROF[year],K$2,T_PROF[encounter],K$4,T_PROF[bill_npi],$A1100)</f>
        <v>0</v>
      </c>
      <c r="L1100" s="1">
        <f t="shared" si="121"/>
        <v>0</v>
      </c>
      <c r="M1100" s="18">
        <f>SUMIFS(T_PROF[paid_amt],T_PROF[bill_npi],$A1100,T_PROF[year],M$2,T_PROF[encounter],M$4)</f>
        <v>0</v>
      </c>
      <c r="N1100" s="18">
        <f>SUMIFS(T_PROF[paid_amt],T_PROF[bill_npi],$A1100,T_PROF[year],N$2,T_PROF[encounter],N$4)</f>
        <v>0</v>
      </c>
      <c r="O1100" s="18">
        <f t="shared" si="122"/>
        <v>0</v>
      </c>
      <c r="P1100" s="1">
        <f t="shared" si="123"/>
        <v>0</v>
      </c>
      <c r="Q1100" s="1">
        <f t="shared" si="124"/>
        <v>0</v>
      </c>
      <c r="R1100" s="1">
        <f t="shared" si="125"/>
        <v>0</v>
      </c>
      <c r="S1100" s="2">
        <f>SUM($R$6:$R1100)/SUM($R$6:$R$1749)</f>
        <v>0.99011724773110965</v>
      </c>
    </row>
    <row r="1101" spans="1:19" x14ac:dyDescent="0.35">
      <c r="A1101">
        <v>1699852384</v>
      </c>
      <c r="B1101" t="s">
        <v>351</v>
      </c>
      <c r="C1101" t="s">
        <v>777</v>
      </c>
      <c r="D1101" s="1">
        <f>SUMIFS(T_PROF[claims],T_PROF[year],D$2,T_PROF[encounter],D$4,T_PROF[bill_npi],$A1101)</f>
        <v>0</v>
      </c>
      <c r="E1101" s="1">
        <f>SUMIFS(T_PROF[claims],T_PROF[year],E$2,T_PROF[encounter],E$4,T_PROF[bill_npi],$A1101)</f>
        <v>0</v>
      </c>
      <c r="F1101" s="1">
        <f t="shared" si="119"/>
        <v>0</v>
      </c>
      <c r="G1101" s="1">
        <f>SUMIFS(T_PROF[claims],T_PROF[year],G$2,T_PROF[encounter],G$4,T_PROF[bill_npi],$A1101)</f>
        <v>2</v>
      </c>
      <c r="H1101" s="1">
        <f>SUMIFS(T_PROF[claims],T_PROF[year],H$2,T_PROF[encounter],H$4,T_PROF[bill_npi],$A1101)</f>
        <v>0</v>
      </c>
      <c r="I1101" s="1">
        <f t="shared" si="120"/>
        <v>2</v>
      </c>
      <c r="J1101" s="1">
        <f>SUMIFS(T_PROF[claims],T_PROF[year],J$2,T_PROF[encounter],J$4,T_PROF[bill_npi],$A1101)</f>
        <v>0</v>
      </c>
      <c r="K1101" s="1">
        <f>SUMIFS(T_PROF[claims],T_PROF[year],K$2,T_PROF[encounter],K$4,T_PROF[bill_npi],$A1101)</f>
        <v>0</v>
      </c>
      <c r="L1101" s="1">
        <f t="shared" si="121"/>
        <v>0</v>
      </c>
      <c r="M1101" s="18">
        <f>SUMIFS(T_PROF[paid_amt],T_PROF[bill_npi],$A1101,T_PROF[year],M$2,T_PROF[encounter],M$4)</f>
        <v>0</v>
      </c>
      <c r="N1101" s="18">
        <f>SUMIFS(T_PROF[paid_amt],T_PROF[bill_npi],$A1101,T_PROF[year],N$2,T_PROF[encounter],N$4)</f>
        <v>0</v>
      </c>
      <c r="O1101" s="18">
        <f t="shared" si="122"/>
        <v>0</v>
      </c>
      <c r="P1101" s="1">
        <f t="shared" si="123"/>
        <v>0.66666666666666663</v>
      </c>
      <c r="Q1101" s="1">
        <f t="shared" si="124"/>
        <v>0</v>
      </c>
      <c r="R1101" s="1">
        <f t="shared" si="125"/>
        <v>0.66666666666666663</v>
      </c>
      <c r="S1101" s="2">
        <f>SUM($R$6:$R1101)/SUM($R$6:$R$1749)</f>
        <v>0.9901379445945</v>
      </c>
    </row>
    <row r="1102" spans="1:19" x14ac:dyDescent="0.35">
      <c r="A1102">
        <v>1609922475</v>
      </c>
      <c r="B1102" t="s">
        <v>351</v>
      </c>
      <c r="C1102" t="s">
        <v>777</v>
      </c>
      <c r="D1102" s="1">
        <f>SUMIFS(T_PROF[claims],T_PROF[year],D$2,T_PROF[encounter],D$4,T_PROF[bill_npi],$A1102)</f>
        <v>0</v>
      </c>
      <c r="E1102" s="1">
        <f>SUMIFS(T_PROF[claims],T_PROF[year],E$2,T_PROF[encounter],E$4,T_PROF[bill_npi],$A1102)</f>
        <v>1</v>
      </c>
      <c r="F1102" s="1">
        <f t="shared" si="119"/>
        <v>1</v>
      </c>
      <c r="G1102" s="1">
        <f>SUMIFS(T_PROF[claims],T_PROF[year],G$2,T_PROF[encounter],G$4,T_PROF[bill_npi],$A1102)</f>
        <v>0</v>
      </c>
      <c r="H1102" s="1">
        <f>SUMIFS(T_PROF[claims],T_PROF[year],H$2,T_PROF[encounter],H$4,T_PROF[bill_npi],$A1102)</f>
        <v>0</v>
      </c>
      <c r="I1102" s="1">
        <f t="shared" si="120"/>
        <v>0</v>
      </c>
      <c r="J1102" s="1">
        <f>SUMIFS(T_PROF[claims],T_PROF[year],J$2,T_PROF[encounter],J$4,T_PROF[bill_npi],$A1102)</f>
        <v>0</v>
      </c>
      <c r="K1102" s="1">
        <f>SUMIFS(T_PROF[claims],T_PROF[year],K$2,T_PROF[encounter],K$4,T_PROF[bill_npi],$A1102)</f>
        <v>1</v>
      </c>
      <c r="L1102" s="1">
        <f t="shared" si="121"/>
        <v>1</v>
      </c>
      <c r="M1102" s="18">
        <f>SUMIFS(T_PROF[paid_amt],T_PROF[bill_npi],$A1102,T_PROF[year],M$2,T_PROF[encounter],M$4)</f>
        <v>0</v>
      </c>
      <c r="N1102" s="18">
        <f>SUMIFS(T_PROF[paid_amt],T_PROF[bill_npi],$A1102,T_PROF[year],N$2,T_PROF[encounter],N$4)</f>
        <v>2332.9699999999998</v>
      </c>
      <c r="O1102" s="18">
        <f t="shared" si="122"/>
        <v>2332.9699999999998</v>
      </c>
      <c r="P1102" s="1">
        <f t="shared" si="123"/>
        <v>0</v>
      </c>
      <c r="Q1102" s="1">
        <f t="shared" si="124"/>
        <v>0.66666666666666663</v>
      </c>
      <c r="R1102" s="1">
        <f t="shared" si="125"/>
        <v>0.66666666666666663</v>
      </c>
      <c r="S1102" s="2">
        <f>SUM($R$6:$R1102)/SUM($R$6:$R$1749)</f>
        <v>0.99015864145789045</v>
      </c>
    </row>
    <row r="1103" spans="1:19" x14ac:dyDescent="0.35">
      <c r="A1103">
        <v>1952789000</v>
      </c>
      <c r="B1103" t="s">
        <v>357</v>
      </c>
      <c r="C1103" t="s">
        <v>2208</v>
      </c>
      <c r="D1103" s="1">
        <f>SUMIFS(T_PROF[claims],T_PROF[year],D$2,T_PROF[encounter],D$4,T_PROF[bill_npi],$A1103)</f>
        <v>1</v>
      </c>
      <c r="E1103" s="1">
        <f>SUMIFS(T_PROF[claims],T_PROF[year],E$2,T_PROF[encounter],E$4,T_PROF[bill_npi],$A1103)</f>
        <v>0</v>
      </c>
      <c r="F1103" s="1">
        <f t="shared" si="119"/>
        <v>1</v>
      </c>
      <c r="G1103" s="1">
        <f>SUMIFS(T_PROF[claims],T_PROF[year],G$2,T_PROF[encounter],G$4,T_PROF[bill_npi],$A1103)</f>
        <v>0</v>
      </c>
      <c r="H1103" s="1">
        <f>SUMIFS(T_PROF[claims],T_PROF[year],H$2,T_PROF[encounter],H$4,T_PROF[bill_npi],$A1103)</f>
        <v>0</v>
      </c>
      <c r="I1103" s="1">
        <f t="shared" si="120"/>
        <v>0</v>
      </c>
      <c r="J1103" s="1">
        <f>SUMIFS(T_PROF[claims],T_PROF[year],J$2,T_PROF[encounter],J$4,T_PROF[bill_npi],$A1103)</f>
        <v>0</v>
      </c>
      <c r="K1103" s="1">
        <f>SUMIFS(T_PROF[claims],T_PROF[year],K$2,T_PROF[encounter],K$4,T_PROF[bill_npi],$A1103)</f>
        <v>0</v>
      </c>
      <c r="L1103" s="1">
        <f t="shared" si="121"/>
        <v>0</v>
      </c>
      <c r="M1103" s="18">
        <f>SUMIFS(T_PROF[paid_amt],T_PROF[bill_npi],$A1103,T_PROF[year],M$2,T_PROF[encounter],M$4)</f>
        <v>0</v>
      </c>
      <c r="N1103" s="18">
        <f>SUMIFS(T_PROF[paid_amt],T_PROF[bill_npi],$A1103,T_PROF[year],N$2,T_PROF[encounter],N$4)</f>
        <v>0</v>
      </c>
      <c r="O1103" s="18">
        <f t="shared" si="122"/>
        <v>0</v>
      </c>
      <c r="P1103" s="1">
        <f t="shared" si="123"/>
        <v>0.33333333333333331</v>
      </c>
      <c r="Q1103" s="1">
        <f t="shared" si="124"/>
        <v>0</v>
      </c>
      <c r="R1103" s="1">
        <f t="shared" si="125"/>
        <v>0.33333333333333331</v>
      </c>
      <c r="S1103" s="2">
        <f>SUM($R$6:$R1103)/SUM($R$6:$R$1749)</f>
        <v>0.99016898988958557</v>
      </c>
    </row>
    <row r="1104" spans="1:19" x14ac:dyDescent="0.35">
      <c r="A1104">
        <v>1104118330</v>
      </c>
      <c r="B1104" t="s">
        <v>351</v>
      </c>
      <c r="C1104" t="s">
        <v>777</v>
      </c>
      <c r="D1104" s="1">
        <f>SUMIFS(T_PROF[claims],T_PROF[year],D$2,T_PROF[encounter],D$4,T_PROF[bill_npi],$A1104)</f>
        <v>2</v>
      </c>
      <c r="E1104" s="1">
        <f>SUMIFS(T_PROF[claims],T_PROF[year],E$2,T_PROF[encounter],E$4,T_PROF[bill_npi],$A1104)</f>
        <v>0</v>
      </c>
      <c r="F1104" s="1">
        <f t="shared" si="119"/>
        <v>2</v>
      </c>
      <c r="G1104" s="1">
        <f>SUMIFS(T_PROF[claims],T_PROF[year],G$2,T_PROF[encounter],G$4,T_PROF[bill_npi],$A1104)</f>
        <v>0</v>
      </c>
      <c r="H1104" s="1">
        <f>SUMIFS(T_PROF[claims],T_PROF[year],H$2,T_PROF[encounter],H$4,T_PROF[bill_npi],$A1104)</f>
        <v>0</v>
      </c>
      <c r="I1104" s="1">
        <f t="shared" si="120"/>
        <v>0</v>
      </c>
      <c r="J1104" s="1">
        <f>SUMIFS(T_PROF[claims],T_PROF[year],J$2,T_PROF[encounter],J$4,T_PROF[bill_npi],$A1104)</f>
        <v>0</v>
      </c>
      <c r="K1104" s="1">
        <f>SUMIFS(T_PROF[claims],T_PROF[year],K$2,T_PROF[encounter],K$4,T_PROF[bill_npi],$A1104)</f>
        <v>0</v>
      </c>
      <c r="L1104" s="1">
        <f t="shared" si="121"/>
        <v>0</v>
      </c>
      <c r="M1104" s="18">
        <f>SUMIFS(T_PROF[paid_amt],T_PROF[bill_npi],$A1104,T_PROF[year],M$2,T_PROF[encounter],M$4)</f>
        <v>0</v>
      </c>
      <c r="N1104" s="18">
        <f>SUMIFS(T_PROF[paid_amt],T_PROF[bill_npi],$A1104,T_PROF[year],N$2,T_PROF[encounter],N$4)</f>
        <v>0</v>
      </c>
      <c r="O1104" s="18">
        <f t="shared" si="122"/>
        <v>0</v>
      </c>
      <c r="P1104" s="1">
        <f t="shared" si="123"/>
        <v>0.66666666666666663</v>
      </c>
      <c r="Q1104" s="1">
        <f t="shared" si="124"/>
        <v>0</v>
      </c>
      <c r="R1104" s="1">
        <f t="shared" si="125"/>
        <v>0.66666666666666663</v>
      </c>
      <c r="S1104" s="2">
        <f>SUM($R$6:$R1104)/SUM($R$6:$R$1749)</f>
        <v>0.99018968675297592</v>
      </c>
    </row>
    <row r="1105" spans="1:19" x14ac:dyDescent="0.35">
      <c r="A1105">
        <v>1023042173</v>
      </c>
      <c r="B1105" t="s">
        <v>366</v>
      </c>
      <c r="C1105" t="s">
        <v>600</v>
      </c>
      <c r="D1105" s="1">
        <f>SUMIFS(T_PROF[claims],T_PROF[year],D$2,T_PROF[encounter],D$4,T_PROF[bill_npi],$A1105)</f>
        <v>0</v>
      </c>
      <c r="E1105" s="1">
        <f>SUMIFS(T_PROF[claims],T_PROF[year],E$2,T_PROF[encounter],E$4,T_PROF[bill_npi],$A1105)</f>
        <v>0</v>
      </c>
      <c r="F1105" s="1">
        <f t="shared" si="119"/>
        <v>0</v>
      </c>
      <c r="G1105" s="1">
        <f>SUMIFS(T_PROF[claims],T_PROF[year],G$2,T_PROF[encounter],G$4,T_PROF[bill_npi],$A1105)</f>
        <v>0</v>
      </c>
      <c r="H1105" s="1">
        <f>SUMIFS(T_PROF[claims],T_PROF[year],H$2,T_PROF[encounter],H$4,T_PROF[bill_npi],$A1105)</f>
        <v>2</v>
      </c>
      <c r="I1105" s="1">
        <f t="shared" si="120"/>
        <v>2</v>
      </c>
      <c r="J1105" s="1">
        <f>SUMIFS(T_PROF[claims],T_PROF[year],J$2,T_PROF[encounter],J$4,T_PROF[bill_npi],$A1105)</f>
        <v>0</v>
      </c>
      <c r="K1105" s="1">
        <f>SUMIFS(T_PROF[claims],T_PROF[year],K$2,T_PROF[encounter],K$4,T_PROF[bill_npi],$A1105)</f>
        <v>0</v>
      </c>
      <c r="L1105" s="1">
        <f t="shared" si="121"/>
        <v>0</v>
      </c>
      <c r="M1105" s="18">
        <f>SUMIFS(T_PROF[paid_amt],T_PROF[bill_npi],$A1105,T_PROF[year],M$2,T_PROF[encounter],M$4)</f>
        <v>0</v>
      </c>
      <c r="N1105" s="18">
        <f>SUMIFS(T_PROF[paid_amt],T_PROF[bill_npi],$A1105,T_PROF[year],N$2,T_PROF[encounter],N$4)</f>
        <v>0</v>
      </c>
      <c r="O1105" s="18">
        <f t="shared" si="122"/>
        <v>0</v>
      </c>
      <c r="P1105" s="1">
        <f t="shared" si="123"/>
        <v>0</v>
      </c>
      <c r="Q1105" s="1">
        <f t="shared" si="124"/>
        <v>0.66666666666666663</v>
      </c>
      <c r="R1105" s="1">
        <f t="shared" si="125"/>
        <v>0.66666666666666663</v>
      </c>
      <c r="S1105" s="2">
        <f>SUM($R$6:$R1105)/SUM($R$6:$R$1749)</f>
        <v>0.99021038361636637</v>
      </c>
    </row>
    <row r="1106" spans="1:19" x14ac:dyDescent="0.35">
      <c r="A1106">
        <v>1346412855</v>
      </c>
      <c r="B1106" t="s">
        <v>351</v>
      </c>
      <c r="C1106" t="s">
        <v>777</v>
      </c>
      <c r="D1106" s="1">
        <f>SUMIFS(T_PROF[claims],T_PROF[year],D$2,T_PROF[encounter],D$4,T_PROF[bill_npi],$A1106)</f>
        <v>0</v>
      </c>
      <c r="E1106" s="1">
        <f>SUMIFS(T_PROF[claims],T_PROF[year],E$2,T_PROF[encounter],E$4,T_PROF[bill_npi],$A1106)</f>
        <v>0</v>
      </c>
      <c r="F1106" s="1">
        <f t="shared" si="119"/>
        <v>0</v>
      </c>
      <c r="G1106" s="1">
        <f>SUMIFS(T_PROF[claims],T_PROF[year],G$2,T_PROF[encounter],G$4,T_PROF[bill_npi],$A1106)</f>
        <v>0</v>
      </c>
      <c r="H1106" s="1">
        <f>SUMIFS(T_PROF[claims],T_PROF[year],H$2,T_PROF[encounter],H$4,T_PROF[bill_npi],$A1106)</f>
        <v>0</v>
      </c>
      <c r="I1106" s="1">
        <f t="shared" si="120"/>
        <v>0</v>
      </c>
      <c r="J1106" s="1">
        <f>SUMIFS(T_PROF[claims],T_PROF[year],J$2,T_PROF[encounter],J$4,T_PROF[bill_npi],$A1106)</f>
        <v>0</v>
      </c>
      <c r="K1106" s="1">
        <f>SUMIFS(T_PROF[claims],T_PROF[year],K$2,T_PROF[encounter],K$4,T_PROF[bill_npi],$A1106)</f>
        <v>0</v>
      </c>
      <c r="L1106" s="1">
        <f t="shared" si="121"/>
        <v>0</v>
      </c>
      <c r="M1106" s="18">
        <f>SUMIFS(T_PROF[paid_amt],T_PROF[bill_npi],$A1106,T_PROF[year],M$2,T_PROF[encounter],M$4)</f>
        <v>0</v>
      </c>
      <c r="N1106" s="18">
        <f>SUMIFS(T_PROF[paid_amt],T_PROF[bill_npi],$A1106,T_PROF[year],N$2,T_PROF[encounter],N$4)</f>
        <v>0</v>
      </c>
      <c r="O1106" s="18">
        <f t="shared" si="122"/>
        <v>0</v>
      </c>
      <c r="P1106" s="1">
        <f t="shared" si="123"/>
        <v>0</v>
      </c>
      <c r="Q1106" s="1">
        <f t="shared" si="124"/>
        <v>0</v>
      </c>
      <c r="R1106" s="1">
        <f t="shared" si="125"/>
        <v>0</v>
      </c>
      <c r="S1106" s="2">
        <f>SUM($R$6:$R1106)/SUM($R$6:$R$1749)</f>
        <v>0.99021038361636637</v>
      </c>
    </row>
    <row r="1107" spans="1:19" x14ac:dyDescent="0.35">
      <c r="A1107">
        <v>1801843412</v>
      </c>
      <c r="B1107" t="s">
        <v>351</v>
      </c>
      <c r="C1107" t="s">
        <v>777</v>
      </c>
      <c r="D1107" s="1">
        <f>SUMIFS(T_PROF[claims],T_PROF[year],D$2,T_PROF[encounter],D$4,T_PROF[bill_npi],$A1107)</f>
        <v>0</v>
      </c>
      <c r="E1107" s="1">
        <f>SUMIFS(T_PROF[claims],T_PROF[year],E$2,T_PROF[encounter],E$4,T_PROF[bill_npi],$A1107)</f>
        <v>0</v>
      </c>
      <c r="F1107" s="1">
        <f t="shared" si="119"/>
        <v>0</v>
      </c>
      <c r="G1107" s="1">
        <f>SUMIFS(T_PROF[claims],T_PROF[year],G$2,T_PROF[encounter],G$4,T_PROF[bill_npi],$A1107)</f>
        <v>0</v>
      </c>
      <c r="H1107" s="1">
        <f>SUMIFS(T_PROF[claims],T_PROF[year],H$2,T_PROF[encounter],H$4,T_PROF[bill_npi],$A1107)</f>
        <v>0</v>
      </c>
      <c r="I1107" s="1">
        <f t="shared" si="120"/>
        <v>0</v>
      </c>
      <c r="J1107" s="1">
        <f>SUMIFS(T_PROF[claims],T_PROF[year],J$2,T_PROF[encounter],J$4,T_PROF[bill_npi],$A1107)</f>
        <v>0</v>
      </c>
      <c r="K1107" s="1">
        <f>SUMIFS(T_PROF[claims],T_PROF[year],K$2,T_PROF[encounter],K$4,T_PROF[bill_npi],$A1107)</f>
        <v>0</v>
      </c>
      <c r="L1107" s="1">
        <f t="shared" si="121"/>
        <v>0</v>
      </c>
      <c r="M1107" s="18">
        <f>SUMIFS(T_PROF[paid_amt],T_PROF[bill_npi],$A1107,T_PROF[year],M$2,T_PROF[encounter],M$4)</f>
        <v>0</v>
      </c>
      <c r="N1107" s="18">
        <f>SUMIFS(T_PROF[paid_amt],T_PROF[bill_npi],$A1107,T_PROF[year],N$2,T_PROF[encounter],N$4)</f>
        <v>0</v>
      </c>
      <c r="O1107" s="18">
        <f t="shared" si="122"/>
        <v>0</v>
      </c>
      <c r="P1107" s="1">
        <f t="shared" si="123"/>
        <v>0</v>
      </c>
      <c r="Q1107" s="1">
        <f t="shared" si="124"/>
        <v>0</v>
      </c>
      <c r="R1107" s="1">
        <f t="shared" si="125"/>
        <v>0</v>
      </c>
      <c r="S1107" s="2">
        <f>SUM($R$6:$R1107)/SUM($R$6:$R$1749)</f>
        <v>0.99021038361636637</v>
      </c>
    </row>
    <row r="1108" spans="1:19" x14ac:dyDescent="0.35">
      <c r="A1108">
        <v>1659616480</v>
      </c>
      <c r="B1108" t="s">
        <v>367</v>
      </c>
      <c r="C1108" t="s">
        <v>2086</v>
      </c>
      <c r="D1108" s="1">
        <f>SUMIFS(T_PROF[claims],T_PROF[year],D$2,T_PROF[encounter],D$4,T_PROF[bill_npi],$A1108)</f>
        <v>0</v>
      </c>
      <c r="E1108" s="1">
        <f>SUMIFS(T_PROF[claims],T_PROF[year],E$2,T_PROF[encounter],E$4,T_PROF[bill_npi],$A1108)</f>
        <v>0</v>
      </c>
      <c r="F1108" s="1">
        <f t="shared" si="119"/>
        <v>0</v>
      </c>
      <c r="G1108" s="1">
        <f>SUMIFS(T_PROF[claims],T_PROF[year],G$2,T_PROF[encounter],G$4,T_PROF[bill_npi],$A1108)</f>
        <v>2</v>
      </c>
      <c r="H1108" s="1">
        <f>SUMIFS(T_PROF[claims],T_PROF[year],H$2,T_PROF[encounter],H$4,T_PROF[bill_npi],$A1108)</f>
        <v>0</v>
      </c>
      <c r="I1108" s="1">
        <f t="shared" si="120"/>
        <v>2</v>
      </c>
      <c r="J1108" s="1">
        <f>SUMIFS(T_PROF[claims],T_PROF[year],J$2,T_PROF[encounter],J$4,T_PROF[bill_npi],$A1108)</f>
        <v>2</v>
      </c>
      <c r="K1108" s="1">
        <f>SUMIFS(T_PROF[claims],T_PROF[year],K$2,T_PROF[encounter],K$4,T_PROF[bill_npi],$A1108)</f>
        <v>0</v>
      </c>
      <c r="L1108" s="1">
        <f t="shared" si="121"/>
        <v>2</v>
      </c>
      <c r="M1108" s="18">
        <f>SUMIFS(T_PROF[paid_amt],T_PROF[bill_npi],$A1108,T_PROF[year],M$2,T_PROF[encounter],M$4)</f>
        <v>1462.64</v>
      </c>
      <c r="N1108" s="18">
        <f>SUMIFS(T_PROF[paid_amt],T_PROF[bill_npi],$A1108,T_PROF[year],N$2,T_PROF[encounter],N$4)</f>
        <v>0</v>
      </c>
      <c r="O1108" s="18">
        <f t="shared" si="122"/>
        <v>1462.64</v>
      </c>
      <c r="P1108" s="1">
        <f t="shared" si="123"/>
        <v>1.3333333333333333</v>
      </c>
      <c r="Q1108" s="1">
        <f t="shared" si="124"/>
        <v>0</v>
      </c>
      <c r="R1108" s="1">
        <f t="shared" si="125"/>
        <v>1.3333333333333333</v>
      </c>
      <c r="S1108" s="2">
        <f>SUM($R$6:$R1108)/SUM($R$6:$R$1749)</f>
        <v>0.99025177734314695</v>
      </c>
    </row>
    <row r="1109" spans="1:19" x14ac:dyDescent="0.35">
      <c r="A1109">
        <v>1922082155</v>
      </c>
      <c r="B1109" t="s">
        <v>351</v>
      </c>
      <c r="C1109" t="s">
        <v>777</v>
      </c>
      <c r="D1109" s="1">
        <f>SUMIFS(T_PROF[claims],T_PROF[year],D$2,T_PROF[encounter],D$4,T_PROF[bill_npi],$A1109)</f>
        <v>1</v>
      </c>
      <c r="E1109" s="1">
        <f>SUMIFS(T_PROF[claims],T_PROF[year],E$2,T_PROF[encounter],E$4,T_PROF[bill_npi],$A1109)</f>
        <v>0</v>
      </c>
      <c r="F1109" s="1">
        <f t="shared" si="119"/>
        <v>1</v>
      </c>
      <c r="G1109" s="1">
        <f>SUMIFS(T_PROF[claims],T_PROF[year],G$2,T_PROF[encounter],G$4,T_PROF[bill_npi],$A1109)</f>
        <v>0</v>
      </c>
      <c r="H1109" s="1">
        <f>SUMIFS(T_PROF[claims],T_PROF[year],H$2,T_PROF[encounter],H$4,T_PROF[bill_npi],$A1109)</f>
        <v>1</v>
      </c>
      <c r="I1109" s="1">
        <f t="shared" si="120"/>
        <v>1</v>
      </c>
      <c r="J1109" s="1">
        <f>SUMIFS(T_PROF[claims],T_PROF[year],J$2,T_PROF[encounter],J$4,T_PROF[bill_npi],$A1109)</f>
        <v>0</v>
      </c>
      <c r="K1109" s="1">
        <f>SUMIFS(T_PROF[claims],T_PROF[year],K$2,T_PROF[encounter],K$4,T_PROF[bill_npi],$A1109)</f>
        <v>0</v>
      </c>
      <c r="L1109" s="1">
        <f t="shared" si="121"/>
        <v>0</v>
      </c>
      <c r="M1109" s="18">
        <f>SUMIFS(T_PROF[paid_amt],T_PROF[bill_npi],$A1109,T_PROF[year],M$2,T_PROF[encounter],M$4)</f>
        <v>0</v>
      </c>
      <c r="N1109" s="18">
        <f>SUMIFS(T_PROF[paid_amt],T_PROF[bill_npi],$A1109,T_PROF[year],N$2,T_PROF[encounter],N$4)</f>
        <v>0</v>
      </c>
      <c r="O1109" s="18">
        <f t="shared" si="122"/>
        <v>0</v>
      </c>
      <c r="P1109" s="1">
        <f t="shared" si="123"/>
        <v>0.33333333333333331</v>
      </c>
      <c r="Q1109" s="1">
        <f t="shared" si="124"/>
        <v>0.33333333333333331</v>
      </c>
      <c r="R1109" s="1">
        <f t="shared" si="125"/>
        <v>0.66666666666666663</v>
      </c>
      <c r="S1109" s="2">
        <f>SUM($R$6:$R1109)/SUM($R$6:$R$1749)</f>
        <v>0.99027247420653741</v>
      </c>
    </row>
    <row r="1110" spans="1:19" x14ac:dyDescent="0.35">
      <c r="A1110">
        <v>1821245416</v>
      </c>
      <c r="B1110" t="s">
        <v>372</v>
      </c>
      <c r="C1110" t="s">
        <v>2697</v>
      </c>
      <c r="D1110" s="1">
        <f>SUMIFS(T_PROF[claims],T_PROF[year],D$2,T_PROF[encounter],D$4,T_PROF[bill_npi],$A1110)</f>
        <v>1</v>
      </c>
      <c r="E1110" s="1">
        <f>SUMIFS(T_PROF[claims],T_PROF[year],E$2,T_PROF[encounter],E$4,T_PROF[bill_npi],$A1110)</f>
        <v>0</v>
      </c>
      <c r="F1110" s="1">
        <f t="shared" si="119"/>
        <v>1</v>
      </c>
      <c r="G1110" s="1">
        <f>SUMIFS(T_PROF[claims],T_PROF[year],G$2,T_PROF[encounter],G$4,T_PROF[bill_npi],$A1110)</f>
        <v>1</v>
      </c>
      <c r="H1110" s="1">
        <f>SUMIFS(T_PROF[claims],T_PROF[year],H$2,T_PROF[encounter],H$4,T_PROF[bill_npi],$A1110)</f>
        <v>0</v>
      </c>
      <c r="I1110" s="1">
        <f t="shared" si="120"/>
        <v>1</v>
      </c>
      <c r="J1110" s="1">
        <f>SUMIFS(T_PROF[claims],T_PROF[year],J$2,T_PROF[encounter],J$4,T_PROF[bill_npi],$A1110)</f>
        <v>1</v>
      </c>
      <c r="K1110" s="1">
        <f>SUMIFS(T_PROF[claims],T_PROF[year],K$2,T_PROF[encounter],K$4,T_PROF[bill_npi],$A1110)</f>
        <v>0</v>
      </c>
      <c r="L1110" s="1">
        <f t="shared" si="121"/>
        <v>1</v>
      </c>
      <c r="M1110" s="18">
        <f>SUMIFS(T_PROF[paid_amt],T_PROF[bill_npi],$A1110,T_PROF[year],M$2,T_PROF[encounter],M$4)</f>
        <v>1720.75</v>
      </c>
      <c r="N1110" s="18">
        <f>SUMIFS(T_PROF[paid_amt],T_PROF[bill_npi],$A1110,T_PROF[year],N$2,T_PROF[encounter],N$4)</f>
        <v>0</v>
      </c>
      <c r="O1110" s="18">
        <f t="shared" si="122"/>
        <v>1720.75</v>
      </c>
      <c r="P1110" s="1">
        <f t="shared" si="123"/>
        <v>1</v>
      </c>
      <c r="Q1110" s="1">
        <f t="shared" si="124"/>
        <v>0</v>
      </c>
      <c r="R1110" s="1">
        <f t="shared" si="125"/>
        <v>1</v>
      </c>
      <c r="S1110" s="2">
        <f>SUM($R$6:$R1110)/SUM($R$6:$R$1749)</f>
        <v>0.99030351950162288</v>
      </c>
    </row>
    <row r="1111" spans="1:19" x14ac:dyDescent="0.35">
      <c r="A1111">
        <v>1225394414</v>
      </c>
      <c r="B1111" t="s">
        <v>351</v>
      </c>
      <c r="C1111" t="s">
        <v>777</v>
      </c>
      <c r="D1111" s="1">
        <f>SUMIFS(T_PROF[claims],T_PROF[year],D$2,T_PROF[encounter],D$4,T_PROF[bill_npi],$A1111)</f>
        <v>1</v>
      </c>
      <c r="E1111" s="1">
        <f>SUMIFS(T_PROF[claims],T_PROF[year],E$2,T_PROF[encounter],E$4,T_PROF[bill_npi],$A1111)</f>
        <v>0</v>
      </c>
      <c r="F1111" s="1">
        <f t="shared" si="119"/>
        <v>1</v>
      </c>
      <c r="G1111" s="1">
        <f>SUMIFS(T_PROF[claims],T_PROF[year],G$2,T_PROF[encounter],G$4,T_PROF[bill_npi],$A1111)</f>
        <v>0</v>
      </c>
      <c r="H1111" s="1">
        <f>SUMIFS(T_PROF[claims],T_PROF[year],H$2,T_PROF[encounter],H$4,T_PROF[bill_npi],$A1111)</f>
        <v>0</v>
      </c>
      <c r="I1111" s="1">
        <f t="shared" si="120"/>
        <v>0</v>
      </c>
      <c r="J1111" s="1">
        <f>SUMIFS(T_PROF[claims],T_PROF[year],J$2,T_PROF[encounter],J$4,T_PROF[bill_npi],$A1111)</f>
        <v>1</v>
      </c>
      <c r="K1111" s="1">
        <f>SUMIFS(T_PROF[claims],T_PROF[year],K$2,T_PROF[encounter],K$4,T_PROF[bill_npi],$A1111)</f>
        <v>0</v>
      </c>
      <c r="L1111" s="1">
        <f t="shared" si="121"/>
        <v>1</v>
      </c>
      <c r="M1111" s="18">
        <f>SUMIFS(T_PROF[paid_amt],T_PROF[bill_npi],$A1111,T_PROF[year],M$2,T_PROF[encounter],M$4)</f>
        <v>0</v>
      </c>
      <c r="N1111" s="18">
        <f>SUMIFS(T_PROF[paid_amt],T_PROF[bill_npi],$A1111,T_PROF[year],N$2,T_PROF[encounter],N$4)</f>
        <v>0</v>
      </c>
      <c r="O1111" s="18">
        <f t="shared" si="122"/>
        <v>0</v>
      </c>
      <c r="P1111" s="1">
        <f t="shared" si="123"/>
        <v>0.66666666666666663</v>
      </c>
      <c r="Q1111" s="1">
        <f t="shared" si="124"/>
        <v>0</v>
      </c>
      <c r="R1111" s="1">
        <f t="shared" si="125"/>
        <v>0.66666666666666663</v>
      </c>
      <c r="S1111" s="2">
        <f>SUM($R$6:$R1111)/SUM($R$6:$R$1749)</f>
        <v>0.99032421636501333</v>
      </c>
    </row>
    <row r="1112" spans="1:19" x14ac:dyDescent="0.35">
      <c r="A1112">
        <v>1083975056</v>
      </c>
      <c r="B1112" t="s">
        <v>376</v>
      </c>
      <c r="C1112" t="s">
        <v>1337</v>
      </c>
      <c r="D1112" s="1">
        <f>SUMIFS(T_PROF[claims],T_PROF[year],D$2,T_PROF[encounter],D$4,T_PROF[bill_npi],$A1112)</f>
        <v>0</v>
      </c>
      <c r="E1112" s="1">
        <f>SUMIFS(T_PROF[claims],T_PROF[year],E$2,T_PROF[encounter],E$4,T_PROF[bill_npi],$A1112)</f>
        <v>2</v>
      </c>
      <c r="F1112" s="1">
        <f t="shared" si="119"/>
        <v>2</v>
      </c>
      <c r="G1112" s="1">
        <f>SUMIFS(T_PROF[claims],T_PROF[year],G$2,T_PROF[encounter],G$4,T_PROF[bill_npi],$A1112)</f>
        <v>0</v>
      </c>
      <c r="H1112" s="1">
        <f>SUMIFS(T_PROF[claims],T_PROF[year],H$2,T_PROF[encounter],H$4,T_PROF[bill_npi],$A1112)</f>
        <v>0</v>
      </c>
      <c r="I1112" s="1">
        <f t="shared" si="120"/>
        <v>0</v>
      </c>
      <c r="J1112" s="1">
        <f>SUMIFS(T_PROF[claims],T_PROF[year],J$2,T_PROF[encounter],J$4,T_PROF[bill_npi],$A1112)</f>
        <v>0</v>
      </c>
      <c r="K1112" s="1">
        <f>SUMIFS(T_PROF[claims],T_PROF[year],K$2,T_PROF[encounter],K$4,T_PROF[bill_npi],$A1112)</f>
        <v>0</v>
      </c>
      <c r="L1112" s="1">
        <f t="shared" si="121"/>
        <v>0</v>
      </c>
      <c r="M1112" s="18">
        <f>SUMIFS(T_PROF[paid_amt],T_PROF[bill_npi],$A1112,T_PROF[year],M$2,T_PROF[encounter],M$4)</f>
        <v>0</v>
      </c>
      <c r="N1112" s="18">
        <f>SUMIFS(T_PROF[paid_amt],T_PROF[bill_npi],$A1112,T_PROF[year],N$2,T_PROF[encounter],N$4)</f>
        <v>0</v>
      </c>
      <c r="O1112" s="18">
        <f t="shared" si="122"/>
        <v>0</v>
      </c>
      <c r="P1112" s="1">
        <f t="shared" si="123"/>
        <v>0</v>
      </c>
      <c r="Q1112" s="1">
        <f t="shared" si="124"/>
        <v>0.66666666666666663</v>
      </c>
      <c r="R1112" s="1">
        <f t="shared" si="125"/>
        <v>0.66666666666666663</v>
      </c>
      <c r="S1112" s="2">
        <f>SUM($R$6:$R1112)/SUM($R$6:$R$1749)</f>
        <v>0.99034491322840368</v>
      </c>
    </row>
    <row r="1113" spans="1:19" x14ac:dyDescent="0.35">
      <c r="A1113">
        <v>1467419531</v>
      </c>
      <c r="B1113" t="s">
        <v>367</v>
      </c>
      <c r="C1113" t="s">
        <v>2086</v>
      </c>
      <c r="D1113" s="1">
        <f>SUMIFS(T_PROF[claims],T_PROF[year],D$2,T_PROF[encounter],D$4,T_PROF[bill_npi],$A1113)</f>
        <v>1</v>
      </c>
      <c r="E1113" s="1">
        <f>SUMIFS(T_PROF[claims],T_PROF[year],E$2,T_PROF[encounter],E$4,T_PROF[bill_npi],$A1113)</f>
        <v>0</v>
      </c>
      <c r="F1113" s="1">
        <f t="shared" si="119"/>
        <v>1</v>
      </c>
      <c r="G1113" s="1">
        <f>SUMIFS(T_PROF[claims],T_PROF[year],G$2,T_PROF[encounter],G$4,T_PROF[bill_npi],$A1113)</f>
        <v>0</v>
      </c>
      <c r="H1113" s="1">
        <f>SUMIFS(T_PROF[claims],T_PROF[year],H$2,T_PROF[encounter],H$4,T_PROF[bill_npi],$A1113)</f>
        <v>0</v>
      </c>
      <c r="I1113" s="1">
        <f t="shared" si="120"/>
        <v>0</v>
      </c>
      <c r="J1113" s="1">
        <f>SUMIFS(T_PROF[claims],T_PROF[year],J$2,T_PROF[encounter],J$4,T_PROF[bill_npi],$A1113)</f>
        <v>0</v>
      </c>
      <c r="K1113" s="1">
        <f>SUMIFS(T_PROF[claims],T_PROF[year],K$2,T_PROF[encounter],K$4,T_PROF[bill_npi],$A1113)</f>
        <v>0</v>
      </c>
      <c r="L1113" s="1">
        <f t="shared" si="121"/>
        <v>0</v>
      </c>
      <c r="M1113" s="18">
        <f>SUMIFS(T_PROF[paid_amt],T_PROF[bill_npi],$A1113,T_PROF[year],M$2,T_PROF[encounter],M$4)</f>
        <v>0</v>
      </c>
      <c r="N1113" s="18">
        <f>SUMIFS(T_PROF[paid_amt],T_PROF[bill_npi],$A1113,T_PROF[year],N$2,T_PROF[encounter],N$4)</f>
        <v>0</v>
      </c>
      <c r="O1113" s="18">
        <f t="shared" si="122"/>
        <v>0</v>
      </c>
      <c r="P1113" s="1">
        <f t="shared" si="123"/>
        <v>0.33333333333333331</v>
      </c>
      <c r="Q1113" s="1">
        <f t="shared" si="124"/>
        <v>0</v>
      </c>
      <c r="R1113" s="1">
        <f t="shared" si="125"/>
        <v>0.33333333333333331</v>
      </c>
      <c r="S1113" s="2">
        <f>SUM($R$6:$R1113)/SUM($R$6:$R$1749)</f>
        <v>0.9903552616600988</v>
      </c>
    </row>
    <row r="1114" spans="1:19" x14ac:dyDescent="0.35">
      <c r="A1114">
        <v>1366728594</v>
      </c>
      <c r="B1114" t="s">
        <v>351</v>
      </c>
      <c r="C1114" t="s">
        <v>777</v>
      </c>
      <c r="D1114" s="1">
        <f>SUMIFS(T_PROF[claims],T_PROF[year],D$2,T_PROF[encounter],D$4,T_PROF[bill_npi],$A1114)</f>
        <v>1</v>
      </c>
      <c r="E1114" s="1">
        <f>SUMIFS(T_PROF[claims],T_PROF[year],E$2,T_PROF[encounter],E$4,T_PROF[bill_npi],$A1114)</f>
        <v>0</v>
      </c>
      <c r="F1114" s="1">
        <f t="shared" si="119"/>
        <v>1</v>
      </c>
      <c r="G1114" s="1">
        <f>SUMIFS(T_PROF[claims],T_PROF[year],G$2,T_PROF[encounter],G$4,T_PROF[bill_npi],$A1114)</f>
        <v>1</v>
      </c>
      <c r="H1114" s="1">
        <f>SUMIFS(T_PROF[claims],T_PROF[year],H$2,T_PROF[encounter],H$4,T_PROF[bill_npi],$A1114)</f>
        <v>0</v>
      </c>
      <c r="I1114" s="1">
        <f t="shared" si="120"/>
        <v>1</v>
      </c>
      <c r="J1114" s="1">
        <f>SUMIFS(T_PROF[claims],T_PROF[year],J$2,T_PROF[encounter],J$4,T_PROF[bill_npi],$A1114)</f>
        <v>1</v>
      </c>
      <c r="K1114" s="1">
        <f>SUMIFS(T_PROF[claims],T_PROF[year],K$2,T_PROF[encounter],K$4,T_PROF[bill_npi],$A1114)</f>
        <v>0</v>
      </c>
      <c r="L1114" s="1">
        <f t="shared" si="121"/>
        <v>1</v>
      </c>
      <c r="M1114" s="18">
        <f>SUMIFS(T_PROF[paid_amt],T_PROF[bill_npi],$A1114,T_PROF[year],M$2,T_PROF[encounter],M$4)</f>
        <v>1720.75</v>
      </c>
      <c r="N1114" s="18">
        <f>SUMIFS(T_PROF[paid_amt],T_PROF[bill_npi],$A1114,T_PROF[year],N$2,T_PROF[encounter],N$4)</f>
        <v>0</v>
      </c>
      <c r="O1114" s="18">
        <f t="shared" si="122"/>
        <v>1720.75</v>
      </c>
      <c r="P1114" s="1">
        <f t="shared" si="123"/>
        <v>1</v>
      </c>
      <c r="Q1114" s="1">
        <f t="shared" si="124"/>
        <v>0</v>
      </c>
      <c r="R1114" s="1">
        <f t="shared" si="125"/>
        <v>1</v>
      </c>
      <c r="S1114" s="2">
        <f>SUM($R$6:$R1114)/SUM($R$6:$R$1749)</f>
        <v>0.99038630695518437</v>
      </c>
    </row>
    <row r="1115" spans="1:19" x14ac:dyDescent="0.35">
      <c r="A1115">
        <v>1982001947</v>
      </c>
      <c r="B1115" t="s">
        <v>357</v>
      </c>
      <c r="C1115" t="s">
        <v>2208</v>
      </c>
      <c r="D1115" s="1">
        <f>SUMIFS(T_PROF[claims],T_PROF[year],D$2,T_PROF[encounter],D$4,T_PROF[bill_npi],$A1115)</f>
        <v>0</v>
      </c>
      <c r="E1115" s="1">
        <f>SUMIFS(T_PROF[claims],T_PROF[year],E$2,T_PROF[encounter],E$4,T_PROF[bill_npi],$A1115)</f>
        <v>0</v>
      </c>
      <c r="F1115" s="1">
        <f t="shared" si="119"/>
        <v>0</v>
      </c>
      <c r="G1115" s="1">
        <f>SUMIFS(T_PROF[claims],T_PROF[year],G$2,T_PROF[encounter],G$4,T_PROF[bill_npi],$A1115)</f>
        <v>1</v>
      </c>
      <c r="H1115" s="1">
        <f>SUMIFS(T_PROF[claims],T_PROF[year],H$2,T_PROF[encounter],H$4,T_PROF[bill_npi],$A1115)</f>
        <v>0</v>
      </c>
      <c r="I1115" s="1">
        <f t="shared" si="120"/>
        <v>1</v>
      </c>
      <c r="J1115" s="1">
        <f>SUMIFS(T_PROF[claims],T_PROF[year],J$2,T_PROF[encounter],J$4,T_PROF[bill_npi],$A1115)</f>
        <v>0</v>
      </c>
      <c r="K1115" s="1">
        <f>SUMIFS(T_PROF[claims],T_PROF[year],K$2,T_PROF[encounter],K$4,T_PROF[bill_npi],$A1115)</f>
        <v>0</v>
      </c>
      <c r="L1115" s="1">
        <f t="shared" si="121"/>
        <v>0</v>
      </c>
      <c r="M1115" s="18">
        <f>SUMIFS(T_PROF[paid_amt],T_PROF[bill_npi],$A1115,T_PROF[year],M$2,T_PROF[encounter],M$4)</f>
        <v>0</v>
      </c>
      <c r="N1115" s="18">
        <f>SUMIFS(T_PROF[paid_amt],T_PROF[bill_npi],$A1115,T_PROF[year],N$2,T_PROF[encounter],N$4)</f>
        <v>0</v>
      </c>
      <c r="O1115" s="18">
        <f t="shared" si="122"/>
        <v>0</v>
      </c>
      <c r="P1115" s="1">
        <f t="shared" si="123"/>
        <v>0.33333333333333331</v>
      </c>
      <c r="Q1115" s="1">
        <f t="shared" si="124"/>
        <v>0</v>
      </c>
      <c r="R1115" s="1">
        <f t="shared" si="125"/>
        <v>0.33333333333333331</v>
      </c>
      <c r="S1115" s="2">
        <f>SUM($R$6:$R1115)/SUM($R$6:$R$1749)</f>
        <v>0.99039665538687949</v>
      </c>
    </row>
    <row r="1116" spans="1:19" x14ac:dyDescent="0.35">
      <c r="A1116">
        <v>1972622520</v>
      </c>
      <c r="B1116" t="s">
        <v>351</v>
      </c>
      <c r="C1116" t="s">
        <v>777</v>
      </c>
      <c r="D1116" s="1">
        <f>SUMIFS(T_PROF[claims],T_PROF[year],D$2,T_PROF[encounter],D$4,T_PROF[bill_npi],$A1116)</f>
        <v>0</v>
      </c>
      <c r="E1116" s="1">
        <f>SUMIFS(T_PROF[claims],T_PROF[year],E$2,T_PROF[encounter],E$4,T_PROF[bill_npi],$A1116)</f>
        <v>1</v>
      </c>
      <c r="F1116" s="1">
        <f t="shared" si="119"/>
        <v>1</v>
      </c>
      <c r="G1116" s="1">
        <f>SUMIFS(T_PROF[claims],T_PROF[year],G$2,T_PROF[encounter],G$4,T_PROF[bill_npi],$A1116)</f>
        <v>1</v>
      </c>
      <c r="H1116" s="1">
        <f>SUMIFS(T_PROF[claims],T_PROF[year],H$2,T_PROF[encounter],H$4,T_PROF[bill_npi],$A1116)</f>
        <v>0</v>
      </c>
      <c r="I1116" s="1">
        <f t="shared" si="120"/>
        <v>1</v>
      </c>
      <c r="J1116" s="1">
        <f>SUMIFS(T_PROF[claims],T_PROF[year],J$2,T_PROF[encounter],J$4,T_PROF[bill_npi],$A1116)</f>
        <v>0</v>
      </c>
      <c r="K1116" s="1">
        <f>SUMIFS(T_PROF[claims],T_PROF[year],K$2,T_PROF[encounter],K$4,T_PROF[bill_npi],$A1116)</f>
        <v>0</v>
      </c>
      <c r="L1116" s="1">
        <f t="shared" si="121"/>
        <v>0</v>
      </c>
      <c r="M1116" s="18">
        <f>SUMIFS(T_PROF[paid_amt],T_PROF[bill_npi],$A1116,T_PROF[year],M$2,T_PROF[encounter],M$4)</f>
        <v>0</v>
      </c>
      <c r="N1116" s="18">
        <f>SUMIFS(T_PROF[paid_amt],T_PROF[bill_npi],$A1116,T_PROF[year],N$2,T_PROF[encounter],N$4)</f>
        <v>0</v>
      </c>
      <c r="O1116" s="18">
        <f t="shared" si="122"/>
        <v>0</v>
      </c>
      <c r="P1116" s="1">
        <f t="shared" si="123"/>
        <v>0.33333333333333331</v>
      </c>
      <c r="Q1116" s="1">
        <f t="shared" si="124"/>
        <v>0.33333333333333331</v>
      </c>
      <c r="R1116" s="1">
        <f t="shared" si="125"/>
        <v>0.66666666666666663</v>
      </c>
      <c r="S1116" s="2">
        <f>SUM($R$6:$R1116)/SUM($R$6:$R$1749)</f>
        <v>0.99041735225026994</v>
      </c>
    </row>
    <row r="1117" spans="1:19" x14ac:dyDescent="0.35">
      <c r="A1117">
        <v>1508304155</v>
      </c>
      <c r="B1117" t="s">
        <v>351</v>
      </c>
      <c r="C1117" t="s">
        <v>777</v>
      </c>
      <c r="D1117" s="1">
        <f>SUMIFS(T_PROF[claims],T_PROF[year],D$2,T_PROF[encounter],D$4,T_PROF[bill_npi],$A1117)</f>
        <v>0</v>
      </c>
      <c r="E1117" s="1">
        <f>SUMIFS(T_PROF[claims],T_PROF[year],E$2,T_PROF[encounter],E$4,T_PROF[bill_npi],$A1117)</f>
        <v>0</v>
      </c>
      <c r="F1117" s="1">
        <f t="shared" si="119"/>
        <v>0</v>
      </c>
      <c r="G1117" s="1">
        <f>SUMIFS(T_PROF[claims],T_PROF[year],G$2,T_PROF[encounter],G$4,T_PROF[bill_npi],$A1117)</f>
        <v>0</v>
      </c>
      <c r="H1117" s="1">
        <f>SUMIFS(T_PROF[claims],T_PROF[year],H$2,T_PROF[encounter],H$4,T_PROF[bill_npi],$A1117)</f>
        <v>2</v>
      </c>
      <c r="I1117" s="1">
        <f t="shared" si="120"/>
        <v>2</v>
      </c>
      <c r="J1117" s="1">
        <f>SUMIFS(T_PROF[claims],T_PROF[year],J$2,T_PROF[encounter],J$4,T_PROF[bill_npi],$A1117)</f>
        <v>0</v>
      </c>
      <c r="K1117" s="1">
        <f>SUMIFS(T_PROF[claims],T_PROF[year],K$2,T_PROF[encounter],K$4,T_PROF[bill_npi],$A1117)</f>
        <v>1</v>
      </c>
      <c r="L1117" s="1">
        <f t="shared" si="121"/>
        <v>1</v>
      </c>
      <c r="M1117" s="18">
        <f>SUMIFS(T_PROF[paid_amt],T_PROF[bill_npi],$A1117,T_PROF[year],M$2,T_PROF[encounter],M$4)</f>
        <v>0</v>
      </c>
      <c r="N1117" s="18">
        <f>SUMIFS(T_PROF[paid_amt],T_PROF[bill_npi],$A1117,T_PROF[year],N$2,T_PROF[encounter],N$4)</f>
        <v>3500</v>
      </c>
      <c r="O1117" s="18">
        <f t="shared" si="122"/>
        <v>3500</v>
      </c>
      <c r="P1117" s="1">
        <f t="shared" si="123"/>
        <v>0</v>
      </c>
      <c r="Q1117" s="1">
        <f t="shared" si="124"/>
        <v>1</v>
      </c>
      <c r="R1117" s="1">
        <f t="shared" si="125"/>
        <v>1</v>
      </c>
      <c r="S1117" s="2">
        <f>SUM($R$6:$R1117)/SUM($R$6:$R$1749)</f>
        <v>0.99044839754535541</v>
      </c>
    </row>
    <row r="1118" spans="1:19" x14ac:dyDescent="0.35">
      <c r="A1118">
        <v>1225201957</v>
      </c>
      <c r="B1118" t="s">
        <v>351</v>
      </c>
      <c r="C1118" t="s">
        <v>777</v>
      </c>
      <c r="D1118" s="1">
        <f>SUMIFS(T_PROF[claims],T_PROF[year],D$2,T_PROF[encounter],D$4,T_PROF[bill_npi],$A1118)</f>
        <v>1</v>
      </c>
      <c r="E1118" s="1">
        <f>SUMIFS(T_PROF[claims],T_PROF[year],E$2,T_PROF[encounter],E$4,T_PROF[bill_npi],$A1118)</f>
        <v>0</v>
      </c>
      <c r="F1118" s="1">
        <f t="shared" si="119"/>
        <v>1</v>
      </c>
      <c r="G1118" s="1">
        <f>SUMIFS(T_PROF[claims],T_PROF[year],G$2,T_PROF[encounter],G$4,T_PROF[bill_npi],$A1118)</f>
        <v>1</v>
      </c>
      <c r="H1118" s="1">
        <f>SUMIFS(T_PROF[claims],T_PROF[year],H$2,T_PROF[encounter],H$4,T_PROF[bill_npi],$A1118)</f>
        <v>0</v>
      </c>
      <c r="I1118" s="1">
        <f t="shared" si="120"/>
        <v>1</v>
      </c>
      <c r="J1118" s="1">
        <f>SUMIFS(T_PROF[claims],T_PROF[year],J$2,T_PROF[encounter],J$4,T_PROF[bill_npi],$A1118)</f>
        <v>2</v>
      </c>
      <c r="K1118" s="1">
        <f>SUMIFS(T_PROF[claims],T_PROF[year],K$2,T_PROF[encounter],K$4,T_PROF[bill_npi],$A1118)</f>
        <v>0</v>
      </c>
      <c r="L1118" s="1">
        <f t="shared" si="121"/>
        <v>2</v>
      </c>
      <c r="M1118" s="18">
        <f>SUMIFS(T_PROF[paid_amt],T_PROF[bill_npi],$A1118,T_PROF[year],M$2,T_PROF[encounter],M$4)</f>
        <v>0</v>
      </c>
      <c r="N1118" s="18">
        <f>SUMIFS(T_PROF[paid_amt],T_PROF[bill_npi],$A1118,T_PROF[year],N$2,T_PROF[encounter],N$4)</f>
        <v>0</v>
      </c>
      <c r="O1118" s="18">
        <f t="shared" si="122"/>
        <v>0</v>
      </c>
      <c r="P1118" s="1">
        <f t="shared" si="123"/>
        <v>1.3333333333333333</v>
      </c>
      <c r="Q1118" s="1">
        <f t="shared" si="124"/>
        <v>0</v>
      </c>
      <c r="R1118" s="1">
        <f t="shared" si="125"/>
        <v>1.3333333333333333</v>
      </c>
      <c r="S1118" s="2">
        <f>SUM($R$6:$R1118)/SUM($R$6:$R$1749)</f>
        <v>0.9904897912721361</v>
      </c>
    </row>
    <row r="1119" spans="1:19" x14ac:dyDescent="0.35">
      <c r="A1119">
        <v>1730170606</v>
      </c>
      <c r="B1119" t="s">
        <v>357</v>
      </c>
      <c r="C1119" t="s">
        <v>2208</v>
      </c>
      <c r="D1119" s="1">
        <f>SUMIFS(T_PROF[claims],T_PROF[year],D$2,T_PROF[encounter],D$4,T_PROF[bill_npi],$A1119)</f>
        <v>0</v>
      </c>
      <c r="E1119" s="1">
        <f>SUMIFS(T_PROF[claims],T_PROF[year],E$2,T_PROF[encounter],E$4,T_PROF[bill_npi],$A1119)</f>
        <v>0</v>
      </c>
      <c r="F1119" s="1">
        <f t="shared" si="119"/>
        <v>0</v>
      </c>
      <c r="G1119" s="1">
        <f>SUMIFS(T_PROF[claims],T_PROF[year],G$2,T_PROF[encounter],G$4,T_PROF[bill_npi],$A1119)</f>
        <v>1</v>
      </c>
      <c r="H1119" s="1">
        <f>SUMIFS(T_PROF[claims],T_PROF[year],H$2,T_PROF[encounter],H$4,T_PROF[bill_npi],$A1119)</f>
        <v>0</v>
      </c>
      <c r="I1119" s="1">
        <f t="shared" si="120"/>
        <v>1</v>
      </c>
      <c r="J1119" s="1">
        <f>SUMIFS(T_PROF[claims],T_PROF[year],J$2,T_PROF[encounter],J$4,T_PROF[bill_npi],$A1119)</f>
        <v>2</v>
      </c>
      <c r="K1119" s="1">
        <f>SUMIFS(T_PROF[claims],T_PROF[year],K$2,T_PROF[encounter],K$4,T_PROF[bill_npi],$A1119)</f>
        <v>0</v>
      </c>
      <c r="L1119" s="1">
        <f t="shared" si="121"/>
        <v>2</v>
      </c>
      <c r="M1119" s="18">
        <f>SUMIFS(T_PROF[paid_amt],T_PROF[bill_npi],$A1119,T_PROF[year],M$2,T_PROF[encounter],M$4)</f>
        <v>9.5299999999999994</v>
      </c>
      <c r="N1119" s="18">
        <f>SUMIFS(T_PROF[paid_amt],T_PROF[bill_npi],$A1119,T_PROF[year],N$2,T_PROF[encounter],N$4)</f>
        <v>0</v>
      </c>
      <c r="O1119" s="18">
        <f t="shared" si="122"/>
        <v>9.5299999999999994</v>
      </c>
      <c r="P1119" s="1">
        <f t="shared" si="123"/>
        <v>1</v>
      </c>
      <c r="Q1119" s="1">
        <f t="shared" si="124"/>
        <v>0</v>
      </c>
      <c r="R1119" s="1">
        <f t="shared" si="125"/>
        <v>1</v>
      </c>
      <c r="S1119" s="2">
        <f>SUM($R$6:$R1119)/SUM($R$6:$R$1749)</f>
        <v>0.99052083656722167</v>
      </c>
    </row>
    <row r="1120" spans="1:19" x14ac:dyDescent="0.35">
      <c r="A1120">
        <v>1134422330</v>
      </c>
      <c r="B1120" t="s">
        <v>376</v>
      </c>
      <c r="C1120" t="s">
        <v>1337</v>
      </c>
      <c r="D1120" s="1">
        <f>SUMIFS(T_PROF[claims],T_PROF[year],D$2,T_PROF[encounter],D$4,T_PROF[bill_npi],$A1120)</f>
        <v>0</v>
      </c>
      <c r="E1120" s="1">
        <f>SUMIFS(T_PROF[claims],T_PROF[year],E$2,T_PROF[encounter],E$4,T_PROF[bill_npi],$A1120)</f>
        <v>0</v>
      </c>
      <c r="F1120" s="1">
        <f t="shared" si="119"/>
        <v>0</v>
      </c>
      <c r="G1120" s="1">
        <f>SUMIFS(T_PROF[claims],T_PROF[year],G$2,T_PROF[encounter],G$4,T_PROF[bill_npi],$A1120)</f>
        <v>0</v>
      </c>
      <c r="H1120" s="1">
        <f>SUMIFS(T_PROF[claims],T_PROF[year],H$2,T_PROF[encounter],H$4,T_PROF[bill_npi],$A1120)</f>
        <v>1</v>
      </c>
      <c r="I1120" s="1">
        <f t="shared" si="120"/>
        <v>1</v>
      </c>
      <c r="J1120" s="1">
        <f>SUMIFS(T_PROF[claims],T_PROF[year],J$2,T_PROF[encounter],J$4,T_PROF[bill_npi],$A1120)</f>
        <v>0</v>
      </c>
      <c r="K1120" s="1">
        <f>SUMIFS(T_PROF[claims],T_PROF[year],K$2,T_PROF[encounter],K$4,T_PROF[bill_npi],$A1120)</f>
        <v>1</v>
      </c>
      <c r="L1120" s="1">
        <f t="shared" si="121"/>
        <v>1</v>
      </c>
      <c r="M1120" s="18">
        <f>SUMIFS(T_PROF[paid_amt],T_PROF[bill_npi],$A1120,T_PROF[year],M$2,T_PROF[encounter],M$4)</f>
        <v>0</v>
      </c>
      <c r="N1120" s="18">
        <f>SUMIFS(T_PROF[paid_amt],T_PROF[bill_npi],$A1120,T_PROF[year],N$2,T_PROF[encounter],N$4)</f>
        <v>0</v>
      </c>
      <c r="O1120" s="18">
        <f t="shared" si="122"/>
        <v>0</v>
      </c>
      <c r="P1120" s="1">
        <f t="shared" si="123"/>
        <v>0</v>
      </c>
      <c r="Q1120" s="1">
        <f t="shared" si="124"/>
        <v>0.66666666666666663</v>
      </c>
      <c r="R1120" s="1">
        <f t="shared" si="125"/>
        <v>0.66666666666666663</v>
      </c>
      <c r="S1120" s="2">
        <f>SUM($R$6:$R1120)/SUM($R$6:$R$1749)</f>
        <v>0.99054153343061202</v>
      </c>
    </row>
    <row r="1121" spans="1:19" x14ac:dyDescent="0.35">
      <c r="A1121">
        <v>1104097294</v>
      </c>
      <c r="B1121" t="s">
        <v>366</v>
      </c>
      <c r="C1121" t="s">
        <v>600</v>
      </c>
      <c r="D1121" s="1">
        <f>SUMIFS(T_PROF[claims],T_PROF[year],D$2,T_PROF[encounter],D$4,T_PROF[bill_npi],$A1121)</f>
        <v>0</v>
      </c>
      <c r="E1121" s="1">
        <f>SUMIFS(T_PROF[claims],T_PROF[year],E$2,T_PROF[encounter],E$4,T_PROF[bill_npi],$A1121)</f>
        <v>0</v>
      </c>
      <c r="F1121" s="1">
        <f t="shared" si="119"/>
        <v>0</v>
      </c>
      <c r="G1121" s="1">
        <f>SUMIFS(T_PROF[claims],T_PROF[year],G$2,T_PROF[encounter],G$4,T_PROF[bill_npi],$A1121)</f>
        <v>0</v>
      </c>
      <c r="H1121" s="1">
        <f>SUMIFS(T_PROF[claims],T_PROF[year],H$2,T_PROF[encounter],H$4,T_PROF[bill_npi],$A1121)</f>
        <v>0</v>
      </c>
      <c r="I1121" s="1">
        <f t="shared" si="120"/>
        <v>0</v>
      </c>
      <c r="J1121" s="1">
        <f>SUMIFS(T_PROF[claims],T_PROF[year],J$2,T_PROF[encounter],J$4,T_PROF[bill_npi],$A1121)</f>
        <v>0</v>
      </c>
      <c r="K1121" s="1">
        <f>SUMIFS(T_PROF[claims],T_PROF[year],K$2,T_PROF[encounter],K$4,T_PROF[bill_npi],$A1121)</f>
        <v>20</v>
      </c>
      <c r="L1121" s="1">
        <f t="shared" si="121"/>
        <v>20</v>
      </c>
      <c r="M1121" s="18">
        <f>SUMIFS(T_PROF[paid_amt],T_PROF[bill_npi],$A1121,T_PROF[year],M$2,T_PROF[encounter],M$4)</f>
        <v>0</v>
      </c>
      <c r="N1121" s="18">
        <f>SUMIFS(T_PROF[paid_amt],T_PROF[bill_npi],$A1121,T_PROF[year],N$2,T_PROF[encounter],N$4)</f>
        <v>24718.080000000002</v>
      </c>
      <c r="O1121" s="18">
        <f t="shared" si="122"/>
        <v>24718.080000000002</v>
      </c>
      <c r="P1121" s="1">
        <f t="shared" si="123"/>
        <v>0</v>
      </c>
      <c r="Q1121" s="1">
        <f t="shared" si="124"/>
        <v>6.666666666666667</v>
      </c>
      <c r="R1121" s="1">
        <f t="shared" si="125"/>
        <v>6.666666666666667</v>
      </c>
      <c r="S1121" s="2">
        <f>SUM($R$6:$R1121)/SUM($R$6:$R$1749)</f>
        <v>0.99074850206451559</v>
      </c>
    </row>
    <row r="1122" spans="1:19" x14ac:dyDescent="0.35">
      <c r="A1122">
        <v>1487917787</v>
      </c>
      <c r="B1122" t="s">
        <v>351</v>
      </c>
      <c r="C1122" t="s">
        <v>777</v>
      </c>
      <c r="D1122" s="1">
        <f>SUMIFS(T_PROF[claims],T_PROF[year],D$2,T_PROF[encounter],D$4,T_PROF[bill_npi],$A1122)</f>
        <v>0</v>
      </c>
      <c r="E1122" s="1">
        <f>SUMIFS(T_PROF[claims],T_PROF[year],E$2,T_PROF[encounter],E$4,T_PROF[bill_npi],$A1122)</f>
        <v>0</v>
      </c>
      <c r="F1122" s="1">
        <f t="shared" si="119"/>
        <v>0</v>
      </c>
      <c r="G1122" s="1">
        <f>SUMIFS(T_PROF[claims],T_PROF[year],G$2,T_PROF[encounter],G$4,T_PROF[bill_npi],$A1122)</f>
        <v>0</v>
      </c>
      <c r="H1122" s="1">
        <f>SUMIFS(T_PROF[claims],T_PROF[year],H$2,T_PROF[encounter],H$4,T_PROF[bill_npi],$A1122)</f>
        <v>0</v>
      </c>
      <c r="I1122" s="1">
        <f t="shared" si="120"/>
        <v>0</v>
      </c>
      <c r="J1122" s="1">
        <f>SUMIFS(T_PROF[claims],T_PROF[year],J$2,T_PROF[encounter],J$4,T_PROF[bill_npi],$A1122)</f>
        <v>0</v>
      </c>
      <c r="K1122" s="1">
        <f>SUMIFS(T_PROF[claims],T_PROF[year],K$2,T_PROF[encounter],K$4,T_PROF[bill_npi],$A1122)</f>
        <v>0</v>
      </c>
      <c r="L1122" s="1">
        <f t="shared" si="121"/>
        <v>0</v>
      </c>
      <c r="M1122" s="18">
        <f>SUMIFS(T_PROF[paid_amt],T_PROF[bill_npi],$A1122,T_PROF[year],M$2,T_PROF[encounter],M$4)</f>
        <v>0</v>
      </c>
      <c r="N1122" s="18">
        <f>SUMIFS(T_PROF[paid_amt],T_PROF[bill_npi],$A1122,T_PROF[year],N$2,T_PROF[encounter],N$4)</f>
        <v>0</v>
      </c>
      <c r="O1122" s="18">
        <f t="shared" si="122"/>
        <v>0</v>
      </c>
      <c r="P1122" s="1">
        <f t="shared" si="123"/>
        <v>0</v>
      </c>
      <c r="Q1122" s="1">
        <f t="shared" si="124"/>
        <v>0</v>
      </c>
      <c r="R1122" s="1">
        <f t="shared" si="125"/>
        <v>0</v>
      </c>
      <c r="S1122" s="2">
        <f>SUM($R$6:$R1122)/SUM($R$6:$R$1749)</f>
        <v>0.99074850206451559</v>
      </c>
    </row>
    <row r="1123" spans="1:19" x14ac:dyDescent="0.35">
      <c r="A1123">
        <v>1801862529</v>
      </c>
      <c r="B1123" t="s">
        <v>351</v>
      </c>
      <c r="C1123" t="s">
        <v>777</v>
      </c>
      <c r="D1123" s="1">
        <f>SUMIFS(T_PROF[claims],T_PROF[year],D$2,T_PROF[encounter],D$4,T_PROF[bill_npi],$A1123)</f>
        <v>2</v>
      </c>
      <c r="E1123" s="1">
        <f>SUMIFS(T_PROF[claims],T_PROF[year],E$2,T_PROF[encounter],E$4,T_PROF[bill_npi],$A1123)</f>
        <v>0</v>
      </c>
      <c r="F1123" s="1">
        <f t="shared" si="119"/>
        <v>2</v>
      </c>
      <c r="G1123" s="1">
        <f>SUMIFS(T_PROF[claims],T_PROF[year],G$2,T_PROF[encounter],G$4,T_PROF[bill_npi],$A1123)</f>
        <v>0</v>
      </c>
      <c r="H1123" s="1">
        <f>SUMIFS(T_PROF[claims],T_PROF[year],H$2,T_PROF[encounter],H$4,T_PROF[bill_npi],$A1123)</f>
        <v>0</v>
      </c>
      <c r="I1123" s="1">
        <f t="shared" si="120"/>
        <v>0</v>
      </c>
      <c r="J1123" s="1">
        <f>SUMIFS(T_PROF[claims],T_PROF[year],J$2,T_PROF[encounter],J$4,T_PROF[bill_npi],$A1123)</f>
        <v>0</v>
      </c>
      <c r="K1123" s="1">
        <f>SUMIFS(T_PROF[claims],T_PROF[year],K$2,T_PROF[encounter],K$4,T_PROF[bill_npi],$A1123)</f>
        <v>0</v>
      </c>
      <c r="L1123" s="1">
        <f t="shared" si="121"/>
        <v>0</v>
      </c>
      <c r="M1123" s="18">
        <f>SUMIFS(T_PROF[paid_amt],T_PROF[bill_npi],$A1123,T_PROF[year],M$2,T_PROF[encounter],M$4)</f>
        <v>0</v>
      </c>
      <c r="N1123" s="18">
        <f>SUMIFS(T_PROF[paid_amt],T_PROF[bill_npi],$A1123,T_PROF[year],N$2,T_PROF[encounter],N$4)</f>
        <v>0</v>
      </c>
      <c r="O1123" s="18">
        <f t="shared" si="122"/>
        <v>0</v>
      </c>
      <c r="P1123" s="1">
        <f t="shared" si="123"/>
        <v>0.66666666666666663</v>
      </c>
      <c r="Q1123" s="1">
        <f t="shared" si="124"/>
        <v>0</v>
      </c>
      <c r="R1123" s="1">
        <f t="shared" si="125"/>
        <v>0.66666666666666663</v>
      </c>
      <c r="S1123" s="2">
        <f>SUM($R$6:$R1123)/SUM($R$6:$R$1749)</f>
        <v>0.99076919892790594</v>
      </c>
    </row>
    <row r="1124" spans="1:19" x14ac:dyDescent="0.35">
      <c r="A1124">
        <v>1437114709</v>
      </c>
      <c r="B1124" t="s">
        <v>357</v>
      </c>
      <c r="C1124" t="s">
        <v>2208</v>
      </c>
      <c r="D1124" s="1">
        <f>SUMIFS(T_PROF[claims],T_PROF[year],D$2,T_PROF[encounter],D$4,T_PROF[bill_npi],$A1124)</f>
        <v>0</v>
      </c>
      <c r="E1124" s="1">
        <f>SUMIFS(T_PROF[claims],T_PROF[year],E$2,T_PROF[encounter],E$4,T_PROF[bill_npi],$A1124)</f>
        <v>1</v>
      </c>
      <c r="F1124" s="1">
        <f t="shared" si="119"/>
        <v>1</v>
      </c>
      <c r="G1124" s="1">
        <f>SUMIFS(T_PROF[claims],T_PROF[year],G$2,T_PROF[encounter],G$4,T_PROF[bill_npi],$A1124)</f>
        <v>0</v>
      </c>
      <c r="H1124" s="1">
        <f>SUMIFS(T_PROF[claims],T_PROF[year],H$2,T_PROF[encounter],H$4,T_PROF[bill_npi],$A1124)</f>
        <v>0</v>
      </c>
      <c r="I1124" s="1">
        <f t="shared" si="120"/>
        <v>0</v>
      </c>
      <c r="J1124" s="1">
        <f>SUMIFS(T_PROF[claims],T_PROF[year],J$2,T_PROF[encounter],J$4,T_PROF[bill_npi],$A1124)</f>
        <v>0</v>
      </c>
      <c r="K1124" s="1">
        <f>SUMIFS(T_PROF[claims],T_PROF[year],K$2,T_PROF[encounter],K$4,T_PROF[bill_npi],$A1124)</f>
        <v>0</v>
      </c>
      <c r="L1124" s="1">
        <f t="shared" si="121"/>
        <v>0</v>
      </c>
      <c r="M1124" s="18">
        <f>SUMIFS(T_PROF[paid_amt],T_PROF[bill_npi],$A1124,T_PROF[year],M$2,T_PROF[encounter],M$4)</f>
        <v>0</v>
      </c>
      <c r="N1124" s="18">
        <f>SUMIFS(T_PROF[paid_amt],T_PROF[bill_npi],$A1124,T_PROF[year],N$2,T_PROF[encounter],N$4)</f>
        <v>0</v>
      </c>
      <c r="O1124" s="18">
        <f t="shared" si="122"/>
        <v>0</v>
      </c>
      <c r="P1124" s="1">
        <f t="shared" si="123"/>
        <v>0</v>
      </c>
      <c r="Q1124" s="1">
        <f t="shared" si="124"/>
        <v>0.33333333333333331</v>
      </c>
      <c r="R1124" s="1">
        <f t="shared" si="125"/>
        <v>0.33333333333333331</v>
      </c>
      <c r="S1124" s="2">
        <f>SUM($R$6:$R1124)/SUM($R$6:$R$1749)</f>
        <v>0.99077954735960116</v>
      </c>
    </row>
    <row r="1125" spans="1:19" x14ac:dyDescent="0.35">
      <c r="A1125">
        <v>1952368623</v>
      </c>
      <c r="B1125" t="s">
        <v>351</v>
      </c>
      <c r="C1125" t="s">
        <v>777</v>
      </c>
      <c r="D1125" s="1">
        <f>SUMIFS(T_PROF[claims],T_PROF[year],D$2,T_PROF[encounter],D$4,T_PROF[bill_npi],$A1125)</f>
        <v>0</v>
      </c>
      <c r="E1125" s="1">
        <f>SUMIFS(T_PROF[claims],T_PROF[year],E$2,T_PROF[encounter],E$4,T_PROF[bill_npi],$A1125)</f>
        <v>0</v>
      </c>
      <c r="F1125" s="1">
        <f t="shared" si="119"/>
        <v>0</v>
      </c>
      <c r="G1125" s="1">
        <f>SUMIFS(T_PROF[claims],T_PROF[year],G$2,T_PROF[encounter],G$4,T_PROF[bill_npi],$A1125)</f>
        <v>2</v>
      </c>
      <c r="H1125" s="1">
        <f>SUMIFS(T_PROF[claims],T_PROF[year],H$2,T_PROF[encounter],H$4,T_PROF[bill_npi],$A1125)</f>
        <v>0</v>
      </c>
      <c r="I1125" s="1">
        <f t="shared" si="120"/>
        <v>2</v>
      </c>
      <c r="J1125" s="1">
        <f>SUMIFS(T_PROF[claims],T_PROF[year],J$2,T_PROF[encounter],J$4,T_PROF[bill_npi],$A1125)</f>
        <v>0</v>
      </c>
      <c r="K1125" s="1">
        <f>SUMIFS(T_PROF[claims],T_PROF[year],K$2,T_PROF[encounter],K$4,T_PROF[bill_npi],$A1125)</f>
        <v>0</v>
      </c>
      <c r="L1125" s="1">
        <f t="shared" si="121"/>
        <v>0</v>
      </c>
      <c r="M1125" s="18">
        <f>SUMIFS(T_PROF[paid_amt],T_PROF[bill_npi],$A1125,T_PROF[year],M$2,T_PROF[encounter],M$4)</f>
        <v>0</v>
      </c>
      <c r="N1125" s="18">
        <f>SUMIFS(T_PROF[paid_amt],T_PROF[bill_npi],$A1125,T_PROF[year],N$2,T_PROF[encounter],N$4)</f>
        <v>0</v>
      </c>
      <c r="O1125" s="18">
        <f t="shared" si="122"/>
        <v>0</v>
      </c>
      <c r="P1125" s="1">
        <f t="shared" si="123"/>
        <v>0.66666666666666663</v>
      </c>
      <c r="Q1125" s="1">
        <f t="shared" si="124"/>
        <v>0</v>
      </c>
      <c r="R1125" s="1">
        <f t="shared" si="125"/>
        <v>0.66666666666666663</v>
      </c>
      <c r="S1125" s="2">
        <f>SUM($R$6:$R1125)/SUM($R$6:$R$1749)</f>
        <v>0.99080024422299151</v>
      </c>
    </row>
    <row r="1126" spans="1:19" x14ac:dyDescent="0.35">
      <c r="A1126">
        <v>1366968430</v>
      </c>
      <c r="B1126" t="s">
        <v>367</v>
      </c>
      <c r="C1126" t="s">
        <v>2086</v>
      </c>
      <c r="D1126" s="1">
        <f>SUMIFS(T_PROF[claims],T_PROF[year],D$2,T_PROF[encounter],D$4,T_PROF[bill_npi],$A1126)</f>
        <v>2</v>
      </c>
      <c r="E1126" s="1">
        <f>SUMIFS(T_PROF[claims],T_PROF[year],E$2,T_PROF[encounter],E$4,T_PROF[bill_npi],$A1126)</f>
        <v>0</v>
      </c>
      <c r="F1126" s="1">
        <f t="shared" si="119"/>
        <v>2</v>
      </c>
      <c r="G1126" s="1">
        <f>SUMIFS(T_PROF[claims],T_PROF[year],G$2,T_PROF[encounter],G$4,T_PROF[bill_npi],$A1126)</f>
        <v>0</v>
      </c>
      <c r="H1126" s="1">
        <f>SUMIFS(T_PROF[claims],T_PROF[year],H$2,T_PROF[encounter],H$4,T_PROF[bill_npi],$A1126)</f>
        <v>0</v>
      </c>
      <c r="I1126" s="1">
        <f t="shared" si="120"/>
        <v>0</v>
      </c>
      <c r="J1126" s="1">
        <f>SUMIFS(T_PROF[claims],T_PROF[year],J$2,T_PROF[encounter],J$4,T_PROF[bill_npi],$A1126)</f>
        <v>4</v>
      </c>
      <c r="K1126" s="1">
        <f>SUMIFS(T_PROF[claims],T_PROF[year],K$2,T_PROF[encounter],K$4,T_PROF[bill_npi],$A1126)</f>
        <v>0</v>
      </c>
      <c r="L1126" s="1">
        <f t="shared" si="121"/>
        <v>4</v>
      </c>
      <c r="M1126" s="18">
        <f>SUMIFS(T_PROF[paid_amt],T_PROF[bill_npi],$A1126,T_PROF[year],M$2,T_PROF[encounter],M$4)</f>
        <v>577</v>
      </c>
      <c r="N1126" s="18">
        <f>SUMIFS(T_PROF[paid_amt],T_PROF[bill_npi],$A1126,T_PROF[year],N$2,T_PROF[encounter],N$4)</f>
        <v>0</v>
      </c>
      <c r="O1126" s="18">
        <f t="shared" si="122"/>
        <v>577</v>
      </c>
      <c r="P1126" s="1">
        <f t="shared" si="123"/>
        <v>2</v>
      </c>
      <c r="Q1126" s="1">
        <f t="shared" si="124"/>
        <v>0</v>
      </c>
      <c r="R1126" s="1">
        <f t="shared" si="125"/>
        <v>2</v>
      </c>
      <c r="S1126" s="2">
        <f>SUM($R$6:$R1126)/SUM($R$6:$R$1749)</f>
        <v>0.99086233481316255</v>
      </c>
    </row>
    <row r="1127" spans="1:19" x14ac:dyDescent="0.35">
      <c r="A1127">
        <v>1538267976</v>
      </c>
      <c r="B1127" t="s">
        <v>356</v>
      </c>
      <c r="C1127" t="s">
        <v>777</v>
      </c>
      <c r="D1127" s="1">
        <f>SUMIFS(T_PROF[claims],T_PROF[year],D$2,T_PROF[encounter],D$4,T_PROF[bill_npi],$A1127)</f>
        <v>0</v>
      </c>
      <c r="E1127" s="1">
        <f>SUMIFS(T_PROF[claims],T_PROF[year],E$2,T_PROF[encounter],E$4,T_PROF[bill_npi],$A1127)</f>
        <v>0</v>
      </c>
      <c r="F1127" s="1">
        <f t="shared" si="119"/>
        <v>0</v>
      </c>
      <c r="G1127" s="1">
        <f>SUMIFS(T_PROF[claims],T_PROF[year],G$2,T_PROF[encounter],G$4,T_PROF[bill_npi],$A1127)</f>
        <v>0</v>
      </c>
      <c r="H1127" s="1">
        <f>SUMIFS(T_PROF[claims],T_PROF[year],H$2,T_PROF[encounter],H$4,T_PROF[bill_npi],$A1127)</f>
        <v>1</v>
      </c>
      <c r="I1127" s="1">
        <f t="shared" si="120"/>
        <v>1</v>
      </c>
      <c r="J1127" s="1">
        <f>SUMIFS(T_PROF[claims],T_PROF[year],J$2,T_PROF[encounter],J$4,T_PROF[bill_npi],$A1127)</f>
        <v>0</v>
      </c>
      <c r="K1127" s="1">
        <f>SUMIFS(T_PROF[claims],T_PROF[year],K$2,T_PROF[encounter],K$4,T_PROF[bill_npi],$A1127)</f>
        <v>0</v>
      </c>
      <c r="L1127" s="1">
        <f t="shared" si="121"/>
        <v>0</v>
      </c>
      <c r="M1127" s="18">
        <f>SUMIFS(T_PROF[paid_amt],T_PROF[bill_npi],$A1127,T_PROF[year],M$2,T_PROF[encounter],M$4)</f>
        <v>0</v>
      </c>
      <c r="N1127" s="18">
        <f>SUMIFS(T_PROF[paid_amt],T_PROF[bill_npi],$A1127,T_PROF[year],N$2,T_PROF[encounter],N$4)</f>
        <v>0</v>
      </c>
      <c r="O1127" s="18">
        <f t="shared" si="122"/>
        <v>0</v>
      </c>
      <c r="P1127" s="1">
        <f t="shared" si="123"/>
        <v>0</v>
      </c>
      <c r="Q1127" s="1">
        <f t="shared" si="124"/>
        <v>0.33333333333333331</v>
      </c>
      <c r="R1127" s="1">
        <f t="shared" si="125"/>
        <v>0.33333333333333331</v>
      </c>
      <c r="S1127" s="2">
        <f>SUM($R$6:$R1127)/SUM($R$6:$R$1749)</f>
        <v>0.99087268324485767</v>
      </c>
    </row>
    <row r="1128" spans="1:19" x14ac:dyDescent="0.35">
      <c r="A1128">
        <v>1730109281</v>
      </c>
      <c r="B1128" t="s">
        <v>351</v>
      </c>
      <c r="C1128" t="s">
        <v>777</v>
      </c>
      <c r="D1128" s="1">
        <f>SUMIFS(T_PROF[claims],T_PROF[year],D$2,T_PROF[encounter],D$4,T_PROF[bill_npi],$A1128)</f>
        <v>2</v>
      </c>
      <c r="E1128" s="1">
        <f>SUMIFS(T_PROF[claims],T_PROF[year],E$2,T_PROF[encounter],E$4,T_PROF[bill_npi],$A1128)</f>
        <v>0</v>
      </c>
      <c r="F1128" s="1">
        <f t="shared" si="119"/>
        <v>2</v>
      </c>
      <c r="G1128" s="1">
        <f>SUMIFS(T_PROF[claims],T_PROF[year],G$2,T_PROF[encounter],G$4,T_PROF[bill_npi],$A1128)</f>
        <v>1</v>
      </c>
      <c r="H1128" s="1">
        <f>SUMIFS(T_PROF[claims],T_PROF[year],H$2,T_PROF[encounter],H$4,T_PROF[bill_npi],$A1128)</f>
        <v>0</v>
      </c>
      <c r="I1128" s="1">
        <f t="shared" si="120"/>
        <v>1</v>
      </c>
      <c r="J1128" s="1">
        <f>SUMIFS(T_PROF[claims],T_PROF[year],J$2,T_PROF[encounter],J$4,T_PROF[bill_npi],$A1128)</f>
        <v>4</v>
      </c>
      <c r="K1128" s="1">
        <f>SUMIFS(T_PROF[claims],T_PROF[year],K$2,T_PROF[encounter],K$4,T_PROF[bill_npi],$A1128)</f>
        <v>0</v>
      </c>
      <c r="L1128" s="1">
        <f t="shared" si="121"/>
        <v>4</v>
      </c>
      <c r="M1128" s="18">
        <f>SUMIFS(T_PROF[paid_amt],T_PROF[bill_npi],$A1128,T_PROF[year],M$2,T_PROF[encounter],M$4)</f>
        <v>6973.46</v>
      </c>
      <c r="N1128" s="18">
        <f>SUMIFS(T_PROF[paid_amt],T_PROF[bill_npi],$A1128,T_PROF[year],N$2,T_PROF[encounter],N$4)</f>
        <v>0</v>
      </c>
      <c r="O1128" s="18">
        <f t="shared" si="122"/>
        <v>6973.46</v>
      </c>
      <c r="P1128" s="1">
        <f t="shared" si="123"/>
        <v>2.3333333333333335</v>
      </c>
      <c r="Q1128" s="1">
        <f t="shared" si="124"/>
        <v>0</v>
      </c>
      <c r="R1128" s="1">
        <f t="shared" si="125"/>
        <v>2.3333333333333335</v>
      </c>
      <c r="S1128" s="2">
        <f>SUM($R$6:$R1128)/SUM($R$6:$R$1749)</f>
        <v>0.99094512226672393</v>
      </c>
    </row>
    <row r="1129" spans="1:19" x14ac:dyDescent="0.35">
      <c r="A1129">
        <v>1417310277</v>
      </c>
      <c r="B1129" t="s">
        <v>357</v>
      </c>
      <c r="C1129" t="s">
        <v>2208</v>
      </c>
      <c r="D1129" s="1">
        <f>SUMIFS(T_PROF[claims],T_PROF[year],D$2,T_PROF[encounter],D$4,T_PROF[bill_npi],$A1129)</f>
        <v>2</v>
      </c>
      <c r="E1129" s="1">
        <f>SUMIFS(T_PROF[claims],T_PROF[year],E$2,T_PROF[encounter],E$4,T_PROF[bill_npi],$A1129)</f>
        <v>0</v>
      </c>
      <c r="F1129" s="1">
        <f t="shared" si="119"/>
        <v>2</v>
      </c>
      <c r="G1129" s="1">
        <f>SUMIFS(T_PROF[claims],T_PROF[year],G$2,T_PROF[encounter],G$4,T_PROF[bill_npi],$A1129)</f>
        <v>0</v>
      </c>
      <c r="H1129" s="1">
        <f>SUMIFS(T_PROF[claims],T_PROF[year],H$2,T_PROF[encounter],H$4,T_PROF[bill_npi],$A1129)</f>
        <v>0</v>
      </c>
      <c r="I1129" s="1">
        <f t="shared" si="120"/>
        <v>0</v>
      </c>
      <c r="J1129" s="1">
        <f>SUMIFS(T_PROF[claims],T_PROF[year],J$2,T_PROF[encounter],J$4,T_PROF[bill_npi],$A1129)</f>
        <v>2</v>
      </c>
      <c r="K1129" s="1">
        <f>SUMIFS(T_PROF[claims],T_PROF[year],K$2,T_PROF[encounter],K$4,T_PROF[bill_npi],$A1129)</f>
        <v>0</v>
      </c>
      <c r="L1129" s="1">
        <f t="shared" si="121"/>
        <v>2</v>
      </c>
      <c r="M1129" s="18">
        <f>SUMIFS(T_PROF[paid_amt],T_PROF[bill_npi],$A1129,T_PROF[year],M$2,T_PROF[encounter],M$4)</f>
        <v>0</v>
      </c>
      <c r="N1129" s="18">
        <f>SUMIFS(T_PROF[paid_amt],T_PROF[bill_npi],$A1129,T_PROF[year],N$2,T_PROF[encounter],N$4)</f>
        <v>0</v>
      </c>
      <c r="O1129" s="18">
        <f t="shared" si="122"/>
        <v>0</v>
      </c>
      <c r="P1129" s="1">
        <f t="shared" si="123"/>
        <v>1.3333333333333333</v>
      </c>
      <c r="Q1129" s="1">
        <f t="shared" si="124"/>
        <v>0</v>
      </c>
      <c r="R1129" s="1">
        <f t="shared" si="125"/>
        <v>1.3333333333333333</v>
      </c>
      <c r="S1129" s="2">
        <f>SUM($R$6:$R1129)/SUM($R$6:$R$1749)</f>
        <v>0.99098651599350462</v>
      </c>
    </row>
    <row r="1130" spans="1:19" x14ac:dyDescent="0.35">
      <c r="A1130">
        <v>1962454439</v>
      </c>
      <c r="B1130" t="s">
        <v>366</v>
      </c>
      <c r="C1130" t="s">
        <v>600</v>
      </c>
      <c r="D1130" s="1">
        <f>SUMIFS(T_PROF[claims],T_PROF[year],D$2,T_PROF[encounter],D$4,T_PROF[bill_npi],$A1130)</f>
        <v>0</v>
      </c>
      <c r="E1130" s="1">
        <f>SUMIFS(T_PROF[claims],T_PROF[year],E$2,T_PROF[encounter],E$4,T_PROF[bill_npi],$A1130)</f>
        <v>1</v>
      </c>
      <c r="F1130" s="1">
        <f t="shared" si="119"/>
        <v>1</v>
      </c>
      <c r="G1130" s="1">
        <f>SUMIFS(T_PROF[claims],T_PROF[year],G$2,T_PROF[encounter],G$4,T_PROF[bill_npi],$A1130)</f>
        <v>0</v>
      </c>
      <c r="H1130" s="1">
        <f>SUMIFS(T_PROF[claims],T_PROF[year],H$2,T_PROF[encounter],H$4,T_PROF[bill_npi],$A1130)</f>
        <v>1</v>
      </c>
      <c r="I1130" s="1">
        <f t="shared" si="120"/>
        <v>1</v>
      </c>
      <c r="J1130" s="1">
        <f>SUMIFS(T_PROF[claims],T_PROF[year],J$2,T_PROF[encounter],J$4,T_PROF[bill_npi],$A1130)</f>
        <v>0</v>
      </c>
      <c r="K1130" s="1">
        <f>SUMIFS(T_PROF[claims],T_PROF[year],K$2,T_PROF[encounter],K$4,T_PROF[bill_npi],$A1130)</f>
        <v>0</v>
      </c>
      <c r="L1130" s="1">
        <f t="shared" si="121"/>
        <v>0</v>
      </c>
      <c r="M1130" s="18">
        <f>SUMIFS(T_PROF[paid_amt],T_PROF[bill_npi],$A1130,T_PROF[year],M$2,T_PROF[encounter],M$4)</f>
        <v>0</v>
      </c>
      <c r="N1130" s="18">
        <f>SUMIFS(T_PROF[paid_amt],T_PROF[bill_npi],$A1130,T_PROF[year],N$2,T_PROF[encounter],N$4)</f>
        <v>0</v>
      </c>
      <c r="O1130" s="18">
        <f t="shared" si="122"/>
        <v>0</v>
      </c>
      <c r="P1130" s="1">
        <f t="shared" si="123"/>
        <v>0</v>
      </c>
      <c r="Q1130" s="1">
        <f t="shared" si="124"/>
        <v>0.66666666666666663</v>
      </c>
      <c r="R1130" s="1">
        <f t="shared" si="125"/>
        <v>0.66666666666666663</v>
      </c>
      <c r="S1130" s="2">
        <f>SUM($R$6:$R1130)/SUM($R$6:$R$1749)</f>
        <v>0.99100721285689497</v>
      </c>
    </row>
    <row r="1131" spans="1:19" x14ac:dyDescent="0.35">
      <c r="A1131">
        <v>1003888157</v>
      </c>
      <c r="B1131" t="s">
        <v>351</v>
      </c>
      <c r="C1131" t="s">
        <v>777</v>
      </c>
      <c r="D1131" s="1">
        <f>SUMIFS(T_PROF[claims],T_PROF[year],D$2,T_PROF[encounter],D$4,T_PROF[bill_npi],$A1131)</f>
        <v>1</v>
      </c>
      <c r="E1131" s="1">
        <f>SUMIFS(T_PROF[claims],T_PROF[year],E$2,T_PROF[encounter],E$4,T_PROF[bill_npi],$A1131)</f>
        <v>2</v>
      </c>
      <c r="F1131" s="1">
        <f t="shared" si="119"/>
        <v>3</v>
      </c>
      <c r="G1131" s="1">
        <f>SUMIFS(T_PROF[claims],T_PROF[year],G$2,T_PROF[encounter],G$4,T_PROF[bill_npi],$A1131)</f>
        <v>0</v>
      </c>
      <c r="H1131" s="1">
        <f>SUMIFS(T_PROF[claims],T_PROF[year],H$2,T_PROF[encounter],H$4,T_PROF[bill_npi],$A1131)</f>
        <v>0</v>
      </c>
      <c r="I1131" s="1">
        <f t="shared" si="120"/>
        <v>0</v>
      </c>
      <c r="J1131" s="1">
        <f>SUMIFS(T_PROF[claims],T_PROF[year],J$2,T_PROF[encounter],J$4,T_PROF[bill_npi],$A1131)</f>
        <v>0</v>
      </c>
      <c r="K1131" s="1">
        <f>SUMIFS(T_PROF[claims],T_PROF[year],K$2,T_PROF[encounter],K$4,T_PROF[bill_npi],$A1131)</f>
        <v>0</v>
      </c>
      <c r="L1131" s="1">
        <f t="shared" si="121"/>
        <v>0</v>
      </c>
      <c r="M1131" s="18">
        <f>SUMIFS(T_PROF[paid_amt],T_PROF[bill_npi],$A1131,T_PROF[year],M$2,T_PROF[encounter],M$4)</f>
        <v>0</v>
      </c>
      <c r="N1131" s="18">
        <f>SUMIFS(T_PROF[paid_amt],T_PROF[bill_npi],$A1131,T_PROF[year],N$2,T_PROF[encounter],N$4)</f>
        <v>0</v>
      </c>
      <c r="O1131" s="18">
        <f t="shared" si="122"/>
        <v>0</v>
      </c>
      <c r="P1131" s="1">
        <f t="shared" si="123"/>
        <v>0.33333333333333331</v>
      </c>
      <c r="Q1131" s="1">
        <f t="shared" si="124"/>
        <v>0.66666666666666663</v>
      </c>
      <c r="R1131" s="1">
        <f t="shared" si="125"/>
        <v>1</v>
      </c>
      <c r="S1131" s="2">
        <f>SUM($R$6:$R1131)/SUM($R$6:$R$1749)</f>
        <v>0.99103825815198054</v>
      </c>
    </row>
    <row r="1132" spans="1:19" x14ac:dyDescent="0.35">
      <c r="A1132">
        <v>1104908391</v>
      </c>
      <c r="B1132" t="s">
        <v>357</v>
      </c>
      <c r="C1132" t="s">
        <v>2208</v>
      </c>
      <c r="D1132" s="1">
        <f>SUMIFS(T_PROF[claims],T_PROF[year],D$2,T_PROF[encounter],D$4,T_PROF[bill_npi],$A1132)</f>
        <v>0</v>
      </c>
      <c r="E1132" s="1">
        <f>SUMIFS(T_PROF[claims],T_PROF[year],E$2,T_PROF[encounter],E$4,T_PROF[bill_npi],$A1132)</f>
        <v>0</v>
      </c>
      <c r="F1132" s="1">
        <f t="shared" si="119"/>
        <v>0</v>
      </c>
      <c r="G1132" s="1">
        <f>SUMIFS(T_PROF[claims],T_PROF[year],G$2,T_PROF[encounter],G$4,T_PROF[bill_npi],$A1132)</f>
        <v>2</v>
      </c>
      <c r="H1132" s="1">
        <f>SUMIFS(T_PROF[claims],T_PROF[year],H$2,T_PROF[encounter],H$4,T_PROF[bill_npi],$A1132)</f>
        <v>0</v>
      </c>
      <c r="I1132" s="1">
        <f t="shared" si="120"/>
        <v>2</v>
      </c>
      <c r="J1132" s="1">
        <f>SUMIFS(T_PROF[claims],T_PROF[year],J$2,T_PROF[encounter],J$4,T_PROF[bill_npi],$A1132)</f>
        <v>0</v>
      </c>
      <c r="K1132" s="1">
        <f>SUMIFS(T_PROF[claims],T_PROF[year],K$2,T_PROF[encounter],K$4,T_PROF[bill_npi],$A1132)</f>
        <v>0</v>
      </c>
      <c r="L1132" s="1">
        <f t="shared" si="121"/>
        <v>0</v>
      </c>
      <c r="M1132" s="18">
        <f>SUMIFS(T_PROF[paid_amt],T_PROF[bill_npi],$A1132,T_PROF[year],M$2,T_PROF[encounter],M$4)</f>
        <v>0</v>
      </c>
      <c r="N1132" s="18">
        <f>SUMIFS(T_PROF[paid_amt],T_PROF[bill_npi],$A1132,T_PROF[year],N$2,T_PROF[encounter],N$4)</f>
        <v>0</v>
      </c>
      <c r="O1132" s="18">
        <f t="shared" si="122"/>
        <v>0</v>
      </c>
      <c r="P1132" s="1">
        <f t="shared" si="123"/>
        <v>0.66666666666666663</v>
      </c>
      <c r="Q1132" s="1">
        <f t="shared" si="124"/>
        <v>0</v>
      </c>
      <c r="R1132" s="1">
        <f t="shared" si="125"/>
        <v>0.66666666666666663</v>
      </c>
      <c r="S1132" s="2">
        <f>SUM($R$6:$R1132)/SUM($R$6:$R$1749)</f>
        <v>0.99105895501537089</v>
      </c>
    </row>
    <row r="1133" spans="1:19" x14ac:dyDescent="0.35">
      <c r="A1133">
        <v>1801296579</v>
      </c>
      <c r="B1133" t="s">
        <v>372</v>
      </c>
      <c r="C1133" t="s">
        <v>2697</v>
      </c>
      <c r="D1133" s="1">
        <f>SUMIFS(T_PROF[claims],T_PROF[year],D$2,T_PROF[encounter],D$4,T_PROF[bill_npi],$A1133)</f>
        <v>1</v>
      </c>
      <c r="E1133" s="1">
        <f>SUMIFS(T_PROF[claims],T_PROF[year],E$2,T_PROF[encounter],E$4,T_PROF[bill_npi],$A1133)</f>
        <v>0</v>
      </c>
      <c r="F1133" s="1">
        <f t="shared" si="119"/>
        <v>1</v>
      </c>
      <c r="G1133" s="1">
        <f>SUMIFS(T_PROF[claims],T_PROF[year],G$2,T_PROF[encounter],G$4,T_PROF[bill_npi],$A1133)</f>
        <v>0</v>
      </c>
      <c r="H1133" s="1">
        <f>SUMIFS(T_PROF[claims],T_PROF[year],H$2,T_PROF[encounter],H$4,T_PROF[bill_npi],$A1133)</f>
        <v>0</v>
      </c>
      <c r="I1133" s="1">
        <f t="shared" si="120"/>
        <v>0</v>
      </c>
      <c r="J1133" s="1">
        <f>SUMIFS(T_PROF[claims],T_PROF[year],J$2,T_PROF[encounter],J$4,T_PROF[bill_npi],$A1133)</f>
        <v>1</v>
      </c>
      <c r="K1133" s="1">
        <f>SUMIFS(T_PROF[claims],T_PROF[year],K$2,T_PROF[encounter],K$4,T_PROF[bill_npi],$A1133)</f>
        <v>0</v>
      </c>
      <c r="L1133" s="1">
        <f t="shared" si="121"/>
        <v>1</v>
      </c>
      <c r="M1133" s="18">
        <f>SUMIFS(T_PROF[paid_amt],T_PROF[bill_npi],$A1133,T_PROF[year],M$2,T_PROF[encounter],M$4)</f>
        <v>0</v>
      </c>
      <c r="N1133" s="18">
        <f>SUMIFS(T_PROF[paid_amt],T_PROF[bill_npi],$A1133,T_PROF[year],N$2,T_PROF[encounter],N$4)</f>
        <v>0</v>
      </c>
      <c r="O1133" s="18">
        <f t="shared" si="122"/>
        <v>0</v>
      </c>
      <c r="P1133" s="1">
        <f t="shared" si="123"/>
        <v>0.66666666666666663</v>
      </c>
      <c r="Q1133" s="1">
        <f t="shared" si="124"/>
        <v>0</v>
      </c>
      <c r="R1133" s="1">
        <f t="shared" si="125"/>
        <v>0.66666666666666663</v>
      </c>
      <c r="S1133" s="2">
        <f>SUM($R$6:$R1133)/SUM($R$6:$R$1749)</f>
        <v>0.99107965187876124</v>
      </c>
    </row>
    <row r="1134" spans="1:19" x14ac:dyDescent="0.35">
      <c r="A1134">
        <v>1952373144</v>
      </c>
      <c r="B1134" t="s">
        <v>351</v>
      </c>
      <c r="C1134" t="s">
        <v>777</v>
      </c>
      <c r="D1134" s="1">
        <f>SUMIFS(T_PROF[claims],T_PROF[year],D$2,T_PROF[encounter],D$4,T_PROF[bill_npi],$A1134)</f>
        <v>2</v>
      </c>
      <c r="E1134" s="1">
        <f>SUMIFS(T_PROF[claims],T_PROF[year],E$2,T_PROF[encounter],E$4,T_PROF[bill_npi],$A1134)</f>
        <v>0</v>
      </c>
      <c r="F1134" s="1">
        <f t="shared" si="119"/>
        <v>2</v>
      </c>
      <c r="G1134" s="1">
        <f>SUMIFS(T_PROF[claims],T_PROF[year],G$2,T_PROF[encounter],G$4,T_PROF[bill_npi],$A1134)</f>
        <v>0</v>
      </c>
      <c r="H1134" s="1">
        <f>SUMIFS(T_PROF[claims],T_PROF[year],H$2,T_PROF[encounter],H$4,T_PROF[bill_npi],$A1134)</f>
        <v>0</v>
      </c>
      <c r="I1134" s="1">
        <f t="shared" si="120"/>
        <v>0</v>
      </c>
      <c r="J1134" s="1">
        <f>SUMIFS(T_PROF[claims],T_PROF[year],J$2,T_PROF[encounter],J$4,T_PROF[bill_npi],$A1134)</f>
        <v>1</v>
      </c>
      <c r="K1134" s="1">
        <f>SUMIFS(T_PROF[claims],T_PROF[year],K$2,T_PROF[encounter],K$4,T_PROF[bill_npi],$A1134)</f>
        <v>0</v>
      </c>
      <c r="L1134" s="1">
        <f t="shared" si="121"/>
        <v>1</v>
      </c>
      <c r="M1134" s="18">
        <f>SUMIFS(T_PROF[paid_amt],T_PROF[bill_npi],$A1134,T_PROF[year],M$2,T_PROF[encounter],M$4)</f>
        <v>0</v>
      </c>
      <c r="N1134" s="18">
        <f>SUMIFS(T_PROF[paid_amt],T_PROF[bill_npi],$A1134,T_PROF[year],N$2,T_PROF[encounter],N$4)</f>
        <v>0</v>
      </c>
      <c r="O1134" s="18">
        <f t="shared" si="122"/>
        <v>0</v>
      </c>
      <c r="P1134" s="1">
        <f t="shared" si="123"/>
        <v>1</v>
      </c>
      <c r="Q1134" s="1">
        <f t="shared" si="124"/>
        <v>0</v>
      </c>
      <c r="R1134" s="1">
        <f t="shared" si="125"/>
        <v>1</v>
      </c>
      <c r="S1134" s="2">
        <f>SUM($R$6:$R1134)/SUM($R$6:$R$1749)</f>
        <v>0.99111069717384681</v>
      </c>
    </row>
    <row r="1135" spans="1:19" x14ac:dyDescent="0.35">
      <c r="A1135">
        <v>1114912086</v>
      </c>
      <c r="B1135" t="s">
        <v>351</v>
      </c>
      <c r="C1135" t="s">
        <v>777</v>
      </c>
      <c r="D1135" s="1">
        <f>SUMIFS(T_PROF[claims],T_PROF[year],D$2,T_PROF[encounter],D$4,T_PROF[bill_npi],$A1135)</f>
        <v>0</v>
      </c>
      <c r="E1135" s="1">
        <f>SUMIFS(T_PROF[claims],T_PROF[year],E$2,T_PROF[encounter],E$4,T_PROF[bill_npi],$A1135)</f>
        <v>0</v>
      </c>
      <c r="F1135" s="1">
        <f t="shared" si="119"/>
        <v>0</v>
      </c>
      <c r="G1135" s="1">
        <f>SUMIFS(T_PROF[claims],T_PROF[year],G$2,T_PROF[encounter],G$4,T_PROF[bill_npi],$A1135)</f>
        <v>0</v>
      </c>
      <c r="H1135" s="1">
        <f>SUMIFS(T_PROF[claims],T_PROF[year],H$2,T_PROF[encounter],H$4,T_PROF[bill_npi],$A1135)</f>
        <v>0</v>
      </c>
      <c r="I1135" s="1">
        <f t="shared" si="120"/>
        <v>0</v>
      </c>
      <c r="J1135" s="1">
        <f>SUMIFS(T_PROF[claims],T_PROF[year],J$2,T_PROF[encounter],J$4,T_PROF[bill_npi],$A1135)</f>
        <v>0</v>
      </c>
      <c r="K1135" s="1">
        <f>SUMIFS(T_PROF[claims],T_PROF[year],K$2,T_PROF[encounter],K$4,T_PROF[bill_npi],$A1135)</f>
        <v>0</v>
      </c>
      <c r="L1135" s="1">
        <f t="shared" si="121"/>
        <v>0</v>
      </c>
      <c r="M1135" s="18">
        <f>SUMIFS(T_PROF[paid_amt],T_PROF[bill_npi],$A1135,T_PROF[year],M$2,T_PROF[encounter],M$4)</f>
        <v>0</v>
      </c>
      <c r="N1135" s="18">
        <f>SUMIFS(T_PROF[paid_amt],T_PROF[bill_npi],$A1135,T_PROF[year],N$2,T_PROF[encounter],N$4)</f>
        <v>0</v>
      </c>
      <c r="O1135" s="18">
        <f t="shared" si="122"/>
        <v>0</v>
      </c>
      <c r="P1135" s="1">
        <f t="shared" si="123"/>
        <v>0</v>
      </c>
      <c r="Q1135" s="1">
        <f t="shared" si="124"/>
        <v>0</v>
      </c>
      <c r="R1135" s="1">
        <f t="shared" si="125"/>
        <v>0</v>
      </c>
      <c r="S1135" s="2">
        <f>SUM($R$6:$R1135)/SUM($R$6:$R$1749)</f>
        <v>0.99111069717384681</v>
      </c>
    </row>
    <row r="1136" spans="1:19" x14ac:dyDescent="0.35">
      <c r="A1136">
        <v>1285705665</v>
      </c>
      <c r="B1136" t="s">
        <v>356</v>
      </c>
      <c r="C1136" t="s">
        <v>777</v>
      </c>
      <c r="D1136" s="1">
        <f>SUMIFS(T_PROF[claims],T_PROF[year],D$2,T_PROF[encounter],D$4,T_PROF[bill_npi],$A1136)</f>
        <v>0</v>
      </c>
      <c r="E1136" s="1">
        <f>SUMIFS(T_PROF[claims],T_PROF[year],E$2,T_PROF[encounter],E$4,T_PROF[bill_npi],$A1136)</f>
        <v>0</v>
      </c>
      <c r="F1136" s="1">
        <f t="shared" si="119"/>
        <v>0</v>
      </c>
      <c r="G1136" s="1">
        <f>SUMIFS(T_PROF[claims],T_PROF[year],G$2,T_PROF[encounter],G$4,T_PROF[bill_npi],$A1136)</f>
        <v>0</v>
      </c>
      <c r="H1136" s="1">
        <f>SUMIFS(T_PROF[claims],T_PROF[year],H$2,T_PROF[encounter],H$4,T_PROF[bill_npi],$A1136)</f>
        <v>0</v>
      </c>
      <c r="I1136" s="1">
        <f t="shared" si="120"/>
        <v>0</v>
      </c>
      <c r="J1136" s="1">
        <f>SUMIFS(T_PROF[claims],T_PROF[year],J$2,T_PROF[encounter],J$4,T_PROF[bill_npi],$A1136)</f>
        <v>1</v>
      </c>
      <c r="K1136" s="1">
        <f>SUMIFS(T_PROF[claims],T_PROF[year],K$2,T_PROF[encounter],K$4,T_PROF[bill_npi],$A1136)</f>
        <v>0</v>
      </c>
      <c r="L1136" s="1">
        <f t="shared" si="121"/>
        <v>1</v>
      </c>
      <c r="M1136" s="18">
        <f>SUMIFS(T_PROF[paid_amt],T_PROF[bill_npi],$A1136,T_PROF[year],M$2,T_PROF[encounter],M$4)</f>
        <v>0</v>
      </c>
      <c r="N1136" s="18">
        <f>SUMIFS(T_PROF[paid_amt],T_PROF[bill_npi],$A1136,T_PROF[year],N$2,T_PROF[encounter],N$4)</f>
        <v>0</v>
      </c>
      <c r="O1136" s="18">
        <f t="shared" si="122"/>
        <v>0</v>
      </c>
      <c r="P1136" s="1">
        <f t="shared" si="123"/>
        <v>0.33333333333333331</v>
      </c>
      <c r="Q1136" s="1">
        <f t="shared" si="124"/>
        <v>0</v>
      </c>
      <c r="R1136" s="1">
        <f t="shared" si="125"/>
        <v>0.33333333333333331</v>
      </c>
      <c r="S1136" s="2">
        <f>SUM($R$6:$R1136)/SUM($R$6:$R$1749)</f>
        <v>0.99112104560554193</v>
      </c>
    </row>
    <row r="1137" spans="1:19" x14ac:dyDescent="0.35">
      <c r="A1137">
        <v>1356344311</v>
      </c>
      <c r="B1137" t="s">
        <v>342</v>
      </c>
      <c r="C1137" t="e">
        <v>#N/A</v>
      </c>
      <c r="D1137" s="1">
        <f>SUMIFS(T_PROF[claims],T_PROF[year],D$2,T_PROF[encounter],D$4,T_PROF[bill_npi],$A1137)</f>
        <v>0</v>
      </c>
      <c r="E1137" s="1">
        <f>SUMIFS(T_PROF[claims],T_PROF[year],E$2,T_PROF[encounter],E$4,T_PROF[bill_npi],$A1137)</f>
        <v>0</v>
      </c>
      <c r="F1137" s="1">
        <f t="shared" si="119"/>
        <v>0</v>
      </c>
      <c r="G1137" s="1">
        <f>SUMIFS(T_PROF[claims],T_PROF[year],G$2,T_PROF[encounter],G$4,T_PROF[bill_npi],$A1137)</f>
        <v>1</v>
      </c>
      <c r="H1137" s="1">
        <f>SUMIFS(T_PROF[claims],T_PROF[year],H$2,T_PROF[encounter],H$4,T_PROF[bill_npi],$A1137)</f>
        <v>0</v>
      </c>
      <c r="I1137" s="1">
        <f t="shared" si="120"/>
        <v>1</v>
      </c>
      <c r="J1137" s="1">
        <f>SUMIFS(T_PROF[claims],T_PROF[year],J$2,T_PROF[encounter],J$4,T_PROF[bill_npi],$A1137)</f>
        <v>0</v>
      </c>
      <c r="K1137" s="1">
        <f>SUMIFS(T_PROF[claims],T_PROF[year],K$2,T_PROF[encounter],K$4,T_PROF[bill_npi],$A1137)</f>
        <v>0</v>
      </c>
      <c r="L1137" s="1">
        <f t="shared" si="121"/>
        <v>0</v>
      </c>
      <c r="M1137" s="18">
        <f>SUMIFS(T_PROF[paid_amt],T_PROF[bill_npi],$A1137,T_PROF[year],M$2,T_PROF[encounter],M$4)</f>
        <v>0</v>
      </c>
      <c r="N1137" s="18">
        <f>SUMIFS(T_PROF[paid_amt],T_PROF[bill_npi],$A1137,T_PROF[year],N$2,T_PROF[encounter],N$4)</f>
        <v>0</v>
      </c>
      <c r="O1137" s="18">
        <f t="shared" si="122"/>
        <v>0</v>
      </c>
      <c r="P1137" s="1">
        <f t="shared" si="123"/>
        <v>0.33333333333333331</v>
      </c>
      <c r="Q1137" s="1">
        <f t="shared" si="124"/>
        <v>0</v>
      </c>
      <c r="R1137" s="1">
        <f t="shared" si="125"/>
        <v>0.33333333333333331</v>
      </c>
      <c r="S1137" s="2">
        <f>SUM($R$6:$R1137)/SUM($R$6:$R$1749)</f>
        <v>0.99113139403723705</v>
      </c>
    </row>
    <row r="1138" spans="1:19" x14ac:dyDescent="0.35">
      <c r="A1138">
        <v>1376895557</v>
      </c>
      <c r="B1138" t="s">
        <v>351</v>
      </c>
      <c r="C1138" t="s">
        <v>777</v>
      </c>
      <c r="D1138" s="1">
        <f>SUMIFS(T_PROF[claims],T_PROF[year],D$2,T_PROF[encounter],D$4,T_PROF[bill_npi],$A1138)</f>
        <v>0</v>
      </c>
      <c r="E1138" s="1">
        <f>SUMIFS(T_PROF[claims],T_PROF[year],E$2,T_PROF[encounter],E$4,T_PROF[bill_npi],$A1138)</f>
        <v>0</v>
      </c>
      <c r="F1138" s="1">
        <f t="shared" si="119"/>
        <v>0</v>
      </c>
      <c r="G1138" s="1">
        <f>SUMIFS(T_PROF[claims],T_PROF[year],G$2,T_PROF[encounter],G$4,T_PROF[bill_npi],$A1138)</f>
        <v>1</v>
      </c>
      <c r="H1138" s="1">
        <f>SUMIFS(T_PROF[claims],T_PROF[year],H$2,T_PROF[encounter],H$4,T_PROF[bill_npi],$A1138)</f>
        <v>0</v>
      </c>
      <c r="I1138" s="1">
        <f t="shared" si="120"/>
        <v>1</v>
      </c>
      <c r="J1138" s="1">
        <f>SUMIFS(T_PROF[claims],T_PROF[year],J$2,T_PROF[encounter],J$4,T_PROF[bill_npi],$A1138)</f>
        <v>0</v>
      </c>
      <c r="K1138" s="1">
        <f>SUMIFS(T_PROF[claims],T_PROF[year],K$2,T_PROF[encounter],K$4,T_PROF[bill_npi],$A1138)</f>
        <v>0</v>
      </c>
      <c r="L1138" s="1">
        <f t="shared" si="121"/>
        <v>0</v>
      </c>
      <c r="M1138" s="18">
        <f>SUMIFS(T_PROF[paid_amt],T_PROF[bill_npi],$A1138,T_PROF[year],M$2,T_PROF[encounter],M$4)</f>
        <v>0</v>
      </c>
      <c r="N1138" s="18">
        <f>SUMIFS(T_PROF[paid_amt],T_PROF[bill_npi],$A1138,T_PROF[year],N$2,T_PROF[encounter],N$4)</f>
        <v>0</v>
      </c>
      <c r="O1138" s="18">
        <f t="shared" si="122"/>
        <v>0</v>
      </c>
      <c r="P1138" s="1">
        <f t="shared" si="123"/>
        <v>0.33333333333333331</v>
      </c>
      <c r="Q1138" s="1">
        <f t="shared" si="124"/>
        <v>0</v>
      </c>
      <c r="R1138" s="1">
        <f t="shared" si="125"/>
        <v>0.33333333333333331</v>
      </c>
      <c r="S1138" s="2">
        <f>SUM($R$6:$R1138)/SUM($R$6:$R$1749)</f>
        <v>0.99114174246893227</v>
      </c>
    </row>
    <row r="1139" spans="1:19" x14ac:dyDescent="0.35">
      <c r="A1139">
        <v>1083717672</v>
      </c>
      <c r="B1139" t="s">
        <v>351</v>
      </c>
      <c r="C1139" t="s">
        <v>777</v>
      </c>
      <c r="D1139" s="1">
        <f>SUMIFS(T_PROF[claims],T_PROF[year],D$2,T_PROF[encounter],D$4,T_PROF[bill_npi],$A1139)</f>
        <v>0</v>
      </c>
      <c r="E1139" s="1">
        <f>SUMIFS(T_PROF[claims],T_PROF[year],E$2,T_PROF[encounter],E$4,T_PROF[bill_npi],$A1139)</f>
        <v>0</v>
      </c>
      <c r="F1139" s="1">
        <f t="shared" si="119"/>
        <v>0</v>
      </c>
      <c r="G1139" s="1">
        <f>SUMIFS(T_PROF[claims],T_PROF[year],G$2,T_PROF[encounter],G$4,T_PROF[bill_npi],$A1139)</f>
        <v>0</v>
      </c>
      <c r="H1139" s="1">
        <f>SUMIFS(T_PROF[claims],T_PROF[year],H$2,T_PROF[encounter],H$4,T_PROF[bill_npi],$A1139)</f>
        <v>2</v>
      </c>
      <c r="I1139" s="1">
        <f t="shared" si="120"/>
        <v>2</v>
      </c>
      <c r="J1139" s="1">
        <f>SUMIFS(T_PROF[claims],T_PROF[year],J$2,T_PROF[encounter],J$4,T_PROF[bill_npi],$A1139)</f>
        <v>0</v>
      </c>
      <c r="K1139" s="1">
        <f>SUMIFS(T_PROF[claims],T_PROF[year],K$2,T_PROF[encounter],K$4,T_PROF[bill_npi],$A1139)</f>
        <v>4</v>
      </c>
      <c r="L1139" s="1">
        <f t="shared" si="121"/>
        <v>4</v>
      </c>
      <c r="M1139" s="18">
        <f>SUMIFS(T_PROF[paid_amt],T_PROF[bill_npi],$A1139,T_PROF[year],M$2,T_PROF[encounter],M$4)</f>
        <v>0</v>
      </c>
      <c r="N1139" s="18">
        <f>SUMIFS(T_PROF[paid_amt],T_PROF[bill_npi],$A1139,T_PROF[year],N$2,T_PROF[encounter],N$4)</f>
        <v>9753.84</v>
      </c>
      <c r="O1139" s="18">
        <f t="shared" si="122"/>
        <v>9753.84</v>
      </c>
      <c r="P1139" s="1">
        <f t="shared" si="123"/>
        <v>0</v>
      </c>
      <c r="Q1139" s="1">
        <f t="shared" si="124"/>
        <v>2</v>
      </c>
      <c r="R1139" s="1">
        <f t="shared" si="125"/>
        <v>2</v>
      </c>
      <c r="S1139" s="2">
        <f>SUM($R$6:$R1139)/SUM($R$6:$R$1749)</f>
        <v>0.99120383305910331</v>
      </c>
    </row>
    <row r="1140" spans="1:19" x14ac:dyDescent="0.35">
      <c r="A1140">
        <v>1134485840</v>
      </c>
      <c r="B1140" t="s">
        <v>396</v>
      </c>
      <c r="C1140" t="s">
        <v>2967</v>
      </c>
      <c r="D1140" s="1">
        <f>SUMIFS(T_PROF[claims],T_PROF[year],D$2,T_PROF[encounter],D$4,T_PROF[bill_npi],$A1140)</f>
        <v>0</v>
      </c>
      <c r="E1140" s="1">
        <f>SUMIFS(T_PROF[claims],T_PROF[year],E$2,T_PROF[encounter],E$4,T_PROF[bill_npi],$A1140)</f>
        <v>0</v>
      </c>
      <c r="F1140" s="1">
        <f t="shared" si="119"/>
        <v>0</v>
      </c>
      <c r="G1140" s="1">
        <f>SUMIFS(T_PROF[claims],T_PROF[year],G$2,T_PROF[encounter],G$4,T_PROF[bill_npi],$A1140)</f>
        <v>0</v>
      </c>
      <c r="H1140" s="1">
        <f>SUMIFS(T_PROF[claims],T_PROF[year],H$2,T_PROF[encounter],H$4,T_PROF[bill_npi],$A1140)</f>
        <v>0</v>
      </c>
      <c r="I1140" s="1">
        <f t="shared" si="120"/>
        <v>0</v>
      </c>
      <c r="J1140" s="1">
        <f>SUMIFS(T_PROF[claims],T_PROF[year],J$2,T_PROF[encounter],J$4,T_PROF[bill_npi],$A1140)</f>
        <v>0</v>
      </c>
      <c r="K1140" s="1">
        <f>SUMIFS(T_PROF[claims],T_PROF[year],K$2,T_PROF[encounter],K$4,T_PROF[bill_npi],$A1140)</f>
        <v>0</v>
      </c>
      <c r="L1140" s="1">
        <f t="shared" si="121"/>
        <v>0</v>
      </c>
      <c r="M1140" s="18">
        <f>SUMIFS(T_PROF[paid_amt],T_PROF[bill_npi],$A1140,T_PROF[year],M$2,T_PROF[encounter],M$4)</f>
        <v>0</v>
      </c>
      <c r="N1140" s="18">
        <f>SUMIFS(T_PROF[paid_amt],T_PROF[bill_npi],$A1140,T_PROF[year],N$2,T_PROF[encounter],N$4)</f>
        <v>0</v>
      </c>
      <c r="O1140" s="18">
        <f t="shared" si="122"/>
        <v>0</v>
      </c>
      <c r="P1140" s="1">
        <f t="shared" si="123"/>
        <v>0</v>
      </c>
      <c r="Q1140" s="1">
        <f t="shared" si="124"/>
        <v>0</v>
      </c>
      <c r="R1140" s="1">
        <f t="shared" si="125"/>
        <v>0</v>
      </c>
      <c r="S1140" s="2">
        <f>SUM($R$6:$R1140)/SUM($R$6:$R$1749)</f>
        <v>0.99120383305910331</v>
      </c>
    </row>
    <row r="1141" spans="1:19" x14ac:dyDescent="0.35">
      <c r="A1141">
        <v>1639287055</v>
      </c>
      <c r="B1141" t="s">
        <v>351</v>
      </c>
      <c r="C1141" t="s">
        <v>777</v>
      </c>
      <c r="D1141" s="1">
        <f>SUMIFS(T_PROF[claims],T_PROF[year],D$2,T_PROF[encounter],D$4,T_PROF[bill_npi],$A1141)</f>
        <v>0</v>
      </c>
      <c r="E1141" s="1">
        <f>SUMIFS(T_PROF[claims],T_PROF[year],E$2,T_PROF[encounter],E$4,T_PROF[bill_npi],$A1141)</f>
        <v>1</v>
      </c>
      <c r="F1141" s="1">
        <f t="shared" si="119"/>
        <v>1</v>
      </c>
      <c r="G1141" s="1">
        <f>SUMIFS(T_PROF[claims],T_PROF[year],G$2,T_PROF[encounter],G$4,T_PROF[bill_npi],$A1141)</f>
        <v>0</v>
      </c>
      <c r="H1141" s="1">
        <f>SUMIFS(T_PROF[claims],T_PROF[year],H$2,T_PROF[encounter],H$4,T_PROF[bill_npi],$A1141)</f>
        <v>0</v>
      </c>
      <c r="I1141" s="1">
        <f t="shared" si="120"/>
        <v>0</v>
      </c>
      <c r="J1141" s="1">
        <f>SUMIFS(T_PROF[claims],T_PROF[year],J$2,T_PROF[encounter],J$4,T_PROF[bill_npi],$A1141)</f>
        <v>0</v>
      </c>
      <c r="K1141" s="1">
        <f>SUMIFS(T_PROF[claims],T_PROF[year],K$2,T_PROF[encounter],K$4,T_PROF[bill_npi],$A1141)</f>
        <v>0</v>
      </c>
      <c r="L1141" s="1">
        <f t="shared" si="121"/>
        <v>0</v>
      </c>
      <c r="M1141" s="18">
        <f>SUMIFS(T_PROF[paid_amt],T_PROF[bill_npi],$A1141,T_PROF[year],M$2,T_PROF[encounter],M$4)</f>
        <v>0</v>
      </c>
      <c r="N1141" s="18">
        <f>SUMIFS(T_PROF[paid_amt],T_PROF[bill_npi],$A1141,T_PROF[year],N$2,T_PROF[encounter],N$4)</f>
        <v>0</v>
      </c>
      <c r="O1141" s="18">
        <f t="shared" si="122"/>
        <v>0</v>
      </c>
      <c r="P1141" s="1">
        <f t="shared" si="123"/>
        <v>0</v>
      </c>
      <c r="Q1141" s="1">
        <f t="shared" si="124"/>
        <v>0.33333333333333331</v>
      </c>
      <c r="R1141" s="1">
        <f t="shared" si="125"/>
        <v>0.33333333333333331</v>
      </c>
      <c r="S1141" s="2">
        <f>SUM($R$6:$R1141)/SUM($R$6:$R$1749)</f>
        <v>0.99121418149079843</v>
      </c>
    </row>
    <row r="1142" spans="1:19" x14ac:dyDescent="0.35">
      <c r="A1142">
        <v>1255386322</v>
      </c>
      <c r="B1142" t="s">
        <v>351</v>
      </c>
      <c r="C1142" t="s">
        <v>777</v>
      </c>
      <c r="D1142" s="1">
        <f>SUMIFS(T_PROF[claims],T_PROF[year],D$2,T_PROF[encounter],D$4,T_PROF[bill_npi],$A1142)</f>
        <v>0</v>
      </c>
      <c r="E1142" s="1">
        <f>SUMIFS(T_PROF[claims],T_PROF[year],E$2,T_PROF[encounter],E$4,T_PROF[bill_npi],$A1142)</f>
        <v>0</v>
      </c>
      <c r="F1142" s="1">
        <f t="shared" si="119"/>
        <v>0</v>
      </c>
      <c r="G1142" s="1">
        <f>SUMIFS(T_PROF[claims],T_PROF[year],G$2,T_PROF[encounter],G$4,T_PROF[bill_npi],$A1142)</f>
        <v>0</v>
      </c>
      <c r="H1142" s="1">
        <f>SUMIFS(T_PROF[claims],T_PROF[year],H$2,T_PROF[encounter],H$4,T_PROF[bill_npi],$A1142)</f>
        <v>0</v>
      </c>
      <c r="I1142" s="1">
        <f t="shared" si="120"/>
        <v>0</v>
      </c>
      <c r="J1142" s="1">
        <f>SUMIFS(T_PROF[claims],T_PROF[year],J$2,T_PROF[encounter],J$4,T_PROF[bill_npi],$A1142)</f>
        <v>0</v>
      </c>
      <c r="K1142" s="1">
        <f>SUMIFS(T_PROF[claims],T_PROF[year],K$2,T_PROF[encounter],K$4,T_PROF[bill_npi],$A1142)</f>
        <v>0</v>
      </c>
      <c r="L1142" s="1">
        <f t="shared" si="121"/>
        <v>0</v>
      </c>
      <c r="M1142" s="18">
        <f>SUMIFS(T_PROF[paid_amt],T_PROF[bill_npi],$A1142,T_PROF[year],M$2,T_PROF[encounter],M$4)</f>
        <v>0</v>
      </c>
      <c r="N1142" s="18">
        <f>SUMIFS(T_PROF[paid_amt],T_PROF[bill_npi],$A1142,T_PROF[year],N$2,T_PROF[encounter],N$4)</f>
        <v>0</v>
      </c>
      <c r="O1142" s="18">
        <f t="shared" si="122"/>
        <v>0</v>
      </c>
      <c r="P1142" s="1">
        <f t="shared" si="123"/>
        <v>0</v>
      </c>
      <c r="Q1142" s="1">
        <f t="shared" si="124"/>
        <v>0</v>
      </c>
      <c r="R1142" s="1">
        <f t="shared" si="125"/>
        <v>0</v>
      </c>
      <c r="S1142" s="2">
        <f>SUM($R$6:$R1142)/SUM($R$6:$R$1749)</f>
        <v>0.99121418149079843</v>
      </c>
    </row>
    <row r="1143" spans="1:19" x14ac:dyDescent="0.35">
      <c r="A1143">
        <v>1033238704</v>
      </c>
      <c r="B1143" t="s">
        <v>351</v>
      </c>
      <c r="C1143" t="s">
        <v>777</v>
      </c>
      <c r="D1143" s="1">
        <f>SUMIFS(T_PROF[claims],T_PROF[year],D$2,T_PROF[encounter],D$4,T_PROF[bill_npi],$A1143)</f>
        <v>2</v>
      </c>
      <c r="E1143" s="1">
        <f>SUMIFS(T_PROF[claims],T_PROF[year],E$2,T_PROF[encounter],E$4,T_PROF[bill_npi],$A1143)</f>
        <v>0</v>
      </c>
      <c r="F1143" s="1">
        <f t="shared" si="119"/>
        <v>2</v>
      </c>
      <c r="G1143" s="1">
        <f>SUMIFS(T_PROF[claims],T_PROF[year],G$2,T_PROF[encounter],G$4,T_PROF[bill_npi],$A1143)</f>
        <v>1</v>
      </c>
      <c r="H1143" s="1">
        <f>SUMIFS(T_PROF[claims],T_PROF[year],H$2,T_PROF[encounter],H$4,T_PROF[bill_npi],$A1143)</f>
        <v>0</v>
      </c>
      <c r="I1143" s="1">
        <f t="shared" si="120"/>
        <v>1</v>
      </c>
      <c r="J1143" s="1">
        <f>SUMIFS(T_PROF[claims],T_PROF[year],J$2,T_PROF[encounter],J$4,T_PROF[bill_npi],$A1143)</f>
        <v>2</v>
      </c>
      <c r="K1143" s="1">
        <f>SUMIFS(T_PROF[claims],T_PROF[year],K$2,T_PROF[encounter],K$4,T_PROF[bill_npi],$A1143)</f>
        <v>0</v>
      </c>
      <c r="L1143" s="1">
        <f t="shared" si="121"/>
        <v>2</v>
      </c>
      <c r="M1143" s="18">
        <f>SUMIFS(T_PROF[paid_amt],T_PROF[bill_npi],$A1143,T_PROF[year],M$2,T_PROF[encounter],M$4)</f>
        <v>1720.75</v>
      </c>
      <c r="N1143" s="18">
        <f>SUMIFS(T_PROF[paid_amt],T_PROF[bill_npi],$A1143,T_PROF[year],N$2,T_PROF[encounter],N$4)</f>
        <v>0</v>
      </c>
      <c r="O1143" s="18">
        <f t="shared" si="122"/>
        <v>1720.75</v>
      </c>
      <c r="P1143" s="1">
        <f t="shared" si="123"/>
        <v>1.6666666666666667</v>
      </c>
      <c r="Q1143" s="1">
        <f t="shared" si="124"/>
        <v>0</v>
      </c>
      <c r="R1143" s="1">
        <f t="shared" si="125"/>
        <v>1.6666666666666667</v>
      </c>
      <c r="S1143" s="2">
        <f>SUM($R$6:$R1143)/SUM($R$6:$R$1749)</f>
        <v>0.99126592364927435</v>
      </c>
    </row>
    <row r="1144" spans="1:19" x14ac:dyDescent="0.35">
      <c r="A1144">
        <v>1194897033</v>
      </c>
      <c r="B1144" t="s">
        <v>351</v>
      </c>
      <c r="C1144" t="s">
        <v>777</v>
      </c>
      <c r="D1144" s="1">
        <f>SUMIFS(T_PROF[claims],T_PROF[year],D$2,T_PROF[encounter],D$4,T_PROF[bill_npi],$A1144)</f>
        <v>1</v>
      </c>
      <c r="E1144" s="1">
        <f>SUMIFS(T_PROF[claims],T_PROF[year],E$2,T_PROF[encounter],E$4,T_PROF[bill_npi],$A1144)</f>
        <v>0</v>
      </c>
      <c r="F1144" s="1">
        <f t="shared" si="119"/>
        <v>1</v>
      </c>
      <c r="G1144" s="1">
        <f>SUMIFS(T_PROF[claims],T_PROF[year],G$2,T_PROF[encounter],G$4,T_PROF[bill_npi],$A1144)</f>
        <v>1</v>
      </c>
      <c r="H1144" s="1">
        <f>SUMIFS(T_PROF[claims],T_PROF[year],H$2,T_PROF[encounter],H$4,T_PROF[bill_npi],$A1144)</f>
        <v>0</v>
      </c>
      <c r="I1144" s="1">
        <f t="shared" si="120"/>
        <v>1</v>
      </c>
      <c r="J1144" s="1">
        <f>SUMIFS(T_PROF[claims],T_PROF[year],J$2,T_PROF[encounter],J$4,T_PROF[bill_npi],$A1144)</f>
        <v>2</v>
      </c>
      <c r="K1144" s="1">
        <f>SUMIFS(T_PROF[claims],T_PROF[year],K$2,T_PROF[encounter],K$4,T_PROF[bill_npi],$A1144)</f>
        <v>0</v>
      </c>
      <c r="L1144" s="1">
        <f t="shared" si="121"/>
        <v>2</v>
      </c>
      <c r="M1144" s="18">
        <f>SUMIFS(T_PROF[paid_amt],T_PROF[bill_npi],$A1144,T_PROF[year],M$2,T_PROF[encounter],M$4)</f>
        <v>931.95</v>
      </c>
      <c r="N1144" s="18">
        <f>SUMIFS(T_PROF[paid_amt],T_PROF[bill_npi],$A1144,T_PROF[year],N$2,T_PROF[encounter],N$4)</f>
        <v>0</v>
      </c>
      <c r="O1144" s="18">
        <f t="shared" si="122"/>
        <v>931.95</v>
      </c>
      <c r="P1144" s="1">
        <f t="shared" si="123"/>
        <v>1.3333333333333333</v>
      </c>
      <c r="Q1144" s="1">
        <f t="shared" si="124"/>
        <v>0</v>
      </c>
      <c r="R1144" s="1">
        <f t="shared" si="125"/>
        <v>1.3333333333333333</v>
      </c>
      <c r="S1144" s="2">
        <f>SUM($R$6:$R1144)/SUM($R$6:$R$1749)</f>
        <v>0.99130731737605504</v>
      </c>
    </row>
    <row r="1145" spans="1:19" x14ac:dyDescent="0.35">
      <c r="A1145">
        <v>1669537759</v>
      </c>
      <c r="B1145" t="s">
        <v>342</v>
      </c>
      <c r="C1145" t="e">
        <v>#N/A</v>
      </c>
      <c r="D1145" s="1">
        <f>SUMIFS(T_PROF[claims],T_PROF[year],D$2,T_PROF[encounter],D$4,T_PROF[bill_npi],$A1145)</f>
        <v>0</v>
      </c>
      <c r="E1145" s="1">
        <f>SUMIFS(T_PROF[claims],T_PROF[year],E$2,T_PROF[encounter],E$4,T_PROF[bill_npi],$A1145)</f>
        <v>0</v>
      </c>
      <c r="F1145" s="1">
        <f t="shared" si="119"/>
        <v>0</v>
      </c>
      <c r="G1145" s="1">
        <f>SUMIFS(T_PROF[claims],T_PROF[year],G$2,T_PROF[encounter],G$4,T_PROF[bill_npi],$A1145)</f>
        <v>0</v>
      </c>
      <c r="H1145" s="1">
        <f>SUMIFS(T_PROF[claims],T_PROF[year],H$2,T_PROF[encounter],H$4,T_PROF[bill_npi],$A1145)</f>
        <v>0</v>
      </c>
      <c r="I1145" s="1">
        <f t="shared" si="120"/>
        <v>0</v>
      </c>
      <c r="J1145" s="1">
        <f>SUMIFS(T_PROF[claims],T_PROF[year],J$2,T_PROF[encounter],J$4,T_PROF[bill_npi],$A1145)</f>
        <v>0</v>
      </c>
      <c r="K1145" s="1">
        <f>SUMIFS(T_PROF[claims],T_PROF[year],K$2,T_PROF[encounter],K$4,T_PROF[bill_npi],$A1145)</f>
        <v>0</v>
      </c>
      <c r="L1145" s="1">
        <f t="shared" si="121"/>
        <v>0</v>
      </c>
      <c r="M1145" s="18">
        <f>SUMIFS(T_PROF[paid_amt],T_PROF[bill_npi],$A1145,T_PROF[year],M$2,T_PROF[encounter],M$4)</f>
        <v>0</v>
      </c>
      <c r="N1145" s="18">
        <f>SUMIFS(T_PROF[paid_amt],T_PROF[bill_npi],$A1145,T_PROF[year],N$2,T_PROF[encounter],N$4)</f>
        <v>0</v>
      </c>
      <c r="O1145" s="18">
        <f t="shared" si="122"/>
        <v>0</v>
      </c>
      <c r="P1145" s="1">
        <f t="shared" si="123"/>
        <v>0</v>
      </c>
      <c r="Q1145" s="1">
        <f t="shared" si="124"/>
        <v>0</v>
      </c>
      <c r="R1145" s="1">
        <f t="shared" si="125"/>
        <v>0</v>
      </c>
      <c r="S1145" s="2">
        <f>SUM($R$6:$R1145)/SUM($R$6:$R$1749)</f>
        <v>0.99130731737605504</v>
      </c>
    </row>
    <row r="1146" spans="1:19" x14ac:dyDescent="0.35">
      <c r="A1146">
        <v>1689614372</v>
      </c>
      <c r="B1146" t="s">
        <v>351</v>
      </c>
      <c r="C1146" t="s">
        <v>777</v>
      </c>
      <c r="D1146" s="1">
        <f>SUMIFS(T_PROF[claims],T_PROF[year],D$2,T_PROF[encounter],D$4,T_PROF[bill_npi],$A1146)</f>
        <v>2</v>
      </c>
      <c r="E1146" s="1">
        <f>SUMIFS(T_PROF[claims],T_PROF[year],E$2,T_PROF[encounter],E$4,T_PROF[bill_npi],$A1146)</f>
        <v>0</v>
      </c>
      <c r="F1146" s="1">
        <f t="shared" si="119"/>
        <v>2</v>
      </c>
      <c r="G1146" s="1">
        <f>SUMIFS(T_PROF[claims],T_PROF[year],G$2,T_PROF[encounter],G$4,T_PROF[bill_npi],$A1146)</f>
        <v>0</v>
      </c>
      <c r="H1146" s="1">
        <f>SUMIFS(T_PROF[claims],T_PROF[year],H$2,T_PROF[encounter],H$4,T_PROF[bill_npi],$A1146)</f>
        <v>0</v>
      </c>
      <c r="I1146" s="1">
        <f t="shared" si="120"/>
        <v>0</v>
      </c>
      <c r="J1146" s="1">
        <f>SUMIFS(T_PROF[claims],T_PROF[year],J$2,T_PROF[encounter],J$4,T_PROF[bill_npi],$A1146)</f>
        <v>0</v>
      </c>
      <c r="K1146" s="1">
        <f>SUMIFS(T_PROF[claims],T_PROF[year],K$2,T_PROF[encounter],K$4,T_PROF[bill_npi],$A1146)</f>
        <v>0</v>
      </c>
      <c r="L1146" s="1">
        <f t="shared" si="121"/>
        <v>0</v>
      </c>
      <c r="M1146" s="18">
        <f>SUMIFS(T_PROF[paid_amt],T_PROF[bill_npi],$A1146,T_PROF[year],M$2,T_PROF[encounter],M$4)</f>
        <v>0</v>
      </c>
      <c r="N1146" s="18">
        <f>SUMIFS(T_PROF[paid_amt],T_PROF[bill_npi],$A1146,T_PROF[year],N$2,T_PROF[encounter],N$4)</f>
        <v>0</v>
      </c>
      <c r="O1146" s="18">
        <f t="shared" si="122"/>
        <v>0</v>
      </c>
      <c r="P1146" s="1">
        <f t="shared" si="123"/>
        <v>0.66666666666666663</v>
      </c>
      <c r="Q1146" s="1">
        <f t="shared" si="124"/>
        <v>0</v>
      </c>
      <c r="R1146" s="1">
        <f t="shared" si="125"/>
        <v>0.66666666666666663</v>
      </c>
      <c r="S1146" s="2">
        <f>SUM($R$6:$R1146)/SUM($R$6:$R$1749)</f>
        <v>0.99132801423944539</v>
      </c>
    </row>
    <row r="1147" spans="1:19" x14ac:dyDescent="0.35">
      <c r="A1147">
        <v>1801973193</v>
      </c>
      <c r="B1147" t="s">
        <v>351</v>
      </c>
      <c r="C1147" t="s">
        <v>777</v>
      </c>
      <c r="D1147" s="1">
        <f>SUMIFS(T_PROF[claims],T_PROF[year],D$2,T_PROF[encounter],D$4,T_PROF[bill_npi],$A1147)</f>
        <v>2</v>
      </c>
      <c r="E1147" s="1">
        <f>SUMIFS(T_PROF[claims],T_PROF[year],E$2,T_PROF[encounter],E$4,T_PROF[bill_npi],$A1147)</f>
        <v>0</v>
      </c>
      <c r="F1147" s="1">
        <f t="shared" si="119"/>
        <v>2</v>
      </c>
      <c r="G1147" s="1">
        <f>SUMIFS(T_PROF[claims],T_PROF[year],G$2,T_PROF[encounter],G$4,T_PROF[bill_npi],$A1147)</f>
        <v>0</v>
      </c>
      <c r="H1147" s="1">
        <f>SUMIFS(T_PROF[claims],T_PROF[year],H$2,T_PROF[encounter],H$4,T_PROF[bill_npi],$A1147)</f>
        <v>0</v>
      </c>
      <c r="I1147" s="1">
        <f t="shared" si="120"/>
        <v>0</v>
      </c>
      <c r="J1147" s="1">
        <f>SUMIFS(T_PROF[claims],T_PROF[year],J$2,T_PROF[encounter],J$4,T_PROF[bill_npi],$A1147)</f>
        <v>0</v>
      </c>
      <c r="K1147" s="1">
        <f>SUMIFS(T_PROF[claims],T_PROF[year],K$2,T_PROF[encounter],K$4,T_PROF[bill_npi],$A1147)</f>
        <v>0</v>
      </c>
      <c r="L1147" s="1">
        <f t="shared" si="121"/>
        <v>0</v>
      </c>
      <c r="M1147" s="18">
        <f>SUMIFS(T_PROF[paid_amt],T_PROF[bill_npi],$A1147,T_PROF[year],M$2,T_PROF[encounter],M$4)</f>
        <v>0</v>
      </c>
      <c r="N1147" s="18">
        <f>SUMIFS(T_PROF[paid_amt],T_PROF[bill_npi],$A1147,T_PROF[year],N$2,T_PROF[encounter],N$4)</f>
        <v>0</v>
      </c>
      <c r="O1147" s="18">
        <f t="shared" si="122"/>
        <v>0</v>
      </c>
      <c r="P1147" s="1">
        <f t="shared" si="123"/>
        <v>0.66666666666666663</v>
      </c>
      <c r="Q1147" s="1">
        <f t="shared" si="124"/>
        <v>0</v>
      </c>
      <c r="R1147" s="1">
        <f t="shared" si="125"/>
        <v>0.66666666666666663</v>
      </c>
      <c r="S1147" s="2">
        <f>SUM($R$6:$R1147)/SUM($R$6:$R$1749)</f>
        <v>0.99134871110283584</v>
      </c>
    </row>
    <row r="1148" spans="1:19" x14ac:dyDescent="0.35">
      <c r="A1148">
        <v>1154632966</v>
      </c>
      <c r="B1148" t="s">
        <v>351</v>
      </c>
      <c r="C1148" t="s">
        <v>777</v>
      </c>
      <c r="D1148" s="1">
        <f>SUMIFS(T_PROF[claims],T_PROF[year],D$2,T_PROF[encounter],D$4,T_PROF[bill_npi],$A1148)</f>
        <v>1</v>
      </c>
      <c r="E1148" s="1">
        <f>SUMIFS(T_PROF[claims],T_PROF[year],E$2,T_PROF[encounter],E$4,T_PROF[bill_npi],$A1148)</f>
        <v>0</v>
      </c>
      <c r="F1148" s="1">
        <f t="shared" si="119"/>
        <v>1</v>
      </c>
      <c r="G1148" s="1">
        <f>SUMIFS(T_PROF[claims],T_PROF[year],G$2,T_PROF[encounter],G$4,T_PROF[bill_npi],$A1148)</f>
        <v>1</v>
      </c>
      <c r="H1148" s="1">
        <f>SUMIFS(T_PROF[claims],T_PROF[year],H$2,T_PROF[encounter],H$4,T_PROF[bill_npi],$A1148)</f>
        <v>0</v>
      </c>
      <c r="I1148" s="1">
        <f t="shared" si="120"/>
        <v>1</v>
      </c>
      <c r="J1148" s="1">
        <f>SUMIFS(T_PROF[claims],T_PROF[year],J$2,T_PROF[encounter],J$4,T_PROF[bill_npi],$A1148)</f>
        <v>2</v>
      </c>
      <c r="K1148" s="1">
        <f>SUMIFS(T_PROF[claims],T_PROF[year],K$2,T_PROF[encounter],K$4,T_PROF[bill_npi],$A1148)</f>
        <v>0</v>
      </c>
      <c r="L1148" s="1">
        <f t="shared" si="121"/>
        <v>2</v>
      </c>
      <c r="M1148" s="18">
        <f>SUMIFS(T_PROF[paid_amt],T_PROF[bill_npi],$A1148,T_PROF[year],M$2,T_PROF[encounter],M$4)</f>
        <v>1720.75</v>
      </c>
      <c r="N1148" s="18">
        <f>SUMIFS(T_PROF[paid_amt],T_PROF[bill_npi],$A1148,T_PROF[year],N$2,T_PROF[encounter],N$4)</f>
        <v>0</v>
      </c>
      <c r="O1148" s="18">
        <f t="shared" si="122"/>
        <v>1720.75</v>
      </c>
      <c r="P1148" s="1">
        <f t="shared" si="123"/>
        <v>1.3333333333333333</v>
      </c>
      <c r="Q1148" s="1">
        <f t="shared" si="124"/>
        <v>0</v>
      </c>
      <c r="R1148" s="1">
        <f t="shared" si="125"/>
        <v>1.3333333333333333</v>
      </c>
      <c r="S1148" s="2">
        <f>SUM($R$6:$R1148)/SUM($R$6:$R$1749)</f>
        <v>0.99139010482961643</v>
      </c>
    </row>
    <row r="1149" spans="1:19" x14ac:dyDescent="0.35">
      <c r="A1149">
        <v>1497752935</v>
      </c>
      <c r="B1149" t="s">
        <v>352</v>
      </c>
      <c r="C1149" t="s">
        <v>2130</v>
      </c>
      <c r="D1149" s="1">
        <f>SUMIFS(T_PROF[claims],T_PROF[year],D$2,T_PROF[encounter],D$4,T_PROF[bill_npi],$A1149)</f>
        <v>0</v>
      </c>
      <c r="E1149" s="1">
        <f>SUMIFS(T_PROF[claims],T_PROF[year],E$2,T_PROF[encounter],E$4,T_PROF[bill_npi],$A1149)</f>
        <v>0</v>
      </c>
      <c r="F1149" s="1">
        <f t="shared" si="119"/>
        <v>0</v>
      </c>
      <c r="G1149" s="1">
        <f>SUMIFS(T_PROF[claims],T_PROF[year],G$2,T_PROF[encounter],G$4,T_PROF[bill_npi],$A1149)</f>
        <v>2</v>
      </c>
      <c r="H1149" s="1">
        <f>SUMIFS(T_PROF[claims],T_PROF[year],H$2,T_PROF[encounter],H$4,T_PROF[bill_npi],$A1149)</f>
        <v>0</v>
      </c>
      <c r="I1149" s="1">
        <f t="shared" si="120"/>
        <v>2</v>
      </c>
      <c r="J1149" s="1">
        <f>SUMIFS(T_PROF[claims],T_PROF[year],J$2,T_PROF[encounter],J$4,T_PROF[bill_npi],$A1149)</f>
        <v>2</v>
      </c>
      <c r="K1149" s="1">
        <f>SUMIFS(T_PROF[claims],T_PROF[year],K$2,T_PROF[encounter],K$4,T_PROF[bill_npi],$A1149)</f>
        <v>0</v>
      </c>
      <c r="L1149" s="1">
        <f t="shared" si="121"/>
        <v>2</v>
      </c>
      <c r="M1149" s="18">
        <f>SUMIFS(T_PROF[paid_amt],T_PROF[bill_npi],$A1149,T_PROF[year],M$2,T_PROF[encounter],M$4)</f>
        <v>1720.75</v>
      </c>
      <c r="N1149" s="18">
        <f>SUMIFS(T_PROF[paid_amt],T_PROF[bill_npi],$A1149,T_PROF[year],N$2,T_PROF[encounter],N$4)</f>
        <v>0</v>
      </c>
      <c r="O1149" s="18">
        <f t="shared" si="122"/>
        <v>1720.75</v>
      </c>
      <c r="P1149" s="1">
        <f t="shared" si="123"/>
        <v>1.3333333333333333</v>
      </c>
      <c r="Q1149" s="1">
        <f t="shared" si="124"/>
        <v>0</v>
      </c>
      <c r="R1149" s="1">
        <f t="shared" si="125"/>
        <v>1.3333333333333333</v>
      </c>
      <c r="S1149" s="2">
        <f>SUM($R$6:$R1149)/SUM($R$6:$R$1749)</f>
        <v>0.99143149855639712</v>
      </c>
    </row>
    <row r="1150" spans="1:19" x14ac:dyDescent="0.35">
      <c r="A1150">
        <v>1700893120</v>
      </c>
      <c r="B1150" t="s">
        <v>367</v>
      </c>
      <c r="C1150" t="s">
        <v>2086</v>
      </c>
      <c r="D1150" s="1">
        <f>SUMIFS(T_PROF[claims],T_PROF[year],D$2,T_PROF[encounter],D$4,T_PROF[bill_npi],$A1150)</f>
        <v>0</v>
      </c>
      <c r="E1150" s="1">
        <f>SUMIFS(T_PROF[claims],T_PROF[year],E$2,T_PROF[encounter],E$4,T_PROF[bill_npi],$A1150)</f>
        <v>0</v>
      </c>
      <c r="F1150" s="1">
        <f t="shared" si="119"/>
        <v>0</v>
      </c>
      <c r="G1150" s="1">
        <f>SUMIFS(T_PROF[claims],T_PROF[year],G$2,T_PROF[encounter],G$4,T_PROF[bill_npi],$A1150)</f>
        <v>1</v>
      </c>
      <c r="H1150" s="1">
        <f>SUMIFS(T_PROF[claims],T_PROF[year],H$2,T_PROF[encounter],H$4,T_PROF[bill_npi],$A1150)</f>
        <v>0</v>
      </c>
      <c r="I1150" s="1">
        <f t="shared" si="120"/>
        <v>1</v>
      </c>
      <c r="J1150" s="1">
        <f>SUMIFS(T_PROF[claims],T_PROF[year],J$2,T_PROF[encounter],J$4,T_PROF[bill_npi],$A1150)</f>
        <v>0</v>
      </c>
      <c r="K1150" s="1">
        <f>SUMIFS(T_PROF[claims],T_PROF[year],K$2,T_PROF[encounter],K$4,T_PROF[bill_npi],$A1150)</f>
        <v>0</v>
      </c>
      <c r="L1150" s="1">
        <f t="shared" si="121"/>
        <v>0</v>
      </c>
      <c r="M1150" s="18">
        <f>SUMIFS(T_PROF[paid_amt],T_PROF[bill_npi],$A1150,T_PROF[year],M$2,T_PROF[encounter],M$4)</f>
        <v>0</v>
      </c>
      <c r="N1150" s="18">
        <f>SUMIFS(T_PROF[paid_amt],T_PROF[bill_npi],$A1150,T_PROF[year],N$2,T_PROF[encounter],N$4)</f>
        <v>0</v>
      </c>
      <c r="O1150" s="18">
        <f t="shared" si="122"/>
        <v>0</v>
      </c>
      <c r="P1150" s="1">
        <f t="shared" si="123"/>
        <v>0.33333333333333331</v>
      </c>
      <c r="Q1150" s="1">
        <f t="shared" si="124"/>
        <v>0</v>
      </c>
      <c r="R1150" s="1">
        <f t="shared" si="125"/>
        <v>0.33333333333333331</v>
      </c>
      <c r="S1150" s="2">
        <f>SUM($R$6:$R1150)/SUM($R$6:$R$1749)</f>
        <v>0.99144184698809223</v>
      </c>
    </row>
    <row r="1151" spans="1:19" x14ac:dyDescent="0.35">
      <c r="A1151">
        <v>1457778466</v>
      </c>
      <c r="B1151" t="s">
        <v>372</v>
      </c>
      <c r="C1151" t="s">
        <v>2697</v>
      </c>
      <c r="D1151" s="1">
        <f>SUMIFS(T_PROF[claims],T_PROF[year],D$2,T_PROF[encounter],D$4,T_PROF[bill_npi],$A1151)</f>
        <v>0</v>
      </c>
      <c r="E1151" s="1">
        <f>SUMIFS(T_PROF[claims],T_PROF[year],E$2,T_PROF[encounter],E$4,T_PROF[bill_npi],$A1151)</f>
        <v>1</v>
      </c>
      <c r="F1151" s="1">
        <f t="shared" si="119"/>
        <v>1</v>
      </c>
      <c r="G1151" s="1">
        <f>SUMIFS(T_PROF[claims],T_PROF[year],G$2,T_PROF[encounter],G$4,T_PROF[bill_npi],$A1151)</f>
        <v>0</v>
      </c>
      <c r="H1151" s="1">
        <f>SUMIFS(T_PROF[claims],T_PROF[year],H$2,T_PROF[encounter],H$4,T_PROF[bill_npi],$A1151)</f>
        <v>2</v>
      </c>
      <c r="I1151" s="1">
        <f t="shared" si="120"/>
        <v>2</v>
      </c>
      <c r="J1151" s="1">
        <f>SUMIFS(T_PROF[claims],T_PROF[year],J$2,T_PROF[encounter],J$4,T_PROF[bill_npi],$A1151)</f>
        <v>0</v>
      </c>
      <c r="K1151" s="1">
        <f>SUMIFS(T_PROF[claims],T_PROF[year],K$2,T_PROF[encounter],K$4,T_PROF[bill_npi],$A1151)</f>
        <v>0</v>
      </c>
      <c r="L1151" s="1">
        <f t="shared" si="121"/>
        <v>0</v>
      </c>
      <c r="M1151" s="18">
        <f>SUMIFS(T_PROF[paid_amt],T_PROF[bill_npi],$A1151,T_PROF[year],M$2,T_PROF[encounter],M$4)</f>
        <v>0</v>
      </c>
      <c r="N1151" s="18">
        <f>SUMIFS(T_PROF[paid_amt],T_PROF[bill_npi],$A1151,T_PROF[year],N$2,T_PROF[encounter],N$4)</f>
        <v>0</v>
      </c>
      <c r="O1151" s="18">
        <f t="shared" si="122"/>
        <v>0</v>
      </c>
      <c r="P1151" s="1">
        <f t="shared" si="123"/>
        <v>0</v>
      </c>
      <c r="Q1151" s="1">
        <f t="shared" si="124"/>
        <v>1</v>
      </c>
      <c r="R1151" s="1">
        <f t="shared" si="125"/>
        <v>1</v>
      </c>
      <c r="S1151" s="2">
        <f>SUM($R$6:$R1151)/SUM($R$6:$R$1749)</f>
        <v>0.99147289228317781</v>
      </c>
    </row>
    <row r="1152" spans="1:19" x14ac:dyDescent="0.35">
      <c r="A1152">
        <v>1598056202</v>
      </c>
      <c r="B1152" t="s">
        <v>361</v>
      </c>
      <c r="C1152" t="s">
        <v>546</v>
      </c>
      <c r="D1152" s="1">
        <f>SUMIFS(T_PROF[claims],T_PROF[year],D$2,T_PROF[encounter],D$4,T_PROF[bill_npi],$A1152)</f>
        <v>0</v>
      </c>
      <c r="E1152" s="1">
        <f>SUMIFS(T_PROF[claims],T_PROF[year],E$2,T_PROF[encounter],E$4,T_PROF[bill_npi],$A1152)</f>
        <v>0</v>
      </c>
      <c r="F1152" s="1">
        <f t="shared" si="119"/>
        <v>0</v>
      </c>
      <c r="G1152" s="1">
        <f>SUMIFS(T_PROF[claims],T_PROF[year],G$2,T_PROF[encounter],G$4,T_PROF[bill_npi],$A1152)</f>
        <v>0</v>
      </c>
      <c r="H1152" s="1">
        <f>SUMIFS(T_PROF[claims],T_PROF[year],H$2,T_PROF[encounter],H$4,T_PROF[bill_npi],$A1152)</f>
        <v>0</v>
      </c>
      <c r="I1152" s="1">
        <f t="shared" si="120"/>
        <v>0</v>
      </c>
      <c r="J1152" s="1">
        <f>SUMIFS(T_PROF[claims],T_PROF[year],J$2,T_PROF[encounter],J$4,T_PROF[bill_npi],$A1152)</f>
        <v>0</v>
      </c>
      <c r="K1152" s="1">
        <f>SUMIFS(T_PROF[claims],T_PROF[year],K$2,T_PROF[encounter],K$4,T_PROF[bill_npi],$A1152)</f>
        <v>0</v>
      </c>
      <c r="L1152" s="1">
        <f t="shared" si="121"/>
        <v>0</v>
      </c>
      <c r="M1152" s="18">
        <f>SUMIFS(T_PROF[paid_amt],T_PROF[bill_npi],$A1152,T_PROF[year],M$2,T_PROF[encounter],M$4)</f>
        <v>0</v>
      </c>
      <c r="N1152" s="18">
        <f>SUMIFS(T_PROF[paid_amt],T_PROF[bill_npi],$A1152,T_PROF[year],N$2,T_PROF[encounter],N$4)</f>
        <v>0</v>
      </c>
      <c r="O1152" s="18">
        <f t="shared" si="122"/>
        <v>0</v>
      </c>
      <c r="P1152" s="1">
        <f t="shared" si="123"/>
        <v>0</v>
      </c>
      <c r="Q1152" s="1">
        <f t="shared" si="124"/>
        <v>0</v>
      </c>
      <c r="R1152" s="1">
        <f t="shared" si="125"/>
        <v>0</v>
      </c>
      <c r="S1152" s="2">
        <f>SUM($R$6:$R1152)/SUM($R$6:$R$1749)</f>
        <v>0.99147289228317781</v>
      </c>
    </row>
    <row r="1153" spans="1:19" x14ac:dyDescent="0.35">
      <c r="A1153">
        <v>1336659598</v>
      </c>
      <c r="B1153" t="s">
        <v>357</v>
      </c>
      <c r="C1153" t="s">
        <v>2208</v>
      </c>
      <c r="D1153" s="1">
        <f>SUMIFS(T_PROF[claims],T_PROF[year],D$2,T_PROF[encounter],D$4,T_PROF[bill_npi],$A1153)</f>
        <v>1</v>
      </c>
      <c r="E1153" s="1">
        <f>SUMIFS(T_PROF[claims],T_PROF[year],E$2,T_PROF[encounter],E$4,T_PROF[bill_npi],$A1153)</f>
        <v>0</v>
      </c>
      <c r="F1153" s="1">
        <f t="shared" si="119"/>
        <v>1</v>
      </c>
      <c r="G1153" s="1">
        <f>SUMIFS(T_PROF[claims],T_PROF[year],G$2,T_PROF[encounter],G$4,T_PROF[bill_npi],$A1153)</f>
        <v>1</v>
      </c>
      <c r="H1153" s="1">
        <f>SUMIFS(T_PROF[claims],T_PROF[year],H$2,T_PROF[encounter],H$4,T_PROF[bill_npi],$A1153)</f>
        <v>0</v>
      </c>
      <c r="I1153" s="1">
        <f t="shared" si="120"/>
        <v>1</v>
      </c>
      <c r="J1153" s="1">
        <f>SUMIFS(T_PROF[claims],T_PROF[year],J$2,T_PROF[encounter],J$4,T_PROF[bill_npi],$A1153)</f>
        <v>0</v>
      </c>
      <c r="K1153" s="1">
        <f>SUMIFS(T_PROF[claims],T_PROF[year],K$2,T_PROF[encounter],K$4,T_PROF[bill_npi],$A1153)</f>
        <v>0</v>
      </c>
      <c r="L1153" s="1">
        <f t="shared" si="121"/>
        <v>0</v>
      </c>
      <c r="M1153" s="18">
        <f>SUMIFS(T_PROF[paid_amt],T_PROF[bill_npi],$A1153,T_PROF[year],M$2,T_PROF[encounter],M$4)</f>
        <v>0</v>
      </c>
      <c r="N1153" s="18">
        <f>SUMIFS(T_PROF[paid_amt],T_PROF[bill_npi],$A1153,T_PROF[year],N$2,T_PROF[encounter],N$4)</f>
        <v>0</v>
      </c>
      <c r="O1153" s="18">
        <f t="shared" si="122"/>
        <v>0</v>
      </c>
      <c r="P1153" s="1">
        <f t="shared" si="123"/>
        <v>0.66666666666666663</v>
      </c>
      <c r="Q1153" s="1">
        <f t="shared" si="124"/>
        <v>0</v>
      </c>
      <c r="R1153" s="1">
        <f t="shared" si="125"/>
        <v>0.66666666666666663</v>
      </c>
      <c r="S1153" s="2">
        <f>SUM($R$6:$R1153)/SUM($R$6:$R$1749)</f>
        <v>0.99149358914656816</v>
      </c>
    </row>
    <row r="1154" spans="1:19" x14ac:dyDescent="0.35">
      <c r="A1154">
        <v>1811263890</v>
      </c>
      <c r="B1154" t="s">
        <v>351</v>
      </c>
      <c r="C1154" t="s">
        <v>777</v>
      </c>
      <c r="D1154" s="1">
        <f>SUMIFS(T_PROF[claims],T_PROF[year],D$2,T_PROF[encounter],D$4,T_PROF[bill_npi],$A1154)</f>
        <v>2</v>
      </c>
      <c r="E1154" s="1">
        <f>SUMIFS(T_PROF[claims],T_PROF[year],E$2,T_PROF[encounter],E$4,T_PROF[bill_npi],$A1154)</f>
        <v>1</v>
      </c>
      <c r="F1154" s="1">
        <f t="shared" si="119"/>
        <v>3</v>
      </c>
      <c r="G1154" s="1">
        <f>SUMIFS(T_PROF[claims],T_PROF[year],G$2,T_PROF[encounter],G$4,T_PROF[bill_npi],$A1154)</f>
        <v>0</v>
      </c>
      <c r="H1154" s="1">
        <f>SUMIFS(T_PROF[claims],T_PROF[year],H$2,T_PROF[encounter],H$4,T_PROF[bill_npi],$A1154)</f>
        <v>0</v>
      </c>
      <c r="I1154" s="1">
        <f t="shared" si="120"/>
        <v>0</v>
      </c>
      <c r="J1154" s="1">
        <f>SUMIFS(T_PROF[claims],T_PROF[year],J$2,T_PROF[encounter],J$4,T_PROF[bill_npi],$A1154)</f>
        <v>0</v>
      </c>
      <c r="K1154" s="1">
        <f>SUMIFS(T_PROF[claims],T_PROF[year],K$2,T_PROF[encounter],K$4,T_PROF[bill_npi],$A1154)</f>
        <v>0</v>
      </c>
      <c r="L1154" s="1">
        <f t="shared" si="121"/>
        <v>0</v>
      </c>
      <c r="M1154" s="18">
        <f>SUMIFS(T_PROF[paid_amt],T_PROF[bill_npi],$A1154,T_PROF[year],M$2,T_PROF[encounter],M$4)</f>
        <v>0</v>
      </c>
      <c r="N1154" s="18">
        <f>SUMIFS(T_PROF[paid_amt],T_PROF[bill_npi],$A1154,T_PROF[year],N$2,T_PROF[encounter],N$4)</f>
        <v>0</v>
      </c>
      <c r="O1154" s="18">
        <f t="shared" si="122"/>
        <v>0</v>
      </c>
      <c r="P1154" s="1">
        <f t="shared" si="123"/>
        <v>0.66666666666666663</v>
      </c>
      <c r="Q1154" s="1">
        <f t="shared" si="124"/>
        <v>0.33333333333333331</v>
      </c>
      <c r="R1154" s="1">
        <f t="shared" si="125"/>
        <v>1</v>
      </c>
      <c r="S1154" s="2">
        <f>SUM($R$6:$R1154)/SUM($R$6:$R$1749)</f>
        <v>0.99152463444165373</v>
      </c>
    </row>
    <row r="1155" spans="1:19" x14ac:dyDescent="0.35">
      <c r="A1155">
        <v>1295968824</v>
      </c>
      <c r="B1155" t="s">
        <v>351</v>
      </c>
      <c r="C1155" t="s">
        <v>777</v>
      </c>
      <c r="D1155" s="1">
        <f>SUMIFS(T_PROF[claims],T_PROF[year],D$2,T_PROF[encounter],D$4,T_PROF[bill_npi],$A1155)</f>
        <v>2</v>
      </c>
      <c r="E1155" s="1">
        <f>SUMIFS(T_PROF[claims],T_PROF[year],E$2,T_PROF[encounter],E$4,T_PROF[bill_npi],$A1155)</f>
        <v>0</v>
      </c>
      <c r="F1155" s="1">
        <f t="shared" si="119"/>
        <v>2</v>
      </c>
      <c r="G1155" s="1">
        <f>SUMIFS(T_PROF[claims],T_PROF[year],G$2,T_PROF[encounter],G$4,T_PROF[bill_npi],$A1155)</f>
        <v>0</v>
      </c>
      <c r="H1155" s="1">
        <f>SUMIFS(T_PROF[claims],T_PROF[year],H$2,T_PROF[encounter],H$4,T_PROF[bill_npi],$A1155)</f>
        <v>0</v>
      </c>
      <c r="I1155" s="1">
        <f t="shared" si="120"/>
        <v>0</v>
      </c>
      <c r="J1155" s="1">
        <f>SUMIFS(T_PROF[claims],T_PROF[year],J$2,T_PROF[encounter],J$4,T_PROF[bill_npi],$A1155)</f>
        <v>0</v>
      </c>
      <c r="K1155" s="1">
        <f>SUMIFS(T_PROF[claims],T_PROF[year],K$2,T_PROF[encounter],K$4,T_PROF[bill_npi],$A1155)</f>
        <v>0</v>
      </c>
      <c r="L1155" s="1">
        <f t="shared" si="121"/>
        <v>0</v>
      </c>
      <c r="M1155" s="18">
        <f>SUMIFS(T_PROF[paid_amt],T_PROF[bill_npi],$A1155,T_PROF[year],M$2,T_PROF[encounter],M$4)</f>
        <v>0</v>
      </c>
      <c r="N1155" s="18">
        <f>SUMIFS(T_PROF[paid_amt],T_PROF[bill_npi],$A1155,T_PROF[year],N$2,T_PROF[encounter],N$4)</f>
        <v>0</v>
      </c>
      <c r="O1155" s="18">
        <f t="shared" si="122"/>
        <v>0</v>
      </c>
      <c r="P1155" s="1">
        <f t="shared" si="123"/>
        <v>0.66666666666666663</v>
      </c>
      <c r="Q1155" s="1">
        <f t="shared" si="124"/>
        <v>0</v>
      </c>
      <c r="R1155" s="1">
        <f t="shared" si="125"/>
        <v>0.66666666666666663</v>
      </c>
      <c r="S1155" s="2">
        <f>SUM($R$6:$R1155)/SUM($R$6:$R$1749)</f>
        <v>0.99154533130504408</v>
      </c>
    </row>
    <row r="1156" spans="1:19" x14ac:dyDescent="0.35">
      <c r="A1156">
        <v>1144585068</v>
      </c>
      <c r="B1156" t="s">
        <v>351</v>
      </c>
      <c r="C1156" t="s">
        <v>777</v>
      </c>
      <c r="D1156" s="1">
        <f>SUMIFS(T_PROF[claims],T_PROF[year],D$2,T_PROF[encounter],D$4,T_PROF[bill_npi],$A1156)</f>
        <v>0</v>
      </c>
      <c r="E1156" s="1">
        <f>SUMIFS(T_PROF[claims],T_PROF[year],E$2,T_PROF[encounter],E$4,T_PROF[bill_npi],$A1156)</f>
        <v>0</v>
      </c>
      <c r="F1156" s="1">
        <f t="shared" si="119"/>
        <v>0</v>
      </c>
      <c r="G1156" s="1">
        <f>SUMIFS(T_PROF[claims],T_PROF[year],G$2,T_PROF[encounter],G$4,T_PROF[bill_npi],$A1156)</f>
        <v>1</v>
      </c>
      <c r="H1156" s="1">
        <f>SUMIFS(T_PROF[claims],T_PROF[year],H$2,T_PROF[encounter],H$4,T_PROF[bill_npi],$A1156)</f>
        <v>0</v>
      </c>
      <c r="I1156" s="1">
        <f t="shared" si="120"/>
        <v>1</v>
      </c>
      <c r="J1156" s="1">
        <f>SUMIFS(T_PROF[claims],T_PROF[year],J$2,T_PROF[encounter],J$4,T_PROF[bill_npi],$A1156)</f>
        <v>0</v>
      </c>
      <c r="K1156" s="1">
        <f>SUMIFS(T_PROF[claims],T_PROF[year],K$2,T_PROF[encounter],K$4,T_PROF[bill_npi],$A1156)</f>
        <v>0</v>
      </c>
      <c r="L1156" s="1">
        <f t="shared" si="121"/>
        <v>0</v>
      </c>
      <c r="M1156" s="18">
        <f>SUMIFS(T_PROF[paid_amt],T_PROF[bill_npi],$A1156,T_PROF[year],M$2,T_PROF[encounter],M$4)</f>
        <v>0</v>
      </c>
      <c r="N1156" s="18">
        <f>SUMIFS(T_PROF[paid_amt],T_PROF[bill_npi],$A1156,T_PROF[year],N$2,T_PROF[encounter],N$4)</f>
        <v>0</v>
      </c>
      <c r="O1156" s="18">
        <f t="shared" si="122"/>
        <v>0</v>
      </c>
      <c r="P1156" s="1">
        <f t="shared" si="123"/>
        <v>0.33333333333333331</v>
      </c>
      <c r="Q1156" s="1">
        <f t="shared" si="124"/>
        <v>0</v>
      </c>
      <c r="R1156" s="1">
        <f t="shared" si="125"/>
        <v>0.33333333333333331</v>
      </c>
      <c r="S1156" s="2">
        <f>SUM($R$6:$R1156)/SUM($R$6:$R$1749)</f>
        <v>0.9915556797367393</v>
      </c>
    </row>
    <row r="1157" spans="1:19" x14ac:dyDescent="0.35">
      <c r="A1157">
        <v>1881793479</v>
      </c>
      <c r="B1157" t="s">
        <v>351</v>
      </c>
      <c r="C1157" t="s">
        <v>777</v>
      </c>
      <c r="D1157" s="1">
        <f>SUMIFS(T_PROF[claims],T_PROF[year],D$2,T_PROF[encounter],D$4,T_PROF[bill_npi],$A1157)</f>
        <v>0</v>
      </c>
      <c r="E1157" s="1">
        <f>SUMIFS(T_PROF[claims],T_PROF[year],E$2,T_PROF[encounter],E$4,T_PROF[bill_npi],$A1157)</f>
        <v>0</v>
      </c>
      <c r="F1157" s="1">
        <f t="shared" si="119"/>
        <v>0</v>
      </c>
      <c r="G1157" s="1">
        <f>SUMIFS(T_PROF[claims],T_PROF[year],G$2,T_PROF[encounter],G$4,T_PROF[bill_npi],$A1157)</f>
        <v>2</v>
      </c>
      <c r="H1157" s="1">
        <f>SUMIFS(T_PROF[claims],T_PROF[year],H$2,T_PROF[encounter],H$4,T_PROF[bill_npi],$A1157)</f>
        <v>0</v>
      </c>
      <c r="I1157" s="1">
        <f t="shared" si="120"/>
        <v>2</v>
      </c>
      <c r="J1157" s="1">
        <f>SUMIFS(T_PROF[claims],T_PROF[year],J$2,T_PROF[encounter],J$4,T_PROF[bill_npi],$A1157)</f>
        <v>0</v>
      </c>
      <c r="K1157" s="1">
        <f>SUMIFS(T_PROF[claims],T_PROF[year],K$2,T_PROF[encounter],K$4,T_PROF[bill_npi],$A1157)</f>
        <v>0</v>
      </c>
      <c r="L1157" s="1">
        <f t="shared" si="121"/>
        <v>0</v>
      </c>
      <c r="M1157" s="18">
        <f>SUMIFS(T_PROF[paid_amt],T_PROF[bill_npi],$A1157,T_PROF[year],M$2,T_PROF[encounter],M$4)</f>
        <v>0</v>
      </c>
      <c r="N1157" s="18">
        <f>SUMIFS(T_PROF[paid_amt],T_PROF[bill_npi],$A1157,T_PROF[year],N$2,T_PROF[encounter],N$4)</f>
        <v>0</v>
      </c>
      <c r="O1157" s="18">
        <f t="shared" si="122"/>
        <v>0</v>
      </c>
      <c r="P1157" s="1">
        <f t="shared" si="123"/>
        <v>0.66666666666666663</v>
      </c>
      <c r="Q1157" s="1">
        <f t="shared" si="124"/>
        <v>0</v>
      </c>
      <c r="R1157" s="1">
        <f t="shared" si="125"/>
        <v>0.66666666666666663</v>
      </c>
      <c r="S1157" s="2">
        <f>SUM($R$6:$R1157)/SUM($R$6:$R$1749)</f>
        <v>0.99157637660012965</v>
      </c>
    </row>
    <row r="1158" spans="1:19" x14ac:dyDescent="0.35">
      <c r="A1158">
        <v>1073541710</v>
      </c>
      <c r="B1158" t="s">
        <v>351</v>
      </c>
      <c r="C1158" t="s">
        <v>777</v>
      </c>
      <c r="D1158" s="1">
        <f>SUMIFS(T_PROF[claims],T_PROF[year],D$2,T_PROF[encounter],D$4,T_PROF[bill_npi],$A1158)</f>
        <v>1</v>
      </c>
      <c r="E1158" s="1">
        <f>SUMIFS(T_PROF[claims],T_PROF[year],E$2,T_PROF[encounter],E$4,T_PROF[bill_npi],$A1158)</f>
        <v>0</v>
      </c>
      <c r="F1158" s="1">
        <f t="shared" ref="F1158:F1221" si="126">SUM(D1158,E1158)</f>
        <v>1</v>
      </c>
      <c r="G1158" s="1">
        <f>SUMIFS(T_PROF[claims],T_PROF[year],G$2,T_PROF[encounter],G$4,T_PROF[bill_npi],$A1158)</f>
        <v>0</v>
      </c>
      <c r="H1158" s="1">
        <f>SUMIFS(T_PROF[claims],T_PROF[year],H$2,T_PROF[encounter],H$4,T_PROF[bill_npi],$A1158)</f>
        <v>0</v>
      </c>
      <c r="I1158" s="1">
        <f t="shared" ref="I1158:I1221" si="127">SUM(G1158,H1158)</f>
        <v>0</v>
      </c>
      <c r="J1158" s="1">
        <f>SUMIFS(T_PROF[claims],T_PROF[year],J$2,T_PROF[encounter],J$4,T_PROF[bill_npi],$A1158)</f>
        <v>0</v>
      </c>
      <c r="K1158" s="1">
        <f>SUMIFS(T_PROF[claims],T_PROF[year],K$2,T_PROF[encounter],K$4,T_PROF[bill_npi],$A1158)</f>
        <v>0</v>
      </c>
      <c r="L1158" s="1">
        <f t="shared" ref="L1158:L1221" si="128">SUM(J1158,K1158)</f>
        <v>0</v>
      </c>
      <c r="M1158" s="18">
        <f>SUMIFS(T_PROF[paid_amt],T_PROF[bill_npi],$A1158,T_PROF[year],M$2,T_PROF[encounter],M$4)</f>
        <v>0</v>
      </c>
      <c r="N1158" s="18">
        <f>SUMIFS(T_PROF[paid_amt],T_PROF[bill_npi],$A1158,T_PROF[year],N$2,T_PROF[encounter],N$4)</f>
        <v>0</v>
      </c>
      <c r="O1158" s="18">
        <f t="shared" si="122"/>
        <v>0</v>
      </c>
      <c r="P1158" s="1">
        <f t="shared" si="123"/>
        <v>0.33333333333333331</v>
      </c>
      <c r="Q1158" s="1">
        <f t="shared" si="124"/>
        <v>0</v>
      </c>
      <c r="R1158" s="1">
        <f t="shared" si="125"/>
        <v>0.33333333333333331</v>
      </c>
      <c r="S1158" s="2">
        <f>SUM($R$6:$R1158)/SUM($R$6:$R$1749)</f>
        <v>0.99158672503182477</v>
      </c>
    </row>
    <row r="1159" spans="1:19" x14ac:dyDescent="0.35">
      <c r="A1159">
        <v>1013953009</v>
      </c>
      <c r="B1159" t="s">
        <v>362</v>
      </c>
      <c r="C1159" t="s">
        <v>584</v>
      </c>
      <c r="D1159" s="1">
        <f>SUMIFS(T_PROF[claims],T_PROF[year],D$2,T_PROF[encounter],D$4,T_PROF[bill_npi],$A1159)</f>
        <v>0</v>
      </c>
      <c r="E1159" s="1">
        <f>SUMIFS(T_PROF[claims],T_PROF[year],E$2,T_PROF[encounter],E$4,T_PROF[bill_npi],$A1159)</f>
        <v>2</v>
      </c>
      <c r="F1159" s="1">
        <f t="shared" si="126"/>
        <v>2</v>
      </c>
      <c r="G1159" s="1">
        <f>SUMIFS(T_PROF[claims],T_PROF[year],G$2,T_PROF[encounter],G$4,T_PROF[bill_npi],$A1159)</f>
        <v>0</v>
      </c>
      <c r="H1159" s="1">
        <f>SUMIFS(T_PROF[claims],T_PROF[year],H$2,T_PROF[encounter],H$4,T_PROF[bill_npi],$A1159)</f>
        <v>0</v>
      </c>
      <c r="I1159" s="1">
        <f t="shared" si="127"/>
        <v>0</v>
      </c>
      <c r="J1159" s="1">
        <f>SUMIFS(T_PROF[claims],T_PROF[year],J$2,T_PROF[encounter],J$4,T_PROF[bill_npi],$A1159)</f>
        <v>0</v>
      </c>
      <c r="K1159" s="1">
        <f>SUMIFS(T_PROF[claims],T_PROF[year],K$2,T_PROF[encounter],K$4,T_PROF[bill_npi],$A1159)</f>
        <v>2</v>
      </c>
      <c r="L1159" s="1">
        <f t="shared" si="128"/>
        <v>2</v>
      </c>
      <c r="M1159" s="18">
        <f>SUMIFS(T_PROF[paid_amt],T_PROF[bill_npi],$A1159,T_PROF[year],M$2,T_PROF[encounter],M$4)</f>
        <v>0</v>
      </c>
      <c r="N1159" s="18">
        <f>SUMIFS(T_PROF[paid_amt],T_PROF[bill_npi],$A1159,T_PROF[year],N$2,T_PROF[encounter],N$4)</f>
        <v>464.55</v>
      </c>
      <c r="O1159" s="18">
        <f t="shared" ref="O1159:O1222" si="129">SUM(M1159:N1159)</f>
        <v>464.55</v>
      </c>
      <c r="P1159" s="1">
        <f t="shared" ref="P1159:P1222" si="130">AVERAGE(J1159,G1159,D1159)</f>
        <v>0</v>
      </c>
      <c r="Q1159" s="1">
        <f t="shared" ref="Q1159:Q1222" si="131">AVERAGE(K1159,H1159,E1159)</f>
        <v>1.3333333333333333</v>
      </c>
      <c r="R1159" s="1">
        <f t="shared" ref="R1159:R1222" si="132">AVERAGE(L1159,I1159,F1159)</f>
        <v>1.3333333333333333</v>
      </c>
      <c r="S1159" s="2">
        <f>SUM($R$6:$R1159)/SUM($R$6:$R$1749)</f>
        <v>0.99162811875860546</v>
      </c>
    </row>
    <row r="1160" spans="1:19" x14ac:dyDescent="0.35">
      <c r="A1160">
        <v>1053331371</v>
      </c>
      <c r="B1160" t="s">
        <v>351</v>
      </c>
      <c r="C1160" t="s">
        <v>777</v>
      </c>
      <c r="D1160" s="1">
        <f>SUMIFS(T_PROF[claims],T_PROF[year],D$2,T_PROF[encounter],D$4,T_PROF[bill_npi],$A1160)</f>
        <v>0</v>
      </c>
      <c r="E1160" s="1">
        <f>SUMIFS(T_PROF[claims],T_PROF[year],E$2,T_PROF[encounter],E$4,T_PROF[bill_npi],$A1160)</f>
        <v>0</v>
      </c>
      <c r="F1160" s="1">
        <f t="shared" si="126"/>
        <v>0</v>
      </c>
      <c r="G1160" s="1">
        <f>SUMIFS(T_PROF[claims],T_PROF[year],G$2,T_PROF[encounter],G$4,T_PROF[bill_npi],$A1160)</f>
        <v>2</v>
      </c>
      <c r="H1160" s="1">
        <f>SUMIFS(T_PROF[claims],T_PROF[year],H$2,T_PROF[encounter],H$4,T_PROF[bill_npi],$A1160)</f>
        <v>0</v>
      </c>
      <c r="I1160" s="1">
        <f t="shared" si="127"/>
        <v>2</v>
      </c>
      <c r="J1160" s="1">
        <f>SUMIFS(T_PROF[claims],T_PROF[year],J$2,T_PROF[encounter],J$4,T_PROF[bill_npi],$A1160)</f>
        <v>0</v>
      </c>
      <c r="K1160" s="1">
        <f>SUMIFS(T_PROF[claims],T_PROF[year],K$2,T_PROF[encounter],K$4,T_PROF[bill_npi],$A1160)</f>
        <v>0</v>
      </c>
      <c r="L1160" s="1">
        <f t="shared" si="128"/>
        <v>0</v>
      </c>
      <c r="M1160" s="18">
        <f>SUMIFS(T_PROF[paid_amt],T_PROF[bill_npi],$A1160,T_PROF[year],M$2,T_PROF[encounter],M$4)</f>
        <v>0</v>
      </c>
      <c r="N1160" s="18">
        <f>SUMIFS(T_PROF[paid_amt],T_PROF[bill_npi],$A1160,T_PROF[year],N$2,T_PROF[encounter],N$4)</f>
        <v>0</v>
      </c>
      <c r="O1160" s="18">
        <f t="shared" si="129"/>
        <v>0</v>
      </c>
      <c r="P1160" s="1">
        <f t="shared" si="130"/>
        <v>0.66666666666666663</v>
      </c>
      <c r="Q1160" s="1">
        <f t="shared" si="131"/>
        <v>0</v>
      </c>
      <c r="R1160" s="1">
        <f t="shared" si="132"/>
        <v>0.66666666666666663</v>
      </c>
      <c r="S1160" s="2">
        <f>SUM($R$6:$R1160)/SUM($R$6:$R$1749)</f>
        <v>0.99164881562199581</v>
      </c>
    </row>
    <row r="1161" spans="1:19" x14ac:dyDescent="0.35">
      <c r="A1161">
        <v>1457350795</v>
      </c>
      <c r="B1161" t="s">
        <v>351</v>
      </c>
      <c r="C1161" t="s">
        <v>777</v>
      </c>
      <c r="D1161" s="1">
        <f>SUMIFS(T_PROF[claims],T_PROF[year],D$2,T_PROF[encounter],D$4,T_PROF[bill_npi],$A1161)</f>
        <v>0</v>
      </c>
      <c r="E1161" s="1">
        <f>SUMIFS(T_PROF[claims],T_PROF[year],E$2,T_PROF[encounter],E$4,T_PROF[bill_npi],$A1161)</f>
        <v>0</v>
      </c>
      <c r="F1161" s="1">
        <f t="shared" si="126"/>
        <v>0</v>
      </c>
      <c r="G1161" s="1">
        <f>SUMIFS(T_PROF[claims],T_PROF[year],G$2,T_PROF[encounter],G$4,T_PROF[bill_npi],$A1161)</f>
        <v>0</v>
      </c>
      <c r="H1161" s="1">
        <f>SUMIFS(T_PROF[claims],T_PROF[year],H$2,T_PROF[encounter],H$4,T_PROF[bill_npi],$A1161)</f>
        <v>2</v>
      </c>
      <c r="I1161" s="1">
        <f t="shared" si="127"/>
        <v>2</v>
      </c>
      <c r="J1161" s="1">
        <f>SUMIFS(T_PROF[claims],T_PROF[year],J$2,T_PROF[encounter],J$4,T_PROF[bill_npi],$A1161)</f>
        <v>0</v>
      </c>
      <c r="K1161" s="1">
        <f>SUMIFS(T_PROF[claims],T_PROF[year],K$2,T_PROF[encounter],K$4,T_PROF[bill_npi],$A1161)</f>
        <v>0</v>
      </c>
      <c r="L1161" s="1">
        <f t="shared" si="128"/>
        <v>0</v>
      </c>
      <c r="M1161" s="18">
        <f>SUMIFS(T_PROF[paid_amt],T_PROF[bill_npi],$A1161,T_PROF[year],M$2,T_PROF[encounter],M$4)</f>
        <v>0</v>
      </c>
      <c r="N1161" s="18">
        <f>SUMIFS(T_PROF[paid_amt],T_PROF[bill_npi],$A1161,T_PROF[year],N$2,T_PROF[encounter],N$4)</f>
        <v>0</v>
      </c>
      <c r="O1161" s="18">
        <f t="shared" si="129"/>
        <v>0</v>
      </c>
      <c r="P1161" s="1">
        <f t="shared" si="130"/>
        <v>0</v>
      </c>
      <c r="Q1161" s="1">
        <f t="shared" si="131"/>
        <v>0.66666666666666663</v>
      </c>
      <c r="R1161" s="1">
        <f t="shared" si="132"/>
        <v>0.66666666666666663</v>
      </c>
      <c r="S1161" s="2">
        <f>SUM($R$6:$R1161)/SUM($R$6:$R$1749)</f>
        <v>0.99166951248538626</v>
      </c>
    </row>
    <row r="1162" spans="1:19" x14ac:dyDescent="0.35">
      <c r="A1162">
        <v>1578593588</v>
      </c>
      <c r="B1162" t="s">
        <v>398</v>
      </c>
      <c r="C1162" t="s">
        <v>2967</v>
      </c>
      <c r="D1162" s="1">
        <f>SUMIFS(T_PROF[claims],T_PROF[year],D$2,T_PROF[encounter],D$4,T_PROF[bill_npi],$A1162)</f>
        <v>0</v>
      </c>
      <c r="E1162" s="1">
        <f>SUMIFS(T_PROF[claims],T_PROF[year],E$2,T_PROF[encounter],E$4,T_PROF[bill_npi],$A1162)</f>
        <v>2</v>
      </c>
      <c r="F1162" s="1">
        <f t="shared" si="126"/>
        <v>2</v>
      </c>
      <c r="G1162" s="1">
        <f>SUMIFS(T_PROF[claims],T_PROF[year],G$2,T_PROF[encounter],G$4,T_PROF[bill_npi],$A1162)</f>
        <v>0</v>
      </c>
      <c r="H1162" s="1">
        <f>SUMIFS(T_PROF[claims],T_PROF[year],H$2,T_PROF[encounter],H$4,T_PROF[bill_npi],$A1162)</f>
        <v>1</v>
      </c>
      <c r="I1162" s="1">
        <f t="shared" si="127"/>
        <v>1</v>
      </c>
      <c r="J1162" s="1">
        <f>SUMIFS(T_PROF[claims],T_PROF[year],J$2,T_PROF[encounter],J$4,T_PROF[bill_npi],$A1162)</f>
        <v>0</v>
      </c>
      <c r="K1162" s="1">
        <f>SUMIFS(T_PROF[claims],T_PROF[year],K$2,T_PROF[encounter],K$4,T_PROF[bill_npi],$A1162)</f>
        <v>0</v>
      </c>
      <c r="L1162" s="1">
        <f t="shared" si="128"/>
        <v>0</v>
      </c>
      <c r="M1162" s="18">
        <f>SUMIFS(T_PROF[paid_amt],T_PROF[bill_npi],$A1162,T_PROF[year],M$2,T_PROF[encounter],M$4)</f>
        <v>0</v>
      </c>
      <c r="N1162" s="18">
        <f>SUMIFS(T_PROF[paid_amt],T_PROF[bill_npi],$A1162,T_PROF[year],N$2,T_PROF[encounter],N$4)</f>
        <v>0</v>
      </c>
      <c r="O1162" s="18">
        <f t="shared" si="129"/>
        <v>0</v>
      </c>
      <c r="P1162" s="1">
        <f t="shared" si="130"/>
        <v>0</v>
      </c>
      <c r="Q1162" s="1">
        <f t="shared" si="131"/>
        <v>1</v>
      </c>
      <c r="R1162" s="1">
        <f t="shared" si="132"/>
        <v>1</v>
      </c>
      <c r="S1162" s="2">
        <f>SUM($R$6:$R1162)/SUM($R$6:$R$1749)</f>
        <v>0.99170055778047173</v>
      </c>
    </row>
    <row r="1163" spans="1:19" x14ac:dyDescent="0.35">
      <c r="A1163">
        <v>1164541066</v>
      </c>
      <c r="B1163" t="s">
        <v>351</v>
      </c>
      <c r="C1163" t="s">
        <v>777</v>
      </c>
      <c r="D1163" s="1">
        <f>SUMIFS(T_PROF[claims],T_PROF[year],D$2,T_PROF[encounter],D$4,T_PROF[bill_npi],$A1163)</f>
        <v>0</v>
      </c>
      <c r="E1163" s="1">
        <f>SUMIFS(T_PROF[claims],T_PROF[year],E$2,T_PROF[encounter],E$4,T_PROF[bill_npi],$A1163)</f>
        <v>0</v>
      </c>
      <c r="F1163" s="1">
        <f t="shared" si="126"/>
        <v>0</v>
      </c>
      <c r="G1163" s="1">
        <f>SUMIFS(T_PROF[claims],T_PROF[year],G$2,T_PROF[encounter],G$4,T_PROF[bill_npi],$A1163)</f>
        <v>2</v>
      </c>
      <c r="H1163" s="1">
        <f>SUMIFS(T_PROF[claims],T_PROF[year],H$2,T_PROF[encounter],H$4,T_PROF[bill_npi],$A1163)</f>
        <v>0</v>
      </c>
      <c r="I1163" s="1">
        <f t="shared" si="127"/>
        <v>2</v>
      </c>
      <c r="J1163" s="1">
        <f>SUMIFS(T_PROF[claims],T_PROF[year],J$2,T_PROF[encounter],J$4,T_PROF[bill_npi],$A1163)</f>
        <v>0</v>
      </c>
      <c r="K1163" s="1">
        <f>SUMIFS(T_PROF[claims],T_PROF[year],K$2,T_PROF[encounter],K$4,T_PROF[bill_npi],$A1163)</f>
        <v>0</v>
      </c>
      <c r="L1163" s="1">
        <f t="shared" si="128"/>
        <v>0</v>
      </c>
      <c r="M1163" s="18">
        <f>SUMIFS(T_PROF[paid_amt],T_PROF[bill_npi],$A1163,T_PROF[year],M$2,T_PROF[encounter],M$4)</f>
        <v>0</v>
      </c>
      <c r="N1163" s="18">
        <f>SUMIFS(T_PROF[paid_amt],T_PROF[bill_npi],$A1163,T_PROF[year],N$2,T_PROF[encounter],N$4)</f>
        <v>0</v>
      </c>
      <c r="O1163" s="18">
        <f t="shared" si="129"/>
        <v>0</v>
      </c>
      <c r="P1163" s="1">
        <f t="shared" si="130"/>
        <v>0.66666666666666663</v>
      </c>
      <c r="Q1163" s="1">
        <f t="shared" si="131"/>
        <v>0</v>
      </c>
      <c r="R1163" s="1">
        <f t="shared" si="132"/>
        <v>0.66666666666666663</v>
      </c>
      <c r="S1163" s="2">
        <f>SUM($R$6:$R1163)/SUM($R$6:$R$1749)</f>
        <v>0.99172125464386218</v>
      </c>
    </row>
    <row r="1164" spans="1:19" x14ac:dyDescent="0.35">
      <c r="A1164">
        <v>1043262827</v>
      </c>
      <c r="B1164" t="s">
        <v>351</v>
      </c>
      <c r="C1164" t="s">
        <v>777</v>
      </c>
      <c r="D1164" s="1">
        <f>SUMIFS(T_PROF[claims],T_PROF[year],D$2,T_PROF[encounter],D$4,T_PROF[bill_npi],$A1164)</f>
        <v>0</v>
      </c>
      <c r="E1164" s="1">
        <f>SUMIFS(T_PROF[claims],T_PROF[year],E$2,T_PROF[encounter],E$4,T_PROF[bill_npi],$A1164)</f>
        <v>2</v>
      </c>
      <c r="F1164" s="1">
        <f t="shared" si="126"/>
        <v>2</v>
      </c>
      <c r="G1164" s="1">
        <f>SUMIFS(T_PROF[claims],T_PROF[year],G$2,T_PROF[encounter],G$4,T_PROF[bill_npi],$A1164)</f>
        <v>0</v>
      </c>
      <c r="H1164" s="1">
        <f>SUMIFS(T_PROF[claims],T_PROF[year],H$2,T_PROF[encounter],H$4,T_PROF[bill_npi],$A1164)</f>
        <v>0</v>
      </c>
      <c r="I1164" s="1">
        <f t="shared" si="127"/>
        <v>0</v>
      </c>
      <c r="J1164" s="1">
        <f>SUMIFS(T_PROF[claims],T_PROF[year],J$2,T_PROF[encounter],J$4,T_PROF[bill_npi],$A1164)</f>
        <v>0</v>
      </c>
      <c r="K1164" s="1">
        <f>SUMIFS(T_PROF[claims],T_PROF[year],K$2,T_PROF[encounter],K$4,T_PROF[bill_npi],$A1164)</f>
        <v>0</v>
      </c>
      <c r="L1164" s="1">
        <f t="shared" si="128"/>
        <v>0</v>
      </c>
      <c r="M1164" s="18">
        <f>SUMIFS(T_PROF[paid_amt],T_PROF[bill_npi],$A1164,T_PROF[year],M$2,T_PROF[encounter],M$4)</f>
        <v>0</v>
      </c>
      <c r="N1164" s="18">
        <f>SUMIFS(T_PROF[paid_amt],T_PROF[bill_npi],$A1164,T_PROF[year],N$2,T_PROF[encounter],N$4)</f>
        <v>0</v>
      </c>
      <c r="O1164" s="18">
        <f t="shared" si="129"/>
        <v>0</v>
      </c>
      <c r="P1164" s="1">
        <f t="shared" si="130"/>
        <v>0</v>
      </c>
      <c r="Q1164" s="1">
        <f t="shared" si="131"/>
        <v>0.66666666666666663</v>
      </c>
      <c r="R1164" s="1">
        <f t="shared" si="132"/>
        <v>0.66666666666666663</v>
      </c>
      <c r="S1164" s="2">
        <f>SUM($R$6:$R1164)/SUM($R$6:$R$1749)</f>
        <v>0.99174195150725253</v>
      </c>
    </row>
    <row r="1165" spans="1:19" x14ac:dyDescent="0.35">
      <c r="A1165">
        <v>1790741304</v>
      </c>
      <c r="B1165" t="s">
        <v>351</v>
      </c>
      <c r="C1165" t="s">
        <v>777</v>
      </c>
      <c r="D1165" s="1">
        <f>SUMIFS(T_PROF[claims],T_PROF[year],D$2,T_PROF[encounter],D$4,T_PROF[bill_npi],$A1165)</f>
        <v>0</v>
      </c>
      <c r="E1165" s="1">
        <f>SUMIFS(T_PROF[claims],T_PROF[year],E$2,T_PROF[encounter],E$4,T_PROF[bill_npi],$A1165)</f>
        <v>0</v>
      </c>
      <c r="F1165" s="1">
        <f t="shared" si="126"/>
        <v>0</v>
      </c>
      <c r="G1165" s="1">
        <f>SUMIFS(T_PROF[claims],T_PROF[year],G$2,T_PROF[encounter],G$4,T_PROF[bill_npi],$A1165)</f>
        <v>2</v>
      </c>
      <c r="H1165" s="1">
        <f>SUMIFS(T_PROF[claims],T_PROF[year],H$2,T_PROF[encounter],H$4,T_PROF[bill_npi],$A1165)</f>
        <v>0</v>
      </c>
      <c r="I1165" s="1">
        <f t="shared" si="127"/>
        <v>2</v>
      </c>
      <c r="J1165" s="1">
        <f>SUMIFS(T_PROF[claims],T_PROF[year],J$2,T_PROF[encounter],J$4,T_PROF[bill_npi],$A1165)</f>
        <v>5</v>
      </c>
      <c r="K1165" s="1">
        <f>SUMIFS(T_PROF[claims],T_PROF[year],K$2,T_PROF[encounter],K$4,T_PROF[bill_npi],$A1165)</f>
        <v>0</v>
      </c>
      <c r="L1165" s="1">
        <f t="shared" si="128"/>
        <v>5</v>
      </c>
      <c r="M1165" s="18">
        <f>SUMIFS(T_PROF[paid_amt],T_PROF[bill_npi],$A1165,T_PROF[year],M$2,T_PROF[encounter],M$4)</f>
        <v>8603.75</v>
      </c>
      <c r="N1165" s="18">
        <f>SUMIFS(T_PROF[paid_amt],T_PROF[bill_npi],$A1165,T_PROF[year],N$2,T_PROF[encounter],N$4)</f>
        <v>0</v>
      </c>
      <c r="O1165" s="18">
        <f t="shared" si="129"/>
        <v>8603.75</v>
      </c>
      <c r="P1165" s="1">
        <f t="shared" si="130"/>
        <v>2.3333333333333335</v>
      </c>
      <c r="Q1165" s="1">
        <f t="shared" si="131"/>
        <v>0</v>
      </c>
      <c r="R1165" s="1">
        <f t="shared" si="132"/>
        <v>2.3333333333333335</v>
      </c>
      <c r="S1165" s="2">
        <f>SUM($R$6:$R1165)/SUM($R$6:$R$1749)</f>
        <v>0.99181439052911879</v>
      </c>
    </row>
    <row r="1166" spans="1:19" x14ac:dyDescent="0.35">
      <c r="A1166">
        <v>1225002876</v>
      </c>
      <c r="B1166" t="s">
        <v>351</v>
      </c>
      <c r="C1166" t="s">
        <v>777</v>
      </c>
      <c r="D1166" s="1">
        <f>SUMIFS(T_PROF[claims],T_PROF[year],D$2,T_PROF[encounter],D$4,T_PROF[bill_npi],$A1166)</f>
        <v>0</v>
      </c>
      <c r="E1166" s="1">
        <f>SUMIFS(T_PROF[claims],T_PROF[year],E$2,T_PROF[encounter],E$4,T_PROF[bill_npi],$A1166)</f>
        <v>0</v>
      </c>
      <c r="F1166" s="1">
        <f t="shared" si="126"/>
        <v>0</v>
      </c>
      <c r="G1166" s="1">
        <f>SUMIFS(T_PROF[claims],T_PROF[year],G$2,T_PROF[encounter],G$4,T_PROF[bill_npi],$A1166)</f>
        <v>0</v>
      </c>
      <c r="H1166" s="1">
        <f>SUMIFS(T_PROF[claims],T_PROF[year],H$2,T_PROF[encounter],H$4,T_PROF[bill_npi],$A1166)</f>
        <v>0</v>
      </c>
      <c r="I1166" s="1">
        <f t="shared" si="127"/>
        <v>0</v>
      </c>
      <c r="J1166" s="1">
        <f>SUMIFS(T_PROF[claims],T_PROF[year],J$2,T_PROF[encounter],J$4,T_PROF[bill_npi],$A1166)</f>
        <v>2</v>
      </c>
      <c r="K1166" s="1">
        <f>SUMIFS(T_PROF[claims],T_PROF[year],K$2,T_PROF[encounter],K$4,T_PROF[bill_npi],$A1166)</f>
        <v>0</v>
      </c>
      <c r="L1166" s="1">
        <f t="shared" si="128"/>
        <v>2</v>
      </c>
      <c r="M1166" s="18">
        <f>SUMIFS(T_PROF[paid_amt],T_PROF[bill_npi],$A1166,T_PROF[year],M$2,T_PROF[encounter],M$4)</f>
        <v>1720.75</v>
      </c>
      <c r="N1166" s="18">
        <f>SUMIFS(T_PROF[paid_amt],T_PROF[bill_npi],$A1166,T_PROF[year],N$2,T_PROF[encounter],N$4)</f>
        <v>0</v>
      </c>
      <c r="O1166" s="18">
        <f t="shared" si="129"/>
        <v>1720.75</v>
      </c>
      <c r="P1166" s="1">
        <f t="shared" si="130"/>
        <v>0.66666666666666663</v>
      </c>
      <c r="Q1166" s="1">
        <f t="shared" si="131"/>
        <v>0</v>
      </c>
      <c r="R1166" s="1">
        <f t="shared" si="132"/>
        <v>0.66666666666666663</v>
      </c>
      <c r="S1166" s="2">
        <f>SUM($R$6:$R1166)/SUM($R$6:$R$1749)</f>
        <v>0.99183508739250914</v>
      </c>
    </row>
    <row r="1167" spans="1:19" x14ac:dyDescent="0.35">
      <c r="A1167">
        <v>1780084889</v>
      </c>
      <c r="B1167" t="s">
        <v>351</v>
      </c>
      <c r="C1167" t="s">
        <v>777</v>
      </c>
      <c r="D1167" s="1">
        <f>SUMIFS(T_PROF[claims],T_PROF[year],D$2,T_PROF[encounter],D$4,T_PROF[bill_npi],$A1167)</f>
        <v>0</v>
      </c>
      <c r="E1167" s="1">
        <f>SUMIFS(T_PROF[claims],T_PROF[year],E$2,T_PROF[encounter],E$4,T_PROF[bill_npi],$A1167)</f>
        <v>0</v>
      </c>
      <c r="F1167" s="1">
        <f t="shared" si="126"/>
        <v>0</v>
      </c>
      <c r="G1167" s="1">
        <f>SUMIFS(T_PROF[claims],T_PROF[year],G$2,T_PROF[encounter],G$4,T_PROF[bill_npi],$A1167)</f>
        <v>0</v>
      </c>
      <c r="H1167" s="1">
        <f>SUMIFS(T_PROF[claims],T_PROF[year],H$2,T_PROF[encounter],H$4,T_PROF[bill_npi],$A1167)</f>
        <v>0</v>
      </c>
      <c r="I1167" s="1">
        <f t="shared" si="127"/>
        <v>0</v>
      </c>
      <c r="J1167" s="1">
        <f>SUMIFS(T_PROF[claims],T_PROF[year],J$2,T_PROF[encounter],J$4,T_PROF[bill_npi],$A1167)</f>
        <v>0</v>
      </c>
      <c r="K1167" s="1">
        <f>SUMIFS(T_PROF[claims],T_PROF[year],K$2,T_PROF[encounter],K$4,T_PROF[bill_npi],$A1167)</f>
        <v>0</v>
      </c>
      <c r="L1167" s="1">
        <f t="shared" si="128"/>
        <v>0</v>
      </c>
      <c r="M1167" s="18">
        <f>SUMIFS(T_PROF[paid_amt],T_PROF[bill_npi],$A1167,T_PROF[year],M$2,T_PROF[encounter],M$4)</f>
        <v>0</v>
      </c>
      <c r="N1167" s="18">
        <f>SUMIFS(T_PROF[paid_amt],T_PROF[bill_npi],$A1167,T_PROF[year],N$2,T_PROF[encounter],N$4)</f>
        <v>0</v>
      </c>
      <c r="O1167" s="18">
        <f t="shared" si="129"/>
        <v>0</v>
      </c>
      <c r="P1167" s="1">
        <f t="shared" si="130"/>
        <v>0</v>
      </c>
      <c r="Q1167" s="1">
        <f t="shared" si="131"/>
        <v>0</v>
      </c>
      <c r="R1167" s="1">
        <f t="shared" si="132"/>
        <v>0</v>
      </c>
      <c r="S1167" s="2">
        <f>SUM($R$6:$R1167)/SUM($R$6:$R$1749)</f>
        <v>0.99183508739250914</v>
      </c>
    </row>
    <row r="1168" spans="1:19" x14ac:dyDescent="0.35">
      <c r="A1168">
        <v>1780923730</v>
      </c>
      <c r="B1168" t="s">
        <v>351</v>
      </c>
      <c r="C1168" t="s">
        <v>777</v>
      </c>
      <c r="D1168" s="1">
        <f>SUMIFS(T_PROF[claims],T_PROF[year],D$2,T_PROF[encounter],D$4,T_PROF[bill_npi],$A1168)</f>
        <v>0</v>
      </c>
      <c r="E1168" s="1">
        <f>SUMIFS(T_PROF[claims],T_PROF[year],E$2,T_PROF[encounter],E$4,T_PROF[bill_npi],$A1168)</f>
        <v>0</v>
      </c>
      <c r="F1168" s="1">
        <f t="shared" si="126"/>
        <v>0</v>
      </c>
      <c r="G1168" s="1">
        <f>SUMIFS(T_PROF[claims],T_PROF[year],G$2,T_PROF[encounter],G$4,T_PROF[bill_npi],$A1168)</f>
        <v>2</v>
      </c>
      <c r="H1168" s="1">
        <f>SUMIFS(T_PROF[claims],T_PROF[year],H$2,T_PROF[encounter],H$4,T_PROF[bill_npi],$A1168)</f>
        <v>0</v>
      </c>
      <c r="I1168" s="1">
        <f t="shared" si="127"/>
        <v>2</v>
      </c>
      <c r="J1168" s="1">
        <f>SUMIFS(T_PROF[claims],T_PROF[year],J$2,T_PROF[encounter],J$4,T_PROF[bill_npi],$A1168)</f>
        <v>0</v>
      </c>
      <c r="K1168" s="1">
        <f>SUMIFS(T_PROF[claims],T_PROF[year],K$2,T_PROF[encounter],K$4,T_PROF[bill_npi],$A1168)</f>
        <v>0</v>
      </c>
      <c r="L1168" s="1">
        <f t="shared" si="128"/>
        <v>0</v>
      </c>
      <c r="M1168" s="18">
        <f>SUMIFS(T_PROF[paid_amt],T_PROF[bill_npi],$A1168,T_PROF[year],M$2,T_PROF[encounter],M$4)</f>
        <v>0</v>
      </c>
      <c r="N1168" s="18">
        <f>SUMIFS(T_PROF[paid_amt],T_PROF[bill_npi],$A1168,T_PROF[year],N$2,T_PROF[encounter],N$4)</f>
        <v>0</v>
      </c>
      <c r="O1168" s="18">
        <f t="shared" si="129"/>
        <v>0</v>
      </c>
      <c r="P1168" s="1">
        <f t="shared" si="130"/>
        <v>0.66666666666666663</v>
      </c>
      <c r="Q1168" s="1">
        <f t="shared" si="131"/>
        <v>0</v>
      </c>
      <c r="R1168" s="1">
        <f t="shared" si="132"/>
        <v>0.66666666666666663</v>
      </c>
      <c r="S1168" s="2">
        <f>SUM($R$6:$R1168)/SUM($R$6:$R$1749)</f>
        <v>0.99185578425589949</v>
      </c>
    </row>
    <row r="1169" spans="1:19" x14ac:dyDescent="0.35">
      <c r="A1169">
        <v>1265863898</v>
      </c>
      <c r="B1169" t="s">
        <v>351</v>
      </c>
      <c r="C1169" t="s">
        <v>777</v>
      </c>
      <c r="D1169" s="1">
        <f>SUMIFS(T_PROF[claims],T_PROF[year],D$2,T_PROF[encounter],D$4,T_PROF[bill_npi],$A1169)</f>
        <v>1</v>
      </c>
      <c r="E1169" s="1">
        <f>SUMIFS(T_PROF[claims],T_PROF[year],E$2,T_PROF[encounter],E$4,T_PROF[bill_npi],$A1169)</f>
        <v>0</v>
      </c>
      <c r="F1169" s="1">
        <f t="shared" si="126"/>
        <v>1</v>
      </c>
      <c r="G1169" s="1">
        <f>SUMIFS(T_PROF[claims],T_PROF[year],G$2,T_PROF[encounter],G$4,T_PROF[bill_npi],$A1169)</f>
        <v>0</v>
      </c>
      <c r="H1169" s="1">
        <f>SUMIFS(T_PROF[claims],T_PROF[year],H$2,T_PROF[encounter],H$4,T_PROF[bill_npi],$A1169)</f>
        <v>0</v>
      </c>
      <c r="I1169" s="1">
        <f t="shared" si="127"/>
        <v>0</v>
      </c>
      <c r="J1169" s="1">
        <f>SUMIFS(T_PROF[claims],T_PROF[year],J$2,T_PROF[encounter],J$4,T_PROF[bill_npi],$A1169)</f>
        <v>0</v>
      </c>
      <c r="K1169" s="1">
        <f>SUMIFS(T_PROF[claims],T_PROF[year],K$2,T_PROF[encounter],K$4,T_PROF[bill_npi],$A1169)</f>
        <v>0</v>
      </c>
      <c r="L1169" s="1">
        <f t="shared" si="128"/>
        <v>0</v>
      </c>
      <c r="M1169" s="18">
        <f>SUMIFS(T_PROF[paid_amt],T_PROF[bill_npi],$A1169,T_PROF[year],M$2,T_PROF[encounter],M$4)</f>
        <v>0</v>
      </c>
      <c r="N1169" s="18">
        <f>SUMIFS(T_PROF[paid_amt],T_PROF[bill_npi],$A1169,T_PROF[year],N$2,T_PROF[encounter],N$4)</f>
        <v>0</v>
      </c>
      <c r="O1169" s="18">
        <f t="shared" si="129"/>
        <v>0</v>
      </c>
      <c r="P1169" s="1">
        <f t="shared" si="130"/>
        <v>0.33333333333333331</v>
      </c>
      <c r="Q1169" s="1">
        <f t="shared" si="131"/>
        <v>0</v>
      </c>
      <c r="R1169" s="1">
        <f t="shared" si="132"/>
        <v>0.33333333333333331</v>
      </c>
      <c r="S1169" s="2">
        <f>SUM($R$6:$R1169)/SUM($R$6:$R$1749)</f>
        <v>0.99186613268759471</v>
      </c>
    </row>
    <row r="1170" spans="1:19" x14ac:dyDescent="0.35">
      <c r="A1170">
        <v>1013960962</v>
      </c>
      <c r="B1170" t="s">
        <v>391</v>
      </c>
      <c r="C1170" t="s">
        <v>600</v>
      </c>
      <c r="D1170" s="1">
        <f>SUMIFS(T_PROF[claims],T_PROF[year],D$2,T_PROF[encounter],D$4,T_PROF[bill_npi],$A1170)</f>
        <v>0</v>
      </c>
      <c r="E1170" s="1">
        <f>SUMIFS(T_PROF[claims],T_PROF[year],E$2,T_PROF[encounter],E$4,T_PROF[bill_npi],$A1170)</f>
        <v>0</v>
      </c>
      <c r="F1170" s="1">
        <f t="shared" si="126"/>
        <v>0</v>
      </c>
      <c r="G1170" s="1">
        <f>SUMIFS(T_PROF[claims],T_PROF[year],G$2,T_PROF[encounter],G$4,T_PROF[bill_npi],$A1170)</f>
        <v>0</v>
      </c>
      <c r="H1170" s="1">
        <f>SUMIFS(T_PROF[claims],T_PROF[year],H$2,T_PROF[encounter],H$4,T_PROF[bill_npi],$A1170)</f>
        <v>0</v>
      </c>
      <c r="I1170" s="1">
        <f t="shared" si="127"/>
        <v>0</v>
      </c>
      <c r="J1170" s="1">
        <f>SUMIFS(T_PROF[claims],T_PROF[year],J$2,T_PROF[encounter],J$4,T_PROF[bill_npi],$A1170)</f>
        <v>0</v>
      </c>
      <c r="K1170" s="1">
        <f>SUMIFS(T_PROF[claims],T_PROF[year],K$2,T_PROF[encounter],K$4,T_PROF[bill_npi],$A1170)</f>
        <v>0</v>
      </c>
      <c r="L1170" s="1">
        <f t="shared" si="128"/>
        <v>0</v>
      </c>
      <c r="M1170" s="18">
        <f>SUMIFS(T_PROF[paid_amt],T_PROF[bill_npi],$A1170,T_PROF[year],M$2,T_PROF[encounter],M$4)</f>
        <v>0</v>
      </c>
      <c r="N1170" s="18">
        <f>SUMIFS(T_PROF[paid_amt],T_PROF[bill_npi],$A1170,T_PROF[year],N$2,T_PROF[encounter],N$4)</f>
        <v>0</v>
      </c>
      <c r="O1170" s="18">
        <f t="shared" si="129"/>
        <v>0</v>
      </c>
      <c r="P1170" s="1">
        <f t="shared" si="130"/>
        <v>0</v>
      </c>
      <c r="Q1170" s="1">
        <f t="shared" si="131"/>
        <v>0</v>
      </c>
      <c r="R1170" s="1">
        <f t="shared" si="132"/>
        <v>0</v>
      </c>
      <c r="S1170" s="2">
        <f>SUM($R$6:$R1170)/SUM($R$6:$R$1749)</f>
        <v>0.99186613268759471</v>
      </c>
    </row>
    <row r="1171" spans="1:19" x14ac:dyDescent="0.35">
      <c r="A1171">
        <v>1467890848</v>
      </c>
      <c r="B1171" t="s">
        <v>351</v>
      </c>
      <c r="C1171" t="s">
        <v>777</v>
      </c>
      <c r="D1171" s="1">
        <f>SUMIFS(T_PROF[claims],T_PROF[year],D$2,T_PROF[encounter],D$4,T_PROF[bill_npi],$A1171)</f>
        <v>1</v>
      </c>
      <c r="E1171" s="1">
        <f>SUMIFS(T_PROF[claims],T_PROF[year],E$2,T_PROF[encounter],E$4,T_PROF[bill_npi],$A1171)</f>
        <v>0</v>
      </c>
      <c r="F1171" s="1">
        <f t="shared" si="126"/>
        <v>1</v>
      </c>
      <c r="G1171" s="1">
        <f>SUMIFS(T_PROF[claims],T_PROF[year],G$2,T_PROF[encounter],G$4,T_PROF[bill_npi],$A1171)</f>
        <v>0</v>
      </c>
      <c r="H1171" s="1">
        <f>SUMIFS(T_PROF[claims],T_PROF[year],H$2,T_PROF[encounter],H$4,T_PROF[bill_npi],$A1171)</f>
        <v>1</v>
      </c>
      <c r="I1171" s="1">
        <f t="shared" si="127"/>
        <v>1</v>
      </c>
      <c r="J1171" s="1">
        <f>SUMIFS(T_PROF[claims],T_PROF[year],J$2,T_PROF[encounter],J$4,T_PROF[bill_npi],$A1171)</f>
        <v>0</v>
      </c>
      <c r="K1171" s="1">
        <f>SUMIFS(T_PROF[claims],T_PROF[year],K$2,T_PROF[encounter],K$4,T_PROF[bill_npi],$A1171)</f>
        <v>0</v>
      </c>
      <c r="L1171" s="1">
        <f t="shared" si="128"/>
        <v>0</v>
      </c>
      <c r="M1171" s="18">
        <f>SUMIFS(T_PROF[paid_amt],T_PROF[bill_npi],$A1171,T_PROF[year],M$2,T_PROF[encounter],M$4)</f>
        <v>0</v>
      </c>
      <c r="N1171" s="18">
        <f>SUMIFS(T_PROF[paid_amt],T_PROF[bill_npi],$A1171,T_PROF[year],N$2,T_PROF[encounter],N$4)</f>
        <v>0</v>
      </c>
      <c r="O1171" s="18">
        <f t="shared" si="129"/>
        <v>0</v>
      </c>
      <c r="P1171" s="1">
        <f t="shared" si="130"/>
        <v>0.33333333333333331</v>
      </c>
      <c r="Q1171" s="1">
        <f t="shared" si="131"/>
        <v>0.33333333333333331</v>
      </c>
      <c r="R1171" s="1">
        <f t="shared" si="132"/>
        <v>0.66666666666666663</v>
      </c>
      <c r="S1171" s="2">
        <f>SUM($R$6:$R1171)/SUM($R$6:$R$1749)</f>
        <v>0.99188682955098506</v>
      </c>
    </row>
    <row r="1172" spans="1:19" x14ac:dyDescent="0.35">
      <c r="A1172">
        <v>1609847995</v>
      </c>
      <c r="B1172" t="s">
        <v>351</v>
      </c>
      <c r="C1172" t="s">
        <v>777</v>
      </c>
      <c r="D1172" s="1">
        <f>SUMIFS(T_PROF[claims],T_PROF[year],D$2,T_PROF[encounter],D$4,T_PROF[bill_npi],$A1172)</f>
        <v>2</v>
      </c>
      <c r="E1172" s="1">
        <f>SUMIFS(T_PROF[claims],T_PROF[year],E$2,T_PROF[encounter],E$4,T_PROF[bill_npi],$A1172)</f>
        <v>0</v>
      </c>
      <c r="F1172" s="1">
        <f t="shared" si="126"/>
        <v>2</v>
      </c>
      <c r="G1172" s="1">
        <f>SUMIFS(T_PROF[claims],T_PROF[year],G$2,T_PROF[encounter],G$4,T_PROF[bill_npi],$A1172)</f>
        <v>0</v>
      </c>
      <c r="H1172" s="1">
        <f>SUMIFS(T_PROF[claims],T_PROF[year],H$2,T_PROF[encounter],H$4,T_PROF[bill_npi],$A1172)</f>
        <v>0</v>
      </c>
      <c r="I1172" s="1">
        <f t="shared" si="127"/>
        <v>0</v>
      </c>
      <c r="J1172" s="1">
        <f>SUMIFS(T_PROF[claims],T_PROF[year],J$2,T_PROF[encounter],J$4,T_PROF[bill_npi],$A1172)</f>
        <v>0</v>
      </c>
      <c r="K1172" s="1">
        <f>SUMIFS(T_PROF[claims],T_PROF[year],K$2,T_PROF[encounter],K$4,T_PROF[bill_npi],$A1172)</f>
        <v>0</v>
      </c>
      <c r="L1172" s="1">
        <f t="shared" si="128"/>
        <v>0</v>
      </c>
      <c r="M1172" s="18">
        <f>SUMIFS(T_PROF[paid_amt],T_PROF[bill_npi],$A1172,T_PROF[year],M$2,T_PROF[encounter],M$4)</f>
        <v>0</v>
      </c>
      <c r="N1172" s="18">
        <f>SUMIFS(T_PROF[paid_amt],T_PROF[bill_npi],$A1172,T_PROF[year],N$2,T_PROF[encounter],N$4)</f>
        <v>0</v>
      </c>
      <c r="O1172" s="18">
        <f t="shared" si="129"/>
        <v>0</v>
      </c>
      <c r="P1172" s="1">
        <f t="shared" si="130"/>
        <v>0.66666666666666663</v>
      </c>
      <c r="Q1172" s="1">
        <f t="shared" si="131"/>
        <v>0</v>
      </c>
      <c r="R1172" s="1">
        <f t="shared" si="132"/>
        <v>0.66666666666666663</v>
      </c>
      <c r="S1172" s="2">
        <f>SUM($R$6:$R1172)/SUM($R$6:$R$1749)</f>
        <v>0.99190752641437541</v>
      </c>
    </row>
    <row r="1173" spans="1:19" x14ac:dyDescent="0.35">
      <c r="A1173">
        <v>1184673816</v>
      </c>
      <c r="B1173" t="s">
        <v>357</v>
      </c>
      <c r="C1173" t="s">
        <v>2208</v>
      </c>
      <c r="D1173" s="1">
        <f>SUMIFS(T_PROF[claims],T_PROF[year],D$2,T_PROF[encounter],D$4,T_PROF[bill_npi],$A1173)</f>
        <v>2</v>
      </c>
      <c r="E1173" s="1">
        <f>SUMIFS(T_PROF[claims],T_PROF[year],E$2,T_PROF[encounter],E$4,T_PROF[bill_npi],$A1173)</f>
        <v>0</v>
      </c>
      <c r="F1173" s="1">
        <f t="shared" si="126"/>
        <v>2</v>
      </c>
      <c r="G1173" s="1">
        <f>SUMIFS(T_PROF[claims],T_PROF[year],G$2,T_PROF[encounter],G$4,T_PROF[bill_npi],$A1173)</f>
        <v>0</v>
      </c>
      <c r="H1173" s="1">
        <f>SUMIFS(T_PROF[claims],T_PROF[year],H$2,T_PROF[encounter],H$4,T_PROF[bill_npi],$A1173)</f>
        <v>0</v>
      </c>
      <c r="I1173" s="1">
        <f t="shared" si="127"/>
        <v>0</v>
      </c>
      <c r="J1173" s="1">
        <f>SUMIFS(T_PROF[claims],T_PROF[year],J$2,T_PROF[encounter],J$4,T_PROF[bill_npi],$A1173)</f>
        <v>0</v>
      </c>
      <c r="K1173" s="1">
        <f>SUMIFS(T_PROF[claims],T_PROF[year],K$2,T_PROF[encounter],K$4,T_PROF[bill_npi],$A1173)</f>
        <v>0</v>
      </c>
      <c r="L1173" s="1">
        <f t="shared" si="128"/>
        <v>0</v>
      </c>
      <c r="M1173" s="18">
        <f>SUMIFS(T_PROF[paid_amt],T_PROF[bill_npi],$A1173,T_PROF[year],M$2,T_PROF[encounter],M$4)</f>
        <v>0</v>
      </c>
      <c r="N1173" s="18">
        <f>SUMIFS(T_PROF[paid_amt],T_PROF[bill_npi],$A1173,T_PROF[year],N$2,T_PROF[encounter],N$4)</f>
        <v>0</v>
      </c>
      <c r="O1173" s="18">
        <f t="shared" si="129"/>
        <v>0</v>
      </c>
      <c r="P1173" s="1">
        <f t="shared" si="130"/>
        <v>0.66666666666666663</v>
      </c>
      <c r="Q1173" s="1">
        <f t="shared" si="131"/>
        <v>0</v>
      </c>
      <c r="R1173" s="1">
        <f t="shared" si="132"/>
        <v>0.66666666666666663</v>
      </c>
      <c r="S1173" s="2">
        <f>SUM($R$6:$R1173)/SUM($R$6:$R$1749)</f>
        <v>0.99192822327776586</v>
      </c>
    </row>
    <row r="1174" spans="1:19" x14ac:dyDescent="0.35">
      <c r="A1174">
        <v>1619223443</v>
      </c>
      <c r="B1174" t="s">
        <v>351</v>
      </c>
      <c r="C1174" t="s">
        <v>777</v>
      </c>
      <c r="D1174" s="1">
        <f>SUMIFS(T_PROF[claims],T_PROF[year],D$2,T_PROF[encounter],D$4,T_PROF[bill_npi],$A1174)</f>
        <v>0</v>
      </c>
      <c r="E1174" s="1">
        <f>SUMIFS(T_PROF[claims],T_PROF[year],E$2,T_PROF[encounter],E$4,T_PROF[bill_npi],$A1174)</f>
        <v>0</v>
      </c>
      <c r="F1174" s="1">
        <f t="shared" si="126"/>
        <v>0</v>
      </c>
      <c r="G1174" s="1">
        <f>SUMIFS(T_PROF[claims],T_PROF[year],G$2,T_PROF[encounter],G$4,T_PROF[bill_npi],$A1174)</f>
        <v>1</v>
      </c>
      <c r="H1174" s="1">
        <f>SUMIFS(T_PROF[claims],T_PROF[year],H$2,T_PROF[encounter],H$4,T_PROF[bill_npi],$A1174)</f>
        <v>0</v>
      </c>
      <c r="I1174" s="1">
        <f t="shared" si="127"/>
        <v>1</v>
      </c>
      <c r="J1174" s="1">
        <f>SUMIFS(T_PROF[claims],T_PROF[year],J$2,T_PROF[encounter],J$4,T_PROF[bill_npi],$A1174)</f>
        <v>0</v>
      </c>
      <c r="K1174" s="1">
        <f>SUMIFS(T_PROF[claims],T_PROF[year],K$2,T_PROF[encounter],K$4,T_PROF[bill_npi],$A1174)</f>
        <v>0</v>
      </c>
      <c r="L1174" s="1">
        <f t="shared" si="128"/>
        <v>0</v>
      </c>
      <c r="M1174" s="18">
        <f>SUMIFS(T_PROF[paid_amt],T_PROF[bill_npi],$A1174,T_PROF[year],M$2,T_PROF[encounter],M$4)</f>
        <v>0</v>
      </c>
      <c r="N1174" s="18">
        <f>SUMIFS(T_PROF[paid_amt],T_PROF[bill_npi],$A1174,T_PROF[year],N$2,T_PROF[encounter],N$4)</f>
        <v>0</v>
      </c>
      <c r="O1174" s="18">
        <f t="shared" si="129"/>
        <v>0</v>
      </c>
      <c r="P1174" s="1">
        <f t="shared" si="130"/>
        <v>0.33333333333333331</v>
      </c>
      <c r="Q1174" s="1">
        <f t="shared" si="131"/>
        <v>0</v>
      </c>
      <c r="R1174" s="1">
        <f t="shared" si="132"/>
        <v>0.33333333333333331</v>
      </c>
      <c r="S1174" s="2">
        <f>SUM($R$6:$R1174)/SUM($R$6:$R$1749)</f>
        <v>0.99193857170946098</v>
      </c>
    </row>
    <row r="1175" spans="1:19" x14ac:dyDescent="0.35">
      <c r="A1175">
        <v>1215121264</v>
      </c>
      <c r="B1175" t="s">
        <v>351</v>
      </c>
      <c r="C1175" t="s">
        <v>777</v>
      </c>
      <c r="D1175" s="1">
        <f>SUMIFS(T_PROF[claims],T_PROF[year],D$2,T_PROF[encounter],D$4,T_PROF[bill_npi],$A1175)</f>
        <v>1</v>
      </c>
      <c r="E1175" s="1">
        <f>SUMIFS(T_PROF[claims],T_PROF[year],E$2,T_PROF[encounter],E$4,T_PROF[bill_npi],$A1175)</f>
        <v>0</v>
      </c>
      <c r="F1175" s="1">
        <f t="shared" si="126"/>
        <v>1</v>
      </c>
      <c r="G1175" s="1">
        <f>SUMIFS(T_PROF[claims],T_PROF[year],G$2,T_PROF[encounter],G$4,T_PROF[bill_npi],$A1175)</f>
        <v>2</v>
      </c>
      <c r="H1175" s="1">
        <f>SUMIFS(T_PROF[claims],T_PROF[year],H$2,T_PROF[encounter],H$4,T_PROF[bill_npi],$A1175)</f>
        <v>0</v>
      </c>
      <c r="I1175" s="1">
        <f t="shared" si="127"/>
        <v>2</v>
      </c>
      <c r="J1175" s="1">
        <f>SUMIFS(T_PROF[claims],T_PROF[year],J$2,T_PROF[encounter],J$4,T_PROF[bill_npi],$A1175)</f>
        <v>0</v>
      </c>
      <c r="K1175" s="1">
        <f>SUMIFS(T_PROF[claims],T_PROF[year],K$2,T_PROF[encounter],K$4,T_PROF[bill_npi],$A1175)</f>
        <v>0</v>
      </c>
      <c r="L1175" s="1">
        <f t="shared" si="128"/>
        <v>0</v>
      </c>
      <c r="M1175" s="18">
        <f>SUMIFS(T_PROF[paid_amt],T_PROF[bill_npi],$A1175,T_PROF[year],M$2,T_PROF[encounter],M$4)</f>
        <v>0</v>
      </c>
      <c r="N1175" s="18">
        <f>SUMIFS(T_PROF[paid_amt],T_PROF[bill_npi],$A1175,T_PROF[year],N$2,T_PROF[encounter],N$4)</f>
        <v>0</v>
      </c>
      <c r="O1175" s="18">
        <f t="shared" si="129"/>
        <v>0</v>
      </c>
      <c r="P1175" s="1">
        <f t="shared" si="130"/>
        <v>1</v>
      </c>
      <c r="Q1175" s="1">
        <f t="shared" si="131"/>
        <v>0</v>
      </c>
      <c r="R1175" s="1">
        <f t="shared" si="132"/>
        <v>1</v>
      </c>
      <c r="S1175" s="2">
        <f>SUM($R$6:$R1175)/SUM($R$6:$R$1749)</f>
        <v>0.99196961700454656</v>
      </c>
    </row>
    <row r="1176" spans="1:19" x14ac:dyDescent="0.35">
      <c r="A1176">
        <v>1396959987</v>
      </c>
      <c r="B1176" t="s">
        <v>361</v>
      </c>
      <c r="C1176" t="s">
        <v>546</v>
      </c>
      <c r="D1176" s="1">
        <f>SUMIFS(T_PROF[claims],T_PROF[year],D$2,T_PROF[encounter],D$4,T_PROF[bill_npi],$A1176)</f>
        <v>0</v>
      </c>
      <c r="E1176" s="1">
        <f>SUMIFS(T_PROF[claims],T_PROF[year],E$2,T_PROF[encounter],E$4,T_PROF[bill_npi],$A1176)</f>
        <v>0</v>
      </c>
      <c r="F1176" s="1">
        <f t="shared" si="126"/>
        <v>0</v>
      </c>
      <c r="G1176" s="1">
        <f>SUMIFS(T_PROF[claims],T_PROF[year],G$2,T_PROF[encounter],G$4,T_PROF[bill_npi],$A1176)</f>
        <v>0</v>
      </c>
      <c r="H1176" s="1">
        <f>SUMIFS(T_PROF[claims],T_PROF[year],H$2,T_PROF[encounter],H$4,T_PROF[bill_npi],$A1176)</f>
        <v>0</v>
      </c>
      <c r="I1176" s="1">
        <f t="shared" si="127"/>
        <v>0</v>
      </c>
      <c r="J1176" s="1">
        <f>SUMIFS(T_PROF[claims],T_PROF[year],J$2,T_PROF[encounter],J$4,T_PROF[bill_npi],$A1176)</f>
        <v>1</v>
      </c>
      <c r="K1176" s="1">
        <f>SUMIFS(T_PROF[claims],T_PROF[year],K$2,T_PROF[encounter],K$4,T_PROF[bill_npi],$A1176)</f>
        <v>0</v>
      </c>
      <c r="L1176" s="1">
        <f t="shared" si="128"/>
        <v>1</v>
      </c>
      <c r="M1176" s="18">
        <f>SUMIFS(T_PROF[paid_amt],T_PROF[bill_npi],$A1176,T_PROF[year],M$2,T_PROF[encounter],M$4)</f>
        <v>1720.75</v>
      </c>
      <c r="N1176" s="18">
        <f>SUMIFS(T_PROF[paid_amt],T_PROF[bill_npi],$A1176,T_PROF[year],N$2,T_PROF[encounter],N$4)</f>
        <v>0</v>
      </c>
      <c r="O1176" s="18">
        <f t="shared" si="129"/>
        <v>1720.75</v>
      </c>
      <c r="P1176" s="1">
        <f t="shared" si="130"/>
        <v>0.33333333333333331</v>
      </c>
      <c r="Q1176" s="1">
        <f t="shared" si="131"/>
        <v>0</v>
      </c>
      <c r="R1176" s="1">
        <f t="shared" si="132"/>
        <v>0.33333333333333331</v>
      </c>
      <c r="S1176" s="2">
        <f>SUM($R$6:$R1176)/SUM($R$6:$R$1749)</f>
        <v>0.99197996543624167</v>
      </c>
    </row>
    <row r="1177" spans="1:19" x14ac:dyDescent="0.35">
      <c r="A1177">
        <v>1093754806</v>
      </c>
      <c r="B1177" t="s">
        <v>351</v>
      </c>
      <c r="C1177" t="s">
        <v>777</v>
      </c>
      <c r="D1177" s="1">
        <f>SUMIFS(T_PROF[claims],T_PROF[year],D$2,T_PROF[encounter],D$4,T_PROF[bill_npi],$A1177)</f>
        <v>0</v>
      </c>
      <c r="E1177" s="1">
        <f>SUMIFS(T_PROF[claims],T_PROF[year],E$2,T_PROF[encounter],E$4,T_PROF[bill_npi],$A1177)</f>
        <v>0</v>
      </c>
      <c r="F1177" s="1">
        <f t="shared" si="126"/>
        <v>0</v>
      </c>
      <c r="G1177" s="1">
        <f>SUMIFS(T_PROF[claims],T_PROF[year],G$2,T_PROF[encounter],G$4,T_PROF[bill_npi],$A1177)</f>
        <v>2</v>
      </c>
      <c r="H1177" s="1">
        <f>SUMIFS(T_PROF[claims],T_PROF[year],H$2,T_PROF[encounter],H$4,T_PROF[bill_npi],$A1177)</f>
        <v>0</v>
      </c>
      <c r="I1177" s="1">
        <f t="shared" si="127"/>
        <v>2</v>
      </c>
      <c r="J1177" s="1">
        <f>SUMIFS(T_PROF[claims],T_PROF[year],J$2,T_PROF[encounter],J$4,T_PROF[bill_npi],$A1177)</f>
        <v>4</v>
      </c>
      <c r="K1177" s="1">
        <f>SUMIFS(T_PROF[claims],T_PROF[year],K$2,T_PROF[encounter],K$4,T_PROF[bill_npi],$A1177)</f>
        <v>0</v>
      </c>
      <c r="L1177" s="1">
        <f t="shared" si="128"/>
        <v>4</v>
      </c>
      <c r="M1177" s="18">
        <f>SUMIFS(T_PROF[paid_amt],T_PROF[bill_npi],$A1177,T_PROF[year],M$2,T_PROF[encounter],M$4)</f>
        <v>1720.75</v>
      </c>
      <c r="N1177" s="18">
        <f>SUMIFS(T_PROF[paid_amt],T_PROF[bill_npi],$A1177,T_PROF[year],N$2,T_PROF[encounter],N$4)</f>
        <v>0</v>
      </c>
      <c r="O1177" s="18">
        <f t="shared" si="129"/>
        <v>1720.75</v>
      </c>
      <c r="P1177" s="1">
        <f t="shared" si="130"/>
        <v>2</v>
      </c>
      <c r="Q1177" s="1">
        <f t="shared" si="131"/>
        <v>0</v>
      </c>
      <c r="R1177" s="1">
        <f t="shared" si="132"/>
        <v>2</v>
      </c>
      <c r="S1177" s="2">
        <f>SUM($R$6:$R1177)/SUM($R$6:$R$1749)</f>
        <v>0.99204205602641271</v>
      </c>
    </row>
    <row r="1178" spans="1:19" x14ac:dyDescent="0.35">
      <c r="A1178">
        <v>1174925259</v>
      </c>
      <c r="B1178" t="s">
        <v>357</v>
      </c>
      <c r="C1178" t="s">
        <v>2208</v>
      </c>
      <c r="D1178" s="1">
        <f>SUMIFS(T_PROF[claims],T_PROF[year],D$2,T_PROF[encounter],D$4,T_PROF[bill_npi],$A1178)</f>
        <v>0</v>
      </c>
      <c r="E1178" s="1">
        <f>SUMIFS(T_PROF[claims],T_PROF[year],E$2,T_PROF[encounter],E$4,T_PROF[bill_npi],$A1178)</f>
        <v>0</v>
      </c>
      <c r="F1178" s="1">
        <f t="shared" si="126"/>
        <v>0</v>
      </c>
      <c r="G1178" s="1">
        <f>SUMIFS(T_PROF[claims],T_PROF[year],G$2,T_PROF[encounter],G$4,T_PROF[bill_npi],$A1178)</f>
        <v>0</v>
      </c>
      <c r="H1178" s="1">
        <f>SUMIFS(T_PROF[claims],T_PROF[year],H$2,T_PROF[encounter],H$4,T_PROF[bill_npi],$A1178)</f>
        <v>0</v>
      </c>
      <c r="I1178" s="1">
        <f t="shared" si="127"/>
        <v>0</v>
      </c>
      <c r="J1178" s="1">
        <f>SUMIFS(T_PROF[claims],T_PROF[year],J$2,T_PROF[encounter],J$4,T_PROF[bill_npi],$A1178)</f>
        <v>0</v>
      </c>
      <c r="K1178" s="1">
        <f>SUMIFS(T_PROF[claims],T_PROF[year],K$2,T_PROF[encounter],K$4,T_PROF[bill_npi],$A1178)</f>
        <v>0</v>
      </c>
      <c r="L1178" s="1">
        <f t="shared" si="128"/>
        <v>0</v>
      </c>
      <c r="M1178" s="18">
        <f>SUMIFS(T_PROF[paid_amt],T_PROF[bill_npi],$A1178,T_PROF[year],M$2,T_PROF[encounter],M$4)</f>
        <v>0</v>
      </c>
      <c r="N1178" s="18">
        <f>SUMIFS(T_PROF[paid_amt],T_PROF[bill_npi],$A1178,T_PROF[year],N$2,T_PROF[encounter],N$4)</f>
        <v>0</v>
      </c>
      <c r="O1178" s="18">
        <f t="shared" si="129"/>
        <v>0</v>
      </c>
      <c r="P1178" s="1">
        <f t="shared" si="130"/>
        <v>0</v>
      </c>
      <c r="Q1178" s="1">
        <f t="shared" si="131"/>
        <v>0</v>
      </c>
      <c r="R1178" s="1">
        <f t="shared" si="132"/>
        <v>0</v>
      </c>
      <c r="S1178" s="2">
        <f>SUM($R$6:$R1178)/SUM($R$6:$R$1749)</f>
        <v>0.99204205602641271</v>
      </c>
    </row>
    <row r="1179" spans="1:19" x14ac:dyDescent="0.35">
      <c r="A1179">
        <v>1518077106</v>
      </c>
      <c r="B1179" t="s">
        <v>351</v>
      </c>
      <c r="C1179" t="s">
        <v>777</v>
      </c>
      <c r="D1179" s="1">
        <f>SUMIFS(T_PROF[claims],T_PROF[year],D$2,T_PROF[encounter],D$4,T_PROF[bill_npi],$A1179)</f>
        <v>0</v>
      </c>
      <c r="E1179" s="1">
        <f>SUMIFS(T_PROF[claims],T_PROF[year],E$2,T_PROF[encounter],E$4,T_PROF[bill_npi],$A1179)</f>
        <v>0</v>
      </c>
      <c r="F1179" s="1">
        <f t="shared" si="126"/>
        <v>0</v>
      </c>
      <c r="G1179" s="1">
        <f>SUMIFS(T_PROF[claims],T_PROF[year],G$2,T_PROF[encounter],G$4,T_PROF[bill_npi],$A1179)</f>
        <v>0</v>
      </c>
      <c r="H1179" s="1">
        <f>SUMIFS(T_PROF[claims],T_PROF[year],H$2,T_PROF[encounter],H$4,T_PROF[bill_npi],$A1179)</f>
        <v>0</v>
      </c>
      <c r="I1179" s="1">
        <f t="shared" si="127"/>
        <v>0</v>
      </c>
      <c r="J1179" s="1">
        <f>SUMIFS(T_PROF[claims],T_PROF[year],J$2,T_PROF[encounter],J$4,T_PROF[bill_npi],$A1179)</f>
        <v>0</v>
      </c>
      <c r="K1179" s="1">
        <f>SUMIFS(T_PROF[claims],T_PROF[year],K$2,T_PROF[encounter],K$4,T_PROF[bill_npi],$A1179)</f>
        <v>0</v>
      </c>
      <c r="L1179" s="1">
        <f t="shared" si="128"/>
        <v>0</v>
      </c>
      <c r="M1179" s="18">
        <f>SUMIFS(T_PROF[paid_amt],T_PROF[bill_npi],$A1179,T_PROF[year],M$2,T_PROF[encounter],M$4)</f>
        <v>0</v>
      </c>
      <c r="N1179" s="18">
        <f>SUMIFS(T_PROF[paid_amt],T_PROF[bill_npi],$A1179,T_PROF[year],N$2,T_PROF[encounter],N$4)</f>
        <v>0</v>
      </c>
      <c r="O1179" s="18">
        <f t="shared" si="129"/>
        <v>0</v>
      </c>
      <c r="P1179" s="1">
        <f t="shared" si="130"/>
        <v>0</v>
      </c>
      <c r="Q1179" s="1">
        <f t="shared" si="131"/>
        <v>0</v>
      </c>
      <c r="R1179" s="1">
        <f t="shared" si="132"/>
        <v>0</v>
      </c>
      <c r="S1179" s="2">
        <f>SUM($R$6:$R1179)/SUM($R$6:$R$1749)</f>
        <v>0.99204205602641271</v>
      </c>
    </row>
    <row r="1180" spans="1:19" x14ac:dyDescent="0.35">
      <c r="A1180">
        <v>1992100135</v>
      </c>
      <c r="B1180" t="s">
        <v>357</v>
      </c>
      <c r="C1180" t="s">
        <v>2208</v>
      </c>
      <c r="D1180" s="1">
        <f>SUMIFS(T_PROF[claims],T_PROF[year],D$2,T_PROF[encounter],D$4,T_PROF[bill_npi],$A1180)</f>
        <v>0</v>
      </c>
      <c r="E1180" s="1">
        <f>SUMIFS(T_PROF[claims],T_PROF[year],E$2,T_PROF[encounter],E$4,T_PROF[bill_npi],$A1180)</f>
        <v>0</v>
      </c>
      <c r="F1180" s="1">
        <f t="shared" si="126"/>
        <v>0</v>
      </c>
      <c r="G1180" s="1">
        <f>SUMIFS(T_PROF[claims],T_PROF[year],G$2,T_PROF[encounter],G$4,T_PROF[bill_npi],$A1180)</f>
        <v>2</v>
      </c>
      <c r="H1180" s="1">
        <f>SUMIFS(T_PROF[claims],T_PROF[year],H$2,T_PROF[encounter],H$4,T_PROF[bill_npi],$A1180)</f>
        <v>0</v>
      </c>
      <c r="I1180" s="1">
        <f t="shared" si="127"/>
        <v>2</v>
      </c>
      <c r="J1180" s="1">
        <f>SUMIFS(T_PROF[claims],T_PROF[year],J$2,T_PROF[encounter],J$4,T_PROF[bill_npi],$A1180)</f>
        <v>1</v>
      </c>
      <c r="K1180" s="1">
        <f>SUMIFS(T_PROF[claims],T_PROF[year],K$2,T_PROF[encounter],K$4,T_PROF[bill_npi],$A1180)</f>
        <v>0</v>
      </c>
      <c r="L1180" s="1">
        <f t="shared" si="128"/>
        <v>1</v>
      </c>
      <c r="M1180" s="18">
        <f>SUMIFS(T_PROF[paid_amt],T_PROF[bill_npi],$A1180,T_PROF[year],M$2,T_PROF[encounter],M$4)</f>
        <v>1462.64</v>
      </c>
      <c r="N1180" s="18">
        <f>SUMIFS(T_PROF[paid_amt],T_PROF[bill_npi],$A1180,T_PROF[year],N$2,T_PROF[encounter],N$4)</f>
        <v>0</v>
      </c>
      <c r="O1180" s="18">
        <f t="shared" si="129"/>
        <v>1462.64</v>
      </c>
      <c r="P1180" s="1">
        <f t="shared" si="130"/>
        <v>1</v>
      </c>
      <c r="Q1180" s="1">
        <f t="shared" si="131"/>
        <v>0</v>
      </c>
      <c r="R1180" s="1">
        <f t="shared" si="132"/>
        <v>1</v>
      </c>
      <c r="S1180" s="2">
        <f>SUM($R$6:$R1180)/SUM($R$6:$R$1749)</f>
        <v>0.99207310132149829</v>
      </c>
    </row>
    <row r="1181" spans="1:19" x14ac:dyDescent="0.35">
      <c r="A1181">
        <v>1205992328</v>
      </c>
      <c r="B1181" t="s">
        <v>351</v>
      </c>
      <c r="C1181" t="s">
        <v>777</v>
      </c>
      <c r="D1181" s="1">
        <f>SUMIFS(T_PROF[claims],T_PROF[year],D$2,T_PROF[encounter],D$4,T_PROF[bill_npi],$A1181)</f>
        <v>1</v>
      </c>
      <c r="E1181" s="1">
        <f>SUMIFS(T_PROF[claims],T_PROF[year],E$2,T_PROF[encounter],E$4,T_PROF[bill_npi],$A1181)</f>
        <v>0</v>
      </c>
      <c r="F1181" s="1">
        <f t="shared" si="126"/>
        <v>1</v>
      </c>
      <c r="G1181" s="1">
        <f>SUMIFS(T_PROF[claims],T_PROF[year],G$2,T_PROF[encounter],G$4,T_PROF[bill_npi],$A1181)</f>
        <v>0</v>
      </c>
      <c r="H1181" s="1">
        <f>SUMIFS(T_PROF[claims],T_PROF[year],H$2,T_PROF[encounter],H$4,T_PROF[bill_npi],$A1181)</f>
        <v>2</v>
      </c>
      <c r="I1181" s="1">
        <f t="shared" si="127"/>
        <v>2</v>
      </c>
      <c r="J1181" s="1">
        <f>SUMIFS(T_PROF[claims],T_PROF[year],J$2,T_PROF[encounter],J$4,T_PROF[bill_npi],$A1181)</f>
        <v>0</v>
      </c>
      <c r="K1181" s="1">
        <f>SUMIFS(T_PROF[claims],T_PROF[year],K$2,T_PROF[encounter],K$4,T_PROF[bill_npi],$A1181)</f>
        <v>0</v>
      </c>
      <c r="L1181" s="1">
        <f t="shared" si="128"/>
        <v>0</v>
      </c>
      <c r="M1181" s="18">
        <f>SUMIFS(T_PROF[paid_amt],T_PROF[bill_npi],$A1181,T_PROF[year],M$2,T_PROF[encounter],M$4)</f>
        <v>0</v>
      </c>
      <c r="N1181" s="18">
        <f>SUMIFS(T_PROF[paid_amt],T_PROF[bill_npi],$A1181,T_PROF[year],N$2,T_PROF[encounter],N$4)</f>
        <v>0</v>
      </c>
      <c r="O1181" s="18">
        <f t="shared" si="129"/>
        <v>0</v>
      </c>
      <c r="P1181" s="1">
        <f t="shared" si="130"/>
        <v>0.33333333333333331</v>
      </c>
      <c r="Q1181" s="1">
        <f t="shared" si="131"/>
        <v>0.66666666666666663</v>
      </c>
      <c r="R1181" s="1">
        <f t="shared" si="132"/>
        <v>1</v>
      </c>
      <c r="S1181" s="2">
        <f>SUM($R$6:$R1181)/SUM($R$6:$R$1749)</f>
        <v>0.99210414661658375</v>
      </c>
    </row>
    <row r="1182" spans="1:19" x14ac:dyDescent="0.35">
      <c r="A1182">
        <v>1104231018</v>
      </c>
      <c r="B1182" t="s">
        <v>351</v>
      </c>
      <c r="C1182" t="s">
        <v>777</v>
      </c>
      <c r="D1182" s="1">
        <f>SUMIFS(T_PROF[claims],T_PROF[year],D$2,T_PROF[encounter],D$4,T_PROF[bill_npi],$A1182)</f>
        <v>1</v>
      </c>
      <c r="E1182" s="1">
        <f>SUMIFS(T_PROF[claims],T_PROF[year],E$2,T_PROF[encounter],E$4,T_PROF[bill_npi],$A1182)</f>
        <v>0</v>
      </c>
      <c r="F1182" s="1">
        <f t="shared" si="126"/>
        <v>1</v>
      </c>
      <c r="G1182" s="1">
        <f>SUMIFS(T_PROF[claims],T_PROF[year],G$2,T_PROF[encounter],G$4,T_PROF[bill_npi],$A1182)</f>
        <v>2</v>
      </c>
      <c r="H1182" s="1">
        <f>SUMIFS(T_PROF[claims],T_PROF[year],H$2,T_PROF[encounter],H$4,T_PROF[bill_npi],$A1182)</f>
        <v>0</v>
      </c>
      <c r="I1182" s="1">
        <f t="shared" si="127"/>
        <v>2</v>
      </c>
      <c r="J1182" s="1">
        <f>SUMIFS(T_PROF[claims],T_PROF[year],J$2,T_PROF[encounter],J$4,T_PROF[bill_npi],$A1182)</f>
        <v>1</v>
      </c>
      <c r="K1182" s="1">
        <f>SUMIFS(T_PROF[claims],T_PROF[year],K$2,T_PROF[encounter],K$4,T_PROF[bill_npi],$A1182)</f>
        <v>0</v>
      </c>
      <c r="L1182" s="1">
        <f t="shared" si="128"/>
        <v>1</v>
      </c>
      <c r="M1182" s="18">
        <f>SUMIFS(T_PROF[paid_amt],T_PROF[bill_npi],$A1182,T_PROF[year],M$2,T_PROF[encounter],M$4)</f>
        <v>0</v>
      </c>
      <c r="N1182" s="18">
        <f>SUMIFS(T_PROF[paid_amt],T_PROF[bill_npi],$A1182,T_PROF[year],N$2,T_PROF[encounter],N$4)</f>
        <v>0</v>
      </c>
      <c r="O1182" s="18">
        <f t="shared" si="129"/>
        <v>0</v>
      </c>
      <c r="P1182" s="1">
        <f t="shared" si="130"/>
        <v>1.3333333333333333</v>
      </c>
      <c r="Q1182" s="1">
        <f t="shared" si="131"/>
        <v>0</v>
      </c>
      <c r="R1182" s="1">
        <f t="shared" si="132"/>
        <v>1.3333333333333333</v>
      </c>
      <c r="S1182" s="2">
        <f>SUM($R$6:$R1182)/SUM($R$6:$R$1749)</f>
        <v>0.99214554034336444</v>
      </c>
    </row>
    <row r="1183" spans="1:19" x14ac:dyDescent="0.35">
      <c r="A1183">
        <v>1811383987</v>
      </c>
      <c r="B1183" t="s">
        <v>354</v>
      </c>
      <c r="C1183" t="s">
        <v>777</v>
      </c>
      <c r="D1183" s="1">
        <f>SUMIFS(T_PROF[claims],T_PROF[year],D$2,T_PROF[encounter],D$4,T_PROF[bill_npi],$A1183)</f>
        <v>0</v>
      </c>
      <c r="E1183" s="1">
        <f>SUMIFS(T_PROF[claims],T_PROF[year],E$2,T_PROF[encounter],E$4,T_PROF[bill_npi],$A1183)</f>
        <v>0</v>
      </c>
      <c r="F1183" s="1">
        <f t="shared" si="126"/>
        <v>0</v>
      </c>
      <c r="G1183" s="1">
        <f>SUMIFS(T_PROF[claims],T_PROF[year],G$2,T_PROF[encounter],G$4,T_PROF[bill_npi],$A1183)</f>
        <v>2</v>
      </c>
      <c r="H1183" s="1">
        <f>SUMIFS(T_PROF[claims],T_PROF[year],H$2,T_PROF[encounter],H$4,T_PROF[bill_npi],$A1183)</f>
        <v>0</v>
      </c>
      <c r="I1183" s="1">
        <f t="shared" si="127"/>
        <v>2</v>
      </c>
      <c r="J1183" s="1">
        <f>SUMIFS(T_PROF[claims],T_PROF[year],J$2,T_PROF[encounter],J$4,T_PROF[bill_npi],$A1183)</f>
        <v>1</v>
      </c>
      <c r="K1183" s="1">
        <f>SUMIFS(T_PROF[claims],T_PROF[year],K$2,T_PROF[encounter],K$4,T_PROF[bill_npi],$A1183)</f>
        <v>0</v>
      </c>
      <c r="L1183" s="1">
        <f t="shared" si="128"/>
        <v>1</v>
      </c>
      <c r="M1183" s="18">
        <f>SUMIFS(T_PROF[paid_amt],T_PROF[bill_npi],$A1183,T_PROF[year],M$2,T_PROF[encounter],M$4)</f>
        <v>0</v>
      </c>
      <c r="N1183" s="18">
        <f>SUMIFS(T_PROF[paid_amt],T_PROF[bill_npi],$A1183,T_PROF[year],N$2,T_PROF[encounter],N$4)</f>
        <v>0</v>
      </c>
      <c r="O1183" s="18">
        <f t="shared" si="129"/>
        <v>0</v>
      </c>
      <c r="P1183" s="1">
        <f t="shared" si="130"/>
        <v>1</v>
      </c>
      <c r="Q1183" s="1">
        <f t="shared" si="131"/>
        <v>0</v>
      </c>
      <c r="R1183" s="1">
        <f t="shared" si="132"/>
        <v>1</v>
      </c>
      <c r="S1183" s="2">
        <f>SUM($R$6:$R1183)/SUM($R$6:$R$1749)</f>
        <v>0.99217658563845001</v>
      </c>
    </row>
    <row r="1184" spans="1:19" x14ac:dyDescent="0.35">
      <c r="A1184">
        <v>1972689503</v>
      </c>
      <c r="B1184" t="s">
        <v>351</v>
      </c>
      <c r="C1184" t="s">
        <v>777</v>
      </c>
      <c r="D1184" s="1">
        <f>SUMIFS(T_PROF[claims],T_PROF[year],D$2,T_PROF[encounter],D$4,T_PROF[bill_npi],$A1184)</f>
        <v>0</v>
      </c>
      <c r="E1184" s="1">
        <f>SUMIFS(T_PROF[claims],T_PROF[year],E$2,T_PROF[encounter],E$4,T_PROF[bill_npi],$A1184)</f>
        <v>0</v>
      </c>
      <c r="F1184" s="1">
        <f t="shared" si="126"/>
        <v>0</v>
      </c>
      <c r="G1184" s="1">
        <f>SUMIFS(T_PROF[claims],T_PROF[year],G$2,T_PROF[encounter],G$4,T_PROF[bill_npi],$A1184)</f>
        <v>2</v>
      </c>
      <c r="H1184" s="1">
        <f>SUMIFS(T_PROF[claims],T_PROF[year],H$2,T_PROF[encounter],H$4,T_PROF[bill_npi],$A1184)</f>
        <v>0</v>
      </c>
      <c r="I1184" s="1">
        <f t="shared" si="127"/>
        <v>2</v>
      </c>
      <c r="J1184" s="1">
        <f>SUMIFS(T_PROF[claims],T_PROF[year],J$2,T_PROF[encounter],J$4,T_PROF[bill_npi],$A1184)</f>
        <v>2</v>
      </c>
      <c r="K1184" s="1">
        <f>SUMIFS(T_PROF[claims],T_PROF[year],K$2,T_PROF[encounter],K$4,T_PROF[bill_npi],$A1184)</f>
        <v>1</v>
      </c>
      <c r="L1184" s="1">
        <f t="shared" si="128"/>
        <v>3</v>
      </c>
      <c r="M1184" s="18">
        <f>SUMIFS(T_PROF[paid_amt],T_PROF[bill_npi],$A1184,T_PROF[year],M$2,T_PROF[encounter],M$4)</f>
        <v>1720.75</v>
      </c>
      <c r="N1184" s="18">
        <f>SUMIFS(T_PROF[paid_amt],T_PROF[bill_npi],$A1184,T_PROF[year],N$2,T_PROF[encounter],N$4)</f>
        <v>1720.75</v>
      </c>
      <c r="O1184" s="18">
        <f t="shared" si="129"/>
        <v>3441.5</v>
      </c>
      <c r="P1184" s="1">
        <f t="shared" si="130"/>
        <v>1.3333333333333333</v>
      </c>
      <c r="Q1184" s="1">
        <f t="shared" si="131"/>
        <v>0.33333333333333331</v>
      </c>
      <c r="R1184" s="1">
        <f t="shared" si="132"/>
        <v>1.6666666666666667</v>
      </c>
      <c r="S1184" s="2">
        <f>SUM($R$6:$R1184)/SUM($R$6:$R$1749)</f>
        <v>0.99222832779692594</v>
      </c>
    </row>
    <row r="1185" spans="1:19" x14ac:dyDescent="0.35">
      <c r="A1185">
        <v>1407811326</v>
      </c>
      <c r="B1185" t="s">
        <v>342</v>
      </c>
      <c r="C1185" t="e">
        <v>#N/A</v>
      </c>
      <c r="D1185" s="1">
        <f>SUMIFS(T_PROF[claims],T_PROF[year],D$2,T_PROF[encounter],D$4,T_PROF[bill_npi],$A1185)</f>
        <v>1</v>
      </c>
      <c r="E1185" s="1">
        <f>SUMIFS(T_PROF[claims],T_PROF[year],E$2,T_PROF[encounter],E$4,T_PROF[bill_npi],$A1185)</f>
        <v>0</v>
      </c>
      <c r="F1185" s="1">
        <f t="shared" si="126"/>
        <v>1</v>
      </c>
      <c r="G1185" s="1">
        <f>SUMIFS(T_PROF[claims],T_PROF[year],G$2,T_PROF[encounter],G$4,T_PROF[bill_npi],$A1185)</f>
        <v>1</v>
      </c>
      <c r="H1185" s="1">
        <f>SUMIFS(T_PROF[claims],T_PROF[year],H$2,T_PROF[encounter],H$4,T_PROF[bill_npi],$A1185)</f>
        <v>0</v>
      </c>
      <c r="I1185" s="1">
        <f t="shared" si="127"/>
        <v>1</v>
      </c>
      <c r="J1185" s="1">
        <f>SUMIFS(T_PROF[claims],T_PROF[year],J$2,T_PROF[encounter],J$4,T_PROF[bill_npi],$A1185)</f>
        <v>0</v>
      </c>
      <c r="K1185" s="1">
        <f>SUMIFS(T_PROF[claims],T_PROF[year],K$2,T_PROF[encounter],K$4,T_PROF[bill_npi],$A1185)</f>
        <v>0</v>
      </c>
      <c r="L1185" s="1">
        <f t="shared" si="128"/>
        <v>0</v>
      </c>
      <c r="M1185" s="18">
        <f>SUMIFS(T_PROF[paid_amt],T_PROF[bill_npi],$A1185,T_PROF[year],M$2,T_PROF[encounter],M$4)</f>
        <v>0</v>
      </c>
      <c r="N1185" s="18">
        <f>SUMIFS(T_PROF[paid_amt],T_PROF[bill_npi],$A1185,T_PROF[year],N$2,T_PROF[encounter],N$4)</f>
        <v>0</v>
      </c>
      <c r="O1185" s="18">
        <f t="shared" si="129"/>
        <v>0</v>
      </c>
      <c r="P1185" s="1">
        <f t="shared" si="130"/>
        <v>0.66666666666666663</v>
      </c>
      <c r="Q1185" s="1">
        <f t="shared" si="131"/>
        <v>0</v>
      </c>
      <c r="R1185" s="1">
        <f t="shared" si="132"/>
        <v>0.66666666666666663</v>
      </c>
      <c r="S1185" s="2">
        <f>SUM($R$6:$R1185)/SUM($R$6:$R$1749)</f>
        <v>0.99224902466031628</v>
      </c>
    </row>
    <row r="1186" spans="1:19" x14ac:dyDescent="0.35">
      <c r="A1186">
        <v>1992720460</v>
      </c>
      <c r="B1186" t="s">
        <v>357</v>
      </c>
      <c r="C1186" t="s">
        <v>2208</v>
      </c>
      <c r="D1186" s="1">
        <f>SUMIFS(T_PROF[claims],T_PROF[year],D$2,T_PROF[encounter],D$4,T_PROF[bill_npi],$A1186)</f>
        <v>0</v>
      </c>
      <c r="E1186" s="1">
        <f>SUMIFS(T_PROF[claims],T_PROF[year],E$2,T_PROF[encounter],E$4,T_PROF[bill_npi],$A1186)</f>
        <v>0</v>
      </c>
      <c r="F1186" s="1">
        <f t="shared" si="126"/>
        <v>0</v>
      </c>
      <c r="G1186" s="1">
        <f>SUMIFS(T_PROF[claims],T_PROF[year],G$2,T_PROF[encounter],G$4,T_PROF[bill_npi],$A1186)</f>
        <v>2</v>
      </c>
      <c r="H1186" s="1">
        <f>SUMIFS(T_PROF[claims],T_PROF[year],H$2,T_PROF[encounter],H$4,T_PROF[bill_npi],$A1186)</f>
        <v>0</v>
      </c>
      <c r="I1186" s="1">
        <f t="shared" si="127"/>
        <v>2</v>
      </c>
      <c r="J1186" s="1">
        <f>SUMIFS(T_PROF[claims],T_PROF[year],J$2,T_PROF[encounter],J$4,T_PROF[bill_npi],$A1186)</f>
        <v>0</v>
      </c>
      <c r="K1186" s="1">
        <f>SUMIFS(T_PROF[claims],T_PROF[year],K$2,T_PROF[encounter],K$4,T_PROF[bill_npi],$A1186)</f>
        <v>0</v>
      </c>
      <c r="L1186" s="1">
        <f t="shared" si="128"/>
        <v>0</v>
      </c>
      <c r="M1186" s="18">
        <f>SUMIFS(T_PROF[paid_amt],T_PROF[bill_npi],$A1186,T_PROF[year],M$2,T_PROF[encounter],M$4)</f>
        <v>0</v>
      </c>
      <c r="N1186" s="18">
        <f>SUMIFS(T_PROF[paid_amt],T_PROF[bill_npi],$A1186,T_PROF[year],N$2,T_PROF[encounter],N$4)</f>
        <v>0</v>
      </c>
      <c r="O1186" s="18">
        <f t="shared" si="129"/>
        <v>0</v>
      </c>
      <c r="P1186" s="1">
        <f t="shared" si="130"/>
        <v>0.66666666666666663</v>
      </c>
      <c r="Q1186" s="1">
        <f t="shared" si="131"/>
        <v>0</v>
      </c>
      <c r="R1186" s="1">
        <f t="shared" si="132"/>
        <v>0.66666666666666663</v>
      </c>
      <c r="S1186" s="2">
        <f>SUM($R$6:$R1186)/SUM($R$6:$R$1749)</f>
        <v>0.99226972152370663</v>
      </c>
    </row>
    <row r="1187" spans="1:19" x14ac:dyDescent="0.35">
      <c r="A1187">
        <v>1225474364</v>
      </c>
      <c r="B1187" t="s">
        <v>367</v>
      </c>
      <c r="C1187" t="s">
        <v>2086</v>
      </c>
      <c r="D1187" s="1">
        <f>SUMIFS(T_PROF[claims],T_PROF[year],D$2,T_PROF[encounter],D$4,T_PROF[bill_npi],$A1187)</f>
        <v>0</v>
      </c>
      <c r="E1187" s="1">
        <f>SUMIFS(T_PROF[claims],T_PROF[year],E$2,T_PROF[encounter],E$4,T_PROF[bill_npi],$A1187)</f>
        <v>0</v>
      </c>
      <c r="F1187" s="1">
        <f t="shared" si="126"/>
        <v>0</v>
      </c>
      <c r="G1187" s="1">
        <f>SUMIFS(T_PROF[claims],T_PROF[year],G$2,T_PROF[encounter],G$4,T_PROF[bill_npi],$A1187)</f>
        <v>0</v>
      </c>
      <c r="H1187" s="1">
        <f>SUMIFS(T_PROF[claims],T_PROF[year],H$2,T_PROF[encounter],H$4,T_PROF[bill_npi],$A1187)</f>
        <v>0</v>
      </c>
      <c r="I1187" s="1">
        <f t="shared" si="127"/>
        <v>0</v>
      </c>
      <c r="J1187" s="1">
        <f>SUMIFS(T_PROF[claims],T_PROF[year],J$2,T_PROF[encounter],J$4,T_PROF[bill_npi],$A1187)</f>
        <v>2</v>
      </c>
      <c r="K1187" s="1">
        <f>SUMIFS(T_PROF[claims],T_PROF[year],K$2,T_PROF[encounter],K$4,T_PROF[bill_npi],$A1187)</f>
        <v>0</v>
      </c>
      <c r="L1187" s="1">
        <f t="shared" si="128"/>
        <v>2</v>
      </c>
      <c r="M1187" s="18">
        <f>SUMIFS(T_PROF[paid_amt],T_PROF[bill_npi],$A1187,T_PROF[year],M$2,T_PROF[encounter],M$4)</f>
        <v>1462.64</v>
      </c>
      <c r="N1187" s="18">
        <f>SUMIFS(T_PROF[paid_amt],T_PROF[bill_npi],$A1187,T_PROF[year],N$2,T_PROF[encounter],N$4)</f>
        <v>0</v>
      </c>
      <c r="O1187" s="18">
        <f t="shared" si="129"/>
        <v>1462.64</v>
      </c>
      <c r="P1187" s="1">
        <f t="shared" si="130"/>
        <v>0.66666666666666663</v>
      </c>
      <c r="Q1187" s="1">
        <f t="shared" si="131"/>
        <v>0</v>
      </c>
      <c r="R1187" s="1">
        <f t="shared" si="132"/>
        <v>0.66666666666666663</v>
      </c>
      <c r="S1187" s="2">
        <f>SUM($R$6:$R1187)/SUM($R$6:$R$1749)</f>
        <v>0.99229041838709708</v>
      </c>
    </row>
    <row r="1188" spans="1:19" x14ac:dyDescent="0.35">
      <c r="A1188">
        <v>1871579003</v>
      </c>
      <c r="B1188" t="s">
        <v>352</v>
      </c>
      <c r="C1188" t="s">
        <v>2130</v>
      </c>
      <c r="D1188" s="1">
        <f>SUMIFS(T_PROF[claims],T_PROF[year],D$2,T_PROF[encounter],D$4,T_PROF[bill_npi],$A1188)</f>
        <v>2</v>
      </c>
      <c r="E1188" s="1">
        <f>SUMIFS(T_PROF[claims],T_PROF[year],E$2,T_PROF[encounter],E$4,T_PROF[bill_npi],$A1188)</f>
        <v>0</v>
      </c>
      <c r="F1188" s="1">
        <f t="shared" si="126"/>
        <v>2</v>
      </c>
      <c r="G1188" s="1">
        <f>SUMIFS(T_PROF[claims],T_PROF[year],G$2,T_PROF[encounter],G$4,T_PROF[bill_npi],$A1188)</f>
        <v>0</v>
      </c>
      <c r="H1188" s="1">
        <f>SUMIFS(T_PROF[claims],T_PROF[year],H$2,T_PROF[encounter],H$4,T_PROF[bill_npi],$A1188)</f>
        <v>0</v>
      </c>
      <c r="I1188" s="1">
        <f t="shared" si="127"/>
        <v>0</v>
      </c>
      <c r="J1188" s="1">
        <f>SUMIFS(T_PROF[claims],T_PROF[year],J$2,T_PROF[encounter],J$4,T_PROF[bill_npi],$A1188)</f>
        <v>0</v>
      </c>
      <c r="K1188" s="1">
        <f>SUMIFS(T_PROF[claims],T_PROF[year],K$2,T_PROF[encounter],K$4,T_PROF[bill_npi],$A1188)</f>
        <v>0</v>
      </c>
      <c r="L1188" s="1">
        <f t="shared" si="128"/>
        <v>0</v>
      </c>
      <c r="M1188" s="18">
        <f>SUMIFS(T_PROF[paid_amt],T_PROF[bill_npi],$A1188,T_PROF[year],M$2,T_PROF[encounter],M$4)</f>
        <v>0</v>
      </c>
      <c r="N1188" s="18">
        <f>SUMIFS(T_PROF[paid_amt],T_PROF[bill_npi],$A1188,T_PROF[year],N$2,T_PROF[encounter],N$4)</f>
        <v>0</v>
      </c>
      <c r="O1188" s="18">
        <f t="shared" si="129"/>
        <v>0</v>
      </c>
      <c r="P1188" s="1">
        <f t="shared" si="130"/>
        <v>0.66666666666666663</v>
      </c>
      <c r="Q1188" s="1">
        <f t="shared" si="131"/>
        <v>0</v>
      </c>
      <c r="R1188" s="1">
        <f t="shared" si="132"/>
        <v>0.66666666666666663</v>
      </c>
      <c r="S1188" s="2">
        <f>SUM($R$6:$R1188)/SUM($R$6:$R$1749)</f>
        <v>0.99231111525048743</v>
      </c>
    </row>
    <row r="1189" spans="1:19" x14ac:dyDescent="0.35">
      <c r="A1189">
        <v>1063652972</v>
      </c>
      <c r="B1189" t="s">
        <v>358</v>
      </c>
      <c r="C1189" t="s">
        <v>777</v>
      </c>
      <c r="D1189" s="1">
        <f>SUMIFS(T_PROF[claims],T_PROF[year],D$2,T_PROF[encounter],D$4,T_PROF[bill_npi],$A1189)</f>
        <v>2</v>
      </c>
      <c r="E1189" s="1">
        <f>SUMIFS(T_PROF[claims],T_PROF[year],E$2,T_PROF[encounter],E$4,T_PROF[bill_npi],$A1189)</f>
        <v>0</v>
      </c>
      <c r="F1189" s="1">
        <f t="shared" si="126"/>
        <v>2</v>
      </c>
      <c r="G1189" s="1">
        <f>SUMIFS(T_PROF[claims],T_PROF[year],G$2,T_PROF[encounter],G$4,T_PROF[bill_npi],$A1189)</f>
        <v>0</v>
      </c>
      <c r="H1189" s="1">
        <f>SUMIFS(T_PROF[claims],T_PROF[year],H$2,T_PROF[encounter],H$4,T_PROF[bill_npi],$A1189)</f>
        <v>0</v>
      </c>
      <c r="I1189" s="1">
        <f t="shared" si="127"/>
        <v>0</v>
      </c>
      <c r="J1189" s="1">
        <f>SUMIFS(T_PROF[claims],T_PROF[year],J$2,T_PROF[encounter],J$4,T_PROF[bill_npi],$A1189)</f>
        <v>0</v>
      </c>
      <c r="K1189" s="1">
        <f>SUMIFS(T_PROF[claims],T_PROF[year],K$2,T_PROF[encounter],K$4,T_PROF[bill_npi],$A1189)</f>
        <v>0</v>
      </c>
      <c r="L1189" s="1">
        <f t="shared" si="128"/>
        <v>0</v>
      </c>
      <c r="M1189" s="18">
        <f>SUMIFS(T_PROF[paid_amt],T_PROF[bill_npi],$A1189,T_PROF[year],M$2,T_PROF[encounter],M$4)</f>
        <v>0</v>
      </c>
      <c r="N1189" s="18">
        <f>SUMIFS(T_PROF[paid_amt],T_PROF[bill_npi],$A1189,T_PROF[year],N$2,T_PROF[encounter],N$4)</f>
        <v>0</v>
      </c>
      <c r="O1189" s="18">
        <f t="shared" si="129"/>
        <v>0</v>
      </c>
      <c r="P1189" s="1">
        <f t="shared" si="130"/>
        <v>0.66666666666666663</v>
      </c>
      <c r="Q1189" s="1">
        <f t="shared" si="131"/>
        <v>0</v>
      </c>
      <c r="R1189" s="1">
        <f t="shared" si="132"/>
        <v>0.66666666666666663</v>
      </c>
      <c r="S1189" s="2">
        <f>SUM($R$6:$R1189)/SUM($R$6:$R$1749)</f>
        <v>0.99233181211387789</v>
      </c>
    </row>
    <row r="1190" spans="1:19" x14ac:dyDescent="0.35">
      <c r="A1190">
        <v>1376538025</v>
      </c>
      <c r="B1190" t="s">
        <v>351</v>
      </c>
      <c r="C1190" t="s">
        <v>777</v>
      </c>
      <c r="D1190" s="1">
        <f>SUMIFS(T_PROF[claims],T_PROF[year],D$2,T_PROF[encounter],D$4,T_PROF[bill_npi],$A1190)</f>
        <v>0</v>
      </c>
      <c r="E1190" s="1">
        <f>SUMIFS(T_PROF[claims],T_PROF[year],E$2,T_PROF[encounter],E$4,T_PROF[bill_npi],$A1190)</f>
        <v>0</v>
      </c>
      <c r="F1190" s="1">
        <f t="shared" si="126"/>
        <v>0</v>
      </c>
      <c r="G1190" s="1">
        <f>SUMIFS(T_PROF[claims],T_PROF[year],G$2,T_PROF[encounter],G$4,T_PROF[bill_npi],$A1190)</f>
        <v>0</v>
      </c>
      <c r="H1190" s="1">
        <f>SUMIFS(T_PROF[claims],T_PROF[year],H$2,T_PROF[encounter],H$4,T_PROF[bill_npi],$A1190)</f>
        <v>0</v>
      </c>
      <c r="I1190" s="1">
        <f t="shared" si="127"/>
        <v>0</v>
      </c>
      <c r="J1190" s="1">
        <f>SUMIFS(T_PROF[claims],T_PROF[year],J$2,T_PROF[encounter],J$4,T_PROF[bill_npi],$A1190)</f>
        <v>1</v>
      </c>
      <c r="K1190" s="1">
        <f>SUMIFS(T_PROF[claims],T_PROF[year],K$2,T_PROF[encounter],K$4,T_PROF[bill_npi],$A1190)</f>
        <v>0</v>
      </c>
      <c r="L1190" s="1">
        <f t="shared" si="128"/>
        <v>1</v>
      </c>
      <c r="M1190" s="18">
        <f>SUMIFS(T_PROF[paid_amt],T_PROF[bill_npi],$A1190,T_PROF[year],M$2,T_PROF[encounter],M$4)</f>
        <v>1720.75</v>
      </c>
      <c r="N1190" s="18">
        <f>SUMIFS(T_PROF[paid_amt],T_PROF[bill_npi],$A1190,T_PROF[year],N$2,T_PROF[encounter],N$4)</f>
        <v>0</v>
      </c>
      <c r="O1190" s="18">
        <f t="shared" si="129"/>
        <v>1720.75</v>
      </c>
      <c r="P1190" s="1">
        <f t="shared" si="130"/>
        <v>0.33333333333333331</v>
      </c>
      <c r="Q1190" s="1">
        <f t="shared" si="131"/>
        <v>0</v>
      </c>
      <c r="R1190" s="1">
        <f t="shared" si="132"/>
        <v>0.33333333333333331</v>
      </c>
      <c r="S1190" s="2">
        <f>SUM($R$6:$R1190)/SUM($R$6:$R$1749)</f>
        <v>0.992342160545573</v>
      </c>
    </row>
    <row r="1191" spans="1:19" x14ac:dyDescent="0.35">
      <c r="A1191">
        <v>1770563272</v>
      </c>
      <c r="B1191" t="s">
        <v>354</v>
      </c>
      <c r="C1191" t="s">
        <v>777</v>
      </c>
      <c r="D1191" s="1">
        <f>SUMIFS(T_PROF[claims],T_PROF[year],D$2,T_PROF[encounter],D$4,T_PROF[bill_npi],$A1191)</f>
        <v>0</v>
      </c>
      <c r="E1191" s="1">
        <f>SUMIFS(T_PROF[claims],T_PROF[year],E$2,T_PROF[encounter],E$4,T_PROF[bill_npi],$A1191)</f>
        <v>0</v>
      </c>
      <c r="F1191" s="1">
        <f t="shared" si="126"/>
        <v>0</v>
      </c>
      <c r="G1191" s="1">
        <f>SUMIFS(T_PROF[claims],T_PROF[year],G$2,T_PROF[encounter],G$4,T_PROF[bill_npi],$A1191)</f>
        <v>0</v>
      </c>
      <c r="H1191" s="1">
        <f>SUMIFS(T_PROF[claims],T_PROF[year],H$2,T_PROF[encounter],H$4,T_PROF[bill_npi],$A1191)</f>
        <v>1</v>
      </c>
      <c r="I1191" s="1">
        <f t="shared" si="127"/>
        <v>1</v>
      </c>
      <c r="J1191" s="1">
        <f>SUMIFS(T_PROF[claims],T_PROF[year],J$2,T_PROF[encounter],J$4,T_PROF[bill_npi],$A1191)</f>
        <v>0</v>
      </c>
      <c r="K1191" s="1">
        <f>SUMIFS(T_PROF[claims],T_PROF[year],K$2,T_PROF[encounter],K$4,T_PROF[bill_npi],$A1191)</f>
        <v>1</v>
      </c>
      <c r="L1191" s="1">
        <f t="shared" si="128"/>
        <v>1</v>
      </c>
      <c r="M1191" s="18">
        <f>SUMIFS(T_PROF[paid_amt],T_PROF[bill_npi],$A1191,T_PROF[year],M$2,T_PROF[encounter],M$4)</f>
        <v>0</v>
      </c>
      <c r="N1191" s="18">
        <f>SUMIFS(T_PROF[paid_amt],T_PROF[bill_npi],$A1191,T_PROF[year],N$2,T_PROF[encounter],N$4)</f>
        <v>2009.72</v>
      </c>
      <c r="O1191" s="18">
        <f t="shared" si="129"/>
        <v>2009.72</v>
      </c>
      <c r="P1191" s="1">
        <f t="shared" si="130"/>
        <v>0</v>
      </c>
      <c r="Q1191" s="1">
        <f t="shared" si="131"/>
        <v>0.66666666666666663</v>
      </c>
      <c r="R1191" s="1">
        <f t="shared" si="132"/>
        <v>0.66666666666666663</v>
      </c>
      <c r="S1191" s="2">
        <f>SUM($R$6:$R1191)/SUM($R$6:$R$1749)</f>
        <v>0.99236285740896335</v>
      </c>
    </row>
    <row r="1192" spans="1:19" x14ac:dyDescent="0.35">
      <c r="A1192">
        <v>1952503476</v>
      </c>
      <c r="B1192" t="s">
        <v>351</v>
      </c>
      <c r="C1192" t="s">
        <v>777</v>
      </c>
      <c r="D1192" s="1">
        <f>SUMIFS(T_PROF[claims],T_PROF[year],D$2,T_PROF[encounter],D$4,T_PROF[bill_npi],$A1192)</f>
        <v>0</v>
      </c>
      <c r="E1192" s="1">
        <f>SUMIFS(T_PROF[claims],T_PROF[year],E$2,T_PROF[encounter],E$4,T_PROF[bill_npi],$A1192)</f>
        <v>0</v>
      </c>
      <c r="F1192" s="1">
        <f t="shared" si="126"/>
        <v>0</v>
      </c>
      <c r="G1192" s="1">
        <f>SUMIFS(T_PROF[claims],T_PROF[year],G$2,T_PROF[encounter],G$4,T_PROF[bill_npi],$A1192)</f>
        <v>0</v>
      </c>
      <c r="H1192" s="1">
        <f>SUMIFS(T_PROF[claims],T_PROF[year],H$2,T_PROF[encounter],H$4,T_PROF[bill_npi],$A1192)</f>
        <v>0</v>
      </c>
      <c r="I1192" s="1">
        <f t="shared" si="127"/>
        <v>0</v>
      </c>
      <c r="J1192" s="1">
        <f>SUMIFS(T_PROF[claims],T_PROF[year],J$2,T_PROF[encounter],J$4,T_PROF[bill_npi],$A1192)</f>
        <v>0</v>
      </c>
      <c r="K1192" s="1">
        <f>SUMIFS(T_PROF[claims],T_PROF[year],K$2,T_PROF[encounter],K$4,T_PROF[bill_npi],$A1192)</f>
        <v>3</v>
      </c>
      <c r="L1192" s="1">
        <f t="shared" si="128"/>
        <v>3</v>
      </c>
      <c r="M1192" s="18">
        <f>SUMIFS(T_PROF[paid_amt],T_PROF[bill_npi],$A1192,T_PROF[year],M$2,T_PROF[encounter],M$4)</f>
        <v>0</v>
      </c>
      <c r="N1192" s="18">
        <f>SUMIFS(T_PROF[paid_amt],T_PROF[bill_npi],$A1192,T_PROF[year],N$2,T_PROF[encounter],N$4)</f>
        <v>9600</v>
      </c>
      <c r="O1192" s="18">
        <f t="shared" si="129"/>
        <v>9600</v>
      </c>
      <c r="P1192" s="1">
        <f t="shared" si="130"/>
        <v>0</v>
      </c>
      <c r="Q1192" s="1">
        <f t="shared" si="131"/>
        <v>1</v>
      </c>
      <c r="R1192" s="1">
        <f t="shared" si="132"/>
        <v>1</v>
      </c>
      <c r="S1192" s="2">
        <f>SUM($R$6:$R1192)/SUM($R$6:$R$1749)</f>
        <v>0.99239390270404892</v>
      </c>
    </row>
    <row r="1193" spans="1:19" x14ac:dyDescent="0.35">
      <c r="A1193">
        <v>1285819904</v>
      </c>
      <c r="B1193" t="s">
        <v>351</v>
      </c>
      <c r="C1193" t="s">
        <v>777</v>
      </c>
      <c r="D1193" s="1">
        <f>SUMIFS(T_PROF[claims],T_PROF[year],D$2,T_PROF[encounter],D$4,T_PROF[bill_npi],$A1193)</f>
        <v>2</v>
      </c>
      <c r="E1193" s="1">
        <f>SUMIFS(T_PROF[claims],T_PROF[year],E$2,T_PROF[encounter],E$4,T_PROF[bill_npi],$A1193)</f>
        <v>0</v>
      </c>
      <c r="F1193" s="1">
        <f t="shared" si="126"/>
        <v>2</v>
      </c>
      <c r="G1193" s="1">
        <f>SUMIFS(T_PROF[claims],T_PROF[year],G$2,T_PROF[encounter],G$4,T_PROF[bill_npi],$A1193)</f>
        <v>0</v>
      </c>
      <c r="H1193" s="1">
        <f>SUMIFS(T_PROF[claims],T_PROF[year],H$2,T_PROF[encounter],H$4,T_PROF[bill_npi],$A1193)</f>
        <v>0</v>
      </c>
      <c r="I1193" s="1">
        <f t="shared" si="127"/>
        <v>0</v>
      </c>
      <c r="J1193" s="1">
        <f>SUMIFS(T_PROF[claims],T_PROF[year],J$2,T_PROF[encounter],J$4,T_PROF[bill_npi],$A1193)</f>
        <v>0</v>
      </c>
      <c r="K1193" s="1">
        <f>SUMIFS(T_PROF[claims],T_PROF[year],K$2,T_PROF[encounter],K$4,T_PROF[bill_npi],$A1193)</f>
        <v>0</v>
      </c>
      <c r="L1193" s="1">
        <f t="shared" si="128"/>
        <v>0</v>
      </c>
      <c r="M1193" s="18">
        <f>SUMIFS(T_PROF[paid_amt],T_PROF[bill_npi],$A1193,T_PROF[year],M$2,T_PROF[encounter],M$4)</f>
        <v>0</v>
      </c>
      <c r="N1193" s="18">
        <f>SUMIFS(T_PROF[paid_amt],T_PROF[bill_npi],$A1193,T_PROF[year],N$2,T_PROF[encounter],N$4)</f>
        <v>0</v>
      </c>
      <c r="O1193" s="18">
        <f t="shared" si="129"/>
        <v>0</v>
      </c>
      <c r="P1193" s="1">
        <f t="shared" si="130"/>
        <v>0.66666666666666663</v>
      </c>
      <c r="Q1193" s="1">
        <f t="shared" si="131"/>
        <v>0</v>
      </c>
      <c r="R1193" s="1">
        <f t="shared" si="132"/>
        <v>0.66666666666666663</v>
      </c>
      <c r="S1193" s="2">
        <f>SUM($R$6:$R1193)/SUM($R$6:$R$1749)</f>
        <v>0.99241459956743927</v>
      </c>
    </row>
    <row r="1194" spans="1:19" x14ac:dyDescent="0.35">
      <c r="A1194">
        <v>1487673125</v>
      </c>
      <c r="B1194" t="s">
        <v>361</v>
      </c>
      <c r="C1194" t="s">
        <v>546</v>
      </c>
      <c r="D1194" s="1">
        <f>SUMIFS(T_PROF[claims],T_PROF[year],D$2,T_PROF[encounter],D$4,T_PROF[bill_npi],$A1194)</f>
        <v>0</v>
      </c>
      <c r="E1194" s="1">
        <f>SUMIFS(T_PROF[claims],T_PROF[year],E$2,T_PROF[encounter],E$4,T_PROF[bill_npi],$A1194)</f>
        <v>0</v>
      </c>
      <c r="F1194" s="1">
        <f t="shared" si="126"/>
        <v>0</v>
      </c>
      <c r="G1194" s="1">
        <f>SUMIFS(T_PROF[claims],T_PROF[year],G$2,T_PROF[encounter],G$4,T_PROF[bill_npi],$A1194)</f>
        <v>1</v>
      </c>
      <c r="H1194" s="1">
        <f>SUMIFS(T_PROF[claims],T_PROF[year],H$2,T_PROF[encounter],H$4,T_PROF[bill_npi],$A1194)</f>
        <v>0</v>
      </c>
      <c r="I1194" s="1">
        <f t="shared" si="127"/>
        <v>1</v>
      </c>
      <c r="J1194" s="1">
        <f>SUMIFS(T_PROF[claims],T_PROF[year],J$2,T_PROF[encounter],J$4,T_PROF[bill_npi],$A1194)</f>
        <v>1</v>
      </c>
      <c r="K1194" s="1">
        <f>SUMIFS(T_PROF[claims],T_PROF[year],K$2,T_PROF[encounter],K$4,T_PROF[bill_npi],$A1194)</f>
        <v>0</v>
      </c>
      <c r="L1194" s="1">
        <f t="shared" si="128"/>
        <v>1</v>
      </c>
      <c r="M1194" s="18">
        <f>SUMIFS(T_PROF[paid_amt],T_PROF[bill_npi],$A1194,T_PROF[year],M$2,T_PROF[encounter],M$4)</f>
        <v>31.89</v>
      </c>
      <c r="N1194" s="18">
        <f>SUMIFS(T_PROF[paid_amt],T_PROF[bill_npi],$A1194,T_PROF[year],N$2,T_PROF[encounter],N$4)</f>
        <v>0</v>
      </c>
      <c r="O1194" s="18">
        <f t="shared" si="129"/>
        <v>31.89</v>
      </c>
      <c r="P1194" s="1">
        <f t="shared" si="130"/>
        <v>0.66666666666666663</v>
      </c>
      <c r="Q1194" s="1">
        <f t="shared" si="131"/>
        <v>0</v>
      </c>
      <c r="R1194" s="1">
        <f t="shared" si="132"/>
        <v>0.66666666666666663</v>
      </c>
      <c r="S1194" s="2">
        <f>SUM($R$6:$R1194)/SUM($R$6:$R$1749)</f>
        <v>0.99243529643082973</v>
      </c>
    </row>
    <row r="1195" spans="1:19" x14ac:dyDescent="0.35">
      <c r="A1195">
        <v>1942265392</v>
      </c>
      <c r="B1195" t="s">
        <v>351</v>
      </c>
      <c r="C1195" t="s">
        <v>777</v>
      </c>
      <c r="D1195" s="1">
        <f>SUMIFS(T_PROF[claims],T_PROF[year],D$2,T_PROF[encounter],D$4,T_PROF[bill_npi],$A1195)</f>
        <v>0</v>
      </c>
      <c r="E1195" s="1">
        <f>SUMIFS(T_PROF[claims],T_PROF[year],E$2,T_PROF[encounter],E$4,T_PROF[bill_npi],$A1195)</f>
        <v>0</v>
      </c>
      <c r="F1195" s="1">
        <f t="shared" si="126"/>
        <v>0</v>
      </c>
      <c r="G1195" s="1">
        <f>SUMIFS(T_PROF[claims],T_PROF[year],G$2,T_PROF[encounter],G$4,T_PROF[bill_npi],$A1195)</f>
        <v>1</v>
      </c>
      <c r="H1195" s="1">
        <f>SUMIFS(T_PROF[claims],T_PROF[year],H$2,T_PROF[encounter],H$4,T_PROF[bill_npi],$A1195)</f>
        <v>0</v>
      </c>
      <c r="I1195" s="1">
        <f t="shared" si="127"/>
        <v>1</v>
      </c>
      <c r="J1195" s="1">
        <f>SUMIFS(T_PROF[claims],T_PROF[year],J$2,T_PROF[encounter],J$4,T_PROF[bill_npi],$A1195)</f>
        <v>2</v>
      </c>
      <c r="K1195" s="1">
        <f>SUMIFS(T_PROF[claims],T_PROF[year],K$2,T_PROF[encounter],K$4,T_PROF[bill_npi],$A1195)</f>
        <v>0</v>
      </c>
      <c r="L1195" s="1">
        <f t="shared" si="128"/>
        <v>2</v>
      </c>
      <c r="M1195" s="18">
        <f>SUMIFS(T_PROF[paid_amt],T_PROF[bill_npi],$A1195,T_PROF[year],M$2,T_PROF[encounter],M$4)</f>
        <v>1720.75</v>
      </c>
      <c r="N1195" s="18">
        <f>SUMIFS(T_PROF[paid_amt],T_PROF[bill_npi],$A1195,T_PROF[year],N$2,T_PROF[encounter],N$4)</f>
        <v>0</v>
      </c>
      <c r="O1195" s="18">
        <f t="shared" si="129"/>
        <v>1720.75</v>
      </c>
      <c r="P1195" s="1">
        <f t="shared" si="130"/>
        <v>1</v>
      </c>
      <c r="Q1195" s="1">
        <f t="shared" si="131"/>
        <v>0</v>
      </c>
      <c r="R1195" s="1">
        <f t="shared" si="132"/>
        <v>1</v>
      </c>
      <c r="S1195" s="2">
        <f>SUM($R$6:$R1195)/SUM($R$6:$R$1749)</f>
        <v>0.99246634172591519</v>
      </c>
    </row>
    <row r="1196" spans="1:19" x14ac:dyDescent="0.35">
      <c r="A1196">
        <v>1710993845</v>
      </c>
      <c r="B1196" t="s">
        <v>351</v>
      </c>
      <c r="C1196" t="s">
        <v>777</v>
      </c>
      <c r="D1196" s="1">
        <f>SUMIFS(T_PROF[claims],T_PROF[year],D$2,T_PROF[encounter],D$4,T_PROF[bill_npi],$A1196)</f>
        <v>0</v>
      </c>
      <c r="E1196" s="1">
        <f>SUMIFS(T_PROF[claims],T_PROF[year],E$2,T_PROF[encounter],E$4,T_PROF[bill_npi],$A1196)</f>
        <v>0</v>
      </c>
      <c r="F1196" s="1">
        <f t="shared" si="126"/>
        <v>0</v>
      </c>
      <c r="G1196" s="1">
        <f>SUMIFS(T_PROF[claims],T_PROF[year],G$2,T_PROF[encounter],G$4,T_PROF[bill_npi],$A1196)</f>
        <v>0</v>
      </c>
      <c r="H1196" s="1">
        <f>SUMIFS(T_PROF[claims],T_PROF[year],H$2,T_PROF[encounter],H$4,T_PROF[bill_npi],$A1196)</f>
        <v>0</v>
      </c>
      <c r="I1196" s="1">
        <f t="shared" si="127"/>
        <v>0</v>
      </c>
      <c r="J1196" s="1">
        <f>SUMIFS(T_PROF[claims],T_PROF[year],J$2,T_PROF[encounter],J$4,T_PROF[bill_npi],$A1196)</f>
        <v>0</v>
      </c>
      <c r="K1196" s="1">
        <f>SUMIFS(T_PROF[claims],T_PROF[year],K$2,T_PROF[encounter],K$4,T_PROF[bill_npi],$A1196)</f>
        <v>0</v>
      </c>
      <c r="L1196" s="1">
        <f t="shared" si="128"/>
        <v>0</v>
      </c>
      <c r="M1196" s="18">
        <f>SUMIFS(T_PROF[paid_amt],T_PROF[bill_npi],$A1196,T_PROF[year],M$2,T_PROF[encounter],M$4)</f>
        <v>0</v>
      </c>
      <c r="N1196" s="18">
        <f>SUMIFS(T_PROF[paid_amt],T_PROF[bill_npi],$A1196,T_PROF[year],N$2,T_PROF[encounter],N$4)</f>
        <v>0</v>
      </c>
      <c r="O1196" s="18">
        <f t="shared" si="129"/>
        <v>0</v>
      </c>
      <c r="P1196" s="1">
        <f t="shared" si="130"/>
        <v>0</v>
      </c>
      <c r="Q1196" s="1">
        <f t="shared" si="131"/>
        <v>0</v>
      </c>
      <c r="R1196" s="1">
        <f t="shared" si="132"/>
        <v>0</v>
      </c>
      <c r="S1196" s="2">
        <f>SUM($R$6:$R1196)/SUM($R$6:$R$1749)</f>
        <v>0.99246634172591519</v>
      </c>
    </row>
    <row r="1197" spans="1:19" x14ac:dyDescent="0.35">
      <c r="A1197">
        <v>1386629152</v>
      </c>
      <c r="B1197" t="s">
        <v>392</v>
      </c>
      <c r="C1197" t="s">
        <v>1288</v>
      </c>
      <c r="D1197" s="1">
        <f>SUMIFS(T_PROF[claims],T_PROF[year],D$2,T_PROF[encounter],D$4,T_PROF[bill_npi],$A1197)</f>
        <v>0</v>
      </c>
      <c r="E1197" s="1">
        <f>SUMIFS(T_PROF[claims],T_PROF[year],E$2,T_PROF[encounter],E$4,T_PROF[bill_npi],$A1197)</f>
        <v>0</v>
      </c>
      <c r="F1197" s="1">
        <f t="shared" si="126"/>
        <v>0</v>
      </c>
      <c r="G1197" s="1">
        <f>SUMIFS(T_PROF[claims],T_PROF[year],G$2,T_PROF[encounter],G$4,T_PROF[bill_npi],$A1197)</f>
        <v>0</v>
      </c>
      <c r="H1197" s="1">
        <f>SUMIFS(T_PROF[claims],T_PROF[year],H$2,T_PROF[encounter],H$4,T_PROF[bill_npi],$A1197)</f>
        <v>2</v>
      </c>
      <c r="I1197" s="1">
        <f t="shared" si="127"/>
        <v>2</v>
      </c>
      <c r="J1197" s="1">
        <f>SUMIFS(T_PROF[claims],T_PROF[year],J$2,T_PROF[encounter],J$4,T_PROF[bill_npi],$A1197)</f>
        <v>0</v>
      </c>
      <c r="K1197" s="1">
        <f>SUMIFS(T_PROF[claims],T_PROF[year],K$2,T_PROF[encounter],K$4,T_PROF[bill_npi],$A1197)</f>
        <v>1</v>
      </c>
      <c r="L1197" s="1">
        <f t="shared" si="128"/>
        <v>1</v>
      </c>
      <c r="M1197" s="18">
        <f>SUMIFS(T_PROF[paid_amt],T_PROF[bill_npi],$A1197,T_PROF[year],M$2,T_PROF[encounter],M$4)</f>
        <v>0</v>
      </c>
      <c r="N1197" s="18">
        <f>SUMIFS(T_PROF[paid_amt],T_PROF[bill_npi],$A1197,T_PROF[year],N$2,T_PROF[encounter],N$4)</f>
        <v>3316.31</v>
      </c>
      <c r="O1197" s="18">
        <f t="shared" si="129"/>
        <v>3316.31</v>
      </c>
      <c r="P1197" s="1">
        <f t="shared" si="130"/>
        <v>0</v>
      </c>
      <c r="Q1197" s="1">
        <f t="shared" si="131"/>
        <v>1</v>
      </c>
      <c r="R1197" s="1">
        <f t="shared" si="132"/>
        <v>1</v>
      </c>
      <c r="S1197" s="2">
        <f>SUM($R$6:$R1197)/SUM($R$6:$R$1749)</f>
        <v>0.99249738702100077</v>
      </c>
    </row>
    <row r="1198" spans="1:19" x14ac:dyDescent="0.35">
      <c r="A1198">
        <v>1447450515</v>
      </c>
      <c r="B1198" t="s">
        <v>387</v>
      </c>
      <c r="C1198" t="s">
        <v>3255</v>
      </c>
      <c r="D1198" s="1">
        <f>SUMIFS(T_PROF[claims],T_PROF[year],D$2,T_PROF[encounter],D$4,T_PROF[bill_npi],$A1198)</f>
        <v>0</v>
      </c>
      <c r="E1198" s="1">
        <f>SUMIFS(T_PROF[claims],T_PROF[year],E$2,T_PROF[encounter],E$4,T_PROF[bill_npi],$A1198)</f>
        <v>0</v>
      </c>
      <c r="F1198" s="1">
        <f t="shared" si="126"/>
        <v>0</v>
      </c>
      <c r="G1198" s="1">
        <f>SUMIFS(T_PROF[claims],T_PROF[year],G$2,T_PROF[encounter],G$4,T_PROF[bill_npi],$A1198)</f>
        <v>0</v>
      </c>
      <c r="H1198" s="1">
        <f>SUMIFS(T_PROF[claims],T_PROF[year],H$2,T_PROF[encounter],H$4,T_PROF[bill_npi],$A1198)</f>
        <v>0</v>
      </c>
      <c r="I1198" s="1">
        <f t="shared" si="127"/>
        <v>0</v>
      </c>
      <c r="J1198" s="1">
        <f>SUMIFS(T_PROF[claims],T_PROF[year],J$2,T_PROF[encounter],J$4,T_PROF[bill_npi],$A1198)</f>
        <v>0</v>
      </c>
      <c r="K1198" s="1">
        <f>SUMIFS(T_PROF[claims],T_PROF[year],K$2,T_PROF[encounter],K$4,T_PROF[bill_npi],$A1198)</f>
        <v>0</v>
      </c>
      <c r="L1198" s="1">
        <f t="shared" si="128"/>
        <v>0</v>
      </c>
      <c r="M1198" s="18">
        <f>SUMIFS(T_PROF[paid_amt],T_PROF[bill_npi],$A1198,T_PROF[year],M$2,T_PROF[encounter],M$4)</f>
        <v>0</v>
      </c>
      <c r="N1198" s="18">
        <f>SUMIFS(T_PROF[paid_amt],T_PROF[bill_npi],$A1198,T_PROF[year],N$2,T_PROF[encounter],N$4)</f>
        <v>0</v>
      </c>
      <c r="O1198" s="18">
        <f t="shared" si="129"/>
        <v>0</v>
      </c>
      <c r="P1198" s="1">
        <f t="shared" si="130"/>
        <v>0</v>
      </c>
      <c r="Q1198" s="1">
        <f t="shared" si="131"/>
        <v>0</v>
      </c>
      <c r="R1198" s="1">
        <f t="shared" si="132"/>
        <v>0</v>
      </c>
      <c r="S1198" s="2">
        <f>SUM($R$6:$R1198)/SUM($R$6:$R$1749)</f>
        <v>0.99249738702100077</v>
      </c>
    </row>
    <row r="1199" spans="1:19" x14ac:dyDescent="0.35">
      <c r="A1199">
        <v>1376589721</v>
      </c>
      <c r="B1199" t="s">
        <v>351</v>
      </c>
      <c r="C1199" t="s">
        <v>777</v>
      </c>
      <c r="D1199" s="1">
        <f>SUMIFS(T_PROF[claims],T_PROF[year],D$2,T_PROF[encounter],D$4,T_PROF[bill_npi],$A1199)</f>
        <v>0</v>
      </c>
      <c r="E1199" s="1">
        <f>SUMIFS(T_PROF[claims],T_PROF[year],E$2,T_PROF[encounter],E$4,T_PROF[bill_npi],$A1199)</f>
        <v>0</v>
      </c>
      <c r="F1199" s="1">
        <f t="shared" si="126"/>
        <v>0</v>
      </c>
      <c r="G1199" s="1">
        <f>SUMIFS(T_PROF[claims],T_PROF[year],G$2,T_PROF[encounter],G$4,T_PROF[bill_npi],$A1199)</f>
        <v>0</v>
      </c>
      <c r="H1199" s="1">
        <f>SUMIFS(T_PROF[claims],T_PROF[year],H$2,T_PROF[encounter],H$4,T_PROF[bill_npi],$A1199)</f>
        <v>0</v>
      </c>
      <c r="I1199" s="1">
        <f t="shared" si="127"/>
        <v>0</v>
      </c>
      <c r="J1199" s="1">
        <f>SUMIFS(T_PROF[claims],T_PROF[year],J$2,T_PROF[encounter],J$4,T_PROF[bill_npi],$A1199)</f>
        <v>4</v>
      </c>
      <c r="K1199" s="1">
        <f>SUMIFS(T_PROF[claims],T_PROF[year],K$2,T_PROF[encounter],K$4,T_PROF[bill_npi],$A1199)</f>
        <v>0</v>
      </c>
      <c r="L1199" s="1">
        <f t="shared" si="128"/>
        <v>4</v>
      </c>
      <c r="M1199" s="18">
        <f>SUMIFS(T_PROF[paid_amt],T_PROF[bill_npi],$A1199,T_PROF[year],M$2,T_PROF[encounter],M$4)</f>
        <v>1720.75</v>
      </c>
      <c r="N1199" s="18">
        <f>SUMIFS(T_PROF[paid_amt],T_PROF[bill_npi],$A1199,T_PROF[year],N$2,T_PROF[encounter],N$4)</f>
        <v>0</v>
      </c>
      <c r="O1199" s="18">
        <f t="shared" si="129"/>
        <v>1720.75</v>
      </c>
      <c r="P1199" s="1">
        <f t="shared" si="130"/>
        <v>1.3333333333333333</v>
      </c>
      <c r="Q1199" s="1">
        <f t="shared" si="131"/>
        <v>0</v>
      </c>
      <c r="R1199" s="1">
        <f t="shared" si="132"/>
        <v>1.3333333333333333</v>
      </c>
      <c r="S1199" s="2">
        <f>SUM($R$6:$R1199)/SUM($R$6:$R$1749)</f>
        <v>0.99253878074778146</v>
      </c>
    </row>
    <row r="1200" spans="1:19" x14ac:dyDescent="0.35">
      <c r="A1200">
        <v>1811217706</v>
      </c>
      <c r="B1200" t="s">
        <v>351</v>
      </c>
      <c r="C1200" t="s">
        <v>777</v>
      </c>
      <c r="D1200" s="1">
        <f>SUMIFS(T_PROF[claims],T_PROF[year],D$2,T_PROF[encounter],D$4,T_PROF[bill_npi],$A1200)</f>
        <v>1</v>
      </c>
      <c r="E1200" s="1">
        <f>SUMIFS(T_PROF[claims],T_PROF[year],E$2,T_PROF[encounter],E$4,T_PROF[bill_npi],$A1200)</f>
        <v>0</v>
      </c>
      <c r="F1200" s="1">
        <f t="shared" si="126"/>
        <v>1</v>
      </c>
      <c r="G1200" s="1">
        <f>SUMIFS(T_PROF[claims],T_PROF[year],G$2,T_PROF[encounter],G$4,T_PROF[bill_npi],$A1200)</f>
        <v>1</v>
      </c>
      <c r="H1200" s="1">
        <f>SUMIFS(T_PROF[claims],T_PROF[year],H$2,T_PROF[encounter],H$4,T_PROF[bill_npi],$A1200)</f>
        <v>0</v>
      </c>
      <c r="I1200" s="1">
        <f t="shared" si="127"/>
        <v>1</v>
      </c>
      <c r="J1200" s="1">
        <f>SUMIFS(T_PROF[claims],T_PROF[year],J$2,T_PROF[encounter],J$4,T_PROF[bill_npi],$A1200)</f>
        <v>2</v>
      </c>
      <c r="K1200" s="1">
        <f>SUMIFS(T_PROF[claims],T_PROF[year],K$2,T_PROF[encounter],K$4,T_PROF[bill_npi],$A1200)</f>
        <v>0</v>
      </c>
      <c r="L1200" s="1">
        <f t="shared" si="128"/>
        <v>2</v>
      </c>
      <c r="M1200" s="18">
        <f>SUMIFS(T_PROF[paid_amt],T_PROF[bill_npi],$A1200,T_PROF[year],M$2,T_PROF[encounter],M$4)</f>
        <v>1720.75</v>
      </c>
      <c r="N1200" s="18">
        <f>SUMIFS(T_PROF[paid_amt],T_PROF[bill_npi],$A1200,T_PROF[year],N$2,T_PROF[encounter],N$4)</f>
        <v>0</v>
      </c>
      <c r="O1200" s="18">
        <f t="shared" si="129"/>
        <v>1720.75</v>
      </c>
      <c r="P1200" s="1">
        <f t="shared" si="130"/>
        <v>1.3333333333333333</v>
      </c>
      <c r="Q1200" s="1">
        <f t="shared" si="131"/>
        <v>0</v>
      </c>
      <c r="R1200" s="1">
        <f t="shared" si="132"/>
        <v>1.3333333333333333</v>
      </c>
      <c r="S1200" s="2">
        <f>SUM($R$6:$R1200)/SUM($R$6:$R$1749)</f>
        <v>0.99258017447456204</v>
      </c>
    </row>
    <row r="1201" spans="1:19" x14ac:dyDescent="0.35">
      <c r="A1201">
        <v>1730354192</v>
      </c>
      <c r="B1201" t="s">
        <v>351</v>
      </c>
      <c r="C1201" t="s">
        <v>777</v>
      </c>
      <c r="D1201" s="1">
        <f>SUMIFS(T_PROF[claims],T_PROF[year],D$2,T_PROF[encounter],D$4,T_PROF[bill_npi],$A1201)</f>
        <v>0</v>
      </c>
      <c r="E1201" s="1">
        <f>SUMIFS(T_PROF[claims],T_PROF[year],E$2,T_PROF[encounter],E$4,T_PROF[bill_npi],$A1201)</f>
        <v>0</v>
      </c>
      <c r="F1201" s="1">
        <f t="shared" si="126"/>
        <v>0</v>
      </c>
      <c r="G1201" s="1">
        <f>SUMIFS(T_PROF[claims],T_PROF[year],G$2,T_PROF[encounter],G$4,T_PROF[bill_npi],$A1201)</f>
        <v>0</v>
      </c>
      <c r="H1201" s="1">
        <f>SUMIFS(T_PROF[claims],T_PROF[year],H$2,T_PROF[encounter],H$4,T_PROF[bill_npi],$A1201)</f>
        <v>0</v>
      </c>
      <c r="I1201" s="1">
        <f t="shared" si="127"/>
        <v>0</v>
      </c>
      <c r="J1201" s="1">
        <f>SUMIFS(T_PROF[claims],T_PROF[year],J$2,T_PROF[encounter],J$4,T_PROF[bill_npi],$A1201)</f>
        <v>0</v>
      </c>
      <c r="K1201" s="1">
        <f>SUMIFS(T_PROF[claims],T_PROF[year],K$2,T_PROF[encounter],K$4,T_PROF[bill_npi],$A1201)</f>
        <v>0</v>
      </c>
      <c r="L1201" s="1">
        <f t="shared" si="128"/>
        <v>0</v>
      </c>
      <c r="M1201" s="18">
        <f>SUMIFS(T_PROF[paid_amt],T_PROF[bill_npi],$A1201,T_PROF[year],M$2,T_PROF[encounter],M$4)</f>
        <v>0</v>
      </c>
      <c r="N1201" s="18">
        <f>SUMIFS(T_PROF[paid_amt],T_PROF[bill_npi],$A1201,T_PROF[year],N$2,T_PROF[encounter],N$4)</f>
        <v>0</v>
      </c>
      <c r="O1201" s="18">
        <f t="shared" si="129"/>
        <v>0</v>
      </c>
      <c r="P1201" s="1">
        <f t="shared" si="130"/>
        <v>0</v>
      </c>
      <c r="Q1201" s="1">
        <f t="shared" si="131"/>
        <v>0</v>
      </c>
      <c r="R1201" s="1">
        <f t="shared" si="132"/>
        <v>0</v>
      </c>
      <c r="S1201" s="2">
        <f>SUM($R$6:$R1201)/SUM($R$6:$R$1749)</f>
        <v>0.99258017447456204</v>
      </c>
    </row>
    <row r="1202" spans="1:19" x14ac:dyDescent="0.35">
      <c r="A1202">
        <v>1275608226</v>
      </c>
      <c r="B1202" t="s">
        <v>357</v>
      </c>
      <c r="C1202" t="s">
        <v>2208</v>
      </c>
      <c r="D1202" s="1">
        <f>SUMIFS(T_PROF[claims],T_PROF[year],D$2,T_PROF[encounter],D$4,T_PROF[bill_npi],$A1202)</f>
        <v>0</v>
      </c>
      <c r="E1202" s="1">
        <f>SUMIFS(T_PROF[claims],T_PROF[year],E$2,T_PROF[encounter],E$4,T_PROF[bill_npi],$A1202)</f>
        <v>0</v>
      </c>
      <c r="F1202" s="1">
        <f t="shared" si="126"/>
        <v>0</v>
      </c>
      <c r="G1202" s="1">
        <f>SUMIFS(T_PROF[claims],T_PROF[year],G$2,T_PROF[encounter],G$4,T_PROF[bill_npi],$A1202)</f>
        <v>0</v>
      </c>
      <c r="H1202" s="1">
        <f>SUMIFS(T_PROF[claims],T_PROF[year],H$2,T_PROF[encounter],H$4,T_PROF[bill_npi],$A1202)</f>
        <v>0</v>
      </c>
      <c r="I1202" s="1">
        <f t="shared" si="127"/>
        <v>0</v>
      </c>
      <c r="J1202" s="1">
        <f>SUMIFS(T_PROF[claims],T_PROF[year],J$2,T_PROF[encounter],J$4,T_PROF[bill_npi],$A1202)</f>
        <v>0</v>
      </c>
      <c r="K1202" s="1">
        <f>SUMIFS(T_PROF[claims],T_PROF[year],K$2,T_PROF[encounter],K$4,T_PROF[bill_npi],$A1202)</f>
        <v>0</v>
      </c>
      <c r="L1202" s="1">
        <f t="shared" si="128"/>
        <v>0</v>
      </c>
      <c r="M1202" s="18">
        <f>SUMIFS(T_PROF[paid_amt],T_PROF[bill_npi],$A1202,T_PROF[year],M$2,T_PROF[encounter],M$4)</f>
        <v>0</v>
      </c>
      <c r="N1202" s="18">
        <f>SUMIFS(T_PROF[paid_amt],T_PROF[bill_npi],$A1202,T_PROF[year],N$2,T_PROF[encounter],N$4)</f>
        <v>0</v>
      </c>
      <c r="O1202" s="18">
        <f t="shared" si="129"/>
        <v>0</v>
      </c>
      <c r="P1202" s="1">
        <f t="shared" si="130"/>
        <v>0</v>
      </c>
      <c r="Q1202" s="1">
        <f t="shared" si="131"/>
        <v>0</v>
      </c>
      <c r="R1202" s="1">
        <f t="shared" si="132"/>
        <v>0</v>
      </c>
      <c r="S1202" s="2">
        <f>SUM($R$6:$R1202)/SUM($R$6:$R$1749)</f>
        <v>0.99258017447456204</v>
      </c>
    </row>
    <row r="1203" spans="1:19" x14ac:dyDescent="0.35">
      <c r="A1203">
        <v>1437444650</v>
      </c>
      <c r="B1203" t="s">
        <v>351</v>
      </c>
      <c r="C1203" t="s">
        <v>777</v>
      </c>
      <c r="D1203" s="1">
        <f>SUMIFS(T_PROF[claims],T_PROF[year],D$2,T_PROF[encounter],D$4,T_PROF[bill_npi],$A1203)</f>
        <v>0</v>
      </c>
      <c r="E1203" s="1">
        <f>SUMIFS(T_PROF[claims],T_PROF[year],E$2,T_PROF[encounter],E$4,T_PROF[bill_npi],$A1203)</f>
        <v>2</v>
      </c>
      <c r="F1203" s="1">
        <f t="shared" si="126"/>
        <v>2</v>
      </c>
      <c r="G1203" s="1">
        <f>SUMIFS(T_PROF[claims],T_PROF[year],G$2,T_PROF[encounter],G$4,T_PROF[bill_npi],$A1203)</f>
        <v>0</v>
      </c>
      <c r="H1203" s="1">
        <f>SUMIFS(T_PROF[claims],T_PROF[year],H$2,T_PROF[encounter],H$4,T_PROF[bill_npi],$A1203)</f>
        <v>0</v>
      </c>
      <c r="I1203" s="1">
        <f t="shared" si="127"/>
        <v>0</v>
      </c>
      <c r="J1203" s="1">
        <f>SUMIFS(T_PROF[claims],T_PROF[year],J$2,T_PROF[encounter],J$4,T_PROF[bill_npi],$A1203)</f>
        <v>0</v>
      </c>
      <c r="K1203" s="1">
        <f>SUMIFS(T_PROF[claims],T_PROF[year],K$2,T_PROF[encounter],K$4,T_PROF[bill_npi],$A1203)</f>
        <v>0</v>
      </c>
      <c r="L1203" s="1">
        <f t="shared" si="128"/>
        <v>0</v>
      </c>
      <c r="M1203" s="18">
        <f>SUMIFS(T_PROF[paid_amt],T_PROF[bill_npi],$A1203,T_PROF[year],M$2,T_PROF[encounter],M$4)</f>
        <v>0</v>
      </c>
      <c r="N1203" s="18">
        <f>SUMIFS(T_PROF[paid_amt],T_PROF[bill_npi],$A1203,T_PROF[year],N$2,T_PROF[encounter],N$4)</f>
        <v>0</v>
      </c>
      <c r="O1203" s="18">
        <f t="shared" si="129"/>
        <v>0</v>
      </c>
      <c r="P1203" s="1">
        <f t="shared" si="130"/>
        <v>0</v>
      </c>
      <c r="Q1203" s="1">
        <f t="shared" si="131"/>
        <v>0.66666666666666663</v>
      </c>
      <c r="R1203" s="1">
        <f t="shared" si="132"/>
        <v>0.66666666666666663</v>
      </c>
      <c r="S1203" s="2">
        <f>SUM($R$6:$R1203)/SUM($R$6:$R$1749)</f>
        <v>0.9926008713379525</v>
      </c>
    </row>
    <row r="1204" spans="1:19" x14ac:dyDescent="0.35">
      <c r="A1204">
        <v>1790922136</v>
      </c>
      <c r="B1204" t="s">
        <v>351</v>
      </c>
      <c r="C1204" t="s">
        <v>777</v>
      </c>
      <c r="D1204" s="1">
        <f>SUMIFS(T_PROF[claims],T_PROF[year],D$2,T_PROF[encounter],D$4,T_PROF[bill_npi],$A1204)</f>
        <v>0</v>
      </c>
      <c r="E1204" s="1">
        <f>SUMIFS(T_PROF[claims],T_PROF[year],E$2,T_PROF[encounter],E$4,T_PROF[bill_npi],$A1204)</f>
        <v>1</v>
      </c>
      <c r="F1204" s="1">
        <f t="shared" si="126"/>
        <v>1</v>
      </c>
      <c r="G1204" s="1">
        <f>SUMIFS(T_PROF[claims],T_PROF[year],G$2,T_PROF[encounter],G$4,T_PROF[bill_npi],$A1204)</f>
        <v>0</v>
      </c>
      <c r="H1204" s="1">
        <f>SUMIFS(T_PROF[claims],T_PROF[year],H$2,T_PROF[encounter],H$4,T_PROF[bill_npi],$A1204)</f>
        <v>0</v>
      </c>
      <c r="I1204" s="1">
        <f t="shared" si="127"/>
        <v>0</v>
      </c>
      <c r="J1204" s="1">
        <f>SUMIFS(T_PROF[claims],T_PROF[year],J$2,T_PROF[encounter],J$4,T_PROF[bill_npi],$A1204)</f>
        <v>0</v>
      </c>
      <c r="K1204" s="1">
        <f>SUMIFS(T_PROF[claims],T_PROF[year],K$2,T_PROF[encounter],K$4,T_PROF[bill_npi],$A1204)</f>
        <v>0</v>
      </c>
      <c r="L1204" s="1">
        <f t="shared" si="128"/>
        <v>0</v>
      </c>
      <c r="M1204" s="18">
        <f>SUMIFS(T_PROF[paid_amt],T_PROF[bill_npi],$A1204,T_PROF[year],M$2,T_PROF[encounter],M$4)</f>
        <v>0</v>
      </c>
      <c r="N1204" s="18">
        <f>SUMIFS(T_PROF[paid_amt],T_PROF[bill_npi],$A1204,T_PROF[year],N$2,T_PROF[encounter],N$4)</f>
        <v>0</v>
      </c>
      <c r="O1204" s="18">
        <f t="shared" si="129"/>
        <v>0</v>
      </c>
      <c r="P1204" s="1">
        <f t="shared" si="130"/>
        <v>0</v>
      </c>
      <c r="Q1204" s="1">
        <f t="shared" si="131"/>
        <v>0.33333333333333331</v>
      </c>
      <c r="R1204" s="1">
        <f t="shared" si="132"/>
        <v>0.33333333333333331</v>
      </c>
      <c r="S1204" s="2">
        <f>SUM($R$6:$R1204)/SUM($R$6:$R$1749)</f>
        <v>0.99261121976964761</v>
      </c>
    </row>
    <row r="1205" spans="1:19" x14ac:dyDescent="0.35">
      <c r="A1205">
        <v>1023244837</v>
      </c>
      <c r="B1205" t="s">
        <v>351</v>
      </c>
      <c r="C1205" t="s">
        <v>777</v>
      </c>
      <c r="D1205" s="1">
        <f>SUMIFS(T_PROF[claims],T_PROF[year],D$2,T_PROF[encounter],D$4,T_PROF[bill_npi],$A1205)</f>
        <v>0</v>
      </c>
      <c r="E1205" s="1">
        <f>SUMIFS(T_PROF[claims],T_PROF[year],E$2,T_PROF[encounter],E$4,T_PROF[bill_npi],$A1205)</f>
        <v>0</v>
      </c>
      <c r="F1205" s="1">
        <f t="shared" si="126"/>
        <v>0</v>
      </c>
      <c r="G1205" s="1">
        <f>SUMIFS(T_PROF[claims],T_PROF[year],G$2,T_PROF[encounter],G$4,T_PROF[bill_npi],$A1205)</f>
        <v>1</v>
      </c>
      <c r="H1205" s="1">
        <f>SUMIFS(T_PROF[claims],T_PROF[year],H$2,T_PROF[encounter],H$4,T_PROF[bill_npi],$A1205)</f>
        <v>0</v>
      </c>
      <c r="I1205" s="1">
        <f t="shared" si="127"/>
        <v>1</v>
      </c>
      <c r="J1205" s="1">
        <f>SUMIFS(T_PROF[claims],T_PROF[year],J$2,T_PROF[encounter],J$4,T_PROF[bill_npi],$A1205)</f>
        <v>1</v>
      </c>
      <c r="K1205" s="1">
        <f>SUMIFS(T_PROF[claims],T_PROF[year],K$2,T_PROF[encounter],K$4,T_PROF[bill_npi],$A1205)</f>
        <v>0</v>
      </c>
      <c r="L1205" s="1">
        <f t="shared" si="128"/>
        <v>1</v>
      </c>
      <c r="M1205" s="18">
        <f>SUMIFS(T_PROF[paid_amt],T_PROF[bill_npi],$A1205,T_PROF[year],M$2,T_PROF[encounter],M$4)</f>
        <v>1720.75</v>
      </c>
      <c r="N1205" s="18">
        <f>SUMIFS(T_PROF[paid_amt],T_PROF[bill_npi],$A1205,T_PROF[year],N$2,T_PROF[encounter],N$4)</f>
        <v>0</v>
      </c>
      <c r="O1205" s="18">
        <f t="shared" si="129"/>
        <v>1720.75</v>
      </c>
      <c r="P1205" s="1">
        <f t="shared" si="130"/>
        <v>0.66666666666666663</v>
      </c>
      <c r="Q1205" s="1">
        <f t="shared" si="131"/>
        <v>0</v>
      </c>
      <c r="R1205" s="1">
        <f t="shared" si="132"/>
        <v>0.66666666666666663</v>
      </c>
      <c r="S1205" s="2">
        <f>SUM($R$6:$R1205)/SUM($R$6:$R$1749)</f>
        <v>0.99263191663303796</v>
      </c>
    </row>
    <row r="1206" spans="1:19" x14ac:dyDescent="0.35">
      <c r="A1206">
        <v>1063484715</v>
      </c>
      <c r="B1206" t="s">
        <v>351</v>
      </c>
      <c r="C1206" t="s">
        <v>777</v>
      </c>
      <c r="D1206" s="1">
        <f>SUMIFS(T_PROF[claims],T_PROF[year],D$2,T_PROF[encounter],D$4,T_PROF[bill_npi],$A1206)</f>
        <v>1</v>
      </c>
      <c r="E1206" s="1">
        <f>SUMIFS(T_PROF[claims],T_PROF[year],E$2,T_PROF[encounter],E$4,T_PROF[bill_npi],$A1206)</f>
        <v>0</v>
      </c>
      <c r="F1206" s="1">
        <f t="shared" si="126"/>
        <v>1</v>
      </c>
      <c r="G1206" s="1">
        <f>SUMIFS(T_PROF[claims],T_PROF[year],G$2,T_PROF[encounter],G$4,T_PROF[bill_npi],$A1206)</f>
        <v>1</v>
      </c>
      <c r="H1206" s="1">
        <f>SUMIFS(T_PROF[claims],T_PROF[year],H$2,T_PROF[encounter],H$4,T_PROF[bill_npi],$A1206)</f>
        <v>0</v>
      </c>
      <c r="I1206" s="1">
        <f t="shared" si="127"/>
        <v>1</v>
      </c>
      <c r="J1206" s="1">
        <f>SUMIFS(T_PROF[claims],T_PROF[year],J$2,T_PROF[encounter],J$4,T_PROF[bill_npi],$A1206)</f>
        <v>0</v>
      </c>
      <c r="K1206" s="1">
        <f>SUMIFS(T_PROF[claims],T_PROF[year],K$2,T_PROF[encounter],K$4,T_PROF[bill_npi],$A1206)</f>
        <v>0</v>
      </c>
      <c r="L1206" s="1">
        <f t="shared" si="128"/>
        <v>0</v>
      </c>
      <c r="M1206" s="18">
        <f>SUMIFS(T_PROF[paid_amt],T_PROF[bill_npi],$A1206,T_PROF[year],M$2,T_PROF[encounter],M$4)</f>
        <v>0</v>
      </c>
      <c r="N1206" s="18">
        <f>SUMIFS(T_PROF[paid_amt],T_PROF[bill_npi],$A1206,T_PROF[year],N$2,T_PROF[encounter],N$4)</f>
        <v>0</v>
      </c>
      <c r="O1206" s="18">
        <f t="shared" si="129"/>
        <v>0</v>
      </c>
      <c r="P1206" s="1">
        <f t="shared" si="130"/>
        <v>0.66666666666666663</v>
      </c>
      <c r="Q1206" s="1">
        <f t="shared" si="131"/>
        <v>0</v>
      </c>
      <c r="R1206" s="1">
        <f t="shared" si="132"/>
        <v>0.66666666666666663</v>
      </c>
      <c r="S1206" s="2">
        <f>SUM($R$6:$R1206)/SUM($R$6:$R$1749)</f>
        <v>0.99265261349642842</v>
      </c>
    </row>
    <row r="1207" spans="1:19" x14ac:dyDescent="0.35">
      <c r="A1207">
        <v>1932173812</v>
      </c>
      <c r="B1207" t="s">
        <v>351</v>
      </c>
      <c r="C1207" t="s">
        <v>777</v>
      </c>
      <c r="D1207" s="1">
        <f>SUMIFS(T_PROF[claims],T_PROF[year],D$2,T_PROF[encounter],D$4,T_PROF[bill_npi],$A1207)</f>
        <v>0</v>
      </c>
      <c r="E1207" s="1">
        <f>SUMIFS(T_PROF[claims],T_PROF[year],E$2,T_PROF[encounter],E$4,T_PROF[bill_npi],$A1207)</f>
        <v>0</v>
      </c>
      <c r="F1207" s="1">
        <f t="shared" si="126"/>
        <v>0</v>
      </c>
      <c r="G1207" s="1">
        <f>SUMIFS(T_PROF[claims],T_PROF[year],G$2,T_PROF[encounter],G$4,T_PROF[bill_npi],$A1207)</f>
        <v>1</v>
      </c>
      <c r="H1207" s="1">
        <f>SUMIFS(T_PROF[claims],T_PROF[year],H$2,T_PROF[encounter],H$4,T_PROF[bill_npi],$A1207)</f>
        <v>0</v>
      </c>
      <c r="I1207" s="1">
        <f t="shared" si="127"/>
        <v>1</v>
      </c>
      <c r="J1207" s="1">
        <f>SUMIFS(T_PROF[claims],T_PROF[year],J$2,T_PROF[encounter],J$4,T_PROF[bill_npi],$A1207)</f>
        <v>2</v>
      </c>
      <c r="K1207" s="1">
        <f>SUMIFS(T_PROF[claims],T_PROF[year],K$2,T_PROF[encounter],K$4,T_PROF[bill_npi],$A1207)</f>
        <v>0</v>
      </c>
      <c r="L1207" s="1">
        <f t="shared" si="128"/>
        <v>2</v>
      </c>
      <c r="M1207" s="18">
        <f>SUMIFS(T_PROF[paid_amt],T_PROF[bill_npi],$A1207,T_PROF[year],M$2,T_PROF[encounter],M$4)</f>
        <v>1720.75</v>
      </c>
      <c r="N1207" s="18">
        <f>SUMIFS(T_PROF[paid_amt],T_PROF[bill_npi],$A1207,T_PROF[year],N$2,T_PROF[encounter],N$4)</f>
        <v>0</v>
      </c>
      <c r="O1207" s="18">
        <f t="shared" si="129"/>
        <v>1720.75</v>
      </c>
      <c r="P1207" s="1">
        <f t="shared" si="130"/>
        <v>1</v>
      </c>
      <c r="Q1207" s="1">
        <f t="shared" si="131"/>
        <v>0</v>
      </c>
      <c r="R1207" s="1">
        <f t="shared" si="132"/>
        <v>1</v>
      </c>
      <c r="S1207" s="2">
        <f>SUM($R$6:$R1207)/SUM($R$6:$R$1749)</f>
        <v>0.99268365879151388</v>
      </c>
    </row>
    <row r="1208" spans="1:19" x14ac:dyDescent="0.35">
      <c r="A1208">
        <v>1982605879</v>
      </c>
      <c r="B1208" t="s">
        <v>351</v>
      </c>
      <c r="C1208" t="s">
        <v>777</v>
      </c>
      <c r="D1208" s="1">
        <f>SUMIFS(T_PROF[claims],T_PROF[year],D$2,T_PROF[encounter],D$4,T_PROF[bill_npi],$A1208)</f>
        <v>0</v>
      </c>
      <c r="E1208" s="1">
        <f>SUMIFS(T_PROF[claims],T_PROF[year],E$2,T_PROF[encounter],E$4,T_PROF[bill_npi],$A1208)</f>
        <v>0</v>
      </c>
      <c r="F1208" s="1">
        <f t="shared" si="126"/>
        <v>0</v>
      </c>
      <c r="G1208" s="1">
        <f>SUMIFS(T_PROF[claims],T_PROF[year],G$2,T_PROF[encounter],G$4,T_PROF[bill_npi],$A1208)</f>
        <v>2</v>
      </c>
      <c r="H1208" s="1">
        <f>SUMIFS(T_PROF[claims],T_PROF[year],H$2,T_PROF[encounter],H$4,T_PROF[bill_npi],$A1208)</f>
        <v>0</v>
      </c>
      <c r="I1208" s="1">
        <f t="shared" si="127"/>
        <v>2</v>
      </c>
      <c r="J1208" s="1">
        <f>SUMIFS(T_PROF[claims],T_PROF[year],J$2,T_PROF[encounter],J$4,T_PROF[bill_npi],$A1208)</f>
        <v>2</v>
      </c>
      <c r="K1208" s="1">
        <f>SUMIFS(T_PROF[claims],T_PROF[year],K$2,T_PROF[encounter],K$4,T_PROF[bill_npi],$A1208)</f>
        <v>0</v>
      </c>
      <c r="L1208" s="1">
        <f t="shared" si="128"/>
        <v>2</v>
      </c>
      <c r="M1208" s="18">
        <f>SUMIFS(T_PROF[paid_amt],T_PROF[bill_npi],$A1208,T_PROF[year],M$2,T_PROF[encounter],M$4)</f>
        <v>1720.75</v>
      </c>
      <c r="N1208" s="18">
        <f>SUMIFS(T_PROF[paid_amt],T_PROF[bill_npi],$A1208,T_PROF[year],N$2,T_PROF[encounter],N$4)</f>
        <v>0</v>
      </c>
      <c r="O1208" s="18">
        <f t="shared" si="129"/>
        <v>1720.75</v>
      </c>
      <c r="P1208" s="1">
        <f t="shared" si="130"/>
        <v>1.3333333333333333</v>
      </c>
      <c r="Q1208" s="1">
        <f t="shared" si="131"/>
        <v>0</v>
      </c>
      <c r="R1208" s="1">
        <f t="shared" si="132"/>
        <v>1.3333333333333333</v>
      </c>
      <c r="S1208" s="2">
        <f>SUM($R$6:$R1208)/SUM($R$6:$R$1749)</f>
        <v>0.99272505251829457</v>
      </c>
    </row>
    <row r="1209" spans="1:19" x14ac:dyDescent="0.35">
      <c r="A1209">
        <v>1043659519</v>
      </c>
      <c r="B1209" t="s">
        <v>351</v>
      </c>
      <c r="C1209" t="s">
        <v>777</v>
      </c>
      <c r="D1209" s="1">
        <f>SUMIFS(T_PROF[claims],T_PROF[year],D$2,T_PROF[encounter],D$4,T_PROF[bill_npi],$A1209)</f>
        <v>2</v>
      </c>
      <c r="E1209" s="1">
        <f>SUMIFS(T_PROF[claims],T_PROF[year],E$2,T_PROF[encounter],E$4,T_PROF[bill_npi],$A1209)</f>
        <v>0</v>
      </c>
      <c r="F1209" s="1">
        <f t="shared" si="126"/>
        <v>2</v>
      </c>
      <c r="G1209" s="1">
        <f>SUMIFS(T_PROF[claims],T_PROF[year],G$2,T_PROF[encounter],G$4,T_PROF[bill_npi],$A1209)</f>
        <v>0</v>
      </c>
      <c r="H1209" s="1">
        <f>SUMIFS(T_PROF[claims],T_PROF[year],H$2,T_PROF[encounter],H$4,T_PROF[bill_npi],$A1209)</f>
        <v>0</v>
      </c>
      <c r="I1209" s="1">
        <f t="shared" si="127"/>
        <v>0</v>
      </c>
      <c r="J1209" s="1">
        <f>SUMIFS(T_PROF[claims],T_PROF[year],J$2,T_PROF[encounter],J$4,T_PROF[bill_npi],$A1209)</f>
        <v>0</v>
      </c>
      <c r="K1209" s="1">
        <f>SUMIFS(T_PROF[claims],T_PROF[year],K$2,T_PROF[encounter],K$4,T_PROF[bill_npi],$A1209)</f>
        <v>0</v>
      </c>
      <c r="L1209" s="1">
        <f t="shared" si="128"/>
        <v>0</v>
      </c>
      <c r="M1209" s="18">
        <f>SUMIFS(T_PROF[paid_amt],T_PROF[bill_npi],$A1209,T_PROF[year],M$2,T_PROF[encounter],M$4)</f>
        <v>0</v>
      </c>
      <c r="N1209" s="18">
        <f>SUMIFS(T_PROF[paid_amt],T_PROF[bill_npi],$A1209,T_PROF[year],N$2,T_PROF[encounter],N$4)</f>
        <v>0</v>
      </c>
      <c r="O1209" s="18">
        <f t="shared" si="129"/>
        <v>0</v>
      </c>
      <c r="P1209" s="1">
        <f t="shared" si="130"/>
        <v>0.66666666666666663</v>
      </c>
      <c r="Q1209" s="1">
        <f t="shared" si="131"/>
        <v>0</v>
      </c>
      <c r="R1209" s="1">
        <f t="shared" si="132"/>
        <v>0.66666666666666663</v>
      </c>
      <c r="S1209" s="2">
        <f>SUM($R$6:$R1209)/SUM($R$6:$R$1749)</f>
        <v>0.99274574938168503</v>
      </c>
    </row>
    <row r="1210" spans="1:19" x14ac:dyDescent="0.35">
      <c r="A1210">
        <v>1891193330</v>
      </c>
      <c r="B1210" t="s">
        <v>351</v>
      </c>
      <c r="C1210" t="s">
        <v>777</v>
      </c>
      <c r="D1210" s="1">
        <f>SUMIFS(T_PROF[claims],T_PROF[year],D$2,T_PROF[encounter],D$4,T_PROF[bill_npi],$A1210)</f>
        <v>0</v>
      </c>
      <c r="E1210" s="1">
        <f>SUMIFS(T_PROF[claims],T_PROF[year],E$2,T_PROF[encounter],E$4,T_PROF[bill_npi],$A1210)</f>
        <v>0</v>
      </c>
      <c r="F1210" s="1">
        <f t="shared" si="126"/>
        <v>0</v>
      </c>
      <c r="G1210" s="1">
        <f>SUMIFS(T_PROF[claims],T_PROF[year],G$2,T_PROF[encounter],G$4,T_PROF[bill_npi],$A1210)</f>
        <v>2</v>
      </c>
      <c r="H1210" s="1">
        <f>SUMIFS(T_PROF[claims],T_PROF[year],H$2,T_PROF[encounter],H$4,T_PROF[bill_npi],$A1210)</f>
        <v>0</v>
      </c>
      <c r="I1210" s="1">
        <f t="shared" si="127"/>
        <v>2</v>
      </c>
      <c r="J1210" s="1">
        <f>SUMIFS(T_PROF[claims],T_PROF[year],J$2,T_PROF[encounter],J$4,T_PROF[bill_npi],$A1210)</f>
        <v>0</v>
      </c>
      <c r="K1210" s="1">
        <f>SUMIFS(T_PROF[claims],T_PROF[year],K$2,T_PROF[encounter],K$4,T_PROF[bill_npi],$A1210)</f>
        <v>0</v>
      </c>
      <c r="L1210" s="1">
        <f t="shared" si="128"/>
        <v>0</v>
      </c>
      <c r="M1210" s="18">
        <f>SUMIFS(T_PROF[paid_amt],T_PROF[bill_npi],$A1210,T_PROF[year],M$2,T_PROF[encounter],M$4)</f>
        <v>0</v>
      </c>
      <c r="N1210" s="18">
        <f>SUMIFS(T_PROF[paid_amt],T_PROF[bill_npi],$A1210,T_PROF[year],N$2,T_PROF[encounter],N$4)</f>
        <v>0</v>
      </c>
      <c r="O1210" s="18">
        <f t="shared" si="129"/>
        <v>0</v>
      </c>
      <c r="P1210" s="1">
        <f t="shared" si="130"/>
        <v>0.66666666666666663</v>
      </c>
      <c r="Q1210" s="1">
        <f t="shared" si="131"/>
        <v>0</v>
      </c>
      <c r="R1210" s="1">
        <f t="shared" si="132"/>
        <v>0.66666666666666663</v>
      </c>
      <c r="S1210" s="2">
        <f>SUM($R$6:$R1210)/SUM($R$6:$R$1749)</f>
        <v>0.99276644624507537</v>
      </c>
    </row>
    <row r="1211" spans="1:19" x14ac:dyDescent="0.35">
      <c r="A1211">
        <v>1710099924</v>
      </c>
      <c r="B1211" t="s">
        <v>351</v>
      </c>
      <c r="C1211" t="s">
        <v>777</v>
      </c>
      <c r="D1211" s="1">
        <f>SUMIFS(T_PROF[claims],T_PROF[year],D$2,T_PROF[encounter],D$4,T_PROF[bill_npi],$A1211)</f>
        <v>2</v>
      </c>
      <c r="E1211" s="1">
        <f>SUMIFS(T_PROF[claims],T_PROF[year],E$2,T_PROF[encounter],E$4,T_PROF[bill_npi],$A1211)</f>
        <v>0</v>
      </c>
      <c r="F1211" s="1">
        <f t="shared" si="126"/>
        <v>2</v>
      </c>
      <c r="G1211" s="1">
        <f>SUMIFS(T_PROF[claims],T_PROF[year],G$2,T_PROF[encounter],G$4,T_PROF[bill_npi],$A1211)</f>
        <v>0</v>
      </c>
      <c r="H1211" s="1">
        <f>SUMIFS(T_PROF[claims],T_PROF[year],H$2,T_PROF[encounter],H$4,T_PROF[bill_npi],$A1211)</f>
        <v>0</v>
      </c>
      <c r="I1211" s="1">
        <f t="shared" si="127"/>
        <v>0</v>
      </c>
      <c r="J1211" s="1">
        <f>SUMIFS(T_PROF[claims],T_PROF[year],J$2,T_PROF[encounter],J$4,T_PROF[bill_npi],$A1211)</f>
        <v>2</v>
      </c>
      <c r="K1211" s="1">
        <f>SUMIFS(T_PROF[claims],T_PROF[year],K$2,T_PROF[encounter],K$4,T_PROF[bill_npi],$A1211)</f>
        <v>0</v>
      </c>
      <c r="L1211" s="1">
        <f t="shared" si="128"/>
        <v>2</v>
      </c>
      <c r="M1211" s="18">
        <f>SUMIFS(T_PROF[paid_amt],T_PROF[bill_npi],$A1211,T_PROF[year],M$2,T_PROF[encounter],M$4)</f>
        <v>3441.5</v>
      </c>
      <c r="N1211" s="18">
        <f>SUMIFS(T_PROF[paid_amt],T_PROF[bill_npi],$A1211,T_PROF[year],N$2,T_PROF[encounter],N$4)</f>
        <v>0</v>
      </c>
      <c r="O1211" s="18">
        <f t="shared" si="129"/>
        <v>3441.5</v>
      </c>
      <c r="P1211" s="1">
        <f t="shared" si="130"/>
        <v>1.3333333333333333</v>
      </c>
      <c r="Q1211" s="1">
        <f t="shared" si="131"/>
        <v>0</v>
      </c>
      <c r="R1211" s="1">
        <f t="shared" si="132"/>
        <v>1.3333333333333333</v>
      </c>
      <c r="S1211" s="2">
        <f>SUM($R$6:$R1211)/SUM($R$6:$R$1749)</f>
        <v>0.99280783997185607</v>
      </c>
    </row>
    <row r="1212" spans="1:19" x14ac:dyDescent="0.35">
      <c r="A1212">
        <v>1508810821</v>
      </c>
      <c r="B1212" t="s">
        <v>351</v>
      </c>
      <c r="C1212" t="s">
        <v>777</v>
      </c>
      <c r="D1212" s="1">
        <f>SUMIFS(T_PROF[claims],T_PROF[year],D$2,T_PROF[encounter],D$4,T_PROF[bill_npi],$A1212)</f>
        <v>0</v>
      </c>
      <c r="E1212" s="1">
        <f>SUMIFS(T_PROF[claims],T_PROF[year],E$2,T_PROF[encounter],E$4,T_PROF[bill_npi],$A1212)</f>
        <v>0</v>
      </c>
      <c r="F1212" s="1">
        <f t="shared" si="126"/>
        <v>0</v>
      </c>
      <c r="G1212" s="1">
        <f>SUMIFS(T_PROF[claims],T_PROF[year],G$2,T_PROF[encounter],G$4,T_PROF[bill_npi],$A1212)</f>
        <v>0</v>
      </c>
      <c r="H1212" s="1">
        <f>SUMIFS(T_PROF[claims],T_PROF[year],H$2,T_PROF[encounter],H$4,T_PROF[bill_npi],$A1212)</f>
        <v>0</v>
      </c>
      <c r="I1212" s="1">
        <f t="shared" si="127"/>
        <v>0</v>
      </c>
      <c r="J1212" s="1">
        <f>SUMIFS(T_PROF[claims],T_PROF[year],J$2,T_PROF[encounter],J$4,T_PROF[bill_npi],$A1212)</f>
        <v>0</v>
      </c>
      <c r="K1212" s="1">
        <f>SUMIFS(T_PROF[claims],T_PROF[year],K$2,T_PROF[encounter],K$4,T_PROF[bill_npi],$A1212)</f>
        <v>0</v>
      </c>
      <c r="L1212" s="1">
        <f t="shared" si="128"/>
        <v>0</v>
      </c>
      <c r="M1212" s="18">
        <f>SUMIFS(T_PROF[paid_amt],T_PROF[bill_npi],$A1212,T_PROF[year],M$2,T_PROF[encounter],M$4)</f>
        <v>0</v>
      </c>
      <c r="N1212" s="18">
        <f>SUMIFS(T_PROF[paid_amt],T_PROF[bill_npi],$A1212,T_PROF[year],N$2,T_PROF[encounter],N$4)</f>
        <v>0</v>
      </c>
      <c r="O1212" s="18">
        <f t="shared" si="129"/>
        <v>0</v>
      </c>
      <c r="P1212" s="1">
        <f t="shared" si="130"/>
        <v>0</v>
      </c>
      <c r="Q1212" s="1">
        <f t="shared" si="131"/>
        <v>0</v>
      </c>
      <c r="R1212" s="1">
        <f t="shared" si="132"/>
        <v>0</v>
      </c>
      <c r="S1212" s="2">
        <f>SUM($R$6:$R1212)/SUM($R$6:$R$1749)</f>
        <v>0.99280783997185607</v>
      </c>
    </row>
    <row r="1213" spans="1:19" x14ac:dyDescent="0.35">
      <c r="A1213">
        <v>1699709576</v>
      </c>
      <c r="B1213" t="s">
        <v>353</v>
      </c>
      <c r="C1213" t="s">
        <v>3196</v>
      </c>
      <c r="D1213" s="1">
        <f>SUMIFS(T_PROF[claims],T_PROF[year],D$2,T_PROF[encounter],D$4,T_PROF[bill_npi],$A1213)</f>
        <v>0</v>
      </c>
      <c r="E1213" s="1">
        <f>SUMIFS(T_PROF[claims],T_PROF[year],E$2,T_PROF[encounter],E$4,T_PROF[bill_npi],$A1213)</f>
        <v>2</v>
      </c>
      <c r="F1213" s="1">
        <f t="shared" si="126"/>
        <v>2</v>
      </c>
      <c r="G1213" s="1">
        <f>SUMIFS(T_PROF[claims],T_PROF[year],G$2,T_PROF[encounter],G$4,T_PROF[bill_npi],$A1213)</f>
        <v>0</v>
      </c>
      <c r="H1213" s="1">
        <f>SUMIFS(T_PROF[claims],T_PROF[year],H$2,T_PROF[encounter],H$4,T_PROF[bill_npi],$A1213)</f>
        <v>0</v>
      </c>
      <c r="I1213" s="1">
        <f t="shared" si="127"/>
        <v>0</v>
      </c>
      <c r="J1213" s="1">
        <f>SUMIFS(T_PROF[claims],T_PROF[year],J$2,T_PROF[encounter],J$4,T_PROF[bill_npi],$A1213)</f>
        <v>0</v>
      </c>
      <c r="K1213" s="1">
        <f>SUMIFS(T_PROF[claims],T_PROF[year],K$2,T_PROF[encounter],K$4,T_PROF[bill_npi],$A1213)</f>
        <v>3</v>
      </c>
      <c r="L1213" s="1">
        <f t="shared" si="128"/>
        <v>3</v>
      </c>
      <c r="M1213" s="18">
        <f>SUMIFS(T_PROF[paid_amt],T_PROF[bill_npi],$A1213,T_PROF[year],M$2,T_PROF[encounter],M$4)</f>
        <v>0</v>
      </c>
      <c r="N1213" s="18">
        <f>SUMIFS(T_PROF[paid_amt],T_PROF[bill_npi],$A1213,T_PROF[year],N$2,T_PROF[encounter],N$4)</f>
        <v>5792.72</v>
      </c>
      <c r="O1213" s="18">
        <f t="shared" si="129"/>
        <v>5792.72</v>
      </c>
      <c r="P1213" s="1">
        <f t="shared" si="130"/>
        <v>0</v>
      </c>
      <c r="Q1213" s="1">
        <f t="shared" si="131"/>
        <v>1.6666666666666667</v>
      </c>
      <c r="R1213" s="1">
        <f t="shared" si="132"/>
        <v>1.6666666666666667</v>
      </c>
      <c r="S1213" s="2">
        <f>SUM($R$6:$R1213)/SUM($R$6:$R$1749)</f>
        <v>0.99285958213033199</v>
      </c>
    </row>
    <row r="1214" spans="1:19" x14ac:dyDescent="0.35">
      <c r="A1214">
        <v>1700856689</v>
      </c>
      <c r="B1214" t="s">
        <v>351</v>
      </c>
      <c r="C1214" t="s">
        <v>777</v>
      </c>
      <c r="D1214" s="1">
        <f>SUMIFS(T_PROF[claims],T_PROF[year],D$2,T_PROF[encounter],D$4,T_PROF[bill_npi],$A1214)</f>
        <v>0</v>
      </c>
      <c r="E1214" s="1">
        <f>SUMIFS(T_PROF[claims],T_PROF[year],E$2,T_PROF[encounter],E$4,T_PROF[bill_npi],$A1214)</f>
        <v>2</v>
      </c>
      <c r="F1214" s="1">
        <f t="shared" si="126"/>
        <v>2</v>
      </c>
      <c r="G1214" s="1">
        <f>SUMIFS(T_PROF[claims],T_PROF[year],G$2,T_PROF[encounter],G$4,T_PROF[bill_npi],$A1214)</f>
        <v>0</v>
      </c>
      <c r="H1214" s="1">
        <f>SUMIFS(T_PROF[claims],T_PROF[year],H$2,T_PROF[encounter],H$4,T_PROF[bill_npi],$A1214)</f>
        <v>0</v>
      </c>
      <c r="I1214" s="1">
        <f t="shared" si="127"/>
        <v>0</v>
      </c>
      <c r="J1214" s="1">
        <f>SUMIFS(T_PROF[claims],T_PROF[year],J$2,T_PROF[encounter],J$4,T_PROF[bill_npi],$A1214)</f>
        <v>0</v>
      </c>
      <c r="K1214" s="1">
        <f>SUMIFS(T_PROF[claims],T_PROF[year],K$2,T_PROF[encounter],K$4,T_PROF[bill_npi],$A1214)</f>
        <v>0</v>
      </c>
      <c r="L1214" s="1">
        <f t="shared" si="128"/>
        <v>0</v>
      </c>
      <c r="M1214" s="18">
        <f>SUMIFS(T_PROF[paid_amt],T_PROF[bill_npi],$A1214,T_PROF[year],M$2,T_PROF[encounter],M$4)</f>
        <v>0</v>
      </c>
      <c r="N1214" s="18">
        <f>SUMIFS(T_PROF[paid_amt],T_PROF[bill_npi],$A1214,T_PROF[year],N$2,T_PROF[encounter],N$4)</f>
        <v>0</v>
      </c>
      <c r="O1214" s="18">
        <f t="shared" si="129"/>
        <v>0</v>
      </c>
      <c r="P1214" s="1">
        <f t="shared" si="130"/>
        <v>0</v>
      </c>
      <c r="Q1214" s="1">
        <f t="shared" si="131"/>
        <v>0.66666666666666663</v>
      </c>
      <c r="R1214" s="1">
        <f t="shared" si="132"/>
        <v>0.66666666666666663</v>
      </c>
      <c r="S1214" s="2">
        <f>SUM($R$6:$R1214)/SUM($R$6:$R$1749)</f>
        <v>0.99288027899372233</v>
      </c>
    </row>
    <row r="1215" spans="1:19" x14ac:dyDescent="0.35">
      <c r="A1215">
        <v>1871690743</v>
      </c>
      <c r="B1215" t="s">
        <v>361</v>
      </c>
      <c r="C1215" t="s">
        <v>546</v>
      </c>
      <c r="D1215" s="1">
        <f>SUMIFS(T_PROF[claims],T_PROF[year],D$2,T_PROF[encounter],D$4,T_PROF[bill_npi],$A1215)</f>
        <v>4</v>
      </c>
      <c r="E1215" s="1">
        <f>SUMIFS(T_PROF[claims],T_PROF[year],E$2,T_PROF[encounter],E$4,T_PROF[bill_npi],$A1215)</f>
        <v>0</v>
      </c>
      <c r="F1215" s="1">
        <f t="shared" si="126"/>
        <v>4</v>
      </c>
      <c r="G1215" s="1">
        <f>SUMIFS(T_PROF[claims],T_PROF[year],G$2,T_PROF[encounter],G$4,T_PROF[bill_npi],$A1215)</f>
        <v>0</v>
      </c>
      <c r="H1215" s="1">
        <f>SUMIFS(T_PROF[claims],T_PROF[year],H$2,T_PROF[encounter],H$4,T_PROF[bill_npi],$A1215)</f>
        <v>0</v>
      </c>
      <c r="I1215" s="1">
        <f t="shared" si="127"/>
        <v>0</v>
      </c>
      <c r="J1215" s="1">
        <f>SUMIFS(T_PROF[claims],T_PROF[year],J$2,T_PROF[encounter],J$4,T_PROF[bill_npi],$A1215)</f>
        <v>0</v>
      </c>
      <c r="K1215" s="1">
        <f>SUMIFS(T_PROF[claims],T_PROF[year],K$2,T_PROF[encounter],K$4,T_PROF[bill_npi],$A1215)</f>
        <v>0</v>
      </c>
      <c r="L1215" s="1">
        <f t="shared" si="128"/>
        <v>0</v>
      </c>
      <c r="M1215" s="18">
        <f>SUMIFS(T_PROF[paid_amt],T_PROF[bill_npi],$A1215,T_PROF[year],M$2,T_PROF[encounter],M$4)</f>
        <v>0</v>
      </c>
      <c r="N1215" s="18">
        <f>SUMIFS(T_PROF[paid_amt],T_PROF[bill_npi],$A1215,T_PROF[year],N$2,T_PROF[encounter],N$4)</f>
        <v>0</v>
      </c>
      <c r="O1215" s="18">
        <f t="shared" si="129"/>
        <v>0</v>
      </c>
      <c r="P1215" s="1">
        <f t="shared" si="130"/>
        <v>1.3333333333333333</v>
      </c>
      <c r="Q1215" s="1">
        <f t="shared" si="131"/>
        <v>0</v>
      </c>
      <c r="R1215" s="1">
        <f t="shared" si="132"/>
        <v>1.3333333333333333</v>
      </c>
      <c r="S1215" s="2">
        <f>SUM($R$6:$R1215)/SUM($R$6:$R$1749)</f>
        <v>0.99292167272050302</v>
      </c>
    </row>
    <row r="1216" spans="1:19" x14ac:dyDescent="0.35">
      <c r="A1216">
        <v>1124081070</v>
      </c>
      <c r="B1216" t="s">
        <v>357</v>
      </c>
      <c r="C1216" t="s">
        <v>2208</v>
      </c>
      <c r="D1216" s="1">
        <f>SUMIFS(T_PROF[claims],T_PROF[year],D$2,T_PROF[encounter],D$4,T_PROF[bill_npi],$A1216)</f>
        <v>0</v>
      </c>
      <c r="E1216" s="1">
        <f>SUMIFS(T_PROF[claims],T_PROF[year],E$2,T_PROF[encounter],E$4,T_PROF[bill_npi],$A1216)</f>
        <v>0</v>
      </c>
      <c r="F1216" s="1">
        <f t="shared" si="126"/>
        <v>0</v>
      </c>
      <c r="G1216" s="1">
        <f>SUMIFS(T_PROF[claims],T_PROF[year],G$2,T_PROF[encounter],G$4,T_PROF[bill_npi],$A1216)</f>
        <v>0</v>
      </c>
      <c r="H1216" s="1">
        <f>SUMIFS(T_PROF[claims],T_PROF[year],H$2,T_PROF[encounter],H$4,T_PROF[bill_npi],$A1216)</f>
        <v>0</v>
      </c>
      <c r="I1216" s="1">
        <f t="shared" si="127"/>
        <v>0</v>
      </c>
      <c r="J1216" s="1">
        <f>SUMIFS(T_PROF[claims],T_PROF[year],J$2,T_PROF[encounter],J$4,T_PROF[bill_npi],$A1216)</f>
        <v>0</v>
      </c>
      <c r="K1216" s="1">
        <f>SUMIFS(T_PROF[claims],T_PROF[year],K$2,T_PROF[encounter],K$4,T_PROF[bill_npi],$A1216)</f>
        <v>0</v>
      </c>
      <c r="L1216" s="1">
        <f t="shared" si="128"/>
        <v>0</v>
      </c>
      <c r="M1216" s="18">
        <f>SUMIFS(T_PROF[paid_amt],T_PROF[bill_npi],$A1216,T_PROF[year],M$2,T_PROF[encounter],M$4)</f>
        <v>0</v>
      </c>
      <c r="N1216" s="18">
        <f>SUMIFS(T_PROF[paid_amt],T_PROF[bill_npi],$A1216,T_PROF[year],N$2,T_PROF[encounter],N$4)</f>
        <v>0</v>
      </c>
      <c r="O1216" s="18">
        <f t="shared" si="129"/>
        <v>0</v>
      </c>
      <c r="P1216" s="1">
        <f t="shared" si="130"/>
        <v>0</v>
      </c>
      <c r="Q1216" s="1">
        <f t="shared" si="131"/>
        <v>0</v>
      </c>
      <c r="R1216" s="1">
        <f t="shared" si="132"/>
        <v>0</v>
      </c>
      <c r="S1216" s="2">
        <f>SUM($R$6:$R1216)/SUM($R$6:$R$1749)</f>
        <v>0.99292167272050302</v>
      </c>
    </row>
    <row r="1217" spans="1:19" x14ac:dyDescent="0.35">
      <c r="A1217">
        <v>1861700536</v>
      </c>
      <c r="B1217" t="s">
        <v>357</v>
      </c>
      <c r="C1217" t="s">
        <v>2208</v>
      </c>
      <c r="D1217" s="1">
        <f>SUMIFS(T_PROF[claims],T_PROF[year],D$2,T_PROF[encounter],D$4,T_PROF[bill_npi],$A1217)</f>
        <v>2</v>
      </c>
      <c r="E1217" s="1">
        <f>SUMIFS(T_PROF[claims],T_PROF[year],E$2,T_PROF[encounter],E$4,T_PROF[bill_npi],$A1217)</f>
        <v>0</v>
      </c>
      <c r="F1217" s="1">
        <f t="shared" si="126"/>
        <v>2</v>
      </c>
      <c r="G1217" s="1">
        <f>SUMIFS(T_PROF[claims],T_PROF[year],G$2,T_PROF[encounter],G$4,T_PROF[bill_npi],$A1217)</f>
        <v>2</v>
      </c>
      <c r="H1217" s="1">
        <f>SUMIFS(T_PROF[claims],T_PROF[year],H$2,T_PROF[encounter],H$4,T_PROF[bill_npi],$A1217)</f>
        <v>0</v>
      </c>
      <c r="I1217" s="1">
        <f t="shared" si="127"/>
        <v>2</v>
      </c>
      <c r="J1217" s="1">
        <f>SUMIFS(T_PROF[claims],T_PROF[year],J$2,T_PROF[encounter],J$4,T_PROF[bill_npi],$A1217)</f>
        <v>0</v>
      </c>
      <c r="K1217" s="1">
        <f>SUMIFS(T_PROF[claims],T_PROF[year],K$2,T_PROF[encounter],K$4,T_PROF[bill_npi],$A1217)</f>
        <v>0</v>
      </c>
      <c r="L1217" s="1">
        <f t="shared" si="128"/>
        <v>0</v>
      </c>
      <c r="M1217" s="18">
        <f>SUMIFS(T_PROF[paid_amt],T_PROF[bill_npi],$A1217,T_PROF[year],M$2,T_PROF[encounter],M$4)</f>
        <v>0</v>
      </c>
      <c r="N1217" s="18">
        <f>SUMIFS(T_PROF[paid_amt],T_PROF[bill_npi],$A1217,T_PROF[year],N$2,T_PROF[encounter],N$4)</f>
        <v>0</v>
      </c>
      <c r="O1217" s="18">
        <f t="shared" si="129"/>
        <v>0</v>
      </c>
      <c r="P1217" s="1">
        <f t="shared" si="130"/>
        <v>1.3333333333333333</v>
      </c>
      <c r="Q1217" s="1">
        <f t="shared" si="131"/>
        <v>0</v>
      </c>
      <c r="R1217" s="1">
        <f t="shared" si="132"/>
        <v>1.3333333333333333</v>
      </c>
      <c r="S1217" s="2">
        <f>SUM($R$6:$R1217)/SUM($R$6:$R$1749)</f>
        <v>0.99296306644728372</v>
      </c>
    </row>
    <row r="1218" spans="1:19" x14ac:dyDescent="0.35">
      <c r="A1218">
        <v>1073812368</v>
      </c>
      <c r="B1218" t="s">
        <v>342</v>
      </c>
      <c r="C1218" t="e">
        <v>#N/A</v>
      </c>
      <c r="D1218" s="1">
        <f>SUMIFS(T_PROF[claims],T_PROF[year],D$2,T_PROF[encounter],D$4,T_PROF[bill_npi],$A1218)</f>
        <v>0</v>
      </c>
      <c r="E1218" s="1">
        <f>SUMIFS(T_PROF[claims],T_PROF[year],E$2,T_PROF[encounter],E$4,T_PROF[bill_npi],$A1218)</f>
        <v>0</v>
      </c>
      <c r="F1218" s="1">
        <f t="shared" si="126"/>
        <v>0</v>
      </c>
      <c r="G1218" s="1">
        <f>SUMIFS(T_PROF[claims],T_PROF[year],G$2,T_PROF[encounter],G$4,T_PROF[bill_npi],$A1218)</f>
        <v>0</v>
      </c>
      <c r="H1218" s="1">
        <f>SUMIFS(T_PROF[claims],T_PROF[year],H$2,T_PROF[encounter],H$4,T_PROF[bill_npi],$A1218)</f>
        <v>0</v>
      </c>
      <c r="I1218" s="1">
        <f t="shared" si="127"/>
        <v>0</v>
      </c>
      <c r="J1218" s="1">
        <f>SUMIFS(T_PROF[claims],T_PROF[year],J$2,T_PROF[encounter],J$4,T_PROF[bill_npi],$A1218)</f>
        <v>0</v>
      </c>
      <c r="K1218" s="1">
        <f>SUMIFS(T_PROF[claims],T_PROF[year],K$2,T_PROF[encounter],K$4,T_PROF[bill_npi],$A1218)</f>
        <v>0</v>
      </c>
      <c r="L1218" s="1">
        <f t="shared" si="128"/>
        <v>0</v>
      </c>
      <c r="M1218" s="18">
        <f>SUMIFS(T_PROF[paid_amt],T_PROF[bill_npi],$A1218,T_PROF[year],M$2,T_PROF[encounter],M$4)</f>
        <v>0</v>
      </c>
      <c r="N1218" s="18">
        <f>SUMIFS(T_PROF[paid_amt],T_PROF[bill_npi],$A1218,T_PROF[year],N$2,T_PROF[encounter],N$4)</f>
        <v>0</v>
      </c>
      <c r="O1218" s="18">
        <f t="shared" si="129"/>
        <v>0</v>
      </c>
      <c r="P1218" s="1">
        <f t="shared" si="130"/>
        <v>0</v>
      </c>
      <c r="Q1218" s="1">
        <f t="shared" si="131"/>
        <v>0</v>
      </c>
      <c r="R1218" s="1">
        <f t="shared" si="132"/>
        <v>0</v>
      </c>
      <c r="S1218" s="2">
        <f>SUM($R$6:$R1218)/SUM($R$6:$R$1749)</f>
        <v>0.99296306644728372</v>
      </c>
    </row>
    <row r="1219" spans="1:19" x14ac:dyDescent="0.35">
      <c r="A1219">
        <v>1073956298</v>
      </c>
      <c r="B1219" t="s">
        <v>351</v>
      </c>
      <c r="C1219" t="s">
        <v>777</v>
      </c>
      <c r="D1219" s="1">
        <f>SUMIFS(T_PROF[claims],T_PROF[year],D$2,T_PROF[encounter],D$4,T_PROF[bill_npi],$A1219)</f>
        <v>4</v>
      </c>
      <c r="E1219" s="1">
        <f>SUMIFS(T_PROF[claims],T_PROF[year],E$2,T_PROF[encounter],E$4,T_PROF[bill_npi],$A1219)</f>
        <v>0</v>
      </c>
      <c r="F1219" s="1">
        <f t="shared" si="126"/>
        <v>4</v>
      </c>
      <c r="G1219" s="1">
        <f>SUMIFS(T_PROF[claims],T_PROF[year],G$2,T_PROF[encounter],G$4,T_PROF[bill_npi],$A1219)</f>
        <v>0</v>
      </c>
      <c r="H1219" s="1">
        <f>SUMIFS(T_PROF[claims],T_PROF[year],H$2,T_PROF[encounter],H$4,T_PROF[bill_npi],$A1219)</f>
        <v>0</v>
      </c>
      <c r="I1219" s="1">
        <f t="shared" si="127"/>
        <v>0</v>
      </c>
      <c r="J1219" s="1">
        <f>SUMIFS(T_PROF[claims],T_PROF[year],J$2,T_PROF[encounter],J$4,T_PROF[bill_npi],$A1219)</f>
        <v>0</v>
      </c>
      <c r="K1219" s="1">
        <f>SUMIFS(T_PROF[claims],T_PROF[year],K$2,T_PROF[encounter],K$4,T_PROF[bill_npi],$A1219)</f>
        <v>0</v>
      </c>
      <c r="L1219" s="1">
        <f t="shared" si="128"/>
        <v>0</v>
      </c>
      <c r="M1219" s="18">
        <f>SUMIFS(T_PROF[paid_amt],T_PROF[bill_npi],$A1219,T_PROF[year],M$2,T_PROF[encounter],M$4)</f>
        <v>0</v>
      </c>
      <c r="N1219" s="18">
        <f>SUMIFS(T_PROF[paid_amt],T_PROF[bill_npi],$A1219,T_PROF[year],N$2,T_PROF[encounter],N$4)</f>
        <v>0</v>
      </c>
      <c r="O1219" s="18">
        <f t="shared" si="129"/>
        <v>0</v>
      </c>
      <c r="P1219" s="1">
        <f t="shared" si="130"/>
        <v>1.3333333333333333</v>
      </c>
      <c r="Q1219" s="1">
        <f t="shared" si="131"/>
        <v>0</v>
      </c>
      <c r="R1219" s="1">
        <f t="shared" si="132"/>
        <v>1.3333333333333333</v>
      </c>
      <c r="S1219" s="2">
        <f>SUM($R$6:$R1219)/SUM($R$6:$R$1749)</f>
        <v>0.99300446017406441</v>
      </c>
    </row>
    <row r="1220" spans="1:19" x14ac:dyDescent="0.35">
      <c r="A1220">
        <v>1538150230</v>
      </c>
      <c r="B1220" t="s">
        <v>351</v>
      </c>
      <c r="C1220" t="s">
        <v>777</v>
      </c>
      <c r="D1220" s="1">
        <f>SUMIFS(T_PROF[claims],T_PROF[year],D$2,T_PROF[encounter],D$4,T_PROF[bill_npi],$A1220)</f>
        <v>0</v>
      </c>
      <c r="E1220" s="1">
        <f>SUMIFS(T_PROF[claims],T_PROF[year],E$2,T_PROF[encounter],E$4,T_PROF[bill_npi],$A1220)</f>
        <v>1</v>
      </c>
      <c r="F1220" s="1">
        <f t="shared" si="126"/>
        <v>1</v>
      </c>
      <c r="G1220" s="1">
        <f>SUMIFS(T_PROF[claims],T_PROF[year],G$2,T_PROF[encounter],G$4,T_PROF[bill_npi],$A1220)</f>
        <v>0</v>
      </c>
      <c r="H1220" s="1">
        <f>SUMIFS(T_PROF[claims],T_PROF[year],H$2,T_PROF[encounter],H$4,T_PROF[bill_npi],$A1220)</f>
        <v>0</v>
      </c>
      <c r="I1220" s="1">
        <f t="shared" si="127"/>
        <v>0</v>
      </c>
      <c r="J1220" s="1">
        <f>SUMIFS(T_PROF[claims],T_PROF[year],J$2,T_PROF[encounter],J$4,T_PROF[bill_npi],$A1220)</f>
        <v>0</v>
      </c>
      <c r="K1220" s="1">
        <f>SUMIFS(T_PROF[claims],T_PROF[year],K$2,T_PROF[encounter],K$4,T_PROF[bill_npi],$A1220)</f>
        <v>0</v>
      </c>
      <c r="L1220" s="1">
        <f t="shared" si="128"/>
        <v>0</v>
      </c>
      <c r="M1220" s="18">
        <f>SUMIFS(T_PROF[paid_amt],T_PROF[bill_npi],$A1220,T_PROF[year],M$2,T_PROF[encounter],M$4)</f>
        <v>0</v>
      </c>
      <c r="N1220" s="18">
        <f>SUMIFS(T_PROF[paid_amt],T_PROF[bill_npi],$A1220,T_PROF[year],N$2,T_PROF[encounter],N$4)</f>
        <v>0</v>
      </c>
      <c r="O1220" s="18">
        <f t="shared" si="129"/>
        <v>0</v>
      </c>
      <c r="P1220" s="1">
        <f t="shared" si="130"/>
        <v>0</v>
      </c>
      <c r="Q1220" s="1">
        <f t="shared" si="131"/>
        <v>0.33333333333333331</v>
      </c>
      <c r="R1220" s="1">
        <f t="shared" si="132"/>
        <v>0.33333333333333331</v>
      </c>
      <c r="S1220" s="2">
        <f>SUM($R$6:$R1220)/SUM($R$6:$R$1749)</f>
        <v>0.99301480860575952</v>
      </c>
    </row>
    <row r="1221" spans="1:19" x14ac:dyDescent="0.35">
      <c r="A1221">
        <v>1164771374</v>
      </c>
      <c r="B1221" t="s">
        <v>361</v>
      </c>
      <c r="C1221" t="s">
        <v>546</v>
      </c>
      <c r="D1221" s="1">
        <f>SUMIFS(T_PROF[claims],T_PROF[year],D$2,T_PROF[encounter],D$4,T_PROF[bill_npi],$A1221)</f>
        <v>4</v>
      </c>
      <c r="E1221" s="1">
        <f>SUMIFS(T_PROF[claims],T_PROF[year],E$2,T_PROF[encounter],E$4,T_PROF[bill_npi],$A1221)</f>
        <v>0</v>
      </c>
      <c r="F1221" s="1">
        <f t="shared" si="126"/>
        <v>4</v>
      </c>
      <c r="G1221" s="1">
        <f>SUMIFS(T_PROF[claims],T_PROF[year],G$2,T_PROF[encounter],G$4,T_PROF[bill_npi],$A1221)</f>
        <v>0</v>
      </c>
      <c r="H1221" s="1">
        <f>SUMIFS(T_PROF[claims],T_PROF[year],H$2,T_PROF[encounter],H$4,T_PROF[bill_npi],$A1221)</f>
        <v>0</v>
      </c>
      <c r="I1221" s="1">
        <f t="shared" si="127"/>
        <v>0</v>
      </c>
      <c r="J1221" s="1">
        <f>SUMIFS(T_PROF[claims],T_PROF[year],J$2,T_PROF[encounter],J$4,T_PROF[bill_npi],$A1221)</f>
        <v>2</v>
      </c>
      <c r="K1221" s="1">
        <f>SUMIFS(T_PROF[claims],T_PROF[year],K$2,T_PROF[encounter],K$4,T_PROF[bill_npi],$A1221)</f>
        <v>0</v>
      </c>
      <c r="L1221" s="1">
        <f t="shared" si="128"/>
        <v>2</v>
      </c>
      <c r="M1221" s="18">
        <f>SUMIFS(T_PROF[paid_amt],T_PROF[bill_npi],$A1221,T_PROF[year],M$2,T_PROF[encounter],M$4)</f>
        <v>1720.75</v>
      </c>
      <c r="N1221" s="18">
        <f>SUMIFS(T_PROF[paid_amt],T_PROF[bill_npi],$A1221,T_PROF[year],N$2,T_PROF[encounter],N$4)</f>
        <v>0</v>
      </c>
      <c r="O1221" s="18">
        <f t="shared" si="129"/>
        <v>1720.75</v>
      </c>
      <c r="P1221" s="1">
        <f t="shared" si="130"/>
        <v>2</v>
      </c>
      <c r="Q1221" s="1">
        <f t="shared" si="131"/>
        <v>0</v>
      </c>
      <c r="R1221" s="1">
        <f t="shared" si="132"/>
        <v>2</v>
      </c>
      <c r="S1221" s="2">
        <f>SUM($R$6:$R1221)/SUM($R$6:$R$1749)</f>
        <v>0.99307689919593056</v>
      </c>
    </row>
    <row r="1222" spans="1:19" x14ac:dyDescent="0.35">
      <c r="A1222">
        <v>1003219312</v>
      </c>
      <c r="B1222" t="s">
        <v>357</v>
      </c>
      <c r="C1222" t="s">
        <v>2208</v>
      </c>
      <c r="D1222" s="1">
        <f>SUMIFS(T_PROF[claims],T_PROF[year],D$2,T_PROF[encounter],D$4,T_PROF[bill_npi],$A1222)</f>
        <v>2</v>
      </c>
      <c r="E1222" s="1">
        <f>SUMIFS(T_PROF[claims],T_PROF[year],E$2,T_PROF[encounter],E$4,T_PROF[bill_npi],$A1222)</f>
        <v>0</v>
      </c>
      <c r="F1222" s="1">
        <f t="shared" ref="F1222:F1285" si="133">SUM(D1222,E1222)</f>
        <v>2</v>
      </c>
      <c r="G1222" s="1">
        <f>SUMIFS(T_PROF[claims],T_PROF[year],G$2,T_PROF[encounter],G$4,T_PROF[bill_npi],$A1222)</f>
        <v>0</v>
      </c>
      <c r="H1222" s="1">
        <f>SUMIFS(T_PROF[claims],T_PROF[year],H$2,T_PROF[encounter],H$4,T_PROF[bill_npi],$A1222)</f>
        <v>2</v>
      </c>
      <c r="I1222" s="1">
        <f t="shared" ref="I1222:I1285" si="134">SUM(G1222,H1222)</f>
        <v>2</v>
      </c>
      <c r="J1222" s="1">
        <f>SUMIFS(T_PROF[claims],T_PROF[year],J$2,T_PROF[encounter],J$4,T_PROF[bill_npi],$A1222)</f>
        <v>0</v>
      </c>
      <c r="K1222" s="1">
        <f>SUMIFS(T_PROF[claims],T_PROF[year],K$2,T_PROF[encounter],K$4,T_PROF[bill_npi],$A1222)</f>
        <v>0</v>
      </c>
      <c r="L1222" s="1">
        <f t="shared" ref="L1222:L1285" si="135">SUM(J1222,K1222)</f>
        <v>0</v>
      </c>
      <c r="M1222" s="18">
        <f>SUMIFS(T_PROF[paid_amt],T_PROF[bill_npi],$A1222,T_PROF[year],M$2,T_PROF[encounter],M$4)</f>
        <v>0</v>
      </c>
      <c r="N1222" s="18">
        <f>SUMIFS(T_PROF[paid_amt],T_PROF[bill_npi],$A1222,T_PROF[year],N$2,T_PROF[encounter],N$4)</f>
        <v>0</v>
      </c>
      <c r="O1222" s="18">
        <f t="shared" si="129"/>
        <v>0</v>
      </c>
      <c r="P1222" s="1">
        <f t="shared" si="130"/>
        <v>0.66666666666666663</v>
      </c>
      <c r="Q1222" s="1">
        <f t="shared" si="131"/>
        <v>0.66666666666666663</v>
      </c>
      <c r="R1222" s="1">
        <f t="shared" si="132"/>
        <v>1.3333333333333333</v>
      </c>
      <c r="S1222" s="2">
        <f>SUM($R$6:$R1222)/SUM($R$6:$R$1749)</f>
        <v>0.99311829292271125</v>
      </c>
    </row>
    <row r="1223" spans="1:19" x14ac:dyDescent="0.35">
      <c r="A1223">
        <v>1861593501</v>
      </c>
      <c r="B1223" t="s">
        <v>367</v>
      </c>
      <c r="C1223" t="s">
        <v>2086</v>
      </c>
      <c r="D1223" s="1">
        <f>SUMIFS(T_PROF[claims],T_PROF[year],D$2,T_PROF[encounter],D$4,T_PROF[bill_npi],$A1223)</f>
        <v>0</v>
      </c>
      <c r="E1223" s="1">
        <f>SUMIFS(T_PROF[claims],T_PROF[year],E$2,T_PROF[encounter],E$4,T_PROF[bill_npi],$A1223)</f>
        <v>2</v>
      </c>
      <c r="F1223" s="1">
        <f t="shared" si="133"/>
        <v>2</v>
      </c>
      <c r="G1223" s="1">
        <f>SUMIFS(T_PROF[claims],T_PROF[year],G$2,T_PROF[encounter],G$4,T_PROF[bill_npi],$A1223)</f>
        <v>0</v>
      </c>
      <c r="H1223" s="1">
        <f>SUMIFS(T_PROF[claims],T_PROF[year],H$2,T_PROF[encounter],H$4,T_PROF[bill_npi],$A1223)</f>
        <v>0</v>
      </c>
      <c r="I1223" s="1">
        <f t="shared" si="134"/>
        <v>0</v>
      </c>
      <c r="J1223" s="1">
        <f>SUMIFS(T_PROF[claims],T_PROF[year],J$2,T_PROF[encounter],J$4,T_PROF[bill_npi],$A1223)</f>
        <v>0</v>
      </c>
      <c r="K1223" s="1">
        <f>SUMIFS(T_PROF[claims],T_PROF[year],K$2,T_PROF[encounter],K$4,T_PROF[bill_npi],$A1223)</f>
        <v>0</v>
      </c>
      <c r="L1223" s="1">
        <f t="shared" si="135"/>
        <v>0</v>
      </c>
      <c r="M1223" s="18">
        <f>SUMIFS(T_PROF[paid_amt],T_PROF[bill_npi],$A1223,T_PROF[year],M$2,T_PROF[encounter],M$4)</f>
        <v>0</v>
      </c>
      <c r="N1223" s="18">
        <f>SUMIFS(T_PROF[paid_amt],T_PROF[bill_npi],$A1223,T_PROF[year],N$2,T_PROF[encounter],N$4)</f>
        <v>0</v>
      </c>
      <c r="O1223" s="18">
        <f t="shared" ref="O1223:O1286" si="136">SUM(M1223:N1223)</f>
        <v>0</v>
      </c>
      <c r="P1223" s="1">
        <f t="shared" ref="P1223:P1286" si="137">AVERAGE(J1223,G1223,D1223)</f>
        <v>0</v>
      </c>
      <c r="Q1223" s="1">
        <f t="shared" ref="Q1223:Q1286" si="138">AVERAGE(K1223,H1223,E1223)</f>
        <v>0.66666666666666663</v>
      </c>
      <c r="R1223" s="1">
        <f t="shared" ref="R1223:R1286" si="139">AVERAGE(L1223,I1223,F1223)</f>
        <v>0.66666666666666663</v>
      </c>
      <c r="S1223" s="2">
        <f>SUM($R$6:$R1223)/SUM($R$6:$R$1749)</f>
        <v>0.9931389897861016</v>
      </c>
    </row>
    <row r="1224" spans="1:19" x14ac:dyDescent="0.35">
      <c r="A1224">
        <v>1780667279</v>
      </c>
      <c r="B1224" t="s">
        <v>351</v>
      </c>
      <c r="C1224" t="s">
        <v>777</v>
      </c>
      <c r="D1224" s="1">
        <f>SUMIFS(T_PROF[claims],T_PROF[year],D$2,T_PROF[encounter],D$4,T_PROF[bill_npi],$A1224)</f>
        <v>0</v>
      </c>
      <c r="E1224" s="1">
        <f>SUMIFS(T_PROF[claims],T_PROF[year],E$2,T_PROF[encounter],E$4,T_PROF[bill_npi],$A1224)</f>
        <v>2</v>
      </c>
      <c r="F1224" s="1">
        <f t="shared" si="133"/>
        <v>2</v>
      </c>
      <c r="G1224" s="1">
        <f>SUMIFS(T_PROF[claims],T_PROF[year],G$2,T_PROF[encounter],G$4,T_PROF[bill_npi],$A1224)</f>
        <v>2</v>
      </c>
      <c r="H1224" s="1">
        <f>SUMIFS(T_PROF[claims],T_PROF[year],H$2,T_PROF[encounter],H$4,T_PROF[bill_npi],$A1224)</f>
        <v>0</v>
      </c>
      <c r="I1224" s="1">
        <f t="shared" si="134"/>
        <v>2</v>
      </c>
      <c r="J1224" s="1">
        <f>SUMIFS(T_PROF[claims],T_PROF[year],J$2,T_PROF[encounter],J$4,T_PROF[bill_npi],$A1224)</f>
        <v>0</v>
      </c>
      <c r="K1224" s="1">
        <f>SUMIFS(T_PROF[claims],T_PROF[year],K$2,T_PROF[encounter],K$4,T_PROF[bill_npi],$A1224)</f>
        <v>0</v>
      </c>
      <c r="L1224" s="1">
        <f t="shared" si="135"/>
        <v>0</v>
      </c>
      <c r="M1224" s="18">
        <f>SUMIFS(T_PROF[paid_amt],T_PROF[bill_npi],$A1224,T_PROF[year],M$2,T_PROF[encounter],M$4)</f>
        <v>0</v>
      </c>
      <c r="N1224" s="18">
        <f>SUMIFS(T_PROF[paid_amt],T_PROF[bill_npi],$A1224,T_PROF[year],N$2,T_PROF[encounter],N$4)</f>
        <v>0</v>
      </c>
      <c r="O1224" s="18">
        <f t="shared" si="136"/>
        <v>0</v>
      </c>
      <c r="P1224" s="1">
        <f t="shared" si="137"/>
        <v>0.66666666666666663</v>
      </c>
      <c r="Q1224" s="1">
        <f t="shared" si="138"/>
        <v>0.66666666666666663</v>
      </c>
      <c r="R1224" s="1">
        <f t="shared" si="139"/>
        <v>1.3333333333333333</v>
      </c>
      <c r="S1224" s="2">
        <f>SUM($R$6:$R1224)/SUM($R$6:$R$1749)</f>
        <v>0.99318038351288229</v>
      </c>
    </row>
    <row r="1225" spans="1:19" x14ac:dyDescent="0.35">
      <c r="A1225">
        <v>1841411618</v>
      </c>
      <c r="B1225" t="s">
        <v>351</v>
      </c>
      <c r="C1225" t="s">
        <v>777</v>
      </c>
      <c r="D1225" s="1">
        <f>SUMIFS(T_PROF[claims],T_PROF[year],D$2,T_PROF[encounter],D$4,T_PROF[bill_npi],$A1225)</f>
        <v>4</v>
      </c>
      <c r="E1225" s="1">
        <f>SUMIFS(T_PROF[claims],T_PROF[year],E$2,T_PROF[encounter],E$4,T_PROF[bill_npi],$A1225)</f>
        <v>0</v>
      </c>
      <c r="F1225" s="1">
        <f t="shared" si="133"/>
        <v>4</v>
      </c>
      <c r="G1225" s="1">
        <f>SUMIFS(T_PROF[claims],T_PROF[year],G$2,T_PROF[encounter],G$4,T_PROF[bill_npi],$A1225)</f>
        <v>0</v>
      </c>
      <c r="H1225" s="1">
        <f>SUMIFS(T_PROF[claims],T_PROF[year],H$2,T_PROF[encounter],H$4,T_PROF[bill_npi],$A1225)</f>
        <v>0</v>
      </c>
      <c r="I1225" s="1">
        <f t="shared" si="134"/>
        <v>0</v>
      </c>
      <c r="J1225" s="1">
        <f>SUMIFS(T_PROF[claims],T_PROF[year],J$2,T_PROF[encounter],J$4,T_PROF[bill_npi],$A1225)</f>
        <v>0</v>
      </c>
      <c r="K1225" s="1">
        <f>SUMIFS(T_PROF[claims],T_PROF[year],K$2,T_PROF[encounter],K$4,T_PROF[bill_npi],$A1225)</f>
        <v>0</v>
      </c>
      <c r="L1225" s="1">
        <f t="shared" si="135"/>
        <v>0</v>
      </c>
      <c r="M1225" s="18">
        <f>SUMIFS(T_PROF[paid_amt],T_PROF[bill_npi],$A1225,T_PROF[year],M$2,T_PROF[encounter],M$4)</f>
        <v>0</v>
      </c>
      <c r="N1225" s="18">
        <f>SUMIFS(T_PROF[paid_amt],T_PROF[bill_npi],$A1225,T_PROF[year],N$2,T_PROF[encounter],N$4)</f>
        <v>0</v>
      </c>
      <c r="O1225" s="18">
        <f t="shared" si="136"/>
        <v>0</v>
      </c>
      <c r="P1225" s="1">
        <f t="shared" si="137"/>
        <v>1.3333333333333333</v>
      </c>
      <c r="Q1225" s="1">
        <f t="shared" si="138"/>
        <v>0</v>
      </c>
      <c r="R1225" s="1">
        <f t="shared" si="139"/>
        <v>1.3333333333333333</v>
      </c>
      <c r="S1225" s="2">
        <f>SUM($R$6:$R1225)/SUM($R$6:$R$1749)</f>
        <v>0.99322177723966298</v>
      </c>
    </row>
    <row r="1226" spans="1:19" x14ac:dyDescent="0.35">
      <c r="A1226">
        <v>1962578757</v>
      </c>
      <c r="B1226" t="s">
        <v>351</v>
      </c>
      <c r="C1226" t="s">
        <v>777</v>
      </c>
      <c r="D1226" s="1">
        <f>SUMIFS(T_PROF[claims],T_PROF[year],D$2,T_PROF[encounter],D$4,T_PROF[bill_npi],$A1226)</f>
        <v>0</v>
      </c>
      <c r="E1226" s="1">
        <f>SUMIFS(T_PROF[claims],T_PROF[year],E$2,T_PROF[encounter],E$4,T_PROF[bill_npi],$A1226)</f>
        <v>2</v>
      </c>
      <c r="F1226" s="1">
        <f t="shared" si="133"/>
        <v>2</v>
      </c>
      <c r="G1226" s="1">
        <f>SUMIFS(T_PROF[claims],T_PROF[year],G$2,T_PROF[encounter],G$4,T_PROF[bill_npi],$A1226)</f>
        <v>0</v>
      </c>
      <c r="H1226" s="1">
        <f>SUMIFS(T_PROF[claims],T_PROF[year],H$2,T_PROF[encounter],H$4,T_PROF[bill_npi],$A1226)</f>
        <v>2</v>
      </c>
      <c r="I1226" s="1">
        <f t="shared" si="134"/>
        <v>2</v>
      </c>
      <c r="J1226" s="1">
        <f>SUMIFS(T_PROF[claims],T_PROF[year],J$2,T_PROF[encounter],J$4,T_PROF[bill_npi],$A1226)</f>
        <v>0</v>
      </c>
      <c r="K1226" s="1">
        <f>SUMIFS(T_PROF[claims],T_PROF[year],K$2,T_PROF[encounter],K$4,T_PROF[bill_npi],$A1226)</f>
        <v>0</v>
      </c>
      <c r="L1226" s="1">
        <f t="shared" si="135"/>
        <v>0</v>
      </c>
      <c r="M1226" s="18">
        <f>SUMIFS(T_PROF[paid_amt],T_PROF[bill_npi],$A1226,T_PROF[year],M$2,T_PROF[encounter],M$4)</f>
        <v>0</v>
      </c>
      <c r="N1226" s="18">
        <f>SUMIFS(T_PROF[paid_amt],T_PROF[bill_npi],$A1226,T_PROF[year],N$2,T_PROF[encounter],N$4)</f>
        <v>0</v>
      </c>
      <c r="O1226" s="18">
        <f t="shared" si="136"/>
        <v>0</v>
      </c>
      <c r="P1226" s="1">
        <f t="shared" si="137"/>
        <v>0</v>
      </c>
      <c r="Q1226" s="1">
        <f t="shared" si="138"/>
        <v>1.3333333333333333</v>
      </c>
      <c r="R1226" s="1">
        <f t="shared" si="139"/>
        <v>1.3333333333333333</v>
      </c>
      <c r="S1226" s="2">
        <f>SUM($R$6:$R1226)/SUM($R$6:$R$1749)</f>
        <v>0.99326317096644368</v>
      </c>
    </row>
    <row r="1227" spans="1:19" x14ac:dyDescent="0.35">
      <c r="A1227">
        <v>1912019407</v>
      </c>
      <c r="B1227" t="s">
        <v>351</v>
      </c>
      <c r="C1227" t="s">
        <v>777</v>
      </c>
      <c r="D1227" s="1">
        <f>SUMIFS(T_PROF[claims],T_PROF[year],D$2,T_PROF[encounter],D$4,T_PROF[bill_npi],$A1227)</f>
        <v>0</v>
      </c>
      <c r="E1227" s="1">
        <f>SUMIFS(T_PROF[claims],T_PROF[year],E$2,T_PROF[encounter],E$4,T_PROF[bill_npi],$A1227)</f>
        <v>0</v>
      </c>
      <c r="F1227" s="1">
        <f t="shared" si="133"/>
        <v>0</v>
      </c>
      <c r="G1227" s="1">
        <f>SUMIFS(T_PROF[claims],T_PROF[year],G$2,T_PROF[encounter],G$4,T_PROF[bill_npi],$A1227)</f>
        <v>0</v>
      </c>
      <c r="H1227" s="1">
        <f>SUMIFS(T_PROF[claims],T_PROF[year],H$2,T_PROF[encounter],H$4,T_PROF[bill_npi],$A1227)</f>
        <v>0</v>
      </c>
      <c r="I1227" s="1">
        <f t="shared" si="134"/>
        <v>0</v>
      </c>
      <c r="J1227" s="1">
        <f>SUMIFS(T_PROF[claims],T_PROF[year],J$2,T_PROF[encounter],J$4,T_PROF[bill_npi],$A1227)</f>
        <v>0</v>
      </c>
      <c r="K1227" s="1">
        <f>SUMIFS(T_PROF[claims],T_PROF[year],K$2,T_PROF[encounter],K$4,T_PROF[bill_npi],$A1227)</f>
        <v>0</v>
      </c>
      <c r="L1227" s="1">
        <f t="shared" si="135"/>
        <v>0</v>
      </c>
      <c r="M1227" s="18">
        <f>SUMIFS(T_PROF[paid_amt],T_PROF[bill_npi],$A1227,T_PROF[year],M$2,T_PROF[encounter],M$4)</f>
        <v>0</v>
      </c>
      <c r="N1227" s="18">
        <f>SUMIFS(T_PROF[paid_amt],T_PROF[bill_npi],$A1227,T_PROF[year],N$2,T_PROF[encounter],N$4)</f>
        <v>0</v>
      </c>
      <c r="O1227" s="18">
        <f t="shared" si="136"/>
        <v>0</v>
      </c>
      <c r="P1227" s="1">
        <f t="shared" si="137"/>
        <v>0</v>
      </c>
      <c r="Q1227" s="1">
        <f t="shared" si="138"/>
        <v>0</v>
      </c>
      <c r="R1227" s="1">
        <f t="shared" si="139"/>
        <v>0</v>
      </c>
      <c r="S1227" s="2">
        <f>SUM($R$6:$R1227)/SUM($R$6:$R$1749)</f>
        <v>0.99326317096644368</v>
      </c>
    </row>
    <row r="1228" spans="1:19" x14ac:dyDescent="0.35">
      <c r="A1228">
        <v>1578535258</v>
      </c>
      <c r="B1228" t="s">
        <v>361</v>
      </c>
      <c r="C1228" t="s">
        <v>546</v>
      </c>
      <c r="D1228" s="1">
        <f>SUMIFS(T_PROF[claims],T_PROF[year],D$2,T_PROF[encounter],D$4,T_PROF[bill_npi],$A1228)</f>
        <v>0</v>
      </c>
      <c r="E1228" s="1">
        <f>SUMIFS(T_PROF[claims],T_PROF[year],E$2,T_PROF[encounter],E$4,T_PROF[bill_npi],$A1228)</f>
        <v>0</v>
      </c>
      <c r="F1228" s="1">
        <f t="shared" si="133"/>
        <v>0</v>
      </c>
      <c r="G1228" s="1">
        <f>SUMIFS(T_PROF[claims],T_PROF[year],G$2,T_PROF[encounter],G$4,T_PROF[bill_npi],$A1228)</f>
        <v>0</v>
      </c>
      <c r="H1228" s="1">
        <f>SUMIFS(T_PROF[claims],T_PROF[year],H$2,T_PROF[encounter],H$4,T_PROF[bill_npi],$A1228)</f>
        <v>0</v>
      </c>
      <c r="I1228" s="1">
        <f t="shared" si="134"/>
        <v>0</v>
      </c>
      <c r="J1228" s="1">
        <f>SUMIFS(T_PROF[claims],T_PROF[year],J$2,T_PROF[encounter],J$4,T_PROF[bill_npi],$A1228)</f>
        <v>0</v>
      </c>
      <c r="K1228" s="1">
        <f>SUMIFS(T_PROF[claims],T_PROF[year],K$2,T_PROF[encounter],K$4,T_PROF[bill_npi],$A1228)</f>
        <v>0</v>
      </c>
      <c r="L1228" s="1">
        <f t="shared" si="135"/>
        <v>0</v>
      </c>
      <c r="M1228" s="18">
        <f>SUMIFS(T_PROF[paid_amt],T_PROF[bill_npi],$A1228,T_PROF[year],M$2,T_PROF[encounter],M$4)</f>
        <v>0</v>
      </c>
      <c r="N1228" s="18">
        <f>SUMIFS(T_PROF[paid_amt],T_PROF[bill_npi],$A1228,T_PROF[year],N$2,T_PROF[encounter],N$4)</f>
        <v>0</v>
      </c>
      <c r="O1228" s="18">
        <f t="shared" si="136"/>
        <v>0</v>
      </c>
      <c r="P1228" s="1">
        <f t="shared" si="137"/>
        <v>0</v>
      </c>
      <c r="Q1228" s="1">
        <f t="shared" si="138"/>
        <v>0</v>
      </c>
      <c r="R1228" s="1">
        <f t="shared" si="139"/>
        <v>0</v>
      </c>
      <c r="S1228" s="2">
        <f>SUM($R$6:$R1228)/SUM($R$6:$R$1749)</f>
        <v>0.99326317096644368</v>
      </c>
    </row>
    <row r="1229" spans="1:19" x14ac:dyDescent="0.35">
      <c r="A1229">
        <v>1669520342</v>
      </c>
      <c r="B1229" t="s">
        <v>351</v>
      </c>
      <c r="C1229" t="s">
        <v>777</v>
      </c>
      <c r="D1229" s="1">
        <f>SUMIFS(T_PROF[claims],T_PROF[year],D$2,T_PROF[encounter],D$4,T_PROF[bill_npi],$A1229)</f>
        <v>0</v>
      </c>
      <c r="E1229" s="1">
        <f>SUMIFS(T_PROF[claims],T_PROF[year],E$2,T_PROF[encounter],E$4,T_PROF[bill_npi],$A1229)</f>
        <v>0</v>
      </c>
      <c r="F1229" s="1">
        <f t="shared" si="133"/>
        <v>0</v>
      </c>
      <c r="G1229" s="1">
        <f>SUMIFS(T_PROF[claims],T_PROF[year],G$2,T_PROF[encounter],G$4,T_PROF[bill_npi],$A1229)</f>
        <v>0</v>
      </c>
      <c r="H1229" s="1">
        <f>SUMIFS(T_PROF[claims],T_PROF[year],H$2,T_PROF[encounter],H$4,T_PROF[bill_npi],$A1229)</f>
        <v>0</v>
      </c>
      <c r="I1229" s="1">
        <f t="shared" si="134"/>
        <v>0</v>
      </c>
      <c r="J1229" s="1">
        <f>SUMIFS(T_PROF[claims],T_PROF[year],J$2,T_PROF[encounter],J$4,T_PROF[bill_npi],$A1229)</f>
        <v>0</v>
      </c>
      <c r="K1229" s="1">
        <f>SUMIFS(T_PROF[claims],T_PROF[year],K$2,T_PROF[encounter],K$4,T_PROF[bill_npi],$A1229)</f>
        <v>0</v>
      </c>
      <c r="L1229" s="1">
        <f t="shared" si="135"/>
        <v>0</v>
      </c>
      <c r="M1229" s="18">
        <f>SUMIFS(T_PROF[paid_amt],T_PROF[bill_npi],$A1229,T_PROF[year],M$2,T_PROF[encounter],M$4)</f>
        <v>0</v>
      </c>
      <c r="N1229" s="18">
        <f>SUMIFS(T_PROF[paid_amt],T_PROF[bill_npi],$A1229,T_PROF[year],N$2,T_PROF[encounter],N$4)</f>
        <v>0</v>
      </c>
      <c r="O1229" s="18">
        <f t="shared" si="136"/>
        <v>0</v>
      </c>
      <c r="P1229" s="1">
        <f t="shared" si="137"/>
        <v>0</v>
      </c>
      <c r="Q1229" s="1">
        <f t="shared" si="138"/>
        <v>0</v>
      </c>
      <c r="R1229" s="1">
        <f t="shared" si="139"/>
        <v>0</v>
      </c>
      <c r="S1229" s="2">
        <f>SUM($R$6:$R1229)/SUM($R$6:$R$1749)</f>
        <v>0.99326317096644368</v>
      </c>
    </row>
    <row r="1230" spans="1:19" x14ac:dyDescent="0.35">
      <c r="A1230">
        <v>1023024882</v>
      </c>
      <c r="B1230" t="s">
        <v>353</v>
      </c>
      <c r="C1230" t="s">
        <v>3196</v>
      </c>
      <c r="D1230" s="1">
        <f>SUMIFS(T_PROF[claims],T_PROF[year],D$2,T_PROF[encounter],D$4,T_PROF[bill_npi],$A1230)</f>
        <v>0</v>
      </c>
      <c r="E1230" s="1">
        <f>SUMIFS(T_PROF[claims],T_PROF[year],E$2,T_PROF[encounter],E$4,T_PROF[bill_npi],$A1230)</f>
        <v>4</v>
      </c>
      <c r="F1230" s="1">
        <f t="shared" si="133"/>
        <v>4</v>
      </c>
      <c r="G1230" s="1">
        <f>SUMIFS(T_PROF[claims],T_PROF[year],G$2,T_PROF[encounter],G$4,T_PROF[bill_npi],$A1230)</f>
        <v>0</v>
      </c>
      <c r="H1230" s="1">
        <f>SUMIFS(T_PROF[claims],T_PROF[year],H$2,T_PROF[encounter],H$4,T_PROF[bill_npi],$A1230)</f>
        <v>0</v>
      </c>
      <c r="I1230" s="1">
        <f t="shared" si="134"/>
        <v>0</v>
      </c>
      <c r="J1230" s="1">
        <f>SUMIFS(T_PROF[claims],T_PROF[year],J$2,T_PROF[encounter],J$4,T_PROF[bill_npi],$A1230)</f>
        <v>0</v>
      </c>
      <c r="K1230" s="1">
        <f>SUMIFS(T_PROF[claims],T_PROF[year],K$2,T_PROF[encounter],K$4,T_PROF[bill_npi],$A1230)</f>
        <v>0</v>
      </c>
      <c r="L1230" s="1">
        <f t="shared" si="135"/>
        <v>0</v>
      </c>
      <c r="M1230" s="18">
        <f>SUMIFS(T_PROF[paid_amt],T_PROF[bill_npi],$A1230,T_PROF[year],M$2,T_PROF[encounter],M$4)</f>
        <v>0</v>
      </c>
      <c r="N1230" s="18">
        <f>SUMIFS(T_PROF[paid_amt],T_PROF[bill_npi],$A1230,T_PROF[year],N$2,T_PROF[encounter],N$4)</f>
        <v>0</v>
      </c>
      <c r="O1230" s="18">
        <f t="shared" si="136"/>
        <v>0</v>
      </c>
      <c r="P1230" s="1">
        <f t="shared" si="137"/>
        <v>0</v>
      </c>
      <c r="Q1230" s="1">
        <f t="shared" si="138"/>
        <v>1.3333333333333333</v>
      </c>
      <c r="R1230" s="1">
        <f t="shared" si="139"/>
        <v>1.3333333333333333</v>
      </c>
      <c r="S1230" s="2">
        <f>SUM($R$6:$R1230)/SUM($R$6:$R$1749)</f>
        <v>0.99330456469322426</v>
      </c>
    </row>
    <row r="1231" spans="1:19" x14ac:dyDescent="0.35">
      <c r="A1231">
        <v>1477520203</v>
      </c>
      <c r="B1231" t="s">
        <v>351</v>
      </c>
      <c r="C1231" t="s">
        <v>777</v>
      </c>
      <c r="D1231" s="1">
        <f>SUMIFS(T_PROF[claims],T_PROF[year],D$2,T_PROF[encounter],D$4,T_PROF[bill_npi],$A1231)</f>
        <v>0</v>
      </c>
      <c r="E1231" s="1">
        <f>SUMIFS(T_PROF[claims],T_PROF[year],E$2,T_PROF[encounter],E$4,T_PROF[bill_npi],$A1231)</f>
        <v>0</v>
      </c>
      <c r="F1231" s="1">
        <f t="shared" si="133"/>
        <v>0</v>
      </c>
      <c r="G1231" s="1">
        <f>SUMIFS(T_PROF[claims],T_PROF[year],G$2,T_PROF[encounter],G$4,T_PROF[bill_npi],$A1231)</f>
        <v>4</v>
      </c>
      <c r="H1231" s="1">
        <f>SUMIFS(T_PROF[claims],T_PROF[year],H$2,T_PROF[encounter],H$4,T_PROF[bill_npi],$A1231)</f>
        <v>0</v>
      </c>
      <c r="I1231" s="1">
        <f t="shared" si="134"/>
        <v>4</v>
      </c>
      <c r="J1231" s="1">
        <f>SUMIFS(T_PROF[claims],T_PROF[year],J$2,T_PROF[encounter],J$4,T_PROF[bill_npi],$A1231)</f>
        <v>0</v>
      </c>
      <c r="K1231" s="1">
        <f>SUMIFS(T_PROF[claims],T_PROF[year],K$2,T_PROF[encounter],K$4,T_PROF[bill_npi],$A1231)</f>
        <v>0</v>
      </c>
      <c r="L1231" s="1">
        <f t="shared" si="135"/>
        <v>0</v>
      </c>
      <c r="M1231" s="18">
        <f>SUMIFS(T_PROF[paid_amt],T_PROF[bill_npi],$A1231,T_PROF[year],M$2,T_PROF[encounter],M$4)</f>
        <v>0</v>
      </c>
      <c r="N1231" s="18">
        <f>SUMIFS(T_PROF[paid_amt],T_PROF[bill_npi],$A1231,T_PROF[year],N$2,T_PROF[encounter],N$4)</f>
        <v>0</v>
      </c>
      <c r="O1231" s="18">
        <f t="shared" si="136"/>
        <v>0</v>
      </c>
      <c r="P1231" s="1">
        <f t="shared" si="137"/>
        <v>1.3333333333333333</v>
      </c>
      <c r="Q1231" s="1">
        <f t="shared" si="138"/>
        <v>0</v>
      </c>
      <c r="R1231" s="1">
        <f t="shared" si="139"/>
        <v>1.3333333333333333</v>
      </c>
      <c r="S1231" s="2">
        <f>SUM($R$6:$R1231)/SUM($R$6:$R$1749)</f>
        <v>0.99334595842000495</v>
      </c>
    </row>
    <row r="1232" spans="1:19" x14ac:dyDescent="0.35">
      <c r="A1232">
        <v>1104819242</v>
      </c>
      <c r="B1232" t="s">
        <v>351</v>
      </c>
      <c r="C1232" t="s">
        <v>777</v>
      </c>
      <c r="D1232" s="1">
        <f>SUMIFS(T_PROF[claims],T_PROF[year],D$2,T_PROF[encounter],D$4,T_PROF[bill_npi],$A1232)</f>
        <v>0</v>
      </c>
      <c r="E1232" s="1">
        <f>SUMIFS(T_PROF[claims],T_PROF[year],E$2,T_PROF[encounter],E$4,T_PROF[bill_npi],$A1232)</f>
        <v>4</v>
      </c>
      <c r="F1232" s="1">
        <f t="shared" si="133"/>
        <v>4</v>
      </c>
      <c r="G1232" s="1">
        <f>SUMIFS(T_PROF[claims],T_PROF[year],G$2,T_PROF[encounter],G$4,T_PROF[bill_npi],$A1232)</f>
        <v>0</v>
      </c>
      <c r="H1232" s="1">
        <f>SUMIFS(T_PROF[claims],T_PROF[year],H$2,T_PROF[encounter],H$4,T_PROF[bill_npi],$A1232)</f>
        <v>0</v>
      </c>
      <c r="I1232" s="1">
        <f t="shared" si="134"/>
        <v>0</v>
      </c>
      <c r="J1232" s="1">
        <f>SUMIFS(T_PROF[claims],T_PROF[year],J$2,T_PROF[encounter],J$4,T_PROF[bill_npi],$A1232)</f>
        <v>0</v>
      </c>
      <c r="K1232" s="1">
        <f>SUMIFS(T_PROF[claims],T_PROF[year],K$2,T_PROF[encounter],K$4,T_PROF[bill_npi],$A1232)</f>
        <v>0</v>
      </c>
      <c r="L1232" s="1">
        <f t="shared" si="135"/>
        <v>0</v>
      </c>
      <c r="M1232" s="18">
        <f>SUMIFS(T_PROF[paid_amt],T_PROF[bill_npi],$A1232,T_PROF[year],M$2,T_PROF[encounter],M$4)</f>
        <v>0</v>
      </c>
      <c r="N1232" s="18">
        <f>SUMIFS(T_PROF[paid_amt],T_PROF[bill_npi],$A1232,T_PROF[year],N$2,T_PROF[encounter],N$4)</f>
        <v>0</v>
      </c>
      <c r="O1232" s="18">
        <f t="shared" si="136"/>
        <v>0</v>
      </c>
      <c r="P1232" s="1">
        <f t="shared" si="137"/>
        <v>0</v>
      </c>
      <c r="Q1232" s="1">
        <f t="shared" si="138"/>
        <v>1.3333333333333333</v>
      </c>
      <c r="R1232" s="1">
        <f t="shared" si="139"/>
        <v>1.3333333333333333</v>
      </c>
      <c r="S1232" s="2">
        <f>SUM($R$6:$R1232)/SUM($R$6:$R$1749)</f>
        <v>0.99338735214678564</v>
      </c>
    </row>
    <row r="1233" spans="1:19" x14ac:dyDescent="0.35">
      <c r="A1233">
        <v>1306991054</v>
      </c>
      <c r="B1233" t="s">
        <v>354</v>
      </c>
      <c r="C1233" t="s">
        <v>777</v>
      </c>
      <c r="D1233" s="1">
        <f>SUMIFS(T_PROF[claims],T_PROF[year],D$2,T_PROF[encounter],D$4,T_PROF[bill_npi],$A1233)</f>
        <v>0</v>
      </c>
      <c r="E1233" s="1">
        <f>SUMIFS(T_PROF[claims],T_PROF[year],E$2,T_PROF[encounter],E$4,T_PROF[bill_npi],$A1233)</f>
        <v>0</v>
      </c>
      <c r="F1233" s="1">
        <f t="shared" si="133"/>
        <v>0</v>
      </c>
      <c r="G1233" s="1">
        <f>SUMIFS(T_PROF[claims],T_PROF[year],G$2,T_PROF[encounter],G$4,T_PROF[bill_npi],$A1233)</f>
        <v>4</v>
      </c>
      <c r="H1233" s="1">
        <f>SUMIFS(T_PROF[claims],T_PROF[year],H$2,T_PROF[encounter],H$4,T_PROF[bill_npi],$A1233)</f>
        <v>0</v>
      </c>
      <c r="I1233" s="1">
        <f t="shared" si="134"/>
        <v>4</v>
      </c>
      <c r="J1233" s="1">
        <f>SUMIFS(T_PROF[claims],T_PROF[year],J$2,T_PROF[encounter],J$4,T_PROF[bill_npi],$A1233)</f>
        <v>1</v>
      </c>
      <c r="K1233" s="1">
        <f>SUMIFS(T_PROF[claims],T_PROF[year],K$2,T_PROF[encounter],K$4,T_PROF[bill_npi],$A1233)</f>
        <v>0</v>
      </c>
      <c r="L1233" s="1">
        <f t="shared" si="135"/>
        <v>1</v>
      </c>
      <c r="M1233" s="18">
        <f>SUMIFS(T_PROF[paid_amt],T_PROF[bill_npi],$A1233,T_PROF[year],M$2,T_PROF[encounter],M$4)</f>
        <v>0</v>
      </c>
      <c r="N1233" s="18">
        <f>SUMIFS(T_PROF[paid_amt],T_PROF[bill_npi],$A1233,T_PROF[year],N$2,T_PROF[encounter],N$4)</f>
        <v>0</v>
      </c>
      <c r="O1233" s="18">
        <f t="shared" si="136"/>
        <v>0</v>
      </c>
      <c r="P1233" s="1">
        <f t="shared" si="137"/>
        <v>1.6666666666666667</v>
      </c>
      <c r="Q1233" s="1">
        <f t="shared" si="138"/>
        <v>0</v>
      </c>
      <c r="R1233" s="1">
        <f t="shared" si="139"/>
        <v>1.6666666666666667</v>
      </c>
      <c r="S1233" s="2">
        <f>SUM($R$6:$R1233)/SUM($R$6:$R$1749)</f>
        <v>0.99343909430526156</v>
      </c>
    </row>
    <row r="1234" spans="1:19" x14ac:dyDescent="0.35">
      <c r="A1234">
        <v>1417936972</v>
      </c>
      <c r="B1234" t="s">
        <v>351</v>
      </c>
      <c r="C1234" t="s">
        <v>777</v>
      </c>
      <c r="D1234" s="1">
        <f>SUMIFS(T_PROF[claims],T_PROF[year],D$2,T_PROF[encounter],D$4,T_PROF[bill_npi],$A1234)</f>
        <v>4</v>
      </c>
      <c r="E1234" s="1">
        <f>SUMIFS(T_PROF[claims],T_PROF[year],E$2,T_PROF[encounter],E$4,T_PROF[bill_npi],$A1234)</f>
        <v>0</v>
      </c>
      <c r="F1234" s="1">
        <f t="shared" si="133"/>
        <v>4</v>
      </c>
      <c r="G1234" s="1">
        <f>SUMIFS(T_PROF[claims],T_PROF[year],G$2,T_PROF[encounter],G$4,T_PROF[bill_npi],$A1234)</f>
        <v>0</v>
      </c>
      <c r="H1234" s="1">
        <f>SUMIFS(T_PROF[claims],T_PROF[year],H$2,T_PROF[encounter],H$4,T_PROF[bill_npi],$A1234)</f>
        <v>0</v>
      </c>
      <c r="I1234" s="1">
        <f t="shared" si="134"/>
        <v>0</v>
      </c>
      <c r="J1234" s="1">
        <f>SUMIFS(T_PROF[claims],T_PROF[year],J$2,T_PROF[encounter],J$4,T_PROF[bill_npi],$A1234)</f>
        <v>0</v>
      </c>
      <c r="K1234" s="1">
        <f>SUMIFS(T_PROF[claims],T_PROF[year],K$2,T_PROF[encounter],K$4,T_PROF[bill_npi],$A1234)</f>
        <v>0</v>
      </c>
      <c r="L1234" s="1">
        <f t="shared" si="135"/>
        <v>0</v>
      </c>
      <c r="M1234" s="18">
        <f>SUMIFS(T_PROF[paid_amt],T_PROF[bill_npi],$A1234,T_PROF[year],M$2,T_PROF[encounter],M$4)</f>
        <v>0</v>
      </c>
      <c r="N1234" s="18">
        <f>SUMIFS(T_PROF[paid_amt],T_PROF[bill_npi],$A1234,T_PROF[year],N$2,T_PROF[encounter],N$4)</f>
        <v>0</v>
      </c>
      <c r="O1234" s="18">
        <f t="shared" si="136"/>
        <v>0</v>
      </c>
      <c r="P1234" s="1">
        <f t="shared" si="137"/>
        <v>1.3333333333333333</v>
      </c>
      <c r="Q1234" s="1">
        <f t="shared" si="138"/>
        <v>0</v>
      </c>
      <c r="R1234" s="1">
        <f t="shared" si="139"/>
        <v>1.3333333333333333</v>
      </c>
      <c r="S1234" s="2">
        <f>SUM($R$6:$R1234)/SUM($R$6:$R$1749)</f>
        <v>0.99348048803204225</v>
      </c>
    </row>
    <row r="1235" spans="1:19" x14ac:dyDescent="0.35">
      <c r="A1235">
        <v>1275532947</v>
      </c>
      <c r="B1235" t="s">
        <v>357</v>
      </c>
      <c r="C1235" t="s">
        <v>2208</v>
      </c>
      <c r="D1235" s="1">
        <f>SUMIFS(T_PROF[claims],T_PROF[year],D$2,T_PROF[encounter],D$4,T_PROF[bill_npi],$A1235)</f>
        <v>0</v>
      </c>
      <c r="E1235" s="1">
        <f>SUMIFS(T_PROF[claims],T_PROF[year],E$2,T_PROF[encounter],E$4,T_PROF[bill_npi],$A1235)</f>
        <v>0</v>
      </c>
      <c r="F1235" s="1">
        <f t="shared" si="133"/>
        <v>0</v>
      </c>
      <c r="G1235" s="1">
        <f>SUMIFS(T_PROF[claims],T_PROF[year],G$2,T_PROF[encounter],G$4,T_PROF[bill_npi],$A1235)</f>
        <v>0</v>
      </c>
      <c r="H1235" s="1">
        <f>SUMIFS(T_PROF[claims],T_PROF[year],H$2,T_PROF[encounter],H$4,T_PROF[bill_npi],$A1235)</f>
        <v>0</v>
      </c>
      <c r="I1235" s="1">
        <f t="shared" si="134"/>
        <v>0</v>
      </c>
      <c r="J1235" s="1">
        <f>SUMIFS(T_PROF[claims],T_PROF[year],J$2,T_PROF[encounter],J$4,T_PROF[bill_npi],$A1235)</f>
        <v>0</v>
      </c>
      <c r="K1235" s="1">
        <f>SUMIFS(T_PROF[claims],T_PROF[year],K$2,T_PROF[encounter],K$4,T_PROF[bill_npi],$A1235)</f>
        <v>0</v>
      </c>
      <c r="L1235" s="1">
        <f t="shared" si="135"/>
        <v>0</v>
      </c>
      <c r="M1235" s="18">
        <f>SUMIFS(T_PROF[paid_amt],T_PROF[bill_npi],$A1235,T_PROF[year],M$2,T_PROF[encounter],M$4)</f>
        <v>0</v>
      </c>
      <c r="N1235" s="18">
        <f>SUMIFS(T_PROF[paid_amt],T_PROF[bill_npi],$A1235,T_PROF[year],N$2,T_PROF[encounter],N$4)</f>
        <v>0</v>
      </c>
      <c r="O1235" s="18">
        <f t="shared" si="136"/>
        <v>0</v>
      </c>
      <c r="P1235" s="1">
        <f t="shared" si="137"/>
        <v>0</v>
      </c>
      <c r="Q1235" s="1">
        <f t="shared" si="138"/>
        <v>0</v>
      </c>
      <c r="R1235" s="1">
        <f t="shared" si="139"/>
        <v>0</v>
      </c>
      <c r="S1235" s="2">
        <f>SUM($R$6:$R1235)/SUM($R$6:$R$1749)</f>
        <v>0.99348048803204225</v>
      </c>
    </row>
    <row r="1236" spans="1:19" x14ac:dyDescent="0.35">
      <c r="A1236">
        <v>1487286944</v>
      </c>
      <c r="B1236" t="s">
        <v>367</v>
      </c>
      <c r="C1236" t="s">
        <v>2086</v>
      </c>
      <c r="D1236" s="1">
        <f>SUMIFS(T_PROF[claims],T_PROF[year],D$2,T_PROF[encounter],D$4,T_PROF[bill_npi],$A1236)</f>
        <v>0</v>
      </c>
      <c r="E1236" s="1">
        <f>SUMIFS(T_PROF[claims],T_PROF[year],E$2,T_PROF[encounter],E$4,T_PROF[bill_npi],$A1236)</f>
        <v>4</v>
      </c>
      <c r="F1236" s="1">
        <f t="shared" si="133"/>
        <v>4</v>
      </c>
      <c r="G1236" s="1">
        <f>SUMIFS(T_PROF[claims],T_PROF[year],G$2,T_PROF[encounter],G$4,T_PROF[bill_npi],$A1236)</f>
        <v>0</v>
      </c>
      <c r="H1236" s="1">
        <f>SUMIFS(T_PROF[claims],T_PROF[year],H$2,T_PROF[encounter],H$4,T_PROF[bill_npi],$A1236)</f>
        <v>0</v>
      </c>
      <c r="I1236" s="1">
        <f t="shared" si="134"/>
        <v>0</v>
      </c>
      <c r="J1236" s="1">
        <f>SUMIFS(T_PROF[claims],T_PROF[year],J$2,T_PROF[encounter],J$4,T_PROF[bill_npi],$A1236)</f>
        <v>0</v>
      </c>
      <c r="K1236" s="1">
        <f>SUMIFS(T_PROF[claims],T_PROF[year],K$2,T_PROF[encounter],K$4,T_PROF[bill_npi],$A1236)</f>
        <v>0</v>
      </c>
      <c r="L1236" s="1">
        <f t="shared" si="135"/>
        <v>0</v>
      </c>
      <c r="M1236" s="18">
        <f>SUMIFS(T_PROF[paid_amt],T_PROF[bill_npi],$A1236,T_PROF[year],M$2,T_PROF[encounter],M$4)</f>
        <v>0</v>
      </c>
      <c r="N1236" s="18">
        <f>SUMIFS(T_PROF[paid_amt],T_PROF[bill_npi],$A1236,T_PROF[year],N$2,T_PROF[encounter],N$4)</f>
        <v>0</v>
      </c>
      <c r="O1236" s="18">
        <f t="shared" si="136"/>
        <v>0</v>
      </c>
      <c r="P1236" s="1">
        <f t="shared" si="137"/>
        <v>0</v>
      </c>
      <c r="Q1236" s="1">
        <f t="shared" si="138"/>
        <v>1.3333333333333333</v>
      </c>
      <c r="R1236" s="1">
        <f t="shared" si="139"/>
        <v>1.3333333333333333</v>
      </c>
      <c r="S1236" s="2">
        <f>SUM($R$6:$R1236)/SUM($R$6:$R$1749)</f>
        <v>0.99352188175882294</v>
      </c>
    </row>
    <row r="1237" spans="1:19" x14ac:dyDescent="0.35">
      <c r="A1237">
        <v>1336203967</v>
      </c>
      <c r="B1237" t="s">
        <v>351</v>
      </c>
      <c r="C1237" t="s">
        <v>777</v>
      </c>
      <c r="D1237" s="1">
        <f>SUMIFS(T_PROF[claims],T_PROF[year],D$2,T_PROF[encounter],D$4,T_PROF[bill_npi],$A1237)</f>
        <v>0</v>
      </c>
      <c r="E1237" s="1">
        <f>SUMIFS(T_PROF[claims],T_PROF[year],E$2,T_PROF[encounter],E$4,T_PROF[bill_npi],$A1237)</f>
        <v>0</v>
      </c>
      <c r="F1237" s="1">
        <f t="shared" si="133"/>
        <v>0</v>
      </c>
      <c r="G1237" s="1">
        <f>SUMIFS(T_PROF[claims],T_PROF[year],G$2,T_PROF[encounter],G$4,T_PROF[bill_npi],$A1237)</f>
        <v>0</v>
      </c>
      <c r="H1237" s="1">
        <f>SUMIFS(T_PROF[claims],T_PROF[year],H$2,T_PROF[encounter],H$4,T_PROF[bill_npi],$A1237)</f>
        <v>0</v>
      </c>
      <c r="I1237" s="1">
        <f t="shared" si="134"/>
        <v>0</v>
      </c>
      <c r="J1237" s="1">
        <f>SUMIFS(T_PROF[claims],T_PROF[year],J$2,T_PROF[encounter],J$4,T_PROF[bill_npi],$A1237)</f>
        <v>0</v>
      </c>
      <c r="K1237" s="1">
        <f>SUMIFS(T_PROF[claims],T_PROF[year],K$2,T_PROF[encounter],K$4,T_PROF[bill_npi],$A1237)</f>
        <v>0</v>
      </c>
      <c r="L1237" s="1">
        <f t="shared" si="135"/>
        <v>0</v>
      </c>
      <c r="M1237" s="18">
        <f>SUMIFS(T_PROF[paid_amt],T_PROF[bill_npi],$A1237,T_PROF[year],M$2,T_PROF[encounter],M$4)</f>
        <v>0</v>
      </c>
      <c r="N1237" s="18">
        <f>SUMIFS(T_PROF[paid_amt],T_PROF[bill_npi],$A1237,T_PROF[year],N$2,T_PROF[encounter],N$4)</f>
        <v>0</v>
      </c>
      <c r="O1237" s="18">
        <f t="shared" si="136"/>
        <v>0</v>
      </c>
      <c r="P1237" s="1">
        <f t="shared" si="137"/>
        <v>0</v>
      </c>
      <c r="Q1237" s="1">
        <f t="shared" si="138"/>
        <v>0</v>
      </c>
      <c r="R1237" s="1">
        <f t="shared" si="139"/>
        <v>0</v>
      </c>
      <c r="S1237" s="2">
        <f>SUM($R$6:$R1237)/SUM($R$6:$R$1749)</f>
        <v>0.99352188175882294</v>
      </c>
    </row>
    <row r="1238" spans="1:19" x14ac:dyDescent="0.35">
      <c r="A1238">
        <v>1144427675</v>
      </c>
      <c r="B1238" t="s">
        <v>342</v>
      </c>
      <c r="C1238" t="e">
        <v>#N/A</v>
      </c>
      <c r="D1238" s="1">
        <f>SUMIFS(T_PROF[claims],T_PROF[year],D$2,T_PROF[encounter],D$4,T_PROF[bill_npi],$A1238)</f>
        <v>0</v>
      </c>
      <c r="E1238" s="1">
        <f>SUMIFS(T_PROF[claims],T_PROF[year],E$2,T_PROF[encounter],E$4,T_PROF[bill_npi],$A1238)</f>
        <v>0</v>
      </c>
      <c r="F1238" s="1">
        <f t="shared" si="133"/>
        <v>0</v>
      </c>
      <c r="G1238" s="1">
        <f>SUMIFS(T_PROF[claims],T_PROF[year],G$2,T_PROF[encounter],G$4,T_PROF[bill_npi],$A1238)</f>
        <v>0</v>
      </c>
      <c r="H1238" s="1">
        <f>SUMIFS(T_PROF[claims],T_PROF[year],H$2,T_PROF[encounter],H$4,T_PROF[bill_npi],$A1238)</f>
        <v>0</v>
      </c>
      <c r="I1238" s="1">
        <f t="shared" si="134"/>
        <v>0</v>
      </c>
      <c r="J1238" s="1">
        <f>SUMIFS(T_PROF[claims],T_PROF[year],J$2,T_PROF[encounter],J$4,T_PROF[bill_npi],$A1238)</f>
        <v>0</v>
      </c>
      <c r="K1238" s="1">
        <f>SUMIFS(T_PROF[claims],T_PROF[year],K$2,T_PROF[encounter],K$4,T_PROF[bill_npi],$A1238)</f>
        <v>0</v>
      </c>
      <c r="L1238" s="1">
        <f t="shared" si="135"/>
        <v>0</v>
      </c>
      <c r="M1238" s="18">
        <f>SUMIFS(T_PROF[paid_amt],T_PROF[bill_npi],$A1238,T_PROF[year],M$2,T_PROF[encounter],M$4)</f>
        <v>0</v>
      </c>
      <c r="N1238" s="18">
        <f>SUMIFS(T_PROF[paid_amt],T_PROF[bill_npi],$A1238,T_PROF[year],N$2,T_PROF[encounter],N$4)</f>
        <v>0</v>
      </c>
      <c r="O1238" s="18">
        <f t="shared" si="136"/>
        <v>0</v>
      </c>
      <c r="P1238" s="1">
        <f t="shared" si="137"/>
        <v>0</v>
      </c>
      <c r="Q1238" s="1">
        <f t="shared" si="138"/>
        <v>0</v>
      </c>
      <c r="R1238" s="1">
        <f t="shared" si="139"/>
        <v>0</v>
      </c>
      <c r="S1238" s="2">
        <f>SUM($R$6:$R1238)/SUM($R$6:$R$1749)</f>
        <v>0.99352188175882294</v>
      </c>
    </row>
    <row r="1239" spans="1:19" x14ac:dyDescent="0.35">
      <c r="A1239">
        <v>1699894543</v>
      </c>
      <c r="B1239" t="s">
        <v>357</v>
      </c>
      <c r="C1239" t="s">
        <v>2208</v>
      </c>
      <c r="D1239" s="1">
        <f>SUMIFS(T_PROF[claims],T_PROF[year],D$2,T_PROF[encounter],D$4,T_PROF[bill_npi],$A1239)</f>
        <v>0</v>
      </c>
      <c r="E1239" s="1">
        <f>SUMIFS(T_PROF[claims],T_PROF[year],E$2,T_PROF[encounter],E$4,T_PROF[bill_npi],$A1239)</f>
        <v>2</v>
      </c>
      <c r="F1239" s="1">
        <f t="shared" si="133"/>
        <v>2</v>
      </c>
      <c r="G1239" s="1">
        <f>SUMIFS(T_PROF[claims],T_PROF[year],G$2,T_PROF[encounter],G$4,T_PROF[bill_npi],$A1239)</f>
        <v>0</v>
      </c>
      <c r="H1239" s="1">
        <f>SUMIFS(T_PROF[claims],T_PROF[year],H$2,T_PROF[encounter],H$4,T_PROF[bill_npi],$A1239)</f>
        <v>0</v>
      </c>
      <c r="I1239" s="1">
        <f t="shared" si="134"/>
        <v>0</v>
      </c>
      <c r="J1239" s="1">
        <f>SUMIFS(T_PROF[claims],T_PROF[year],J$2,T_PROF[encounter],J$4,T_PROF[bill_npi],$A1239)</f>
        <v>0</v>
      </c>
      <c r="K1239" s="1">
        <f>SUMIFS(T_PROF[claims],T_PROF[year],K$2,T_PROF[encounter],K$4,T_PROF[bill_npi],$A1239)</f>
        <v>4</v>
      </c>
      <c r="L1239" s="1">
        <f t="shared" si="135"/>
        <v>4</v>
      </c>
      <c r="M1239" s="18">
        <f>SUMIFS(T_PROF[paid_amt],T_PROF[bill_npi],$A1239,T_PROF[year],M$2,T_PROF[encounter],M$4)</f>
        <v>0</v>
      </c>
      <c r="N1239" s="18">
        <f>SUMIFS(T_PROF[paid_amt],T_PROF[bill_npi],$A1239,T_PROF[year],N$2,T_PROF[encounter],N$4)</f>
        <v>5862.64</v>
      </c>
      <c r="O1239" s="18">
        <f t="shared" si="136"/>
        <v>5862.64</v>
      </c>
      <c r="P1239" s="1">
        <f t="shared" si="137"/>
        <v>0</v>
      </c>
      <c r="Q1239" s="1">
        <f t="shared" si="138"/>
        <v>2</v>
      </c>
      <c r="R1239" s="1">
        <f t="shared" si="139"/>
        <v>2</v>
      </c>
      <c r="S1239" s="2">
        <f>SUM($R$6:$R1239)/SUM($R$6:$R$1749)</f>
        <v>0.99358397234899398</v>
      </c>
    </row>
    <row r="1240" spans="1:19" x14ac:dyDescent="0.35">
      <c r="A1240">
        <v>1073808887</v>
      </c>
      <c r="B1240" t="s">
        <v>358</v>
      </c>
      <c r="C1240" t="s">
        <v>777</v>
      </c>
      <c r="D1240" s="1">
        <f>SUMIFS(T_PROF[claims],T_PROF[year],D$2,T_PROF[encounter],D$4,T_PROF[bill_npi],$A1240)</f>
        <v>0</v>
      </c>
      <c r="E1240" s="1">
        <f>SUMIFS(T_PROF[claims],T_PROF[year],E$2,T_PROF[encounter],E$4,T_PROF[bill_npi],$A1240)</f>
        <v>0</v>
      </c>
      <c r="F1240" s="1">
        <f t="shared" si="133"/>
        <v>0</v>
      </c>
      <c r="G1240" s="1">
        <f>SUMIFS(T_PROF[claims],T_PROF[year],G$2,T_PROF[encounter],G$4,T_PROF[bill_npi],$A1240)</f>
        <v>0</v>
      </c>
      <c r="H1240" s="1">
        <f>SUMIFS(T_PROF[claims],T_PROF[year],H$2,T_PROF[encounter],H$4,T_PROF[bill_npi],$A1240)</f>
        <v>0</v>
      </c>
      <c r="I1240" s="1">
        <f t="shared" si="134"/>
        <v>0</v>
      </c>
      <c r="J1240" s="1">
        <f>SUMIFS(T_PROF[claims],T_PROF[year],J$2,T_PROF[encounter],J$4,T_PROF[bill_npi],$A1240)</f>
        <v>0</v>
      </c>
      <c r="K1240" s="1">
        <f>SUMIFS(T_PROF[claims],T_PROF[year],K$2,T_PROF[encounter],K$4,T_PROF[bill_npi],$A1240)</f>
        <v>0</v>
      </c>
      <c r="L1240" s="1">
        <f t="shared" si="135"/>
        <v>0</v>
      </c>
      <c r="M1240" s="18">
        <f>SUMIFS(T_PROF[paid_amt],T_PROF[bill_npi],$A1240,T_PROF[year],M$2,T_PROF[encounter],M$4)</f>
        <v>0</v>
      </c>
      <c r="N1240" s="18">
        <f>SUMIFS(T_PROF[paid_amt],T_PROF[bill_npi],$A1240,T_PROF[year],N$2,T_PROF[encounter],N$4)</f>
        <v>0</v>
      </c>
      <c r="O1240" s="18">
        <f t="shared" si="136"/>
        <v>0</v>
      </c>
      <c r="P1240" s="1">
        <f t="shared" si="137"/>
        <v>0</v>
      </c>
      <c r="Q1240" s="1">
        <f t="shared" si="138"/>
        <v>0</v>
      </c>
      <c r="R1240" s="1">
        <f t="shared" si="139"/>
        <v>0</v>
      </c>
      <c r="S1240" s="2">
        <f>SUM($R$6:$R1240)/SUM($R$6:$R$1749)</f>
        <v>0.99358397234899398</v>
      </c>
    </row>
    <row r="1241" spans="1:19" x14ac:dyDescent="0.35">
      <c r="A1241">
        <v>1730245044</v>
      </c>
      <c r="B1241" t="s">
        <v>357</v>
      </c>
      <c r="C1241" t="s">
        <v>2208</v>
      </c>
      <c r="D1241" s="1">
        <f>SUMIFS(T_PROF[claims],T_PROF[year],D$2,T_PROF[encounter],D$4,T_PROF[bill_npi],$A1241)</f>
        <v>0</v>
      </c>
      <c r="E1241" s="1">
        <f>SUMIFS(T_PROF[claims],T_PROF[year],E$2,T_PROF[encounter],E$4,T_PROF[bill_npi],$A1241)</f>
        <v>0</v>
      </c>
      <c r="F1241" s="1">
        <f t="shared" si="133"/>
        <v>0</v>
      </c>
      <c r="G1241" s="1">
        <f>SUMIFS(T_PROF[claims],T_PROF[year],G$2,T_PROF[encounter],G$4,T_PROF[bill_npi],$A1241)</f>
        <v>0</v>
      </c>
      <c r="H1241" s="1">
        <f>SUMIFS(T_PROF[claims],T_PROF[year],H$2,T_PROF[encounter],H$4,T_PROF[bill_npi],$A1241)</f>
        <v>0</v>
      </c>
      <c r="I1241" s="1">
        <f t="shared" si="134"/>
        <v>0</v>
      </c>
      <c r="J1241" s="1">
        <f>SUMIFS(T_PROF[claims],T_PROF[year],J$2,T_PROF[encounter],J$4,T_PROF[bill_npi],$A1241)</f>
        <v>1</v>
      </c>
      <c r="K1241" s="1">
        <f>SUMIFS(T_PROF[claims],T_PROF[year],K$2,T_PROF[encounter],K$4,T_PROF[bill_npi],$A1241)</f>
        <v>0</v>
      </c>
      <c r="L1241" s="1">
        <f t="shared" si="135"/>
        <v>1</v>
      </c>
      <c r="M1241" s="18">
        <f>SUMIFS(T_PROF[paid_amt],T_PROF[bill_npi],$A1241,T_PROF[year],M$2,T_PROF[encounter],M$4)</f>
        <v>446.9</v>
      </c>
      <c r="N1241" s="18">
        <f>SUMIFS(T_PROF[paid_amt],T_PROF[bill_npi],$A1241,T_PROF[year],N$2,T_PROF[encounter],N$4)</f>
        <v>0</v>
      </c>
      <c r="O1241" s="18">
        <f t="shared" si="136"/>
        <v>446.9</v>
      </c>
      <c r="P1241" s="1">
        <f t="shared" si="137"/>
        <v>0.33333333333333331</v>
      </c>
      <c r="Q1241" s="1">
        <f t="shared" si="138"/>
        <v>0</v>
      </c>
      <c r="R1241" s="1">
        <f t="shared" si="139"/>
        <v>0.33333333333333331</v>
      </c>
      <c r="S1241" s="2">
        <f>SUM($R$6:$R1241)/SUM($R$6:$R$1749)</f>
        <v>0.9935943207806891</v>
      </c>
    </row>
    <row r="1242" spans="1:19" x14ac:dyDescent="0.35">
      <c r="A1242">
        <v>1295796266</v>
      </c>
      <c r="B1242" t="s">
        <v>351</v>
      </c>
      <c r="C1242" t="s">
        <v>777</v>
      </c>
      <c r="D1242" s="1">
        <f>SUMIFS(T_PROF[claims],T_PROF[year],D$2,T_PROF[encounter],D$4,T_PROF[bill_npi],$A1242)</f>
        <v>0</v>
      </c>
      <c r="E1242" s="1">
        <f>SUMIFS(T_PROF[claims],T_PROF[year],E$2,T_PROF[encounter],E$4,T_PROF[bill_npi],$A1242)</f>
        <v>0</v>
      </c>
      <c r="F1242" s="1">
        <f t="shared" si="133"/>
        <v>0</v>
      </c>
      <c r="G1242" s="1">
        <f>SUMIFS(T_PROF[claims],T_PROF[year],G$2,T_PROF[encounter],G$4,T_PROF[bill_npi],$A1242)</f>
        <v>2</v>
      </c>
      <c r="H1242" s="1">
        <f>SUMIFS(T_PROF[claims],T_PROF[year],H$2,T_PROF[encounter],H$4,T_PROF[bill_npi],$A1242)</f>
        <v>0</v>
      </c>
      <c r="I1242" s="1">
        <f t="shared" si="134"/>
        <v>2</v>
      </c>
      <c r="J1242" s="1">
        <f>SUMIFS(T_PROF[claims],T_PROF[year],J$2,T_PROF[encounter],J$4,T_PROF[bill_npi],$A1242)</f>
        <v>0</v>
      </c>
      <c r="K1242" s="1">
        <f>SUMIFS(T_PROF[claims],T_PROF[year],K$2,T_PROF[encounter],K$4,T_PROF[bill_npi],$A1242)</f>
        <v>0</v>
      </c>
      <c r="L1242" s="1">
        <f t="shared" si="135"/>
        <v>0</v>
      </c>
      <c r="M1242" s="18">
        <f>SUMIFS(T_PROF[paid_amt],T_PROF[bill_npi],$A1242,T_PROF[year],M$2,T_PROF[encounter],M$4)</f>
        <v>0</v>
      </c>
      <c r="N1242" s="18">
        <f>SUMIFS(T_PROF[paid_amt],T_PROF[bill_npi],$A1242,T_PROF[year],N$2,T_PROF[encounter],N$4)</f>
        <v>0</v>
      </c>
      <c r="O1242" s="18">
        <f t="shared" si="136"/>
        <v>0</v>
      </c>
      <c r="P1242" s="1">
        <f t="shared" si="137"/>
        <v>0.66666666666666663</v>
      </c>
      <c r="Q1242" s="1">
        <f t="shared" si="138"/>
        <v>0</v>
      </c>
      <c r="R1242" s="1">
        <f t="shared" si="139"/>
        <v>0.66666666666666663</v>
      </c>
      <c r="S1242" s="2">
        <f>SUM($R$6:$R1242)/SUM($R$6:$R$1749)</f>
        <v>0.99361501764407945</v>
      </c>
    </row>
    <row r="1243" spans="1:19" x14ac:dyDescent="0.35">
      <c r="A1243">
        <v>1219141540</v>
      </c>
      <c r="B1243" t="s">
        <v>342</v>
      </c>
      <c r="C1243" t="e">
        <v>#N/A</v>
      </c>
      <c r="D1243" s="1">
        <f>SUMIFS(T_PROF[claims],T_PROF[year],D$2,T_PROF[encounter],D$4,T_PROF[bill_npi],$A1243)</f>
        <v>0</v>
      </c>
      <c r="E1243" s="1">
        <f>SUMIFS(T_PROF[claims],T_PROF[year],E$2,T_PROF[encounter],E$4,T_PROF[bill_npi],$A1243)</f>
        <v>2</v>
      </c>
      <c r="F1243" s="1">
        <f t="shared" si="133"/>
        <v>2</v>
      </c>
      <c r="G1243" s="1">
        <f>SUMIFS(T_PROF[claims],T_PROF[year],G$2,T_PROF[encounter],G$4,T_PROF[bill_npi],$A1243)</f>
        <v>0</v>
      </c>
      <c r="H1243" s="1">
        <f>SUMIFS(T_PROF[claims],T_PROF[year],H$2,T_PROF[encounter],H$4,T_PROF[bill_npi],$A1243)</f>
        <v>0</v>
      </c>
      <c r="I1243" s="1">
        <f t="shared" si="134"/>
        <v>0</v>
      </c>
      <c r="J1243" s="1">
        <f>SUMIFS(T_PROF[claims],T_PROF[year],J$2,T_PROF[encounter],J$4,T_PROF[bill_npi],$A1243)</f>
        <v>0</v>
      </c>
      <c r="K1243" s="1">
        <f>SUMIFS(T_PROF[claims],T_PROF[year],K$2,T_PROF[encounter],K$4,T_PROF[bill_npi],$A1243)</f>
        <v>0</v>
      </c>
      <c r="L1243" s="1">
        <f t="shared" si="135"/>
        <v>0</v>
      </c>
      <c r="M1243" s="18">
        <f>SUMIFS(T_PROF[paid_amt],T_PROF[bill_npi],$A1243,T_PROF[year],M$2,T_PROF[encounter],M$4)</f>
        <v>0</v>
      </c>
      <c r="N1243" s="18">
        <f>SUMIFS(T_PROF[paid_amt],T_PROF[bill_npi],$A1243,T_PROF[year],N$2,T_PROF[encounter],N$4)</f>
        <v>0</v>
      </c>
      <c r="O1243" s="18">
        <f t="shared" si="136"/>
        <v>0</v>
      </c>
      <c r="P1243" s="1">
        <f t="shared" si="137"/>
        <v>0</v>
      </c>
      <c r="Q1243" s="1">
        <f t="shared" si="138"/>
        <v>0.66666666666666663</v>
      </c>
      <c r="R1243" s="1">
        <f t="shared" si="139"/>
        <v>0.66666666666666663</v>
      </c>
      <c r="S1243" s="2">
        <f>SUM($R$6:$R1243)/SUM($R$6:$R$1749)</f>
        <v>0.9936357145074699</v>
      </c>
    </row>
    <row r="1244" spans="1:19" x14ac:dyDescent="0.35">
      <c r="A1244">
        <v>1528167772</v>
      </c>
      <c r="B1244" t="s">
        <v>357</v>
      </c>
      <c r="C1244" t="s">
        <v>2208</v>
      </c>
      <c r="D1244" s="1">
        <f>SUMIFS(T_PROF[claims],T_PROF[year],D$2,T_PROF[encounter],D$4,T_PROF[bill_npi],$A1244)</f>
        <v>0</v>
      </c>
      <c r="E1244" s="1">
        <f>SUMIFS(T_PROF[claims],T_PROF[year],E$2,T_PROF[encounter],E$4,T_PROF[bill_npi],$A1244)</f>
        <v>2</v>
      </c>
      <c r="F1244" s="1">
        <f t="shared" si="133"/>
        <v>2</v>
      </c>
      <c r="G1244" s="1">
        <f>SUMIFS(T_PROF[claims],T_PROF[year],G$2,T_PROF[encounter],G$4,T_PROF[bill_npi],$A1244)</f>
        <v>0</v>
      </c>
      <c r="H1244" s="1">
        <f>SUMIFS(T_PROF[claims],T_PROF[year],H$2,T_PROF[encounter],H$4,T_PROF[bill_npi],$A1244)</f>
        <v>0</v>
      </c>
      <c r="I1244" s="1">
        <f t="shared" si="134"/>
        <v>0</v>
      </c>
      <c r="J1244" s="1">
        <f>SUMIFS(T_PROF[claims],T_PROF[year],J$2,T_PROF[encounter],J$4,T_PROF[bill_npi],$A1244)</f>
        <v>0</v>
      </c>
      <c r="K1244" s="1">
        <f>SUMIFS(T_PROF[claims],T_PROF[year],K$2,T_PROF[encounter],K$4,T_PROF[bill_npi],$A1244)</f>
        <v>0</v>
      </c>
      <c r="L1244" s="1">
        <f t="shared" si="135"/>
        <v>0</v>
      </c>
      <c r="M1244" s="18">
        <f>SUMIFS(T_PROF[paid_amt],T_PROF[bill_npi],$A1244,T_PROF[year],M$2,T_PROF[encounter],M$4)</f>
        <v>0</v>
      </c>
      <c r="N1244" s="18">
        <f>SUMIFS(T_PROF[paid_amt],T_PROF[bill_npi],$A1244,T_PROF[year],N$2,T_PROF[encounter],N$4)</f>
        <v>0</v>
      </c>
      <c r="O1244" s="18">
        <f t="shared" si="136"/>
        <v>0</v>
      </c>
      <c r="P1244" s="1">
        <f t="shared" si="137"/>
        <v>0</v>
      </c>
      <c r="Q1244" s="1">
        <f t="shared" si="138"/>
        <v>0.66666666666666663</v>
      </c>
      <c r="R1244" s="1">
        <f t="shared" si="139"/>
        <v>0.66666666666666663</v>
      </c>
      <c r="S1244" s="2">
        <f>SUM($R$6:$R1244)/SUM($R$6:$R$1749)</f>
        <v>0.99365641137086025</v>
      </c>
    </row>
    <row r="1245" spans="1:19" x14ac:dyDescent="0.35">
      <c r="A1245">
        <v>1922596527</v>
      </c>
      <c r="B1245" t="s">
        <v>351</v>
      </c>
      <c r="C1245" t="s">
        <v>777</v>
      </c>
      <c r="D1245" s="1">
        <f>SUMIFS(T_PROF[claims],T_PROF[year],D$2,T_PROF[encounter],D$4,T_PROF[bill_npi],$A1245)</f>
        <v>0</v>
      </c>
      <c r="E1245" s="1">
        <f>SUMIFS(T_PROF[claims],T_PROF[year],E$2,T_PROF[encounter],E$4,T_PROF[bill_npi],$A1245)</f>
        <v>0</v>
      </c>
      <c r="F1245" s="1">
        <f t="shared" si="133"/>
        <v>0</v>
      </c>
      <c r="G1245" s="1">
        <f>SUMIFS(T_PROF[claims],T_PROF[year],G$2,T_PROF[encounter],G$4,T_PROF[bill_npi],$A1245)</f>
        <v>0</v>
      </c>
      <c r="H1245" s="1">
        <f>SUMIFS(T_PROF[claims],T_PROF[year],H$2,T_PROF[encounter],H$4,T_PROF[bill_npi],$A1245)</f>
        <v>2</v>
      </c>
      <c r="I1245" s="1">
        <f t="shared" si="134"/>
        <v>2</v>
      </c>
      <c r="J1245" s="1">
        <f>SUMIFS(T_PROF[claims],T_PROF[year],J$2,T_PROF[encounter],J$4,T_PROF[bill_npi],$A1245)</f>
        <v>0</v>
      </c>
      <c r="K1245" s="1">
        <f>SUMIFS(T_PROF[claims],T_PROF[year],K$2,T_PROF[encounter],K$4,T_PROF[bill_npi],$A1245)</f>
        <v>5</v>
      </c>
      <c r="L1245" s="1">
        <f t="shared" si="135"/>
        <v>5</v>
      </c>
      <c r="M1245" s="18">
        <f>SUMIFS(T_PROF[paid_amt],T_PROF[bill_npi],$A1245,T_PROF[year],M$2,T_PROF[encounter],M$4)</f>
        <v>0</v>
      </c>
      <c r="N1245" s="18">
        <f>SUMIFS(T_PROF[paid_amt],T_PROF[bill_npi],$A1245,T_PROF[year],N$2,T_PROF[encounter],N$4)</f>
        <v>17500</v>
      </c>
      <c r="O1245" s="18">
        <f t="shared" si="136"/>
        <v>17500</v>
      </c>
      <c r="P1245" s="1">
        <f t="shared" si="137"/>
        <v>0</v>
      </c>
      <c r="Q1245" s="1">
        <f t="shared" si="138"/>
        <v>2.3333333333333335</v>
      </c>
      <c r="R1245" s="1">
        <f t="shared" si="139"/>
        <v>2.3333333333333335</v>
      </c>
      <c r="S1245" s="2">
        <f>SUM($R$6:$R1245)/SUM($R$6:$R$1749)</f>
        <v>0.99372885039272651</v>
      </c>
    </row>
    <row r="1246" spans="1:19" x14ac:dyDescent="0.35">
      <c r="A1246">
        <v>1801349857</v>
      </c>
      <c r="B1246" t="s">
        <v>357</v>
      </c>
      <c r="C1246" t="s">
        <v>2208</v>
      </c>
      <c r="D1246" s="1">
        <f>SUMIFS(T_PROF[claims],T_PROF[year],D$2,T_PROF[encounter],D$4,T_PROF[bill_npi],$A1246)</f>
        <v>0</v>
      </c>
      <c r="E1246" s="1">
        <f>SUMIFS(T_PROF[claims],T_PROF[year],E$2,T_PROF[encounter],E$4,T_PROF[bill_npi],$A1246)</f>
        <v>0</v>
      </c>
      <c r="F1246" s="1">
        <f t="shared" si="133"/>
        <v>0</v>
      </c>
      <c r="G1246" s="1">
        <f>SUMIFS(T_PROF[claims],T_PROF[year],G$2,T_PROF[encounter],G$4,T_PROF[bill_npi],$A1246)</f>
        <v>0</v>
      </c>
      <c r="H1246" s="1">
        <f>SUMIFS(T_PROF[claims],T_PROF[year],H$2,T_PROF[encounter],H$4,T_PROF[bill_npi],$A1246)</f>
        <v>0</v>
      </c>
      <c r="I1246" s="1">
        <f t="shared" si="134"/>
        <v>0</v>
      </c>
      <c r="J1246" s="1">
        <f>SUMIFS(T_PROF[claims],T_PROF[year],J$2,T_PROF[encounter],J$4,T_PROF[bill_npi],$A1246)</f>
        <v>0</v>
      </c>
      <c r="K1246" s="1">
        <f>SUMIFS(T_PROF[claims],T_PROF[year],K$2,T_PROF[encounter],K$4,T_PROF[bill_npi],$A1246)</f>
        <v>0</v>
      </c>
      <c r="L1246" s="1">
        <f t="shared" si="135"/>
        <v>0</v>
      </c>
      <c r="M1246" s="18">
        <f>SUMIFS(T_PROF[paid_amt],T_PROF[bill_npi],$A1246,T_PROF[year],M$2,T_PROF[encounter],M$4)</f>
        <v>0</v>
      </c>
      <c r="N1246" s="18">
        <f>SUMIFS(T_PROF[paid_amt],T_PROF[bill_npi],$A1246,T_PROF[year],N$2,T_PROF[encounter],N$4)</f>
        <v>0</v>
      </c>
      <c r="O1246" s="18">
        <f t="shared" si="136"/>
        <v>0</v>
      </c>
      <c r="P1246" s="1">
        <f t="shared" si="137"/>
        <v>0</v>
      </c>
      <c r="Q1246" s="1">
        <f t="shared" si="138"/>
        <v>0</v>
      </c>
      <c r="R1246" s="1">
        <f t="shared" si="139"/>
        <v>0</v>
      </c>
      <c r="S1246" s="2">
        <f>SUM($R$6:$R1246)/SUM($R$6:$R$1749)</f>
        <v>0.99372885039272651</v>
      </c>
    </row>
    <row r="1247" spans="1:19" x14ac:dyDescent="0.35">
      <c r="A1247">
        <v>1124380936</v>
      </c>
      <c r="B1247" t="s">
        <v>361</v>
      </c>
      <c r="C1247" t="s">
        <v>546</v>
      </c>
      <c r="D1247" s="1">
        <f>SUMIFS(T_PROF[claims],T_PROF[year],D$2,T_PROF[encounter],D$4,T_PROF[bill_npi],$A1247)</f>
        <v>0</v>
      </c>
      <c r="E1247" s="1">
        <f>SUMIFS(T_PROF[claims],T_PROF[year],E$2,T_PROF[encounter],E$4,T_PROF[bill_npi],$A1247)</f>
        <v>0</v>
      </c>
      <c r="F1247" s="1">
        <f t="shared" si="133"/>
        <v>0</v>
      </c>
      <c r="G1247" s="1">
        <f>SUMIFS(T_PROF[claims],T_PROF[year],G$2,T_PROF[encounter],G$4,T_PROF[bill_npi],$A1247)</f>
        <v>0</v>
      </c>
      <c r="H1247" s="1">
        <f>SUMIFS(T_PROF[claims],T_PROF[year],H$2,T_PROF[encounter],H$4,T_PROF[bill_npi],$A1247)</f>
        <v>0</v>
      </c>
      <c r="I1247" s="1">
        <f t="shared" si="134"/>
        <v>0</v>
      </c>
      <c r="J1247" s="1">
        <f>SUMIFS(T_PROF[claims],T_PROF[year],J$2,T_PROF[encounter],J$4,T_PROF[bill_npi],$A1247)</f>
        <v>0</v>
      </c>
      <c r="K1247" s="1">
        <f>SUMIFS(T_PROF[claims],T_PROF[year],K$2,T_PROF[encounter],K$4,T_PROF[bill_npi],$A1247)</f>
        <v>0</v>
      </c>
      <c r="L1247" s="1">
        <f t="shared" si="135"/>
        <v>0</v>
      </c>
      <c r="M1247" s="18">
        <f>SUMIFS(T_PROF[paid_amt],T_PROF[bill_npi],$A1247,T_PROF[year],M$2,T_PROF[encounter],M$4)</f>
        <v>0</v>
      </c>
      <c r="N1247" s="18">
        <f>SUMIFS(T_PROF[paid_amt],T_PROF[bill_npi],$A1247,T_PROF[year],N$2,T_PROF[encounter],N$4)</f>
        <v>0</v>
      </c>
      <c r="O1247" s="18">
        <f t="shared" si="136"/>
        <v>0</v>
      </c>
      <c r="P1247" s="1">
        <f t="shared" si="137"/>
        <v>0</v>
      </c>
      <c r="Q1247" s="1">
        <f t="shared" si="138"/>
        <v>0</v>
      </c>
      <c r="R1247" s="1">
        <f t="shared" si="139"/>
        <v>0</v>
      </c>
      <c r="S1247" s="2">
        <f>SUM($R$6:$R1247)/SUM($R$6:$R$1749)</f>
        <v>0.99372885039272651</v>
      </c>
    </row>
    <row r="1248" spans="1:19" x14ac:dyDescent="0.35">
      <c r="A1248">
        <v>1821110263</v>
      </c>
      <c r="B1248" t="s">
        <v>351</v>
      </c>
      <c r="C1248" t="s">
        <v>777</v>
      </c>
      <c r="D1248" s="1">
        <f>SUMIFS(T_PROF[claims],T_PROF[year],D$2,T_PROF[encounter],D$4,T_PROF[bill_npi],$A1248)</f>
        <v>0</v>
      </c>
      <c r="E1248" s="1">
        <f>SUMIFS(T_PROF[claims],T_PROF[year],E$2,T_PROF[encounter],E$4,T_PROF[bill_npi],$A1248)</f>
        <v>0</v>
      </c>
      <c r="F1248" s="1">
        <f t="shared" si="133"/>
        <v>0</v>
      </c>
      <c r="G1248" s="1">
        <f>SUMIFS(T_PROF[claims],T_PROF[year],G$2,T_PROF[encounter],G$4,T_PROF[bill_npi],$A1248)</f>
        <v>0</v>
      </c>
      <c r="H1248" s="1">
        <f>SUMIFS(T_PROF[claims],T_PROF[year],H$2,T_PROF[encounter],H$4,T_PROF[bill_npi],$A1248)</f>
        <v>0</v>
      </c>
      <c r="I1248" s="1">
        <f t="shared" si="134"/>
        <v>0</v>
      </c>
      <c r="J1248" s="1">
        <f>SUMIFS(T_PROF[claims],T_PROF[year],J$2,T_PROF[encounter],J$4,T_PROF[bill_npi],$A1248)</f>
        <v>0</v>
      </c>
      <c r="K1248" s="1">
        <f>SUMIFS(T_PROF[claims],T_PROF[year],K$2,T_PROF[encounter],K$4,T_PROF[bill_npi],$A1248)</f>
        <v>0</v>
      </c>
      <c r="L1248" s="1">
        <f t="shared" si="135"/>
        <v>0</v>
      </c>
      <c r="M1248" s="18">
        <f>SUMIFS(T_PROF[paid_amt],T_PROF[bill_npi],$A1248,T_PROF[year],M$2,T_PROF[encounter],M$4)</f>
        <v>0</v>
      </c>
      <c r="N1248" s="18">
        <f>SUMIFS(T_PROF[paid_amt],T_PROF[bill_npi],$A1248,T_PROF[year],N$2,T_PROF[encounter],N$4)</f>
        <v>0</v>
      </c>
      <c r="O1248" s="18">
        <f t="shared" si="136"/>
        <v>0</v>
      </c>
      <c r="P1248" s="1">
        <f t="shared" si="137"/>
        <v>0</v>
      </c>
      <c r="Q1248" s="1">
        <f t="shared" si="138"/>
        <v>0</v>
      </c>
      <c r="R1248" s="1">
        <f t="shared" si="139"/>
        <v>0</v>
      </c>
      <c r="S1248" s="2">
        <f>SUM($R$6:$R1248)/SUM($R$6:$R$1749)</f>
        <v>0.99372885039272651</v>
      </c>
    </row>
    <row r="1249" spans="1:19" x14ac:dyDescent="0.35">
      <c r="A1249">
        <v>1003937939</v>
      </c>
      <c r="B1249" t="s">
        <v>357</v>
      </c>
      <c r="C1249" t="s">
        <v>2208</v>
      </c>
      <c r="D1249" s="1">
        <f>SUMIFS(T_PROF[claims],T_PROF[year],D$2,T_PROF[encounter],D$4,T_PROF[bill_npi],$A1249)</f>
        <v>0</v>
      </c>
      <c r="E1249" s="1">
        <f>SUMIFS(T_PROF[claims],T_PROF[year],E$2,T_PROF[encounter],E$4,T_PROF[bill_npi],$A1249)</f>
        <v>0</v>
      </c>
      <c r="F1249" s="1">
        <f t="shared" si="133"/>
        <v>0</v>
      </c>
      <c r="G1249" s="1">
        <f>SUMIFS(T_PROF[claims],T_PROF[year],G$2,T_PROF[encounter],G$4,T_PROF[bill_npi],$A1249)</f>
        <v>0</v>
      </c>
      <c r="H1249" s="1">
        <f>SUMIFS(T_PROF[claims],T_PROF[year],H$2,T_PROF[encounter],H$4,T_PROF[bill_npi],$A1249)</f>
        <v>0</v>
      </c>
      <c r="I1249" s="1">
        <f t="shared" si="134"/>
        <v>0</v>
      </c>
      <c r="J1249" s="1">
        <f>SUMIFS(T_PROF[claims],T_PROF[year],J$2,T_PROF[encounter],J$4,T_PROF[bill_npi],$A1249)</f>
        <v>0</v>
      </c>
      <c r="K1249" s="1">
        <f>SUMIFS(T_PROF[claims],T_PROF[year],K$2,T_PROF[encounter],K$4,T_PROF[bill_npi],$A1249)</f>
        <v>0</v>
      </c>
      <c r="L1249" s="1">
        <f t="shared" si="135"/>
        <v>0</v>
      </c>
      <c r="M1249" s="18">
        <f>SUMIFS(T_PROF[paid_amt],T_PROF[bill_npi],$A1249,T_PROF[year],M$2,T_PROF[encounter],M$4)</f>
        <v>0</v>
      </c>
      <c r="N1249" s="18">
        <f>SUMIFS(T_PROF[paid_amt],T_PROF[bill_npi],$A1249,T_PROF[year],N$2,T_PROF[encounter],N$4)</f>
        <v>0</v>
      </c>
      <c r="O1249" s="18">
        <f t="shared" si="136"/>
        <v>0</v>
      </c>
      <c r="P1249" s="1">
        <f t="shared" si="137"/>
        <v>0</v>
      </c>
      <c r="Q1249" s="1">
        <f t="shared" si="138"/>
        <v>0</v>
      </c>
      <c r="R1249" s="1">
        <f t="shared" si="139"/>
        <v>0</v>
      </c>
      <c r="S1249" s="2">
        <f>SUM($R$6:$R1249)/SUM($R$6:$R$1749)</f>
        <v>0.99372885039272651</v>
      </c>
    </row>
    <row r="1250" spans="1:19" x14ac:dyDescent="0.35">
      <c r="A1250">
        <v>1952330318</v>
      </c>
      <c r="B1250" t="s">
        <v>351</v>
      </c>
      <c r="C1250" t="s">
        <v>777</v>
      </c>
      <c r="D1250" s="1">
        <f>SUMIFS(T_PROF[claims],T_PROF[year],D$2,T_PROF[encounter],D$4,T_PROF[bill_npi],$A1250)</f>
        <v>0</v>
      </c>
      <c r="E1250" s="1">
        <f>SUMIFS(T_PROF[claims],T_PROF[year],E$2,T_PROF[encounter],E$4,T_PROF[bill_npi],$A1250)</f>
        <v>0</v>
      </c>
      <c r="F1250" s="1">
        <f t="shared" si="133"/>
        <v>0</v>
      </c>
      <c r="G1250" s="1">
        <f>SUMIFS(T_PROF[claims],T_PROF[year],G$2,T_PROF[encounter],G$4,T_PROF[bill_npi],$A1250)</f>
        <v>0</v>
      </c>
      <c r="H1250" s="1">
        <f>SUMIFS(T_PROF[claims],T_PROF[year],H$2,T_PROF[encounter],H$4,T_PROF[bill_npi],$A1250)</f>
        <v>4</v>
      </c>
      <c r="I1250" s="1">
        <f t="shared" si="134"/>
        <v>4</v>
      </c>
      <c r="J1250" s="1">
        <f>SUMIFS(T_PROF[claims],T_PROF[year],J$2,T_PROF[encounter],J$4,T_PROF[bill_npi],$A1250)</f>
        <v>0</v>
      </c>
      <c r="K1250" s="1">
        <f>SUMIFS(T_PROF[claims],T_PROF[year],K$2,T_PROF[encounter],K$4,T_PROF[bill_npi],$A1250)</f>
        <v>0</v>
      </c>
      <c r="L1250" s="1">
        <f t="shared" si="135"/>
        <v>0</v>
      </c>
      <c r="M1250" s="18">
        <f>SUMIFS(T_PROF[paid_amt],T_PROF[bill_npi],$A1250,T_PROF[year],M$2,T_PROF[encounter],M$4)</f>
        <v>0</v>
      </c>
      <c r="N1250" s="18">
        <f>SUMIFS(T_PROF[paid_amt],T_PROF[bill_npi],$A1250,T_PROF[year],N$2,T_PROF[encounter],N$4)</f>
        <v>0</v>
      </c>
      <c r="O1250" s="18">
        <f t="shared" si="136"/>
        <v>0</v>
      </c>
      <c r="P1250" s="1">
        <f t="shared" si="137"/>
        <v>0</v>
      </c>
      <c r="Q1250" s="1">
        <f t="shared" si="138"/>
        <v>1.3333333333333333</v>
      </c>
      <c r="R1250" s="1">
        <f t="shared" si="139"/>
        <v>1.3333333333333333</v>
      </c>
      <c r="S1250" s="2">
        <f>SUM($R$6:$R1250)/SUM($R$6:$R$1749)</f>
        <v>0.9937702441195071</v>
      </c>
    </row>
    <row r="1251" spans="1:19" x14ac:dyDescent="0.35">
      <c r="A1251">
        <v>1194721142</v>
      </c>
      <c r="B1251" t="s">
        <v>352</v>
      </c>
      <c r="C1251" t="s">
        <v>2130</v>
      </c>
      <c r="D1251" s="1">
        <f>SUMIFS(T_PROF[claims],T_PROF[year],D$2,T_PROF[encounter],D$4,T_PROF[bill_npi],$A1251)</f>
        <v>0</v>
      </c>
      <c r="E1251" s="1">
        <f>SUMIFS(T_PROF[claims],T_PROF[year],E$2,T_PROF[encounter],E$4,T_PROF[bill_npi],$A1251)</f>
        <v>0</v>
      </c>
      <c r="F1251" s="1">
        <f t="shared" si="133"/>
        <v>0</v>
      </c>
      <c r="G1251" s="1">
        <f>SUMIFS(T_PROF[claims],T_PROF[year],G$2,T_PROF[encounter],G$4,T_PROF[bill_npi],$A1251)</f>
        <v>0</v>
      </c>
      <c r="H1251" s="1">
        <f>SUMIFS(T_PROF[claims],T_PROF[year],H$2,T_PROF[encounter],H$4,T_PROF[bill_npi],$A1251)</f>
        <v>0</v>
      </c>
      <c r="I1251" s="1">
        <f t="shared" si="134"/>
        <v>0</v>
      </c>
      <c r="J1251" s="1">
        <f>SUMIFS(T_PROF[claims],T_PROF[year],J$2,T_PROF[encounter],J$4,T_PROF[bill_npi],$A1251)</f>
        <v>0</v>
      </c>
      <c r="K1251" s="1">
        <f>SUMIFS(T_PROF[claims],T_PROF[year],K$2,T_PROF[encounter],K$4,T_PROF[bill_npi],$A1251)</f>
        <v>0</v>
      </c>
      <c r="L1251" s="1">
        <f t="shared" si="135"/>
        <v>0</v>
      </c>
      <c r="M1251" s="18">
        <f>SUMIFS(T_PROF[paid_amt],T_PROF[bill_npi],$A1251,T_PROF[year],M$2,T_PROF[encounter],M$4)</f>
        <v>0</v>
      </c>
      <c r="N1251" s="18">
        <f>SUMIFS(T_PROF[paid_amt],T_PROF[bill_npi],$A1251,T_PROF[year],N$2,T_PROF[encounter],N$4)</f>
        <v>0</v>
      </c>
      <c r="O1251" s="18">
        <f t="shared" si="136"/>
        <v>0</v>
      </c>
      <c r="P1251" s="1">
        <f t="shared" si="137"/>
        <v>0</v>
      </c>
      <c r="Q1251" s="1">
        <f t="shared" si="138"/>
        <v>0</v>
      </c>
      <c r="R1251" s="1">
        <f t="shared" si="139"/>
        <v>0</v>
      </c>
      <c r="S1251" s="2">
        <f>SUM($R$6:$R1251)/SUM($R$6:$R$1749)</f>
        <v>0.9937702441195071</v>
      </c>
    </row>
    <row r="1252" spans="1:19" x14ac:dyDescent="0.35">
      <c r="A1252">
        <v>1023376472</v>
      </c>
      <c r="B1252" t="s">
        <v>356</v>
      </c>
      <c r="C1252" t="s">
        <v>777</v>
      </c>
      <c r="D1252" s="1">
        <f>SUMIFS(T_PROF[claims],T_PROF[year],D$2,T_PROF[encounter],D$4,T_PROF[bill_npi],$A1252)</f>
        <v>1</v>
      </c>
      <c r="E1252" s="1">
        <f>SUMIFS(T_PROF[claims],T_PROF[year],E$2,T_PROF[encounter],E$4,T_PROF[bill_npi],$A1252)</f>
        <v>0</v>
      </c>
      <c r="F1252" s="1">
        <f t="shared" si="133"/>
        <v>1</v>
      </c>
      <c r="G1252" s="1">
        <f>SUMIFS(T_PROF[claims],T_PROF[year],G$2,T_PROF[encounter],G$4,T_PROF[bill_npi],$A1252)</f>
        <v>0</v>
      </c>
      <c r="H1252" s="1">
        <f>SUMIFS(T_PROF[claims],T_PROF[year],H$2,T_PROF[encounter],H$4,T_PROF[bill_npi],$A1252)</f>
        <v>0</v>
      </c>
      <c r="I1252" s="1">
        <f t="shared" si="134"/>
        <v>0</v>
      </c>
      <c r="J1252" s="1">
        <f>SUMIFS(T_PROF[claims],T_PROF[year],J$2,T_PROF[encounter],J$4,T_PROF[bill_npi],$A1252)</f>
        <v>0</v>
      </c>
      <c r="K1252" s="1">
        <f>SUMIFS(T_PROF[claims],T_PROF[year],K$2,T_PROF[encounter],K$4,T_PROF[bill_npi],$A1252)</f>
        <v>0</v>
      </c>
      <c r="L1252" s="1">
        <f t="shared" si="135"/>
        <v>0</v>
      </c>
      <c r="M1252" s="18">
        <f>SUMIFS(T_PROF[paid_amt],T_PROF[bill_npi],$A1252,T_PROF[year],M$2,T_PROF[encounter],M$4)</f>
        <v>0</v>
      </c>
      <c r="N1252" s="18">
        <f>SUMIFS(T_PROF[paid_amt],T_PROF[bill_npi],$A1252,T_PROF[year],N$2,T_PROF[encounter],N$4)</f>
        <v>0</v>
      </c>
      <c r="O1252" s="18">
        <f t="shared" si="136"/>
        <v>0</v>
      </c>
      <c r="P1252" s="1">
        <f t="shared" si="137"/>
        <v>0.33333333333333331</v>
      </c>
      <c r="Q1252" s="1">
        <f t="shared" si="138"/>
        <v>0</v>
      </c>
      <c r="R1252" s="1">
        <f t="shared" si="139"/>
        <v>0.33333333333333331</v>
      </c>
      <c r="S1252" s="2">
        <f>SUM($R$6:$R1252)/SUM($R$6:$R$1749)</f>
        <v>0.99378059255120232</v>
      </c>
    </row>
    <row r="1253" spans="1:19" x14ac:dyDescent="0.35">
      <c r="A1253">
        <v>1265401889</v>
      </c>
      <c r="B1253" t="s">
        <v>351</v>
      </c>
      <c r="C1253" t="s">
        <v>777</v>
      </c>
      <c r="D1253" s="1">
        <f>SUMIFS(T_PROF[claims],T_PROF[year],D$2,T_PROF[encounter],D$4,T_PROF[bill_npi],$A1253)</f>
        <v>0</v>
      </c>
      <c r="E1253" s="1">
        <f>SUMIFS(T_PROF[claims],T_PROF[year],E$2,T_PROF[encounter],E$4,T_PROF[bill_npi],$A1253)</f>
        <v>0</v>
      </c>
      <c r="F1253" s="1">
        <f t="shared" si="133"/>
        <v>0</v>
      </c>
      <c r="G1253" s="1">
        <f>SUMIFS(T_PROF[claims],T_PROF[year],G$2,T_PROF[encounter],G$4,T_PROF[bill_npi],$A1253)</f>
        <v>1</v>
      </c>
      <c r="H1253" s="1">
        <f>SUMIFS(T_PROF[claims],T_PROF[year],H$2,T_PROF[encounter],H$4,T_PROF[bill_npi],$A1253)</f>
        <v>0</v>
      </c>
      <c r="I1253" s="1">
        <f t="shared" si="134"/>
        <v>1</v>
      </c>
      <c r="J1253" s="1">
        <f>SUMIFS(T_PROF[claims],T_PROF[year],J$2,T_PROF[encounter],J$4,T_PROF[bill_npi],$A1253)</f>
        <v>0</v>
      </c>
      <c r="K1253" s="1">
        <f>SUMIFS(T_PROF[claims],T_PROF[year],K$2,T_PROF[encounter],K$4,T_PROF[bill_npi],$A1253)</f>
        <v>0</v>
      </c>
      <c r="L1253" s="1">
        <f t="shared" si="135"/>
        <v>0</v>
      </c>
      <c r="M1253" s="18">
        <f>SUMIFS(T_PROF[paid_amt],T_PROF[bill_npi],$A1253,T_PROF[year],M$2,T_PROF[encounter],M$4)</f>
        <v>0</v>
      </c>
      <c r="N1253" s="18">
        <f>SUMIFS(T_PROF[paid_amt],T_PROF[bill_npi],$A1253,T_PROF[year],N$2,T_PROF[encounter],N$4)</f>
        <v>0</v>
      </c>
      <c r="O1253" s="18">
        <f t="shared" si="136"/>
        <v>0</v>
      </c>
      <c r="P1253" s="1">
        <f t="shared" si="137"/>
        <v>0.33333333333333331</v>
      </c>
      <c r="Q1253" s="1">
        <f t="shared" si="138"/>
        <v>0</v>
      </c>
      <c r="R1253" s="1">
        <f t="shared" si="139"/>
        <v>0.33333333333333331</v>
      </c>
      <c r="S1253" s="2">
        <f>SUM($R$6:$R1253)/SUM($R$6:$R$1749)</f>
        <v>0.99379094098289744</v>
      </c>
    </row>
    <row r="1254" spans="1:19" x14ac:dyDescent="0.35">
      <c r="A1254">
        <v>1760766786</v>
      </c>
      <c r="B1254" t="s">
        <v>352</v>
      </c>
      <c r="C1254" t="s">
        <v>2130</v>
      </c>
      <c r="D1254" s="1">
        <f>SUMIFS(T_PROF[claims],T_PROF[year],D$2,T_PROF[encounter],D$4,T_PROF[bill_npi],$A1254)</f>
        <v>0</v>
      </c>
      <c r="E1254" s="1">
        <f>SUMIFS(T_PROF[claims],T_PROF[year],E$2,T_PROF[encounter],E$4,T_PROF[bill_npi],$A1254)</f>
        <v>0</v>
      </c>
      <c r="F1254" s="1">
        <f t="shared" si="133"/>
        <v>0</v>
      </c>
      <c r="G1254" s="1">
        <f>SUMIFS(T_PROF[claims],T_PROF[year],G$2,T_PROF[encounter],G$4,T_PROF[bill_npi],$A1254)</f>
        <v>0</v>
      </c>
      <c r="H1254" s="1">
        <f>SUMIFS(T_PROF[claims],T_PROF[year],H$2,T_PROF[encounter],H$4,T_PROF[bill_npi],$A1254)</f>
        <v>0</v>
      </c>
      <c r="I1254" s="1">
        <f t="shared" si="134"/>
        <v>0</v>
      </c>
      <c r="J1254" s="1">
        <f>SUMIFS(T_PROF[claims],T_PROF[year],J$2,T_PROF[encounter],J$4,T_PROF[bill_npi],$A1254)</f>
        <v>0</v>
      </c>
      <c r="K1254" s="1">
        <f>SUMIFS(T_PROF[claims],T_PROF[year],K$2,T_PROF[encounter],K$4,T_PROF[bill_npi],$A1254)</f>
        <v>0</v>
      </c>
      <c r="L1254" s="1">
        <f t="shared" si="135"/>
        <v>0</v>
      </c>
      <c r="M1254" s="18">
        <f>SUMIFS(T_PROF[paid_amt],T_PROF[bill_npi],$A1254,T_PROF[year],M$2,T_PROF[encounter],M$4)</f>
        <v>0</v>
      </c>
      <c r="N1254" s="18">
        <f>SUMIFS(T_PROF[paid_amt],T_PROF[bill_npi],$A1254,T_PROF[year],N$2,T_PROF[encounter],N$4)</f>
        <v>0</v>
      </c>
      <c r="O1254" s="18">
        <f t="shared" si="136"/>
        <v>0</v>
      </c>
      <c r="P1254" s="1">
        <f t="shared" si="137"/>
        <v>0</v>
      </c>
      <c r="Q1254" s="1">
        <f t="shared" si="138"/>
        <v>0</v>
      </c>
      <c r="R1254" s="1">
        <f t="shared" si="139"/>
        <v>0</v>
      </c>
      <c r="S1254" s="2">
        <f>SUM($R$6:$R1254)/SUM($R$6:$R$1749)</f>
        <v>0.99379094098289744</v>
      </c>
    </row>
    <row r="1255" spans="1:19" x14ac:dyDescent="0.35">
      <c r="A1255">
        <v>1184046187</v>
      </c>
      <c r="B1255" t="s">
        <v>362</v>
      </c>
      <c r="C1255" t="s">
        <v>584</v>
      </c>
      <c r="D1255" s="1">
        <f>SUMIFS(T_PROF[claims],T_PROF[year],D$2,T_PROF[encounter],D$4,T_PROF[bill_npi],$A1255)</f>
        <v>0</v>
      </c>
      <c r="E1255" s="1">
        <f>SUMIFS(T_PROF[claims],T_PROF[year],E$2,T_PROF[encounter],E$4,T_PROF[bill_npi],$A1255)</f>
        <v>0</v>
      </c>
      <c r="F1255" s="1">
        <f t="shared" si="133"/>
        <v>0</v>
      </c>
      <c r="G1255" s="1">
        <f>SUMIFS(T_PROF[claims],T_PROF[year],G$2,T_PROF[encounter],G$4,T_PROF[bill_npi],$A1255)</f>
        <v>0</v>
      </c>
      <c r="H1255" s="1">
        <f>SUMIFS(T_PROF[claims],T_PROF[year],H$2,T_PROF[encounter],H$4,T_PROF[bill_npi],$A1255)</f>
        <v>1</v>
      </c>
      <c r="I1255" s="1">
        <f t="shared" si="134"/>
        <v>1</v>
      </c>
      <c r="J1255" s="1">
        <f>SUMIFS(T_PROF[claims],T_PROF[year],J$2,T_PROF[encounter],J$4,T_PROF[bill_npi],$A1255)</f>
        <v>0</v>
      </c>
      <c r="K1255" s="1">
        <f>SUMIFS(T_PROF[claims],T_PROF[year],K$2,T_PROF[encounter],K$4,T_PROF[bill_npi],$A1255)</f>
        <v>0</v>
      </c>
      <c r="L1255" s="1">
        <f t="shared" si="135"/>
        <v>0</v>
      </c>
      <c r="M1255" s="18">
        <f>SUMIFS(T_PROF[paid_amt],T_PROF[bill_npi],$A1255,T_PROF[year],M$2,T_PROF[encounter],M$4)</f>
        <v>0</v>
      </c>
      <c r="N1255" s="18">
        <f>SUMIFS(T_PROF[paid_amt],T_PROF[bill_npi],$A1255,T_PROF[year],N$2,T_PROF[encounter],N$4)</f>
        <v>0</v>
      </c>
      <c r="O1255" s="18">
        <f t="shared" si="136"/>
        <v>0</v>
      </c>
      <c r="P1255" s="1">
        <f t="shared" si="137"/>
        <v>0</v>
      </c>
      <c r="Q1255" s="1">
        <f t="shared" si="138"/>
        <v>0.33333333333333331</v>
      </c>
      <c r="R1255" s="1">
        <f t="shared" si="139"/>
        <v>0.33333333333333331</v>
      </c>
      <c r="S1255" s="2">
        <f>SUM($R$6:$R1255)/SUM($R$6:$R$1749)</f>
        <v>0.99380128941459256</v>
      </c>
    </row>
    <row r="1256" spans="1:19" x14ac:dyDescent="0.35">
      <c r="A1256">
        <v>1558628180</v>
      </c>
      <c r="B1256" t="s">
        <v>351</v>
      </c>
      <c r="C1256" t="s">
        <v>777</v>
      </c>
      <c r="D1256" s="1">
        <f>SUMIFS(T_PROF[claims],T_PROF[year],D$2,T_PROF[encounter],D$4,T_PROF[bill_npi],$A1256)</f>
        <v>0</v>
      </c>
      <c r="E1256" s="1">
        <f>SUMIFS(T_PROF[claims],T_PROF[year],E$2,T_PROF[encounter],E$4,T_PROF[bill_npi],$A1256)</f>
        <v>0</v>
      </c>
      <c r="F1256" s="1">
        <f t="shared" si="133"/>
        <v>0</v>
      </c>
      <c r="G1256" s="1">
        <f>SUMIFS(T_PROF[claims],T_PROF[year],G$2,T_PROF[encounter],G$4,T_PROF[bill_npi],$A1256)</f>
        <v>0</v>
      </c>
      <c r="H1256" s="1">
        <f>SUMIFS(T_PROF[claims],T_PROF[year],H$2,T_PROF[encounter],H$4,T_PROF[bill_npi],$A1256)</f>
        <v>1</v>
      </c>
      <c r="I1256" s="1">
        <f t="shared" si="134"/>
        <v>1</v>
      </c>
      <c r="J1256" s="1">
        <f>SUMIFS(T_PROF[claims],T_PROF[year],J$2,T_PROF[encounter],J$4,T_PROF[bill_npi],$A1256)</f>
        <v>0</v>
      </c>
      <c r="K1256" s="1">
        <f>SUMIFS(T_PROF[claims],T_PROF[year],K$2,T_PROF[encounter],K$4,T_PROF[bill_npi],$A1256)</f>
        <v>0</v>
      </c>
      <c r="L1256" s="1">
        <f t="shared" si="135"/>
        <v>0</v>
      </c>
      <c r="M1256" s="18">
        <f>SUMIFS(T_PROF[paid_amt],T_PROF[bill_npi],$A1256,T_PROF[year],M$2,T_PROF[encounter],M$4)</f>
        <v>0</v>
      </c>
      <c r="N1256" s="18">
        <f>SUMIFS(T_PROF[paid_amt],T_PROF[bill_npi],$A1256,T_PROF[year],N$2,T_PROF[encounter],N$4)</f>
        <v>0</v>
      </c>
      <c r="O1256" s="18">
        <f t="shared" si="136"/>
        <v>0</v>
      </c>
      <c r="P1256" s="1">
        <f t="shared" si="137"/>
        <v>0</v>
      </c>
      <c r="Q1256" s="1">
        <f t="shared" si="138"/>
        <v>0.33333333333333331</v>
      </c>
      <c r="R1256" s="1">
        <f t="shared" si="139"/>
        <v>0.33333333333333331</v>
      </c>
      <c r="S1256" s="2">
        <f>SUM($R$6:$R1256)/SUM($R$6:$R$1749)</f>
        <v>0.99381163784628768</v>
      </c>
    </row>
    <row r="1257" spans="1:19" x14ac:dyDescent="0.35">
      <c r="A1257">
        <v>1164420493</v>
      </c>
      <c r="B1257" t="s">
        <v>351</v>
      </c>
      <c r="C1257" t="s">
        <v>777</v>
      </c>
      <c r="D1257" s="1">
        <f>SUMIFS(T_PROF[claims],T_PROF[year],D$2,T_PROF[encounter],D$4,T_PROF[bill_npi],$A1257)</f>
        <v>0</v>
      </c>
      <c r="E1257" s="1">
        <f>SUMIFS(T_PROF[claims],T_PROF[year],E$2,T_PROF[encounter],E$4,T_PROF[bill_npi],$A1257)</f>
        <v>0</v>
      </c>
      <c r="F1257" s="1">
        <f t="shared" si="133"/>
        <v>0</v>
      </c>
      <c r="G1257" s="1">
        <f>SUMIFS(T_PROF[claims],T_PROF[year],G$2,T_PROF[encounter],G$4,T_PROF[bill_npi],$A1257)</f>
        <v>0</v>
      </c>
      <c r="H1257" s="1">
        <f>SUMIFS(T_PROF[claims],T_PROF[year],H$2,T_PROF[encounter],H$4,T_PROF[bill_npi],$A1257)</f>
        <v>1</v>
      </c>
      <c r="I1257" s="1">
        <f t="shared" si="134"/>
        <v>1</v>
      </c>
      <c r="J1257" s="1">
        <f>SUMIFS(T_PROF[claims],T_PROF[year],J$2,T_PROF[encounter],J$4,T_PROF[bill_npi],$A1257)</f>
        <v>0</v>
      </c>
      <c r="K1257" s="1">
        <f>SUMIFS(T_PROF[claims],T_PROF[year],K$2,T_PROF[encounter],K$4,T_PROF[bill_npi],$A1257)</f>
        <v>8</v>
      </c>
      <c r="L1257" s="1">
        <f t="shared" si="135"/>
        <v>8</v>
      </c>
      <c r="M1257" s="18">
        <f>SUMIFS(T_PROF[paid_amt],T_PROF[bill_npi],$A1257,T_PROF[year],M$2,T_PROF[encounter],M$4)</f>
        <v>0</v>
      </c>
      <c r="N1257" s="18">
        <f>SUMIFS(T_PROF[paid_amt],T_PROF[bill_npi],$A1257,T_PROF[year],N$2,T_PROF[encounter],N$4)</f>
        <v>9753.84</v>
      </c>
      <c r="O1257" s="18">
        <f t="shared" si="136"/>
        <v>9753.84</v>
      </c>
      <c r="P1257" s="1">
        <f t="shared" si="137"/>
        <v>0</v>
      </c>
      <c r="Q1257" s="1">
        <f t="shared" si="138"/>
        <v>3</v>
      </c>
      <c r="R1257" s="1">
        <f t="shared" si="139"/>
        <v>3</v>
      </c>
      <c r="S1257" s="2">
        <f>SUM($R$6:$R1257)/SUM($R$6:$R$1749)</f>
        <v>0.99390477373154429</v>
      </c>
    </row>
    <row r="1258" spans="1:19" x14ac:dyDescent="0.35">
      <c r="A1258">
        <v>1487970208</v>
      </c>
      <c r="B1258" t="s">
        <v>351</v>
      </c>
      <c r="C1258" t="s">
        <v>777</v>
      </c>
      <c r="D1258" s="1">
        <f>SUMIFS(T_PROF[claims],T_PROF[year],D$2,T_PROF[encounter],D$4,T_PROF[bill_npi],$A1258)</f>
        <v>0</v>
      </c>
      <c r="E1258" s="1">
        <f>SUMIFS(T_PROF[claims],T_PROF[year],E$2,T_PROF[encounter],E$4,T_PROF[bill_npi],$A1258)</f>
        <v>1</v>
      </c>
      <c r="F1258" s="1">
        <f t="shared" si="133"/>
        <v>1</v>
      </c>
      <c r="G1258" s="1">
        <f>SUMIFS(T_PROF[claims],T_PROF[year],G$2,T_PROF[encounter],G$4,T_PROF[bill_npi],$A1258)</f>
        <v>0</v>
      </c>
      <c r="H1258" s="1">
        <f>SUMIFS(T_PROF[claims],T_PROF[year],H$2,T_PROF[encounter],H$4,T_PROF[bill_npi],$A1258)</f>
        <v>0</v>
      </c>
      <c r="I1258" s="1">
        <f t="shared" si="134"/>
        <v>0</v>
      </c>
      <c r="J1258" s="1">
        <f>SUMIFS(T_PROF[claims],T_PROF[year],J$2,T_PROF[encounter],J$4,T_PROF[bill_npi],$A1258)</f>
        <v>0</v>
      </c>
      <c r="K1258" s="1">
        <f>SUMIFS(T_PROF[claims],T_PROF[year],K$2,T_PROF[encounter],K$4,T_PROF[bill_npi],$A1258)</f>
        <v>0</v>
      </c>
      <c r="L1258" s="1">
        <f t="shared" si="135"/>
        <v>0</v>
      </c>
      <c r="M1258" s="18">
        <f>SUMIFS(T_PROF[paid_amt],T_PROF[bill_npi],$A1258,T_PROF[year],M$2,T_PROF[encounter],M$4)</f>
        <v>0</v>
      </c>
      <c r="N1258" s="18">
        <f>SUMIFS(T_PROF[paid_amt],T_PROF[bill_npi],$A1258,T_PROF[year],N$2,T_PROF[encounter],N$4)</f>
        <v>0</v>
      </c>
      <c r="O1258" s="18">
        <f t="shared" si="136"/>
        <v>0</v>
      </c>
      <c r="P1258" s="1">
        <f t="shared" si="137"/>
        <v>0</v>
      </c>
      <c r="Q1258" s="1">
        <f t="shared" si="138"/>
        <v>0.33333333333333331</v>
      </c>
      <c r="R1258" s="1">
        <f t="shared" si="139"/>
        <v>0.33333333333333331</v>
      </c>
      <c r="S1258" s="2">
        <f>SUM($R$6:$R1258)/SUM($R$6:$R$1749)</f>
        <v>0.99391512216323941</v>
      </c>
    </row>
    <row r="1259" spans="1:19" x14ac:dyDescent="0.35">
      <c r="A1259">
        <v>1215022058</v>
      </c>
      <c r="B1259" t="s">
        <v>358</v>
      </c>
      <c r="C1259" t="s">
        <v>777</v>
      </c>
      <c r="D1259" s="1">
        <f>SUMIFS(T_PROF[claims],T_PROF[year],D$2,T_PROF[encounter],D$4,T_PROF[bill_npi],$A1259)</f>
        <v>0</v>
      </c>
      <c r="E1259" s="1">
        <f>SUMIFS(T_PROF[claims],T_PROF[year],E$2,T_PROF[encounter],E$4,T_PROF[bill_npi],$A1259)</f>
        <v>0</v>
      </c>
      <c r="F1259" s="1">
        <f t="shared" si="133"/>
        <v>0</v>
      </c>
      <c r="G1259" s="1">
        <f>SUMIFS(T_PROF[claims],T_PROF[year],G$2,T_PROF[encounter],G$4,T_PROF[bill_npi],$A1259)</f>
        <v>0</v>
      </c>
      <c r="H1259" s="1">
        <f>SUMIFS(T_PROF[claims],T_PROF[year],H$2,T_PROF[encounter],H$4,T_PROF[bill_npi],$A1259)</f>
        <v>1</v>
      </c>
      <c r="I1259" s="1">
        <f t="shared" si="134"/>
        <v>1</v>
      </c>
      <c r="J1259" s="1">
        <f>SUMIFS(T_PROF[claims],T_PROF[year],J$2,T_PROF[encounter],J$4,T_PROF[bill_npi],$A1259)</f>
        <v>0</v>
      </c>
      <c r="K1259" s="1">
        <f>SUMIFS(T_PROF[claims],T_PROF[year],K$2,T_PROF[encounter],K$4,T_PROF[bill_npi],$A1259)</f>
        <v>0</v>
      </c>
      <c r="L1259" s="1">
        <f t="shared" si="135"/>
        <v>0</v>
      </c>
      <c r="M1259" s="18">
        <f>SUMIFS(T_PROF[paid_amt],T_PROF[bill_npi],$A1259,T_PROF[year],M$2,T_PROF[encounter],M$4)</f>
        <v>0</v>
      </c>
      <c r="N1259" s="18">
        <f>SUMIFS(T_PROF[paid_amt],T_PROF[bill_npi],$A1259,T_PROF[year],N$2,T_PROF[encounter],N$4)</f>
        <v>0</v>
      </c>
      <c r="O1259" s="18">
        <f t="shared" si="136"/>
        <v>0</v>
      </c>
      <c r="P1259" s="1">
        <f t="shared" si="137"/>
        <v>0</v>
      </c>
      <c r="Q1259" s="1">
        <f t="shared" si="138"/>
        <v>0.33333333333333331</v>
      </c>
      <c r="R1259" s="1">
        <f t="shared" si="139"/>
        <v>0.33333333333333331</v>
      </c>
      <c r="S1259" s="2">
        <f>SUM($R$6:$R1259)/SUM($R$6:$R$1749)</f>
        <v>0.99392547059493452</v>
      </c>
    </row>
    <row r="1260" spans="1:19" x14ac:dyDescent="0.35">
      <c r="A1260">
        <v>1669499414</v>
      </c>
      <c r="B1260" t="s">
        <v>355</v>
      </c>
      <c r="C1260" t="s">
        <v>2967</v>
      </c>
      <c r="D1260" s="1">
        <f>SUMIFS(T_PROF[claims],T_PROF[year],D$2,T_PROF[encounter],D$4,T_PROF[bill_npi],$A1260)</f>
        <v>0</v>
      </c>
      <c r="E1260" s="1">
        <f>SUMIFS(T_PROF[claims],T_PROF[year],E$2,T_PROF[encounter],E$4,T_PROF[bill_npi],$A1260)</f>
        <v>0</v>
      </c>
      <c r="F1260" s="1">
        <f t="shared" si="133"/>
        <v>0</v>
      </c>
      <c r="G1260" s="1">
        <f>SUMIFS(T_PROF[claims],T_PROF[year],G$2,T_PROF[encounter],G$4,T_PROF[bill_npi],$A1260)</f>
        <v>0</v>
      </c>
      <c r="H1260" s="1">
        <f>SUMIFS(T_PROF[claims],T_PROF[year],H$2,T_PROF[encounter],H$4,T_PROF[bill_npi],$A1260)</f>
        <v>0</v>
      </c>
      <c r="I1260" s="1">
        <f t="shared" si="134"/>
        <v>0</v>
      </c>
      <c r="J1260" s="1">
        <f>SUMIFS(T_PROF[claims],T_PROF[year],J$2,T_PROF[encounter],J$4,T_PROF[bill_npi],$A1260)</f>
        <v>0</v>
      </c>
      <c r="K1260" s="1">
        <f>SUMIFS(T_PROF[claims],T_PROF[year],K$2,T_PROF[encounter],K$4,T_PROF[bill_npi],$A1260)</f>
        <v>0</v>
      </c>
      <c r="L1260" s="1">
        <f t="shared" si="135"/>
        <v>0</v>
      </c>
      <c r="M1260" s="18">
        <f>SUMIFS(T_PROF[paid_amt],T_PROF[bill_npi],$A1260,T_PROF[year],M$2,T_PROF[encounter],M$4)</f>
        <v>0</v>
      </c>
      <c r="N1260" s="18">
        <f>SUMIFS(T_PROF[paid_amt],T_PROF[bill_npi],$A1260,T_PROF[year],N$2,T_PROF[encounter],N$4)</f>
        <v>0</v>
      </c>
      <c r="O1260" s="18">
        <f t="shared" si="136"/>
        <v>0</v>
      </c>
      <c r="P1260" s="1">
        <f t="shared" si="137"/>
        <v>0</v>
      </c>
      <c r="Q1260" s="1">
        <f t="shared" si="138"/>
        <v>0</v>
      </c>
      <c r="R1260" s="1">
        <f t="shared" si="139"/>
        <v>0</v>
      </c>
      <c r="S1260" s="2">
        <f>SUM($R$6:$R1260)/SUM($R$6:$R$1749)</f>
        <v>0.99392547059493452</v>
      </c>
    </row>
    <row r="1261" spans="1:19" x14ac:dyDescent="0.35">
      <c r="A1261">
        <v>1477606564</v>
      </c>
      <c r="B1261" t="s">
        <v>351</v>
      </c>
      <c r="C1261" t="s">
        <v>777</v>
      </c>
      <c r="D1261" s="1">
        <f>SUMIFS(T_PROF[claims],T_PROF[year],D$2,T_PROF[encounter],D$4,T_PROF[bill_npi],$A1261)</f>
        <v>0</v>
      </c>
      <c r="E1261" s="1">
        <f>SUMIFS(T_PROF[claims],T_PROF[year],E$2,T_PROF[encounter],E$4,T_PROF[bill_npi],$A1261)</f>
        <v>1</v>
      </c>
      <c r="F1261" s="1">
        <f t="shared" si="133"/>
        <v>1</v>
      </c>
      <c r="G1261" s="1">
        <f>SUMIFS(T_PROF[claims],T_PROF[year],G$2,T_PROF[encounter],G$4,T_PROF[bill_npi],$A1261)</f>
        <v>0</v>
      </c>
      <c r="H1261" s="1">
        <f>SUMIFS(T_PROF[claims],T_PROF[year],H$2,T_PROF[encounter],H$4,T_PROF[bill_npi],$A1261)</f>
        <v>0</v>
      </c>
      <c r="I1261" s="1">
        <f t="shared" si="134"/>
        <v>0</v>
      </c>
      <c r="J1261" s="1">
        <f>SUMIFS(T_PROF[claims],T_PROF[year],J$2,T_PROF[encounter],J$4,T_PROF[bill_npi],$A1261)</f>
        <v>0</v>
      </c>
      <c r="K1261" s="1">
        <f>SUMIFS(T_PROF[claims],T_PROF[year],K$2,T_PROF[encounter],K$4,T_PROF[bill_npi],$A1261)</f>
        <v>3</v>
      </c>
      <c r="L1261" s="1">
        <f t="shared" si="135"/>
        <v>3</v>
      </c>
      <c r="M1261" s="18">
        <f>SUMIFS(T_PROF[paid_amt],T_PROF[bill_npi],$A1261,T_PROF[year],M$2,T_PROF[encounter],M$4)</f>
        <v>0</v>
      </c>
      <c r="N1261" s="18">
        <f>SUMIFS(T_PROF[paid_amt],T_PROF[bill_npi],$A1261,T_PROF[year],N$2,T_PROF[encounter],N$4)</f>
        <v>3441.5</v>
      </c>
      <c r="O1261" s="18">
        <f t="shared" si="136"/>
        <v>3441.5</v>
      </c>
      <c r="P1261" s="1">
        <f t="shared" si="137"/>
        <v>0</v>
      </c>
      <c r="Q1261" s="1">
        <f t="shared" si="138"/>
        <v>1.3333333333333333</v>
      </c>
      <c r="R1261" s="1">
        <f t="shared" si="139"/>
        <v>1.3333333333333333</v>
      </c>
      <c r="S1261" s="2">
        <f>SUM($R$6:$R1261)/SUM($R$6:$R$1749)</f>
        <v>0.99396686432171522</v>
      </c>
    </row>
    <row r="1262" spans="1:19" x14ac:dyDescent="0.35">
      <c r="A1262">
        <v>1962936005</v>
      </c>
      <c r="B1262" t="s">
        <v>361</v>
      </c>
      <c r="C1262" t="s">
        <v>546</v>
      </c>
      <c r="D1262" s="1">
        <f>SUMIFS(T_PROF[claims],T_PROF[year],D$2,T_PROF[encounter],D$4,T_PROF[bill_npi],$A1262)</f>
        <v>0</v>
      </c>
      <c r="E1262" s="1">
        <f>SUMIFS(T_PROF[claims],T_PROF[year],E$2,T_PROF[encounter],E$4,T_PROF[bill_npi],$A1262)</f>
        <v>0</v>
      </c>
      <c r="F1262" s="1">
        <f t="shared" si="133"/>
        <v>0</v>
      </c>
      <c r="G1262" s="1">
        <f>SUMIFS(T_PROF[claims],T_PROF[year],G$2,T_PROF[encounter],G$4,T_PROF[bill_npi],$A1262)</f>
        <v>1</v>
      </c>
      <c r="H1262" s="1">
        <f>SUMIFS(T_PROF[claims],T_PROF[year],H$2,T_PROF[encounter],H$4,T_PROF[bill_npi],$A1262)</f>
        <v>0</v>
      </c>
      <c r="I1262" s="1">
        <f t="shared" si="134"/>
        <v>1</v>
      </c>
      <c r="J1262" s="1">
        <f>SUMIFS(T_PROF[claims],T_PROF[year],J$2,T_PROF[encounter],J$4,T_PROF[bill_npi],$A1262)</f>
        <v>0</v>
      </c>
      <c r="K1262" s="1">
        <f>SUMIFS(T_PROF[claims],T_PROF[year],K$2,T_PROF[encounter],K$4,T_PROF[bill_npi],$A1262)</f>
        <v>0</v>
      </c>
      <c r="L1262" s="1">
        <f t="shared" si="135"/>
        <v>0</v>
      </c>
      <c r="M1262" s="18">
        <f>SUMIFS(T_PROF[paid_amt],T_PROF[bill_npi],$A1262,T_PROF[year],M$2,T_PROF[encounter],M$4)</f>
        <v>0</v>
      </c>
      <c r="N1262" s="18">
        <f>SUMIFS(T_PROF[paid_amt],T_PROF[bill_npi],$A1262,T_PROF[year],N$2,T_PROF[encounter],N$4)</f>
        <v>0</v>
      </c>
      <c r="O1262" s="18">
        <f t="shared" si="136"/>
        <v>0</v>
      </c>
      <c r="P1262" s="1">
        <f t="shared" si="137"/>
        <v>0.33333333333333331</v>
      </c>
      <c r="Q1262" s="1">
        <f t="shared" si="138"/>
        <v>0</v>
      </c>
      <c r="R1262" s="1">
        <f t="shared" si="139"/>
        <v>0.33333333333333331</v>
      </c>
      <c r="S1262" s="2">
        <f>SUM($R$6:$R1262)/SUM($R$6:$R$1749)</f>
        <v>0.99397721275341033</v>
      </c>
    </row>
    <row r="1263" spans="1:19" x14ac:dyDescent="0.35">
      <c r="A1263">
        <v>1063467785</v>
      </c>
      <c r="B1263" t="s">
        <v>351</v>
      </c>
      <c r="C1263" t="s">
        <v>777</v>
      </c>
      <c r="D1263" s="1">
        <f>SUMIFS(T_PROF[claims],T_PROF[year],D$2,T_PROF[encounter],D$4,T_PROF[bill_npi],$A1263)</f>
        <v>1</v>
      </c>
      <c r="E1263" s="1">
        <f>SUMIFS(T_PROF[claims],T_PROF[year],E$2,T_PROF[encounter],E$4,T_PROF[bill_npi],$A1263)</f>
        <v>0</v>
      </c>
      <c r="F1263" s="1">
        <f t="shared" si="133"/>
        <v>1</v>
      </c>
      <c r="G1263" s="1">
        <f>SUMIFS(T_PROF[claims],T_PROF[year],G$2,T_PROF[encounter],G$4,T_PROF[bill_npi],$A1263)</f>
        <v>0</v>
      </c>
      <c r="H1263" s="1">
        <f>SUMIFS(T_PROF[claims],T_PROF[year],H$2,T_PROF[encounter],H$4,T_PROF[bill_npi],$A1263)</f>
        <v>0</v>
      </c>
      <c r="I1263" s="1">
        <f t="shared" si="134"/>
        <v>0</v>
      </c>
      <c r="J1263" s="1">
        <f>SUMIFS(T_PROF[claims],T_PROF[year],J$2,T_PROF[encounter],J$4,T_PROF[bill_npi],$A1263)</f>
        <v>0</v>
      </c>
      <c r="K1263" s="1">
        <f>SUMIFS(T_PROF[claims],T_PROF[year],K$2,T_PROF[encounter],K$4,T_PROF[bill_npi],$A1263)</f>
        <v>0</v>
      </c>
      <c r="L1263" s="1">
        <f t="shared" si="135"/>
        <v>0</v>
      </c>
      <c r="M1263" s="18">
        <f>SUMIFS(T_PROF[paid_amt],T_PROF[bill_npi],$A1263,T_PROF[year],M$2,T_PROF[encounter],M$4)</f>
        <v>0</v>
      </c>
      <c r="N1263" s="18">
        <f>SUMIFS(T_PROF[paid_amt],T_PROF[bill_npi],$A1263,T_PROF[year],N$2,T_PROF[encounter],N$4)</f>
        <v>0</v>
      </c>
      <c r="O1263" s="18">
        <f t="shared" si="136"/>
        <v>0</v>
      </c>
      <c r="P1263" s="1">
        <f t="shared" si="137"/>
        <v>0.33333333333333331</v>
      </c>
      <c r="Q1263" s="1">
        <f t="shared" si="138"/>
        <v>0</v>
      </c>
      <c r="R1263" s="1">
        <f t="shared" si="139"/>
        <v>0.33333333333333331</v>
      </c>
      <c r="S1263" s="2">
        <f>SUM($R$6:$R1263)/SUM($R$6:$R$1749)</f>
        <v>0.99398756118510545</v>
      </c>
    </row>
    <row r="1264" spans="1:19" x14ac:dyDescent="0.35">
      <c r="A1264">
        <v>1073535027</v>
      </c>
      <c r="B1264" t="s">
        <v>353</v>
      </c>
      <c r="C1264" t="s">
        <v>3196</v>
      </c>
      <c r="D1264" s="1">
        <f>SUMIFS(T_PROF[claims],T_PROF[year],D$2,T_PROF[encounter],D$4,T_PROF[bill_npi],$A1264)</f>
        <v>0</v>
      </c>
      <c r="E1264" s="1">
        <f>SUMIFS(T_PROF[claims],T_PROF[year],E$2,T_PROF[encounter],E$4,T_PROF[bill_npi],$A1264)</f>
        <v>0</v>
      </c>
      <c r="F1264" s="1">
        <f t="shared" si="133"/>
        <v>0</v>
      </c>
      <c r="G1264" s="1">
        <f>SUMIFS(T_PROF[claims],T_PROF[year],G$2,T_PROF[encounter],G$4,T_PROF[bill_npi],$A1264)</f>
        <v>0</v>
      </c>
      <c r="H1264" s="1">
        <f>SUMIFS(T_PROF[claims],T_PROF[year],H$2,T_PROF[encounter],H$4,T_PROF[bill_npi],$A1264)</f>
        <v>1</v>
      </c>
      <c r="I1264" s="1">
        <f t="shared" si="134"/>
        <v>1</v>
      </c>
      <c r="J1264" s="1">
        <f>SUMIFS(T_PROF[claims],T_PROF[year],J$2,T_PROF[encounter],J$4,T_PROF[bill_npi],$A1264)</f>
        <v>0</v>
      </c>
      <c r="K1264" s="1">
        <f>SUMIFS(T_PROF[claims],T_PROF[year],K$2,T_PROF[encounter],K$4,T_PROF[bill_npi],$A1264)</f>
        <v>1</v>
      </c>
      <c r="L1264" s="1">
        <f t="shared" si="135"/>
        <v>1</v>
      </c>
      <c r="M1264" s="18">
        <f>SUMIFS(T_PROF[paid_amt],T_PROF[bill_npi],$A1264,T_PROF[year],M$2,T_PROF[encounter],M$4)</f>
        <v>0</v>
      </c>
      <c r="N1264" s="18">
        <f>SUMIFS(T_PROF[paid_amt],T_PROF[bill_npi],$A1264,T_PROF[year],N$2,T_PROF[encounter],N$4)</f>
        <v>1462.64</v>
      </c>
      <c r="O1264" s="18">
        <f t="shared" si="136"/>
        <v>1462.64</v>
      </c>
      <c r="P1264" s="1">
        <f t="shared" si="137"/>
        <v>0</v>
      </c>
      <c r="Q1264" s="1">
        <f t="shared" si="138"/>
        <v>0.66666666666666663</v>
      </c>
      <c r="R1264" s="1">
        <f t="shared" si="139"/>
        <v>0.66666666666666663</v>
      </c>
      <c r="S1264" s="2">
        <f>SUM($R$6:$R1264)/SUM($R$6:$R$1749)</f>
        <v>0.99400825804849591</v>
      </c>
    </row>
    <row r="1265" spans="1:19" x14ac:dyDescent="0.35">
      <c r="A1265">
        <v>1982044202</v>
      </c>
      <c r="B1265" t="s">
        <v>351</v>
      </c>
      <c r="C1265" t="s">
        <v>777</v>
      </c>
      <c r="D1265" s="1">
        <f>SUMIFS(T_PROF[claims],T_PROF[year],D$2,T_PROF[encounter],D$4,T_PROF[bill_npi],$A1265)</f>
        <v>1</v>
      </c>
      <c r="E1265" s="1">
        <f>SUMIFS(T_PROF[claims],T_PROF[year],E$2,T_PROF[encounter],E$4,T_PROF[bill_npi],$A1265)</f>
        <v>0</v>
      </c>
      <c r="F1265" s="1">
        <f t="shared" si="133"/>
        <v>1</v>
      </c>
      <c r="G1265" s="1">
        <f>SUMIFS(T_PROF[claims],T_PROF[year],G$2,T_PROF[encounter],G$4,T_PROF[bill_npi],$A1265)</f>
        <v>0</v>
      </c>
      <c r="H1265" s="1">
        <f>SUMIFS(T_PROF[claims],T_PROF[year],H$2,T_PROF[encounter],H$4,T_PROF[bill_npi],$A1265)</f>
        <v>0</v>
      </c>
      <c r="I1265" s="1">
        <f t="shared" si="134"/>
        <v>0</v>
      </c>
      <c r="J1265" s="1">
        <f>SUMIFS(T_PROF[claims],T_PROF[year],J$2,T_PROF[encounter],J$4,T_PROF[bill_npi],$A1265)</f>
        <v>0</v>
      </c>
      <c r="K1265" s="1">
        <f>SUMIFS(T_PROF[claims],T_PROF[year],K$2,T_PROF[encounter],K$4,T_PROF[bill_npi],$A1265)</f>
        <v>0</v>
      </c>
      <c r="L1265" s="1">
        <f t="shared" si="135"/>
        <v>0</v>
      </c>
      <c r="M1265" s="18">
        <f>SUMIFS(T_PROF[paid_amt],T_PROF[bill_npi],$A1265,T_PROF[year],M$2,T_PROF[encounter],M$4)</f>
        <v>0</v>
      </c>
      <c r="N1265" s="18">
        <f>SUMIFS(T_PROF[paid_amt],T_PROF[bill_npi],$A1265,T_PROF[year],N$2,T_PROF[encounter],N$4)</f>
        <v>0</v>
      </c>
      <c r="O1265" s="18">
        <f t="shared" si="136"/>
        <v>0</v>
      </c>
      <c r="P1265" s="1">
        <f t="shared" si="137"/>
        <v>0.33333333333333331</v>
      </c>
      <c r="Q1265" s="1">
        <f t="shared" si="138"/>
        <v>0</v>
      </c>
      <c r="R1265" s="1">
        <f t="shared" si="139"/>
        <v>0.33333333333333331</v>
      </c>
      <c r="S1265" s="2">
        <f>SUM($R$6:$R1265)/SUM($R$6:$R$1749)</f>
        <v>0.99401860648019102</v>
      </c>
    </row>
    <row r="1266" spans="1:19" x14ac:dyDescent="0.35">
      <c r="A1266">
        <v>1396815023</v>
      </c>
      <c r="B1266" t="s">
        <v>351</v>
      </c>
      <c r="C1266" t="s">
        <v>777</v>
      </c>
      <c r="D1266" s="1">
        <f>SUMIFS(T_PROF[claims],T_PROF[year],D$2,T_PROF[encounter],D$4,T_PROF[bill_npi],$A1266)</f>
        <v>1</v>
      </c>
      <c r="E1266" s="1">
        <f>SUMIFS(T_PROF[claims],T_PROF[year],E$2,T_PROF[encounter],E$4,T_PROF[bill_npi],$A1266)</f>
        <v>0</v>
      </c>
      <c r="F1266" s="1">
        <f t="shared" si="133"/>
        <v>1</v>
      </c>
      <c r="G1266" s="1">
        <f>SUMIFS(T_PROF[claims],T_PROF[year],G$2,T_PROF[encounter],G$4,T_PROF[bill_npi],$A1266)</f>
        <v>0</v>
      </c>
      <c r="H1266" s="1">
        <f>SUMIFS(T_PROF[claims],T_PROF[year],H$2,T_PROF[encounter],H$4,T_PROF[bill_npi],$A1266)</f>
        <v>0</v>
      </c>
      <c r="I1266" s="1">
        <f t="shared" si="134"/>
        <v>0</v>
      </c>
      <c r="J1266" s="1">
        <f>SUMIFS(T_PROF[claims],T_PROF[year],J$2,T_PROF[encounter],J$4,T_PROF[bill_npi],$A1266)</f>
        <v>0</v>
      </c>
      <c r="K1266" s="1">
        <f>SUMIFS(T_PROF[claims],T_PROF[year],K$2,T_PROF[encounter],K$4,T_PROF[bill_npi],$A1266)</f>
        <v>0</v>
      </c>
      <c r="L1266" s="1">
        <f t="shared" si="135"/>
        <v>0</v>
      </c>
      <c r="M1266" s="18">
        <f>SUMIFS(T_PROF[paid_amt],T_PROF[bill_npi],$A1266,T_PROF[year],M$2,T_PROF[encounter],M$4)</f>
        <v>0</v>
      </c>
      <c r="N1266" s="18">
        <f>SUMIFS(T_PROF[paid_amt],T_PROF[bill_npi],$A1266,T_PROF[year],N$2,T_PROF[encounter],N$4)</f>
        <v>0</v>
      </c>
      <c r="O1266" s="18">
        <f t="shared" si="136"/>
        <v>0</v>
      </c>
      <c r="P1266" s="1">
        <f t="shared" si="137"/>
        <v>0.33333333333333331</v>
      </c>
      <c r="Q1266" s="1">
        <f t="shared" si="138"/>
        <v>0</v>
      </c>
      <c r="R1266" s="1">
        <f t="shared" si="139"/>
        <v>0.33333333333333331</v>
      </c>
      <c r="S1266" s="2">
        <f>SUM($R$6:$R1266)/SUM($R$6:$R$1749)</f>
        <v>0.99402895491188614</v>
      </c>
    </row>
    <row r="1267" spans="1:19" x14ac:dyDescent="0.35">
      <c r="A1267">
        <v>1912994021</v>
      </c>
      <c r="B1267" t="s">
        <v>351</v>
      </c>
      <c r="C1267" t="s">
        <v>777</v>
      </c>
      <c r="D1267" s="1">
        <f>SUMIFS(T_PROF[claims],T_PROF[year],D$2,T_PROF[encounter],D$4,T_PROF[bill_npi],$A1267)</f>
        <v>0</v>
      </c>
      <c r="E1267" s="1">
        <f>SUMIFS(T_PROF[claims],T_PROF[year],E$2,T_PROF[encounter],E$4,T_PROF[bill_npi],$A1267)</f>
        <v>0</v>
      </c>
      <c r="F1267" s="1">
        <f t="shared" si="133"/>
        <v>0</v>
      </c>
      <c r="G1267" s="1">
        <f>SUMIFS(T_PROF[claims],T_PROF[year],G$2,T_PROF[encounter],G$4,T_PROF[bill_npi],$A1267)</f>
        <v>0</v>
      </c>
      <c r="H1267" s="1">
        <f>SUMIFS(T_PROF[claims],T_PROF[year],H$2,T_PROF[encounter],H$4,T_PROF[bill_npi],$A1267)</f>
        <v>0</v>
      </c>
      <c r="I1267" s="1">
        <f t="shared" si="134"/>
        <v>0</v>
      </c>
      <c r="J1267" s="1">
        <f>SUMIFS(T_PROF[claims],T_PROF[year],J$2,T_PROF[encounter],J$4,T_PROF[bill_npi],$A1267)</f>
        <v>0</v>
      </c>
      <c r="K1267" s="1">
        <f>SUMIFS(T_PROF[claims],T_PROF[year],K$2,T_PROF[encounter],K$4,T_PROF[bill_npi],$A1267)</f>
        <v>0</v>
      </c>
      <c r="L1267" s="1">
        <f t="shared" si="135"/>
        <v>0</v>
      </c>
      <c r="M1267" s="18">
        <f>SUMIFS(T_PROF[paid_amt],T_PROF[bill_npi],$A1267,T_PROF[year],M$2,T_PROF[encounter],M$4)</f>
        <v>0</v>
      </c>
      <c r="N1267" s="18">
        <f>SUMIFS(T_PROF[paid_amt],T_PROF[bill_npi],$A1267,T_PROF[year],N$2,T_PROF[encounter],N$4)</f>
        <v>0</v>
      </c>
      <c r="O1267" s="18">
        <f t="shared" si="136"/>
        <v>0</v>
      </c>
      <c r="P1267" s="1">
        <f t="shared" si="137"/>
        <v>0</v>
      </c>
      <c r="Q1267" s="1">
        <f t="shared" si="138"/>
        <v>0</v>
      </c>
      <c r="R1267" s="1">
        <f t="shared" si="139"/>
        <v>0</v>
      </c>
      <c r="S1267" s="2">
        <f>SUM($R$6:$R1267)/SUM($R$6:$R$1749)</f>
        <v>0.99402895491188614</v>
      </c>
    </row>
    <row r="1268" spans="1:19" x14ac:dyDescent="0.35">
      <c r="A1268">
        <v>1700083276</v>
      </c>
      <c r="B1268" t="s">
        <v>354</v>
      </c>
      <c r="C1268" t="s">
        <v>777</v>
      </c>
      <c r="D1268" s="1">
        <f>SUMIFS(T_PROF[claims],T_PROF[year],D$2,T_PROF[encounter],D$4,T_PROF[bill_npi],$A1268)</f>
        <v>0</v>
      </c>
      <c r="E1268" s="1">
        <f>SUMIFS(T_PROF[claims],T_PROF[year],E$2,T_PROF[encounter],E$4,T_PROF[bill_npi],$A1268)</f>
        <v>0</v>
      </c>
      <c r="F1268" s="1">
        <f t="shared" si="133"/>
        <v>0</v>
      </c>
      <c r="G1268" s="1">
        <f>SUMIFS(T_PROF[claims],T_PROF[year],G$2,T_PROF[encounter],G$4,T_PROF[bill_npi],$A1268)</f>
        <v>0</v>
      </c>
      <c r="H1268" s="1">
        <f>SUMIFS(T_PROF[claims],T_PROF[year],H$2,T_PROF[encounter],H$4,T_PROF[bill_npi],$A1268)</f>
        <v>0</v>
      </c>
      <c r="I1268" s="1">
        <f t="shared" si="134"/>
        <v>0</v>
      </c>
      <c r="J1268" s="1">
        <f>SUMIFS(T_PROF[claims],T_PROF[year],J$2,T_PROF[encounter],J$4,T_PROF[bill_npi],$A1268)</f>
        <v>0</v>
      </c>
      <c r="K1268" s="1">
        <f>SUMIFS(T_PROF[claims],T_PROF[year],K$2,T_PROF[encounter],K$4,T_PROF[bill_npi],$A1268)</f>
        <v>1</v>
      </c>
      <c r="L1268" s="1">
        <f t="shared" si="135"/>
        <v>1</v>
      </c>
      <c r="M1268" s="18">
        <f>SUMIFS(T_PROF[paid_amt],T_PROF[bill_npi],$A1268,T_PROF[year],M$2,T_PROF[encounter],M$4)</f>
        <v>0</v>
      </c>
      <c r="N1268" s="18">
        <f>SUMIFS(T_PROF[paid_amt],T_PROF[bill_npi],$A1268,T_PROF[year],N$2,T_PROF[encounter],N$4)</f>
        <v>2332.9699999999998</v>
      </c>
      <c r="O1268" s="18">
        <f t="shared" si="136"/>
        <v>2332.9699999999998</v>
      </c>
      <c r="P1268" s="1">
        <f t="shared" si="137"/>
        <v>0</v>
      </c>
      <c r="Q1268" s="1">
        <f t="shared" si="138"/>
        <v>0.33333333333333331</v>
      </c>
      <c r="R1268" s="1">
        <f t="shared" si="139"/>
        <v>0.33333333333333331</v>
      </c>
      <c r="S1268" s="2">
        <f>SUM($R$6:$R1268)/SUM($R$6:$R$1749)</f>
        <v>0.99403930334358126</v>
      </c>
    </row>
    <row r="1269" spans="1:19" x14ac:dyDescent="0.35">
      <c r="A1269">
        <v>1851544142</v>
      </c>
      <c r="B1269" t="s">
        <v>351</v>
      </c>
      <c r="C1269" t="s">
        <v>777</v>
      </c>
      <c r="D1269" s="1">
        <f>SUMIFS(T_PROF[claims],T_PROF[year],D$2,T_PROF[encounter],D$4,T_PROF[bill_npi],$A1269)</f>
        <v>0</v>
      </c>
      <c r="E1269" s="1">
        <f>SUMIFS(T_PROF[claims],T_PROF[year],E$2,T_PROF[encounter],E$4,T_PROF[bill_npi],$A1269)</f>
        <v>0</v>
      </c>
      <c r="F1269" s="1">
        <f t="shared" si="133"/>
        <v>0</v>
      </c>
      <c r="G1269" s="1">
        <f>SUMIFS(T_PROF[claims],T_PROF[year],G$2,T_PROF[encounter],G$4,T_PROF[bill_npi],$A1269)</f>
        <v>0</v>
      </c>
      <c r="H1269" s="1">
        <f>SUMIFS(T_PROF[claims],T_PROF[year],H$2,T_PROF[encounter],H$4,T_PROF[bill_npi],$A1269)</f>
        <v>0</v>
      </c>
      <c r="I1269" s="1">
        <f t="shared" si="134"/>
        <v>0</v>
      </c>
      <c r="J1269" s="1">
        <f>SUMIFS(T_PROF[claims],T_PROF[year],J$2,T_PROF[encounter],J$4,T_PROF[bill_npi],$A1269)</f>
        <v>0</v>
      </c>
      <c r="K1269" s="1">
        <f>SUMIFS(T_PROF[claims],T_PROF[year],K$2,T_PROF[encounter],K$4,T_PROF[bill_npi],$A1269)</f>
        <v>0</v>
      </c>
      <c r="L1269" s="1">
        <f t="shared" si="135"/>
        <v>0</v>
      </c>
      <c r="M1269" s="18">
        <f>SUMIFS(T_PROF[paid_amt],T_PROF[bill_npi],$A1269,T_PROF[year],M$2,T_PROF[encounter],M$4)</f>
        <v>0</v>
      </c>
      <c r="N1269" s="18">
        <f>SUMIFS(T_PROF[paid_amt],T_PROF[bill_npi],$A1269,T_PROF[year],N$2,T_PROF[encounter],N$4)</f>
        <v>0</v>
      </c>
      <c r="O1269" s="18">
        <f t="shared" si="136"/>
        <v>0</v>
      </c>
      <c r="P1269" s="1">
        <f t="shared" si="137"/>
        <v>0</v>
      </c>
      <c r="Q1269" s="1">
        <f t="shared" si="138"/>
        <v>0</v>
      </c>
      <c r="R1269" s="1">
        <f t="shared" si="139"/>
        <v>0</v>
      </c>
      <c r="S1269" s="2">
        <f>SUM($R$6:$R1269)/SUM($R$6:$R$1749)</f>
        <v>0.99403930334358126</v>
      </c>
    </row>
    <row r="1270" spans="1:19" x14ac:dyDescent="0.35">
      <c r="A1270">
        <v>1790778066</v>
      </c>
      <c r="B1270" t="s">
        <v>351</v>
      </c>
      <c r="C1270" t="s">
        <v>777</v>
      </c>
      <c r="D1270" s="1">
        <f>SUMIFS(T_PROF[claims],T_PROF[year],D$2,T_PROF[encounter],D$4,T_PROF[bill_npi],$A1270)</f>
        <v>0</v>
      </c>
      <c r="E1270" s="1">
        <f>SUMIFS(T_PROF[claims],T_PROF[year],E$2,T_PROF[encounter],E$4,T_PROF[bill_npi],$A1270)</f>
        <v>0</v>
      </c>
      <c r="F1270" s="1">
        <f t="shared" si="133"/>
        <v>0</v>
      </c>
      <c r="G1270" s="1">
        <f>SUMIFS(T_PROF[claims],T_PROF[year],G$2,T_PROF[encounter],G$4,T_PROF[bill_npi],$A1270)</f>
        <v>0</v>
      </c>
      <c r="H1270" s="1">
        <f>SUMIFS(T_PROF[claims],T_PROF[year],H$2,T_PROF[encounter],H$4,T_PROF[bill_npi],$A1270)</f>
        <v>0</v>
      </c>
      <c r="I1270" s="1">
        <f t="shared" si="134"/>
        <v>0</v>
      </c>
      <c r="J1270" s="1">
        <f>SUMIFS(T_PROF[claims],T_PROF[year],J$2,T_PROF[encounter],J$4,T_PROF[bill_npi],$A1270)</f>
        <v>0</v>
      </c>
      <c r="K1270" s="1">
        <f>SUMIFS(T_PROF[claims],T_PROF[year],K$2,T_PROF[encounter],K$4,T_PROF[bill_npi],$A1270)</f>
        <v>0</v>
      </c>
      <c r="L1270" s="1">
        <f t="shared" si="135"/>
        <v>0</v>
      </c>
      <c r="M1270" s="18">
        <f>SUMIFS(T_PROF[paid_amt],T_PROF[bill_npi],$A1270,T_PROF[year],M$2,T_PROF[encounter],M$4)</f>
        <v>0</v>
      </c>
      <c r="N1270" s="18">
        <f>SUMIFS(T_PROF[paid_amt],T_PROF[bill_npi],$A1270,T_PROF[year],N$2,T_PROF[encounter],N$4)</f>
        <v>0</v>
      </c>
      <c r="O1270" s="18">
        <f t="shared" si="136"/>
        <v>0</v>
      </c>
      <c r="P1270" s="1">
        <f t="shared" si="137"/>
        <v>0</v>
      </c>
      <c r="Q1270" s="1">
        <f t="shared" si="138"/>
        <v>0</v>
      </c>
      <c r="R1270" s="1">
        <f t="shared" si="139"/>
        <v>0</v>
      </c>
      <c r="S1270" s="2">
        <f>SUM($R$6:$R1270)/SUM($R$6:$R$1749)</f>
        <v>0.99403930334358126</v>
      </c>
    </row>
    <row r="1271" spans="1:19" x14ac:dyDescent="0.35">
      <c r="A1271">
        <v>1164735320</v>
      </c>
      <c r="B1271" t="s">
        <v>367</v>
      </c>
      <c r="C1271" t="s">
        <v>2086</v>
      </c>
      <c r="D1271" s="1">
        <f>SUMIFS(T_PROF[claims],T_PROF[year],D$2,T_PROF[encounter],D$4,T_PROF[bill_npi],$A1271)</f>
        <v>0</v>
      </c>
      <c r="E1271" s="1">
        <f>SUMIFS(T_PROF[claims],T_PROF[year],E$2,T_PROF[encounter],E$4,T_PROF[bill_npi],$A1271)</f>
        <v>0</v>
      </c>
      <c r="F1271" s="1">
        <f t="shared" si="133"/>
        <v>0</v>
      </c>
      <c r="G1271" s="1">
        <f>SUMIFS(T_PROF[claims],T_PROF[year],G$2,T_PROF[encounter],G$4,T_PROF[bill_npi],$A1271)</f>
        <v>1</v>
      </c>
      <c r="H1271" s="1">
        <f>SUMIFS(T_PROF[claims],T_PROF[year],H$2,T_PROF[encounter],H$4,T_PROF[bill_npi],$A1271)</f>
        <v>0</v>
      </c>
      <c r="I1271" s="1">
        <f t="shared" si="134"/>
        <v>1</v>
      </c>
      <c r="J1271" s="1">
        <f>SUMIFS(T_PROF[claims],T_PROF[year],J$2,T_PROF[encounter],J$4,T_PROF[bill_npi],$A1271)</f>
        <v>0</v>
      </c>
      <c r="K1271" s="1">
        <f>SUMIFS(T_PROF[claims],T_PROF[year],K$2,T_PROF[encounter],K$4,T_PROF[bill_npi],$A1271)</f>
        <v>0</v>
      </c>
      <c r="L1271" s="1">
        <f t="shared" si="135"/>
        <v>0</v>
      </c>
      <c r="M1271" s="18">
        <f>SUMIFS(T_PROF[paid_amt],T_PROF[bill_npi],$A1271,T_PROF[year],M$2,T_PROF[encounter],M$4)</f>
        <v>0</v>
      </c>
      <c r="N1271" s="18">
        <f>SUMIFS(T_PROF[paid_amt],T_PROF[bill_npi],$A1271,T_PROF[year],N$2,T_PROF[encounter],N$4)</f>
        <v>0</v>
      </c>
      <c r="O1271" s="18">
        <f t="shared" si="136"/>
        <v>0</v>
      </c>
      <c r="P1271" s="1">
        <f t="shared" si="137"/>
        <v>0.33333333333333331</v>
      </c>
      <c r="Q1271" s="1">
        <f t="shared" si="138"/>
        <v>0</v>
      </c>
      <c r="R1271" s="1">
        <f t="shared" si="139"/>
        <v>0.33333333333333331</v>
      </c>
      <c r="S1271" s="2">
        <f>SUM($R$6:$R1271)/SUM($R$6:$R$1749)</f>
        <v>0.99404965177527649</v>
      </c>
    </row>
    <row r="1272" spans="1:19" x14ac:dyDescent="0.35">
      <c r="A1272">
        <v>1194085886</v>
      </c>
      <c r="B1272" t="s">
        <v>351</v>
      </c>
      <c r="C1272" t="s">
        <v>777</v>
      </c>
      <c r="D1272" s="1">
        <f>SUMIFS(T_PROF[claims],T_PROF[year],D$2,T_PROF[encounter],D$4,T_PROF[bill_npi],$A1272)</f>
        <v>0</v>
      </c>
      <c r="E1272" s="1">
        <f>SUMIFS(T_PROF[claims],T_PROF[year],E$2,T_PROF[encounter],E$4,T_PROF[bill_npi],$A1272)</f>
        <v>0</v>
      </c>
      <c r="F1272" s="1">
        <f t="shared" si="133"/>
        <v>0</v>
      </c>
      <c r="G1272" s="1">
        <f>SUMIFS(T_PROF[claims],T_PROF[year],G$2,T_PROF[encounter],G$4,T_PROF[bill_npi],$A1272)</f>
        <v>0</v>
      </c>
      <c r="H1272" s="1">
        <f>SUMIFS(T_PROF[claims],T_PROF[year],H$2,T_PROF[encounter],H$4,T_PROF[bill_npi],$A1272)</f>
        <v>0</v>
      </c>
      <c r="I1272" s="1">
        <f t="shared" si="134"/>
        <v>0</v>
      </c>
      <c r="J1272" s="1">
        <f>SUMIFS(T_PROF[claims],T_PROF[year],J$2,T_PROF[encounter],J$4,T_PROF[bill_npi],$A1272)</f>
        <v>0</v>
      </c>
      <c r="K1272" s="1">
        <f>SUMIFS(T_PROF[claims],T_PROF[year],K$2,T_PROF[encounter],K$4,T_PROF[bill_npi],$A1272)</f>
        <v>0</v>
      </c>
      <c r="L1272" s="1">
        <f t="shared" si="135"/>
        <v>0</v>
      </c>
      <c r="M1272" s="18">
        <f>SUMIFS(T_PROF[paid_amt],T_PROF[bill_npi],$A1272,T_PROF[year],M$2,T_PROF[encounter],M$4)</f>
        <v>0</v>
      </c>
      <c r="N1272" s="18">
        <f>SUMIFS(T_PROF[paid_amt],T_PROF[bill_npi],$A1272,T_PROF[year],N$2,T_PROF[encounter],N$4)</f>
        <v>0</v>
      </c>
      <c r="O1272" s="18">
        <f t="shared" si="136"/>
        <v>0</v>
      </c>
      <c r="P1272" s="1">
        <f t="shared" si="137"/>
        <v>0</v>
      </c>
      <c r="Q1272" s="1">
        <f t="shared" si="138"/>
        <v>0</v>
      </c>
      <c r="R1272" s="1">
        <f t="shared" si="139"/>
        <v>0</v>
      </c>
      <c r="S1272" s="2">
        <f>SUM($R$6:$R1272)/SUM($R$6:$R$1749)</f>
        <v>0.99404965177527649</v>
      </c>
    </row>
    <row r="1273" spans="1:19" x14ac:dyDescent="0.35">
      <c r="A1273">
        <v>1487619409</v>
      </c>
      <c r="B1273" t="s">
        <v>352</v>
      </c>
      <c r="C1273" t="s">
        <v>2130</v>
      </c>
      <c r="D1273" s="1">
        <f>SUMIFS(T_PROF[claims],T_PROF[year],D$2,T_PROF[encounter],D$4,T_PROF[bill_npi],$A1273)</f>
        <v>0</v>
      </c>
      <c r="E1273" s="1">
        <f>SUMIFS(T_PROF[claims],T_PROF[year],E$2,T_PROF[encounter],E$4,T_PROF[bill_npi],$A1273)</f>
        <v>0</v>
      </c>
      <c r="F1273" s="1">
        <f t="shared" si="133"/>
        <v>0</v>
      </c>
      <c r="G1273" s="1">
        <f>SUMIFS(T_PROF[claims],T_PROF[year],G$2,T_PROF[encounter],G$4,T_PROF[bill_npi],$A1273)</f>
        <v>0</v>
      </c>
      <c r="H1273" s="1">
        <f>SUMIFS(T_PROF[claims],T_PROF[year],H$2,T_PROF[encounter],H$4,T_PROF[bill_npi],$A1273)</f>
        <v>0</v>
      </c>
      <c r="I1273" s="1">
        <f t="shared" si="134"/>
        <v>0</v>
      </c>
      <c r="J1273" s="1">
        <f>SUMIFS(T_PROF[claims],T_PROF[year],J$2,T_PROF[encounter],J$4,T_PROF[bill_npi],$A1273)</f>
        <v>0</v>
      </c>
      <c r="K1273" s="1">
        <f>SUMIFS(T_PROF[claims],T_PROF[year],K$2,T_PROF[encounter],K$4,T_PROF[bill_npi],$A1273)</f>
        <v>0</v>
      </c>
      <c r="L1273" s="1">
        <f t="shared" si="135"/>
        <v>0</v>
      </c>
      <c r="M1273" s="18">
        <f>SUMIFS(T_PROF[paid_amt],T_PROF[bill_npi],$A1273,T_PROF[year],M$2,T_PROF[encounter],M$4)</f>
        <v>0</v>
      </c>
      <c r="N1273" s="18">
        <f>SUMIFS(T_PROF[paid_amt],T_PROF[bill_npi],$A1273,T_PROF[year],N$2,T_PROF[encounter],N$4)</f>
        <v>0</v>
      </c>
      <c r="O1273" s="18">
        <f t="shared" si="136"/>
        <v>0</v>
      </c>
      <c r="P1273" s="1">
        <f t="shared" si="137"/>
        <v>0</v>
      </c>
      <c r="Q1273" s="1">
        <f t="shared" si="138"/>
        <v>0</v>
      </c>
      <c r="R1273" s="1">
        <f t="shared" si="139"/>
        <v>0</v>
      </c>
      <c r="S1273" s="2">
        <f>SUM($R$6:$R1273)/SUM($R$6:$R$1749)</f>
        <v>0.99404965177527649</v>
      </c>
    </row>
    <row r="1274" spans="1:19" x14ac:dyDescent="0.35">
      <c r="A1274">
        <v>1558575647</v>
      </c>
      <c r="B1274" t="s">
        <v>356</v>
      </c>
      <c r="C1274" t="s">
        <v>777</v>
      </c>
      <c r="D1274" s="1">
        <f>SUMIFS(T_PROF[claims],T_PROF[year],D$2,T_PROF[encounter],D$4,T_PROF[bill_npi],$A1274)</f>
        <v>0</v>
      </c>
      <c r="E1274" s="1">
        <f>SUMIFS(T_PROF[claims],T_PROF[year],E$2,T_PROF[encounter],E$4,T_PROF[bill_npi],$A1274)</f>
        <v>0</v>
      </c>
      <c r="F1274" s="1">
        <f t="shared" si="133"/>
        <v>0</v>
      </c>
      <c r="G1274" s="1">
        <f>SUMIFS(T_PROF[claims],T_PROF[year],G$2,T_PROF[encounter],G$4,T_PROF[bill_npi],$A1274)</f>
        <v>0</v>
      </c>
      <c r="H1274" s="1">
        <f>SUMIFS(T_PROF[claims],T_PROF[year],H$2,T_PROF[encounter],H$4,T_PROF[bill_npi],$A1274)</f>
        <v>0</v>
      </c>
      <c r="I1274" s="1">
        <f t="shared" si="134"/>
        <v>0</v>
      </c>
      <c r="J1274" s="1">
        <f>SUMIFS(T_PROF[claims],T_PROF[year],J$2,T_PROF[encounter],J$4,T_PROF[bill_npi],$A1274)</f>
        <v>0</v>
      </c>
      <c r="K1274" s="1">
        <f>SUMIFS(T_PROF[claims],T_PROF[year],K$2,T_PROF[encounter],K$4,T_PROF[bill_npi],$A1274)</f>
        <v>0</v>
      </c>
      <c r="L1274" s="1">
        <f t="shared" si="135"/>
        <v>0</v>
      </c>
      <c r="M1274" s="18">
        <f>SUMIFS(T_PROF[paid_amt],T_PROF[bill_npi],$A1274,T_PROF[year],M$2,T_PROF[encounter],M$4)</f>
        <v>0</v>
      </c>
      <c r="N1274" s="18">
        <f>SUMIFS(T_PROF[paid_amt],T_PROF[bill_npi],$A1274,T_PROF[year],N$2,T_PROF[encounter],N$4)</f>
        <v>0</v>
      </c>
      <c r="O1274" s="18">
        <f t="shared" si="136"/>
        <v>0</v>
      </c>
      <c r="P1274" s="1">
        <f t="shared" si="137"/>
        <v>0</v>
      </c>
      <c r="Q1274" s="1">
        <f t="shared" si="138"/>
        <v>0</v>
      </c>
      <c r="R1274" s="1">
        <f t="shared" si="139"/>
        <v>0</v>
      </c>
      <c r="S1274" s="2">
        <f>SUM($R$6:$R1274)/SUM($R$6:$R$1749)</f>
        <v>0.99404965177527649</v>
      </c>
    </row>
    <row r="1275" spans="1:19" x14ac:dyDescent="0.35">
      <c r="A1275">
        <v>1417258344</v>
      </c>
      <c r="B1275" t="s">
        <v>351</v>
      </c>
      <c r="C1275" t="s">
        <v>777</v>
      </c>
      <c r="D1275" s="1">
        <f>SUMIFS(T_PROF[claims],T_PROF[year],D$2,T_PROF[encounter],D$4,T_PROF[bill_npi],$A1275)</f>
        <v>0</v>
      </c>
      <c r="E1275" s="1">
        <f>SUMIFS(T_PROF[claims],T_PROF[year],E$2,T_PROF[encounter],E$4,T_PROF[bill_npi],$A1275)</f>
        <v>0</v>
      </c>
      <c r="F1275" s="1">
        <f t="shared" si="133"/>
        <v>0</v>
      </c>
      <c r="G1275" s="1">
        <f>SUMIFS(T_PROF[claims],T_PROF[year],G$2,T_PROF[encounter],G$4,T_PROF[bill_npi],$A1275)</f>
        <v>1</v>
      </c>
      <c r="H1275" s="1">
        <f>SUMIFS(T_PROF[claims],T_PROF[year],H$2,T_PROF[encounter],H$4,T_PROF[bill_npi],$A1275)</f>
        <v>0</v>
      </c>
      <c r="I1275" s="1">
        <f t="shared" si="134"/>
        <v>1</v>
      </c>
      <c r="J1275" s="1">
        <f>SUMIFS(T_PROF[claims],T_PROF[year],J$2,T_PROF[encounter],J$4,T_PROF[bill_npi],$A1275)</f>
        <v>0</v>
      </c>
      <c r="K1275" s="1">
        <f>SUMIFS(T_PROF[claims],T_PROF[year],K$2,T_PROF[encounter],K$4,T_PROF[bill_npi],$A1275)</f>
        <v>0</v>
      </c>
      <c r="L1275" s="1">
        <f t="shared" si="135"/>
        <v>0</v>
      </c>
      <c r="M1275" s="18">
        <f>SUMIFS(T_PROF[paid_amt],T_PROF[bill_npi],$A1275,T_PROF[year],M$2,T_PROF[encounter],M$4)</f>
        <v>0</v>
      </c>
      <c r="N1275" s="18">
        <f>SUMIFS(T_PROF[paid_amt],T_PROF[bill_npi],$A1275,T_PROF[year],N$2,T_PROF[encounter],N$4)</f>
        <v>0</v>
      </c>
      <c r="O1275" s="18">
        <f t="shared" si="136"/>
        <v>0</v>
      </c>
      <c r="P1275" s="1">
        <f t="shared" si="137"/>
        <v>0.33333333333333331</v>
      </c>
      <c r="Q1275" s="1">
        <f t="shared" si="138"/>
        <v>0</v>
      </c>
      <c r="R1275" s="1">
        <f t="shared" si="139"/>
        <v>0.33333333333333331</v>
      </c>
      <c r="S1275" s="2">
        <f>SUM($R$6:$R1275)/SUM($R$6:$R$1749)</f>
        <v>0.99406000020697161</v>
      </c>
    </row>
    <row r="1276" spans="1:19" x14ac:dyDescent="0.35">
      <c r="A1276">
        <v>1932469558</v>
      </c>
      <c r="B1276" t="s">
        <v>351</v>
      </c>
      <c r="C1276" t="s">
        <v>777</v>
      </c>
      <c r="D1276" s="1">
        <f>SUMIFS(T_PROF[claims],T_PROF[year],D$2,T_PROF[encounter],D$4,T_PROF[bill_npi],$A1276)</f>
        <v>0</v>
      </c>
      <c r="E1276" s="1">
        <f>SUMIFS(T_PROF[claims],T_PROF[year],E$2,T_PROF[encounter],E$4,T_PROF[bill_npi],$A1276)</f>
        <v>0</v>
      </c>
      <c r="F1276" s="1">
        <f t="shared" si="133"/>
        <v>0</v>
      </c>
      <c r="G1276" s="1">
        <f>SUMIFS(T_PROF[claims],T_PROF[year],G$2,T_PROF[encounter],G$4,T_PROF[bill_npi],$A1276)</f>
        <v>1</v>
      </c>
      <c r="H1276" s="1">
        <f>SUMIFS(T_PROF[claims],T_PROF[year],H$2,T_PROF[encounter],H$4,T_PROF[bill_npi],$A1276)</f>
        <v>0</v>
      </c>
      <c r="I1276" s="1">
        <f t="shared" si="134"/>
        <v>1</v>
      </c>
      <c r="J1276" s="1">
        <f>SUMIFS(T_PROF[claims],T_PROF[year],J$2,T_PROF[encounter],J$4,T_PROF[bill_npi],$A1276)</f>
        <v>0</v>
      </c>
      <c r="K1276" s="1">
        <f>SUMIFS(T_PROF[claims],T_PROF[year],K$2,T_PROF[encounter],K$4,T_PROF[bill_npi],$A1276)</f>
        <v>0</v>
      </c>
      <c r="L1276" s="1">
        <f t="shared" si="135"/>
        <v>0</v>
      </c>
      <c r="M1276" s="18">
        <f>SUMIFS(T_PROF[paid_amt],T_PROF[bill_npi],$A1276,T_PROF[year],M$2,T_PROF[encounter],M$4)</f>
        <v>0</v>
      </c>
      <c r="N1276" s="18">
        <f>SUMIFS(T_PROF[paid_amt],T_PROF[bill_npi],$A1276,T_PROF[year],N$2,T_PROF[encounter],N$4)</f>
        <v>0</v>
      </c>
      <c r="O1276" s="18">
        <f t="shared" si="136"/>
        <v>0</v>
      </c>
      <c r="P1276" s="1">
        <f t="shared" si="137"/>
        <v>0.33333333333333331</v>
      </c>
      <c r="Q1276" s="1">
        <f t="shared" si="138"/>
        <v>0</v>
      </c>
      <c r="R1276" s="1">
        <f t="shared" si="139"/>
        <v>0.33333333333333331</v>
      </c>
      <c r="S1276" s="2">
        <f>SUM($R$6:$R1276)/SUM($R$6:$R$1749)</f>
        <v>0.99407034863866672</v>
      </c>
    </row>
    <row r="1277" spans="1:19" x14ac:dyDescent="0.35">
      <c r="A1277">
        <v>1477511582</v>
      </c>
      <c r="B1277" t="s">
        <v>361</v>
      </c>
      <c r="C1277" t="s">
        <v>546</v>
      </c>
      <c r="D1277" s="1">
        <f>SUMIFS(T_PROF[claims],T_PROF[year],D$2,T_PROF[encounter],D$4,T_PROF[bill_npi],$A1277)</f>
        <v>0</v>
      </c>
      <c r="E1277" s="1">
        <f>SUMIFS(T_PROF[claims],T_PROF[year],E$2,T_PROF[encounter],E$4,T_PROF[bill_npi],$A1277)</f>
        <v>0</v>
      </c>
      <c r="F1277" s="1">
        <f t="shared" si="133"/>
        <v>0</v>
      </c>
      <c r="G1277" s="1">
        <f>SUMIFS(T_PROF[claims],T_PROF[year],G$2,T_PROF[encounter],G$4,T_PROF[bill_npi],$A1277)</f>
        <v>0</v>
      </c>
      <c r="H1277" s="1">
        <f>SUMIFS(T_PROF[claims],T_PROF[year],H$2,T_PROF[encounter],H$4,T_PROF[bill_npi],$A1277)</f>
        <v>0</v>
      </c>
      <c r="I1277" s="1">
        <f t="shared" si="134"/>
        <v>0</v>
      </c>
      <c r="J1277" s="1">
        <f>SUMIFS(T_PROF[claims],T_PROF[year],J$2,T_PROF[encounter],J$4,T_PROF[bill_npi],$A1277)</f>
        <v>0</v>
      </c>
      <c r="K1277" s="1">
        <f>SUMIFS(T_PROF[claims],T_PROF[year],K$2,T_PROF[encounter],K$4,T_PROF[bill_npi],$A1277)</f>
        <v>0</v>
      </c>
      <c r="L1277" s="1">
        <f t="shared" si="135"/>
        <v>0</v>
      </c>
      <c r="M1277" s="18">
        <f>SUMIFS(T_PROF[paid_amt],T_PROF[bill_npi],$A1277,T_PROF[year],M$2,T_PROF[encounter],M$4)</f>
        <v>0</v>
      </c>
      <c r="N1277" s="18">
        <f>SUMIFS(T_PROF[paid_amt],T_PROF[bill_npi],$A1277,T_PROF[year],N$2,T_PROF[encounter],N$4)</f>
        <v>0</v>
      </c>
      <c r="O1277" s="18">
        <f t="shared" si="136"/>
        <v>0</v>
      </c>
      <c r="P1277" s="1">
        <f t="shared" si="137"/>
        <v>0</v>
      </c>
      <c r="Q1277" s="1">
        <f t="shared" si="138"/>
        <v>0</v>
      </c>
      <c r="R1277" s="1">
        <f t="shared" si="139"/>
        <v>0</v>
      </c>
      <c r="S1277" s="2">
        <f>SUM($R$6:$R1277)/SUM($R$6:$R$1749)</f>
        <v>0.99407034863866672</v>
      </c>
    </row>
    <row r="1278" spans="1:19" x14ac:dyDescent="0.35">
      <c r="A1278">
        <v>1962634402</v>
      </c>
      <c r="B1278" t="s">
        <v>357</v>
      </c>
      <c r="C1278" t="s">
        <v>2208</v>
      </c>
      <c r="D1278" s="1">
        <f>SUMIFS(T_PROF[claims],T_PROF[year],D$2,T_PROF[encounter],D$4,T_PROF[bill_npi],$A1278)</f>
        <v>0</v>
      </c>
      <c r="E1278" s="1">
        <f>SUMIFS(T_PROF[claims],T_PROF[year],E$2,T_PROF[encounter],E$4,T_PROF[bill_npi],$A1278)</f>
        <v>0</v>
      </c>
      <c r="F1278" s="1">
        <f t="shared" si="133"/>
        <v>0</v>
      </c>
      <c r="G1278" s="1">
        <f>SUMIFS(T_PROF[claims],T_PROF[year],G$2,T_PROF[encounter],G$4,T_PROF[bill_npi],$A1278)</f>
        <v>0</v>
      </c>
      <c r="H1278" s="1">
        <f>SUMIFS(T_PROF[claims],T_PROF[year],H$2,T_PROF[encounter],H$4,T_PROF[bill_npi],$A1278)</f>
        <v>1</v>
      </c>
      <c r="I1278" s="1">
        <f t="shared" si="134"/>
        <v>1</v>
      </c>
      <c r="J1278" s="1">
        <f>SUMIFS(T_PROF[claims],T_PROF[year],J$2,T_PROF[encounter],J$4,T_PROF[bill_npi],$A1278)</f>
        <v>0</v>
      </c>
      <c r="K1278" s="1">
        <f>SUMIFS(T_PROF[claims],T_PROF[year],K$2,T_PROF[encounter],K$4,T_PROF[bill_npi],$A1278)</f>
        <v>0</v>
      </c>
      <c r="L1278" s="1">
        <f t="shared" si="135"/>
        <v>0</v>
      </c>
      <c r="M1278" s="18">
        <f>SUMIFS(T_PROF[paid_amt],T_PROF[bill_npi],$A1278,T_PROF[year],M$2,T_PROF[encounter],M$4)</f>
        <v>0</v>
      </c>
      <c r="N1278" s="18">
        <f>SUMIFS(T_PROF[paid_amt],T_PROF[bill_npi],$A1278,T_PROF[year],N$2,T_PROF[encounter],N$4)</f>
        <v>0</v>
      </c>
      <c r="O1278" s="18">
        <f t="shared" si="136"/>
        <v>0</v>
      </c>
      <c r="P1278" s="1">
        <f t="shared" si="137"/>
        <v>0</v>
      </c>
      <c r="Q1278" s="1">
        <f t="shared" si="138"/>
        <v>0.33333333333333331</v>
      </c>
      <c r="R1278" s="1">
        <f t="shared" si="139"/>
        <v>0.33333333333333331</v>
      </c>
      <c r="S1278" s="2">
        <f>SUM($R$6:$R1278)/SUM($R$6:$R$1749)</f>
        <v>0.99408069707036184</v>
      </c>
    </row>
    <row r="1279" spans="1:19" x14ac:dyDescent="0.35">
      <c r="A1279">
        <v>1942549134</v>
      </c>
      <c r="B1279" t="s">
        <v>351</v>
      </c>
      <c r="C1279" t="s">
        <v>777</v>
      </c>
      <c r="D1279" s="1">
        <f>SUMIFS(T_PROF[claims],T_PROF[year],D$2,T_PROF[encounter],D$4,T_PROF[bill_npi],$A1279)</f>
        <v>0</v>
      </c>
      <c r="E1279" s="1">
        <f>SUMIFS(T_PROF[claims],T_PROF[year],E$2,T_PROF[encounter],E$4,T_PROF[bill_npi],$A1279)</f>
        <v>0</v>
      </c>
      <c r="F1279" s="1">
        <f t="shared" si="133"/>
        <v>0</v>
      </c>
      <c r="G1279" s="1">
        <f>SUMIFS(T_PROF[claims],T_PROF[year],G$2,T_PROF[encounter],G$4,T_PROF[bill_npi],$A1279)</f>
        <v>0</v>
      </c>
      <c r="H1279" s="1">
        <f>SUMIFS(T_PROF[claims],T_PROF[year],H$2,T_PROF[encounter],H$4,T_PROF[bill_npi],$A1279)</f>
        <v>0</v>
      </c>
      <c r="I1279" s="1">
        <f t="shared" si="134"/>
        <v>0</v>
      </c>
      <c r="J1279" s="1">
        <f>SUMIFS(T_PROF[claims],T_PROF[year],J$2,T_PROF[encounter],J$4,T_PROF[bill_npi],$A1279)</f>
        <v>0</v>
      </c>
      <c r="K1279" s="1">
        <f>SUMIFS(T_PROF[claims],T_PROF[year],K$2,T_PROF[encounter],K$4,T_PROF[bill_npi],$A1279)</f>
        <v>0</v>
      </c>
      <c r="L1279" s="1">
        <f t="shared" si="135"/>
        <v>0</v>
      </c>
      <c r="M1279" s="18">
        <f>SUMIFS(T_PROF[paid_amt],T_PROF[bill_npi],$A1279,T_PROF[year],M$2,T_PROF[encounter],M$4)</f>
        <v>0</v>
      </c>
      <c r="N1279" s="18">
        <f>SUMIFS(T_PROF[paid_amt],T_PROF[bill_npi],$A1279,T_PROF[year],N$2,T_PROF[encounter],N$4)</f>
        <v>0</v>
      </c>
      <c r="O1279" s="18">
        <f t="shared" si="136"/>
        <v>0</v>
      </c>
      <c r="P1279" s="1">
        <f t="shared" si="137"/>
        <v>0</v>
      </c>
      <c r="Q1279" s="1">
        <f t="shared" si="138"/>
        <v>0</v>
      </c>
      <c r="R1279" s="1">
        <f t="shared" si="139"/>
        <v>0</v>
      </c>
      <c r="S1279" s="2">
        <f>SUM($R$6:$R1279)/SUM($R$6:$R$1749)</f>
        <v>0.99408069707036184</v>
      </c>
    </row>
    <row r="1280" spans="1:19" x14ac:dyDescent="0.35">
      <c r="A1280">
        <v>1629219522</v>
      </c>
      <c r="B1280" t="s">
        <v>373</v>
      </c>
      <c r="C1280" t="s">
        <v>482</v>
      </c>
      <c r="D1280" s="1">
        <f>SUMIFS(T_PROF[claims],T_PROF[year],D$2,T_PROF[encounter],D$4,T_PROF[bill_npi],$A1280)</f>
        <v>0</v>
      </c>
      <c r="E1280" s="1">
        <f>SUMIFS(T_PROF[claims],T_PROF[year],E$2,T_PROF[encounter],E$4,T_PROF[bill_npi],$A1280)</f>
        <v>0</v>
      </c>
      <c r="F1280" s="1">
        <f t="shared" si="133"/>
        <v>0</v>
      </c>
      <c r="G1280" s="1">
        <f>SUMIFS(T_PROF[claims],T_PROF[year],G$2,T_PROF[encounter],G$4,T_PROF[bill_npi],$A1280)</f>
        <v>0</v>
      </c>
      <c r="H1280" s="1">
        <f>SUMIFS(T_PROF[claims],T_PROF[year],H$2,T_PROF[encounter],H$4,T_PROF[bill_npi],$A1280)</f>
        <v>1</v>
      </c>
      <c r="I1280" s="1">
        <f t="shared" si="134"/>
        <v>1</v>
      </c>
      <c r="J1280" s="1">
        <f>SUMIFS(T_PROF[claims],T_PROF[year],J$2,T_PROF[encounter],J$4,T_PROF[bill_npi],$A1280)</f>
        <v>0</v>
      </c>
      <c r="K1280" s="1">
        <f>SUMIFS(T_PROF[claims],T_PROF[year],K$2,T_PROF[encounter],K$4,T_PROF[bill_npi],$A1280)</f>
        <v>0</v>
      </c>
      <c r="L1280" s="1">
        <f t="shared" si="135"/>
        <v>0</v>
      </c>
      <c r="M1280" s="18">
        <f>SUMIFS(T_PROF[paid_amt],T_PROF[bill_npi],$A1280,T_PROF[year],M$2,T_PROF[encounter],M$4)</f>
        <v>0</v>
      </c>
      <c r="N1280" s="18">
        <f>SUMIFS(T_PROF[paid_amt],T_PROF[bill_npi],$A1280,T_PROF[year],N$2,T_PROF[encounter],N$4)</f>
        <v>0</v>
      </c>
      <c r="O1280" s="18">
        <f t="shared" si="136"/>
        <v>0</v>
      </c>
      <c r="P1280" s="1">
        <f t="shared" si="137"/>
        <v>0</v>
      </c>
      <c r="Q1280" s="1">
        <f t="shared" si="138"/>
        <v>0.33333333333333331</v>
      </c>
      <c r="R1280" s="1">
        <f t="shared" si="139"/>
        <v>0.33333333333333331</v>
      </c>
      <c r="S1280" s="2">
        <f>SUM($R$6:$R1280)/SUM($R$6:$R$1749)</f>
        <v>0.99409104550205696</v>
      </c>
    </row>
    <row r="1281" spans="1:19" x14ac:dyDescent="0.35">
      <c r="A1281">
        <v>1912452699</v>
      </c>
      <c r="B1281" t="s">
        <v>357</v>
      </c>
      <c r="C1281" t="s">
        <v>2208</v>
      </c>
      <c r="D1281" s="1">
        <f>SUMIFS(T_PROF[claims],T_PROF[year],D$2,T_PROF[encounter],D$4,T_PROF[bill_npi],$A1281)</f>
        <v>0</v>
      </c>
      <c r="E1281" s="1">
        <f>SUMIFS(T_PROF[claims],T_PROF[year],E$2,T_PROF[encounter],E$4,T_PROF[bill_npi],$A1281)</f>
        <v>0</v>
      </c>
      <c r="F1281" s="1">
        <f t="shared" si="133"/>
        <v>0</v>
      </c>
      <c r="G1281" s="1">
        <f>SUMIFS(T_PROF[claims],T_PROF[year],G$2,T_PROF[encounter],G$4,T_PROF[bill_npi],$A1281)</f>
        <v>1</v>
      </c>
      <c r="H1281" s="1">
        <f>SUMIFS(T_PROF[claims],T_PROF[year],H$2,T_PROF[encounter],H$4,T_PROF[bill_npi],$A1281)</f>
        <v>0</v>
      </c>
      <c r="I1281" s="1">
        <f t="shared" si="134"/>
        <v>1</v>
      </c>
      <c r="J1281" s="1">
        <f>SUMIFS(T_PROF[claims],T_PROF[year],J$2,T_PROF[encounter],J$4,T_PROF[bill_npi],$A1281)</f>
        <v>0</v>
      </c>
      <c r="K1281" s="1">
        <f>SUMIFS(T_PROF[claims],T_PROF[year],K$2,T_PROF[encounter],K$4,T_PROF[bill_npi],$A1281)</f>
        <v>0</v>
      </c>
      <c r="L1281" s="1">
        <f t="shared" si="135"/>
        <v>0</v>
      </c>
      <c r="M1281" s="18">
        <f>SUMIFS(T_PROF[paid_amt],T_PROF[bill_npi],$A1281,T_PROF[year],M$2,T_PROF[encounter],M$4)</f>
        <v>0</v>
      </c>
      <c r="N1281" s="18">
        <f>SUMIFS(T_PROF[paid_amt],T_PROF[bill_npi],$A1281,T_PROF[year],N$2,T_PROF[encounter],N$4)</f>
        <v>0</v>
      </c>
      <c r="O1281" s="18">
        <f t="shared" si="136"/>
        <v>0</v>
      </c>
      <c r="P1281" s="1">
        <f t="shared" si="137"/>
        <v>0.33333333333333331</v>
      </c>
      <c r="Q1281" s="1">
        <f t="shared" si="138"/>
        <v>0</v>
      </c>
      <c r="R1281" s="1">
        <f t="shared" si="139"/>
        <v>0.33333333333333331</v>
      </c>
      <c r="S1281" s="2">
        <f>SUM($R$6:$R1281)/SUM($R$6:$R$1749)</f>
        <v>0.99410139393375219</v>
      </c>
    </row>
    <row r="1282" spans="1:19" x14ac:dyDescent="0.35">
      <c r="A1282">
        <v>1982660718</v>
      </c>
      <c r="B1282" t="s">
        <v>357</v>
      </c>
      <c r="C1282" t="s">
        <v>2208</v>
      </c>
      <c r="D1282" s="1">
        <f>SUMIFS(T_PROF[claims],T_PROF[year],D$2,T_PROF[encounter],D$4,T_PROF[bill_npi],$A1282)</f>
        <v>1</v>
      </c>
      <c r="E1282" s="1">
        <f>SUMIFS(T_PROF[claims],T_PROF[year],E$2,T_PROF[encounter],E$4,T_PROF[bill_npi],$A1282)</f>
        <v>0</v>
      </c>
      <c r="F1282" s="1">
        <f t="shared" si="133"/>
        <v>1</v>
      </c>
      <c r="G1282" s="1">
        <f>SUMIFS(T_PROF[claims],T_PROF[year],G$2,T_PROF[encounter],G$4,T_PROF[bill_npi],$A1282)</f>
        <v>0</v>
      </c>
      <c r="H1282" s="1">
        <f>SUMIFS(T_PROF[claims],T_PROF[year],H$2,T_PROF[encounter],H$4,T_PROF[bill_npi],$A1282)</f>
        <v>0</v>
      </c>
      <c r="I1282" s="1">
        <f t="shared" si="134"/>
        <v>0</v>
      </c>
      <c r="J1282" s="1">
        <f>SUMIFS(T_PROF[claims],T_PROF[year],J$2,T_PROF[encounter],J$4,T_PROF[bill_npi],$A1282)</f>
        <v>0</v>
      </c>
      <c r="K1282" s="1">
        <f>SUMIFS(T_PROF[claims],T_PROF[year],K$2,T_PROF[encounter],K$4,T_PROF[bill_npi],$A1282)</f>
        <v>0</v>
      </c>
      <c r="L1282" s="1">
        <f t="shared" si="135"/>
        <v>0</v>
      </c>
      <c r="M1282" s="18">
        <f>SUMIFS(T_PROF[paid_amt],T_PROF[bill_npi],$A1282,T_PROF[year],M$2,T_PROF[encounter],M$4)</f>
        <v>0</v>
      </c>
      <c r="N1282" s="18">
        <f>SUMIFS(T_PROF[paid_amt],T_PROF[bill_npi],$A1282,T_PROF[year],N$2,T_PROF[encounter],N$4)</f>
        <v>0</v>
      </c>
      <c r="O1282" s="18">
        <f t="shared" si="136"/>
        <v>0</v>
      </c>
      <c r="P1282" s="1">
        <f t="shared" si="137"/>
        <v>0.33333333333333331</v>
      </c>
      <c r="Q1282" s="1">
        <f t="shared" si="138"/>
        <v>0</v>
      </c>
      <c r="R1282" s="1">
        <f t="shared" si="139"/>
        <v>0.33333333333333331</v>
      </c>
      <c r="S1282" s="2">
        <f>SUM($R$6:$R1282)/SUM($R$6:$R$1749)</f>
        <v>0.9941117423654473</v>
      </c>
    </row>
    <row r="1283" spans="1:19" x14ac:dyDescent="0.35">
      <c r="A1283">
        <v>1720028772</v>
      </c>
      <c r="B1283" t="s">
        <v>353</v>
      </c>
      <c r="C1283" t="s">
        <v>3196</v>
      </c>
      <c r="D1283" s="1">
        <f>SUMIFS(T_PROF[claims],T_PROF[year],D$2,T_PROF[encounter],D$4,T_PROF[bill_npi],$A1283)</f>
        <v>0</v>
      </c>
      <c r="E1283" s="1">
        <f>SUMIFS(T_PROF[claims],T_PROF[year],E$2,T_PROF[encounter],E$4,T_PROF[bill_npi],$A1283)</f>
        <v>1</v>
      </c>
      <c r="F1283" s="1">
        <f t="shared" si="133"/>
        <v>1</v>
      </c>
      <c r="G1283" s="1">
        <f>SUMIFS(T_PROF[claims],T_PROF[year],G$2,T_PROF[encounter],G$4,T_PROF[bill_npi],$A1283)</f>
        <v>0</v>
      </c>
      <c r="H1283" s="1">
        <f>SUMIFS(T_PROF[claims],T_PROF[year],H$2,T_PROF[encounter],H$4,T_PROF[bill_npi],$A1283)</f>
        <v>0</v>
      </c>
      <c r="I1283" s="1">
        <f t="shared" si="134"/>
        <v>0</v>
      </c>
      <c r="J1283" s="1">
        <f>SUMIFS(T_PROF[claims],T_PROF[year],J$2,T_PROF[encounter],J$4,T_PROF[bill_npi],$A1283)</f>
        <v>0</v>
      </c>
      <c r="K1283" s="1">
        <f>SUMIFS(T_PROF[claims],T_PROF[year],K$2,T_PROF[encounter],K$4,T_PROF[bill_npi],$A1283)</f>
        <v>4</v>
      </c>
      <c r="L1283" s="1">
        <f t="shared" si="135"/>
        <v>4</v>
      </c>
      <c r="M1283" s="18">
        <f>SUMIFS(T_PROF[paid_amt],T_PROF[bill_npi],$A1283,T_PROF[year],M$2,T_PROF[encounter],M$4)</f>
        <v>0</v>
      </c>
      <c r="N1283" s="18">
        <f>SUMIFS(T_PROF[paid_amt],T_PROF[bill_npi],$A1283,T_PROF[year],N$2,T_PROF[encounter],N$4)</f>
        <v>0</v>
      </c>
      <c r="O1283" s="18">
        <f t="shared" si="136"/>
        <v>0</v>
      </c>
      <c r="P1283" s="1">
        <f t="shared" si="137"/>
        <v>0</v>
      </c>
      <c r="Q1283" s="1">
        <f t="shared" si="138"/>
        <v>1.6666666666666667</v>
      </c>
      <c r="R1283" s="1">
        <f t="shared" si="139"/>
        <v>1.6666666666666667</v>
      </c>
      <c r="S1283" s="2">
        <f>SUM($R$6:$R1283)/SUM($R$6:$R$1749)</f>
        <v>0.99416348452392322</v>
      </c>
    </row>
    <row r="1284" spans="1:19" x14ac:dyDescent="0.35">
      <c r="A1284">
        <v>1659365054</v>
      </c>
      <c r="B1284" t="s">
        <v>351</v>
      </c>
      <c r="C1284" t="s">
        <v>777</v>
      </c>
      <c r="D1284" s="1">
        <f>SUMIFS(T_PROF[claims],T_PROF[year],D$2,T_PROF[encounter],D$4,T_PROF[bill_npi],$A1284)</f>
        <v>0</v>
      </c>
      <c r="E1284" s="1">
        <f>SUMIFS(T_PROF[claims],T_PROF[year],E$2,T_PROF[encounter],E$4,T_PROF[bill_npi],$A1284)</f>
        <v>0</v>
      </c>
      <c r="F1284" s="1">
        <f t="shared" si="133"/>
        <v>0</v>
      </c>
      <c r="G1284" s="1">
        <f>SUMIFS(T_PROF[claims],T_PROF[year],G$2,T_PROF[encounter],G$4,T_PROF[bill_npi],$A1284)</f>
        <v>1</v>
      </c>
      <c r="H1284" s="1">
        <f>SUMIFS(T_PROF[claims],T_PROF[year],H$2,T_PROF[encounter],H$4,T_PROF[bill_npi],$A1284)</f>
        <v>0</v>
      </c>
      <c r="I1284" s="1">
        <f t="shared" si="134"/>
        <v>1</v>
      </c>
      <c r="J1284" s="1">
        <f>SUMIFS(T_PROF[claims],T_PROF[year],J$2,T_PROF[encounter],J$4,T_PROF[bill_npi],$A1284)</f>
        <v>0</v>
      </c>
      <c r="K1284" s="1">
        <f>SUMIFS(T_PROF[claims],T_PROF[year],K$2,T_PROF[encounter],K$4,T_PROF[bill_npi],$A1284)</f>
        <v>0</v>
      </c>
      <c r="L1284" s="1">
        <f t="shared" si="135"/>
        <v>0</v>
      </c>
      <c r="M1284" s="18">
        <f>SUMIFS(T_PROF[paid_amt],T_PROF[bill_npi],$A1284,T_PROF[year],M$2,T_PROF[encounter],M$4)</f>
        <v>0</v>
      </c>
      <c r="N1284" s="18">
        <f>SUMIFS(T_PROF[paid_amt],T_PROF[bill_npi],$A1284,T_PROF[year],N$2,T_PROF[encounter],N$4)</f>
        <v>0</v>
      </c>
      <c r="O1284" s="18">
        <f t="shared" si="136"/>
        <v>0</v>
      </c>
      <c r="P1284" s="1">
        <f t="shared" si="137"/>
        <v>0.33333333333333331</v>
      </c>
      <c r="Q1284" s="1">
        <f t="shared" si="138"/>
        <v>0</v>
      </c>
      <c r="R1284" s="1">
        <f t="shared" si="139"/>
        <v>0.33333333333333331</v>
      </c>
      <c r="S1284" s="2">
        <f>SUM($R$6:$R1284)/SUM($R$6:$R$1749)</f>
        <v>0.99417383295561834</v>
      </c>
    </row>
    <row r="1285" spans="1:19" x14ac:dyDescent="0.35">
      <c r="A1285">
        <v>1811060643</v>
      </c>
      <c r="B1285" t="s">
        <v>342</v>
      </c>
      <c r="C1285" t="e">
        <v>#N/A</v>
      </c>
      <c r="D1285" s="1">
        <f>SUMIFS(T_PROF[claims],T_PROF[year],D$2,T_PROF[encounter],D$4,T_PROF[bill_npi],$A1285)</f>
        <v>0</v>
      </c>
      <c r="E1285" s="1">
        <f>SUMIFS(T_PROF[claims],T_PROF[year],E$2,T_PROF[encounter],E$4,T_PROF[bill_npi],$A1285)</f>
        <v>0</v>
      </c>
      <c r="F1285" s="1">
        <f t="shared" si="133"/>
        <v>0</v>
      </c>
      <c r="G1285" s="1">
        <f>SUMIFS(T_PROF[claims],T_PROF[year],G$2,T_PROF[encounter],G$4,T_PROF[bill_npi],$A1285)</f>
        <v>0</v>
      </c>
      <c r="H1285" s="1">
        <f>SUMIFS(T_PROF[claims],T_PROF[year],H$2,T_PROF[encounter],H$4,T_PROF[bill_npi],$A1285)</f>
        <v>0</v>
      </c>
      <c r="I1285" s="1">
        <f t="shared" si="134"/>
        <v>0</v>
      </c>
      <c r="J1285" s="1">
        <f>SUMIFS(T_PROF[claims],T_PROF[year],J$2,T_PROF[encounter],J$4,T_PROF[bill_npi],$A1285)</f>
        <v>0</v>
      </c>
      <c r="K1285" s="1">
        <f>SUMIFS(T_PROF[claims],T_PROF[year],K$2,T_PROF[encounter],K$4,T_PROF[bill_npi],$A1285)</f>
        <v>0</v>
      </c>
      <c r="L1285" s="1">
        <f t="shared" si="135"/>
        <v>0</v>
      </c>
      <c r="M1285" s="18">
        <f>SUMIFS(T_PROF[paid_amt],T_PROF[bill_npi],$A1285,T_PROF[year],M$2,T_PROF[encounter],M$4)</f>
        <v>0</v>
      </c>
      <c r="N1285" s="18">
        <f>SUMIFS(T_PROF[paid_amt],T_PROF[bill_npi],$A1285,T_PROF[year],N$2,T_PROF[encounter],N$4)</f>
        <v>0</v>
      </c>
      <c r="O1285" s="18">
        <f t="shared" si="136"/>
        <v>0</v>
      </c>
      <c r="P1285" s="1">
        <f t="shared" si="137"/>
        <v>0</v>
      </c>
      <c r="Q1285" s="1">
        <f t="shared" si="138"/>
        <v>0</v>
      </c>
      <c r="R1285" s="1">
        <f t="shared" si="139"/>
        <v>0</v>
      </c>
      <c r="S1285" s="2">
        <f>SUM($R$6:$R1285)/SUM($R$6:$R$1749)</f>
        <v>0.99417383295561834</v>
      </c>
    </row>
    <row r="1286" spans="1:19" x14ac:dyDescent="0.35">
      <c r="A1286">
        <v>1326321704</v>
      </c>
      <c r="B1286" t="s">
        <v>351</v>
      </c>
      <c r="C1286" t="s">
        <v>777</v>
      </c>
      <c r="D1286" s="1">
        <f>SUMIFS(T_PROF[claims],T_PROF[year],D$2,T_PROF[encounter],D$4,T_PROF[bill_npi],$A1286)</f>
        <v>0</v>
      </c>
      <c r="E1286" s="1">
        <f>SUMIFS(T_PROF[claims],T_PROF[year],E$2,T_PROF[encounter],E$4,T_PROF[bill_npi],$A1286)</f>
        <v>1</v>
      </c>
      <c r="F1286" s="1">
        <f t="shared" ref="F1286:F1349" si="140">SUM(D1286,E1286)</f>
        <v>1</v>
      </c>
      <c r="G1286" s="1">
        <f>SUMIFS(T_PROF[claims],T_PROF[year],G$2,T_PROF[encounter],G$4,T_PROF[bill_npi],$A1286)</f>
        <v>0</v>
      </c>
      <c r="H1286" s="1">
        <f>SUMIFS(T_PROF[claims],T_PROF[year],H$2,T_PROF[encounter],H$4,T_PROF[bill_npi],$A1286)</f>
        <v>0</v>
      </c>
      <c r="I1286" s="1">
        <f t="shared" ref="I1286:I1349" si="141">SUM(G1286,H1286)</f>
        <v>0</v>
      </c>
      <c r="J1286" s="1">
        <f>SUMIFS(T_PROF[claims],T_PROF[year],J$2,T_PROF[encounter],J$4,T_PROF[bill_npi],$A1286)</f>
        <v>0</v>
      </c>
      <c r="K1286" s="1">
        <f>SUMIFS(T_PROF[claims],T_PROF[year],K$2,T_PROF[encounter],K$4,T_PROF[bill_npi],$A1286)</f>
        <v>0</v>
      </c>
      <c r="L1286" s="1">
        <f t="shared" ref="L1286:L1349" si="142">SUM(J1286,K1286)</f>
        <v>0</v>
      </c>
      <c r="M1286" s="18">
        <f>SUMIFS(T_PROF[paid_amt],T_PROF[bill_npi],$A1286,T_PROF[year],M$2,T_PROF[encounter],M$4)</f>
        <v>0</v>
      </c>
      <c r="N1286" s="18">
        <f>SUMIFS(T_PROF[paid_amt],T_PROF[bill_npi],$A1286,T_PROF[year],N$2,T_PROF[encounter],N$4)</f>
        <v>0</v>
      </c>
      <c r="O1286" s="18">
        <f t="shared" si="136"/>
        <v>0</v>
      </c>
      <c r="P1286" s="1">
        <f t="shared" si="137"/>
        <v>0</v>
      </c>
      <c r="Q1286" s="1">
        <f t="shared" si="138"/>
        <v>0.33333333333333331</v>
      </c>
      <c r="R1286" s="1">
        <f t="shared" si="139"/>
        <v>0.33333333333333331</v>
      </c>
      <c r="S1286" s="2">
        <f>SUM($R$6:$R1286)/SUM($R$6:$R$1749)</f>
        <v>0.99418418138731346</v>
      </c>
    </row>
    <row r="1287" spans="1:19" x14ac:dyDescent="0.35">
      <c r="A1287">
        <v>1497739064</v>
      </c>
      <c r="B1287" t="s">
        <v>351</v>
      </c>
      <c r="C1287" t="s">
        <v>777</v>
      </c>
      <c r="D1287" s="1">
        <f>SUMIFS(T_PROF[claims],T_PROF[year],D$2,T_PROF[encounter],D$4,T_PROF[bill_npi],$A1287)</f>
        <v>0</v>
      </c>
      <c r="E1287" s="1">
        <f>SUMIFS(T_PROF[claims],T_PROF[year],E$2,T_PROF[encounter],E$4,T_PROF[bill_npi],$A1287)</f>
        <v>0</v>
      </c>
      <c r="F1287" s="1">
        <f t="shared" si="140"/>
        <v>0</v>
      </c>
      <c r="G1287" s="1">
        <f>SUMIFS(T_PROF[claims],T_PROF[year],G$2,T_PROF[encounter],G$4,T_PROF[bill_npi],$A1287)</f>
        <v>0</v>
      </c>
      <c r="H1287" s="1">
        <f>SUMIFS(T_PROF[claims],T_PROF[year],H$2,T_PROF[encounter],H$4,T_PROF[bill_npi],$A1287)</f>
        <v>0</v>
      </c>
      <c r="I1287" s="1">
        <f t="shared" si="141"/>
        <v>0</v>
      </c>
      <c r="J1287" s="1">
        <f>SUMIFS(T_PROF[claims],T_PROF[year],J$2,T_PROF[encounter],J$4,T_PROF[bill_npi],$A1287)</f>
        <v>0</v>
      </c>
      <c r="K1287" s="1">
        <f>SUMIFS(T_PROF[claims],T_PROF[year],K$2,T_PROF[encounter],K$4,T_PROF[bill_npi],$A1287)</f>
        <v>0</v>
      </c>
      <c r="L1287" s="1">
        <f t="shared" si="142"/>
        <v>0</v>
      </c>
      <c r="M1287" s="18">
        <f>SUMIFS(T_PROF[paid_amt],T_PROF[bill_npi],$A1287,T_PROF[year],M$2,T_PROF[encounter],M$4)</f>
        <v>0</v>
      </c>
      <c r="N1287" s="18">
        <f>SUMIFS(T_PROF[paid_amt],T_PROF[bill_npi],$A1287,T_PROF[year],N$2,T_PROF[encounter],N$4)</f>
        <v>0</v>
      </c>
      <c r="O1287" s="18">
        <f t="shared" ref="O1287:O1350" si="143">SUM(M1287:N1287)</f>
        <v>0</v>
      </c>
      <c r="P1287" s="1">
        <f t="shared" ref="P1287:P1350" si="144">AVERAGE(J1287,G1287,D1287)</f>
        <v>0</v>
      </c>
      <c r="Q1287" s="1">
        <f t="shared" ref="Q1287:Q1350" si="145">AVERAGE(K1287,H1287,E1287)</f>
        <v>0</v>
      </c>
      <c r="R1287" s="1">
        <f t="shared" ref="R1287:R1350" si="146">AVERAGE(L1287,I1287,F1287)</f>
        <v>0</v>
      </c>
      <c r="S1287" s="2">
        <f>SUM($R$6:$R1287)/SUM($R$6:$R$1749)</f>
        <v>0.99418418138731346</v>
      </c>
    </row>
    <row r="1288" spans="1:19" x14ac:dyDescent="0.35">
      <c r="A1288">
        <v>1447811575</v>
      </c>
      <c r="B1288" t="s">
        <v>357</v>
      </c>
      <c r="C1288" t="s">
        <v>2208</v>
      </c>
      <c r="D1288" s="1">
        <f>SUMIFS(T_PROF[claims],T_PROF[year],D$2,T_PROF[encounter],D$4,T_PROF[bill_npi],$A1288)</f>
        <v>1</v>
      </c>
      <c r="E1288" s="1">
        <f>SUMIFS(T_PROF[claims],T_PROF[year],E$2,T_PROF[encounter],E$4,T_PROF[bill_npi],$A1288)</f>
        <v>0</v>
      </c>
      <c r="F1288" s="1">
        <f t="shared" si="140"/>
        <v>1</v>
      </c>
      <c r="G1288" s="1">
        <f>SUMIFS(T_PROF[claims],T_PROF[year],G$2,T_PROF[encounter],G$4,T_PROF[bill_npi],$A1288)</f>
        <v>0</v>
      </c>
      <c r="H1288" s="1">
        <f>SUMIFS(T_PROF[claims],T_PROF[year],H$2,T_PROF[encounter],H$4,T_PROF[bill_npi],$A1288)</f>
        <v>0</v>
      </c>
      <c r="I1288" s="1">
        <f t="shared" si="141"/>
        <v>0</v>
      </c>
      <c r="J1288" s="1">
        <f>SUMIFS(T_PROF[claims],T_PROF[year],J$2,T_PROF[encounter],J$4,T_PROF[bill_npi],$A1288)</f>
        <v>0</v>
      </c>
      <c r="K1288" s="1">
        <f>SUMIFS(T_PROF[claims],T_PROF[year],K$2,T_PROF[encounter],K$4,T_PROF[bill_npi],$A1288)</f>
        <v>0</v>
      </c>
      <c r="L1288" s="1">
        <f t="shared" si="142"/>
        <v>0</v>
      </c>
      <c r="M1288" s="18">
        <f>SUMIFS(T_PROF[paid_amt],T_PROF[bill_npi],$A1288,T_PROF[year],M$2,T_PROF[encounter],M$4)</f>
        <v>0</v>
      </c>
      <c r="N1288" s="18">
        <f>SUMIFS(T_PROF[paid_amt],T_PROF[bill_npi],$A1288,T_PROF[year],N$2,T_PROF[encounter],N$4)</f>
        <v>0</v>
      </c>
      <c r="O1288" s="18">
        <f t="shared" si="143"/>
        <v>0</v>
      </c>
      <c r="P1288" s="1">
        <f t="shared" si="144"/>
        <v>0.33333333333333331</v>
      </c>
      <c r="Q1288" s="1">
        <f t="shared" si="145"/>
        <v>0</v>
      </c>
      <c r="R1288" s="1">
        <f t="shared" si="146"/>
        <v>0.33333333333333331</v>
      </c>
      <c r="S1288" s="2">
        <f>SUM($R$6:$R1288)/SUM($R$6:$R$1749)</f>
        <v>0.99419452981900858</v>
      </c>
    </row>
    <row r="1289" spans="1:19" x14ac:dyDescent="0.35">
      <c r="A1289">
        <v>1932211307</v>
      </c>
      <c r="B1289" t="s">
        <v>351</v>
      </c>
      <c r="C1289" t="s">
        <v>777</v>
      </c>
      <c r="D1289" s="1">
        <f>SUMIFS(T_PROF[claims],T_PROF[year],D$2,T_PROF[encounter],D$4,T_PROF[bill_npi],$A1289)</f>
        <v>0</v>
      </c>
      <c r="E1289" s="1">
        <f>SUMIFS(T_PROF[claims],T_PROF[year],E$2,T_PROF[encounter],E$4,T_PROF[bill_npi],$A1289)</f>
        <v>0</v>
      </c>
      <c r="F1289" s="1">
        <f t="shared" si="140"/>
        <v>0</v>
      </c>
      <c r="G1289" s="1">
        <f>SUMIFS(T_PROF[claims],T_PROF[year],G$2,T_PROF[encounter],G$4,T_PROF[bill_npi],$A1289)</f>
        <v>1</v>
      </c>
      <c r="H1289" s="1">
        <f>SUMIFS(T_PROF[claims],T_PROF[year],H$2,T_PROF[encounter],H$4,T_PROF[bill_npi],$A1289)</f>
        <v>0</v>
      </c>
      <c r="I1289" s="1">
        <f t="shared" si="141"/>
        <v>1</v>
      </c>
      <c r="J1289" s="1">
        <f>SUMIFS(T_PROF[claims],T_PROF[year],J$2,T_PROF[encounter],J$4,T_PROF[bill_npi],$A1289)</f>
        <v>0</v>
      </c>
      <c r="K1289" s="1">
        <f>SUMIFS(T_PROF[claims],T_PROF[year],K$2,T_PROF[encounter],K$4,T_PROF[bill_npi],$A1289)</f>
        <v>0</v>
      </c>
      <c r="L1289" s="1">
        <f t="shared" si="142"/>
        <v>0</v>
      </c>
      <c r="M1289" s="18">
        <f>SUMIFS(T_PROF[paid_amt],T_PROF[bill_npi],$A1289,T_PROF[year],M$2,T_PROF[encounter],M$4)</f>
        <v>0</v>
      </c>
      <c r="N1289" s="18">
        <f>SUMIFS(T_PROF[paid_amt],T_PROF[bill_npi],$A1289,T_PROF[year],N$2,T_PROF[encounter],N$4)</f>
        <v>0</v>
      </c>
      <c r="O1289" s="18">
        <f t="shared" si="143"/>
        <v>0</v>
      </c>
      <c r="P1289" s="1">
        <f t="shared" si="144"/>
        <v>0.33333333333333331</v>
      </c>
      <c r="Q1289" s="1">
        <f t="shared" si="145"/>
        <v>0</v>
      </c>
      <c r="R1289" s="1">
        <f t="shared" si="146"/>
        <v>0.33333333333333331</v>
      </c>
      <c r="S1289" s="2">
        <f>SUM($R$6:$R1289)/SUM($R$6:$R$1749)</f>
        <v>0.99420487825070381</v>
      </c>
    </row>
    <row r="1290" spans="1:19" x14ac:dyDescent="0.35">
      <c r="A1290">
        <v>1053337618</v>
      </c>
      <c r="B1290" t="s">
        <v>351</v>
      </c>
      <c r="C1290" t="s">
        <v>777</v>
      </c>
      <c r="D1290" s="1">
        <f>SUMIFS(T_PROF[claims],T_PROF[year],D$2,T_PROF[encounter],D$4,T_PROF[bill_npi],$A1290)</f>
        <v>0</v>
      </c>
      <c r="E1290" s="1">
        <f>SUMIFS(T_PROF[claims],T_PROF[year],E$2,T_PROF[encounter],E$4,T_PROF[bill_npi],$A1290)</f>
        <v>1</v>
      </c>
      <c r="F1290" s="1">
        <f t="shared" si="140"/>
        <v>1</v>
      </c>
      <c r="G1290" s="1">
        <f>SUMIFS(T_PROF[claims],T_PROF[year],G$2,T_PROF[encounter],G$4,T_PROF[bill_npi],$A1290)</f>
        <v>0</v>
      </c>
      <c r="H1290" s="1">
        <f>SUMIFS(T_PROF[claims],T_PROF[year],H$2,T_PROF[encounter],H$4,T_PROF[bill_npi],$A1290)</f>
        <v>0</v>
      </c>
      <c r="I1290" s="1">
        <f t="shared" si="141"/>
        <v>0</v>
      </c>
      <c r="J1290" s="1">
        <f>SUMIFS(T_PROF[claims],T_PROF[year],J$2,T_PROF[encounter],J$4,T_PROF[bill_npi],$A1290)</f>
        <v>0</v>
      </c>
      <c r="K1290" s="1">
        <f>SUMIFS(T_PROF[claims],T_PROF[year],K$2,T_PROF[encounter],K$4,T_PROF[bill_npi],$A1290)</f>
        <v>0</v>
      </c>
      <c r="L1290" s="1">
        <f t="shared" si="142"/>
        <v>0</v>
      </c>
      <c r="M1290" s="18">
        <f>SUMIFS(T_PROF[paid_amt],T_PROF[bill_npi],$A1290,T_PROF[year],M$2,T_PROF[encounter],M$4)</f>
        <v>0</v>
      </c>
      <c r="N1290" s="18">
        <f>SUMIFS(T_PROF[paid_amt],T_PROF[bill_npi],$A1290,T_PROF[year],N$2,T_PROF[encounter],N$4)</f>
        <v>0</v>
      </c>
      <c r="O1290" s="18">
        <f t="shared" si="143"/>
        <v>0</v>
      </c>
      <c r="P1290" s="1">
        <f t="shared" si="144"/>
        <v>0</v>
      </c>
      <c r="Q1290" s="1">
        <f t="shared" si="145"/>
        <v>0.33333333333333331</v>
      </c>
      <c r="R1290" s="1">
        <f t="shared" si="146"/>
        <v>0.33333333333333331</v>
      </c>
      <c r="S1290" s="2">
        <f>SUM($R$6:$R1290)/SUM($R$6:$R$1749)</f>
        <v>0.99421522668239892</v>
      </c>
    </row>
    <row r="1291" spans="1:19" x14ac:dyDescent="0.35">
      <c r="A1291">
        <v>1790775583</v>
      </c>
      <c r="B1291" t="s">
        <v>351</v>
      </c>
      <c r="C1291" t="s">
        <v>777</v>
      </c>
      <c r="D1291" s="1">
        <f>SUMIFS(T_PROF[claims],T_PROF[year],D$2,T_PROF[encounter],D$4,T_PROF[bill_npi],$A1291)</f>
        <v>0</v>
      </c>
      <c r="E1291" s="1">
        <f>SUMIFS(T_PROF[claims],T_PROF[year],E$2,T_PROF[encounter],E$4,T_PROF[bill_npi],$A1291)</f>
        <v>0</v>
      </c>
      <c r="F1291" s="1">
        <f t="shared" si="140"/>
        <v>0</v>
      </c>
      <c r="G1291" s="1">
        <f>SUMIFS(T_PROF[claims],T_PROF[year],G$2,T_PROF[encounter],G$4,T_PROF[bill_npi],$A1291)</f>
        <v>0</v>
      </c>
      <c r="H1291" s="1">
        <f>SUMIFS(T_PROF[claims],T_PROF[year],H$2,T_PROF[encounter],H$4,T_PROF[bill_npi],$A1291)</f>
        <v>0</v>
      </c>
      <c r="I1291" s="1">
        <f t="shared" si="141"/>
        <v>0</v>
      </c>
      <c r="J1291" s="1">
        <f>SUMIFS(T_PROF[claims],T_PROF[year],J$2,T_PROF[encounter],J$4,T_PROF[bill_npi],$A1291)</f>
        <v>1</v>
      </c>
      <c r="K1291" s="1">
        <f>SUMIFS(T_PROF[claims],T_PROF[year],K$2,T_PROF[encounter],K$4,T_PROF[bill_npi],$A1291)</f>
        <v>1</v>
      </c>
      <c r="L1291" s="1">
        <f t="shared" si="142"/>
        <v>2</v>
      </c>
      <c r="M1291" s="18">
        <f>SUMIFS(T_PROF[paid_amt],T_PROF[bill_npi],$A1291,T_PROF[year],M$2,T_PROF[encounter],M$4)</f>
        <v>1720.75</v>
      </c>
      <c r="N1291" s="18">
        <f>SUMIFS(T_PROF[paid_amt],T_PROF[bill_npi],$A1291,T_PROF[year],N$2,T_PROF[encounter],N$4)</f>
        <v>0</v>
      </c>
      <c r="O1291" s="18">
        <f t="shared" si="143"/>
        <v>1720.75</v>
      </c>
      <c r="P1291" s="1">
        <f t="shared" si="144"/>
        <v>0.33333333333333331</v>
      </c>
      <c r="Q1291" s="1">
        <f t="shared" si="145"/>
        <v>0.33333333333333331</v>
      </c>
      <c r="R1291" s="1">
        <f t="shared" si="146"/>
        <v>0.66666666666666663</v>
      </c>
      <c r="S1291" s="2">
        <f>SUM($R$6:$R1291)/SUM($R$6:$R$1749)</f>
        <v>0.99423592354578927</v>
      </c>
    </row>
    <row r="1292" spans="1:19" x14ac:dyDescent="0.35">
      <c r="A1292">
        <v>1508938184</v>
      </c>
      <c r="B1292" t="s">
        <v>357</v>
      </c>
      <c r="C1292" t="s">
        <v>2208</v>
      </c>
      <c r="D1292" s="1">
        <f>SUMIFS(T_PROF[claims],T_PROF[year],D$2,T_PROF[encounter],D$4,T_PROF[bill_npi],$A1292)</f>
        <v>0</v>
      </c>
      <c r="E1292" s="1">
        <f>SUMIFS(T_PROF[claims],T_PROF[year],E$2,T_PROF[encounter],E$4,T_PROF[bill_npi],$A1292)</f>
        <v>0</v>
      </c>
      <c r="F1292" s="1">
        <f t="shared" si="140"/>
        <v>0</v>
      </c>
      <c r="G1292" s="1">
        <f>SUMIFS(T_PROF[claims],T_PROF[year],G$2,T_PROF[encounter],G$4,T_PROF[bill_npi],$A1292)</f>
        <v>0</v>
      </c>
      <c r="H1292" s="1">
        <f>SUMIFS(T_PROF[claims],T_PROF[year],H$2,T_PROF[encounter],H$4,T_PROF[bill_npi],$A1292)</f>
        <v>0</v>
      </c>
      <c r="I1292" s="1">
        <f t="shared" si="141"/>
        <v>0</v>
      </c>
      <c r="J1292" s="1">
        <f>SUMIFS(T_PROF[claims],T_PROF[year],J$2,T_PROF[encounter],J$4,T_PROF[bill_npi],$A1292)</f>
        <v>0</v>
      </c>
      <c r="K1292" s="1">
        <f>SUMIFS(T_PROF[claims],T_PROF[year],K$2,T_PROF[encounter],K$4,T_PROF[bill_npi],$A1292)</f>
        <v>4</v>
      </c>
      <c r="L1292" s="1">
        <f t="shared" si="142"/>
        <v>4</v>
      </c>
      <c r="M1292" s="18">
        <f>SUMIFS(T_PROF[paid_amt],T_PROF[bill_npi],$A1292,T_PROF[year],M$2,T_PROF[encounter],M$4)</f>
        <v>0</v>
      </c>
      <c r="N1292" s="18">
        <f>SUMIFS(T_PROF[paid_amt],T_PROF[bill_npi],$A1292,T_PROF[year],N$2,T_PROF[encounter],N$4)</f>
        <v>8800</v>
      </c>
      <c r="O1292" s="18">
        <f t="shared" si="143"/>
        <v>8800</v>
      </c>
      <c r="P1292" s="1">
        <f t="shared" si="144"/>
        <v>0</v>
      </c>
      <c r="Q1292" s="1">
        <f t="shared" si="145"/>
        <v>1.3333333333333333</v>
      </c>
      <c r="R1292" s="1">
        <f t="shared" si="146"/>
        <v>1.3333333333333333</v>
      </c>
      <c r="S1292" s="2">
        <f>SUM($R$6:$R1292)/SUM($R$6:$R$1749)</f>
        <v>0.99427731727256996</v>
      </c>
    </row>
    <row r="1293" spans="1:19" x14ac:dyDescent="0.35">
      <c r="A1293">
        <v>1588937064</v>
      </c>
      <c r="B1293" t="s">
        <v>379</v>
      </c>
      <c r="C1293" t="s">
        <v>1380</v>
      </c>
      <c r="D1293" s="1">
        <f>SUMIFS(T_PROF[claims],T_PROF[year],D$2,T_PROF[encounter],D$4,T_PROF[bill_npi],$A1293)</f>
        <v>0</v>
      </c>
      <c r="E1293" s="1">
        <f>SUMIFS(T_PROF[claims],T_PROF[year],E$2,T_PROF[encounter],E$4,T_PROF[bill_npi],$A1293)</f>
        <v>0</v>
      </c>
      <c r="F1293" s="1">
        <f t="shared" si="140"/>
        <v>0</v>
      </c>
      <c r="G1293" s="1">
        <f>SUMIFS(T_PROF[claims],T_PROF[year],G$2,T_PROF[encounter],G$4,T_PROF[bill_npi],$A1293)</f>
        <v>0</v>
      </c>
      <c r="H1293" s="1">
        <f>SUMIFS(T_PROF[claims],T_PROF[year],H$2,T_PROF[encounter],H$4,T_PROF[bill_npi],$A1293)</f>
        <v>0</v>
      </c>
      <c r="I1293" s="1">
        <f t="shared" si="141"/>
        <v>0</v>
      </c>
      <c r="J1293" s="1">
        <f>SUMIFS(T_PROF[claims],T_PROF[year],J$2,T_PROF[encounter],J$4,T_PROF[bill_npi],$A1293)</f>
        <v>0</v>
      </c>
      <c r="K1293" s="1">
        <f>SUMIFS(T_PROF[claims],T_PROF[year],K$2,T_PROF[encounter],K$4,T_PROF[bill_npi],$A1293)</f>
        <v>0</v>
      </c>
      <c r="L1293" s="1">
        <f t="shared" si="142"/>
        <v>0</v>
      </c>
      <c r="M1293" s="18">
        <f>SUMIFS(T_PROF[paid_amt],T_PROF[bill_npi],$A1293,T_PROF[year],M$2,T_PROF[encounter],M$4)</f>
        <v>0</v>
      </c>
      <c r="N1293" s="18">
        <f>SUMIFS(T_PROF[paid_amt],T_PROF[bill_npi],$A1293,T_PROF[year],N$2,T_PROF[encounter],N$4)</f>
        <v>0</v>
      </c>
      <c r="O1293" s="18">
        <f t="shared" si="143"/>
        <v>0</v>
      </c>
      <c r="P1293" s="1">
        <f t="shared" si="144"/>
        <v>0</v>
      </c>
      <c r="Q1293" s="1">
        <f t="shared" si="145"/>
        <v>0</v>
      </c>
      <c r="R1293" s="1">
        <f t="shared" si="146"/>
        <v>0</v>
      </c>
      <c r="S1293" s="2">
        <f>SUM($R$6:$R1293)/SUM($R$6:$R$1749)</f>
        <v>0.99427731727256996</v>
      </c>
    </row>
    <row r="1294" spans="1:19" x14ac:dyDescent="0.35">
      <c r="A1294">
        <v>1700166568</v>
      </c>
      <c r="B1294" t="s">
        <v>367</v>
      </c>
      <c r="C1294" t="s">
        <v>2086</v>
      </c>
      <c r="D1294" s="1">
        <f>SUMIFS(T_PROF[claims],T_PROF[year],D$2,T_PROF[encounter],D$4,T_PROF[bill_npi],$A1294)</f>
        <v>1</v>
      </c>
      <c r="E1294" s="1">
        <f>SUMIFS(T_PROF[claims],T_PROF[year],E$2,T_PROF[encounter],E$4,T_PROF[bill_npi],$A1294)</f>
        <v>0</v>
      </c>
      <c r="F1294" s="1">
        <f t="shared" si="140"/>
        <v>1</v>
      </c>
      <c r="G1294" s="1">
        <f>SUMIFS(T_PROF[claims],T_PROF[year],G$2,T_PROF[encounter],G$4,T_PROF[bill_npi],$A1294)</f>
        <v>0</v>
      </c>
      <c r="H1294" s="1">
        <f>SUMIFS(T_PROF[claims],T_PROF[year],H$2,T_PROF[encounter],H$4,T_PROF[bill_npi],$A1294)</f>
        <v>0</v>
      </c>
      <c r="I1294" s="1">
        <f t="shared" si="141"/>
        <v>0</v>
      </c>
      <c r="J1294" s="1">
        <f>SUMIFS(T_PROF[claims],T_PROF[year],J$2,T_PROF[encounter],J$4,T_PROF[bill_npi],$A1294)</f>
        <v>0</v>
      </c>
      <c r="K1294" s="1">
        <f>SUMIFS(T_PROF[claims],T_PROF[year],K$2,T_PROF[encounter],K$4,T_PROF[bill_npi],$A1294)</f>
        <v>0</v>
      </c>
      <c r="L1294" s="1">
        <f t="shared" si="142"/>
        <v>0</v>
      </c>
      <c r="M1294" s="18">
        <f>SUMIFS(T_PROF[paid_amt],T_PROF[bill_npi],$A1294,T_PROF[year],M$2,T_PROF[encounter],M$4)</f>
        <v>0</v>
      </c>
      <c r="N1294" s="18">
        <f>SUMIFS(T_PROF[paid_amt],T_PROF[bill_npi],$A1294,T_PROF[year],N$2,T_PROF[encounter],N$4)</f>
        <v>0</v>
      </c>
      <c r="O1294" s="18">
        <f t="shared" si="143"/>
        <v>0</v>
      </c>
      <c r="P1294" s="1">
        <f t="shared" si="144"/>
        <v>0.33333333333333331</v>
      </c>
      <c r="Q1294" s="1">
        <f t="shared" si="145"/>
        <v>0</v>
      </c>
      <c r="R1294" s="1">
        <f t="shared" si="146"/>
        <v>0.33333333333333331</v>
      </c>
      <c r="S1294" s="2">
        <f>SUM($R$6:$R1294)/SUM($R$6:$R$1749)</f>
        <v>0.99428766570426508</v>
      </c>
    </row>
    <row r="1295" spans="1:19" x14ac:dyDescent="0.35">
      <c r="A1295">
        <v>1336145168</v>
      </c>
      <c r="B1295" t="s">
        <v>380</v>
      </c>
      <c r="C1295" t="s">
        <v>3196</v>
      </c>
      <c r="D1295" s="1">
        <f>SUMIFS(T_PROF[claims],T_PROF[year],D$2,T_PROF[encounter],D$4,T_PROF[bill_npi],$A1295)</f>
        <v>0</v>
      </c>
      <c r="E1295" s="1">
        <f>SUMIFS(T_PROF[claims],T_PROF[year],E$2,T_PROF[encounter],E$4,T_PROF[bill_npi],$A1295)</f>
        <v>1</v>
      </c>
      <c r="F1295" s="1">
        <f t="shared" si="140"/>
        <v>1</v>
      </c>
      <c r="G1295" s="1">
        <f>SUMIFS(T_PROF[claims],T_PROF[year],G$2,T_PROF[encounter],G$4,T_PROF[bill_npi],$A1295)</f>
        <v>0</v>
      </c>
      <c r="H1295" s="1">
        <f>SUMIFS(T_PROF[claims],T_PROF[year],H$2,T_PROF[encounter],H$4,T_PROF[bill_npi],$A1295)</f>
        <v>0</v>
      </c>
      <c r="I1295" s="1">
        <f t="shared" si="141"/>
        <v>0</v>
      </c>
      <c r="J1295" s="1">
        <f>SUMIFS(T_PROF[claims],T_PROF[year],J$2,T_PROF[encounter],J$4,T_PROF[bill_npi],$A1295)</f>
        <v>0</v>
      </c>
      <c r="K1295" s="1">
        <f>SUMIFS(T_PROF[claims],T_PROF[year],K$2,T_PROF[encounter],K$4,T_PROF[bill_npi],$A1295)</f>
        <v>0</v>
      </c>
      <c r="L1295" s="1">
        <f t="shared" si="142"/>
        <v>0</v>
      </c>
      <c r="M1295" s="18">
        <f>SUMIFS(T_PROF[paid_amt],T_PROF[bill_npi],$A1295,T_PROF[year],M$2,T_PROF[encounter],M$4)</f>
        <v>0</v>
      </c>
      <c r="N1295" s="18">
        <f>SUMIFS(T_PROF[paid_amt],T_PROF[bill_npi],$A1295,T_PROF[year],N$2,T_PROF[encounter],N$4)</f>
        <v>0</v>
      </c>
      <c r="O1295" s="18">
        <f t="shared" si="143"/>
        <v>0</v>
      </c>
      <c r="P1295" s="1">
        <f t="shared" si="144"/>
        <v>0</v>
      </c>
      <c r="Q1295" s="1">
        <f t="shared" si="145"/>
        <v>0.33333333333333331</v>
      </c>
      <c r="R1295" s="1">
        <f t="shared" si="146"/>
        <v>0.33333333333333331</v>
      </c>
      <c r="S1295" s="2">
        <f>SUM($R$6:$R1295)/SUM($R$6:$R$1749)</f>
        <v>0.9942980141359602</v>
      </c>
    </row>
    <row r="1296" spans="1:19" x14ac:dyDescent="0.35">
      <c r="A1296">
        <v>1649289141</v>
      </c>
      <c r="B1296" t="s">
        <v>364</v>
      </c>
      <c r="C1296" t="s">
        <v>516</v>
      </c>
      <c r="D1296" s="1">
        <f>SUMIFS(T_PROF[claims],T_PROF[year],D$2,T_PROF[encounter],D$4,T_PROF[bill_npi],$A1296)</f>
        <v>0</v>
      </c>
      <c r="E1296" s="1">
        <f>SUMIFS(T_PROF[claims],T_PROF[year],E$2,T_PROF[encounter],E$4,T_PROF[bill_npi],$A1296)</f>
        <v>0</v>
      </c>
      <c r="F1296" s="1">
        <f t="shared" si="140"/>
        <v>0</v>
      </c>
      <c r="G1296" s="1">
        <f>SUMIFS(T_PROF[claims],T_PROF[year],G$2,T_PROF[encounter],G$4,T_PROF[bill_npi],$A1296)</f>
        <v>0</v>
      </c>
      <c r="H1296" s="1">
        <f>SUMIFS(T_PROF[claims],T_PROF[year],H$2,T_PROF[encounter],H$4,T_PROF[bill_npi],$A1296)</f>
        <v>0</v>
      </c>
      <c r="I1296" s="1">
        <f t="shared" si="141"/>
        <v>0</v>
      </c>
      <c r="J1296" s="1">
        <f>SUMIFS(T_PROF[claims],T_PROF[year],J$2,T_PROF[encounter],J$4,T_PROF[bill_npi],$A1296)</f>
        <v>0</v>
      </c>
      <c r="K1296" s="1">
        <f>SUMIFS(T_PROF[claims],T_PROF[year],K$2,T_PROF[encounter],K$4,T_PROF[bill_npi],$A1296)</f>
        <v>0</v>
      </c>
      <c r="L1296" s="1">
        <f t="shared" si="142"/>
        <v>0</v>
      </c>
      <c r="M1296" s="18">
        <f>SUMIFS(T_PROF[paid_amt],T_PROF[bill_npi],$A1296,T_PROF[year],M$2,T_PROF[encounter],M$4)</f>
        <v>0</v>
      </c>
      <c r="N1296" s="18">
        <f>SUMIFS(T_PROF[paid_amt],T_PROF[bill_npi],$A1296,T_PROF[year],N$2,T_PROF[encounter],N$4)</f>
        <v>0</v>
      </c>
      <c r="O1296" s="18">
        <f t="shared" si="143"/>
        <v>0</v>
      </c>
      <c r="P1296" s="1">
        <f t="shared" si="144"/>
        <v>0</v>
      </c>
      <c r="Q1296" s="1">
        <f t="shared" si="145"/>
        <v>0</v>
      </c>
      <c r="R1296" s="1">
        <f t="shared" si="146"/>
        <v>0</v>
      </c>
      <c r="S1296" s="2">
        <f>SUM($R$6:$R1296)/SUM($R$6:$R$1749)</f>
        <v>0.9942980141359602</v>
      </c>
    </row>
    <row r="1297" spans="1:19" x14ac:dyDescent="0.35">
      <c r="A1297">
        <v>1164776423</v>
      </c>
      <c r="B1297" t="s">
        <v>357</v>
      </c>
      <c r="C1297" t="s">
        <v>2208</v>
      </c>
      <c r="D1297" s="1">
        <f>SUMIFS(T_PROF[claims],T_PROF[year],D$2,T_PROF[encounter],D$4,T_PROF[bill_npi],$A1297)</f>
        <v>0</v>
      </c>
      <c r="E1297" s="1">
        <f>SUMIFS(T_PROF[claims],T_PROF[year],E$2,T_PROF[encounter],E$4,T_PROF[bill_npi],$A1297)</f>
        <v>0</v>
      </c>
      <c r="F1297" s="1">
        <f t="shared" si="140"/>
        <v>0</v>
      </c>
      <c r="G1297" s="1">
        <f>SUMIFS(T_PROF[claims],T_PROF[year],G$2,T_PROF[encounter],G$4,T_PROF[bill_npi],$A1297)</f>
        <v>0</v>
      </c>
      <c r="H1297" s="1">
        <f>SUMIFS(T_PROF[claims],T_PROF[year],H$2,T_PROF[encounter],H$4,T_PROF[bill_npi],$A1297)</f>
        <v>0</v>
      </c>
      <c r="I1297" s="1">
        <f t="shared" si="141"/>
        <v>0</v>
      </c>
      <c r="J1297" s="1">
        <f>SUMIFS(T_PROF[claims],T_PROF[year],J$2,T_PROF[encounter],J$4,T_PROF[bill_npi],$A1297)</f>
        <v>0</v>
      </c>
      <c r="K1297" s="1">
        <f>SUMIFS(T_PROF[claims],T_PROF[year],K$2,T_PROF[encounter],K$4,T_PROF[bill_npi],$A1297)</f>
        <v>0</v>
      </c>
      <c r="L1297" s="1">
        <f t="shared" si="142"/>
        <v>0</v>
      </c>
      <c r="M1297" s="18">
        <f>SUMIFS(T_PROF[paid_amt],T_PROF[bill_npi],$A1297,T_PROF[year],M$2,T_PROF[encounter],M$4)</f>
        <v>0</v>
      </c>
      <c r="N1297" s="18">
        <f>SUMIFS(T_PROF[paid_amt],T_PROF[bill_npi],$A1297,T_PROF[year],N$2,T_PROF[encounter],N$4)</f>
        <v>0</v>
      </c>
      <c r="O1297" s="18">
        <f t="shared" si="143"/>
        <v>0</v>
      </c>
      <c r="P1297" s="1">
        <f t="shared" si="144"/>
        <v>0</v>
      </c>
      <c r="Q1297" s="1">
        <f t="shared" si="145"/>
        <v>0</v>
      </c>
      <c r="R1297" s="1">
        <f t="shared" si="146"/>
        <v>0</v>
      </c>
      <c r="S1297" s="2">
        <f>SUM($R$6:$R1297)/SUM($R$6:$R$1749)</f>
        <v>0.9942980141359602</v>
      </c>
    </row>
    <row r="1298" spans="1:19" x14ac:dyDescent="0.35">
      <c r="A1298">
        <v>1548212939</v>
      </c>
      <c r="B1298" t="s">
        <v>355</v>
      </c>
      <c r="C1298" t="s">
        <v>2967</v>
      </c>
      <c r="D1298" s="1">
        <f>SUMIFS(T_PROF[claims],T_PROF[year],D$2,T_PROF[encounter],D$4,T_PROF[bill_npi],$A1298)</f>
        <v>0</v>
      </c>
      <c r="E1298" s="1">
        <f>SUMIFS(T_PROF[claims],T_PROF[year],E$2,T_PROF[encounter],E$4,T_PROF[bill_npi],$A1298)</f>
        <v>1</v>
      </c>
      <c r="F1298" s="1">
        <f t="shared" si="140"/>
        <v>1</v>
      </c>
      <c r="G1298" s="1">
        <f>SUMIFS(T_PROF[claims],T_PROF[year],G$2,T_PROF[encounter],G$4,T_PROF[bill_npi],$A1298)</f>
        <v>0</v>
      </c>
      <c r="H1298" s="1">
        <f>SUMIFS(T_PROF[claims],T_PROF[year],H$2,T_PROF[encounter],H$4,T_PROF[bill_npi],$A1298)</f>
        <v>0</v>
      </c>
      <c r="I1298" s="1">
        <f t="shared" si="141"/>
        <v>0</v>
      </c>
      <c r="J1298" s="1">
        <f>SUMIFS(T_PROF[claims],T_PROF[year],J$2,T_PROF[encounter],J$4,T_PROF[bill_npi],$A1298)</f>
        <v>0</v>
      </c>
      <c r="K1298" s="1">
        <f>SUMIFS(T_PROF[claims],T_PROF[year],K$2,T_PROF[encounter],K$4,T_PROF[bill_npi],$A1298)</f>
        <v>0</v>
      </c>
      <c r="L1298" s="1">
        <f t="shared" si="142"/>
        <v>0</v>
      </c>
      <c r="M1298" s="18">
        <f>SUMIFS(T_PROF[paid_amt],T_PROF[bill_npi],$A1298,T_PROF[year],M$2,T_PROF[encounter],M$4)</f>
        <v>0</v>
      </c>
      <c r="N1298" s="18">
        <f>SUMIFS(T_PROF[paid_amt],T_PROF[bill_npi],$A1298,T_PROF[year],N$2,T_PROF[encounter],N$4)</f>
        <v>0</v>
      </c>
      <c r="O1298" s="18">
        <f t="shared" si="143"/>
        <v>0</v>
      </c>
      <c r="P1298" s="1">
        <f t="shared" si="144"/>
        <v>0</v>
      </c>
      <c r="Q1298" s="1">
        <f t="shared" si="145"/>
        <v>0.33333333333333331</v>
      </c>
      <c r="R1298" s="1">
        <f t="shared" si="146"/>
        <v>0.33333333333333331</v>
      </c>
      <c r="S1298" s="2">
        <f>SUM($R$6:$R1298)/SUM($R$6:$R$1749)</f>
        <v>0.99430836256765542</v>
      </c>
    </row>
    <row r="1299" spans="1:19" x14ac:dyDescent="0.35">
      <c r="A1299">
        <v>1336366699</v>
      </c>
      <c r="B1299" t="s">
        <v>351</v>
      </c>
      <c r="C1299" t="s">
        <v>777</v>
      </c>
      <c r="D1299" s="1">
        <f>SUMIFS(T_PROF[claims],T_PROF[year],D$2,T_PROF[encounter],D$4,T_PROF[bill_npi],$A1299)</f>
        <v>1</v>
      </c>
      <c r="E1299" s="1">
        <f>SUMIFS(T_PROF[claims],T_PROF[year],E$2,T_PROF[encounter],E$4,T_PROF[bill_npi],$A1299)</f>
        <v>0</v>
      </c>
      <c r="F1299" s="1">
        <f t="shared" si="140"/>
        <v>1</v>
      </c>
      <c r="G1299" s="1">
        <f>SUMIFS(T_PROF[claims],T_PROF[year],G$2,T_PROF[encounter],G$4,T_PROF[bill_npi],$A1299)</f>
        <v>0</v>
      </c>
      <c r="H1299" s="1">
        <f>SUMIFS(T_PROF[claims],T_PROF[year],H$2,T_PROF[encounter],H$4,T_PROF[bill_npi],$A1299)</f>
        <v>0</v>
      </c>
      <c r="I1299" s="1">
        <f t="shared" si="141"/>
        <v>0</v>
      </c>
      <c r="J1299" s="1">
        <f>SUMIFS(T_PROF[claims],T_PROF[year],J$2,T_PROF[encounter],J$4,T_PROF[bill_npi],$A1299)</f>
        <v>4</v>
      </c>
      <c r="K1299" s="1">
        <f>SUMIFS(T_PROF[claims],T_PROF[year],K$2,T_PROF[encounter],K$4,T_PROF[bill_npi],$A1299)</f>
        <v>0</v>
      </c>
      <c r="L1299" s="1">
        <f t="shared" si="142"/>
        <v>4</v>
      </c>
      <c r="M1299" s="18">
        <f>SUMIFS(T_PROF[paid_amt],T_PROF[bill_npi],$A1299,T_PROF[year],M$2,T_PROF[encounter],M$4)</f>
        <v>1720.75</v>
      </c>
      <c r="N1299" s="18">
        <f>SUMIFS(T_PROF[paid_amt],T_PROF[bill_npi],$A1299,T_PROF[year],N$2,T_PROF[encounter],N$4)</f>
        <v>0</v>
      </c>
      <c r="O1299" s="18">
        <f t="shared" si="143"/>
        <v>1720.75</v>
      </c>
      <c r="P1299" s="1">
        <f t="shared" si="144"/>
        <v>1.6666666666666667</v>
      </c>
      <c r="Q1299" s="1">
        <f t="shared" si="145"/>
        <v>0</v>
      </c>
      <c r="R1299" s="1">
        <f t="shared" si="146"/>
        <v>1.6666666666666667</v>
      </c>
      <c r="S1299" s="2">
        <f>SUM($R$6:$R1299)/SUM($R$6:$R$1749)</f>
        <v>0.99436010472613134</v>
      </c>
    </row>
    <row r="1300" spans="1:19" x14ac:dyDescent="0.35">
      <c r="A1300">
        <v>1619363702</v>
      </c>
      <c r="B1300" t="s">
        <v>351</v>
      </c>
      <c r="C1300" t="s">
        <v>777</v>
      </c>
      <c r="D1300" s="1">
        <f>SUMIFS(T_PROF[claims],T_PROF[year],D$2,T_PROF[encounter],D$4,T_PROF[bill_npi],$A1300)</f>
        <v>0</v>
      </c>
      <c r="E1300" s="1">
        <f>SUMIFS(T_PROF[claims],T_PROF[year],E$2,T_PROF[encounter],E$4,T_PROF[bill_npi],$A1300)</f>
        <v>1</v>
      </c>
      <c r="F1300" s="1">
        <f t="shared" si="140"/>
        <v>1</v>
      </c>
      <c r="G1300" s="1">
        <f>SUMIFS(T_PROF[claims],T_PROF[year],G$2,T_PROF[encounter],G$4,T_PROF[bill_npi],$A1300)</f>
        <v>0</v>
      </c>
      <c r="H1300" s="1">
        <f>SUMIFS(T_PROF[claims],T_PROF[year],H$2,T_PROF[encounter],H$4,T_PROF[bill_npi],$A1300)</f>
        <v>0</v>
      </c>
      <c r="I1300" s="1">
        <f t="shared" si="141"/>
        <v>0</v>
      </c>
      <c r="J1300" s="1">
        <f>SUMIFS(T_PROF[claims],T_PROF[year],J$2,T_PROF[encounter],J$4,T_PROF[bill_npi],$A1300)</f>
        <v>0</v>
      </c>
      <c r="K1300" s="1">
        <f>SUMIFS(T_PROF[claims],T_PROF[year],K$2,T_PROF[encounter],K$4,T_PROF[bill_npi],$A1300)</f>
        <v>1</v>
      </c>
      <c r="L1300" s="1">
        <f t="shared" si="142"/>
        <v>1</v>
      </c>
      <c r="M1300" s="18">
        <f>SUMIFS(T_PROF[paid_amt],T_PROF[bill_npi],$A1300,T_PROF[year],M$2,T_PROF[encounter],M$4)</f>
        <v>0</v>
      </c>
      <c r="N1300" s="18">
        <f>SUMIFS(T_PROF[paid_amt],T_PROF[bill_npi],$A1300,T_PROF[year],N$2,T_PROF[encounter],N$4)</f>
        <v>2332.9699999999998</v>
      </c>
      <c r="O1300" s="18">
        <f t="shared" si="143"/>
        <v>2332.9699999999998</v>
      </c>
      <c r="P1300" s="1">
        <f t="shared" si="144"/>
        <v>0</v>
      </c>
      <c r="Q1300" s="1">
        <f t="shared" si="145"/>
        <v>0.66666666666666663</v>
      </c>
      <c r="R1300" s="1">
        <f t="shared" si="146"/>
        <v>0.66666666666666663</v>
      </c>
      <c r="S1300" s="2">
        <f>SUM($R$6:$R1300)/SUM($R$6:$R$1749)</f>
        <v>0.99438080158952169</v>
      </c>
    </row>
    <row r="1301" spans="1:19" x14ac:dyDescent="0.35">
      <c r="A1301">
        <v>1346206984</v>
      </c>
      <c r="B1301" t="s">
        <v>351</v>
      </c>
      <c r="C1301" t="s">
        <v>777</v>
      </c>
      <c r="D1301" s="1">
        <f>SUMIFS(T_PROF[claims],T_PROF[year],D$2,T_PROF[encounter],D$4,T_PROF[bill_npi],$A1301)</f>
        <v>0</v>
      </c>
      <c r="E1301" s="1">
        <f>SUMIFS(T_PROF[claims],T_PROF[year],E$2,T_PROF[encounter],E$4,T_PROF[bill_npi],$A1301)</f>
        <v>0</v>
      </c>
      <c r="F1301" s="1">
        <f t="shared" si="140"/>
        <v>0</v>
      </c>
      <c r="G1301" s="1">
        <f>SUMIFS(T_PROF[claims],T_PROF[year],G$2,T_PROF[encounter],G$4,T_PROF[bill_npi],$A1301)</f>
        <v>0</v>
      </c>
      <c r="H1301" s="1">
        <f>SUMIFS(T_PROF[claims],T_PROF[year],H$2,T_PROF[encounter],H$4,T_PROF[bill_npi],$A1301)</f>
        <v>0</v>
      </c>
      <c r="I1301" s="1">
        <f t="shared" si="141"/>
        <v>0</v>
      </c>
      <c r="J1301" s="1">
        <f>SUMIFS(T_PROF[claims],T_PROF[year],J$2,T_PROF[encounter],J$4,T_PROF[bill_npi],$A1301)</f>
        <v>1</v>
      </c>
      <c r="K1301" s="1">
        <f>SUMIFS(T_PROF[claims],T_PROF[year],K$2,T_PROF[encounter],K$4,T_PROF[bill_npi],$A1301)</f>
        <v>0</v>
      </c>
      <c r="L1301" s="1">
        <f t="shared" si="142"/>
        <v>1</v>
      </c>
      <c r="M1301" s="18">
        <f>SUMIFS(T_PROF[paid_amt],T_PROF[bill_npi],$A1301,T_PROF[year],M$2,T_PROF[encounter],M$4)</f>
        <v>0</v>
      </c>
      <c r="N1301" s="18">
        <f>SUMIFS(T_PROF[paid_amt],T_PROF[bill_npi],$A1301,T_PROF[year],N$2,T_PROF[encounter],N$4)</f>
        <v>0</v>
      </c>
      <c r="O1301" s="18">
        <f t="shared" si="143"/>
        <v>0</v>
      </c>
      <c r="P1301" s="1">
        <f t="shared" si="144"/>
        <v>0.33333333333333331</v>
      </c>
      <c r="Q1301" s="1">
        <f t="shared" si="145"/>
        <v>0</v>
      </c>
      <c r="R1301" s="1">
        <f t="shared" si="146"/>
        <v>0.33333333333333331</v>
      </c>
      <c r="S1301" s="2">
        <f>SUM($R$6:$R1301)/SUM($R$6:$R$1749)</f>
        <v>0.99439115002121681</v>
      </c>
    </row>
    <row r="1302" spans="1:19" x14ac:dyDescent="0.35">
      <c r="A1302">
        <v>1932298213</v>
      </c>
      <c r="B1302" t="s">
        <v>352</v>
      </c>
      <c r="C1302" t="s">
        <v>2130</v>
      </c>
      <c r="D1302" s="1">
        <f>SUMIFS(T_PROF[claims],T_PROF[year],D$2,T_PROF[encounter],D$4,T_PROF[bill_npi],$A1302)</f>
        <v>0</v>
      </c>
      <c r="E1302" s="1">
        <f>SUMIFS(T_PROF[claims],T_PROF[year],E$2,T_PROF[encounter],E$4,T_PROF[bill_npi],$A1302)</f>
        <v>1</v>
      </c>
      <c r="F1302" s="1">
        <f t="shared" si="140"/>
        <v>1</v>
      </c>
      <c r="G1302" s="1">
        <f>SUMIFS(T_PROF[claims],T_PROF[year],G$2,T_PROF[encounter],G$4,T_PROF[bill_npi],$A1302)</f>
        <v>0</v>
      </c>
      <c r="H1302" s="1">
        <f>SUMIFS(T_PROF[claims],T_PROF[year],H$2,T_PROF[encounter],H$4,T_PROF[bill_npi],$A1302)</f>
        <v>0</v>
      </c>
      <c r="I1302" s="1">
        <f t="shared" si="141"/>
        <v>0</v>
      </c>
      <c r="J1302" s="1">
        <f>SUMIFS(T_PROF[claims],T_PROF[year],J$2,T_PROF[encounter],J$4,T_PROF[bill_npi],$A1302)</f>
        <v>0</v>
      </c>
      <c r="K1302" s="1">
        <f>SUMIFS(T_PROF[claims],T_PROF[year],K$2,T_PROF[encounter],K$4,T_PROF[bill_npi],$A1302)</f>
        <v>0</v>
      </c>
      <c r="L1302" s="1">
        <f t="shared" si="142"/>
        <v>0</v>
      </c>
      <c r="M1302" s="18">
        <f>SUMIFS(T_PROF[paid_amt],T_PROF[bill_npi],$A1302,T_PROF[year],M$2,T_PROF[encounter],M$4)</f>
        <v>0</v>
      </c>
      <c r="N1302" s="18">
        <f>SUMIFS(T_PROF[paid_amt],T_PROF[bill_npi],$A1302,T_PROF[year],N$2,T_PROF[encounter],N$4)</f>
        <v>0</v>
      </c>
      <c r="O1302" s="18">
        <f t="shared" si="143"/>
        <v>0</v>
      </c>
      <c r="P1302" s="1">
        <f t="shared" si="144"/>
        <v>0</v>
      </c>
      <c r="Q1302" s="1">
        <f t="shared" si="145"/>
        <v>0.33333333333333331</v>
      </c>
      <c r="R1302" s="1">
        <f t="shared" si="146"/>
        <v>0.33333333333333331</v>
      </c>
      <c r="S1302" s="2">
        <f>SUM($R$6:$R1302)/SUM($R$6:$R$1749)</f>
        <v>0.99440149845291192</v>
      </c>
    </row>
    <row r="1303" spans="1:19" x14ac:dyDescent="0.35">
      <c r="A1303">
        <v>1295002160</v>
      </c>
      <c r="B1303" t="s">
        <v>358</v>
      </c>
      <c r="C1303" t="s">
        <v>777</v>
      </c>
      <c r="D1303" s="1">
        <f>SUMIFS(T_PROF[claims],T_PROF[year],D$2,T_PROF[encounter],D$4,T_PROF[bill_npi],$A1303)</f>
        <v>0</v>
      </c>
      <c r="E1303" s="1">
        <f>SUMIFS(T_PROF[claims],T_PROF[year],E$2,T_PROF[encounter],E$4,T_PROF[bill_npi],$A1303)</f>
        <v>0</v>
      </c>
      <c r="F1303" s="1">
        <f t="shared" si="140"/>
        <v>0</v>
      </c>
      <c r="G1303" s="1">
        <f>SUMIFS(T_PROF[claims],T_PROF[year],G$2,T_PROF[encounter],G$4,T_PROF[bill_npi],$A1303)</f>
        <v>0</v>
      </c>
      <c r="H1303" s="1">
        <f>SUMIFS(T_PROF[claims],T_PROF[year],H$2,T_PROF[encounter],H$4,T_PROF[bill_npi],$A1303)</f>
        <v>0</v>
      </c>
      <c r="I1303" s="1">
        <f t="shared" si="141"/>
        <v>0</v>
      </c>
      <c r="J1303" s="1">
        <f>SUMIFS(T_PROF[claims],T_PROF[year],J$2,T_PROF[encounter],J$4,T_PROF[bill_npi],$A1303)</f>
        <v>0</v>
      </c>
      <c r="K1303" s="1">
        <f>SUMIFS(T_PROF[claims],T_PROF[year],K$2,T_PROF[encounter],K$4,T_PROF[bill_npi],$A1303)</f>
        <v>0</v>
      </c>
      <c r="L1303" s="1">
        <f t="shared" si="142"/>
        <v>0</v>
      </c>
      <c r="M1303" s="18">
        <f>SUMIFS(T_PROF[paid_amt],T_PROF[bill_npi],$A1303,T_PROF[year],M$2,T_PROF[encounter],M$4)</f>
        <v>0</v>
      </c>
      <c r="N1303" s="18">
        <f>SUMIFS(T_PROF[paid_amt],T_PROF[bill_npi],$A1303,T_PROF[year],N$2,T_PROF[encounter],N$4)</f>
        <v>0</v>
      </c>
      <c r="O1303" s="18">
        <f t="shared" si="143"/>
        <v>0</v>
      </c>
      <c r="P1303" s="1">
        <f t="shared" si="144"/>
        <v>0</v>
      </c>
      <c r="Q1303" s="1">
        <f t="shared" si="145"/>
        <v>0</v>
      </c>
      <c r="R1303" s="1">
        <f t="shared" si="146"/>
        <v>0</v>
      </c>
      <c r="S1303" s="2">
        <f>SUM($R$6:$R1303)/SUM($R$6:$R$1749)</f>
        <v>0.99440149845291192</v>
      </c>
    </row>
    <row r="1304" spans="1:19" x14ac:dyDescent="0.35">
      <c r="A1304">
        <v>1174703193</v>
      </c>
      <c r="B1304" t="s">
        <v>351</v>
      </c>
      <c r="C1304" t="s">
        <v>777</v>
      </c>
      <c r="D1304" s="1">
        <f>SUMIFS(T_PROF[claims],T_PROF[year],D$2,T_PROF[encounter],D$4,T_PROF[bill_npi],$A1304)</f>
        <v>1</v>
      </c>
      <c r="E1304" s="1">
        <f>SUMIFS(T_PROF[claims],T_PROF[year],E$2,T_PROF[encounter],E$4,T_PROF[bill_npi],$A1304)</f>
        <v>0</v>
      </c>
      <c r="F1304" s="1">
        <f t="shared" si="140"/>
        <v>1</v>
      </c>
      <c r="G1304" s="1">
        <f>SUMIFS(T_PROF[claims],T_PROF[year],G$2,T_PROF[encounter],G$4,T_PROF[bill_npi],$A1304)</f>
        <v>0</v>
      </c>
      <c r="H1304" s="1">
        <f>SUMIFS(T_PROF[claims],T_PROF[year],H$2,T_PROF[encounter],H$4,T_PROF[bill_npi],$A1304)</f>
        <v>0</v>
      </c>
      <c r="I1304" s="1">
        <f t="shared" si="141"/>
        <v>0</v>
      </c>
      <c r="J1304" s="1">
        <f>SUMIFS(T_PROF[claims],T_PROF[year],J$2,T_PROF[encounter],J$4,T_PROF[bill_npi],$A1304)</f>
        <v>0</v>
      </c>
      <c r="K1304" s="1">
        <f>SUMIFS(T_PROF[claims],T_PROF[year],K$2,T_PROF[encounter],K$4,T_PROF[bill_npi],$A1304)</f>
        <v>0</v>
      </c>
      <c r="L1304" s="1">
        <f t="shared" si="142"/>
        <v>0</v>
      </c>
      <c r="M1304" s="18">
        <f>SUMIFS(T_PROF[paid_amt],T_PROF[bill_npi],$A1304,T_PROF[year],M$2,T_PROF[encounter],M$4)</f>
        <v>0</v>
      </c>
      <c r="N1304" s="18">
        <f>SUMIFS(T_PROF[paid_amt],T_PROF[bill_npi],$A1304,T_PROF[year],N$2,T_PROF[encounter],N$4)</f>
        <v>0</v>
      </c>
      <c r="O1304" s="18">
        <f t="shared" si="143"/>
        <v>0</v>
      </c>
      <c r="P1304" s="1">
        <f t="shared" si="144"/>
        <v>0.33333333333333331</v>
      </c>
      <c r="Q1304" s="1">
        <f t="shared" si="145"/>
        <v>0</v>
      </c>
      <c r="R1304" s="1">
        <f t="shared" si="146"/>
        <v>0.33333333333333331</v>
      </c>
      <c r="S1304" s="2">
        <f>SUM($R$6:$R1304)/SUM($R$6:$R$1749)</f>
        <v>0.99441184688460715</v>
      </c>
    </row>
    <row r="1305" spans="1:19" x14ac:dyDescent="0.35">
      <c r="A1305">
        <v>1710397898</v>
      </c>
      <c r="B1305" t="s">
        <v>351</v>
      </c>
      <c r="C1305" t="s">
        <v>777</v>
      </c>
      <c r="D1305" s="1">
        <f>SUMIFS(T_PROF[claims],T_PROF[year],D$2,T_PROF[encounter],D$4,T_PROF[bill_npi],$A1305)</f>
        <v>0</v>
      </c>
      <c r="E1305" s="1">
        <f>SUMIFS(T_PROF[claims],T_PROF[year],E$2,T_PROF[encounter],E$4,T_PROF[bill_npi],$A1305)</f>
        <v>1</v>
      </c>
      <c r="F1305" s="1">
        <f t="shared" si="140"/>
        <v>1</v>
      </c>
      <c r="G1305" s="1">
        <f>SUMIFS(T_PROF[claims],T_PROF[year],G$2,T_PROF[encounter],G$4,T_PROF[bill_npi],$A1305)</f>
        <v>0</v>
      </c>
      <c r="H1305" s="1">
        <f>SUMIFS(T_PROF[claims],T_PROF[year],H$2,T_PROF[encounter],H$4,T_PROF[bill_npi],$A1305)</f>
        <v>0</v>
      </c>
      <c r="I1305" s="1">
        <f t="shared" si="141"/>
        <v>0</v>
      </c>
      <c r="J1305" s="1">
        <f>SUMIFS(T_PROF[claims],T_PROF[year],J$2,T_PROF[encounter],J$4,T_PROF[bill_npi],$A1305)</f>
        <v>0</v>
      </c>
      <c r="K1305" s="1">
        <f>SUMIFS(T_PROF[claims],T_PROF[year],K$2,T_PROF[encounter],K$4,T_PROF[bill_npi],$A1305)</f>
        <v>16</v>
      </c>
      <c r="L1305" s="1">
        <f t="shared" si="142"/>
        <v>16</v>
      </c>
      <c r="M1305" s="18">
        <f>SUMIFS(T_PROF[paid_amt],T_PROF[bill_npi],$A1305,T_PROF[year],M$2,T_PROF[encounter],M$4)</f>
        <v>0</v>
      </c>
      <c r="N1305" s="18">
        <f>SUMIFS(T_PROF[paid_amt],T_PROF[bill_npi],$A1305,T_PROF[year],N$2,T_PROF[encounter],N$4)</f>
        <v>15788.79</v>
      </c>
      <c r="O1305" s="18">
        <f t="shared" si="143"/>
        <v>15788.79</v>
      </c>
      <c r="P1305" s="1">
        <f t="shared" si="144"/>
        <v>0</v>
      </c>
      <c r="Q1305" s="1">
        <f t="shared" si="145"/>
        <v>5.666666666666667</v>
      </c>
      <c r="R1305" s="1">
        <f t="shared" si="146"/>
        <v>5.666666666666667</v>
      </c>
      <c r="S1305" s="2">
        <f>SUM($R$6:$R1305)/SUM($R$6:$R$1749)</f>
        <v>0.99458777022342515</v>
      </c>
    </row>
    <row r="1306" spans="1:19" x14ac:dyDescent="0.35">
      <c r="A1306">
        <v>1124317656</v>
      </c>
      <c r="B1306" t="s">
        <v>351</v>
      </c>
      <c r="C1306" t="s">
        <v>777</v>
      </c>
      <c r="D1306" s="1">
        <f>SUMIFS(T_PROF[claims],T_PROF[year],D$2,T_PROF[encounter],D$4,T_PROF[bill_npi],$A1306)</f>
        <v>0</v>
      </c>
      <c r="E1306" s="1">
        <f>SUMIFS(T_PROF[claims],T_PROF[year],E$2,T_PROF[encounter],E$4,T_PROF[bill_npi],$A1306)</f>
        <v>0</v>
      </c>
      <c r="F1306" s="1">
        <f t="shared" si="140"/>
        <v>0</v>
      </c>
      <c r="G1306" s="1">
        <f>SUMIFS(T_PROF[claims],T_PROF[year],G$2,T_PROF[encounter],G$4,T_PROF[bill_npi],$A1306)</f>
        <v>0</v>
      </c>
      <c r="H1306" s="1">
        <f>SUMIFS(T_PROF[claims],T_PROF[year],H$2,T_PROF[encounter],H$4,T_PROF[bill_npi],$A1306)</f>
        <v>0</v>
      </c>
      <c r="I1306" s="1">
        <f t="shared" si="141"/>
        <v>0</v>
      </c>
      <c r="J1306" s="1">
        <f>SUMIFS(T_PROF[claims],T_PROF[year],J$2,T_PROF[encounter],J$4,T_PROF[bill_npi],$A1306)</f>
        <v>1</v>
      </c>
      <c r="K1306" s="1">
        <f>SUMIFS(T_PROF[claims],T_PROF[year],K$2,T_PROF[encounter],K$4,T_PROF[bill_npi],$A1306)</f>
        <v>0</v>
      </c>
      <c r="L1306" s="1">
        <f t="shared" si="142"/>
        <v>1</v>
      </c>
      <c r="M1306" s="18">
        <f>SUMIFS(T_PROF[paid_amt],T_PROF[bill_npi],$A1306,T_PROF[year],M$2,T_PROF[encounter],M$4)</f>
        <v>0</v>
      </c>
      <c r="N1306" s="18">
        <f>SUMIFS(T_PROF[paid_amt],T_PROF[bill_npi],$A1306,T_PROF[year],N$2,T_PROF[encounter],N$4)</f>
        <v>0</v>
      </c>
      <c r="O1306" s="18">
        <f t="shared" si="143"/>
        <v>0</v>
      </c>
      <c r="P1306" s="1">
        <f t="shared" si="144"/>
        <v>0.33333333333333331</v>
      </c>
      <c r="Q1306" s="1">
        <f t="shared" si="145"/>
        <v>0</v>
      </c>
      <c r="R1306" s="1">
        <f t="shared" si="146"/>
        <v>0.33333333333333331</v>
      </c>
      <c r="S1306" s="2">
        <f>SUM($R$6:$R1306)/SUM($R$6:$R$1749)</f>
        <v>0.99459811865512027</v>
      </c>
    </row>
    <row r="1307" spans="1:19" x14ac:dyDescent="0.35">
      <c r="A1307">
        <v>1104060870</v>
      </c>
      <c r="B1307" t="s">
        <v>361</v>
      </c>
      <c r="C1307" t="s">
        <v>546</v>
      </c>
      <c r="D1307" s="1">
        <f>SUMIFS(T_PROF[claims],T_PROF[year],D$2,T_PROF[encounter],D$4,T_PROF[bill_npi],$A1307)</f>
        <v>1</v>
      </c>
      <c r="E1307" s="1">
        <f>SUMIFS(T_PROF[claims],T_PROF[year],E$2,T_PROF[encounter],E$4,T_PROF[bill_npi],$A1307)</f>
        <v>0</v>
      </c>
      <c r="F1307" s="1">
        <f t="shared" si="140"/>
        <v>1</v>
      </c>
      <c r="G1307" s="1">
        <f>SUMIFS(T_PROF[claims],T_PROF[year],G$2,T_PROF[encounter],G$4,T_PROF[bill_npi],$A1307)</f>
        <v>0</v>
      </c>
      <c r="H1307" s="1">
        <f>SUMIFS(T_PROF[claims],T_PROF[year],H$2,T_PROF[encounter],H$4,T_PROF[bill_npi],$A1307)</f>
        <v>0</v>
      </c>
      <c r="I1307" s="1">
        <f t="shared" si="141"/>
        <v>0</v>
      </c>
      <c r="J1307" s="1">
        <f>SUMIFS(T_PROF[claims],T_PROF[year],J$2,T_PROF[encounter],J$4,T_PROF[bill_npi],$A1307)</f>
        <v>0</v>
      </c>
      <c r="K1307" s="1">
        <f>SUMIFS(T_PROF[claims],T_PROF[year],K$2,T_PROF[encounter],K$4,T_PROF[bill_npi],$A1307)</f>
        <v>0</v>
      </c>
      <c r="L1307" s="1">
        <f t="shared" si="142"/>
        <v>0</v>
      </c>
      <c r="M1307" s="18">
        <f>SUMIFS(T_PROF[paid_amt],T_PROF[bill_npi],$A1307,T_PROF[year],M$2,T_PROF[encounter],M$4)</f>
        <v>0</v>
      </c>
      <c r="N1307" s="18">
        <f>SUMIFS(T_PROF[paid_amt],T_PROF[bill_npi],$A1307,T_PROF[year],N$2,T_PROF[encounter],N$4)</f>
        <v>0</v>
      </c>
      <c r="O1307" s="18">
        <f t="shared" si="143"/>
        <v>0</v>
      </c>
      <c r="P1307" s="1">
        <f t="shared" si="144"/>
        <v>0.33333333333333331</v>
      </c>
      <c r="Q1307" s="1">
        <f t="shared" si="145"/>
        <v>0</v>
      </c>
      <c r="R1307" s="1">
        <f t="shared" si="146"/>
        <v>0.33333333333333331</v>
      </c>
      <c r="S1307" s="2">
        <f>SUM($R$6:$R1307)/SUM($R$6:$R$1749)</f>
        <v>0.99460846708681538</v>
      </c>
    </row>
    <row r="1308" spans="1:19" x14ac:dyDescent="0.35">
      <c r="A1308">
        <v>1710283544</v>
      </c>
      <c r="B1308" t="s">
        <v>351</v>
      </c>
      <c r="C1308" t="s">
        <v>777</v>
      </c>
      <c r="D1308" s="1">
        <f>SUMIFS(T_PROF[claims],T_PROF[year],D$2,T_PROF[encounter],D$4,T_PROF[bill_npi],$A1308)</f>
        <v>1</v>
      </c>
      <c r="E1308" s="1">
        <f>SUMIFS(T_PROF[claims],T_PROF[year],E$2,T_PROF[encounter],E$4,T_PROF[bill_npi],$A1308)</f>
        <v>0</v>
      </c>
      <c r="F1308" s="1">
        <f t="shared" si="140"/>
        <v>1</v>
      </c>
      <c r="G1308" s="1">
        <f>SUMIFS(T_PROF[claims],T_PROF[year],G$2,T_PROF[encounter],G$4,T_PROF[bill_npi],$A1308)</f>
        <v>0</v>
      </c>
      <c r="H1308" s="1">
        <f>SUMIFS(T_PROF[claims],T_PROF[year],H$2,T_PROF[encounter],H$4,T_PROF[bill_npi],$A1308)</f>
        <v>0</v>
      </c>
      <c r="I1308" s="1">
        <f t="shared" si="141"/>
        <v>0</v>
      </c>
      <c r="J1308" s="1">
        <f>SUMIFS(T_PROF[claims],T_PROF[year],J$2,T_PROF[encounter],J$4,T_PROF[bill_npi],$A1308)</f>
        <v>0</v>
      </c>
      <c r="K1308" s="1">
        <f>SUMIFS(T_PROF[claims],T_PROF[year],K$2,T_PROF[encounter],K$4,T_PROF[bill_npi],$A1308)</f>
        <v>0</v>
      </c>
      <c r="L1308" s="1">
        <f t="shared" si="142"/>
        <v>0</v>
      </c>
      <c r="M1308" s="18">
        <f>SUMIFS(T_PROF[paid_amt],T_PROF[bill_npi],$A1308,T_PROF[year],M$2,T_PROF[encounter],M$4)</f>
        <v>0</v>
      </c>
      <c r="N1308" s="18">
        <f>SUMIFS(T_PROF[paid_amt],T_PROF[bill_npi],$A1308,T_PROF[year],N$2,T_PROF[encounter],N$4)</f>
        <v>0</v>
      </c>
      <c r="O1308" s="18">
        <f t="shared" si="143"/>
        <v>0</v>
      </c>
      <c r="P1308" s="1">
        <f t="shared" si="144"/>
        <v>0.33333333333333331</v>
      </c>
      <c r="Q1308" s="1">
        <f t="shared" si="145"/>
        <v>0</v>
      </c>
      <c r="R1308" s="1">
        <f t="shared" si="146"/>
        <v>0.33333333333333331</v>
      </c>
      <c r="S1308" s="2">
        <f>SUM($R$6:$R1308)/SUM($R$6:$R$1749)</f>
        <v>0.99461881551851061</v>
      </c>
    </row>
    <row r="1309" spans="1:19" x14ac:dyDescent="0.35">
      <c r="A1309">
        <v>1174785620</v>
      </c>
      <c r="B1309" t="s">
        <v>351</v>
      </c>
      <c r="C1309" t="s">
        <v>777</v>
      </c>
      <c r="D1309" s="1">
        <f>SUMIFS(T_PROF[claims],T_PROF[year],D$2,T_PROF[encounter],D$4,T_PROF[bill_npi],$A1309)</f>
        <v>0</v>
      </c>
      <c r="E1309" s="1">
        <f>SUMIFS(T_PROF[claims],T_PROF[year],E$2,T_PROF[encounter],E$4,T_PROF[bill_npi],$A1309)</f>
        <v>0</v>
      </c>
      <c r="F1309" s="1">
        <f t="shared" si="140"/>
        <v>0</v>
      </c>
      <c r="G1309" s="1">
        <f>SUMIFS(T_PROF[claims],T_PROF[year],G$2,T_PROF[encounter],G$4,T_PROF[bill_npi],$A1309)</f>
        <v>0</v>
      </c>
      <c r="H1309" s="1">
        <f>SUMIFS(T_PROF[claims],T_PROF[year],H$2,T_PROF[encounter],H$4,T_PROF[bill_npi],$A1309)</f>
        <v>1</v>
      </c>
      <c r="I1309" s="1">
        <f t="shared" si="141"/>
        <v>1</v>
      </c>
      <c r="J1309" s="1">
        <f>SUMIFS(T_PROF[claims],T_PROF[year],J$2,T_PROF[encounter],J$4,T_PROF[bill_npi],$A1309)</f>
        <v>0</v>
      </c>
      <c r="K1309" s="1">
        <f>SUMIFS(T_PROF[claims],T_PROF[year],K$2,T_PROF[encounter],K$4,T_PROF[bill_npi],$A1309)</f>
        <v>0</v>
      </c>
      <c r="L1309" s="1">
        <f t="shared" si="142"/>
        <v>0</v>
      </c>
      <c r="M1309" s="18">
        <f>SUMIFS(T_PROF[paid_amt],T_PROF[bill_npi],$A1309,T_PROF[year],M$2,T_PROF[encounter],M$4)</f>
        <v>0</v>
      </c>
      <c r="N1309" s="18">
        <f>SUMIFS(T_PROF[paid_amt],T_PROF[bill_npi],$A1309,T_PROF[year],N$2,T_PROF[encounter],N$4)</f>
        <v>0</v>
      </c>
      <c r="O1309" s="18">
        <f t="shared" si="143"/>
        <v>0</v>
      </c>
      <c r="P1309" s="1">
        <f t="shared" si="144"/>
        <v>0</v>
      </c>
      <c r="Q1309" s="1">
        <f t="shared" si="145"/>
        <v>0.33333333333333331</v>
      </c>
      <c r="R1309" s="1">
        <f t="shared" si="146"/>
        <v>0.33333333333333331</v>
      </c>
      <c r="S1309" s="2">
        <f>SUM($R$6:$R1309)/SUM($R$6:$R$1749)</f>
        <v>0.99462916395020573</v>
      </c>
    </row>
    <row r="1310" spans="1:19" x14ac:dyDescent="0.35">
      <c r="A1310">
        <v>1740486372</v>
      </c>
      <c r="B1310" t="s">
        <v>351</v>
      </c>
      <c r="C1310" t="s">
        <v>777</v>
      </c>
      <c r="D1310" s="1">
        <f>SUMIFS(T_PROF[claims],T_PROF[year],D$2,T_PROF[encounter],D$4,T_PROF[bill_npi],$A1310)</f>
        <v>0</v>
      </c>
      <c r="E1310" s="1">
        <f>SUMIFS(T_PROF[claims],T_PROF[year],E$2,T_PROF[encounter],E$4,T_PROF[bill_npi],$A1310)</f>
        <v>1</v>
      </c>
      <c r="F1310" s="1">
        <f t="shared" si="140"/>
        <v>1</v>
      </c>
      <c r="G1310" s="1">
        <f>SUMIFS(T_PROF[claims],T_PROF[year],G$2,T_PROF[encounter],G$4,T_PROF[bill_npi],$A1310)</f>
        <v>0</v>
      </c>
      <c r="H1310" s="1">
        <f>SUMIFS(T_PROF[claims],T_PROF[year],H$2,T_PROF[encounter],H$4,T_PROF[bill_npi],$A1310)</f>
        <v>0</v>
      </c>
      <c r="I1310" s="1">
        <f t="shared" si="141"/>
        <v>0</v>
      </c>
      <c r="J1310" s="1">
        <f>SUMIFS(T_PROF[claims],T_PROF[year],J$2,T_PROF[encounter],J$4,T_PROF[bill_npi],$A1310)</f>
        <v>0</v>
      </c>
      <c r="K1310" s="1">
        <f>SUMIFS(T_PROF[claims],T_PROF[year],K$2,T_PROF[encounter],K$4,T_PROF[bill_npi],$A1310)</f>
        <v>0</v>
      </c>
      <c r="L1310" s="1">
        <f t="shared" si="142"/>
        <v>0</v>
      </c>
      <c r="M1310" s="18">
        <f>SUMIFS(T_PROF[paid_amt],T_PROF[bill_npi],$A1310,T_PROF[year],M$2,T_PROF[encounter],M$4)</f>
        <v>0</v>
      </c>
      <c r="N1310" s="18">
        <f>SUMIFS(T_PROF[paid_amt],T_PROF[bill_npi],$A1310,T_PROF[year],N$2,T_PROF[encounter],N$4)</f>
        <v>0</v>
      </c>
      <c r="O1310" s="18">
        <f t="shared" si="143"/>
        <v>0</v>
      </c>
      <c r="P1310" s="1">
        <f t="shared" si="144"/>
        <v>0</v>
      </c>
      <c r="Q1310" s="1">
        <f t="shared" si="145"/>
        <v>0.33333333333333331</v>
      </c>
      <c r="R1310" s="1">
        <f t="shared" si="146"/>
        <v>0.33333333333333331</v>
      </c>
      <c r="S1310" s="2">
        <f>SUM($R$6:$R1310)/SUM($R$6:$R$1749)</f>
        <v>0.99463951238190085</v>
      </c>
    </row>
    <row r="1311" spans="1:19" x14ac:dyDescent="0.35">
      <c r="A1311">
        <v>1164436424</v>
      </c>
      <c r="B1311" t="s">
        <v>351</v>
      </c>
      <c r="C1311" t="s">
        <v>777</v>
      </c>
      <c r="D1311" s="1">
        <f>SUMIFS(T_PROF[claims],T_PROF[year],D$2,T_PROF[encounter],D$4,T_PROF[bill_npi],$A1311)</f>
        <v>0</v>
      </c>
      <c r="E1311" s="1">
        <f>SUMIFS(T_PROF[claims],T_PROF[year],E$2,T_PROF[encounter],E$4,T_PROF[bill_npi],$A1311)</f>
        <v>0</v>
      </c>
      <c r="F1311" s="1">
        <f t="shared" si="140"/>
        <v>0</v>
      </c>
      <c r="G1311" s="1">
        <f>SUMIFS(T_PROF[claims],T_PROF[year],G$2,T_PROF[encounter],G$4,T_PROF[bill_npi],$A1311)</f>
        <v>0</v>
      </c>
      <c r="H1311" s="1">
        <f>SUMIFS(T_PROF[claims],T_PROF[year],H$2,T_PROF[encounter],H$4,T_PROF[bill_npi],$A1311)</f>
        <v>1</v>
      </c>
      <c r="I1311" s="1">
        <f t="shared" si="141"/>
        <v>1</v>
      </c>
      <c r="J1311" s="1">
        <f>SUMIFS(T_PROF[claims],T_PROF[year],J$2,T_PROF[encounter],J$4,T_PROF[bill_npi],$A1311)</f>
        <v>0</v>
      </c>
      <c r="K1311" s="1">
        <f>SUMIFS(T_PROF[claims],T_PROF[year],K$2,T_PROF[encounter],K$4,T_PROF[bill_npi],$A1311)</f>
        <v>2</v>
      </c>
      <c r="L1311" s="1">
        <f t="shared" si="142"/>
        <v>2</v>
      </c>
      <c r="M1311" s="18">
        <f>SUMIFS(T_PROF[paid_amt],T_PROF[bill_npi],$A1311,T_PROF[year],M$2,T_PROF[encounter],M$4)</f>
        <v>0</v>
      </c>
      <c r="N1311" s="18">
        <f>SUMIFS(T_PROF[paid_amt],T_PROF[bill_npi],$A1311,T_PROF[year],N$2,T_PROF[encounter],N$4)</f>
        <v>3430.19</v>
      </c>
      <c r="O1311" s="18">
        <f t="shared" si="143"/>
        <v>3430.19</v>
      </c>
      <c r="P1311" s="1">
        <f t="shared" si="144"/>
        <v>0</v>
      </c>
      <c r="Q1311" s="1">
        <f t="shared" si="145"/>
        <v>1</v>
      </c>
      <c r="R1311" s="1">
        <f t="shared" si="146"/>
        <v>1</v>
      </c>
      <c r="S1311" s="2">
        <f>SUM($R$6:$R1311)/SUM($R$6:$R$1749)</f>
        <v>0.99467055767698642</v>
      </c>
    </row>
    <row r="1312" spans="1:19" x14ac:dyDescent="0.35">
      <c r="A1312">
        <v>1790708626</v>
      </c>
      <c r="B1312" t="s">
        <v>358</v>
      </c>
      <c r="C1312" t="s">
        <v>777</v>
      </c>
      <c r="D1312" s="1">
        <f>SUMIFS(T_PROF[claims],T_PROF[year],D$2,T_PROF[encounter],D$4,T_PROF[bill_npi],$A1312)</f>
        <v>0</v>
      </c>
      <c r="E1312" s="1">
        <f>SUMIFS(T_PROF[claims],T_PROF[year],E$2,T_PROF[encounter],E$4,T_PROF[bill_npi],$A1312)</f>
        <v>0</v>
      </c>
      <c r="F1312" s="1">
        <f t="shared" si="140"/>
        <v>0</v>
      </c>
      <c r="G1312" s="1">
        <f>SUMIFS(T_PROF[claims],T_PROF[year],G$2,T_PROF[encounter],G$4,T_PROF[bill_npi],$A1312)</f>
        <v>1</v>
      </c>
      <c r="H1312" s="1">
        <f>SUMIFS(T_PROF[claims],T_PROF[year],H$2,T_PROF[encounter],H$4,T_PROF[bill_npi],$A1312)</f>
        <v>0</v>
      </c>
      <c r="I1312" s="1">
        <f t="shared" si="141"/>
        <v>1</v>
      </c>
      <c r="J1312" s="1">
        <f>SUMIFS(T_PROF[claims],T_PROF[year],J$2,T_PROF[encounter],J$4,T_PROF[bill_npi],$A1312)</f>
        <v>0</v>
      </c>
      <c r="K1312" s="1">
        <f>SUMIFS(T_PROF[claims],T_PROF[year],K$2,T_PROF[encounter],K$4,T_PROF[bill_npi],$A1312)</f>
        <v>0</v>
      </c>
      <c r="L1312" s="1">
        <f t="shared" si="142"/>
        <v>0</v>
      </c>
      <c r="M1312" s="18">
        <f>SUMIFS(T_PROF[paid_amt],T_PROF[bill_npi],$A1312,T_PROF[year],M$2,T_PROF[encounter],M$4)</f>
        <v>0</v>
      </c>
      <c r="N1312" s="18">
        <f>SUMIFS(T_PROF[paid_amt],T_PROF[bill_npi],$A1312,T_PROF[year],N$2,T_PROF[encounter],N$4)</f>
        <v>0</v>
      </c>
      <c r="O1312" s="18">
        <f t="shared" si="143"/>
        <v>0</v>
      </c>
      <c r="P1312" s="1">
        <f t="shared" si="144"/>
        <v>0.33333333333333331</v>
      </c>
      <c r="Q1312" s="1">
        <f t="shared" si="145"/>
        <v>0</v>
      </c>
      <c r="R1312" s="1">
        <f t="shared" si="146"/>
        <v>0.33333333333333331</v>
      </c>
      <c r="S1312" s="2">
        <f>SUM($R$6:$R1312)/SUM($R$6:$R$1749)</f>
        <v>0.99468090610868154</v>
      </c>
    </row>
    <row r="1313" spans="1:19" x14ac:dyDescent="0.35">
      <c r="A1313">
        <v>1811964281</v>
      </c>
      <c r="B1313" t="s">
        <v>385</v>
      </c>
      <c r="C1313" t="s">
        <v>2306</v>
      </c>
      <c r="D1313" s="1">
        <f>SUMIFS(T_PROF[claims],T_PROF[year],D$2,T_PROF[encounter],D$4,T_PROF[bill_npi],$A1313)</f>
        <v>0</v>
      </c>
      <c r="E1313" s="1">
        <f>SUMIFS(T_PROF[claims],T_PROF[year],E$2,T_PROF[encounter],E$4,T_PROF[bill_npi],$A1313)</f>
        <v>0</v>
      </c>
      <c r="F1313" s="1">
        <f t="shared" si="140"/>
        <v>0</v>
      </c>
      <c r="G1313" s="1">
        <f>SUMIFS(T_PROF[claims],T_PROF[year],G$2,T_PROF[encounter],G$4,T_PROF[bill_npi],$A1313)</f>
        <v>0</v>
      </c>
      <c r="H1313" s="1">
        <f>SUMIFS(T_PROF[claims],T_PROF[year],H$2,T_PROF[encounter],H$4,T_PROF[bill_npi],$A1313)</f>
        <v>0</v>
      </c>
      <c r="I1313" s="1">
        <f t="shared" si="141"/>
        <v>0</v>
      </c>
      <c r="J1313" s="1">
        <f>SUMIFS(T_PROF[claims],T_PROF[year],J$2,T_PROF[encounter],J$4,T_PROF[bill_npi],$A1313)</f>
        <v>0</v>
      </c>
      <c r="K1313" s="1">
        <f>SUMIFS(T_PROF[claims],T_PROF[year],K$2,T_PROF[encounter],K$4,T_PROF[bill_npi],$A1313)</f>
        <v>0</v>
      </c>
      <c r="L1313" s="1">
        <f t="shared" si="142"/>
        <v>0</v>
      </c>
      <c r="M1313" s="18">
        <f>SUMIFS(T_PROF[paid_amt],T_PROF[bill_npi],$A1313,T_PROF[year],M$2,T_PROF[encounter],M$4)</f>
        <v>0</v>
      </c>
      <c r="N1313" s="18">
        <f>SUMIFS(T_PROF[paid_amt],T_PROF[bill_npi],$A1313,T_PROF[year],N$2,T_PROF[encounter],N$4)</f>
        <v>0</v>
      </c>
      <c r="O1313" s="18">
        <f t="shared" si="143"/>
        <v>0</v>
      </c>
      <c r="P1313" s="1">
        <f t="shared" si="144"/>
        <v>0</v>
      </c>
      <c r="Q1313" s="1">
        <f t="shared" si="145"/>
        <v>0</v>
      </c>
      <c r="R1313" s="1">
        <f t="shared" si="146"/>
        <v>0</v>
      </c>
      <c r="S1313" s="2">
        <f>SUM($R$6:$R1313)/SUM($R$6:$R$1749)</f>
        <v>0.99468090610868154</v>
      </c>
    </row>
    <row r="1314" spans="1:19" x14ac:dyDescent="0.35">
      <c r="A1314">
        <v>1710235957</v>
      </c>
      <c r="B1314" t="s">
        <v>351</v>
      </c>
      <c r="C1314" t="s">
        <v>777</v>
      </c>
      <c r="D1314" s="1">
        <f>SUMIFS(T_PROF[claims],T_PROF[year],D$2,T_PROF[encounter],D$4,T_PROF[bill_npi],$A1314)</f>
        <v>0</v>
      </c>
      <c r="E1314" s="1">
        <f>SUMIFS(T_PROF[claims],T_PROF[year],E$2,T_PROF[encounter],E$4,T_PROF[bill_npi],$A1314)</f>
        <v>0</v>
      </c>
      <c r="F1314" s="1">
        <f t="shared" si="140"/>
        <v>0</v>
      </c>
      <c r="G1314" s="1">
        <f>SUMIFS(T_PROF[claims],T_PROF[year],G$2,T_PROF[encounter],G$4,T_PROF[bill_npi],$A1314)</f>
        <v>0</v>
      </c>
      <c r="H1314" s="1">
        <f>SUMIFS(T_PROF[claims],T_PROF[year],H$2,T_PROF[encounter],H$4,T_PROF[bill_npi],$A1314)</f>
        <v>0</v>
      </c>
      <c r="I1314" s="1">
        <f t="shared" si="141"/>
        <v>0</v>
      </c>
      <c r="J1314" s="1">
        <f>SUMIFS(T_PROF[claims],T_PROF[year],J$2,T_PROF[encounter],J$4,T_PROF[bill_npi],$A1314)</f>
        <v>0</v>
      </c>
      <c r="K1314" s="1">
        <f>SUMIFS(T_PROF[claims],T_PROF[year],K$2,T_PROF[encounter],K$4,T_PROF[bill_npi],$A1314)</f>
        <v>0</v>
      </c>
      <c r="L1314" s="1">
        <f t="shared" si="142"/>
        <v>0</v>
      </c>
      <c r="M1314" s="18">
        <f>SUMIFS(T_PROF[paid_amt],T_PROF[bill_npi],$A1314,T_PROF[year],M$2,T_PROF[encounter],M$4)</f>
        <v>0</v>
      </c>
      <c r="N1314" s="18">
        <f>SUMIFS(T_PROF[paid_amt],T_PROF[bill_npi],$A1314,T_PROF[year],N$2,T_PROF[encounter],N$4)</f>
        <v>0</v>
      </c>
      <c r="O1314" s="18">
        <f t="shared" si="143"/>
        <v>0</v>
      </c>
      <c r="P1314" s="1">
        <f t="shared" si="144"/>
        <v>0</v>
      </c>
      <c r="Q1314" s="1">
        <f t="shared" si="145"/>
        <v>0</v>
      </c>
      <c r="R1314" s="1">
        <f t="shared" si="146"/>
        <v>0</v>
      </c>
      <c r="S1314" s="2">
        <f>SUM($R$6:$R1314)/SUM($R$6:$R$1749)</f>
        <v>0.99468090610868154</v>
      </c>
    </row>
    <row r="1315" spans="1:19" x14ac:dyDescent="0.35">
      <c r="A1315">
        <v>1295747095</v>
      </c>
      <c r="B1315" t="s">
        <v>351</v>
      </c>
      <c r="C1315" t="s">
        <v>777</v>
      </c>
      <c r="D1315" s="1">
        <f>SUMIFS(T_PROF[claims],T_PROF[year],D$2,T_PROF[encounter],D$4,T_PROF[bill_npi],$A1315)</f>
        <v>0</v>
      </c>
      <c r="E1315" s="1">
        <f>SUMIFS(T_PROF[claims],T_PROF[year],E$2,T_PROF[encounter],E$4,T_PROF[bill_npi],$A1315)</f>
        <v>0</v>
      </c>
      <c r="F1315" s="1">
        <f t="shared" si="140"/>
        <v>0</v>
      </c>
      <c r="G1315" s="1">
        <f>SUMIFS(T_PROF[claims],T_PROF[year],G$2,T_PROF[encounter],G$4,T_PROF[bill_npi],$A1315)</f>
        <v>0</v>
      </c>
      <c r="H1315" s="1">
        <f>SUMIFS(T_PROF[claims],T_PROF[year],H$2,T_PROF[encounter],H$4,T_PROF[bill_npi],$A1315)</f>
        <v>0</v>
      </c>
      <c r="I1315" s="1">
        <f t="shared" si="141"/>
        <v>0</v>
      </c>
      <c r="J1315" s="1">
        <f>SUMIFS(T_PROF[claims],T_PROF[year],J$2,T_PROF[encounter],J$4,T_PROF[bill_npi],$A1315)</f>
        <v>0</v>
      </c>
      <c r="K1315" s="1">
        <f>SUMIFS(T_PROF[claims],T_PROF[year],K$2,T_PROF[encounter],K$4,T_PROF[bill_npi],$A1315)</f>
        <v>0</v>
      </c>
      <c r="L1315" s="1">
        <f t="shared" si="142"/>
        <v>0</v>
      </c>
      <c r="M1315" s="18">
        <f>SUMIFS(T_PROF[paid_amt],T_PROF[bill_npi],$A1315,T_PROF[year],M$2,T_PROF[encounter],M$4)</f>
        <v>0</v>
      </c>
      <c r="N1315" s="18">
        <f>SUMIFS(T_PROF[paid_amt],T_PROF[bill_npi],$A1315,T_PROF[year],N$2,T_PROF[encounter],N$4)</f>
        <v>0</v>
      </c>
      <c r="O1315" s="18">
        <f t="shared" si="143"/>
        <v>0</v>
      </c>
      <c r="P1315" s="1">
        <f t="shared" si="144"/>
        <v>0</v>
      </c>
      <c r="Q1315" s="1">
        <f t="shared" si="145"/>
        <v>0</v>
      </c>
      <c r="R1315" s="1">
        <f t="shared" si="146"/>
        <v>0</v>
      </c>
      <c r="S1315" s="2">
        <f>SUM($R$6:$R1315)/SUM($R$6:$R$1749)</f>
        <v>0.99468090610868154</v>
      </c>
    </row>
    <row r="1316" spans="1:19" x14ac:dyDescent="0.35">
      <c r="A1316">
        <v>1235671652</v>
      </c>
      <c r="B1316" t="s">
        <v>357</v>
      </c>
      <c r="C1316" t="s">
        <v>2208</v>
      </c>
      <c r="D1316" s="1">
        <f>SUMIFS(T_PROF[claims],T_PROF[year],D$2,T_PROF[encounter],D$4,T_PROF[bill_npi],$A1316)</f>
        <v>0</v>
      </c>
      <c r="E1316" s="1">
        <f>SUMIFS(T_PROF[claims],T_PROF[year],E$2,T_PROF[encounter],E$4,T_PROF[bill_npi],$A1316)</f>
        <v>0</v>
      </c>
      <c r="F1316" s="1">
        <f t="shared" si="140"/>
        <v>0</v>
      </c>
      <c r="G1316" s="1">
        <f>SUMIFS(T_PROF[claims],T_PROF[year],G$2,T_PROF[encounter],G$4,T_PROF[bill_npi],$A1316)</f>
        <v>0</v>
      </c>
      <c r="H1316" s="1">
        <f>SUMIFS(T_PROF[claims],T_PROF[year],H$2,T_PROF[encounter],H$4,T_PROF[bill_npi],$A1316)</f>
        <v>0</v>
      </c>
      <c r="I1316" s="1">
        <f t="shared" si="141"/>
        <v>0</v>
      </c>
      <c r="J1316" s="1">
        <f>SUMIFS(T_PROF[claims],T_PROF[year],J$2,T_PROF[encounter],J$4,T_PROF[bill_npi],$A1316)</f>
        <v>0</v>
      </c>
      <c r="K1316" s="1">
        <f>SUMIFS(T_PROF[claims],T_PROF[year],K$2,T_PROF[encounter],K$4,T_PROF[bill_npi],$A1316)</f>
        <v>0</v>
      </c>
      <c r="L1316" s="1">
        <f t="shared" si="142"/>
        <v>0</v>
      </c>
      <c r="M1316" s="18">
        <f>SUMIFS(T_PROF[paid_amt],T_PROF[bill_npi],$A1316,T_PROF[year],M$2,T_PROF[encounter],M$4)</f>
        <v>0</v>
      </c>
      <c r="N1316" s="18">
        <f>SUMIFS(T_PROF[paid_amt],T_PROF[bill_npi],$A1316,T_PROF[year],N$2,T_PROF[encounter],N$4)</f>
        <v>0</v>
      </c>
      <c r="O1316" s="18">
        <f t="shared" si="143"/>
        <v>0</v>
      </c>
      <c r="P1316" s="1">
        <f t="shared" si="144"/>
        <v>0</v>
      </c>
      <c r="Q1316" s="1">
        <f t="shared" si="145"/>
        <v>0</v>
      </c>
      <c r="R1316" s="1">
        <f t="shared" si="146"/>
        <v>0</v>
      </c>
      <c r="S1316" s="2">
        <f>SUM($R$6:$R1316)/SUM($R$6:$R$1749)</f>
        <v>0.99468090610868154</v>
      </c>
    </row>
    <row r="1317" spans="1:19" x14ac:dyDescent="0.35">
      <c r="A1317">
        <v>1497756423</v>
      </c>
      <c r="B1317" t="s">
        <v>356</v>
      </c>
      <c r="C1317" t="s">
        <v>777</v>
      </c>
      <c r="D1317" s="1">
        <f>SUMIFS(T_PROF[claims],T_PROF[year],D$2,T_PROF[encounter],D$4,T_PROF[bill_npi],$A1317)</f>
        <v>0</v>
      </c>
      <c r="E1317" s="1">
        <f>SUMIFS(T_PROF[claims],T_PROF[year],E$2,T_PROF[encounter],E$4,T_PROF[bill_npi],$A1317)</f>
        <v>0</v>
      </c>
      <c r="F1317" s="1">
        <f t="shared" si="140"/>
        <v>0</v>
      </c>
      <c r="G1317" s="1">
        <f>SUMIFS(T_PROF[claims],T_PROF[year],G$2,T_PROF[encounter],G$4,T_PROF[bill_npi],$A1317)</f>
        <v>0</v>
      </c>
      <c r="H1317" s="1">
        <f>SUMIFS(T_PROF[claims],T_PROF[year],H$2,T_PROF[encounter],H$4,T_PROF[bill_npi],$A1317)</f>
        <v>0</v>
      </c>
      <c r="I1317" s="1">
        <f t="shared" si="141"/>
        <v>0</v>
      </c>
      <c r="J1317" s="1">
        <f>SUMIFS(T_PROF[claims],T_PROF[year],J$2,T_PROF[encounter],J$4,T_PROF[bill_npi],$A1317)</f>
        <v>0</v>
      </c>
      <c r="K1317" s="1">
        <f>SUMIFS(T_PROF[claims],T_PROF[year],K$2,T_PROF[encounter],K$4,T_PROF[bill_npi],$A1317)</f>
        <v>0</v>
      </c>
      <c r="L1317" s="1">
        <f t="shared" si="142"/>
        <v>0</v>
      </c>
      <c r="M1317" s="18">
        <f>SUMIFS(T_PROF[paid_amt],T_PROF[bill_npi],$A1317,T_PROF[year],M$2,T_PROF[encounter],M$4)</f>
        <v>0</v>
      </c>
      <c r="N1317" s="18">
        <f>SUMIFS(T_PROF[paid_amt],T_PROF[bill_npi],$A1317,T_PROF[year],N$2,T_PROF[encounter],N$4)</f>
        <v>0</v>
      </c>
      <c r="O1317" s="18">
        <f t="shared" si="143"/>
        <v>0</v>
      </c>
      <c r="P1317" s="1">
        <f t="shared" si="144"/>
        <v>0</v>
      </c>
      <c r="Q1317" s="1">
        <f t="shared" si="145"/>
        <v>0</v>
      </c>
      <c r="R1317" s="1">
        <f t="shared" si="146"/>
        <v>0</v>
      </c>
      <c r="S1317" s="2">
        <f>SUM($R$6:$R1317)/SUM($R$6:$R$1749)</f>
        <v>0.99468090610868154</v>
      </c>
    </row>
    <row r="1318" spans="1:19" x14ac:dyDescent="0.35">
      <c r="A1318">
        <v>1699722587</v>
      </c>
      <c r="B1318" t="s">
        <v>351</v>
      </c>
      <c r="C1318" t="s">
        <v>777</v>
      </c>
      <c r="D1318" s="1">
        <f>SUMIFS(T_PROF[claims],T_PROF[year],D$2,T_PROF[encounter],D$4,T_PROF[bill_npi],$A1318)</f>
        <v>0</v>
      </c>
      <c r="E1318" s="1">
        <f>SUMIFS(T_PROF[claims],T_PROF[year],E$2,T_PROF[encounter],E$4,T_PROF[bill_npi],$A1318)</f>
        <v>0</v>
      </c>
      <c r="F1318" s="1">
        <f t="shared" si="140"/>
        <v>0</v>
      </c>
      <c r="G1318" s="1">
        <f>SUMIFS(T_PROF[claims],T_PROF[year],G$2,T_PROF[encounter],G$4,T_PROF[bill_npi],$A1318)</f>
        <v>0</v>
      </c>
      <c r="H1318" s="1">
        <f>SUMIFS(T_PROF[claims],T_PROF[year],H$2,T_PROF[encounter],H$4,T_PROF[bill_npi],$A1318)</f>
        <v>0</v>
      </c>
      <c r="I1318" s="1">
        <f t="shared" si="141"/>
        <v>0</v>
      </c>
      <c r="J1318" s="1">
        <f>SUMIFS(T_PROF[claims],T_PROF[year],J$2,T_PROF[encounter],J$4,T_PROF[bill_npi],$A1318)</f>
        <v>2</v>
      </c>
      <c r="K1318" s="1">
        <f>SUMIFS(T_PROF[claims],T_PROF[year],K$2,T_PROF[encounter],K$4,T_PROF[bill_npi],$A1318)</f>
        <v>0</v>
      </c>
      <c r="L1318" s="1">
        <f t="shared" si="142"/>
        <v>2</v>
      </c>
      <c r="M1318" s="18">
        <f>SUMIFS(T_PROF[paid_amt],T_PROF[bill_npi],$A1318,T_PROF[year],M$2,T_PROF[encounter],M$4)</f>
        <v>1720.75</v>
      </c>
      <c r="N1318" s="18">
        <f>SUMIFS(T_PROF[paid_amt],T_PROF[bill_npi],$A1318,T_PROF[year],N$2,T_PROF[encounter],N$4)</f>
        <v>0</v>
      </c>
      <c r="O1318" s="18">
        <f t="shared" si="143"/>
        <v>1720.75</v>
      </c>
      <c r="P1318" s="1">
        <f t="shared" si="144"/>
        <v>0.66666666666666663</v>
      </c>
      <c r="Q1318" s="1">
        <f t="shared" si="145"/>
        <v>0</v>
      </c>
      <c r="R1318" s="1">
        <f t="shared" si="146"/>
        <v>0.66666666666666663</v>
      </c>
      <c r="S1318" s="2">
        <f>SUM($R$6:$R1318)/SUM($R$6:$R$1749)</f>
        <v>0.99470160297207189</v>
      </c>
    </row>
    <row r="1319" spans="1:19" x14ac:dyDescent="0.35">
      <c r="A1319">
        <v>1922043041</v>
      </c>
      <c r="B1319" t="s">
        <v>351</v>
      </c>
      <c r="C1319" t="s">
        <v>777</v>
      </c>
      <c r="D1319" s="1">
        <f>SUMIFS(T_PROF[claims],T_PROF[year],D$2,T_PROF[encounter],D$4,T_PROF[bill_npi],$A1319)</f>
        <v>0</v>
      </c>
      <c r="E1319" s="1">
        <f>SUMIFS(T_PROF[claims],T_PROF[year],E$2,T_PROF[encounter],E$4,T_PROF[bill_npi],$A1319)</f>
        <v>0</v>
      </c>
      <c r="F1319" s="1">
        <f t="shared" si="140"/>
        <v>0</v>
      </c>
      <c r="G1319" s="1">
        <f>SUMIFS(T_PROF[claims],T_PROF[year],G$2,T_PROF[encounter],G$4,T_PROF[bill_npi],$A1319)</f>
        <v>1</v>
      </c>
      <c r="H1319" s="1">
        <f>SUMIFS(T_PROF[claims],T_PROF[year],H$2,T_PROF[encounter],H$4,T_PROF[bill_npi],$A1319)</f>
        <v>0</v>
      </c>
      <c r="I1319" s="1">
        <f t="shared" si="141"/>
        <v>1</v>
      </c>
      <c r="J1319" s="1">
        <f>SUMIFS(T_PROF[claims],T_PROF[year],J$2,T_PROF[encounter],J$4,T_PROF[bill_npi],$A1319)</f>
        <v>0</v>
      </c>
      <c r="K1319" s="1">
        <f>SUMIFS(T_PROF[claims],T_PROF[year],K$2,T_PROF[encounter],K$4,T_PROF[bill_npi],$A1319)</f>
        <v>0</v>
      </c>
      <c r="L1319" s="1">
        <f t="shared" si="142"/>
        <v>0</v>
      </c>
      <c r="M1319" s="18">
        <f>SUMIFS(T_PROF[paid_amt],T_PROF[bill_npi],$A1319,T_PROF[year],M$2,T_PROF[encounter],M$4)</f>
        <v>0</v>
      </c>
      <c r="N1319" s="18">
        <f>SUMIFS(T_PROF[paid_amt],T_PROF[bill_npi],$A1319,T_PROF[year],N$2,T_PROF[encounter],N$4)</f>
        <v>0</v>
      </c>
      <c r="O1319" s="18">
        <f t="shared" si="143"/>
        <v>0</v>
      </c>
      <c r="P1319" s="1">
        <f t="shared" si="144"/>
        <v>0.33333333333333331</v>
      </c>
      <c r="Q1319" s="1">
        <f t="shared" si="145"/>
        <v>0</v>
      </c>
      <c r="R1319" s="1">
        <f t="shared" si="146"/>
        <v>0.33333333333333331</v>
      </c>
      <c r="S1319" s="2">
        <f>SUM($R$6:$R1319)/SUM($R$6:$R$1749)</f>
        <v>0.994711951403767</v>
      </c>
    </row>
    <row r="1320" spans="1:19" x14ac:dyDescent="0.35">
      <c r="A1320">
        <v>1356606263</v>
      </c>
      <c r="B1320" t="s">
        <v>351</v>
      </c>
      <c r="C1320" t="s">
        <v>777</v>
      </c>
      <c r="D1320" s="1">
        <f>SUMIFS(T_PROF[claims],T_PROF[year],D$2,T_PROF[encounter],D$4,T_PROF[bill_npi],$A1320)</f>
        <v>0</v>
      </c>
      <c r="E1320" s="1">
        <f>SUMIFS(T_PROF[claims],T_PROF[year],E$2,T_PROF[encounter],E$4,T_PROF[bill_npi],$A1320)</f>
        <v>0</v>
      </c>
      <c r="F1320" s="1">
        <f t="shared" si="140"/>
        <v>0</v>
      </c>
      <c r="G1320" s="1">
        <f>SUMIFS(T_PROF[claims],T_PROF[year],G$2,T_PROF[encounter],G$4,T_PROF[bill_npi],$A1320)</f>
        <v>1</v>
      </c>
      <c r="H1320" s="1">
        <f>SUMIFS(T_PROF[claims],T_PROF[year],H$2,T_PROF[encounter],H$4,T_PROF[bill_npi],$A1320)</f>
        <v>0</v>
      </c>
      <c r="I1320" s="1">
        <f t="shared" si="141"/>
        <v>1</v>
      </c>
      <c r="J1320" s="1">
        <f>SUMIFS(T_PROF[claims],T_PROF[year],J$2,T_PROF[encounter],J$4,T_PROF[bill_npi],$A1320)</f>
        <v>0</v>
      </c>
      <c r="K1320" s="1">
        <f>SUMIFS(T_PROF[claims],T_PROF[year],K$2,T_PROF[encounter],K$4,T_PROF[bill_npi],$A1320)</f>
        <v>0</v>
      </c>
      <c r="L1320" s="1">
        <f t="shared" si="142"/>
        <v>0</v>
      </c>
      <c r="M1320" s="18">
        <f>SUMIFS(T_PROF[paid_amt],T_PROF[bill_npi],$A1320,T_PROF[year],M$2,T_PROF[encounter],M$4)</f>
        <v>0</v>
      </c>
      <c r="N1320" s="18">
        <f>SUMIFS(T_PROF[paid_amt],T_PROF[bill_npi],$A1320,T_PROF[year],N$2,T_PROF[encounter],N$4)</f>
        <v>0</v>
      </c>
      <c r="O1320" s="18">
        <f t="shared" si="143"/>
        <v>0</v>
      </c>
      <c r="P1320" s="1">
        <f t="shared" si="144"/>
        <v>0.33333333333333331</v>
      </c>
      <c r="Q1320" s="1">
        <f t="shared" si="145"/>
        <v>0</v>
      </c>
      <c r="R1320" s="1">
        <f t="shared" si="146"/>
        <v>0.33333333333333331</v>
      </c>
      <c r="S1320" s="2">
        <f>SUM($R$6:$R1320)/SUM($R$6:$R$1749)</f>
        <v>0.99472229983546223</v>
      </c>
    </row>
    <row r="1321" spans="1:19" x14ac:dyDescent="0.35">
      <c r="A1321">
        <v>1659526085</v>
      </c>
      <c r="B1321" t="s">
        <v>351</v>
      </c>
      <c r="C1321" t="s">
        <v>777</v>
      </c>
      <c r="D1321" s="1">
        <f>SUMIFS(T_PROF[claims],T_PROF[year],D$2,T_PROF[encounter],D$4,T_PROF[bill_npi],$A1321)</f>
        <v>0</v>
      </c>
      <c r="E1321" s="1">
        <f>SUMIFS(T_PROF[claims],T_PROF[year],E$2,T_PROF[encounter],E$4,T_PROF[bill_npi],$A1321)</f>
        <v>1</v>
      </c>
      <c r="F1321" s="1">
        <f t="shared" si="140"/>
        <v>1</v>
      </c>
      <c r="G1321" s="1">
        <f>SUMIFS(T_PROF[claims],T_PROF[year],G$2,T_PROF[encounter],G$4,T_PROF[bill_npi],$A1321)</f>
        <v>0</v>
      </c>
      <c r="H1321" s="1">
        <f>SUMIFS(T_PROF[claims],T_PROF[year],H$2,T_PROF[encounter],H$4,T_PROF[bill_npi],$A1321)</f>
        <v>0</v>
      </c>
      <c r="I1321" s="1">
        <f t="shared" si="141"/>
        <v>0</v>
      </c>
      <c r="J1321" s="1">
        <f>SUMIFS(T_PROF[claims],T_PROF[year],J$2,T_PROF[encounter],J$4,T_PROF[bill_npi],$A1321)</f>
        <v>1</v>
      </c>
      <c r="K1321" s="1">
        <f>SUMIFS(T_PROF[claims],T_PROF[year],K$2,T_PROF[encounter],K$4,T_PROF[bill_npi],$A1321)</f>
        <v>0</v>
      </c>
      <c r="L1321" s="1">
        <f t="shared" si="142"/>
        <v>1</v>
      </c>
      <c r="M1321" s="18">
        <f>SUMIFS(T_PROF[paid_amt],T_PROF[bill_npi],$A1321,T_PROF[year],M$2,T_PROF[encounter],M$4)</f>
        <v>1720.75</v>
      </c>
      <c r="N1321" s="18">
        <f>SUMIFS(T_PROF[paid_amt],T_PROF[bill_npi],$A1321,T_PROF[year],N$2,T_PROF[encounter],N$4)</f>
        <v>0</v>
      </c>
      <c r="O1321" s="18">
        <f t="shared" si="143"/>
        <v>1720.75</v>
      </c>
      <c r="P1321" s="1">
        <f t="shared" si="144"/>
        <v>0.33333333333333331</v>
      </c>
      <c r="Q1321" s="1">
        <f t="shared" si="145"/>
        <v>0.33333333333333331</v>
      </c>
      <c r="R1321" s="1">
        <f t="shared" si="146"/>
        <v>0.66666666666666663</v>
      </c>
      <c r="S1321" s="2">
        <f>SUM($R$6:$R1321)/SUM($R$6:$R$1749)</f>
        <v>0.99474299669885258</v>
      </c>
    </row>
    <row r="1322" spans="1:19" x14ac:dyDescent="0.35">
      <c r="A1322">
        <v>1992091920</v>
      </c>
      <c r="B1322" t="s">
        <v>351</v>
      </c>
      <c r="C1322" t="s">
        <v>777</v>
      </c>
      <c r="D1322" s="1">
        <f>SUMIFS(T_PROF[claims],T_PROF[year],D$2,T_PROF[encounter],D$4,T_PROF[bill_npi],$A1322)</f>
        <v>0</v>
      </c>
      <c r="E1322" s="1">
        <f>SUMIFS(T_PROF[claims],T_PROF[year],E$2,T_PROF[encounter],E$4,T_PROF[bill_npi],$A1322)</f>
        <v>0</v>
      </c>
      <c r="F1322" s="1">
        <f t="shared" si="140"/>
        <v>0</v>
      </c>
      <c r="G1322" s="1">
        <f>SUMIFS(T_PROF[claims],T_PROF[year],G$2,T_PROF[encounter],G$4,T_PROF[bill_npi],$A1322)</f>
        <v>0</v>
      </c>
      <c r="H1322" s="1">
        <f>SUMIFS(T_PROF[claims],T_PROF[year],H$2,T_PROF[encounter],H$4,T_PROF[bill_npi],$A1322)</f>
        <v>0</v>
      </c>
      <c r="I1322" s="1">
        <f t="shared" si="141"/>
        <v>0</v>
      </c>
      <c r="J1322" s="1">
        <f>SUMIFS(T_PROF[claims],T_PROF[year],J$2,T_PROF[encounter],J$4,T_PROF[bill_npi],$A1322)</f>
        <v>0</v>
      </c>
      <c r="K1322" s="1">
        <f>SUMIFS(T_PROF[claims],T_PROF[year],K$2,T_PROF[encounter],K$4,T_PROF[bill_npi],$A1322)</f>
        <v>0</v>
      </c>
      <c r="L1322" s="1">
        <f t="shared" si="142"/>
        <v>0</v>
      </c>
      <c r="M1322" s="18">
        <f>SUMIFS(T_PROF[paid_amt],T_PROF[bill_npi],$A1322,T_PROF[year],M$2,T_PROF[encounter],M$4)</f>
        <v>0</v>
      </c>
      <c r="N1322" s="18">
        <f>SUMIFS(T_PROF[paid_amt],T_PROF[bill_npi],$A1322,T_PROF[year],N$2,T_PROF[encounter],N$4)</f>
        <v>0</v>
      </c>
      <c r="O1322" s="18">
        <f t="shared" si="143"/>
        <v>0</v>
      </c>
      <c r="P1322" s="1">
        <f t="shared" si="144"/>
        <v>0</v>
      </c>
      <c r="Q1322" s="1">
        <f t="shared" si="145"/>
        <v>0</v>
      </c>
      <c r="R1322" s="1">
        <f t="shared" si="146"/>
        <v>0</v>
      </c>
      <c r="S1322" s="2">
        <f>SUM($R$6:$R1322)/SUM($R$6:$R$1749)</f>
        <v>0.99474299669885258</v>
      </c>
    </row>
    <row r="1323" spans="1:19" x14ac:dyDescent="0.35">
      <c r="A1323">
        <v>1043508773</v>
      </c>
      <c r="B1323" t="s">
        <v>351</v>
      </c>
      <c r="C1323" t="s">
        <v>777</v>
      </c>
      <c r="D1323" s="1">
        <f>SUMIFS(T_PROF[claims],T_PROF[year],D$2,T_PROF[encounter],D$4,T_PROF[bill_npi],$A1323)</f>
        <v>0</v>
      </c>
      <c r="E1323" s="1">
        <f>SUMIFS(T_PROF[claims],T_PROF[year],E$2,T_PROF[encounter],E$4,T_PROF[bill_npi],$A1323)</f>
        <v>0</v>
      </c>
      <c r="F1323" s="1">
        <f t="shared" si="140"/>
        <v>0</v>
      </c>
      <c r="G1323" s="1">
        <f>SUMIFS(T_PROF[claims],T_PROF[year],G$2,T_PROF[encounter],G$4,T_PROF[bill_npi],$A1323)</f>
        <v>0</v>
      </c>
      <c r="H1323" s="1">
        <f>SUMIFS(T_PROF[claims],T_PROF[year],H$2,T_PROF[encounter],H$4,T_PROF[bill_npi],$A1323)</f>
        <v>0</v>
      </c>
      <c r="I1323" s="1">
        <f t="shared" si="141"/>
        <v>0</v>
      </c>
      <c r="J1323" s="1">
        <f>SUMIFS(T_PROF[claims],T_PROF[year],J$2,T_PROF[encounter],J$4,T_PROF[bill_npi],$A1323)</f>
        <v>0</v>
      </c>
      <c r="K1323" s="1">
        <f>SUMIFS(T_PROF[claims],T_PROF[year],K$2,T_PROF[encounter],K$4,T_PROF[bill_npi],$A1323)</f>
        <v>0</v>
      </c>
      <c r="L1323" s="1">
        <f t="shared" si="142"/>
        <v>0</v>
      </c>
      <c r="M1323" s="18">
        <f>SUMIFS(T_PROF[paid_amt],T_PROF[bill_npi],$A1323,T_PROF[year],M$2,T_PROF[encounter],M$4)</f>
        <v>0</v>
      </c>
      <c r="N1323" s="18">
        <f>SUMIFS(T_PROF[paid_amt],T_PROF[bill_npi],$A1323,T_PROF[year],N$2,T_PROF[encounter],N$4)</f>
        <v>0</v>
      </c>
      <c r="O1323" s="18">
        <f t="shared" si="143"/>
        <v>0</v>
      </c>
      <c r="P1323" s="1">
        <f t="shared" si="144"/>
        <v>0</v>
      </c>
      <c r="Q1323" s="1">
        <f t="shared" si="145"/>
        <v>0</v>
      </c>
      <c r="R1323" s="1">
        <f t="shared" si="146"/>
        <v>0</v>
      </c>
      <c r="S1323" s="2">
        <f>SUM($R$6:$R1323)/SUM($R$6:$R$1749)</f>
        <v>0.99474299669885258</v>
      </c>
    </row>
    <row r="1324" spans="1:19" x14ac:dyDescent="0.35">
      <c r="A1324">
        <v>1740687458</v>
      </c>
      <c r="B1324" t="s">
        <v>368</v>
      </c>
      <c r="C1324" t="s">
        <v>445</v>
      </c>
      <c r="D1324" s="1">
        <f>SUMIFS(T_PROF[claims],T_PROF[year],D$2,T_PROF[encounter],D$4,T_PROF[bill_npi],$A1324)</f>
        <v>0</v>
      </c>
      <c r="E1324" s="1">
        <f>SUMIFS(T_PROF[claims],T_PROF[year],E$2,T_PROF[encounter],E$4,T_PROF[bill_npi],$A1324)</f>
        <v>1</v>
      </c>
      <c r="F1324" s="1">
        <f t="shared" si="140"/>
        <v>1</v>
      </c>
      <c r="G1324" s="1">
        <f>SUMIFS(T_PROF[claims],T_PROF[year],G$2,T_PROF[encounter],G$4,T_PROF[bill_npi],$A1324)</f>
        <v>0</v>
      </c>
      <c r="H1324" s="1">
        <f>SUMIFS(T_PROF[claims],T_PROF[year],H$2,T_PROF[encounter],H$4,T_PROF[bill_npi],$A1324)</f>
        <v>0</v>
      </c>
      <c r="I1324" s="1">
        <f t="shared" si="141"/>
        <v>0</v>
      </c>
      <c r="J1324" s="1">
        <f>SUMIFS(T_PROF[claims],T_PROF[year],J$2,T_PROF[encounter],J$4,T_PROF[bill_npi],$A1324)</f>
        <v>0</v>
      </c>
      <c r="K1324" s="1">
        <f>SUMIFS(T_PROF[claims],T_PROF[year],K$2,T_PROF[encounter],K$4,T_PROF[bill_npi],$A1324)</f>
        <v>0</v>
      </c>
      <c r="L1324" s="1">
        <f t="shared" si="142"/>
        <v>0</v>
      </c>
      <c r="M1324" s="18">
        <f>SUMIFS(T_PROF[paid_amt],T_PROF[bill_npi],$A1324,T_PROF[year],M$2,T_PROF[encounter],M$4)</f>
        <v>0</v>
      </c>
      <c r="N1324" s="18">
        <f>SUMIFS(T_PROF[paid_amt],T_PROF[bill_npi],$A1324,T_PROF[year],N$2,T_PROF[encounter],N$4)</f>
        <v>0</v>
      </c>
      <c r="O1324" s="18">
        <f t="shared" si="143"/>
        <v>0</v>
      </c>
      <c r="P1324" s="1">
        <f t="shared" si="144"/>
        <v>0</v>
      </c>
      <c r="Q1324" s="1">
        <f t="shared" si="145"/>
        <v>0.33333333333333331</v>
      </c>
      <c r="R1324" s="1">
        <f t="shared" si="146"/>
        <v>0.33333333333333331</v>
      </c>
      <c r="S1324" s="2">
        <f>SUM($R$6:$R1324)/SUM($R$6:$R$1749)</f>
        <v>0.99475334513054769</v>
      </c>
    </row>
    <row r="1325" spans="1:19" x14ac:dyDescent="0.35">
      <c r="A1325">
        <v>1629206156</v>
      </c>
      <c r="B1325" t="s">
        <v>351</v>
      </c>
      <c r="C1325" t="s">
        <v>777</v>
      </c>
      <c r="D1325" s="1">
        <f>SUMIFS(T_PROF[claims],T_PROF[year],D$2,T_PROF[encounter],D$4,T_PROF[bill_npi],$A1325)</f>
        <v>0</v>
      </c>
      <c r="E1325" s="1">
        <f>SUMIFS(T_PROF[claims],T_PROF[year],E$2,T_PROF[encounter],E$4,T_PROF[bill_npi],$A1325)</f>
        <v>0</v>
      </c>
      <c r="F1325" s="1">
        <f t="shared" si="140"/>
        <v>0</v>
      </c>
      <c r="G1325" s="1">
        <f>SUMIFS(T_PROF[claims],T_PROF[year],G$2,T_PROF[encounter],G$4,T_PROF[bill_npi],$A1325)</f>
        <v>0</v>
      </c>
      <c r="H1325" s="1">
        <f>SUMIFS(T_PROF[claims],T_PROF[year],H$2,T_PROF[encounter],H$4,T_PROF[bill_npi],$A1325)</f>
        <v>0</v>
      </c>
      <c r="I1325" s="1">
        <f t="shared" si="141"/>
        <v>0</v>
      </c>
      <c r="J1325" s="1">
        <f>SUMIFS(T_PROF[claims],T_PROF[year],J$2,T_PROF[encounter],J$4,T_PROF[bill_npi],$A1325)</f>
        <v>0</v>
      </c>
      <c r="K1325" s="1">
        <f>SUMIFS(T_PROF[claims],T_PROF[year],K$2,T_PROF[encounter],K$4,T_PROF[bill_npi],$A1325)</f>
        <v>0</v>
      </c>
      <c r="L1325" s="1">
        <f t="shared" si="142"/>
        <v>0</v>
      </c>
      <c r="M1325" s="18">
        <f>SUMIFS(T_PROF[paid_amt],T_PROF[bill_npi],$A1325,T_PROF[year],M$2,T_PROF[encounter],M$4)</f>
        <v>0</v>
      </c>
      <c r="N1325" s="18">
        <f>SUMIFS(T_PROF[paid_amt],T_PROF[bill_npi],$A1325,T_PROF[year],N$2,T_PROF[encounter],N$4)</f>
        <v>0</v>
      </c>
      <c r="O1325" s="18">
        <f t="shared" si="143"/>
        <v>0</v>
      </c>
      <c r="P1325" s="1">
        <f t="shared" si="144"/>
        <v>0</v>
      </c>
      <c r="Q1325" s="1">
        <f t="shared" si="145"/>
        <v>0</v>
      </c>
      <c r="R1325" s="1">
        <f t="shared" si="146"/>
        <v>0</v>
      </c>
      <c r="S1325" s="2">
        <f>SUM($R$6:$R1325)/SUM($R$6:$R$1749)</f>
        <v>0.99475334513054769</v>
      </c>
    </row>
    <row r="1326" spans="1:19" x14ac:dyDescent="0.35">
      <c r="A1326">
        <v>1346442670</v>
      </c>
      <c r="B1326" t="s">
        <v>357</v>
      </c>
      <c r="C1326" t="s">
        <v>2208</v>
      </c>
      <c r="D1326" s="1">
        <f>SUMIFS(T_PROF[claims],T_PROF[year],D$2,T_PROF[encounter],D$4,T_PROF[bill_npi],$A1326)</f>
        <v>0</v>
      </c>
      <c r="E1326" s="1">
        <f>SUMIFS(T_PROF[claims],T_PROF[year],E$2,T_PROF[encounter],E$4,T_PROF[bill_npi],$A1326)</f>
        <v>0</v>
      </c>
      <c r="F1326" s="1">
        <f t="shared" si="140"/>
        <v>0</v>
      </c>
      <c r="G1326" s="1">
        <f>SUMIFS(T_PROF[claims],T_PROF[year],G$2,T_PROF[encounter],G$4,T_PROF[bill_npi],$A1326)</f>
        <v>0</v>
      </c>
      <c r="H1326" s="1">
        <f>SUMIFS(T_PROF[claims],T_PROF[year],H$2,T_PROF[encounter],H$4,T_PROF[bill_npi],$A1326)</f>
        <v>0</v>
      </c>
      <c r="I1326" s="1">
        <f t="shared" si="141"/>
        <v>0</v>
      </c>
      <c r="J1326" s="1">
        <f>SUMIFS(T_PROF[claims],T_PROF[year],J$2,T_PROF[encounter],J$4,T_PROF[bill_npi],$A1326)</f>
        <v>0</v>
      </c>
      <c r="K1326" s="1">
        <f>SUMIFS(T_PROF[claims],T_PROF[year],K$2,T_PROF[encounter],K$4,T_PROF[bill_npi],$A1326)</f>
        <v>0</v>
      </c>
      <c r="L1326" s="1">
        <f t="shared" si="142"/>
        <v>0</v>
      </c>
      <c r="M1326" s="18">
        <f>SUMIFS(T_PROF[paid_amt],T_PROF[bill_npi],$A1326,T_PROF[year],M$2,T_PROF[encounter],M$4)</f>
        <v>0</v>
      </c>
      <c r="N1326" s="18">
        <f>SUMIFS(T_PROF[paid_amt],T_PROF[bill_npi],$A1326,T_PROF[year],N$2,T_PROF[encounter],N$4)</f>
        <v>0</v>
      </c>
      <c r="O1326" s="18">
        <f t="shared" si="143"/>
        <v>0</v>
      </c>
      <c r="P1326" s="1">
        <f t="shared" si="144"/>
        <v>0</v>
      </c>
      <c r="Q1326" s="1">
        <f t="shared" si="145"/>
        <v>0</v>
      </c>
      <c r="R1326" s="1">
        <f t="shared" si="146"/>
        <v>0</v>
      </c>
      <c r="S1326" s="2">
        <f>SUM($R$6:$R1326)/SUM($R$6:$R$1749)</f>
        <v>0.99475334513054769</v>
      </c>
    </row>
    <row r="1327" spans="1:19" x14ac:dyDescent="0.35">
      <c r="A1327">
        <v>1316999394</v>
      </c>
      <c r="B1327" t="s">
        <v>351</v>
      </c>
      <c r="C1327" t="s">
        <v>777</v>
      </c>
      <c r="D1327" s="1">
        <f>SUMIFS(T_PROF[claims],T_PROF[year],D$2,T_PROF[encounter],D$4,T_PROF[bill_npi],$A1327)</f>
        <v>0</v>
      </c>
      <c r="E1327" s="1">
        <f>SUMIFS(T_PROF[claims],T_PROF[year],E$2,T_PROF[encounter],E$4,T_PROF[bill_npi],$A1327)</f>
        <v>0</v>
      </c>
      <c r="F1327" s="1">
        <f t="shared" si="140"/>
        <v>0</v>
      </c>
      <c r="G1327" s="1">
        <f>SUMIFS(T_PROF[claims],T_PROF[year],G$2,T_PROF[encounter],G$4,T_PROF[bill_npi],$A1327)</f>
        <v>0</v>
      </c>
      <c r="H1327" s="1">
        <f>SUMIFS(T_PROF[claims],T_PROF[year],H$2,T_PROF[encounter],H$4,T_PROF[bill_npi],$A1327)</f>
        <v>0</v>
      </c>
      <c r="I1327" s="1">
        <f t="shared" si="141"/>
        <v>0</v>
      </c>
      <c r="J1327" s="1">
        <f>SUMIFS(T_PROF[claims],T_PROF[year],J$2,T_PROF[encounter],J$4,T_PROF[bill_npi],$A1327)</f>
        <v>0</v>
      </c>
      <c r="K1327" s="1">
        <f>SUMIFS(T_PROF[claims],T_PROF[year],K$2,T_PROF[encounter],K$4,T_PROF[bill_npi],$A1327)</f>
        <v>0</v>
      </c>
      <c r="L1327" s="1">
        <f t="shared" si="142"/>
        <v>0</v>
      </c>
      <c r="M1327" s="18">
        <f>SUMIFS(T_PROF[paid_amt],T_PROF[bill_npi],$A1327,T_PROF[year],M$2,T_PROF[encounter],M$4)</f>
        <v>0</v>
      </c>
      <c r="N1327" s="18">
        <f>SUMIFS(T_PROF[paid_amt],T_PROF[bill_npi],$A1327,T_PROF[year],N$2,T_PROF[encounter],N$4)</f>
        <v>0</v>
      </c>
      <c r="O1327" s="18">
        <f t="shared" si="143"/>
        <v>0</v>
      </c>
      <c r="P1327" s="1">
        <f t="shared" si="144"/>
        <v>0</v>
      </c>
      <c r="Q1327" s="1">
        <f t="shared" si="145"/>
        <v>0</v>
      </c>
      <c r="R1327" s="1">
        <f t="shared" si="146"/>
        <v>0</v>
      </c>
      <c r="S1327" s="2">
        <f>SUM($R$6:$R1327)/SUM($R$6:$R$1749)</f>
        <v>0.99475334513054769</v>
      </c>
    </row>
    <row r="1328" spans="1:19" x14ac:dyDescent="0.35">
      <c r="A1328">
        <v>1689012080</v>
      </c>
      <c r="B1328" t="s">
        <v>361</v>
      </c>
      <c r="C1328" t="s">
        <v>546</v>
      </c>
      <c r="D1328" s="1">
        <f>SUMIFS(T_PROF[claims],T_PROF[year],D$2,T_PROF[encounter],D$4,T_PROF[bill_npi],$A1328)</f>
        <v>0</v>
      </c>
      <c r="E1328" s="1">
        <f>SUMIFS(T_PROF[claims],T_PROF[year],E$2,T_PROF[encounter],E$4,T_PROF[bill_npi],$A1328)</f>
        <v>0</v>
      </c>
      <c r="F1328" s="1">
        <f t="shared" si="140"/>
        <v>0</v>
      </c>
      <c r="G1328" s="1">
        <f>SUMIFS(T_PROF[claims],T_PROF[year],G$2,T_PROF[encounter],G$4,T_PROF[bill_npi],$A1328)</f>
        <v>0</v>
      </c>
      <c r="H1328" s="1">
        <f>SUMIFS(T_PROF[claims],T_PROF[year],H$2,T_PROF[encounter],H$4,T_PROF[bill_npi],$A1328)</f>
        <v>0</v>
      </c>
      <c r="I1328" s="1">
        <f t="shared" si="141"/>
        <v>0</v>
      </c>
      <c r="J1328" s="1">
        <f>SUMIFS(T_PROF[claims],T_PROF[year],J$2,T_PROF[encounter],J$4,T_PROF[bill_npi],$A1328)</f>
        <v>0</v>
      </c>
      <c r="K1328" s="1">
        <f>SUMIFS(T_PROF[claims],T_PROF[year],K$2,T_PROF[encounter],K$4,T_PROF[bill_npi],$A1328)</f>
        <v>0</v>
      </c>
      <c r="L1328" s="1">
        <f t="shared" si="142"/>
        <v>0</v>
      </c>
      <c r="M1328" s="18">
        <f>SUMIFS(T_PROF[paid_amt],T_PROF[bill_npi],$A1328,T_PROF[year],M$2,T_PROF[encounter],M$4)</f>
        <v>0</v>
      </c>
      <c r="N1328" s="18">
        <f>SUMIFS(T_PROF[paid_amt],T_PROF[bill_npi],$A1328,T_PROF[year],N$2,T_PROF[encounter],N$4)</f>
        <v>0</v>
      </c>
      <c r="O1328" s="18">
        <f t="shared" si="143"/>
        <v>0</v>
      </c>
      <c r="P1328" s="1">
        <f t="shared" si="144"/>
        <v>0</v>
      </c>
      <c r="Q1328" s="1">
        <f t="shared" si="145"/>
        <v>0</v>
      </c>
      <c r="R1328" s="1">
        <f t="shared" si="146"/>
        <v>0</v>
      </c>
      <c r="S1328" s="2">
        <f>SUM($R$6:$R1328)/SUM($R$6:$R$1749)</f>
        <v>0.99475334513054769</v>
      </c>
    </row>
    <row r="1329" spans="1:19" x14ac:dyDescent="0.35">
      <c r="A1329">
        <v>1003280546</v>
      </c>
      <c r="B1329" t="s">
        <v>351</v>
      </c>
      <c r="C1329" t="s">
        <v>777</v>
      </c>
      <c r="D1329" s="1">
        <f>SUMIFS(T_PROF[claims],T_PROF[year],D$2,T_PROF[encounter],D$4,T_PROF[bill_npi],$A1329)</f>
        <v>0</v>
      </c>
      <c r="E1329" s="1">
        <f>SUMIFS(T_PROF[claims],T_PROF[year],E$2,T_PROF[encounter],E$4,T_PROF[bill_npi],$A1329)</f>
        <v>0</v>
      </c>
      <c r="F1329" s="1">
        <f t="shared" si="140"/>
        <v>0</v>
      </c>
      <c r="G1329" s="1">
        <f>SUMIFS(T_PROF[claims],T_PROF[year],G$2,T_PROF[encounter],G$4,T_PROF[bill_npi],$A1329)</f>
        <v>0</v>
      </c>
      <c r="H1329" s="1">
        <f>SUMIFS(T_PROF[claims],T_PROF[year],H$2,T_PROF[encounter],H$4,T_PROF[bill_npi],$A1329)</f>
        <v>1</v>
      </c>
      <c r="I1329" s="1">
        <f t="shared" si="141"/>
        <v>1</v>
      </c>
      <c r="J1329" s="1">
        <f>SUMIFS(T_PROF[claims],T_PROF[year],J$2,T_PROF[encounter],J$4,T_PROF[bill_npi],$A1329)</f>
        <v>0</v>
      </c>
      <c r="K1329" s="1">
        <f>SUMIFS(T_PROF[claims],T_PROF[year],K$2,T_PROF[encounter],K$4,T_PROF[bill_npi],$A1329)</f>
        <v>0</v>
      </c>
      <c r="L1329" s="1">
        <f t="shared" si="142"/>
        <v>0</v>
      </c>
      <c r="M1329" s="18">
        <f>SUMIFS(T_PROF[paid_amt],T_PROF[bill_npi],$A1329,T_PROF[year],M$2,T_PROF[encounter],M$4)</f>
        <v>0</v>
      </c>
      <c r="N1329" s="18">
        <f>SUMIFS(T_PROF[paid_amt],T_PROF[bill_npi],$A1329,T_PROF[year],N$2,T_PROF[encounter],N$4)</f>
        <v>0</v>
      </c>
      <c r="O1329" s="18">
        <f t="shared" si="143"/>
        <v>0</v>
      </c>
      <c r="P1329" s="1">
        <f t="shared" si="144"/>
        <v>0</v>
      </c>
      <c r="Q1329" s="1">
        <f t="shared" si="145"/>
        <v>0.33333333333333331</v>
      </c>
      <c r="R1329" s="1">
        <f t="shared" si="146"/>
        <v>0.33333333333333331</v>
      </c>
      <c r="S1329" s="2">
        <f>SUM($R$6:$R1329)/SUM($R$6:$R$1749)</f>
        <v>0.99476369356224281</v>
      </c>
    </row>
    <row r="1330" spans="1:19" x14ac:dyDescent="0.35">
      <c r="A1330">
        <v>1144272444</v>
      </c>
      <c r="B1330" t="s">
        <v>354</v>
      </c>
      <c r="C1330" t="s">
        <v>777</v>
      </c>
      <c r="D1330" s="1">
        <f>SUMIFS(T_PROF[claims],T_PROF[year],D$2,T_PROF[encounter],D$4,T_PROF[bill_npi],$A1330)</f>
        <v>0</v>
      </c>
      <c r="E1330" s="1">
        <f>SUMIFS(T_PROF[claims],T_PROF[year],E$2,T_PROF[encounter],E$4,T_PROF[bill_npi],$A1330)</f>
        <v>0</v>
      </c>
      <c r="F1330" s="1">
        <f t="shared" si="140"/>
        <v>0</v>
      </c>
      <c r="G1330" s="1">
        <f>SUMIFS(T_PROF[claims],T_PROF[year],G$2,T_PROF[encounter],G$4,T_PROF[bill_npi],$A1330)</f>
        <v>1</v>
      </c>
      <c r="H1330" s="1">
        <f>SUMIFS(T_PROF[claims],T_PROF[year],H$2,T_PROF[encounter],H$4,T_PROF[bill_npi],$A1330)</f>
        <v>0</v>
      </c>
      <c r="I1330" s="1">
        <f t="shared" si="141"/>
        <v>1</v>
      </c>
      <c r="J1330" s="1">
        <f>SUMIFS(T_PROF[claims],T_PROF[year],J$2,T_PROF[encounter],J$4,T_PROF[bill_npi],$A1330)</f>
        <v>1</v>
      </c>
      <c r="K1330" s="1">
        <f>SUMIFS(T_PROF[claims],T_PROF[year],K$2,T_PROF[encounter],K$4,T_PROF[bill_npi],$A1330)</f>
        <v>0</v>
      </c>
      <c r="L1330" s="1">
        <f t="shared" si="142"/>
        <v>1</v>
      </c>
      <c r="M1330" s="18">
        <f>SUMIFS(T_PROF[paid_amt],T_PROF[bill_npi],$A1330,T_PROF[year],M$2,T_PROF[encounter],M$4)</f>
        <v>0</v>
      </c>
      <c r="N1330" s="18">
        <f>SUMIFS(T_PROF[paid_amt],T_PROF[bill_npi],$A1330,T_PROF[year],N$2,T_PROF[encounter],N$4)</f>
        <v>0</v>
      </c>
      <c r="O1330" s="18">
        <f t="shared" si="143"/>
        <v>0</v>
      </c>
      <c r="P1330" s="1">
        <f t="shared" si="144"/>
        <v>0.66666666666666663</v>
      </c>
      <c r="Q1330" s="1">
        <f t="shared" si="145"/>
        <v>0</v>
      </c>
      <c r="R1330" s="1">
        <f t="shared" si="146"/>
        <v>0.66666666666666663</v>
      </c>
      <c r="S1330" s="2">
        <f>SUM($R$6:$R1330)/SUM($R$6:$R$1749)</f>
        <v>0.99478439042563327</v>
      </c>
    </row>
    <row r="1331" spans="1:19" x14ac:dyDescent="0.35">
      <c r="A1331">
        <v>1346512761</v>
      </c>
      <c r="B1331" t="s">
        <v>351</v>
      </c>
      <c r="C1331" t="s">
        <v>777</v>
      </c>
      <c r="D1331" s="1">
        <f>SUMIFS(T_PROF[claims],T_PROF[year],D$2,T_PROF[encounter],D$4,T_PROF[bill_npi],$A1331)</f>
        <v>0</v>
      </c>
      <c r="E1331" s="1">
        <f>SUMIFS(T_PROF[claims],T_PROF[year],E$2,T_PROF[encounter],E$4,T_PROF[bill_npi],$A1331)</f>
        <v>0</v>
      </c>
      <c r="F1331" s="1">
        <f t="shared" si="140"/>
        <v>0</v>
      </c>
      <c r="G1331" s="1">
        <f>SUMIFS(T_PROF[claims],T_PROF[year],G$2,T_PROF[encounter],G$4,T_PROF[bill_npi],$A1331)</f>
        <v>0</v>
      </c>
      <c r="H1331" s="1">
        <f>SUMIFS(T_PROF[claims],T_PROF[year],H$2,T_PROF[encounter],H$4,T_PROF[bill_npi],$A1331)</f>
        <v>0</v>
      </c>
      <c r="I1331" s="1">
        <f t="shared" si="141"/>
        <v>0</v>
      </c>
      <c r="J1331" s="1">
        <f>SUMIFS(T_PROF[claims],T_PROF[year],J$2,T_PROF[encounter],J$4,T_PROF[bill_npi],$A1331)</f>
        <v>0</v>
      </c>
      <c r="K1331" s="1">
        <f>SUMIFS(T_PROF[claims],T_PROF[year],K$2,T_PROF[encounter],K$4,T_PROF[bill_npi],$A1331)</f>
        <v>0</v>
      </c>
      <c r="L1331" s="1">
        <f t="shared" si="142"/>
        <v>0</v>
      </c>
      <c r="M1331" s="18">
        <f>SUMIFS(T_PROF[paid_amt],T_PROF[bill_npi],$A1331,T_PROF[year],M$2,T_PROF[encounter],M$4)</f>
        <v>0</v>
      </c>
      <c r="N1331" s="18">
        <f>SUMIFS(T_PROF[paid_amt],T_PROF[bill_npi],$A1331,T_PROF[year],N$2,T_PROF[encounter],N$4)</f>
        <v>0</v>
      </c>
      <c r="O1331" s="18">
        <f t="shared" si="143"/>
        <v>0</v>
      </c>
      <c r="P1331" s="1">
        <f t="shared" si="144"/>
        <v>0</v>
      </c>
      <c r="Q1331" s="1">
        <f t="shared" si="145"/>
        <v>0</v>
      </c>
      <c r="R1331" s="1">
        <f t="shared" si="146"/>
        <v>0</v>
      </c>
      <c r="S1331" s="2">
        <f>SUM($R$6:$R1331)/SUM($R$6:$R$1749)</f>
        <v>0.99478439042563327</v>
      </c>
    </row>
    <row r="1332" spans="1:19" x14ac:dyDescent="0.35">
      <c r="A1332">
        <v>1023437969</v>
      </c>
      <c r="B1332" t="s">
        <v>351</v>
      </c>
      <c r="C1332" t="s">
        <v>777</v>
      </c>
      <c r="D1332" s="1">
        <f>SUMIFS(T_PROF[claims],T_PROF[year],D$2,T_PROF[encounter],D$4,T_PROF[bill_npi],$A1332)</f>
        <v>0</v>
      </c>
      <c r="E1332" s="1">
        <f>SUMIFS(T_PROF[claims],T_PROF[year],E$2,T_PROF[encounter],E$4,T_PROF[bill_npi],$A1332)</f>
        <v>1</v>
      </c>
      <c r="F1332" s="1">
        <f t="shared" si="140"/>
        <v>1</v>
      </c>
      <c r="G1332" s="1">
        <f>SUMIFS(T_PROF[claims],T_PROF[year],G$2,T_PROF[encounter],G$4,T_PROF[bill_npi],$A1332)</f>
        <v>0</v>
      </c>
      <c r="H1332" s="1">
        <f>SUMIFS(T_PROF[claims],T_PROF[year],H$2,T_PROF[encounter],H$4,T_PROF[bill_npi],$A1332)</f>
        <v>0</v>
      </c>
      <c r="I1332" s="1">
        <f t="shared" si="141"/>
        <v>0</v>
      </c>
      <c r="J1332" s="1">
        <f>SUMIFS(T_PROF[claims],T_PROF[year],J$2,T_PROF[encounter],J$4,T_PROF[bill_npi],$A1332)</f>
        <v>0</v>
      </c>
      <c r="K1332" s="1">
        <f>SUMIFS(T_PROF[claims],T_PROF[year],K$2,T_PROF[encounter],K$4,T_PROF[bill_npi],$A1332)</f>
        <v>0</v>
      </c>
      <c r="L1332" s="1">
        <f t="shared" si="142"/>
        <v>0</v>
      </c>
      <c r="M1332" s="18">
        <f>SUMIFS(T_PROF[paid_amt],T_PROF[bill_npi],$A1332,T_PROF[year],M$2,T_PROF[encounter],M$4)</f>
        <v>0</v>
      </c>
      <c r="N1332" s="18">
        <f>SUMIFS(T_PROF[paid_amt],T_PROF[bill_npi],$A1332,T_PROF[year],N$2,T_PROF[encounter],N$4)</f>
        <v>0</v>
      </c>
      <c r="O1332" s="18">
        <f t="shared" si="143"/>
        <v>0</v>
      </c>
      <c r="P1332" s="1">
        <f t="shared" si="144"/>
        <v>0</v>
      </c>
      <c r="Q1332" s="1">
        <f t="shared" si="145"/>
        <v>0.33333333333333331</v>
      </c>
      <c r="R1332" s="1">
        <f t="shared" si="146"/>
        <v>0.33333333333333331</v>
      </c>
      <c r="S1332" s="2">
        <f>SUM($R$6:$R1332)/SUM($R$6:$R$1749)</f>
        <v>0.99479473885732839</v>
      </c>
    </row>
    <row r="1333" spans="1:19" x14ac:dyDescent="0.35">
      <c r="A1333">
        <v>1518993294</v>
      </c>
      <c r="B1333" t="s">
        <v>351</v>
      </c>
      <c r="C1333" t="s">
        <v>777</v>
      </c>
      <c r="D1333" s="1">
        <f>SUMIFS(T_PROF[claims],T_PROF[year],D$2,T_PROF[encounter],D$4,T_PROF[bill_npi],$A1333)</f>
        <v>1</v>
      </c>
      <c r="E1333" s="1">
        <f>SUMIFS(T_PROF[claims],T_PROF[year],E$2,T_PROF[encounter],E$4,T_PROF[bill_npi],$A1333)</f>
        <v>0</v>
      </c>
      <c r="F1333" s="1">
        <f t="shared" si="140"/>
        <v>1</v>
      </c>
      <c r="G1333" s="1">
        <f>SUMIFS(T_PROF[claims],T_PROF[year],G$2,T_PROF[encounter],G$4,T_PROF[bill_npi],$A1333)</f>
        <v>0</v>
      </c>
      <c r="H1333" s="1">
        <f>SUMIFS(T_PROF[claims],T_PROF[year],H$2,T_PROF[encounter],H$4,T_PROF[bill_npi],$A1333)</f>
        <v>0</v>
      </c>
      <c r="I1333" s="1">
        <f t="shared" si="141"/>
        <v>0</v>
      </c>
      <c r="J1333" s="1">
        <f>SUMIFS(T_PROF[claims],T_PROF[year],J$2,T_PROF[encounter],J$4,T_PROF[bill_npi],$A1333)</f>
        <v>0</v>
      </c>
      <c r="K1333" s="1">
        <f>SUMIFS(T_PROF[claims],T_PROF[year],K$2,T_PROF[encounter],K$4,T_PROF[bill_npi],$A1333)</f>
        <v>0</v>
      </c>
      <c r="L1333" s="1">
        <f t="shared" si="142"/>
        <v>0</v>
      </c>
      <c r="M1333" s="18">
        <f>SUMIFS(T_PROF[paid_amt],T_PROF[bill_npi],$A1333,T_PROF[year],M$2,T_PROF[encounter],M$4)</f>
        <v>0</v>
      </c>
      <c r="N1333" s="18">
        <f>SUMIFS(T_PROF[paid_amt],T_PROF[bill_npi],$A1333,T_PROF[year],N$2,T_PROF[encounter],N$4)</f>
        <v>0</v>
      </c>
      <c r="O1333" s="18">
        <f t="shared" si="143"/>
        <v>0</v>
      </c>
      <c r="P1333" s="1">
        <f t="shared" si="144"/>
        <v>0.33333333333333331</v>
      </c>
      <c r="Q1333" s="1">
        <f t="shared" si="145"/>
        <v>0</v>
      </c>
      <c r="R1333" s="1">
        <f t="shared" si="146"/>
        <v>0.33333333333333331</v>
      </c>
      <c r="S1333" s="2">
        <f>SUM($R$6:$R1333)/SUM($R$6:$R$1749)</f>
        <v>0.9948050872890235</v>
      </c>
    </row>
    <row r="1334" spans="1:19" x14ac:dyDescent="0.35">
      <c r="A1334">
        <v>1568572014</v>
      </c>
      <c r="B1334" t="s">
        <v>351</v>
      </c>
      <c r="C1334" t="s">
        <v>777</v>
      </c>
      <c r="D1334" s="1">
        <f>SUMIFS(T_PROF[claims],T_PROF[year],D$2,T_PROF[encounter],D$4,T_PROF[bill_npi],$A1334)</f>
        <v>0</v>
      </c>
      <c r="E1334" s="1">
        <f>SUMIFS(T_PROF[claims],T_PROF[year],E$2,T_PROF[encounter],E$4,T_PROF[bill_npi],$A1334)</f>
        <v>0</v>
      </c>
      <c r="F1334" s="1">
        <f t="shared" si="140"/>
        <v>0</v>
      </c>
      <c r="G1334" s="1">
        <f>SUMIFS(T_PROF[claims],T_PROF[year],G$2,T_PROF[encounter],G$4,T_PROF[bill_npi],$A1334)</f>
        <v>1</v>
      </c>
      <c r="H1334" s="1">
        <f>SUMIFS(T_PROF[claims],T_PROF[year],H$2,T_PROF[encounter],H$4,T_PROF[bill_npi],$A1334)</f>
        <v>0</v>
      </c>
      <c r="I1334" s="1">
        <f t="shared" si="141"/>
        <v>1</v>
      </c>
      <c r="J1334" s="1">
        <f>SUMIFS(T_PROF[claims],T_PROF[year],J$2,T_PROF[encounter],J$4,T_PROF[bill_npi],$A1334)</f>
        <v>0</v>
      </c>
      <c r="K1334" s="1">
        <f>SUMIFS(T_PROF[claims],T_PROF[year],K$2,T_PROF[encounter],K$4,T_PROF[bill_npi],$A1334)</f>
        <v>0</v>
      </c>
      <c r="L1334" s="1">
        <f t="shared" si="142"/>
        <v>0</v>
      </c>
      <c r="M1334" s="18">
        <f>SUMIFS(T_PROF[paid_amt],T_PROF[bill_npi],$A1334,T_PROF[year],M$2,T_PROF[encounter],M$4)</f>
        <v>0</v>
      </c>
      <c r="N1334" s="18">
        <f>SUMIFS(T_PROF[paid_amt],T_PROF[bill_npi],$A1334,T_PROF[year],N$2,T_PROF[encounter],N$4)</f>
        <v>0</v>
      </c>
      <c r="O1334" s="18">
        <f t="shared" si="143"/>
        <v>0</v>
      </c>
      <c r="P1334" s="1">
        <f t="shared" si="144"/>
        <v>0.33333333333333331</v>
      </c>
      <c r="Q1334" s="1">
        <f t="shared" si="145"/>
        <v>0</v>
      </c>
      <c r="R1334" s="1">
        <f t="shared" si="146"/>
        <v>0.33333333333333331</v>
      </c>
      <c r="S1334" s="2">
        <f>SUM($R$6:$R1334)/SUM($R$6:$R$1749)</f>
        <v>0.99481543572071862</v>
      </c>
    </row>
    <row r="1335" spans="1:19" x14ac:dyDescent="0.35">
      <c r="A1335">
        <v>1609871003</v>
      </c>
      <c r="B1335" t="s">
        <v>367</v>
      </c>
      <c r="C1335" t="s">
        <v>2086</v>
      </c>
      <c r="D1335" s="1">
        <f>SUMIFS(T_PROF[claims],T_PROF[year],D$2,T_PROF[encounter],D$4,T_PROF[bill_npi],$A1335)</f>
        <v>0</v>
      </c>
      <c r="E1335" s="1">
        <f>SUMIFS(T_PROF[claims],T_PROF[year],E$2,T_PROF[encounter],E$4,T_PROF[bill_npi],$A1335)</f>
        <v>0</v>
      </c>
      <c r="F1335" s="1">
        <f t="shared" si="140"/>
        <v>0</v>
      </c>
      <c r="G1335" s="1">
        <f>SUMIFS(T_PROF[claims],T_PROF[year],G$2,T_PROF[encounter],G$4,T_PROF[bill_npi],$A1335)</f>
        <v>0</v>
      </c>
      <c r="H1335" s="1">
        <f>SUMIFS(T_PROF[claims],T_PROF[year],H$2,T_PROF[encounter],H$4,T_PROF[bill_npi],$A1335)</f>
        <v>0</v>
      </c>
      <c r="I1335" s="1">
        <f t="shared" si="141"/>
        <v>0</v>
      </c>
      <c r="J1335" s="1">
        <f>SUMIFS(T_PROF[claims],T_PROF[year],J$2,T_PROF[encounter],J$4,T_PROF[bill_npi],$A1335)</f>
        <v>0</v>
      </c>
      <c r="K1335" s="1">
        <f>SUMIFS(T_PROF[claims],T_PROF[year],K$2,T_PROF[encounter],K$4,T_PROF[bill_npi],$A1335)</f>
        <v>0</v>
      </c>
      <c r="L1335" s="1">
        <f t="shared" si="142"/>
        <v>0</v>
      </c>
      <c r="M1335" s="18">
        <f>SUMIFS(T_PROF[paid_amt],T_PROF[bill_npi],$A1335,T_PROF[year],M$2,T_PROF[encounter],M$4)</f>
        <v>0</v>
      </c>
      <c r="N1335" s="18">
        <f>SUMIFS(T_PROF[paid_amt],T_PROF[bill_npi],$A1335,T_PROF[year],N$2,T_PROF[encounter],N$4)</f>
        <v>0</v>
      </c>
      <c r="O1335" s="18">
        <f t="shared" si="143"/>
        <v>0</v>
      </c>
      <c r="P1335" s="1">
        <f t="shared" si="144"/>
        <v>0</v>
      </c>
      <c r="Q1335" s="1">
        <f t="shared" si="145"/>
        <v>0</v>
      </c>
      <c r="R1335" s="1">
        <f t="shared" si="146"/>
        <v>0</v>
      </c>
      <c r="S1335" s="2">
        <f>SUM($R$6:$R1335)/SUM($R$6:$R$1749)</f>
        <v>0.99481543572071862</v>
      </c>
    </row>
    <row r="1336" spans="1:19" x14ac:dyDescent="0.35">
      <c r="A1336">
        <v>1992798037</v>
      </c>
      <c r="B1336" t="s">
        <v>351</v>
      </c>
      <c r="C1336" t="s">
        <v>777</v>
      </c>
      <c r="D1336" s="1">
        <f>SUMIFS(T_PROF[claims],T_PROF[year],D$2,T_PROF[encounter],D$4,T_PROF[bill_npi],$A1336)</f>
        <v>0</v>
      </c>
      <c r="E1336" s="1">
        <f>SUMIFS(T_PROF[claims],T_PROF[year],E$2,T_PROF[encounter],E$4,T_PROF[bill_npi],$A1336)</f>
        <v>0</v>
      </c>
      <c r="F1336" s="1">
        <f t="shared" si="140"/>
        <v>0</v>
      </c>
      <c r="G1336" s="1">
        <f>SUMIFS(T_PROF[claims],T_PROF[year],G$2,T_PROF[encounter],G$4,T_PROF[bill_npi],$A1336)</f>
        <v>1</v>
      </c>
      <c r="H1336" s="1">
        <f>SUMIFS(T_PROF[claims],T_PROF[year],H$2,T_PROF[encounter],H$4,T_PROF[bill_npi],$A1336)</f>
        <v>0</v>
      </c>
      <c r="I1336" s="1">
        <f t="shared" si="141"/>
        <v>1</v>
      </c>
      <c r="J1336" s="1">
        <f>SUMIFS(T_PROF[claims],T_PROF[year],J$2,T_PROF[encounter],J$4,T_PROF[bill_npi],$A1336)</f>
        <v>0</v>
      </c>
      <c r="K1336" s="1">
        <f>SUMIFS(T_PROF[claims],T_PROF[year],K$2,T_PROF[encounter],K$4,T_PROF[bill_npi],$A1336)</f>
        <v>0</v>
      </c>
      <c r="L1336" s="1">
        <f t="shared" si="142"/>
        <v>0</v>
      </c>
      <c r="M1336" s="18">
        <f>SUMIFS(T_PROF[paid_amt],T_PROF[bill_npi],$A1336,T_PROF[year],M$2,T_PROF[encounter],M$4)</f>
        <v>0</v>
      </c>
      <c r="N1336" s="18">
        <f>SUMIFS(T_PROF[paid_amt],T_PROF[bill_npi],$A1336,T_PROF[year],N$2,T_PROF[encounter],N$4)</f>
        <v>0</v>
      </c>
      <c r="O1336" s="18">
        <f t="shared" si="143"/>
        <v>0</v>
      </c>
      <c r="P1336" s="1">
        <f t="shared" si="144"/>
        <v>0.33333333333333331</v>
      </c>
      <c r="Q1336" s="1">
        <f t="shared" si="145"/>
        <v>0</v>
      </c>
      <c r="R1336" s="1">
        <f t="shared" si="146"/>
        <v>0.33333333333333331</v>
      </c>
      <c r="S1336" s="2">
        <f>SUM($R$6:$R1336)/SUM($R$6:$R$1749)</f>
        <v>0.99482578415241385</v>
      </c>
    </row>
    <row r="1337" spans="1:19" x14ac:dyDescent="0.35">
      <c r="A1337">
        <v>1093907297</v>
      </c>
      <c r="B1337" t="s">
        <v>351</v>
      </c>
      <c r="C1337" t="s">
        <v>777</v>
      </c>
      <c r="D1337" s="1">
        <f>SUMIFS(T_PROF[claims],T_PROF[year],D$2,T_PROF[encounter],D$4,T_PROF[bill_npi],$A1337)</f>
        <v>0</v>
      </c>
      <c r="E1337" s="1">
        <f>SUMIFS(T_PROF[claims],T_PROF[year],E$2,T_PROF[encounter],E$4,T_PROF[bill_npi],$A1337)</f>
        <v>1</v>
      </c>
      <c r="F1337" s="1">
        <f t="shared" si="140"/>
        <v>1</v>
      </c>
      <c r="G1337" s="1">
        <f>SUMIFS(T_PROF[claims],T_PROF[year],G$2,T_PROF[encounter],G$4,T_PROF[bill_npi],$A1337)</f>
        <v>0</v>
      </c>
      <c r="H1337" s="1">
        <f>SUMIFS(T_PROF[claims],T_PROF[year],H$2,T_PROF[encounter],H$4,T_PROF[bill_npi],$A1337)</f>
        <v>0</v>
      </c>
      <c r="I1337" s="1">
        <f t="shared" si="141"/>
        <v>0</v>
      </c>
      <c r="J1337" s="1">
        <f>SUMIFS(T_PROF[claims],T_PROF[year],J$2,T_PROF[encounter],J$4,T_PROF[bill_npi],$A1337)</f>
        <v>0</v>
      </c>
      <c r="K1337" s="1">
        <f>SUMIFS(T_PROF[claims],T_PROF[year],K$2,T_PROF[encounter],K$4,T_PROF[bill_npi],$A1337)</f>
        <v>0</v>
      </c>
      <c r="L1337" s="1">
        <f t="shared" si="142"/>
        <v>0</v>
      </c>
      <c r="M1337" s="18">
        <f>SUMIFS(T_PROF[paid_amt],T_PROF[bill_npi],$A1337,T_PROF[year],M$2,T_PROF[encounter],M$4)</f>
        <v>0</v>
      </c>
      <c r="N1337" s="18">
        <f>SUMIFS(T_PROF[paid_amt],T_PROF[bill_npi],$A1337,T_PROF[year],N$2,T_PROF[encounter],N$4)</f>
        <v>0</v>
      </c>
      <c r="O1337" s="18">
        <f t="shared" si="143"/>
        <v>0</v>
      </c>
      <c r="P1337" s="1">
        <f t="shared" si="144"/>
        <v>0</v>
      </c>
      <c r="Q1337" s="1">
        <f t="shared" si="145"/>
        <v>0.33333333333333331</v>
      </c>
      <c r="R1337" s="1">
        <f t="shared" si="146"/>
        <v>0.33333333333333331</v>
      </c>
      <c r="S1337" s="2">
        <f>SUM($R$6:$R1337)/SUM($R$6:$R$1749)</f>
        <v>0.99483613258410897</v>
      </c>
    </row>
    <row r="1338" spans="1:19" x14ac:dyDescent="0.35">
      <c r="A1338">
        <v>1518007855</v>
      </c>
      <c r="B1338" t="s">
        <v>351</v>
      </c>
      <c r="C1338" t="s">
        <v>777</v>
      </c>
      <c r="D1338" s="1">
        <f>SUMIFS(T_PROF[claims],T_PROF[year],D$2,T_PROF[encounter],D$4,T_PROF[bill_npi],$A1338)</f>
        <v>0</v>
      </c>
      <c r="E1338" s="1">
        <f>SUMIFS(T_PROF[claims],T_PROF[year],E$2,T_PROF[encounter],E$4,T_PROF[bill_npi],$A1338)</f>
        <v>0</v>
      </c>
      <c r="F1338" s="1">
        <f t="shared" si="140"/>
        <v>0</v>
      </c>
      <c r="G1338" s="1">
        <f>SUMIFS(T_PROF[claims],T_PROF[year],G$2,T_PROF[encounter],G$4,T_PROF[bill_npi],$A1338)</f>
        <v>0</v>
      </c>
      <c r="H1338" s="1">
        <f>SUMIFS(T_PROF[claims],T_PROF[year],H$2,T_PROF[encounter],H$4,T_PROF[bill_npi],$A1338)</f>
        <v>0</v>
      </c>
      <c r="I1338" s="1">
        <f t="shared" si="141"/>
        <v>0</v>
      </c>
      <c r="J1338" s="1">
        <f>SUMIFS(T_PROF[claims],T_PROF[year],J$2,T_PROF[encounter],J$4,T_PROF[bill_npi],$A1338)</f>
        <v>0</v>
      </c>
      <c r="K1338" s="1">
        <f>SUMIFS(T_PROF[claims],T_PROF[year],K$2,T_PROF[encounter],K$4,T_PROF[bill_npi],$A1338)</f>
        <v>0</v>
      </c>
      <c r="L1338" s="1">
        <f t="shared" si="142"/>
        <v>0</v>
      </c>
      <c r="M1338" s="18">
        <f>SUMIFS(T_PROF[paid_amt],T_PROF[bill_npi],$A1338,T_PROF[year],M$2,T_PROF[encounter],M$4)</f>
        <v>0</v>
      </c>
      <c r="N1338" s="18">
        <f>SUMIFS(T_PROF[paid_amt],T_PROF[bill_npi],$A1338,T_PROF[year],N$2,T_PROF[encounter],N$4)</f>
        <v>0</v>
      </c>
      <c r="O1338" s="18">
        <f t="shared" si="143"/>
        <v>0</v>
      </c>
      <c r="P1338" s="1">
        <f t="shared" si="144"/>
        <v>0</v>
      </c>
      <c r="Q1338" s="1">
        <f t="shared" si="145"/>
        <v>0</v>
      </c>
      <c r="R1338" s="1">
        <f t="shared" si="146"/>
        <v>0</v>
      </c>
      <c r="S1338" s="2">
        <f>SUM($R$6:$R1338)/SUM($R$6:$R$1749)</f>
        <v>0.99483613258410897</v>
      </c>
    </row>
    <row r="1339" spans="1:19" x14ac:dyDescent="0.35">
      <c r="A1339">
        <v>1427144369</v>
      </c>
      <c r="B1339" t="s">
        <v>351</v>
      </c>
      <c r="C1339" t="s">
        <v>777</v>
      </c>
      <c r="D1339" s="1">
        <f>SUMIFS(T_PROF[claims],T_PROF[year],D$2,T_PROF[encounter],D$4,T_PROF[bill_npi],$A1339)</f>
        <v>0</v>
      </c>
      <c r="E1339" s="1">
        <f>SUMIFS(T_PROF[claims],T_PROF[year],E$2,T_PROF[encounter],E$4,T_PROF[bill_npi],$A1339)</f>
        <v>0</v>
      </c>
      <c r="F1339" s="1">
        <f t="shared" si="140"/>
        <v>0</v>
      </c>
      <c r="G1339" s="1">
        <f>SUMIFS(T_PROF[claims],T_PROF[year],G$2,T_PROF[encounter],G$4,T_PROF[bill_npi],$A1339)</f>
        <v>0</v>
      </c>
      <c r="H1339" s="1">
        <f>SUMIFS(T_PROF[claims],T_PROF[year],H$2,T_PROF[encounter],H$4,T_PROF[bill_npi],$A1339)</f>
        <v>0</v>
      </c>
      <c r="I1339" s="1">
        <f t="shared" si="141"/>
        <v>0</v>
      </c>
      <c r="J1339" s="1">
        <f>SUMIFS(T_PROF[claims],T_PROF[year],J$2,T_PROF[encounter],J$4,T_PROF[bill_npi],$A1339)</f>
        <v>0</v>
      </c>
      <c r="K1339" s="1">
        <f>SUMIFS(T_PROF[claims],T_PROF[year],K$2,T_PROF[encounter],K$4,T_PROF[bill_npi],$A1339)</f>
        <v>0</v>
      </c>
      <c r="L1339" s="1">
        <f t="shared" si="142"/>
        <v>0</v>
      </c>
      <c r="M1339" s="18">
        <f>SUMIFS(T_PROF[paid_amt],T_PROF[bill_npi],$A1339,T_PROF[year],M$2,T_PROF[encounter],M$4)</f>
        <v>0</v>
      </c>
      <c r="N1339" s="18">
        <f>SUMIFS(T_PROF[paid_amt],T_PROF[bill_npi],$A1339,T_PROF[year],N$2,T_PROF[encounter],N$4)</f>
        <v>0</v>
      </c>
      <c r="O1339" s="18">
        <f t="shared" si="143"/>
        <v>0</v>
      </c>
      <c r="P1339" s="1">
        <f t="shared" si="144"/>
        <v>0</v>
      </c>
      <c r="Q1339" s="1">
        <f t="shared" si="145"/>
        <v>0</v>
      </c>
      <c r="R1339" s="1">
        <f t="shared" si="146"/>
        <v>0</v>
      </c>
      <c r="S1339" s="2">
        <f>SUM($R$6:$R1339)/SUM($R$6:$R$1749)</f>
        <v>0.99483613258410897</v>
      </c>
    </row>
    <row r="1340" spans="1:19" x14ac:dyDescent="0.35">
      <c r="A1340">
        <v>1093057002</v>
      </c>
      <c r="B1340" t="s">
        <v>351</v>
      </c>
      <c r="C1340" t="s">
        <v>777</v>
      </c>
      <c r="D1340" s="1">
        <f>SUMIFS(T_PROF[claims],T_PROF[year],D$2,T_PROF[encounter],D$4,T_PROF[bill_npi],$A1340)</f>
        <v>0</v>
      </c>
      <c r="E1340" s="1">
        <f>SUMIFS(T_PROF[claims],T_PROF[year],E$2,T_PROF[encounter],E$4,T_PROF[bill_npi],$A1340)</f>
        <v>0</v>
      </c>
      <c r="F1340" s="1">
        <f t="shared" si="140"/>
        <v>0</v>
      </c>
      <c r="G1340" s="1">
        <f>SUMIFS(T_PROF[claims],T_PROF[year],G$2,T_PROF[encounter],G$4,T_PROF[bill_npi],$A1340)</f>
        <v>0</v>
      </c>
      <c r="H1340" s="1">
        <f>SUMIFS(T_PROF[claims],T_PROF[year],H$2,T_PROF[encounter],H$4,T_PROF[bill_npi],$A1340)</f>
        <v>1</v>
      </c>
      <c r="I1340" s="1">
        <f t="shared" si="141"/>
        <v>1</v>
      </c>
      <c r="J1340" s="1">
        <f>SUMIFS(T_PROF[claims],T_PROF[year],J$2,T_PROF[encounter],J$4,T_PROF[bill_npi],$A1340)</f>
        <v>0</v>
      </c>
      <c r="K1340" s="1">
        <f>SUMIFS(T_PROF[claims],T_PROF[year],K$2,T_PROF[encounter],K$4,T_PROF[bill_npi],$A1340)</f>
        <v>0</v>
      </c>
      <c r="L1340" s="1">
        <f t="shared" si="142"/>
        <v>0</v>
      </c>
      <c r="M1340" s="18">
        <f>SUMIFS(T_PROF[paid_amt],T_PROF[bill_npi],$A1340,T_PROF[year],M$2,T_PROF[encounter],M$4)</f>
        <v>0</v>
      </c>
      <c r="N1340" s="18">
        <f>SUMIFS(T_PROF[paid_amt],T_PROF[bill_npi],$A1340,T_PROF[year],N$2,T_PROF[encounter],N$4)</f>
        <v>0</v>
      </c>
      <c r="O1340" s="18">
        <f t="shared" si="143"/>
        <v>0</v>
      </c>
      <c r="P1340" s="1">
        <f t="shared" si="144"/>
        <v>0</v>
      </c>
      <c r="Q1340" s="1">
        <f t="shared" si="145"/>
        <v>0.33333333333333331</v>
      </c>
      <c r="R1340" s="1">
        <f t="shared" si="146"/>
        <v>0.33333333333333331</v>
      </c>
      <c r="S1340" s="2">
        <f>SUM($R$6:$R1340)/SUM($R$6:$R$1749)</f>
        <v>0.99484648101580408</v>
      </c>
    </row>
    <row r="1341" spans="1:19" x14ac:dyDescent="0.35">
      <c r="A1341">
        <v>1841712270</v>
      </c>
      <c r="B1341" t="s">
        <v>357</v>
      </c>
      <c r="C1341" t="s">
        <v>2208</v>
      </c>
      <c r="D1341" s="1">
        <f>SUMIFS(T_PROF[claims],T_PROF[year],D$2,T_PROF[encounter],D$4,T_PROF[bill_npi],$A1341)</f>
        <v>0</v>
      </c>
      <c r="E1341" s="1">
        <f>SUMIFS(T_PROF[claims],T_PROF[year],E$2,T_PROF[encounter],E$4,T_PROF[bill_npi],$A1341)</f>
        <v>0</v>
      </c>
      <c r="F1341" s="1">
        <f t="shared" si="140"/>
        <v>0</v>
      </c>
      <c r="G1341" s="1">
        <f>SUMIFS(T_PROF[claims],T_PROF[year],G$2,T_PROF[encounter],G$4,T_PROF[bill_npi],$A1341)</f>
        <v>1</v>
      </c>
      <c r="H1341" s="1">
        <f>SUMIFS(T_PROF[claims],T_PROF[year],H$2,T_PROF[encounter],H$4,T_PROF[bill_npi],$A1341)</f>
        <v>0</v>
      </c>
      <c r="I1341" s="1">
        <f t="shared" si="141"/>
        <v>1</v>
      </c>
      <c r="J1341" s="1">
        <f>SUMIFS(T_PROF[claims],T_PROF[year],J$2,T_PROF[encounter],J$4,T_PROF[bill_npi],$A1341)</f>
        <v>1</v>
      </c>
      <c r="K1341" s="1">
        <f>SUMIFS(T_PROF[claims],T_PROF[year],K$2,T_PROF[encounter],K$4,T_PROF[bill_npi],$A1341)</f>
        <v>0</v>
      </c>
      <c r="L1341" s="1">
        <f t="shared" si="142"/>
        <v>1</v>
      </c>
      <c r="M1341" s="18">
        <f>SUMIFS(T_PROF[paid_amt],T_PROF[bill_npi],$A1341,T_PROF[year],M$2,T_PROF[encounter],M$4)</f>
        <v>1462.64</v>
      </c>
      <c r="N1341" s="18">
        <f>SUMIFS(T_PROF[paid_amt],T_PROF[bill_npi],$A1341,T_PROF[year],N$2,T_PROF[encounter],N$4)</f>
        <v>0</v>
      </c>
      <c r="O1341" s="18">
        <f t="shared" si="143"/>
        <v>1462.64</v>
      </c>
      <c r="P1341" s="1">
        <f t="shared" si="144"/>
        <v>0.66666666666666663</v>
      </c>
      <c r="Q1341" s="1">
        <f t="shared" si="145"/>
        <v>0</v>
      </c>
      <c r="R1341" s="1">
        <f t="shared" si="146"/>
        <v>0.66666666666666663</v>
      </c>
      <c r="S1341" s="2">
        <f>SUM($R$6:$R1341)/SUM($R$6:$R$1749)</f>
        <v>0.99486717787919443</v>
      </c>
    </row>
    <row r="1342" spans="1:19" x14ac:dyDescent="0.35">
      <c r="A1342">
        <v>1114158383</v>
      </c>
      <c r="B1342" t="s">
        <v>351</v>
      </c>
      <c r="C1342" t="s">
        <v>777</v>
      </c>
      <c r="D1342" s="1">
        <f>SUMIFS(T_PROF[claims],T_PROF[year],D$2,T_PROF[encounter],D$4,T_PROF[bill_npi],$A1342)</f>
        <v>0</v>
      </c>
      <c r="E1342" s="1">
        <f>SUMIFS(T_PROF[claims],T_PROF[year],E$2,T_PROF[encounter],E$4,T_PROF[bill_npi],$A1342)</f>
        <v>0</v>
      </c>
      <c r="F1342" s="1">
        <f t="shared" si="140"/>
        <v>0</v>
      </c>
      <c r="G1342" s="1">
        <f>SUMIFS(T_PROF[claims],T_PROF[year],G$2,T_PROF[encounter],G$4,T_PROF[bill_npi],$A1342)</f>
        <v>1</v>
      </c>
      <c r="H1342" s="1">
        <f>SUMIFS(T_PROF[claims],T_PROF[year],H$2,T_PROF[encounter],H$4,T_PROF[bill_npi],$A1342)</f>
        <v>0</v>
      </c>
      <c r="I1342" s="1">
        <f t="shared" si="141"/>
        <v>1</v>
      </c>
      <c r="J1342" s="1">
        <f>SUMIFS(T_PROF[claims],T_PROF[year],J$2,T_PROF[encounter],J$4,T_PROF[bill_npi],$A1342)</f>
        <v>0</v>
      </c>
      <c r="K1342" s="1">
        <f>SUMIFS(T_PROF[claims],T_PROF[year],K$2,T_PROF[encounter],K$4,T_PROF[bill_npi],$A1342)</f>
        <v>0</v>
      </c>
      <c r="L1342" s="1">
        <f t="shared" si="142"/>
        <v>0</v>
      </c>
      <c r="M1342" s="18">
        <f>SUMIFS(T_PROF[paid_amt],T_PROF[bill_npi],$A1342,T_PROF[year],M$2,T_PROF[encounter],M$4)</f>
        <v>0</v>
      </c>
      <c r="N1342" s="18">
        <f>SUMIFS(T_PROF[paid_amt],T_PROF[bill_npi],$A1342,T_PROF[year],N$2,T_PROF[encounter],N$4)</f>
        <v>0</v>
      </c>
      <c r="O1342" s="18">
        <f t="shared" si="143"/>
        <v>0</v>
      </c>
      <c r="P1342" s="1">
        <f t="shared" si="144"/>
        <v>0.33333333333333331</v>
      </c>
      <c r="Q1342" s="1">
        <f t="shared" si="145"/>
        <v>0</v>
      </c>
      <c r="R1342" s="1">
        <f t="shared" si="146"/>
        <v>0.33333333333333331</v>
      </c>
      <c r="S1342" s="2">
        <f>SUM($R$6:$R1342)/SUM($R$6:$R$1749)</f>
        <v>0.99487752631088955</v>
      </c>
    </row>
    <row r="1343" spans="1:19" x14ac:dyDescent="0.35">
      <c r="A1343">
        <v>1457307480</v>
      </c>
      <c r="B1343" t="s">
        <v>351</v>
      </c>
      <c r="C1343" t="s">
        <v>777</v>
      </c>
      <c r="D1343" s="1">
        <f>SUMIFS(T_PROF[claims],T_PROF[year],D$2,T_PROF[encounter],D$4,T_PROF[bill_npi],$A1343)</f>
        <v>0</v>
      </c>
      <c r="E1343" s="1">
        <f>SUMIFS(T_PROF[claims],T_PROF[year],E$2,T_PROF[encounter],E$4,T_PROF[bill_npi],$A1343)</f>
        <v>0</v>
      </c>
      <c r="F1343" s="1">
        <f t="shared" si="140"/>
        <v>0</v>
      </c>
      <c r="G1343" s="1">
        <f>SUMIFS(T_PROF[claims],T_PROF[year],G$2,T_PROF[encounter],G$4,T_PROF[bill_npi],$A1343)</f>
        <v>0</v>
      </c>
      <c r="H1343" s="1">
        <f>SUMIFS(T_PROF[claims],T_PROF[year],H$2,T_PROF[encounter],H$4,T_PROF[bill_npi],$A1343)</f>
        <v>0</v>
      </c>
      <c r="I1343" s="1">
        <f t="shared" si="141"/>
        <v>0</v>
      </c>
      <c r="J1343" s="1">
        <f>SUMIFS(T_PROF[claims],T_PROF[year],J$2,T_PROF[encounter],J$4,T_PROF[bill_npi],$A1343)</f>
        <v>2</v>
      </c>
      <c r="K1343" s="1">
        <f>SUMIFS(T_PROF[claims],T_PROF[year],K$2,T_PROF[encounter],K$4,T_PROF[bill_npi],$A1343)</f>
        <v>0</v>
      </c>
      <c r="L1343" s="1">
        <f t="shared" si="142"/>
        <v>2</v>
      </c>
      <c r="M1343" s="18">
        <f>SUMIFS(T_PROF[paid_amt],T_PROF[bill_npi],$A1343,T_PROF[year],M$2,T_PROF[encounter],M$4)</f>
        <v>244.75</v>
      </c>
      <c r="N1343" s="18">
        <f>SUMIFS(T_PROF[paid_amt],T_PROF[bill_npi],$A1343,T_PROF[year],N$2,T_PROF[encounter],N$4)</f>
        <v>0</v>
      </c>
      <c r="O1343" s="18">
        <f t="shared" si="143"/>
        <v>244.75</v>
      </c>
      <c r="P1343" s="1">
        <f t="shared" si="144"/>
        <v>0.66666666666666663</v>
      </c>
      <c r="Q1343" s="1">
        <f t="shared" si="145"/>
        <v>0</v>
      </c>
      <c r="R1343" s="1">
        <f t="shared" si="146"/>
        <v>0.66666666666666663</v>
      </c>
      <c r="S1343" s="2">
        <f>SUM($R$6:$R1343)/SUM($R$6:$R$1749)</f>
        <v>0.99489822317428001</v>
      </c>
    </row>
    <row r="1344" spans="1:19" x14ac:dyDescent="0.35">
      <c r="A1344">
        <v>1841844404</v>
      </c>
      <c r="B1344" t="s">
        <v>367</v>
      </c>
      <c r="C1344" t="s">
        <v>2086</v>
      </c>
      <c r="D1344" s="1">
        <f>SUMIFS(T_PROF[claims],T_PROF[year],D$2,T_PROF[encounter],D$4,T_PROF[bill_npi],$A1344)</f>
        <v>0</v>
      </c>
      <c r="E1344" s="1">
        <f>SUMIFS(T_PROF[claims],T_PROF[year],E$2,T_PROF[encounter],E$4,T_PROF[bill_npi],$A1344)</f>
        <v>0</v>
      </c>
      <c r="F1344" s="1">
        <f t="shared" si="140"/>
        <v>0</v>
      </c>
      <c r="G1344" s="1">
        <f>SUMIFS(T_PROF[claims],T_PROF[year],G$2,T_PROF[encounter],G$4,T_PROF[bill_npi],$A1344)</f>
        <v>1</v>
      </c>
      <c r="H1344" s="1">
        <f>SUMIFS(T_PROF[claims],T_PROF[year],H$2,T_PROF[encounter],H$4,T_PROF[bill_npi],$A1344)</f>
        <v>0</v>
      </c>
      <c r="I1344" s="1">
        <f t="shared" si="141"/>
        <v>1</v>
      </c>
      <c r="J1344" s="1">
        <f>SUMIFS(T_PROF[claims],T_PROF[year],J$2,T_PROF[encounter],J$4,T_PROF[bill_npi],$A1344)</f>
        <v>0</v>
      </c>
      <c r="K1344" s="1">
        <f>SUMIFS(T_PROF[claims],T_PROF[year],K$2,T_PROF[encounter],K$4,T_PROF[bill_npi],$A1344)</f>
        <v>0</v>
      </c>
      <c r="L1344" s="1">
        <f t="shared" si="142"/>
        <v>0</v>
      </c>
      <c r="M1344" s="18">
        <f>SUMIFS(T_PROF[paid_amt],T_PROF[bill_npi],$A1344,T_PROF[year],M$2,T_PROF[encounter],M$4)</f>
        <v>0</v>
      </c>
      <c r="N1344" s="18">
        <f>SUMIFS(T_PROF[paid_amt],T_PROF[bill_npi],$A1344,T_PROF[year],N$2,T_PROF[encounter],N$4)</f>
        <v>0</v>
      </c>
      <c r="O1344" s="18">
        <f t="shared" si="143"/>
        <v>0</v>
      </c>
      <c r="P1344" s="1">
        <f t="shared" si="144"/>
        <v>0.33333333333333331</v>
      </c>
      <c r="Q1344" s="1">
        <f t="shared" si="145"/>
        <v>0</v>
      </c>
      <c r="R1344" s="1">
        <f t="shared" si="146"/>
        <v>0.33333333333333331</v>
      </c>
      <c r="S1344" s="2">
        <f>SUM($R$6:$R1344)/SUM($R$6:$R$1749)</f>
        <v>0.99490857160597512</v>
      </c>
    </row>
    <row r="1345" spans="1:19" x14ac:dyDescent="0.35">
      <c r="A1345">
        <v>1609026327</v>
      </c>
      <c r="B1345" t="s">
        <v>351</v>
      </c>
      <c r="C1345" t="s">
        <v>777</v>
      </c>
      <c r="D1345" s="1">
        <f>SUMIFS(T_PROF[claims],T_PROF[year],D$2,T_PROF[encounter],D$4,T_PROF[bill_npi],$A1345)</f>
        <v>0</v>
      </c>
      <c r="E1345" s="1">
        <f>SUMIFS(T_PROF[claims],T_PROF[year],E$2,T_PROF[encounter],E$4,T_PROF[bill_npi],$A1345)</f>
        <v>0</v>
      </c>
      <c r="F1345" s="1">
        <f t="shared" si="140"/>
        <v>0</v>
      </c>
      <c r="G1345" s="1">
        <f>SUMIFS(T_PROF[claims],T_PROF[year],G$2,T_PROF[encounter],G$4,T_PROF[bill_npi],$A1345)</f>
        <v>0</v>
      </c>
      <c r="H1345" s="1">
        <f>SUMIFS(T_PROF[claims],T_PROF[year],H$2,T_PROF[encounter],H$4,T_PROF[bill_npi],$A1345)</f>
        <v>0</v>
      </c>
      <c r="I1345" s="1">
        <f t="shared" si="141"/>
        <v>0</v>
      </c>
      <c r="J1345" s="1">
        <f>SUMIFS(T_PROF[claims],T_PROF[year],J$2,T_PROF[encounter],J$4,T_PROF[bill_npi],$A1345)</f>
        <v>0</v>
      </c>
      <c r="K1345" s="1">
        <f>SUMIFS(T_PROF[claims],T_PROF[year],K$2,T_PROF[encounter],K$4,T_PROF[bill_npi],$A1345)</f>
        <v>0</v>
      </c>
      <c r="L1345" s="1">
        <f t="shared" si="142"/>
        <v>0</v>
      </c>
      <c r="M1345" s="18">
        <f>SUMIFS(T_PROF[paid_amt],T_PROF[bill_npi],$A1345,T_PROF[year],M$2,T_PROF[encounter],M$4)</f>
        <v>0</v>
      </c>
      <c r="N1345" s="18">
        <f>SUMIFS(T_PROF[paid_amt],T_PROF[bill_npi],$A1345,T_PROF[year],N$2,T_PROF[encounter],N$4)</f>
        <v>0</v>
      </c>
      <c r="O1345" s="18">
        <f t="shared" si="143"/>
        <v>0</v>
      </c>
      <c r="P1345" s="1">
        <f t="shared" si="144"/>
        <v>0</v>
      </c>
      <c r="Q1345" s="1">
        <f t="shared" si="145"/>
        <v>0</v>
      </c>
      <c r="R1345" s="1">
        <f t="shared" si="146"/>
        <v>0</v>
      </c>
      <c r="S1345" s="2">
        <f>SUM($R$6:$R1345)/SUM($R$6:$R$1749)</f>
        <v>0.99490857160597512</v>
      </c>
    </row>
    <row r="1346" spans="1:19" x14ac:dyDescent="0.35">
      <c r="A1346">
        <v>1033437611</v>
      </c>
      <c r="B1346" t="s">
        <v>351</v>
      </c>
      <c r="C1346" t="s">
        <v>777</v>
      </c>
      <c r="D1346" s="1">
        <f>SUMIFS(T_PROF[claims],T_PROF[year],D$2,T_PROF[encounter],D$4,T_PROF[bill_npi],$A1346)</f>
        <v>0</v>
      </c>
      <c r="E1346" s="1">
        <f>SUMIFS(T_PROF[claims],T_PROF[year],E$2,T_PROF[encounter],E$4,T_PROF[bill_npi],$A1346)</f>
        <v>0</v>
      </c>
      <c r="F1346" s="1">
        <f t="shared" si="140"/>
        <v>0</v>
      </c>
      <c r="G1346" s="1">
        <f>SUMIFS(T_PROF[claims],T_PROF[year],G$2,T_PROF[encounter],G$4,T_PROF[bill_npi],$A1346)</f>
        <v>0</v>
      </c>
      <c r="H1346" s="1">
        <f>SUMIFS(T_PROF[claims],T_PROF[year],H$2,T_PROF[encounter],H$4,T_PROF[bill_npi],$A1346)</f>
        <v>1</v>
      </c>
      <c r="I1346" s="1">
        <f t="shared" si="141"/>
        <v>1</v>
      </c>
      <c r="J1346" s="1">
        <f>SUMIFS(T_PROF[claims],T_PROF[year],J$2,T_PROF[encounter],J$4,T_PROF[bill_npi],$A1346)</f>
        <v>0</v>
      </c>
      <c r="K1346" s="1">
        <f>SUMIFS(T_PROF[claims],T_PROF[year],K$2,T_PROF[encounter],K$4,T_PROF[bill_npi],$A1346)</f>
        <v>0</v>
      </c>
      <c r="L1346" s="1">
        <f t="shared" si="142"/>
        <v>0</v>
      </c>
      <c r="M1346" s="18">
        <f>SUMIFS(T_PROF[paid_amt],T_PROF[bill_npi],$A1346,T_PROF[year],M$2,T_PROF[encounter],M$4)</f>
        <v>0</v>
      </c>
      <c r="N1346" s="18">
        <f>SUMIFS(T_PROF[paid_amt],T_PROF[bill_npi],$A1346,T_PROF[year],N$2,T_PROF[encounter],N$4)</f>
        <v>0</v>
      </c>
      <c r="O1346" s="18">
        <f t="shared" si="143"/>
        <v>0</v>
      </c>
      <c r="P1346" s="1">
        <f t="shared" si="144"/>
        <v>0</v>
      </c>
      <c r="Q1346" s="1">
        <f t="shared" si="145"/>
        <v>0.33333333333333331</v>
      </c>
      <c r="R1346" s="1">
        <f t="shared" si="146"/>
        <v>0.33333333333333331</v>
      </c>
      <c r="S1346" s="2">
        <f>SUM($R$6:$R1346)/SUM($R$6:$R$1749)</f>
        <v>0.99491892003767024</v>
      </c>
    </row>
    <row r="1347" spans="1:19" x14ac:dyDescent="0.35">
      <c r="A1347">
        <v>1861791287</v>
      </c>
      <c r="B1347" t="s">
        <v>381</v>
      </c>
      <c r="C1347" t="s">
        <v>2306</v>
      </c>
      <c r="D1347" s="1">
        <f>SUMIFS(T_PROF[claims],T_PROF[year],D$2,T_PROF[encounter],D$4,T_PROF[bill_npi],$A1347)</f>
        <v>0</v>
      </c>
      <c r="E1347" s="1">
        <f>SUMIFS(T_PROF[claims],T_PROF[year],E$2,T_PROF[encounter],E$4,T_PROF[bill_npi],$A1347)</f>
        <v>0</v>
      </c>
      <c r="F1347" s="1">
        <f t="shared" si="140"/>
        <v>0</v>
      </c>
      <c r="G1347" s="1">
        <f>SUMIFS(T_PROF[claims],T_PROF[year],G$2,T_PROF[encounter],G$4,T_PROF[bill_npi],$A1347)</f>
        <v>1</v>
      </c>
      <c r="H1347" s="1">
        <f>SUMIFS(T_PROF[claims],T_PROF[year],H$2,T_PROF[encounter],H$4,T_PROF[bill_npi],$A1347)</f>
        <v>0</v>
      </c>
      <c r="I1347" s="1">
        <f t="shared" si="141"/>
        <v>1</v>
      </c>
      <c r="J1347" s="1">
        <f>SUMIFS(T_PROF[claims],T_PROF[year],J$2,T_PROF[encounter],J$4,T_PROF[bill_npi],$A1347)</f>
        <v>0</v>
      </c>
      <c r="K1347" s="1">
        <f>SUMIFS(T_PROF[claims],T_PROF[year],K$2,T_PROF[encounter],K$4,T_PROF[bill_npi],$A1347)</f>
        <v>0</v>
      </c>
      <c r="L1347" s="1">
        <f t="shared" si="142"/>
        <v>0</v>
      </c>
      <c r="M1347" s="18">
        <f>SUMIFS(T_PROF[paid_amt],T_PROF[bill_npi],$A1347,T_PROF[year],M$2,T_PROF[encounter],M$4)</f>
        <v>0</v>
      </c>
      <c r="N1347" s="18">
        <f>SUMIFS(T_PROF[paid_amt],T_PROF[bill_npi],$A1347,T_PROF[year],N$2,T_PROF[encounter],N$4)</f>
        <v>0</v>
      </c>
      <c r="O1347" s="18">
        <f t="shared" si="143"/>
        <v>0</v>
      </c>
      <c r="P1347" s="1">
        <f t="shared" si="144"/>
        <v>0.33333333333333331</v>
      </c>
      <c r="Q1347" s="1">
        <f t="shared" si="145"/>
        <v>0</v>
      </c>
      <c r="R1347" s="1">
        <f t="shared" si="146"/>
        <v>0.33333333333333331</v>
      </c>
      <c r="S1347" s="2">
        <f>SUM($R$6:$R1347)/SUM($R$6:$R$1749)</f>
        <v>0.99492926846936536</v>
      </c>
    </row>
    <row r="1348" spans="1:19" x14ac:dyDescent="0.35">
      <c r="A1348">
        <v>1194043265</v>
      </c>
      <c r="B1348" t="s">
        <v>351</v>
      </c>
      <c r="C1348" t="s">
        <v>777</v>
      </c>
      <c r="D1348" s="1">
        <f>SUMIFS(T_PROF[claims],T_PROF[year],D$2,T_PROF[encounter],D$4,T_PROF[bill_npi],$A1348)</f>
        <v>0</v>
      </c>
      <c r="E1348" s="1">
        <f>SUMIFS(T_PROF[claims],T_PROF[year],E$2,T_PROF[encounter],E$4,T_PROF[bill_npi],$A1348)</f>
        <v>0</v>
      </c>
      <c r="F1348" s="1">
        <f t="shared" si="140"/>
        <v>0</v>
      </c>
      <c r="G1348" s="1">
        <f>SUMIFS(T_PROF[claims],T_PROF[year],G$2,T_PROF[encounter],G$4,T_PROF[bill_npi],$A1348)</f>
        <v>1</v>
      </c>
      <c r="H1348" s="1">
        <f>SUMIFS(T_PROF[claims],T_PROF[year],H$2,T_PROF[encounter],H$4,T_PROF[bill_npi],$A1348)</f>
        <v>0</v>
      </c>
      <c r="I1348" s="1">
        <f t="shared" si="141"/>
        <v>1</v>
      </c>
      <c r="J1348" s="1">
        <f>SUMIFS(T_PROF[claims],T_PROF[year],J$2,T_PROF[encounter],J$4,T_PROF[bill_npi],$A1348)</f>
        <v>0</v>
      </c>
      <c r="K1348" s="1">
        <f>SUMIFS(T_PROF[claims],T_PROF[year],K$2,T_PROF[encounter],K$4,T_PROF[bill_npi],$A1348)</f>
        <v>0</v>
      </c>
      <c r="L1348" s="1">
        <f t="shared" si="142"/>
        <v>0</v>
      </c>
      <c r="M1348" s="18">
        <f>SUMIFS(T_PROF[paid_amt],T_PROF[bill_npi],$A1348,T_PROF[year],M$2,T_PROF[encounter],M$4)</f>
        <v>0</v>
      </c>
      <c r="N1348" s="18">
        <f>SUMIFS(T_PROF[paid_amt],T_PROF[bill_npi],$A1348,T_PROF[year],N$2,T_PROF[encounter],N$4)</f>
        <v>0</v>
      </c>
      <c r="O1348" s="18">
        <f t="shared" si="143"/>
        <v>0</v>
      </c>
      <c r="P1348" s="1">
        <f t="shared" si="144"/>
        <v>0.33333333333333331</v>
      </c>
      <c r="Q1348" s="1">
        <f t="shared" si="145"/>
        <v>0</v>
      </c>
      <c r="R1348" s="1">
        <f t="shared" si="146"/>
        <v>0.33333333333333331</v>
      </c>
      <c r="S1348" s="2">
        <f>SUM($R$6:$R1348)/SUM($R$6:$R$1749)</f>
        <v>0.99493961690106059</v>
      </c>
    </row>
    <row r="1349" spans="1:19" x14ac:dyDescent="0.35">
      <c r="A1349">
        <v>1609132091</v>
      </c>
      <c r="B1349" t="s">
        <v>351</v>
      </c>
      <c r="C1349" t="s">
        <v>777</v>
      </c>
      <c r="D1349" s="1">
        <f>SUMIFS(T_PROF[claims],T_PROF[year],D$2,T_PROF[encounter],D$4,T_PROF[bill_npi],$A1349)</f>
        <v>0</v>
      </c>
      <c r="E1349" s="1">
        <f>SUMIFS(T_PROF[claims],T_PROF[year],E$2,T_PROF[encounter],E$4,T_PROF[bill_npi],$A1349)</f>
        <v>0</v>
      </c>
      <c r="F1349" s="1">
        <f t="shared" si="140"/>
        <v>0</v>
      </c>
      <c r="G1349" s="1">
        <f>SUMIFS(T_PROF[claims],T_PROF[year],G$2,T_PROF[encounter],G$4,T_PROF[bill_npi],$A1349)</f>
        <v>0</v>
      </c>
      <c r="H1349" s="1">
        <f>SUMIFS(T_PROF[claims],T_PROF[year],H$2,T_PROF[encounter],H$4,T_PROF[bill_npi],$A1349)</f>
        <v>0</v>
      </c>
      <c r="I1349" s="1">
        <f t="shared" si="141"/>
        <v>0</v>
      </c>
      <c r="J1349" s="1">
        <f>SUMIFS(T_PROF[claims],T_PROF[year],J$2,T_PROF[encounter],J$4,T_PROF[bill_npi],$A1349)</f>
        <v>0</v>
      </c>
      <c r="K1349" s="1">
        <f>SUMIFS(T_PROF[claims],T_PROF[year],K$2,T_PROF[encounter],K$4,T_PROF[bill_npi],$A1349)</f>
        <v>0</v>
      </c>
      <c r="L1349" s="1">
        <f t="shared" si="142"/>
        <v>0</v>
      </c>
      <c r="M1349" s="18">
        <f>SUMIFS(T_PROF[paid_amt],T_PROF[bill_npi],$A1349,T_PROF[year],M$2,T_PROF[encounter],M$4)</f>
        <v>0</v>
      </c>
      <c r="N1349" s="18">
        <f>SUMIFS(T_PROF[paid_amt],T_PROF[bill_npi],$A1349,T_PROF[year],N$2,T_PROF[encounter],N$4)</f>
        <v>0</v>
      </c>
      <c r="O1349" s="18">
        <f t="shared" si="143"/>
        <v>0</v>
      </c>
      <c r="P1349" s="1">
        <f t="shared" si="144"/>
        <v>0</v>
      </c>
      <c r="Q1349" s="1">
        <f t="shared" si="145"/>
        <v>0</v>
      </c>
      <c r="R1349" s="1">
        <f t="shared" si="146"/>
        <v>0</v>
      </c>
      <c r="S1349" s="2">
        <f>SUM($R$6:$R1349)/SUM($R$6:$R$1749)</f>
        <v>0.99493961690106059</v>
      </c>
    </row>
    <row r="1350" spans="1:19" x14ac:dyDescent="0.35">
      <c r="A1350">
        <v>1699940940</v>
      </c>
      <c r="B1350" t="s">
        <v>361</v>
      </c>
      <c r="C1350" t="s">
        <v>546</v>
      </c>
      <c r="D1350" s="1">
        <f>SUMIFS(T_PROF[claims],T_PROF[year],D$2,T_PROF[encounter],D$4,T_PROF[bill_npi],$A1350)</f>
        <v>0</v>
      </c>
      <c r="E1350" s="1">
        <f>SUMIFS(T_PROF[claims],T_PROF[year],E$2,T_PROF[encounter],E$4,T_PROF[bill_npi],$A1350)</f>
        <v>1</v>
      </c>
      <c r="F1350" s="1">
        <f t="shared" ref="F1350:F1413" si="147">SUM(D1350,E1350)</f>
        <v>1</v>
      </c>
      <c r="G1350" s="1">
        <f>SUMIFS(T_PROF[claims],T_PROF[year],G$2,T_PROF[encounter],G$4,T_PROF[bill_npi],$A1350)</f>
        <v>0</v>
      </c>
      <c r="H1350" s="1">
        <f>SUMIFS(T_PROF[claims],T_PROF[year],H$2,T_PROF[encounter],H$4,T_PROF[bill_npi],$A1350)</f>
        <v>0</v>
      </c>
      <c r="I1350" s="1">
        <f t="shared" ref="I1350:I1413" si="148">SUM(G1350,H1350)</f>
        <v>0</v>
      </c>
      <c r="J1350" s="1">
        <f>SUMIFS(T_PROF[claims],T_PROF[year],J$2,T_PROF[encounter],J$4,T_PROF[bill_npi],$A1350)</f>
        <v>0</v>
      </c>
      <c r="K1350" s="1">
        <f>SUMIFS(T_PROF[claims],T_PROF[year],K$2,T_PROF[encounter],K$4,T_PROF[bill_npi],$A1350)</f>
        <v>0</v>
      </c>
      <c r="L1350" s="1">
        <f t="shared" ref="L1350:L1413" si="149">SUM(J1350,K1350)</f>
        <v>0</v>
      </c>
      <c r="M1350" s="18">
        <f>SUMIFS(T_PROF[paid_amt],T_PROF[bill_npi],$A1350,T_PROF[year],M$2,T_PROF[encounter],M$4)</f>
        <v>0</v>
      </c>
      <c r="N1350" s="18">
        <f>SUMIFS(T_PROF[paid_amt],T_PROF[bill_npi],$A1350,T_PROF[year],N$2,T_PROF[encounter],N$4)</f>
        <v>0</v>
      </c>
      <c r="O1350" s="18">
        <f t="shared" si="143"/>
        <v>0</v>
      </c>
      <c r="P1350" s="1">
        <f t="shared" si="144"/>
        <v>0</v>
      </c>
      <c r="Q1350" s="1">
        <f t="shared" si="145"/>
        <v>0.33333333333333331</v>
      </c>
      <c r="R1350" s="1">
        <f t="shared" si="146"/>
        <v>0.33333333333333331</v>
      </c>
      <c r="S1350" s="2">
        <f>SUM($R$6:$R1350)/SUM($R$6:$R$1749)</f>
        <v>0.9949499653327557</v>
      </c>
    </row>
    <row r="1351" spans="1:19" x14ac:dyDescent="0.35">
      <c r="A1351">
        <v>1922488618</v>
      </c>
      <c r="B1351" t="s">
        <v>354</v>
      </c>
      <c r="C1351" t="s">
        <v>777</v>
      </c>
      <c r="D1351" s="1">
        <f>SUMIFS(T_PROF[claims],T_PROF[year],D$2,T_PROF[encounter],D$4,T_PROF[bill_npi],$A1351)</f>
        <v>0</v>
      </c>
      <c r="E1351" s="1">
        <f>SUMIFS(T_PROF[claims],T_PROF[year],E$2,T_PROF[encounter],E$4,T_PROF[bill_npi],$A1351)</f>
        <v>1</v>
      </c>
      <c r="F1351" s="1">
        <f t="shared" si="147"/>
        <v>1</v>
      </c>
      <c r="G1351" s="1">
        <f>SUMIFS(T_PROF[claims],T_PROF[year],G$2,T_PROF[encounter],G$4,T_PROF[bill_npi],$A1351)</f>
        <v>0</v>
      </c>
      <c r="H1351" s="1">
        <f>SUMIFS(T_PROF[claims],T_PROF[year],H$2,T_PROF[encounter],H$4,T_PROF[bill_npi],$A1351)</f>
        <v>0</v>
      </c>
      <c r="I1351" s="1">
        <f t="shared" si="148"/>
        <v>0</v>
      </c>
      <c r="J1351" s="1">
        <f>SUMIFS(T_PROF[claims],T_PROF[year],J$2,T_PROF[encounter],J$4,T_PROF[bill_npi],$A1351)</f>
        <v>0</v>
      </c>
      <c r="K1351" s="1">
        <f>SUMIFS(T_PROF[claims],T_PROF[year],K$2,T_PROF[encounter],K$4,T_PROF[bill_npi],$A1351)</f>
        <v>1</v>
      </c>
      <c r="L1351" s="1">
        <f t="shared" si="149"/>
        <v>1</v>
      </c>
      <c r="M1351" s="18">
        <f>SUMIFS(T_PROF[paid_amt],T_PROF[bill_npi],$A1351,T_PROF[year],M$2,T_PROF[encounter],M$4)</f>
        <v>0</v>
      </c>
      <c r="N1351" s="18">
        <f>SUMIFS(T_PROF[paid_amt],T_PROF[bill_npi],$A1351,T_PROF[year],N$2,T_PROF[encounter],N$4)</f>
        <v>1280.5</v>
      </c>
      <c r="O1351" s="18">
        <f t="shared" ref="O1351:O1414" si="150">SUM(M1351:N1351)</f>
        <v>1280.5</v>
      </c>
      <c r="P1351" s="1">
        <f t="shared" ref="P1351:P1414" si="151">AVERAGE(J1351,G1351,D1351)</f>
        <v>0</v>
      </c>
      <c r="Q1351" s="1">
        <f t="shared" ref="Q1351:Q1414" si="152">AVERAGE(K1351,H1351,E1351)</f>
        <v>0.66666666666666663</v>
      </c>
      <c r="R1351" s="1">
        <f t="shared" ref="R1351:R1414" si="153">AVERAGE(L1351,I1351,F1351)</f>
        <v>0.66666666666666663</v>
      </c>
      <c r="S1351" s="2">
        <f>SUM($R$6:$R1351)/SUM($R$6:$R$1749)</f>
        <v>0.99497066219614605</v>
      </c>
    </row>
    <row r="1352" spans="1:19" x14ac:dyDescent="0.35">
      <c r="A1352">
        <v>1861478018</v>
      </c>
      <c r="B1352" t="s">
        <v>351</v>
      </c>
      <c r="C1352" t="s">
        <v>777</v>
      </c>
      <c r="D1352" s="1">
        <f>SUMIFS(T_PROF[claims],T_PROF[year],D$2,T_PROF[encounter],D$4,T_PROF[bill_npi],$A1352)</f>
        <v>0</v>
      </c>
      <c r="E1352" s="1">
        <f>SUMIFS(T_PROF[claims],T_PROF[year],E$2,T_PROF[encounter],E$4,T_PROF[bill_npi],$A1352)</f>
        <v>0</v>
      </c>
      <c r="F1352" s="1">
        <f t="shared" si="147"/>
        <v>0</v>
      </c>
      <c r="G1352" s="1">
        <f>SUMIFS(T_PROF[claims],T_PROF[year],G$2,T_PROF[encounter],G$4,T_PROF[bill_npi],$A1352)</f>
        <v>0</v>
      </c>
      <c r="H1352" s="1">
        <f>SUMIFS(T_PROF[claims],T_PROF[year],H$2,T_PROF[encounter],H$4,T_PROF[bill_npi],$A1352)</f>
        <v>0</v>
      </c>
      <c r="I1352" s="1">
        <f t="shared" si="148"/>
        <v>0</v>
      </c>
      <c r="J1352" s="1">
        <f>SUMIFS(T_PROF[claims],T_PROF[year],J$2,T_PROF[encounter],J$4,T_PROF[bill_npi],$A1352)</f>
        <v>0</v>
      </c>
      <c r="K1352" s="1">
        <f>SUMIFS(T_PROF[claims],T_PROF[year],K$2,T_PROF[encounter],K$4,T_PROF[bill_npi],$A1352)</f>
        <v>0</v>
      </c>
      <c r="L1352" s="1">
        <f t="shared" si="149"/>
        <v>0</v>
      </c>
      <c r="M1352" s="18">
        <f>SUMIFS(T_PROF[paid_amt],T_PROF[bill_npi],$A1352,T_PROF[year],M$2,T_PROF[encounter],M$4)</f>
        <v>0</v>
      </c>
      <c r="N1352" s="18">
        <f>SUMIFS(T_PROF[paid_amt],T_PROF[bill_npi],$A1352,T_PROF[year],N$2,T_PROF[encounter],N$4)</f>
        <v>0</v>
      </c>
      <c r="O1352" s="18">
        <f t="shared" si="150"/>
        <v>0</v>
      </c>
      <c r="P1352" s="1">
        <f t="shared" si="151"/>
        <v>0</v>
      </c>
      <c r="Q1352" s="1">
        <f t="shared" si="152"/>
        <v>0</v>
      </c>
      <c r="R1352" s="1">
        <f t="shared" si="153"/>
        <v>0</v>
      </c>
      <c r="S1352" s="2">
        <f>SUM($R$6:$R1352)/SUM($R$6:$R$1749)</f>
        <v>0.99497066219614605</v>
      </c>
    </row>
    <row r="1353" spans="1:19" x14ac:dyDescent="0.35">
      <c r="A1353">
        <v>1346450764</v>
      </c>
      <c r="B1353" t="s">
        <v>351</v>
      </c>
      <c r="C1353" t="s">
        <v>777</v>
      </c>
      <c r="D1353" s="1">
        <f>SUMIFS(T_PROF[claims],T_PROF[year],D$2,T_PROF[encounter],D$4,T_PROF[bill_npi],$A1353)</f>
        <v>0</v>
      </c>
      <c r="E1353" s="1">
        <f>SUMIFS(T_PROF[claims],T_PROF[year],E$2,T_PROF[encounter],E$4,T_PROF[bill_npi],$A1353)</f>
        <v>0</v>
      </c>
      <c r="F1353" s="1">
        <f t="shared" si="147"/>
        <v>0</v>
      </c>
      <c r="G1353" s="1">
        <f>SUMIFS(T_PROF[claims],T_PROF[year],G$2,T_PROF[encounter],G$4,T_PROF[bill_npi],$A1353)</f>
        <v>0</v>
      </c>
      <c r="H1353" s="1">
        <f>SUMIFS(T_PROF[claims],T_PROF[year],H$2,T_PROF[encounter],H$4,T_PROF[bill_npi],$A1353)</f>
        <v>0</v>
      </c>
      <c r="I1353" s="1">
        <f t="shared" si="148"/>
        <v>0</v>
      </c>
      <c r="J1353" s="1">
        <f>SUMIFS(T_PROF[claims],T_PROF[year],J$2,T_PROF[encounter],J$4,T_PROF[bill_npi],$A1353)</f>
        <v>0</v>
      </c>
      <c r="K1353" s="1">
        <f>SUMIFS(T_PROF[claims],T_PROF[year],K$2,T_PROF[encounter],K$4,T_PROF[bill_npi],$A1353)</f>
        <v>0</v>
      </c>
      <c r="L1353" s="1">
        <f t="shared" si="149"/>
        <v>0</v>
      </c>
      <c r="M1353" s="18">
        <f>SUMIFS(T_PROF[paid_amt],T_PROF[bill_npi],$A1353,T_PROF[year],M$2,T_PROF[encounter],M$4)</f>
        <v>0</v>
      </c>
      <c r="N1353" s="18">
        <f>SUMIFS(T_PROF[paid_amt],T_PROF[bill_npi],$A1353,T_PROF[year],N$2,T_PROF[encounter],N$4)</f>
        <v>0</v>
      </c>
      <c r="O1353" s="18">
        <f t="shared" si="150"/>
        <v>0</v>
      </c>
      <c r="P1353" s="1">
        <f t="shared" si="151"/>
        <v>0</v>
      </c>
      <c r="Q1353" s="1">
        <f t="shared" si="152"/>
        <v>0</v>
      </c>
      <c r="R1353" s="1">
        <f t="shared" si="153"/>
        <v>0</v>
      </c>
      <c r="S1353" s="2">
        <f>SUM($R$6:$R1353)/SUM($R$6:$R$1749)</f>
        <v>0.99497066219614605</v>
      </c>
    </row>
    <row r="1354" spans="1:19" x14ac:dyDescent="0.35">
      <c r="A1354">
        <v>1750611190</v>
      </c>
      <c r="B1354" t="s">
        <v>351</v>
      </c>
      <c r="C1354" t="s">
        <v>777</v>
      </c>
      <c r="D1354" s="1">
        <f>SUMIFS(T_PROF[claims],T_PROF[year],D$2,T_PROF[encounter],D$4,T_PROF[bill_npi],$A1354)</f>
        <v>1</v>
      </c>
      <c r="E1354" s="1">
        <f>SUMIFS(T_PROF[claims],T_PROF[year],E$2,T_PROF[encounter],E$4,T_PROF[bill_npi],$A1354)</f>
        <v>0</v>
      </c>
      <c r="F1354" s="1">
        <f t="shared" si="147"/>
        <v>1</v>
      </c>
      <c r="G1354" s="1">
        <f>SUMIFS(T_PROF[claims],T_PROF[year],G$2,T_PROF[encounter],G$4,T_PROF[bill_npi],$A1354)</f>
        <v>0</v>
      </c>
      <c r="H1354" s="1">
        <f>SUMIFS(T_PROF[claims],T_PROF[year],H$2,T_PROF[encounter],H$4,T_PROF[bill_npi],$A1354)</f>
        <v>0</v>
      </c>
      <c r="I1354" s="1">
        <f t="shared" si="148"/>
        <v>0</v>
      </c>
      <c r="J1354" s="1">
        <f>SUMIFS(T_PROF[claims],T_PROF[year],J$2,T_PROF[encounter],J$4,T_PROF[bill_npi],$A1354)</f>
        <v>0</v>
      </c>
      <c r="K1354" s="1">
        <f>SUMIFS(T_PROF[claims],T_PROF[year],K$2,T_PROF[encounter],K$4,T_PROF[bill_npi],$A1354)</f>
        <v>0</v>
      </c>
      <c r="L1354" s="1">
        <f t="shared" si="149"/>
        <v>0</v>
      </c>
      <c r="M1354" s="18">
        <f>SUMIFS(T_PROF[paid_amt],T_PROF[bill_npi],$A1354,T_PROF[year],M$2,T_PROF[encounter],M$4)</f>
        <v>0</v>
      </c>
      <c r="N1354" s="18">
        <f>SUMIFS(T_PROF[paid_amt],T_PROF[bill_npi],$A1354,T_PROF[year],N$2,T_PROF[encounter],N$4)</f>
        <v>0</v>
      </c>
      <c r="O1354" s="18">
        <f t="shared" si="150"/>
        <v>0</v>
      </c>
      <c r="P1354" s="1">
        <f t="shared" si="151"/>
        <v>0.33333333333333331</v>
      </c>
      <c r="Q1354" s="1">
        <f t="shared" si="152"/>
        <v>0</v>
      </c>
      <c r="R1354" s="1">
        <f t="shared" si="153"/>
        <v>0.33333333333333331</v>
      </c>
      <c r="S1354" s="2">
        <f>SUM($R$6:$R1354)/SUM($R$6:$R$1749)</f>
        <v>0.99498101062784117</v>
      </c>
    </row>
    <row r="1355" spans="1:19" x14ac:dyDescent="0.35">
      <c r="A1355">
        <v>1750341574</v>
      </c>
      <c r="B1355" t="s">
        <v>351</v>
      </c>
      <c r="C1355" t="s">
        <v>777</v>
      </c>
      <c r="D1355" s="1">
        <f>SUMIFS(T_PROF[claims],T_PROF[year],D$2,T_PROF[encounter],D$4,T_PROF[bill_npi],$A1355)</f>
        <v>1</v>
      </c>
      <c r="E1355" s="1">
        <f>SUMIFS(T_PROF[claims],T_PROF[year],E$2,T_PROF[encounter],E$4,T_PROF[bill_npi],$A1355)</f>
        <v>0</v>
      </c>
      <c r="F1355" s="1">
        <f t="shared" si="147"/>
        <v>1</v>
      </c>
      <c r="G1355" s="1">
        <f>SUMIFS(T_PROF[claims],T_PROF[year],G$2,T_PROF[encounter],G$4,T_PROF[bill_npi],$A1355)</f>
        <v>0</v>
      </c>
      <c r="H1355" s="1">
        <f>SUMIFS(T_PROF[claims],T_PROF[year],H$2,T_PROF[encounter],H$4,T_PROF[bill_npi],$A1355)</f>
        <v>0</v>
      </c>
      <c r="I1355" s="1">
        <f t="shared" si="148"/>
        <v>0</v>
      </c>
      <c r="J1355" s="1">
        <f>SUMIFS(T_PROF[claims],T_PROF[year],J$2,T_PROF[encounter],J$4,T_PROF[bill_npi],$A1355)</f>
        <v>0</v>
      </c>
      <c r="K1355" s="1">
        <f>SUMIFS(T_PROF[claims],T_PROF[year],K$2,T_PROF[encounter],K$4,T_PROF[bill_npi],$A1355)</f>
        <v>0</v>
      </c>
      <c r="L1355" s="1">
        <f t="shared" si="149"/>
        <v>0</v>
      </c>
      <c r="M1355" s="18">
        <f>SUMIFS(T_PROF[paid_amt],T_PROF[bill_npi],$A1355,T_PROF[year],M$2,T_PROF[encounter],M$4)</f>
        <v>0</v>
      </c>
      <c r="N1355" s="18">
        <f>SUMIFS(T_PROF[paid_amt],T_PROF[bill_npi],$A1355,T_PROF[year],N$2,T_PROF[encounter],N$4)</f>
        <v>0</v>
      </c>
      <c r="O1355" s="18">
        <f t="shared" si="150"/>
        <v>0</v>
      </c>
      <c r="P1355" s="1">
        <f t="shared" si="151"/>
        <v>0.33333333333333331</v>
      </c>
      <c r="Q1355" s="1">
        <f t="shared" si="152"/>
        <v>0</v>
      </c>
      <c r="R1355" s="1">
        <f t="shared" si="153"/>
        <v>0.33333333333333331</v>
      </c>
      <c r="S1355" s="2">
        <f>SUM($R$6:$R1355)/SUM($R$6:$R$1749)</f>
        <v>0.9949913590595364</v>
      </c>
    </row>
    <row r="1356" spans="1:19" x14ac:dyDescent="0.35">
      <c r="A1356">
        <v>1164711370</v>
      </c>
      <c r="B1356" t="s">
        <v>351</v>
      </c>
      <c r="C1356" t="s">
        <v>777</v>
      </c>
      <c r="D1356" s="1">
        <f>SUMIFS(T_PROF[claims],T_PROF[year],D$2,T_PROF[encounter],D$4,T_PROF[bill_npi],$A1356)</f>
        <v>0</v>
      </c>
      <c r="E1356" s="1">
        <f>SUMIFS(T_PROF[claims],T_PROF[year],E$2,T_PROF[encounter],E$4,T_PROF[bill_npi],$A1356)</f>
        <v>0</v>
      </c>
      <c r="F1356" s="1">
        <f t="shared" si="147"/>
        <v>0</v>
      </c>
      <c r="G1356" s="1">
        <f>SUMIFS(T_PROF[claims],T_PROF[year],G$2,T_PROF[encounter],G$4,T_PROF[bill_npi],$A1356)</f>
        <v>0</v>
      </c>
      <c r="H1356" s="1">
        <f>SUMIFS(T_PROF[claims],T_PROF[year],H$2,T_PROF[encounter],H$4,T_PROF[bill_npi],$A1356)</f>
        <v>0</v>
      </c>
      <c r="I1356" s="1">
        <f t="shared" si="148"/>
        <v>0</v>
      </c>
      <c r="J1356" s="1">
        <f>SUMIFS(T_PROF[claims],T_PROF[year],J$2,T_PROF[encounter],J$4,T_PROF[bill_npi],$A1356)</f>
        <v>0</v>
      </c>
      <c r="K1356" s="1">
        <f>SUMIFS(T_PROF[claims],T_PROF[year],K$2,T_PROF[encounter],K$4,T_PROF[bill_npi],$A1356)</f>
        <v>0</v>
      </c>
      <c r="L1356" s="1">
        <f t="shared" si="149"/>
        <v>0</v>
      </c>
      <c r="M1356" s="18">
        <f>SUMIFS(T_PROF[paid_amt],T_PROF[bill_npi],$A1356,T_PROF[year],M$2,T_PROF[encounter],M$4)</f>
        <v>0</v>
      </c>
      <c r="N1356" s="18">
        <f>SUMIFS(T_PROF[paid_amt],T_PROF[bill_npi],$A1356,T_PROF[year],N$2,T_PROF[encounter],N$4)</f>
        <v>0</v>
      </c>
      <c r="O1356" s="18">
        <f t="shared" si="150"/>
        <v>0</v>
      </c>
      <c r="P1356" s="1">
        <f t="shared" si="151"/>
        <v>0</v>
      </c>
      <c r="Q1356" s="1">
        <f t="shared" si="152"/>
        <v>0</v>
      </c>
      <c r="R1356" s="1">
        <f t="shared" si="153"/>
        <v>0</v>
      </c>
      <c r="S1356" s="2">
        <f>SUM($R$6:$R1356)/SUM($R$6:$R$1749)</f>
        <v>0.9949913590595364</v>
      </c>
    </row>
    <row r="1357" spans="1:19" x14ac:dyDescent="0.35">
      <c r="A1357">
        <v>1033304803</v>
      </c>
      <c r="B1357" t="s">
        <v>361</v>
      </c>
      <c r="C1357" t="s">
        <v>546</v>
      </c>
      <c r="D1357" s="1">
        <f>SUMIFS(T_PROF[claims],T_PROF[year],D$2,T_PROF[encounter],D$4,T_PROF[bill_npi],$A1357)</f>
        <v>0</v>
      </c>
      <c r="E1357" s="1">
        <f>SUMIFS(T_PROF[claims],T_PROF[year],E$2,T_PROF[encounter],E$4,T_PROF[bill_npi],$A1357)</f>
        <v>0</v>
      </c>
      <c r="F1357" s="1">
        <f t="shared" si="147"/>
        <v>0</v>
      </c>
      <c r="G1357" s="1">
        <f>SUMIFS(T_PROF[claims],T_PROF[year],G$2,T_PROF[encounter],G$4,T_PROF[bill_npi],$A1357)</f>
        <v>0</v>
      </c>
      <c r="H1357" s="1">
        <f>SUMIFS(T_PROF[claims],T_PROF[year],H$2,T_PROF[encounter],H$4,T_PROF[bill_npi],$A1357)</f>
        <v>0</v>
      </c>
      <c r="I1357" s="1">
        <f t="shared" si="148"/>
        <v>0</v>
      </c>
      <c r="J1357" s="1">
        <f>SUMIFS(T_PROF[claims],T_PROF[year],J$2,T_PROF[encounter],J$4,T_PROF[bill_npi],$A1357)</f>
        <v>0</v>
      </c>
      <c r="K1357" s="1">
        <f>SUMIFS(T_PROF[claims],T_PROF[year],K$2,T_PROF[encounter],K$4,T_PROF[bill_npi],$A1357)</f>
        <v>0</v>
      </c>
      <c r="L1357" s="1">
        <f t="shared" si="149"/>
        <v>0</v>
      </c>
      <c r="M1357" s="18">
        <f>SUMIFS(T_PROF[paid_amt],T_PROF[bill_npi],$A1357,T_PROF[year],M$2,T_PROF[encounter],M$4)</f>
        <v>0</v>
      </c>
      <c r="N1357" s="18">
        <f>SUMIFS(T_PROF[paid_amt],T_PROF[bill_npi],$A1357,T_PROF[year],N$2,T_PROF[encounter],N$4)</f>
        <v>0</v>
      </c>
      <c r="O1357" s="18">
        <f t="shared" si="150"/>
        <v>0</v>
      </c>
      <c r="P1357" s="1">
        <f t="shared" si="151"/>
        <v>0</v>
      </c>
      <c r="Q1357" s="1">
        <f t="shared" si="152"/>
        <v>0</v>
      </c>
      <c r="R1357" s="1">
        <f t="shared" si="153"/>
        <v>0</v>
      </c>
      <c r="S1357" s="2">
        <f>SUM($R$6:$R1357)/SUM($R$6:$R$1749)</f>
        <v>0.9949913590595364</v>
      </c>
    </row>
    <row r="1358" spans="1:19" x14ac:dyDescent="0.35">
      <c r="A1358">
        <v>1427292358</v>
      </c>
      <c r="B1358" t="s">
        <v>361</v>
      </c>
      <c r="C1358" t="s">
        <v>546</v>
      </c>
      <c r="D1358" s="1">
        <f>SUMIFS(T_PROF[claims],T_PROF[year],D$2,T_PROF[encounter],D$4,T_PROF[bill_npi],$A1358)</f>
        <v>0</v>
      </c>
      <c r="E1358" s="1">
        <f>SUMIFS(T_PROF[claims],T_PROF[year],E$2,T_PROF[encounter],E$4,T_PROF[bill_npi],$A1358)</f>
        <v>0</v>
      </c>
      <c r="F1358" s="1">
        <f t="shared" si="147"/>
        <v>0</v>
      </c>
      <c r="G1358" s="1">
        <f>SUMIFS(T_PROF[claims],T_PROF[year],G$2,T_PROF[encounter],G$4,T_PROF[bill_npi],$A1358)</f>
        <v>0</v>
      </c>
      <c r="H1358" s="1">
        <f>SUMIFS(T_PROF[claims],T_PROF[year],H$2,T_PROF[encounter],H$4,T_PROF[bill_npi],$A1358)</f>
        <v>0</v>
      </c>
      <c r="I1358" s="1">
        <f t="shared" si="148"/>
        <v>0</v>
      </c>
      <c r="J1358" s="1">
        <f>SUMIFS(T_PROF[claims],T_PROF[year],J$2,T_PROF[encounter],J$4,T_PROF[bill_npi],$A1358)</f>
        <v>0</v>
      </c>
      <c r="K1358" s="1">
        <f>SUMIFS(T_PROF[claims],T_PROF[year],K$2,T_PROF[encounter],K$4,T_PROF[bill_npi],$A1358)</f>
        <v>0</v>
      </c>
      <c r="L1358" s="1">
        <f t="shared" si="149"/>
        <v>0</v>
      </c>
      <c r="M1358" s="18">
        <f>SUMIFS(T_PROF[paid_amt],T_PROF[bill_npi],$A1358,T_PROF[year],M$2,T_PROF[encounter],M$4)</f>
        <v>0</v>
      </c>
      <c r="N1358" s="18">
        <f>SUMIFS(T_PROF[paid_amt],T_PROF[bill_npi],$A1358,T_PROF[year],N$2,T_PROF[encounter],N$4)</f>
        <v>0</v>
      </c>
      <c r="O1358" s="18">
        <f t="shared" si="150"/>
        <v>0</v>
      </c>
      <c r="P1358" s="1">
        <f t="shared" si="151"/>
        <v>0</v>
      </c>
      <c r="Q1358" s="1">
        <f t="shared" si="152"/>
        <v>0</v>
      </c>
      <c r="R1358" s="1">
        <f t="shared" si="153"/>
        <v>0</v>
      </c>
      <c r="S1358" s="2">
        <f>SUM($R$6:$R1358)/SUM($R$6:$R$1749)</f>
        <v>0.9949913590595364</v>
      </c>
    </row>
    <row r="1359" spans="1:19" x14ac:dyDescent="0.35">
      <c r="A1359">
        <v>1881924322</v>
      </c>
      <c r="B1359" t="s">
        <v>361</v>
      </c>
      <c r="C1359" t="s">
        <v>546</v>
      </c>
      <c r="D1359" s="1">
        <f>SUMIFS(T_PROF[claims],T_PROF[year],D$2,T_PROF[encounter],D$4,T_PROF[bill_npi],$A1359)</f>
        <v>0</v>
      </c>
      <c r="E1359" s="1">
        <f>SUMIFS(T_PROF[claims],T_PROF[year],E$2,T_PROF[encounter],E$4,T_PROF[bill_npi],$A1359)</f>
        <v>1</v>
      </c>
      <c r="F1359" s="1">
        <f t="shared" si="147"/>
        <v>1</v>
      </c>
      <c r="G1359" s="1">
        <f>SUMIFS(T_PROF[claims],T_PROF[year],G$2,T_PROF[encounter],G$4,T_PROF[bill_npi],$A1359)</f>
        <v>0</v>
      </c>
      <c r="H1359" s="1">
        <f>SUMIFS(T_PROF[claims],T_PROF[year],H$2,T_PROF[encounter],H$4,T_PROF[bill_npi],$A1359)</f>
        <v>0</v>
      </c>
      <c r="I1359" s="1">
        <f t="shared" si="148"/>
        <v>0</v>
      </c>
      <c r="J1359" s="1">
        <f>SUMIFS(T_PROF[claims],T_PROF[year],J$2,T_PROF[encounter],J$4,T_PROF[bill_npi],$A1359)</f>
        <v>0</v>
      </c>
      <c r="K1359" s="1">
        <f>SUMIFS(T_PROF[claims],T_PROF[year],K$2,T_PROF[encounter],K$4,T_PROF[bill_npi],$A1359)</f>
        <v>0</v>
      </c>
      <c r="L1359" s="1">
        <f t="shared" si="149"/>
        <v>0</v>
      </c>
      <c r="M1359" s="18">
        <f>SUMIFS(T_PROF[paid_amt],T_PROF[bill_npi],$A1359,T_PROF[year],M$2,T_PROF[encounter],M$4)</f>
        <v>0</v>
      </c>
      <c r="N1359" s="18">
        <f>SUMIFS(T_PROF[paid_amt],T_PROF[bill_npi],$A1359,T_PROF[year],N$2,T_PROF[encounter],N$4)</f>
        <v>0</v>
      </c>
      <c r="O1359" s="18">
        <f t="shared" si="150"/>
        <v>0</v>
      </c>
      <c r="P1359" s="1">
        <f t="shared" si="151"/>
        <v>0</v>
      </c>
      <c r="Q1359" s="1">
        <f t="shared" si="152"/>
        <v>0.33333333333333331</v>
      </c>
      <c r="R1359" s="1">
        <f t="shared" si="153"/>
        <v>0.33333333333333331</v>
      </c>
      <c r="S1359" s="2">
        <f>SUM($R$6:$R1359)/SUM($R$6:$R$1749)</f>
        <v>0.99500170749123151</v>
      </c>
    </row>
    <row r="1360" spans="1:19" x14ac:dyDescent="0.35">
      <c r="A1360">
        <v>1437177334</v>
      </c>
      <c r="B1360" t="s">
        <v>351</v>
      </c>
      <c r="C1360" t="s">
        <v>777</v>
      </c>
      <c r="D1360" s="1">
        <f>SUMIFS(T_PROF[claims],T_PROF[year],D$2,T_PROF[encounter],D$4,T_PROF[bill_npi],$A1360)</f>
        <v>0</v>
      </c>
      <c r="E1360" s="1">
        <f>SUMIFS(T_PROF[claims],T_PROF[year],E$2,T_PROF[encounter],E$4,T_PROF[bill_npi],$A1360)</f>
        <v>0</v>
      </c>
      <c r="F1360" s="1">
        <f t="shared" si="147"/>
        <v>0</v>
      </c>
      <c r="G1360" s="1">
        <f>SUMIFS(T_PROF[claims],T_PROF[year],G$2,T_PROF[encounter],G$4,T_PROF[bill_npi],$A1360)</f>
        <v>0</v>
      </c>
      <c r="H1360" s="1">
        <f>SUMIFS(T_PROF[claims],T_PROF[year],H$2,T_PROF[encounter],H$4,T_PROF[bill_npi],$A1360)</f>
        <v>0</v>
      </c>
      <c r="I1360" s="1">
        <f t="shared" si="148"/>
        <v>0</v>
      </c>
      <c r="J1360" s="1">
        <f>SUMIFS(T_PROF[claims],T_PROF[year],J$2,T_PROF[encounter],J$4,T_PROF[bill_npi],$A1360)</f>
        <v>0</v>
      </c>
      <c r="K1360" s="1">
        <f>SUMIFS(T_PROF[claims],T_PROF[year],K$2,T_PROF[encounter],K$4,T_PROF[bill_npi],$A1360)</f>
        <v>0</v>
      </c>
      <c r="L1360" s="1">
        <f t="shared" si="149"/>
        <v>0</v>
      </c>
      <c r="M1360" s="18">
        <f>SUMIFS(T_PROF[paid_amt],T_PROF[bill_npi],$A1360,T_PROF[year],M$2,T_PROF[encounter],M$4)</f>
        <v>0</v>
      </c>
      <c r="N1360" s="18">
        <f>SUMIFS(T_PROF[paid_amt],T_PROF[bill_npi],$A1360,T_PROF[year],N$2,T_PROF[encounter],N$4)</f>
        <v>0</v>
      </c>
      <c r="O1360" s="18">
        <f t="shared" si="150"/>
        <v>0</v>
      </c>
      <c r="P1360" s="1">
        <f t="shared" si="151"/>
        <v>0</v>
      </c>
      <c r="Q1360" s="1">
        <f t="shared" si="152"/>
        <v>0</v>
      </c>
      <c r="R1360" s="1">
        <f t="shared" si="153"/>
        <v>0</v>
      </c>
      <c r="S1360" s="2">
        <f>SUM($R$6:$R1360)/SUM($R$6:$R$1749)</f>
        <v>0.99500170749123151</v>
      </c>
    </row>
    <row r="1361" spans="1:19" x14ac:dyDescent="0.35">
      <c r="A1361">
        <v>1184650657</v>
      </c>
      <c r="B1361" t="s">
        <v>351</v>
      </c>
      <c r="C1361" t="s">
        <v>777</v>
      </c>
      <c r="D1361" s="1">
        <f>SUMIFS(T_PROF[claims],T_PROF[year],D$2,T_PROF[encounter],D$4,T_PROF[bill_npi],$A1361)</f>
        <v>1</v>
      </c>
      <c r="E1361" s="1">
        <f>SUMIFS(T_PROF[claims],T_PROF[year],E$2,T_PROF[encounter],E$4,T_PROF[bill_npi],$A1361)</f>
        <v>0</v>
      </c>
      <c r="F1361" s="1">
        <f t="shared" si="147"/>
        <v>1</v>
      </c>
      <c r="G1361" s="1">
        <f>SUMIFS(T_PROF[claims],T_PROF[year],G$2,T_PROF[encounter],G$4,T_PROF[bill_npi],$A1361)</f>
        <v>0</v>
      </c>
      <c r="H1361" s="1">
        <f>SUMIFS(T_PROF[claims],T_PROF[year],H$2,T_PROF[encounter],H$4,T_PROF[bill_npi],$A1361)</f>
        <v>0</v>
      </c>
      <c r="I1361" s="1">
        <f t="shared" si="148"/>
        <v>0</v>
      </c>
      <c r="J1361" s="1">
        <f>SUMIFS(T_PROF[claims],T_PROF[year],J$2,T_PROF[encounter],J$4,T_PROF[bill_npi],$A1361)</f>
        <v>0</v>
      </c>
      <c r="K1361" s="1">
        <f>SUMIFS(T_PROF[claims],T_PROF[year],K$2,T_PROF[encounter],K$4,T_PROF[bill_npi],$A1361)</f>
        <v>0</v>
      </c>
      <c r="L1361" s="1">
        <f t="shared" si="149"/>
        <v>0</v>
      </c>
      <c r="M1361" s="18">
        <f>SUMIFS(T_PROF[paid_amt],T_PROF[bill_npi],$A1361,T_PROF[year],M$2,T_PROF[encounter],M$4)</f>
        <v>0</v>
      </c>
      <c r="N1361" s="18">
        <f>SUMIFS(T_PROF[paid_amt],T_PROF[bill_npi],$A1361,T_PROF[year],N$2,T_PROF[encounter],N$4)</f>
        <v>0</v>
      </c>
      <c r="O1361" s="18">
        <f t="shared" si="150"/>
        <v>0</v>
      </c>
      <c r="P1361" s="1">
        <f t="shared" si="151"/>
        <v>0.33333333333333331</v>
      </c>
      <c r="Q1361" s="1">
        <f t="shared" si="152"/>
        <v>0</v>
      </c>
      <c r="R1361" s="1">
        <f t="shared" si="153"/>
        <v>0.33333333333333331</v>
      </c>
      <c r="S1361" s="2">
        <f>SUM($R$6:$R1361)/SUM($R$6:$R$1749)</f>
        <v>0.99501205592292663</v>
      </c>
    </row>
    <row r="1362" spans="1:19" x14ac:dyDescent="0.35">
      <c r="A1362">
        <v>1154776268</v>
      </c>
      <c r="B1362" t="s">
        <v>361</v>
      </c>
      <c r="C1362" t="s">
        <v>546</v>
      </c>
      <c r="D1362" s="1">
        <f>SUMIFS(T_PROF[claims],T_PROF[year],D$2,T_PROF[encounter],D$4,T_PROF[bill_npi],$A1362)</f>
        <v>0</v>
      </c>
      <c r="E1362" s="1">
        <f>SUMIFS(T_PROF[claims],T_PROF[year],E$2,T_PROF[encounter],E$4,T_PROF[bill_npi],$A1362)</f>
        <v>0</v>
      </c>
      <c r="F1362" s="1">
        <f t="shared" si="147"/>
        <v>0</v>
      </c>
      <c r="G1362" s="1">
        <f>SUMIFS(T_PROF[claims],T_PROF[year],G$2,T_PROF[encounter],G$4,T_PROF[bill_npi],$A1362)</f>
        <v>1</v>
      </c>
      <c r="H1362" s="1">
        <f>SUMIFS(T_PROF[claims],T_PROF[year],H$2,T_PROF[encounter],H$4,T_PROF[bill_npi],$A1362)</f>
        <v>0</v>
      </c>
      <c r="I1362" s="1">
        <f t="shared" si="148"/>
        <v>1</v>
      </c>
      <c r="J1362" s="1">
        <f>SUMIFS(T_PROF[claims],T_PROF[year],J$2,T_PROF[encounter],J$4,T_PROF[bill_npi],$A1362)</f>
        <v>0</v>
      </c>
      <c r="K1362" s="1">
        <f>SUMIFS(T_PROF[claims],T_PROF[year],K$2,T_PROF[encounter],K$4,T_PROF[bill_npi],$A1362)</f>
        <v>0</v>
      </c>
      <c r="L1362" s="1">
        <f t="shared" si="149"/>
        <v>0</v>
      </c>
      <c r="M1362" s="18">
        <f>SUMIFS(T_PROF[paid_amt],T_PROF[bill_npi],$A1362,T_PROF[year],M$2,T_PROF[encounter],M$4)</f>
        <v>0</v>
      </c>
      <c r="N1362" s="18">
        <f>SUMIFS(T_PROF[paid_amt],T_PROF[bill_npi],$A1362,T_PROF[year],N$2,T_PROF[encounter],N$4)</f>
        <v>0</v>
      </c>
      <c r="O1362" s="18">
        <f t="shared" si="150"/>
        <v>0</v>
      </c>
      <c r="P1362" s="1">
        <f t="shared" si="151"/>
        <v>0.33333333333333331</v>
      </c>
      <c r="Q1362" s="1">
        <f t="shared" si="152"/>
        <v>0</v>
      </c>
      <c r="R1362" s="1">
        <f t="shared" si="153"/>
        <v>0.33333333333333331</v>
      </c>
      <c r="S1362" s="2">
        <f>SUM($R$6:$R1362)/SUM($R$6:$R$1749)</f>
        <v>0.99502240435462175</v>
      </c>
    </row>
    <row r="1363" spans="1:19" x14ac:dyDescent="0.35">
      <c r="A1363">
        <v>1750344388</v>
      </c>
      <c r="B1363" t="s">
        <v>356</v>
      </c>
      <c r="C1363" t="s">
        <v>777</v>
      </c>
      <c r="D1363" s="1">
        <f>SUMIFS(T_PROF[claims],T_PROF[year],D$2,T_PROF[encounter],D$4,T_PROF[bill_npi],$A1363)</f>
        <v>0</v>
      </c>
      <c r="E1363" s="1">
        <f>SUMIFS(T_PROF[claims],T_PROF[year],E$2,T_PROF[encounter],E$4,T_PROF[bill_npi],$A1363)</f>
        <v>0</v>
      </c>
      <c r="F1363" s="1">
        <f t="shared" si="147"/>
        <v>0</v>
      </c>
      <c r="G1363" s="1">
        <f>SUMIFS(T_PROF[claims],T_PROF[year],G$2,T_PROF[encounter],G$4,T_PROF[bill_npi],$A1363)</f>
        <v>0</v>
      </c>
      <c r="H1363" s="1">
        <f>SUMIFS(T_PROF[claims],T_PROF[year],H$2,T_PROF[encounter],H$4,T_PROF[bill_npi],$A1363)</f>
        <v>0</v>
      </c>
      <c r="I1363" s="1">
        <f t="shared" si="148"/>
        <v>0</v>
      </c>
      <c r="J1363" s="1">
        <f>SUMIFS(T_PROF[claims],T_PROF[year],J$2,T_PROF[encounter],J$4,T_PROF[bill_npi],$A1363)</f>
        <v>2</v>
      </c>
      <c r="K1363" s="1">
        <f>SUMIFS(T_PROF[claims],T_PROF[year],K$2,T_PROF[encounter],K$4,T_PROF[bill_npi],$A1363)</f>
        <v>0</v>
      </c>
      <c r="L1363" s="1">
        <f t="shared" si="149"/>
        <v>2</v>
      </c>
      <c r="M1363" s="18">
        <f>SUMIFS(T_PROF[paid_amt],T_PROF[bill_npi],$A1363,T_PROF[year],M$2,T_PROF[encounter],M$4)</f>
        <v>1720.75</v>
      </c>
      <c r="N1363" s="18">
        <f>SUMIFS(T_PROF[paid_amt],T_PROF[bill_npi],$A1363,T_PROF[year],N$2,T_PROF[encounter],N$4)</f>
        <v>0</v>
      </c>
      <c r="O1363" s="18">
        <f t="shared" si="150"/>
        <v>1720.75</v>
      </c>
      <c r="P1363" s="1">
        <f t="shared" si="151"/>
        <v>0.66666666666666663</v>
      </c>
      <c r="Q1363" s="1">
        <f t="shared" si="152"/>
        <v>0</v>
      </c>
      <c r="R1363" s="1">
        <f t="shared" si="153"/>
        <v>0.66666666666666663</v>
      </c>
      <c r="S1363" s="2">
        <f>SUM($R$6:$R1363)/SUM($R$6:$R$1749)</f>
        <v>0.9950431012180122</v>
      </c>
    </row>
    <row r="1364" spans="1:19" x14ac:dyDescent="0.35">
      <c r="A1364">
        <v>1689641995</v>
      </c>
      <c r="B1364" t="s">
        <v>351</v>
      </c>
      <c r="C1364" t="s">
        <v>777</v>
      </c>
      <c r="D1364" s="1">
        <f>SUMIFS(T_PROF[claims],T_PROF[year],D$2,T_PROF[encounter],D$4,T_PROF[bill_npi],$A1364)</f>
        <v>0</v>
      </c>
      <c r="E1364" s="1">
        <f>SUMIFS(T_PROF[claims],T_PROF[year],E$2,T_PROF[encounter],E$4,T_PROF[bill_npi],$A1364)</f>
        <v>0</v>
      </c>
      <c r="F1364" s="1">
        <f t="shared" si="147"/>
        <v>0</v>
      </c>
      <c r="G1364" s="1">
        <f>SUMIFS(T_PROF[claims],T_PROF[year],G$2,T_PROF[encounter],G$4,T_PROF[bill_npi],$A1364)</f>
        <v>1</v>
      </c>
      <c r="H1364" s="1">
        <f>SUMIFS(T_PROF[claims],T_PROF[year],H$2,T_PROF[encounter],H$4,T_PROF[bill_npi],$A1364)</f>
        <v>0</v>
      </c>
      <c r="I1364" s="1">
        <f t="shared" si="148"/>
        <v>1</v>
      </c>
      <c r="J1364" s="1">
        <f>SUMIFS(T_PROF[claims],T_PROF[year],J$2,T_PROF[encounter],J$4,T_PROF[bill_npi],$A1364)</f>
        <v>0</v>
      </c>
      <c r="K1364" s="1">
        <f>SUMIFS(T_PROF[claims],T_PROF[year],K$2,T_PROF[encounter],K$4,T_PROF[bill_npi],$A1364)</f>
        <v>0</v>
      </c>
      <c r="L1364" s="1">
        <f t="shared" si="149"/>
        <v>0</v>
      </c>
      <c r="M1364" s="18">
        <f>SUMIFS(T_PROF[paid_amt],T_PROF[bill_npi],$A1364,T_PROF[year],M$2,T_PROF[encounter],M$4)</f>
        <v>0</v>
      </c>
      <c r="N1364" s="18">
        <f>SUMIFS(T_PROF[paid_amt],T_PROF[bill_npi],$A1364,T_PROF[year],N$2,T_PROF[encounter],N$4)</f>
        <v>0</v>
      </c>
      <c r="O1364" s="18">
        <f t="shared" si="150"/>
        <v>0</v>
      </c>
      <c r="P1364" s="1">
        <f t="shared" si="151"/>
        <v>0.33333333333333331</v>
      </c>
      <c r="Q1364" s="1">
        <f t="shared" si="152"/>
        <v>0</v>
      </c>
      <c r="R1364" s="1">
        <f t="shared" si="153"/>
        <v>0.33333333333333331</v>
      </c>
      <c r="S1364" s="2">
        <f>SUM($R$6:$R1364)/SUM($R$6:$R$1749)</f>
        <v>0.99505344964970732</v>
      </c>
    </row>
    <row r="1365" spans="1:19" x14ac:dyDescent="0.35">
      <c r="A1365">
        <v>1689872749</v>
      </c>
      <c r="B1365" t="s">
        <v>351</v>
      </c>
      <c r="C1365" t="s">
        <v>777</v>
      </c>
      <c r="D1365" s="1">
        <f>SUMIFS(T_PROF[claims],T_PROF[year],D$2,T_PROF[encounter],D$4,T_PROF[bill_npi],$A1365)</f>
        <v>1</v>
      </c>
      <c r="E1365" s="1">
        <f>SUMIFS(T_PROF[claims],T_PROF[year],E$2,T_PROF[encounter],E$4,T_PROF[bill_npi],$A1365)</f>
        <v>0</v>
      </c>
      <c r="F1365" s="1">
        <f t="shared" si="147"/>
        <v>1</v>
      </c>
      <c r="G1365" s="1">
        <f>SUMIFS(T_PROF[claims],T_PROF[year],G$2,T_PROF[encounter],G$4,T_PROF[bill_npi],$A1365)</f>
        <v>0</v>
      </c>
      <c r="H1365" s="1">
        <f>SUMIFS(T_PROF[claims],T_PROF[year],H$2,T_PROF[encounter],H$4,T_PROF[bill_npi],$A1365)</f>
        <v>0</v>
      </c>
      <c r="I1365" s="1">
        <f t="shared" si="148"/>
        <v>0</v>
      </c>
      <c r="J1365" s="1">
        <f>SUMIFS(T_PROF[claims],T_PROF[year],J$2,T_PROF[encounter],J$4,T_PROF[bill_npi],$A1365)</f>
        <v>0</v>
      </c>
      <c r="K1365" s="1">
        <f>SUMIFS(T_PROF[claims],T_PROF[year],K$2,T_PROF[encounter],K$4,T_PROF[bill_npi],$A1365)</f>
        <v>0</v>
      </c>
      <c r="L1365" s="1">
        <f t="shared" si="149"/>
        <v>0</v>
      </c>
      <c r="M1365" s="18">
        <f>SUMIFS(T_PROF[paid_amt],T_PROF[bill_npi],$A1365,T_PROF[year],M$2,T_PROF[encounter],M$4)</f>
        <v>0</v>
      </c>
      <c r="N1365" s="18">
        <f>SUMIFS(T_PROF[paid_amt],T_PROF[bill_npi],$A1365,T_PROF[year],N$2,T_PROF[encounter],N$4)</f>
        <v>0</v>
      </c>
      <c r="O1365" s="18">
        <f t="shared" si="150"/>
        <v>0</v>
      </c>
      <c r="P1365" s="1">
        <f t="shared" si="151"/>
        <v>0.33333333333333331</v>
      </c>
      <c r="Q1365" s="1">
        <f t="shared" si="152"/>
        <v>0</v>
      </c>
      <c r="R1365" s="1">
        <f t="shared" si="153"/>
        <v>0.33333333333333331</v>
      </c>
      <c r="S1365" s="2">
        <f>SUM($R$6:$R1365)/SUM($R$6:$R$1749)</f>
        <v>0.99506379808140244</v>
      </c>
    </row>
    <row r="1366" spans="1:19" x14ac:dyDescent="0.35">
      <c r="A1366">
        <v>1295897346</v>
      </c>
      <c r="B1366" t="s">
        <v>351</v>
      </c>
      <c r="C1366" t="s">
        <v>777</v>
      </c>
      <c r="D1366" s="1">
        <f>SUMIFS(T_PROF[claims],T_PROF[year],D$2,T_PROF[encounter],D$4,T_PROF[bill_npi],$A1366)</f>
        <v>0</v>
      </c>
      <c r="E1366" s="1">
        <f>SUMIFS(T_PROF[claims],T_PROF[year],E$2,T_PROF[encounter],E$4,T_PROF[bill_npi],$A1366)</f>
        <v>0</v>
      </c>
      <c r="F1366" s="1">
        <f t="shared" si="147"/>
        <v>0</v>
      </c>
      <c r="G1366" s="1">
        <f>SUMIFS(T_PROF[claims],T_PROF[year],G$2,T_PROF[encounter],G$4,T_PROF[bill_npi],$A1366)</f>
        <v>0</v>
      </c>
      <c r="H1366" s="1">
        <f>SUMIFS(T_PROF[claims],T_PROF[year],H$2,T_PROF[encounter],H$4,T_PROF[bill_npi],$A1366)</f>
        <v>0</v>
      </c>
      <c r="I1366" s="1">
        <f t="shared" si="148"/>
        <v>0</v>
      </c>
      <c r="J1366" s="1">
        <f>SUMIFS(T_PROF[claims],T_PROF[year],J$2,T_PROF[encounter],J$4,T_PROF[bill_npi],$A1366)</f>
        <v>0</v>
      </c>
      <c r="K1366" s="1">
        <f>SUMIFS(T_PROF[claims],T_PROF[year],K$2,T_PROF[encounter],K$4,T_PROF[bill_npi],$A1366)</f>
        <v>0</v>
      </c>
      <c r="L1366" s="1">
        <f t="shared" si="149"/>
        <v>0</v>
      </c>
      <c r="M1366" s="18">
        <f>SUMIFS(T_PROF[paid_amt],T_PROF[bill_npi],$A1366,T_PROF[year],M$2,T_PROF[encounter],M$4)</f>
        <v>0</v>
      </c>
      <c r="N1366" s="18">
        <f>SUMIFS(T_PROF[paid_amt],T_PROF[bill_npi],$A1366,T_PROF[year],N$2,T_PROF[encounter],N$4)</f>
        <v>0</v>
      </c>
      <c r="O1366" s="18">
        <f t="shared" si="150"/>
        <v>0</v>
      </c>
      <c r="P1366" s="1">
        <f t="shared" si="151"/>
        <v>0</v>
      </c>
      <c r="Q1366" s="1">
        <f t="shared" si="152"/>
        <v>0</v>
      </c>
      <c r="R1366" s="1">
        <f t="shared" si="153"/>
        <v>0</v>
      </c>
      <c r="S1366" s="2">
        <f>SUM($R$6:$R1366)/SUM($R$6:$R$1749)</f>
        <v>0.99506379808140244</v>
      </c>
    </row>
    <row r="1367" spans="1:19" x14ac:dyDescent="0.35">
      <c r="A1367">
        <v>1962715540</v>
      </c>
      <c r="B1367" t="s">
        <v>351</v>
      </c>
      <c r="C1367" t="s">
        <v>777</v>
      </c>
      <c r="D1367" s="1">
        <f>SUMIFS(T_PROF[claims],T_PROF[year],D$2,T_PROF[encounter],D$4,T_PROF[bill_npi],$A1367)</f>
        <v>0</v>
      </c>
      <c r="E1367" s="1">
        <f>SUMIFS(T_PROF[claims],T_PROF[year],E$2,T_PROF[encounter],E$4,T_PROF[bill_npi],$A1367)</f>
        <v>0</v>
      </c>
      <c r="F1367" s="1">
        <f t="shared" si="147"/>
        <v>0</v>
      </c>
      <c r="G1367" s="1">
        <f>SUMIFS(T_PROF[claims],T_PROF[year],G$2,T_PROF[encounter],G$4,T_PROF[bill_npi],$A1367)</f>
        <v>0</v>
      </c>
      <c r="H1367" s="1">
        <f>SUMIFS(T_PROF[claims],T_PROF[year],H$2,T_PROF[encounter],H$4,T_PROF[bill_npi],$A1367)</f>
        <v>0</v>
      </c>
      <c r="I1367" s="1">
        <f t="shared" si="148"/>
        <v>0</v>
      </c>
      <c r="J1367" s="1">
        <f>SUMIFS(T_PROF[claims],T_PROF[year],J$2,T_PROF[encounter],J$4,T_PROF[bill_npi],$A1367)</f>
        <v>0</v>
      </c>
      <c r="K1367" s="1">
        <f>SUMIFS(T_PROF[claims],T_PROF[year],K$2,T_PROF[encounter],K$4,T_PROF[bill_npi],$A1367)</f>
        <v>0</v>
      </c>
      <c r="L1367" s="1">
        <f t="shared" si="149"/>
        <v>0</v>
      </c>
      <c r="M1367" s="18">
        <f>SUMIFS(T_PROF[paid_amt],T_PROF[bill_npi],$A1367,T_PROF[year],M$2,T_PROF[encounter],M$4)</f>
        <v>0</v>
      </c>
      <c r="N1367" s="18">
        <f>SUMIFS(T_PROF[paid_amt],T_PROF[bill_npi],$A1367,T_PROF[year],N$2,T_PROF[encounter],N$4)</f>
        <v>0</v>
      </c>
      <c r="O1367" s="18">
        <f t="shared" si="150"/>
        <v>0</v>
      </c>
      <c r="P1367" s="1">
        <f t="shared" si="151"/>
        <v>0</v>
      </c>
      <c r="Q1367" s="1">
        <f t="shared" si="152"/>
        <v>0</v>
      </c>
      <c r="R1367" s="1">
        <f t="shared" si="153"/>
        <v>0</v>
      </c>
      <c r="S1367" s="2">
        <f>SUM($R$6:$R1367)/SUM($R$6:$R$1749)</f>
        <v>0.99506379808140244</v>
      </c>
    </row>
    <row r="1368" spans="1:19" x14ac:dyDescent="0.35">
      <c r="A1368">
        <v>1477812048</v>
      </c>
      <c r="B1368" t="s">
        <v>351</v>
      </c>
      <c r="C1368" t="s">
        <v>777</v>
      </c>
      <c r="D1368" s="1">
        <f>SUMIFS(T_PROF[claims],T_PROF[year],D$2,T_PROF[encounter],D$4,T_PROF[bill_npi],$A1368)</f>
        <v>0</v>
      </c>
      <c r="E1368" s="1">
        <f>SUMIFS(T_PROF[claims],T_PROF[year],E$2,T_PROF[encounter],E$4,T_PROF[bill_npi],$A1368)</f>
        <v>0</v>
      </c>
      <c r="F1368" s="1">
        <f t="shared" si="147"/>
        <v>0</v>
      </c>
      <c r="G1368" s="1">
        <f>SUMIFS(T_PROF[claims],T_PROF[year],G$2,T_PROF[encounter],G$4,T_PROF[bill_npi],$A1368)</f>
        <v>0</v>
      </c>
      <c r="H1368" s="1">
        <f>SUMIFS(T_PROF[claims],T_PROF[year],H$2,T_PROF[encounter],H$4,T_PROF[bill_npi],$A1368)</f>
        <v>1</v>
      </c>
      <c r="I1368" s="1">
        <f t="shared" si="148"/>
        <v>1</v>
      </c>
      <c r="J1368" s="1">
        <f>SUMIFS(T_PROF[claims],T_PROF[year],J$2,T_PROF[encounter],J$4,T_PROF[bill_npi],$A1368)</f>
        <v>0</v>
      </c>
      <c r="K1368" s="1">
        <f>SUMIFS(T_PROF[claims],T_PROF[year],K$2,T_PROF[encounter],K$4,T_PROF[bill_npi],$A1368)</f>
        <v>0</v>
      </c>
      <c r="L1368" s="1">
        <f t="shared" si="149"/>
        <v>0</v>
      </c>
      <c r="M1368" s="18">
        <f>SUMIFS(T_PROF[paid_amt],T_PROF[bill_npi],$A1368,T_PROF[year],M$2,T_PROF[encounter],M$4)</f>
        <v>0</v>
      </c>
      <c r="N1368" s="18">
        <f>SUMIFS(T_PROF[paid_amt],T_PROF[bill_npi],$A1368,T_PROF[year],N$2,T_PROF[encounter],N$4)</f>
        <v>0</v>
      </c>
      <c r="O1368" s="18">
        <f t="shared" si="150"/>
        <v>0</v>
      </c>
      <c r="P1368" s="1">
        <f t="shared" si="151"/>
        <v>0</v>
      </c>
      <c r="Q1368" s="1">
        <f t="shared" si="152"/>
        <v>0.33333333333333331</v>
      </c>
      <c r="R1368" s="1">
        <f t="shared" si="153"/>
        <v>0.33333333333333331</v>
      </c>
      <c r="S1368" s="2">
        <f>SUM($R$6:$R1368)/SUM($R$6:$R$1749)</f>
        <v>0.99507414651309756</v>
      </c>
    </row>
    <row r="1369" spans="1:19" x14ac:dyDescent="0.35">
      <c r="A1369">
        <v>1598727836</v>
      </c>
      <c r="B1369" t="s">
        <v>351</v>
      </c>
      <c r="C1369" t="s">
        <v>777</v>
      </c>
      <c r="D1369" s="1">
        <f>SUMIFS(T_PROF[claims],T_PROF[year],D$2,T_PROF[encounter],D$4,T_PROF[bill_npi],$A1369)</f>
        <v>0</v>
      </c>
      <c r="E1369" s="1">
        <f>SUMIFS(T_PROF[claims],T_PROF[year],E$2,T_PROF[encounter],E$4,T_PROF[bill_npi],$A1369)</f>
        <v>0</v>
      </c>
      <c r="F1369" s="1">
        <f t="shared" si="147"/>
        <v>0</v>
      </c>
      <c r="G1369" s="1">
        <f>SUMIFS(T_PROF[claims],T_PROF[year],G$2,T_PROF[encounter],G$4,T_PROF[bill_npi],$A1369)</f>
        <v>0</v>
      </c>
      <c r="H1369" s="1">
        <f>SUMIFS(T_PROF[claims],T_PROF[year],H$2,T_PROF[encounter],H$4,T_PROF[bill_npi],$A1369)</f>
        <v>0</v>
      </c>
      <c r="I1369" s="1">
        <f t="shared" si="148"/>
        <v>0</v>
      </c>
      <c r="J1369" s="1">
        <f>SUMIFS(T_PROF[claims],T_PROF[year],J$2,T_PROF[encounter],J$4,T_PROF[bill_npi],$A1369)</f>
        <v>0</v>
      </c>
      <c r="K1369" s="1">
        <f>SUMIFS(T_PROF[claims],T_PROF[year],K$2,T_PROF[encounter],K$4,T_PROF[bill_npi],$A1369)</f>
        <v>0</v>
      </c>
      <c r="L1369" s="1">
        <f t="shared" si="149"/>
        <v>0</v>
      </c>
      <c r="M1369" s="18">
        <f>SUMIFS(T_PROF[paid_amt],T_PROF[bill_npi],$A1369,T_PROF[year],M$2,T_PROF[encounter],M$4)</f>
        <v>0</v>
      </c>
      <c r="N1369" s="18">
        <f>SUMIFS(T_PROF[paid_amt],T_PROF[bill_npi],$A1369,T_PROF[year],N$2,T_PROF[encounter],N$4)</f>
        <v>0</v>
      </c>
      <c r="O1369" s="18">
        <f t="shared" si="150"/>
        <v>0</v>
      </c>
      <c r="P1369" s="1">
        <f t="shared" si="151"/>
        <v>0</v>
      </c>
      <c r="Q1369" s="1">
        <f t="shared" si="152"/>
        <v>0</v>
      </c>
      <c r="R1369" s="1">
        <f t="shared" si="153"/>
        <v>0</v>
      </c>
      <c r="S1369" s="2">
        <f>SUM($R$6:$R1369)/SUM($R$6:$R$1749)</f>
        <v>0.99507414651309756</v>
      </c>
    </row>
    <row r="1370" spans="1:19" x14ac:dyDescent="0.35">
      <c r="A1370">
        <v>1255443396</v>
      </c>
      <c r="B1370" t="s">
        <v>357</v>
      </c>
      <c r="C1370" t="s">
        <v>2208</v>
      </c>
      <c r="D1370" s="1">
        <f>SUMIFS(T_PROF[claims],T_PROF[year],D$2,T_PROF[encounter],D$4,T_PROF[bill_npi],$A1370)</f>
        <v>0</v>
      </c>
      <c r="E1370" s="1">
        <f>SUMIFS(T_PROF[claims],T_PROF[year],E$2,T_PROF[encounter],E$4,T_PROF[bill_npi],$A1370)</f>
        <v>0</v>
      </c>
      <c r="F1370" s="1">
        <f t="shared" si="147"/>
        <v>0</v>
      </c>
      <c r="G1370" s="1">
        <f>SUMIFS(T_PROF[claims],T_PROF[year],G$2,T_PROF[encounter],G$4,T_PROF[bill_npi],$A1370)</f>
        <v>0</v>
      </c>
      <c r="H1370" s="1">
        <f>SUMIFS(T_PROF[claims],T_PROF[year],H$2,T_PROF[encounter],H$4,T_PROF[bill_npi],$A1370)</f>
        <v>0</v>
      </c>
      <c r="I1370" s="1">
        <f t="shared" si="148"/>
        <v>0</v>
      </c>
      <c r="J1370" s="1">
        <f>SUMIFS(T_PROF[claims],T_PROF[year],J$2,T_PROF[encounter],J$4,T_PROF[bill_npi],$A1370)</f>
        <v>0</v>
      </c>
      <c r="K1370" s="1">
        <f>SUMIFS(T_PROF[claims],T_PROF[year],K$2,T_PROF[encounter],K$4,T_PROF[bill_npi],$A1370)</f>
        <v>0</v>
      </c>
      <c r="L1370" s="1">
        <f t="shared" si="149"/>
        <v>0</v>
      </c>
      <c r="M1370" s="18">
        <f>SUMIFS(T_PROF[paid_amt],T_PROF[bill_npi],$A1370,T_PROF[year],M$2,T_PROF[encounter],M$4)</f>
        <v>0</v>
      </c>
      <c r="N1370" s="18">
        <f>SUMIFS(T_PROF[paid_amt],T_PROF[bill_npi],$A1370,T_PROF[year],N$2,T_PROF[encounter],N$4)</f>
        <v>0</v>
      </c>
      <c r="O1370" s="18">
        <f t="shared" si="150"/>
        <v>0</v>
      </c>
      <c r="P1370" s="1">
        <f t="shared" si="151"/>
        <v>0</v>
      </c>
      <c r="Q1370" s="1">
        <f t="shared" si="152"/>
        <v>0</v>
      </c>
      <c r="R1370" s="1">
        <f t="shared" si="153"/>
        <v>0</v>
      </c>
      <c r="S1370" s="2">
        <f>SUM($R$6:$R1370)/SUM($R$6:$R$1749)</f>
        <v>0.99507414651309756</v>
      </c>
    </row>
    <row r="1371" spans="1:19" x14ac:dyDescent="0.35">
      <c r="A1371">
        <v>1164744256</v>
      </c>
      <c r="B1371" t="s">
        <v>351</v>
      </c>
      <c r="C1371" t="s">
        <v>777</v>
      </c>
      <c r="D1371" s="1">
        <f>SUMIFS(T_PROF[claims],T_PROF[year],D$2,T_PROF[encounter],D$4,T_PROF[bill_npi],$A1371)</f>
        <v>0</v>
      </c>
      <c r="E1371" s="1">
        <f>SUMIFS(T_PROF[claims],T_PROF[year],E$2,T_PROF[encounter],E$4,T_PROF[bill_npi],$A1371)</f>
        <v>0</v>
      </c>
      <c r="F1371" s="1">
        <f t="shared" si="147"/>
        <v>0</v>
      </c>
      <c r="G1371" s="1">
        <f>SUMIFS(T_PROF[claims],T_PROF[year],G$2,T_PROF[encounter],G$4,T_PROF[bill_npi],$A1371)</f>
        <v>0</v>
      </c>
      <c r="H1371" s="1">
        <f>SUMIFS(T_PROF[claims],T_PROF[year],H$2,T_PROF[encounter],H$4,T_PROF[bill_npi],$A1371)</f>
        <v>0</v>
      </c>
      <c r="I1371" s="1">
        <f t="shared" si="148"/>
        <v>0</v>
      </c>
      <c r="J1371" s="1">
        <f>SUMIFS(T_PROF[claims],T_PROF[year],J$2,T_PROF[encounter],J$4,T_PROF[bill_npi],$A1371)</f>
        <v>2</v>
      </c>
      <c r="K1371" s="1">
        <f>SUMIFS(T_PROF[claims],T_PROF[year],K$2,T_PROF[encounter],K$4,T_PROF[bill_npi],$A1371)</f>
        <v>0</v>
      </c>
      <c r="L1371" s="1">
        <f t="shared" si="149"/>
        <v>2</v>
      </c>
      <c r="M1371" s="18">
        <f>SUMIFS(T_PROF[paid_amt],T_PROF[bill_npi],$A1371,T_PROF[year],M$2,T_PROF[encounter],M$4)</f>
        <v>1720.75</v>
      </c>
      <c r="N1371" s="18">
        <f>SUMIFS(T_PROF[paid_amt],T_PROF[bill_npi],$A1371,T_PROF[year],N$2,T_PROF[encounter],N$4)</f>
        <v>0</v>
      </c>
      <c r="O1371" s="18">
        <f t="shared" si="150"/>
        <v>1720.75</v>
      </c>
      <c r="P1371" s="1">
        <f t="shared" si="151"/>
        <v>0.66666666666666663</v>
      </c>
      <c r="Q1371" s="1">
        <f t="shared" si="152"/>
        <v>0</v>
      </c>
      <c r="R1371" s="1">
        <f t="shared" si="153"/>
        <v>0.66666666666666663</v>
      </c>
      <c r="S1371" s="2">
        <f>SUM($R$6:$R1371)/SUM($R$6:$R$1749)</f>
        <v>0.99509484337648801</v>
      </c>
    </row>
    <row r="1372" spans="1:19" x14ac:dyDescent="0.35">
      <c r="A1372">
        <v>1932360203</v>
      </c>
      <c r="B1372" t="s">
        <v>351</v>
      </c>
      <c r="C1372" t="s">
        <v>777</v>
      </c>
      <c r="D1372" s="1">
        <f>SUMIFS(T_PROF[claims],T_PROF[year],D$2,T_PROF[encounter],D$4,T_PROF[bill_npi],$A1372)</f>
        <v>1</v>
      </c>
      <c r="E1372" s="1">
        <f>SUMIFS(T_PROF[claims],T_PROF[year],E$2,T_PROF[encounter],E$4,T_PROF[bill_npi],$A1372)</f>
        <v>0</v>
      </c>
      <c r="F1372" s="1">
        <f t="shared" si="147"/>
        <v>1</v>
      </c>
      <c r="G1372" s="1">
        <f>SUMIFS(T_PROF[claims],T_PROF[year],G$2,T_PROF[encounter],G$4,T_PROF[bill_npi],$A1372)</f>
        <v>0</v>
      </c>
      <c r="H1372" s="1">
        <f>SUMIFS(T_PROF[claims],T_PROF[year],H$2,T_PROF[encounter],H$4,T_PROF[bill_npi],$A1372)</f>
        <v>0</v>
      </c>
      <c r="I1372" s="1">
        <f t="shared" si="148"/>
        <v>0</v>
      </c>
      <c r="J1372" s="1">
        <f>SUMIFS(T_PROF[claims],T_PROF[year],J$2,T_PROF[encounter],J$4,T_PROF[bill_npi],$A1372)</f>
        <v>2</v>
      </c>
      <c r="K1372" s="1">
        <f>SUMIFS(T_PROF[claims],T_PROF[year],K$2,T_PROF[encounter],K$4,T_PROF[bill_npi],$A1372)</f>
        <v>0</v>
      </c>
      <c r="L1372" s="1">
        <f t="shared" si="149"/>
        <v>2</v>
      </c>
      <c r="M1372" s="18">
        <f>SUMIFS(T_PROF[paid_amt],T_PROF[bill_npi],$A1372,T_PROF[year],M$2,T_PROF[encounter],M$4)</f>
        <v>1720.75</v>
      </c>
      <c r="N1372" s="18">
        <f>SUMIFS(T_PROF[paid_amt],T_PROF[bill_npi],$A1372,T_PROF[year],N$2,T_PROF[encounter],N$4)</f>
        <v>0</v>
      </c>
      <c r="O1372" s="18">
        <f t="shared" si="150"/>
        <v>1720.75</v>
      </c>
      <c r="P1372" s="1">
        <f t="shared" si="151"/>
        <v>1</v>
      </c>
      <c r="Q1372" s="1">
        <f t="shared" si="152"/>
        <v>0</v>
      </c>
      <c r="R1372" s="1">
        <f t="shared" si="153"/>
        <v>1</v>
      </c>
      <c r="S1372" s="2">
        <f>SUM($R$6:$R1372)/SUM($R$6:$R$1749)</f>
        <v>0.99512588867157348</v>
      </c>
    </row>
    <row r="1373" spans="1:19" x14ac:dyDescent="0.35">
      <c r="A1373">
        <v>1831371384</v>
      </c>
      <c r="B1373" t="s">
        <v>351</v>
      </c>
      <c r="C1373" t="s">
        <v>777</v>
      </c>
      <c r="D1373" s="1">
        <f>SUMIFS(T_PROF[claims],T_PROF[year],D$2,T_PROF[encounter],D$4,T_PROF[bill_npi],$A1373)</f>
        <v>0</v>
      </c>
      <c r="E1373" s="1">
        <f>SUMIFS(T_PROF[claims],T_PROF[year],E$2,T_PROF[encounter],E$4,T_PROF[bill_npi],$A1373)</f>
        <v>0</v>
      </c>
      <c r="F1373" s="1">
        <f t="shared" si="147"/>
        <v>0</v>
      </c>
      <c r="G1373" s="1">
        <f>SUMIFS(T_PROF[claims],T_PROF[year],G$2,T_PROF[encounter],G$4,T_PROF[bill_npi],$A1373)</f>
        <v>0</v>
      </c>
      <c r="H1373" s="1">
        <f>SUMIFS(T_PROF[claims],T_PROF[year],H$2,T_PROF[encounter],H$4,T_PROF[bill_npi],$A1373)</f>
        <v>1</v>
      </c>
      <c r="I1373" s="1">
        <f t="shared" si="148"/>
        <v>1</v>
      </c>
      <c r="J1373" s="1">
        <f>SUMIFS(T_PROF[claims],T_PROF[year],J$2,T_PROF[encounter],J$4,T_PROF[bill_npi],$A1373)</f>
        <v>0</v>
      </c>
      <c r="K1373" s="1">
        <f>SUMIFS(T_PROF[claims],T_PROF[year],K$2,T_PROF[encounter],K$4,T_PROF[bill_npi],$A1373)</f>
        <v>0</v>
      </c>
      <c r="L1373" s="1">
        <f t="shared" si="149"/>
        <v>0</v>
      </c>
      <c r="M1373" s="18">
        <f>SUMIFS(T_PROF[paid_amt],T_PROF[bill_npi],$A1373,T_PROF[year],M$2,T_PROF[encounter],M$4)</f>
        <v>0</v>
      </c>
      <c r="N1373" s="18">
        <f>SUMIFS(T_PROF[paid_amt],T_PROF[bill_npi],$A1373,T_PROF[year],N$2,T_PROF[encounter],N$4)</f>
        <v>0</v>
      </c>
      <c r="O1373" s="18">
        <f t="shared" si="150"/>
        <v>0</v>
      </c>
      <c r="P1373" s="1">
        <f t="shared" si="151"/>
        <v>0</v>
      </c>
      <c r="Q1373" s="1">
        <f t="shared" si="152"/>
        <v>0.33333333333333331</v>
      </c>
      <c r="R1373" s="1">
        <f t="shared" si="153"/>
        <v>0.33333333333333331</v>
      </c>
      <c r="S1373" s="2">
        <f>SUM($R$6:$R1373)/SUM($R$6:$R$1749)</f>
        <v>0.99513623710326859</v>
      </c>
    </row>
    <row r="1374" spans="1:19" x14ac:dyDescent="0.35">
      <c r="A1374">
        <v>1831488576</v>
      </c>
      <c r="B1374" t="s">
        <v>367</v>
      </c>
      <c r="C1374" t="s">
        <v>2086</v>
      </c>
      <c r="D1374" s="1">
        <f>SUMIFS(T_PROF[claims],T_PROF[year],D$2,T_PROF[encounter],D$4,T_PROF[bill_npi],$A1374)</f>
        <v>1</v>
      </c>
      <c r="E1374" s="1">
        <f>SUMIFS(T_PROF[claims],T_PROF[year],E$2,T_PROF[encounter],E$4,T_PROF[bill_npi],$A1374)</f>
        <v>0</v>
      </c>
      <c r="F1374" s="1">
        <f t="shared" si="147"/>
        <v>1</v>
      </c>
      <c r="G1374" s="1">
        <f>SUMIFS(T_PROF[claims],T_PROF[year],G$2,T_PROF[encounter],G$4,T_PROF[bill_npi],$A1374)</f>
        <v>0</v>
      </c>
      <c r="H1374" s="1">
        <f>SUMIFS(T_PROF[claims],T_PROF[year],H$2,T_PROF[encounter],H$4,T_PROF[bill_npi],$A1374)</f>
        <v>0</v>
      </c>
      <c r="I1374" s="1">
        <f t="shared" si="148"/>
        <v>0</v>
      </c>
      <c r="J1374" s="1">
        <f>SUMIFS(T_PROF[claims],T_PROF[year],J$2,T_PROF[encounter],J$4,T_PROF[bill_npi],$A1374)</f>
        <v>0</v>
      </c>
      <c r="K1374" s="1">
        <f>SUMIFS(T_PROF[claims],T_PROF[year],K$2,T_PROF[encounter],K$4,T_PROF[bill_npi],$A1374)</f>
        <v>0</v>
      </c>
      <c r="L1374" s="1">
        <f t="shared" si="149"/>
        <v>0</v>
      </c>
      <c r="M1374" s="18">
        <f>SUMIFS(T_PROF[paid_amt],T_PROF[bill_npi],$A1374,T_PROF[year],M$2,T_PROF[encounter],M$4)</f>
        <v>0</v>
      </c>
      <c r="N1374" s="18">
        <f>SUMIFS(T_PROF[paid_amt],T_PROF[bill_npi],$A1374,T_PROF[year],N$2,T_PROF[encounter],N$4)</f>
        <v>0</v>
      </c>
      <c r="O1374" s="18">
        <f t="shared" si="150"/>
        <v>0</v>
      </c>
      <c r="P1374" s="1">
        <f t="shared" si="151"/>
        <v>0.33333333333333331</v>
      </c>
      <c r="Q1374" s="1">
        <f t="shared" si="152"/>
        <v>0</v>
      </c>
      <c r="R1374" s="1">
        <f t="shared" si="153"/>
        <v>0.33333333333333331</v>
      </c>
      <c r="S1374" s="2">
        <f>SUM($R$6:$R1374)/SUM($R$6:$R$1749)</f>
        <v>0.99514658553496382</v>
      </c>
    </row>
    <row r="1375" spans="1:19" x14ac:dyDescent="0.35">
      <c r="A1375">
        <v>1811135684</v>
      </c>
      <c r="B1375" t="s">
        <v>351</v>
      </c>
      <c r="C1375" t="s">
        <v>777</v>
      </c>
      <c r="D1375" s="1">
        <f>SUMIFS(T_PROF[claims],T_PROF[year],D$2,T_PROF[encounter],D$4,T_PROF[bill_npi],$A1375)</f>
        <v>0</v>
      </c>
      <c r="E1375" s="1">
        <f>SUMIFS(T_PROF[claims],T_PROF[year],E$2,T_PROF[encounter],E$4,T_PROF[bill_npi],$A1375)</f>
        <v>0</v>
      </c>
      <c r="F1375" s="1">
        <f t="shared" si="147"/>
        <v>0</v>
      </c>
      <c r="G1375" s="1">
        <f>SUMIFS(T_PROF[claims],T_PROF[year],G$2,T_PROF[encounter],G$4,T_PROF[bill_npi],$A1375)</f>
        <v>0</v>
      </c>
      <c r="H1375" s="1">
        <f>SUMIFS(T_PROF[claims],T_PROF[year],H$2,T_PROF[encounter],H$4,T_PROF[bill_npi],$A1375)</f>
        <v>0</v>
      </c>
      <c r="I1375" s="1">
        <f t="shared" si="148"/>
        <v>0</v>
      </c>
      <c r="J1375" s="1">
        <f>SUMIFS(T_PROF[claims],T_PROF[year],J$2,T_PROF[encounter],J$4,T_PROF[bill_npi],$A1375)</f>
        <v>8</v>
      </c>
      <c r="K1375" s="1">
        <f>SUMIFS(T_PROF[claims],T_PROF[year],K$2,T_PROF[encounter],K$4,T_PROF[bill_npi],$A1375)</f>
        <v>0</v>
      </c>
      <c r="L1375" s="1">
        <f t="shared" si="149"/>
        <v>8</v>
      </c>
      <c r="M1375" s="18">
        <f>SUMIFS(T_PROF[paid_amt],T_PROF[bill_npi],$A1375,T_PROF[year],M$2,T_PROF[encounter],M$4)</f>
        <v>1720.75</v>
      </c>
      <c r="N1375" s="18">
        <f>SUMIFS(T_PROF[paid_amt],T_PROF[bill_npi],$A1375,T_PROF[year],N$2,T_PROF[encounter],N$4)</f>
        <v>0</v>
      </c>
      <c r="O1375" s="18">
        <f t="shared" si="150"/>
        <v>1720.75</v>
      </c>
      <c r="P1375" s="1">
        <f t="shared" si="151"/>
        <v>2.6666666666666665</v>
      </c>
      <c r="Q1375" s="1">
        <f t="shared" si="152"/>
        <v>0</v>
      </c>
      <c r="R1375" s="1">
        <f t="shared" si="153"/>
        <v>2.6666666666666665</v>
      </c>
      <c r="S1375" s="2">
        <f>SUM($R$6:$R1375)/SUM($R$6:$R$1749)</f>
        <v>0.99522937298852521</v>
      </c>
    </row>
    <row r="1376" spans="1:19" x14ac:dyDescent="0.35">
      <c r="A1376">
        <v>1962819813</v>
      </c>
      <c r="B1376" t="s">
        <v>361</v>
      </c>
      <c r="C1376" t="s">
        <v>546</v>
      </c>
      <c r="D1376" s="1">
        <f>SUMIFS(T_PROF[claims],T_PROF[year],D$2,T_PROF[encounter],D$4,T_PROF[bill_npi],$A1376)</f>
        <v>1</v>
      </c>
      <c r="E1376" s="1">
        <f>SUMIFS(T_PROF[claims],T_PROF[year],E$2,T_PROF[encounter],E$4,T_PROF[bill_npi],$A1376)</f>
        <v>0</v>
      </c>
      <c r="F1376" s="1">
        <f t="shared" si="147"/>
        <v>1</v>
      </c>
      <c r="G1376" s="1">
        <f>SUMIFS(T_PROF[claims],T_PROF[year],G$2,T_PROF[encounter],G$4,T_PROF[bill_npi],$A1376)</f>
        <v>0</v>
      </c>
      <c r="H1376" s="1">
        <f>SUMIFS(T_PROF[claims],T_PROF[year],H$2,T_PROF[encounter],H$4,T_PROF[bill_npi],$A1376)</f>
        <v>0</v>
      </c>
      <c r="I1376" s="1">
        <f t="shared" si="148"/>
        <v>0</v>
      </c>
      <c r="J1376" s="1">
        <f>SUMIFS(T_PROF[claims],T_PROF[year],J$2,T_PROF[encounter],J$4,T_PROF[bill_npi],$A1376)</f>
        <v>1</v>
      </c>
      <c r="K1376" s="1">
        <f>SUMIFS(T_PROF[claims],T_PROF[year],K$2,T_PROF[encounter],K$4,T_PROF[bill_npi],$A1376)</f>
        <v>0</v>
      </c>
      <c r="L1376" s="1">
        <f t="shared" si="149"/>
        <v>1</v>
      </c>
      <c r="M1376" s="18">
        <f>SUMIFS(T_PROF[paid_amt],T_PROF[bill_npi],$A1376,T_PROF[year],M$2,T_PROF[encounter],M$4)</f>
        <v>335.92</v>
      </c>
      <c r="N1376" s="18">
        <f>SUMIFS(T_PROF[paid_amt],T_PROF[bill_npi],$A1376,T_PROF[year],N$2,T_PROF[encounter],N$4)</f>
        <v>0</v>
      </c>
      <c r="O1376" s="18">
        <f t="shared" si="150"/>
        <v>335.92</v>
      </c>
      <c r="P1376" s="1">
        <f t="shared" si="151"/>
        <v>0.66666666666666663</v>
      </c>
      <c r="Q1376" s="1">
        <f t="shared" si="152"/>
        <v>0</v>
      </c>
      <c r="R1376" s="1">
        <f t="shared" si="153"/>
        <v>0.66666666666666663</v>
      </c>
      <c r="S1376" s="2">
        <f>SUM($R$6:$R1376)/SUM($R$6:$R$1749)</f>
        <v>0.99525006985191566</v>
      </c>
    </row>
    <row r="1377" spans="1:19" x14ac:dyDescent="0.35">
      <c r="A1377">
        <v>1639209596</v>
      </c>
      <c r="B1377" t="s">
        <v>353</v>
      </c>
      <c r="C1377" t="s">
        <v>3196</v>
      </c>
      <c r="D1377" s="1">
        <f>SUMIFS(T_PROF[claims],T_PROF[year],D$2,T_PROF[encounter],D$4,T_PROF[bill_npi],$A1377)</f>
        <v>0</v>
      </c>
      <c r="E1377" s="1">
        <f>SUMIFS(T_PROF[claims],T_PROF[year],E$2,T_PROF[encounter],E$4,T_PROF[bill_npi],$A1377)</f>
        <v>0</v>
      </c>
      <c r="F1377" s="1">
        <f t="shared" si="147"/>
        <v>0</v>
      </c>
      <c r="G1377" s="1">
        <f>SUMIFS(T_PROF[claims],T_PROF[year],G$2,T_PROF[encounter],G$4,T_PROF[bill_npi],$A1377)</f>
        <v>0</v>
      </c>
      <c r="H1377" s="1">
        <f>SUMIFS(T_PROF[claims],T_PROF[year],H$2,T_PROF[encounter],H$4,T_PROF[bill_npi],$A1377)</f>
        <v>0</v>
      </c>
      <c r="I1377" s="1">
        <f t="shared" si="148"/>
        <v>0</v>
      </c>
      <c r="J1377" s="1">
        <f>SUMIFS(T_PROF[claims],T_PROF[year],J$2,T_PROF[encounter],J$4,T_PROF[bill_npi],$A1377)</f>
        <v>0</v>
      </c>
      <c r="K1377" s="1">
        <f>SUMIFS(T_PROF[claims],T_PROF[year],K$2,T_PROF[encounter],K$4,T_PROF[bill_npi],$A1377)</f>
        <v>0</v>
      </c>
      <c r="L1377" s="1">
        <f t="shared" si="149"/>
        <v>0</v>
      </c>
      <c r="M1377" s="18">
        <f>SUMIFS(T_PROF[paid_amt],T_PROF[bill_npi],$A1377,T_PROF[year],M$2,T_PROF[encounter],M$4)</f>
        <v>0</v>
      </c>
      <c r="N1377" s="18">
        <f>SUMIFS(T_PROF[paid_amt],T_PROF[bill_npi],$A1377,T_PROF[year],N$2,T_PROF[encounter],N$4)</f>
        <v>0</v>
      </c>
      <c r="O1377" s="18">
        <f t="shared" si="150"/>
        <v>0</v>
      </c>
      <c r="P1377" s="1">
        <f t="shared" si="151"/>
        <v>0</v>
      </c>
      <c r="Q1377" s="1">
        <f t="shared" si="152"/>
        <v>0</v>
      </c>
      <c r="R1377" s="1">
        <f t="shared" si="153"/>
        <v>0</v>
      </c>
      <c r="S1377" s="2">
        <f>SUM($R$6:$R1377)/SUM($R$6:$R$1749)</f>
        <v>0.99525006985191566</v>
      </c>
    </row>
    <row r="1378" spans="1:19" x14ac:dyDescent="0.35">
      <c r="A1378">
        <v>1821047010</v>
      </c>
      <c r="B1378" t="s">
        <v>351</v>
      </c>
      <c r="C1378" t="s">
        <v>777</v>
      </c>
      <c r="D1378" s="1">
        <f>SUMIFS(T_PROF[claims],T_PROF[year],D$2,T_PROF[encounter],D$4,T_PROF[bill_npi],$A1378)</f>
        <v>1</v>
      </c>
      <c r="E1378" s="1">
        <f>SUMIFS(T_PROF[claims],T_PROF[year],E$2,T_PROF[encounter],E$4,T_PROF[bill_npi],$A1378)</f>
        <v>0</v>
      </c>
      <c r="F1378" s="1">
        <f t="shared" si="147"/>
        <v>1</v>
      </c>
      <c r="G1378" s="1">
        <f>SUMIFS(T_PROF[claims],T_PROF[year],G$2,T_PROF[encounter],G$4,T_PROF[bill_npi],$A1378)</f>
        <v>0</v>
      </c>
      <c r="H1378" s="1">
        <f>SUMIFS(T_PROF[claims],T_PROF[year],H$2,T_PROF[encounter],H$4,T_PROF[bill_npi],$A1378)</f>
        <v>0</v>
      </c>
      <c r="I1378" s="1">
        <f t="shared" si="148"/>
        <v>0</v>
      </c>
      <c r="J1378" s="1">
        <f>SUMIFS(T_PROF[claims],T_PROF[year],J$2,T_PROF[encounter],J$4,T_PROF[bill_npi],$A1378)</f>
        <v>8</v>
      </c>
      <c r="K1378" s="1">
        <f>SUMIFS(T_PROF[claims],T_PROF[year],K$2,T_PROF[encounter],K$4,T_PROF[bill_npi],$A1378)</f>
        <v>0</v>
      </c>
      <c r="L1378" s="1">
        <f t="shared" si="149"/>
        <v>8</v>
      </c>
      <c r="M1378" s="18">
        <f>SUMIFS(T_PROF[paid_amt],T_PROF[bill_npi],$A1378,T_PROF[year],M$2,T_PROF[encounter],M$4)</f>
        <v>3491.5</v>
      </c>
      <c r="N1378" s="18">
        <f>SUMIFS(T_PROF[paid_amt],T_PROF[bill_npi],$A1378,T_PROF[year],N$2,T_PROF[encounter],N$4)</f>
        <v>0</v>
      </c>
      <c r="O1378" s="18">
        <f t="shared" si="150"/>
        <v>3491.5</v>
      </c>
      <c r="P1378" s="1">
        <f t="shared" si="151"/>
        <v>3</v>
      </c>
      <c r="Q1378" s="1">
        <f t="shared" si="152"/>
        <v>0</v>
      </c>
      <c r="R1378" s="1">
        <f t="shared" si="153"/>
        <v>3</v>
      </c>
      <c r="S1378" s="2">
        <f>SUM($R$6:$R1378)/SUM($R$6:$R$1749)</f>
        <v>0.99534320573717217</v>
      </c>
    </row>
    <row r="1379" spans="1:19" x14ac:dyDescent="0.35">
      <c r="A1379">
        <v>1477932275</v>
      </c>
      <c r="B1379" t="s">
        <v>366</v>
      </c>
      <c r="C1379" t="s">
        <v>600</v>
      </c>
      <c r="D1379" s="1">
        <f>SUMIFS(T_PROF[claims],T_PROF[year],D$2,T_PROF[encounter],D$4,T_PROF[bill_npi],$A1379)</f>
        <v>0</v>
      </c>
      <c r="E1379" s="1">
        <f>SUMIFS(T_PROF[claims],T_PROF[year],E$2,T_PROF[encounter],E$4,T_PROF[bill_npi],$A1379)</f>
        <v>0</v>
      </c>
      <c r="F1379" s="1">
        <f t="shared" si="147"/>
        <v>0</v>
      </c>
      <c r="G1379" s="1">
        <f>SUMIFS(T_PROF[claims],T_PROF[year],G$2,T_PROF[encounter],G$4,T_PROF[bill_npi],$A1379)</f>
        <v>0</v>
      </c>
      <c r="H1379" s="1">
        <f>SUMIFS(T_PROF[claims],T_PROF[year],H$2,T_PROF[encounter],H$4,T_PROF[bill_npi],$A1379)</f>
        <v>1</v>
      </c>
      <c r="I1379" s="1">
        <f t="shared" si="148"/>
        <v>1</v>
      </c>
      <c r="J1379" s="1">
        <f>SUMIFS(T_PROF[claims],T_PROF[year],J$2,T_PROF[encounter],J$4,T_PROF[bill_npi],$A1379)</f>
        <v>0</v>
      </c>
      <c r="K1379" s="1">
        <f>SUMIFS(T_PROF[claims],T_PROF[year],K$2,T_PROF[encounter],K$4,T_PROF[bill_npi],$A1379)</f>
        <v>1</v>
      </c>
      <c r="L1379" s="1">
        <f t="shared" si="149"/>
        <v>1</v>
      </c>
      <c r="M1379" s="18">
        <f>SUMIFS(T_PROF[paid_amt],T_PROF[bill_npi],$A1379,T_PROF[year],M$2,T_PROF[encounter],M$4)</f>
        <v>0</v>
      </c>
      <c r="N1379" s="18">
        <f>SUMIFS(T_PROF[paid_amt],T_PROF[bill_npi],$A1379,T_PROF[year],N$2,T_PROF[encounter],N$4)</f>
        <v>50</v>
      </c>
      <c r="O1379" s="18">
        <f t="shared" si="150"/>
        <v>50</v>
      </c>
      <c r="P1379" s="1">
        <f t="shared" si="151"/>
        <v>0</v>
      </c>
      <c r="Q1379" s="1">
        <f t="shared" si="152"/>
        <v>0.66666666666666663</v>
      </c>
      <c r="R1379" s="1">
        <f t="shared" si="153"/>
        <v>0.66666666666666663</v>
      </c>
      <c r="S1379" s="2">
        <f>SUM($R$6:$R1379)/SUM($R$6:$R$1749)</f>
        <v>0.99536390260056262</v>
      </c>
    </row>
    <row r="1380" spans="1:19" x14ac:dyDescent="0.35">
      <c r="A1380">
        <v>1629392121</v>
      </c>
      <c r="B1380" t="s">
        <v>394</v>
      </c>
      <c r="C1380" t="s">
        <v>777</v>
      </c>
      <c r="D1380" s="1">
        <f>SUMIFS(T_PROF[claims],T_PROF[year],D$2,T_PROF[encounter],D$4,T_PROF[bill_npi],$A1380)</f>
        <v>0</v>
      </c>
      <c r="E1380" s="1">
        <f>SUMIFS(T_PROF[claims],T_PROF[year],E$2,T_PROF[encounter],E$4,T_PROF[bill_npi],$A1380)</f>
        <v>0</v>
      </c>
      <c r="F1380" s="1">
        <f t="shared" si="147"/>
        <v>0</v>
      </c>
      <c r="G1380" s="1">
        <f>SUMIFS(T_PROF[claims],T_PROF[year],G$2,T_PROF[encounter],G$4,T_PROF[bill_npi],$A1380)</f>
        <v>0</v>
      </c>
      <c r="H1380" s="1">
        <f>SUMIFS(T_PROF[claims],T_PROF[year],H$2,T_PROF[encounter],H$4,T_PROF[bill_npi],$A1380)</f>
        <v>0</v>
      </c>
      <c r="I1380" s="1">
        <f t="shared" si="148"/>
        <v>0</v>
      </c>
      <c r="J1380" s="1">
        <f>SUMIFS(T_PROF[claims],T_PROF[year],J$2,T_PROF[encounter],J$4,T_PROF[bill_npi],$A1380)</f>
        <v>0</v>
      </c>
      <c r="K1380" s="1">
        <f>SUMIFS(T_PROF[claims],T_PROF[year],K$2,T_PROF[encounter],K$4,T_PROF[bill_npi],$A1380)</f>
        <v>0</v>
      </c>
      <c r="L1380" s="1">
        <f t="shared" si="149"/>
        <v>0</v>
      </c>
      <c r="M1380" s="18">
        <f>SUMIFS(T_PROF[paid_amt],T_PROF[bill_npi],$A1380,T_PROF[year],M$2,T_PROF[encounter],M$4)</f>
        <v>0</v>
      </c>
      <c r="N1380" s="18">
        <f>SUMIFS(T_PROF[paid_amt],T_PROF[bill_npi],$A1380,T_PROF[year],N$2,T_PROF[encounter],N$4)</f>
        <v>0</v>
      </c>
      <c r="O1380" s="18">
        <f t="shared" si="150"/>
        <v>0</v>
      </c>
      <c r="P1380" s="1">
        <f t="shared" si="151"/>
        <v>0</v>
      </c>
      <c r="Q1380" s="1">
        <f t="shared" si="152"/>
        <v>0</v>
      </c>
      <c r="R1380" s="1">
        <f t="shared" si="153"/>
        <v>0</v>
      </c>
      <c r="S1380" s="2">
        <f>SUM($R$6:$R1380)/SUM($R$6:$R$1749)</f>
        <v>0.99536390260056262</v>
      </c>
    </row>
    <row r="1381" spans="1:19" x14ac:dyDescent="0.35">
      <c r="A1381">
        <v>1013912633</v>
      </c>
      <c r="B1381" t="s">
        <v>353</v>
      </c>
      <c r="C1381" t="s">
        <v>3196</v>
      </c>
      <c r="D1381" s="1">
        <f>SUMIFS(T_PROF[claims],T_PROF[year],D$2,T_PROF[encounter],D$4,T_PROF[bill_npi],$A1381)</f>
        <v>0</v>
      </c>
      <c r="E1381" s="1">
        <f>SUMIFS(T_PROF[claims],T_PROF[year],E$2,T_PROF[encounter],E$4,T_PROF[bill_npi],$A1381)</f>
        <v>1</v>
      </c>
      <c r="F1381" s="1">
        <f t="shared" si="147"/>
        <v>1</v>
      </c>
      <c r="G1381" s="1">
        <f>SUMIFS(T_PROF[claims],T_PROF[year],G$2,T_PROF[encounter],G$4,T_PROF[bill_npi],$A1381)</f>
        <v>0</v>
      </c>
      <c r="H1381" s="1">
        <f>SUMIFS(T_PROF[claims],T_PROF[year],H$2,T_PROF[encounter],H$4,T_PROF[bill_npi],$A1381)</f>
        <v>0</v>
      </c>
      <c r="I1381" s="1">
        <f t="shared" si="148"/>
        <v>0</v>
      </c>
      <c r="J1381" s="1">
        <f>SUMIFS(T_PROF[claims],T_PROF[year],J$2,T_PROF[encounter],J$4,T_PROF[bill_npi],$A1381)</f>
        <v>0</v>
      </c>
      <c r="K1381" s="1">
        <f>SUMIFS(T_PROF[claims],T_PROF[year],K$2,T_PROF[encounter],K$4,T_PROF[bill_npi],$A1381)</f>
        <v>0</v>
      </c>
      <c r="L1381" s="1">
        <f t="shared" si="149"/>
        <v>0</v>
      </c>
      <c r="M1381" s="18">
        <f>SUMIFS(T_PROF[paid_amt],T_PROF[bill_npi],$A1381,T_PROF[year],M$2,T_PROF[encounter],M$4)</f>
        <v>0</v>
      </c>
      <c r="N1381" s="18">
        <f>SUMIFS(T_PROF[paid_amt],T_PROF[bill_npi],$A1381,T_PROF[year],N$2,T_PROF[encounter],N$4)</f>
        <v>0</v>
      </c>
      <c r="O1381" s="18">
        <f t="shared" si="150"/>
        <v>0</v>
      </c>
      <c r="P1381" s="1">
        <f t="shared" si="151"/>
        <v>0</v>
      </c>
      <c r="Q1381" s="1">
        <f t="shared" si="152"/>
        <v>0.33333333333333331</v>
      </c>
      <c r="R1381" s="1">
        <f t="shared" si="153"/>
        <v>0.33333333333333331</v>
      </c>
      <c r="S1381" s="2">
        <f>SUM($R$6:$R1381)/SUM($R$6:$R$1749)</f>
        <v>0.99537425103225774</v>
      </c>
    </row>
    <row r="1382" spans="1:19" x14ac:dyDescent="0.35">
      <c r="A1382">
        <v>1316056286</v>
      </c>
      <c r="B1382" t="s">
        <v>351</v>
      </c>
      <c r="C1382" t="s">
        <v>777</v>
      </c>
      <c r="D1382" s="1">
        <f>SUMIFS(T_PROF[claims],T_PROF[year],D$2,T_PROF[encounter],D$4,T_PROF[bill_npi],$A1382)</f>
        <v>0</v>
      </c>
      <c r="E1382" s="1">
        <f>SUMIFS(T_PROF[claims],T_PROF[year],E$2,T_PROF[encounter],E$4,T_PROF[bill_npi],$A1382)</f>
        <v>0</v>
      </c>
      <c r="F1382" s="1">
        <f t="shared" si="147"/>
        <v>0</v>
      </c>
      <c r="G1382" s="1">
        <f>SUMIFS(T_PROF[claims],T_PROF[year],G$2,T_PROF[encounter],G$4,T_PROF[bill_npi],$A1382)</f>
        <v>0</v>
      </c>
      <c r="H1382" s="1">
        <f>SUMIFS(T_PROF[claims],T_PROF[year],H$2,T_PROF[encounter],H$4,T_PROF[bill_npi],$A1382)</f>
        <v>0</v>
      </c>
      <c r="I1382" s="1">
        <f t="shared" si="148"/>
        <v>0</v>
      </c>
      <c r="J1382" s="1">
        <f>SUMIFS(T_PROF[claims],T_PROF[year],J$2,T_PROF[encounter],J$4,T_PROF[bill_npi],$A1382)</f>
        <v>0</v>
      </c>
      <c r="K1382" s="1">
        <f>SUMIFS(T_PROF[claims],T_PROF[year],K$2,T_PROF[encounter],K$4,T_PROF[bill_npi],$A1382)</f>
        <v>0</v>
      </c>
      <c r="L1382" s="1">
        <f t="shared" si="149"/>
        <v>0</v>
      </c>
      <c r="M1382" s="18">
        <f>SUMIFS(T_PROF[paid_amt],T_PROF[bill_npi],$A1382,T_PROF[year],M$2,T_PROF[encounter],M$4)</f>
        <v>0</v>
      </c>
      <c r="N1382" s="18">
        <f>SUMIFS(T_PROF[paid_amt],T_PROF[bill_npi],$A1382,T_PROF[year],N$2,T_PROF[encounter],N$4)</f>
        <v>0</v>
      </c>
      <c r="O1382" s="18">
        <f t="shared" si="150"/>
        <v>0</v>
      </c>
      <c r="P1382" s="1">
        <f t="shared" si="151"/>
        <v>0</v>
      </c>
      <c r="Q1382" s="1">
        <f t="shared" si="152"/>
        <v>0</v>
      </c>
      <c r="R1382" s="1">
        <f t="shared" si="153"/>
        <v>0</v>
      </c>
      <c r="S1382" s="2">
        <f>SUM($R$6:$R1382)/SUM($R$6:$R$1749)</f>
        <v>0.99537425103225774</v>
      </c>
    </row>
    <row r="1383" spans="1:19" x14ac:dyDescent="0.35">
      <c r="A1383">
        <v>1891227757</v>
      </c>
      <c r="B1383" t="s">
        <v>357</v>
      </c>
      <c r="C1383" t="s">
        <v>2208</v>
      </c>
      <c r="D1383" s="1">
        <f>SUMIFS(T_PROF[claims],T_PROF[year],D$2,T_PROF[encounter],D$4,T_PROF[bill_npi],$A1383)</f>
        <v>1</v>
      </c>
      <c r="E1383" s="1">
        <f>SUMIFS(T_PROF[claims],T_PROF[year],E$2,T_PROF[encounter],E$4,T_PROF[bill_npi],$A1383)</f>
        <v>0</v>
      </c>
      <c r="F1383" s="1">
        <f t="shared" si="147"/>
        <v>1</v>
      </c>
      <c r="G1383" s="1">
        <f>SUMIFS(T_PROF[claims],T_PROF[year],G$2,T_PROF[encounter],G$4,T_PROF[bill_npi],$A1383)</f>
        <v>0</v>
      </c>
      <c r="H1383" s="1">
        <f>SUMIFS(T_PROF[claims],T_PROF[year],H$2,T_PROF[encounter],H$4,T_PROF[bill_npi],$A1383)</f>
        <v>0</v>
      </c>
      <c r="I1383" s="1">
        <f t="shared" si="148"/>
        <v>0</v>
      </c>
      <c r="J1383" s="1">
        <f>SUMIFS(T_PROF[claims],T_PROF[year],J$2,T_PROF[encounter],J$4,T_PROF[bill_npi],$A1383)</f>
        <v>0</v>
      </c>
      <c r="K1383" s="1">
        <f>SUMIFS(T_PROF[claims],T_PROF[year],K$2,T_PROF[encounter],K$4,T_PROF[bill_npi],$A1383)</f>
        <v>0</v>
      </c>
      <c r="L1383" s="1">
        <f t="shared" si="149"/>
        <v>0</v>
      </c>
      <c r="M1383" s="18">
        <f>SUMIFS(T_PROF[paid_amt],T_PROF[bill_npi],$A1383,T_PROF[year],M$2,T_PROF[encounter],M$4)</f>
        <v>0</v>
      </c>
      <c r="N1383" s="18">
        <f>SUMIFS(T_PROF[paid_amt],T_PROF[bill_npi],$A1383,T_PROF[year],N$2,T_PROF[encounter],N$4)</f>
        <v>0</v>
      </c>
      <c r="O1383" s="18">
        <f t="shared" si="150"/>
        <v>0</v>
      </c>
      <c r="P1383" s="1">
        <f t="shared" si="151"/>
        <v>0.33333333333333331</v>
      </c>
      <c r="Q1383" s="1">
        <f t="shared" si="152"/>
        <v>0</v>
      </c>
      <c r="R1383" s="1">
        <f t="shared" si="153"/>
        <v>0.33333333333333331</v>
      </c>
      <c r="S1383" s="2">
        <f>SUM($R$6:$R1383)/SUM($R$6:$R$1749)</f>
        <v>0.99538459946395286</v>
      </c>
    </row>
    <row r="1384" spans="1:19" x14ac:dyDescent="0.35">
      <c r="A1384">
        <v>1033177266</v>
      </c>
      <c r="B1384" t="s">
        <v>351</v>
      </c>
      <c r="C1384" t="s">
        <v>777</v>
      </c>
      <c r="D1384" s="1">
        <f>SUMIFS(T_PROF[claims],T_PROF[year],D$2,T_PROF[encounter],D$4,T_PROF[bill_npi],$A1384)</f>
        <v>1</v>
      </c>
      <c r="E1384" s="1">
        <f>SUMIFS(T_PROF[claims],T_PROF[year],E$2,T_PROF[encounter],E$4,T_PROF[bill_npi],$A1384)</f>
        <v>0</v>
      </c>
      <c r="F1384" s="1">
        <f t="shared" si="147"/>
        <v>1</v>
      </c>
      <c r="G1384" s="1">
        <f>SUMIFS(T_PROF[claims],T_PROF[year],G$2,T_PROF[encounter],G$4,T_PROF[bill_npi],$A1384)</f>
        <v>0</v>
      </c>
      <c r="H1384" s="1">
        <f>SUMIFS(T_PROF[claims],T_PROF[year],H$2,T_PROF[encounter],H$4,T_PROF[bill_npi],$A1384)</f>
        <v>0</v>
      </c>
      <c r="I1384" s="1">
        <f t="shared" si="148"/>
        <v>0</v>
      </c>
      <c r="J1384" s="1">
        <f>SUMIFS(T_PROF[claims],T_PROF[year],J$2,T_PROF[encounter],J$4,T_PROF[bill_npi],$A1384)</f>
        <v>0</v>
      </c>
      <c r="K1384" s="1">
        <f>SUMIFS(T_PROF[claims],T_PROF[year],K$2,T_PROF[encounter],K$4,T_PROF[bill_npi],$A1384)</f>
        <v>0</v>
      </c>
      <c r="L1384" s="1">
        <f t="shared" si="149"/>
        <v>0</v>
      </c>
      <c r="M1384" s="18">
        <f>SUMIFS(T_PROF[paid_amt],T_PROF[bill_npi],$A1384,T_PROF[year],M$2,T_PROF[encounter],M$4)</f>
        <v>0</v>
      </c>
      <c r="N1384" s="18">
        <f>SUMIFS(T_PROF[paid_amt],T_PROF[bill_npi],$A1384,T_PROF[year],N$2,T_PROF[encounter],N$4)</f>
        <v>0</v>
      </c>
      <c r="O1384" s="18">
        <f t="shared" si="150"/>
        <v>0</v>
      </c>
      <c r="P1384" s="1">
        <f t="shared" si="151"/>
        <v>0.33333333333333331</v>
      </c>
      <c r="Q1384" s="1">
        <f t="shared" si="152"/>
        <v>0</v>
      </c>
      <c r="R1384" s="1">
        <f t="shared" si="153"/>
        <v>0.33333333333333331</v>
      </c>
      <c r="S1384" s="2">
        <f>SUM($R$6:$R1384)/SUM($R$6:$R$1749)</f>
        <v>0.99539494789564797</v>
      </c>
    </row>
    <row r="1385" spans="1:19" x14ac:dyDescent="0.35">
      <c r="A1385">
        <v>1700856622</v>
      </c>
      <c r="B1385" t="s">
        <v>351</v>
      </c>
      <c r="C1385" t="s">
        <v>777</v>
      </c>
      <c r="D1385" s="1">
        <f>SUMIFS(T_PROF[claims],T_PROF[year],D$2,T_PROF[encounter],D$4,T_PROF[bill_npi],$A1385)</f>
        <v>1</v>
      </c>
      <c r="E1385" s="1">
        <f>SUMIFS(T_PROF[claims],T_PROF[year],E$2,T_PROF[encounter],E$4,T_PROF[bill_npi],$A1385)</f>
        <v>0</v>
      </c>
      <c r="F1385" s="1">
        <f t="shared" si="147"/>
        <v>1</v>
      </c>
      <c r="G1385" s="1">
        <f>SUMIFS(T_PROF[claims],T_PROF[year],G$2,T_PROF[encounter],G$4,T_PROF[bill_npi],$A1385)</f>
        <v>0</v>
      </c>
      <c r="H1385" s="1">
        <f>SUMIFS(T_PROF[claims],T_PROF[year],H$2,T_PROF[encounter],H$4,T_PROF[bill_npi],$A1385)</f>
        <v>0</v>
      </c>
      <c r="I1385" s="1">
        <f t="shared" si="148"/>
        <v>0</v>
      </c>
      <c r="J1385" s="1">
        <f>SUMIFS(T_PROF[claims],T_PROF[year],J$2,T_PROF[encounter],J$4,T_PROF[bill_npi],$A1385)</f>
        <v>1</v>
      </c>
      <c r="K1385" s="1">
        <f>SUMIFS(T_PROF[claims],T_PROF[year],K$2,T_PROF[encounter],K$4,T_PROF[bill_npi],$A1385)</f>
        <v>0</v>
      </c>
      <c r="L1385" s="1">
        <f t="shared" si="149"/>
        <v>1</v>
      </c>
      <c r="M1385" s="18">
        <f>SUMIFS(T_PROF[paid_amt],T_PROF[bill_npi],$A1385,T_PROF[year],M$2,T_PROF[encounter],M$4)</f>
        <v>0</v>
      </c>
      <c r="N1385" s="18">
        <f>SUMIFS(T_PROF[paid_amt],T_PROF[bill_npi],$A1385,T_PROF[year],N$2,T_PROF[encounter],N$4)</f>
        <v>0</v>
      </c>
      <c r="O1385" s="18">
        <f t="shared" si="150"/>
        <v>0</v>
      </c>
      <c r="P1385" s="1">
        <f t="shared" si="151"/>
        <v>0.66666666666666663</v>
      </c>
      <c r="Q1385" s="1">
        <f t="shared" si="152"/>
        <v>0</v>
      </c>
      <c r="R1385" s="1">
        <f t="shared" si="153"/>
        <v>0.66666666666666663</v>
      </c>
      <c r="S1385" s="2">
        <f>SUM($R$6:$R1385)/SUM($R$6:$R$1749)</f>
        <v>0.99541564475903843</v>
      </c>
    </row>
    <row r="1386" spans="1:19" x14ac:dyDescent="0.35">
      <c r="A1386">
        <v>1871558833</v>
      </c>
      <c r="B1386" t="s">
        <v>351</v>
      </c>
      <c r="C1386" t="s">
        <v>777</v>
      </c>
      <c r="D1386" s="1">
        <f>SUMIFS(T_PROF[claims],T_PROF[year],D$2,T_PROF[encounter],D$4,T_PROF[bill_npi],$A1386)</f>
        <v>0</v>
      </c>
      <c r="E1386" s="1">
        <f>SUMIFS(T_PROF[claims],T_PROF[year],E$2,T_PROF[encounter],E$4,T_PROF[bill_npi],$A1386)</f>
        <v>1</v>
      </c>
      <c r="F1386" s="1">
        <f t="shared" si="147"/>
        <v>1</v>
      </c>
      <c r="G1386" s="1">
        <f>SUMIFS(T_PROF[claims],T_PROF[year],G$2,T_PROF[encounter],G$4,T_PROF[bill_npi],$A1386)</f>
        <v>0</v>
      </c>
      <c r="H1386" s="1">
        <f>SUMIFS(T_PROF[claims],T_PROF[year],H$2,T_PROF[encounter],H$4,T_PROF[bill_npi],$A1386)</f>
        <v>0</v>
      </c>
      <c r="I1386" s="1">
        <f t="shared" si="148"/>
        <v>0</v>
      </c>
      <c r="J1386" s="1">
        <f>SUMIFS(T_PROF[claims],T_PROF[year],J$2,T_PROF[encounter],J$4,T_PROF[bill_npi],$A1386)</f>
        <v>1</v>
      </c>
      <c r="K1386" s="1">
        <f>SUMIFS(T_PROF[claims],T_PROF[year],K$2,T_PROF[encounter],K$4,T_PROF[bill_npi],$A1386)</f>
        <v>0</v>
      </c>
      <c r="L1386" s="1">
        <f t="shared" si="149"/>
        <v>1</v>
      </c>
      <c r="M1386" s="18">
        <f>SUMIFS(T_PROF[paid_amt],T_PROF[bill_npi],$A1386,T_PROF[year],M$2,T_PROF[encounter],M$4)</f>
        <v>1720.75</v>
      </c>
      <c r="N1386" s="18">
        <f>SUMIFS(T_PROF[paid_amt],T_PROF[bill_npi],$A1386,T_PROF[year],N$2,T_PROF[encounter],N$4)</f>
        <v>0</v>
      </c>
      <c r="O1386" s="18">
        <f t="shared" si="150"/>
        <v>1720.75</v>
      </c>
      <c r="P1386" s="1">
        <f t="shared" si="151"/>
        <v>0.33333333333333331</v>
      </c>
      <c r="Q1386" s="1">
        <f t="shared" si="152"/>
        <v>0.33333333333333331</v>
      </c>
      <c r="R1386" s="1">
        <f t="shared" si="153"/>
        <v>0.66666666666666663</v>
      </c>
      <c r="S1386" s="2">
        <f>SUM($R$6:$R1386)/SUM($R$6:$R$1749)</f>
        <v>0.99543634162242878</v>
      </c>
    </row>
    <row r="1387" spans="1:19" x14ac:dyDescent="0.35">
      <c r="A1387">
        <v>1043486996</v>
      </c>
      <c r="B1387" t="s">
        <v>351</v>
      </c>
      <c r="C1387" t="s">
        <v>777</v>
      </c>
      <c r="D1387" s="1">
        <f>SUMIFS(T_PROF[claims],T_PROF[year],D$2,T_PROF[encounter],D$4,T_PROF[bill_npi],$A1387)</f>
        <v>0</v>
      </c>
      <c r="E1387" s="1">
        <f>SUMIFS(T_PROF[claims],T_PROF[year],E$2,T_PROF[encounter],E$4,T_PROF[bill_npi],$A1387)</f>
        <v>0</v>
      </c>
      <c r="F1387" s="1">
        <f t="shared" si="147"/>
        <v>0</v>
      </c>
      <c r="G1387" s="1">
        <f>SUMIFS(T_PROF[claims],T_PROF[year],G$2,T_PROF[encounter],G$4,T_PROF[bill_npi],$A1387)</f>
        <v>0</v>
      </c>
      <c r="H1387" s="1">
        <f>SUMIFS(T_PROF[claims],T_PROF[year],H$2,T_PROF[encounter],H$4,T_PROF[bill_npi],$A1387)</f>
        <v>0</v>
      </c>
      <c r="I1387" s="1">
        <f t="shared" si="148"/>
        <v>0</v>
      </c>
      <c r="J1387" s="1">
        <f>SUMIFS(T_PROF[claims],T_PROF[year],J$2,T_PROF[encounter],J$4,T_PROF[bill_npi],$A1387)</f>
        <v>0</v>
      </c>
      <c r="K1387" s="1">
        <f>SUMIFS(T_PROF[claims],T_PROF[year],K$2,T_PROF[encounter],K$4,T_PROF[bill_npi],$A1387)</f>
        <v>0</v>
      </c>
      <c r="L1387" s="1">
        <f t="shared" si="149"/>
        <v>0</v>
      </c>
      <c r="M1387" s="18">
        <f>SUMIFS(T_PROF[paid_amt],T_PROF[bill_npi],$A1387,T_PROF[year],M$2,T_PROF[encounter],M$4)</f>
        <v>0</v>
      </c>
      <c r="N1387" s="18">
        <f>SUMIFS(T_PROF[paid_amt],T_PROF[bill_npi],$A1387,T_PROF[year],N$2,T_PROF[encounter],N$4)</f>
        <v>0</v>
      </c>
      <c r="O1387" s="18">
        <f t="shared" si="150"/>
        <v>0</v>
      </c>
      <c r="P1387" s="1">
        <f t="shared" si="151"/>
        <v>0</v>
      </c>
      <c r="Q1387" s="1">
        <f t="shared" si="152"/>
        <v>0</v>
      </c>
      <c r="R1387" s="1">
        <f t="shared" si="153"/>
        <v>0</v>
      </c>
      <c r="S1387" s="2">
        <f>SUM($R$6:$R1387)/SUM($R$6:$R$1749)</f>
        <v>0.99543634162242878</v>
      </c>
    </row>
    <row r="1388" spans="1:19" x14ac:dyDescent="0.35">
      <c r="A1388">
        <v>1053454637</v>
      </c>
      <c r="B1388" t="s">
        <v>357</v>
      </c>
      <c r="C1388" t="s">
        <v>2208</v>
      </c>
      <c r="D1388" s="1">
        <f>SUMIFS(T_PROF[claims],T_PROF[year],D$2,T_PROF[encounter],D$4,T_PROF[bill_npi],$A1388)</f>
        <v>0</v>
      </c>
      <c r="E1388" s="1">
        <f>SUMIFS(T_PROF[claims],T_PROF[year],E$2,T_PROF[encounter],E$4,T_PROF[bill_npi],$A1388)</f>
        <v>0</v>
      </c>
      <c r="F1388" s="1">
        <f t="shared" si="147"/>
        <v>0</v>
      </c>
      <c r="G1388" s="1">
        <f>SUMIFS(T_PROF[claims],T_PROF[year],G$2,T_PROF[encounter],G$4,T_PROF[bill_npi],$A1388)</f>
        <v>1</v>
      </c>
      <c r="H1388" s="1">
        <f>SUMIFS(T_PROF[claims],T_PROF[year],H$2,T_PROF[encounter],H$4,T_PROF[bill_npi],$A1388)</f>
        <v>0</v>
      </c>
      <c r="I1388" s="1">
        <f t="shared" si="148"/>
        <v>1</v>
      </c>
      <c r="J1388" s="1">
        <f>SUMIFS(T_PROF[claims],T_PROF[year],J$2,T_PROF[encounter],J$4,T_PROF[bill_npi],$A1388)</f>
        <v>0</v>
      </c>
      <c r="K1388" s="1">
        <f>SUMIFS(T_PROF[claims],T_PROF[year],K$2,T_PROF[encounter],K$4,T_PROF[bill_npi],$A1388)</f>
        <v>0</v>
      </c>
      <c r="L1388" s="1">
        <f t="shared" si="149"/>
        <v>0</v>
      </c>
      <c r="M1388" s="18">
        <f>SUMIFS(T_PROF[paid_amt],T_PROF[bill_npi],$A1388,T_PROF[year],M$2,T_PROF[encounter],M$4)</f>
        <v>0</v>
      </c>
      <c r="N1388" s="18">
        <f>SUMIFS(T_PROF[paid_amt],T_PROF[bill_npi],$A1388,T_PROF[year],N$2,T_PROF[encounter],N$4)</f>
        <v>0</v>
      </c>
      <c r="O1388" s="18">
        <f t="shared" si="150"/>
        <v>0</v>
      </c>
      <c r="P1388" s="1">
        <f t="shared" si="151"/>
        <v>0.33333333333333331</v>
      </c>
      <c r="Q1388" s="1">
        <f t="shared" si="152"/>
        <v>0</v>
      </c>
      <c r="R1388" s="1">
        <f t="shared" si="153"/>
        <v>0.33333333333333331</v>
      </c>
      <c r="S1388" s="2">
        <f>SUM($R$6:$R1388)/SUM($R$6:$R$1749)</f>
        <v>0.99544669005412389</v>
      </c>
    </row>
    <row r="1389" spans="1:19" x14ac:dyDescent="0.35">
      <c r="A1389">
        <v>1154709046</v>
      </c>
      <c r="B1389" t="s">
        <v>351</v>
      </c>
      <c r="C1389" t="s">
        <v>777</v>
      </c>
      <c r="D1389" s="1">
        <f>SUMIFS(T_PROF[claims],T_PROF[year],D$2,T_PROF[encounter],D$4,T_PROF[bill_npi],$A1389)</f>
        <v>0</v>
      </c>
      <c r="E1389" s="1">
        <f>SUMIFS(T_PROF[claims],T_PROF[year],E$2,T_PROF[encounter],E$4,T_PROF[bill_npi],$A1389)</f>
        <v>0</v>
      </c>
      <c r="F1389" s="1">
        <f t="shared" si="147"/>
        <v>0</v>
      </c>
      <c r="G1389" s="1">
        <f>SUMIFS(T_PROF[claims],T_PROF[year],G$2,T_PROF[encounter],G$4,T_PROF[bill_npi],$A1389)</f>
        <v>1</v>
      </c>
      <c r="H1389" s="1">
        <f>SUMIFS(T_PROF[claims],T_PROF[year],H$2,T_PROF[encounter],H$4,T_PROF[bill_npi],$A1389)</f>
        <v>0</v>
      </c>
      <c r="I1389" s="1">
        <f t="shared" si="148"/>
        <v>1</v>
      </c>
      <c r="J1389" s="1">
        <f>SUMIFS(T_PROF[claims],T_PROF[year],J$2,T_PROF[encounter],J$4,T_PROF[bill_npi],$A1389)</f>
        <v>1</v>
      </c>
      <c r="K1389" s="1">
        <f>SUMIFS(T_PROF[claims],T_PROF[year],K$2,T_PROF[encounter],K$4,T_PROF[bill_npi],$A1389)</f>
        <v>0</v>
      </c>
      <c r="L1389" s="1">
        <f t="shared" si="149"/>
        <v>1</v>
      </c>
      <c r="M1389" s="18">
        <f>SUMIFS(T_PROF[paid_amt],T_PROF[bill_npi],$A1389,T_PROF[year],M$2,T_PROF[encounter],M$4)</f>
        <v>0</v>
      </c>
      <c r="N1389" s="18">
        <f>SUMIFS(T_PROF[paid_amt],T_PROF[bill_npi],$A1389,T_PROF[year],N$2,T_PROF[encounter],N$4)</f>
        <v>0</v>
      </c>
      <c r="O1389" s="18">
        <f t="shared" si="150"/>
        <v>0</v>
      </c>
      <c r="P1389" s="1">
        <f t="shared" si="151"/>
        <v>0.66666666666666663</v>
      </c>
      <c r="Q1389" s="1">
        <f t="shared" si="152"/>
        <v>0</v>
      </c>
      <c r="R1389" s="1">
        <f t="shared" si="153"/>
        <v>0.66666666666666663</v>
      </c>
      <c r="S1389" s="2">
        <f>SUM($R$6:$R1389)/SUM($R$6:$R$1749)</f>
        <v>0.99546738691751435</v>
      </c>
    </row>
    <row r="1390" spans="1:19" x14ac:dyDescent="0.35">
      <c r="A1390">
        <v>1063481422</v>
      </c>
      <c r="B1390" t="s">
        <v>351</v>
      </c>
      <c r="C1390" t="s">
        <v>777</v>
      </c>
      <c r="D1390" s="1">
        <f>SUMIFS(T_PROF[claims],T_PROF[year],D$2,T_PROF[encounter],D$4,T_PROF[bill_npi],$A1390)</f>
        <v>0</v>
      </c>
      <c r="E1390" s="1">
        <f>SUMIFS(T_PROF[claims],T_PROF[year],E$2,T_PROF[encounter],E$4,T_PROF[bill_npi],$A1390)</f>
        <v>0</v>
      </c>
      <c r="F1390" s="1">
        <f t="shared" si="147"/>
        <v>0</v>
      </c>
      <c r="G1390" s="1">
        <f>SUMIFS(T_PROF[claims],T_PROF[year],G$2,T_PROF[encounter],G$4,T_PROF[bill_npi],$A1390)</f>
        <v>1</v>
      </c>
      <c r="H1390" s="1">
        <f>SUMIFS(T_PROF[claims],T_PROF[year],H$2,T_PROF[encounter],H$4,T_PROF[bill_npi],$A1390)</f>
        <v>0</v>
      </c>
      <c r="I1390" s="1">
        <f t="shared" si="148"/>
        <v>1</v>
      </c>
      <c r="J1390" s="1">
        <f>SUMIFS(T_PROF[claims],T_PROF[year],J$2,T_PROF[encounter],J$4,T_PROF[bill_npi],$A1390)</f>
        <v>0</v>
      </c>
      <c r="K1390" s="1">
        <f>SUMIFS(T_PROF[claims],T_PROF[year],K$2,T_PROF[encounter],K$4,T_PROF[bill_npi],$A1390)</f>
        <v>0</v>
      </c>
      <c r="L1390" s="1">
        <f t="shared" si="149"/>
        <v>0</v>
      </c>
      <c r="M1390" s="18">
        <f>SUMIFS(T_PROF[paid_amt],T_PROF[bill_npi],$A1390,T_PROF[year],M$2,T_PROF[encounter],M$4)</f>
        <v>0</v>
      </c>
      <c r="N1390" s="18">
        <f>SUMIFS(T_PROF[paid_amt],T_PROF[bill_npi],$A1390,T_PROF[year],N$2,T_PROF[encounter],N$4)</f>
        <v>0</v>
      </c>
      <c r="O1390" s="18">
        <f t="shared" si="150"/>
        <v>0</v>
      </c>
      <c r="P1390" s="1">
        <f t="shared" si="151"/>
        <v>0.33333333333333331</v>
      </c>
      <c r="Q1390" s="1">
        <f t="shared" si="152"/>
        <v>0</v>
      </c>
      <c r="R1390" s="1">
        <f t="shared" si="153"/>
        <v>0.33333333333333331</v>
      </c>
      <c r="S1390" s="2">
        <f>SUM($R$6:$R1390)/SUM($R$6:$R$1749)</f>
        <v>0.99547773534920947</v>
      </c>
    </row>
    <row r="1391" spans="1:19" x14ac:dyDescent="0.35">
      <c r="A1391">
        <v>1801997556</v>
      </c>
      <c r="B1391" t="s">
        <v>367</v>
      </c>
      <c r="C1391" t="s">
        <v>2086</v>
      </c>
      <c r="D1391" s="1">
        <f>SUMIFS(T_PROF[claims],T_PROF[year],D$2,T_PROF[encounter],D$4,T_PROF[bill_npi],$A1391)</f>
        <v>0</v>
      </c>
      <c r="E1391" s="1">
        <f>SUMIFS(T_PROF[claims],T_PROF[year],E$2,T_PROF[encounter],E$4,T_PROF[bill_npi],$A1391)</f>
        <v>0</v>
      </c>
      <c r="F1391" s="1">
        <f t="shared" si="147"/>
        <v>0</v>
      </c>
      <c r="G1391" s="1">
        <f>SUMIFS(T_PROF[claims],T_PROF[year],G$2,T_PROF[encounter],G$4,T_PROF[bill_npi],$A1391)</f>
        <v>0</v>
      </c>
      <c r="H1391" s="1">
        <f>SUMIFS(T_PROF[claims],T_PROF[year],H$2,T_PROF[encounter],H$4,T_PROF[bill_npi],$A1391)</f>
        <v>0</v>
      </c>
      <c r="I1391" s="1">
        <f t="shared" si="148"/>
        <v>0</v>
      </c>
      <c r="J1391" s="1">
        <f>SUMIFS(T_PROF[claims],T_PROF[year],J$2,T_PROF[encounter],J$4,T_PROF[bill_npi],$A1391)</f>
        <v>0</v>
      </c>
      <c r="K1391" s="1">
        <f>SUMIFS(T_PROF[claims],T_PROF[year],K$2,T_PROF[encounter],K$4,T_PROF[bill_npi],$A1391)</f>
        <v>0</v>
      </c>
      <c r="L1391" s="1">
        <f t="shared" si="149"/>
        <v>0</v>
      </c>
      <c r="M1391" s="18">
        <f>SUMIFS(T_PROF[paid_amt],T_PROF[bill_npi],$A1391,T_PROF[year],M$2,T_PROF[encounter],M$4)</f>
        <v>0</v>
      </c>
      <c r="N1391" s="18">
        <f>SUMIFS(T_PROF[paid_amt],T_PROF[bill_npi],$A1391,T_PROF[year],N$2,T_PROF[encounter],N$4)</f>
        <v>0</v>
      </c>
      <c r="O1391" s="18">
        <f t="shared" si="150"/>
        <v>0</v>
      </c>
      <c r="P1391" s="1">
        <f t="shared" si="151"/>
        <v>0</v>
      </c>
      <c r="Q1391" s="1">
        <f t="shared" si="152"/>
        <v>0</v>
      </c>
      <c r="R1391" s="1">
        <f t="shared" si="153"/>
        <v>0</v>
      </c>
      <c r="S1391" s="2">
        <f>SUM($R$6:$R1391)/SUM($R$6:$R$1749)</f>
        <v>0.99547773534920947</v>
      </c>
    </row>
    <row r="1392" spans="1:19" x14ac:dyDescent="0.35">
      <c r="A1392">
        <v>1255719563</v>
      </c>
      <c r="B1392" t="s">
        <v>366</v>
      </c>
      <c r="C1392" t="s">
        <v>600</v>
      </c>
      <c r="D1392" s="1">
        <f>SUMIFS(T_PROF[claims],T_PROF[year],D$2,T_PROF[encounter],D$4,T_PROF[bill_npi],$A1392)</f>
        <v>0</v>
      </c>
      <c r="E1392" s="1">
        <f>SUMIFS(T_PROF[claims],T_PROF[year],E$2,T_PROF[encounter],E$4,T_PROF[bill_npi],$A1392)</f>
        <v>0</v>
      </c>
      <c r="F1392" s="1">
        <f t="shared" si="147"/>
        <v>0</v>
      </c>
      <c r="G1392" s="1">
        <f>SUMIFS(T_PROF[claims],T_PROF[year],G$2,T_PROF[encounter],G$4,T_PROF[bill_npi],$A1392)</f>
        <v>0</v>
      </c>
      <c r="H1392" s="1">
        <f>SUMIFS(T_PROF[claims],T_PROF[year],H$2,T_PROF[encounter],H$4,T_PROF[bill_npi],$A1392)</f>
        <v>0</v>
      </c>
      <c r="I1392" s="1">
        <f t="shared" si="148"/>
        <v>0</v>
      </c>
      <c r="J1392" s="1">
        <f>SUMIFS(T_PROF[claims],T_PROF[year],J$2,T_PROF[encounter],J$4,T_PROF[bill_npi],$A1392)</f>
        <v>0</v>
      </c>
      <c r="K1392" s="1">
        <f>SUMIFS(T_PROF[claims],T_PROF[year],K$2,T_PROF[encounter],K$4,T_PROF[bill_npi],$A1392)</f>
        <v>0</v>
      </c>
      <c r="L1392" s="1">
        <f t="shared" si="149"/>
        <v>0</v>
      </c>
      <c r="M1392" s="18">
        <f>SUMIFS(T_PROF[paid_amt],T_PROF[bill_npi],$A1392,T_PROF[year],M$2,T_PROF[encounter],M$4)</f>
        <v>0</v>
      </c>
      <c r="N1392" s="18">
        <f>SUMIFS(T_PROF[paid_amt],T_PROF[bill_npi],$A1392,T_PROF[year],N$2,T_PROF[encounter],N$4)</f>
        <v>0</v>
      </c>
      <c r="O1392" s="18">
        <f t="shared" si="150"/>
        <v>0</v>
      </c>
      <c r="P1392" s="1">
        <f t="shared" si="151"/>
        <v>0</v>
      </c>
      <c r="Q1392" s="1">
        <f t="shared" si="152"/>
        <v>0</v>
      </c>
      <c r="R1392" s="1">
        <f t="shared" si="153"/>
        <v>0</v>
      </c>
      <c r="S1392" s="2">
        <f>SUM($R$6:$R1392)/SUM($R$6:$R$1749)</f>
        <v>0.99547773534920947</v>
      </c>
    </row>
    <row r="1393" spans="1:19" x14ac:dyDescent="0.35">
      <c r="A1393">
        <v>1912456559</v>
      </c>
      <c r="B1393" t="s">
        <v>351</v>
      </c>
      <c r="C1393" t="s">
        <v>777</v>
      </c>
      <c r="D1393" s="1">
        <f>SUMIFS(T_PROF[claims],T_PROF[year],D$2,T_PROF[encounter],D$4,T_PROF[bill_npi],$A1393)</f>
        <v>1</v>
      </c>
      <c r="E1393" s="1">
        <f>SUMIFS(T_PROF[claims],T_PROF[year],E$2,T_PROF[encounter],E$4,T_PROF[bill_npi],$A1393)</f>
        <v>0</v>
      </c>
      <c r="F1393" s="1">
        <f t="shared" si="147"/>
        <v>1</v>
      </c>
      <c r="G1393" s="1">
        <f>SUMIFS(T_PROF[claims],T_PROF[year],G$2,T_PROF[encounter],G$4,T_PROF[bill_npi],$A1393)</f>
        <v>0</v>
      </c>
      <c r="H1393" s="1">
        <f>SUMIFS(T_PROF[claims],T_PROF[year],H$2,T_PROF[encounter],H$4,T_PROF[bill_npi],$A1393)</f>
        <v>0</v>
      </c>
      <c r="I1393" s="1">
        <f t="shared" si="148"/>
        <v>0</v>
      </c>
      <c r="J1393" s="1">
        <f>SUMIFS(T_PROF[claims],T_PROF[year],J$2,T_PROF[encounter],J$4,T_PROF[bill_npi],$A1393)</f>
        <v>0</v>
      </c>
      <c r="K1393" s="1">
        <f>SUMIFS(T_PROF[claims],T_PROF[year],K$2,T_PROF[encounter],K$4,T_PROF[bill_npi],$A1393)</f>
        <v>0</v>
      </c>
      <c r="L1393" s="1">
        <f t="shared" si="149"/>
        <v>0</v>
      </c>
      <c r="M1393" s="18">
        <f>SUMIFS(T_PROF[paid_amt],T_PROF[bill_npi],$A1393,T_PROF[year],M$2,T_PROF[encounter],M$4)</f>
        <v>0</v>
      </c>
      <c r="N1393" s="18">
        <f>SUMIFS(T_PROF[paid_amt],T_PROF[bill_npi],$A1393,T_PROF[year],N$2,T_PROF[encounter],N$4)</f>
        <v>0</v>
      </c>
      <c r="O1393" s="18">
        <f t="shared" si="150"/>
        <v>0</v>
      </c>
      <c r="P1393" s="1">
        <f t="shared" si="151"/>
        <v>0.33333333333333331</v>
      </c>
      <c r="Q1393" s="1">
        <f t="shared" si="152"/>
        <v>0</v>
      </c>
      <c r="R1393" s="1">
        <f t="shared" si="153"/>
        <v>0.33333333333333331</v>
      </c>
      <c r="S1393" s="2">
        <f>SUM($R$6:$R1393)/SUM($R$6:$R$1749)</f>
        <v>0.99548808378090459</v>
      </c>
    </row>
    <row r="1394" spans="1:19" x14ac:dyDescent="0.35">
      <c r="A1394">
        <v>1710343652</v>
      </c>
      <c r="B1394" t="s">
        <v>366</v>
      </c>
      <c r="C1394" t="s">
        <v>600</v>
      </c>
      <c r="D1394" s="1">
        <f>SUMIFS(T_PROF[claims],T_PROF[year],D$2,T_PROF[encounter],D$4,T_PROF[bill_npi],$A1394)</f>
        <v>0</v>
      </c>
      <c r="E1394" s="1">
        <f>SUMIFS(T_PROF[claims],T_PROF[year],E$2,T_PROF[encounter],E$4,T_PROF[bill_npi],$A1394)</f>
        <v>1</v>
      </c>
      <c r="F1394" s="1">
        <f t="shared" si="147"/>
        <v>1</v>
      </c>
      <c r="G1394" s="1">
        <f>SUMIFS(T_PROF[claims],T_PROF[year],G$2,T_PROF[encounter],G$4,T_PROF[bill_npi],$A1394)</f>
        <v>0</v>
      </c>
      <c r="H1394" s="1">
        <f>SUMIFS(T_PROF[claims],T_PROF[year],H$2,T_PROF[encounter],H$4,T_PROF[bill_npi],$A1394)</f>
        <v>0</v>
      </c>
      <c r="I1394" s="1">
        <f t="shared" si="148"/>
        <v>0</v>
      </c>
      <c r="J1394" s="1">
        <f>SUMIFS(T_PROF[claims],T_PROF[year],J$2,T_PROF[encounter],J$4,T_PROF[bill_npi],$A1394)</f>
        <v>0</v>
      </c>
      <c r="K1394" s="1">
        <f>SUMIFS(T_PROF[claims],T_PROF[year],K$2,T_PROF[encounter],K$4,T_PROF[bill_npi],$A1394)</f>
        <v>0</v>
      </c>
      <c r="L1394" s="1">
        <f t="shared" si="149"/>
        <v>0</v>
      </c>
      <c r="M1394" s="18">
        <f>SUMIFS(T_PROF[paid_amt],T_PROF[bill_npi],$A1394,T_PROF[year],M$2,T_PROF[encounter],M$4)</f>
        <v>0</v>
      </c>
      <c r="N1394" s="18">
        <f>SUMIFS(T_PROF[paid_amt],T_PROF[bill_npi],$A1394,T_PROF[year],N$2,T_PROF[encounter],N$4)</f>
        <v>0</v>
      </c>
      <c r="O1394" s="18">
        <f t="shared" si="150"/>
        <v>0</v>
      </c>
      <c r="P1394" s="1">
        <f t="shared" si="151"/>
        <v>0</v>
      </c>
      <c r="Q1394" s="1">
        <f t="shared" si="152"/>
        <v>0.33333333333333331</v>
      </c>
      <c r="R1394" s="1">
        <f t="shared" si="153"/>
        <v>0.33333333333333331</v>
      </c>
      <c r="S1394" s="2">
        <f>SUM($R$6:$R1394)/SUM($R$6:$R$1749)</f>
        <v>0.9954984322125997</v>
      </c>
    </row>
    <row r="1395" spans="1:19" x14ac:dyDescent="0.35">
      <c r="A1395">
        <v>1760624670</v>
      </c>
      <c r="B1395" t="s">
        <v>351</v>
      </c>
      <c r="C1395" t="s">
        <v>777</v>
      </c>
      <c r="D1395" s="1">
        <f>SUMIFS(T_PROF[claims],T_PROF[year],D$2,T_PROF[encounter],D$4,T_PROF[bill_npi],$A1395)</f>
        <v>1</v>
      </c>
      <c r="E1395" s="1">
        <f>SUMIFS(T_PROF[claims],T_PROF[year],E$2,T_PROF[encounter],E$4,T_PROF[bill_npi],$A1395)</f>
        <v>0</v>
      </c>
      <c r="F1395" s="1">
        <f t="shared" si="147"/>
        <v>1</v>
      </c>
      <c r="G1395" s="1">
        <f>SUMIFS(T_PROF[claims],T_PROF[year],G$2,T_PROF[encounter],G$4,T_PROF[bill_npi],$A1395)</f>
        <v>0</v>
      </c>
      <c r="H1395" s="1">
        <f>SUMIFS(T_PROF[claims],T_PROF[year],H$2,T_PROF[encounter],H$4,T_PROF[bill_npi],$A1395)</f>
        <v>0</v>
      </c>
      <c r="I1395" s="1">
        <f t="shared" si="148"/>
        <v>0</v>
      </c>
      <c r="J1395" s="1">
        <f>SUMIFS(T_PROF[claims],T_PROF[year],J$2,T_PROF[encounter],J$4,T_PROF[bill_npi],$A1395)</f>
        <v>0</v>
      </c>
      <c r="K1395" s="1">
        <f>SUMIFS(T_PROF[claims],T_PROF[year],K$2,T_PROF[encounter],K$4,T_PROF[bill_npi],$A1395)</f>
        <v>0</v>
      </c>
      <c r="L1395" s="1">
        <f t="shared" si="149"/>
        <v>0</v>
      </c>
      <c r="M1395" s="18">
        <f>SUMIFS(T_PROF[paid_amt],T_PROF[bill_npi],$A1395,T_PROF[year],M$2,T_PROF[encounter],M$4)</f>
        <v>0</v>
      </c>
      <c r="N1395" s="18">
        <f>SUMIFS(T_PROF[paid_amt],T_PROF[bill_npi],$A1395,T_PROF[year],N$2,T_PROF[encounter],N$4)</f>
        <v>0</v>
      </c>
      <c r="O1395" s="18">
        <f t="shared" si="150"/>
        <v>0</v>
      </c>
      <c r="P1395" s="1">
        <f t="shared" si="151"/>
        <v>0.33333333333333331</v>
      </c>
      <c r="Q1395" s="1">
        <f t="shared" si="152"/>
        <v>0</v>
      </c>
      <c r="R1395" s="1">
        <f t="shared" si="153"/>
        <v>0.33333333333333331</v>
      </c>
      <c r="S1395" s="2">
        <f>SUM($R$6:$R1395)/SUM($R$6:$R$1749)</f>
        <v>0.99550878064429493</v>
      </c>
    </row>
    <row r="1396" spans="1:19" x14ac:dyDescent="0.35">
      <c r="A1396">
        <v>1205880911</v>
      </c>
      <c r="B1396" t="s">
        <v>351</v>
      </c>
      <c r="C1396" t="s">
        <v>777</v>
      </c>
      <c r="D1396" s="1">
        <f>SUMIFS(T_PROF[claims],T_PROF[year],D$2,T_PROF[encounter],D$4,T_PROF[bill_npi],$A1396)</f>
        <v>0</v>
      </c>
      <c r="E1396" s="1">
        <f>SUMIFS(T_PROF[claims],T_PROF[year],E$2,T_PROF[encounter],E$4,T_PROF[bill_npi],$A1396)</f>
        <v>0</v>
      </c>
      <c r="F1396" s="1">
        <f t="shared" si="147"/>
        <v>0</v>
      </c>
      <c r="G1396" s="1">
        <f>SUMIFS(T_PROF[claims],T_PROF[year],G$2,T_PROF[encounter],G$4,T_PROF[bill_npi],$A1396)</f>
        <v>0</v>
      </c>
      <c r="H1396" s="1">
        <f>SUMIFS(T_PROF[claims],T_PROF[year],H$2,T_PROF[encounter],H$4,T_PROF[bill_npi],$A1396)</f>
        <v>0</v>
      </c>
      <c r="I1396" s="1">
        <f t="shared" si="148"/>
        <v>0</v>
      </c>
      <c r="J1396" s="1">
        <f>SUMIFS(T_PROF[claims],T_PROF[year],J$2,T_PROF[encounter],J$4,T_PROF[bill_npi],$A1396)</f>
        <v>0</v>
      </c>
      <c r="K1396" s="1">
        <f>SUMIFS(T_PROF[claims],T_PROF[year],K$2,T_PROF[encounter],K$4,T_PROF[bill_npi],$A1396)</f>
        <v>0</v>
      </c>
      <c r="L1396" s="1">
        <f t="shared" si="149"/>
        <v>0</v>
      </c>
      <c r="M1396" s="18">
        <f>SUMIFS(T_PROF[paid_amt],T_PROF[bill_npi],$A1396,T_PROF[year],M$2,T_PROF[encounter],M$4)</f>
        <v>0</v>
      </c>
      <c r="N1396" s="18">
        <f>SUMIFS(T_PROF[paid_amt],T_PROF[bill_npi],$A1396,T_PROF[year],N$2,T_PROF[encounter],N$4)</f>
        <v>0</v>
      </c>
      <c r="O1396" s="18">
        <f t="shared" si="150"/>
        <v>0</v>
      </c>
      <c r="P1396" s="1">
        <f t="shared" si="151"/>
        <v>0</v>
      </c>
      <c r="Q1396" s="1">
        <f t="shared" si="152"/>
        <v>0</v>
      </c>
      <c r="R1396" s="1">
        <f t="shared" si="153"/>
        <v>0</v>
      </c>
      <c r="S1396" s="2">
        <f>SUM($R$6:$R1396)/SUM($R$6:$R$1749)</f>
        <v>0.99550878064429493</v>
      </c>
    </row>
    <row r="1397" spans="1:19" x14ac:dyDescent="0.35">
      <c r="A1397">
        <v>1104865294</v>
      </c>
      <c r="B1397" t="s">
        <v>351</v>
      </c>
      <c r="C1397" t="s">
        <v>777</v>
      </c>
      <c r="D1397" s="1">
        <f>SUMIFS(T_PROF[claims],T_PROF[year],D$2,T_PROF[encounter],D$4,T_PROF[bill_npi],$A1397)</f>
        <v>0</v>
      </c>
      <c r="E1397" s="1">
        <f>SUMIFS(T_PROF[claims],T_PROF[year],E$2,T_PROF[encounter],E$4,T_PROF[bill_npi],$A1397)</f>
        <v>0</v>
      </c>
      <c r="F1397" s="1">
        <f t="shared" si="147"/>
        <v>0</v>
      </c>
      <c r="G1397" s="1">
        <f>SUMIFS(T_PROF[claims],T_PROF[year],G$2,T_PROF[encounter],G$4,T_PROF[bill_npi],$A1397)</f>
        <v>0</v>
      </c>
      <c r="H1397" s="1">
        <f>SUMIFS(T_PROF[claims],T_PROF[year],H$2,T_PROF[encounter],H$4,T_PROF[bill_npi],$A1397)</f>
        <v>0</v>
      </c>
      <c r="I1397" s="1">
        <f t="shared" si="148"/>
        <v>0</v>
      </c>
      <c r="J1397" s="1">
        <f>SUMIFS(T_PROF[claims],T_PROF[year],J$2,T_PROF[encounter],J$4,T_PROF[bill_npi],$A1397)</f>
        <v>0</v>
      </c>
      <c r="K1397" s="1">
        <f>SUMIFS(T_PROF[claims],T_PROF[year],K$2,T_PROF[encounter],K$4,T_PROF[bill_npi],$A1397)</f>
        <v>0</v>
      </c>
      <c r="L1397" s="1">
        <f t="shared" si="149"/>
        <v>0</v>
      </c>
      <c r="M1397" s="18">
        <f>SUMIFS(T_PROF[paid_amt],T_PROF[bill_npi],$A1397,T_PROF[year],M$2,T_PROF[encounter],M$4)</f>
        <v>0</v>
      </c>
      <c r="N1397" s="18">
        <f>SUMIFS(T_PROF[paid_amt],T_PROF[bill_npi],$A1397,T_PROF[year],N$2,T_PROF[encounter],N$4)</f>
        <v>0</v>
      </c>
      <c r="O1397" s="18">
        <f t="shared" si="150"/>
        <v>0</v>
      </c>
      <c r="P1397" s="1">
        <f t="shared" si="151"/>
        <v>0</v>
      </c>
      <c r="Q1397" s="1">
        <f t="shared" si="152"/>
        <v>0</v>
      </c>
      <c r="R1397" s="1">
        <f t="shared" si="153"/>
        <v>0</v>
      </c>
      <c r="S1397" s="2">
        <f>SUM($R$6:$R1397)/SUM($R$6:$R$1749)</f>
        <v>0.99550878064429493</v>
      </c>
    </row>
    <row r="1398" spans="1:19" x14ac:dyDescent="0.35">
      <c r="A1398">
        <v>1740772268</v>
      </c>
      <c r="B1398" t="s">
        <v>353</v>
      </c>
      <c r="C1398" t="s">
        <v>3196</v>
      </c>
      <c r="D1398" s="1">
        <f>SUMIFS(T_PROF[claims],T_PROF[year],D$2,T_PROF[encounter],D$4,T_PROF[bill_npi],$A1398)</f>
        <v>0</v>
      </c>
      <c r="E1398" s="1">
        <f>SUMIFS(T_PROF[claims],T_PROF[year],E$2,T_PROF[encounter],E$4,T_PROF[bill_npi],$A1398)</f>
        <v>0</v>
      </c>
      <c r="F1398" s="1">
        <f t="shared" si="147"/>
        <v>0</v>
      </c>
      <c r="G1398" s="1">
        <f>SUMIFS(T_PROF[claims],T_PROF[year],G$2,T_PROF[encounter],G$4,T_PROF[bill_npi],$A1398)</f>
        <v>0</v>
      </c>
      <c r="H1398" s="1">
        <f>SUMIFS(T_PROF[claims],T_PROF[year],H$2,T_PROF[encounter],H$4,T_PROF[bill_npi],$A1398)</f>
        <v>1</v>
      </c>
      <c r="I1398" s="1">
        <f t="shared" si="148"/>
        <v>1</v>
      </c>
      <c r="J1398" s="1">
        <f>SUMIFS(T_PROF[claims],T_PROF[year],J$2,T_PROF[encounter],J$4,T_PROF[bill_npi],$A1398)</f>
        <v>0</v>
      </c>
      <c r="K1398" s="1">
        <f>SUMIFS(T_PROF[claims],T_PROF[year],K$2,T_PROF[encounter],K$4,T_PROF[bill_npi],$A1398)</f>
        <v>0</v>
      </c>
      <c r="L1398" s="1">
        <f t="shared" si="149"/>
        <v>0</v>
      </c>
      <c r="M1398" s="18">
        <f>SUMIFS(T_PROF[paid_amt],T_PROF[bill_npi],$A1398,T_PROF[year],M$2,T_PROF[encounter],M$4)</f>
        <v>0</v>
      </c>
      <c r="N1398" s="18">
        <f>SUMIFS(T_PROF[paid_amt],T_PROF[bill_npi],$A1398,T_PROF[year],N$2,T_PROF[encounter],N$4)</f>
        <v>0</v>
      </c>
      <c r="O1398" s="18">
        <f t="shared" si="150"/>
        <v>0</v>
      </c>
      <c r="P1398" s="1">
        <f t="shared" si="151"/>
        <v>0</v>
      </c>
      <c r="Q1398" s="1">
        <f t="shared" si="152"/>
        <v>0.33333333333333331</v>
      </c>
      <c r="R1398" s="1">
        <f t="shared" si="153"/>
        <v>0.33333333333333331</v>
      </c>
      <c r="S1398" s="2">
        <f>SUM($R$6:$R1398)/SUM($R$6:$R$1749)</f>
        <v>0.99551912907599005</v>
      </c>
    </row>
    <row r="1399" spans="1:19" x14ac:dyDescent="0.35">
      <c r="A1399">
        <v>1174599682</v>
      </c>
      <c r="B1399" t="s">
        <v>351</v>
      </c>
      <c r="C1399" t="s">
        <v>777</v>
      </c>
      <c r="D1399" s="1">
        <f>SUMIFS(T_PROF[claims],T_PROF[year],D$2,T_PROF[encounter],D$4,T_PROF[bill_npi],$A1399)</f>
        <v>0</v>
      </c>
      <c r="E1399" s="1">
        <f>SUMIFS(T_PROF[claims],T_PROF[year],E$2,T_PROF[encounter],E$4,T_PROF[bill_npi],$A1399)</f>
        <v>0</v>
      </c>
      <c r="F1399" s="1">
        <f t="shared" si="147"/>
        <v>0</v>
      </c>
      <c r="G1399" s="1">
        <f>SUMIFS(T_PROF[claims],T_PROF[year],G$2,T_PROF[encounter],G$4,T_PROF[bill_npi],$A1399)</f>
        <v>0</v>
      </c>
      <c r="H1399" s="1">
        <f>SUMIFS(T_PROF[claims],T_PROF[year],H$2,T_PROF[encounter],H$4,T_PROF[bill_npi],$A1399)</f>
        <v>0</v>
      </c>
      <c r="I1399" s="1">
        <f t="shared" si="148"/>
        <v>0</v>
      </c>
      <c r="J1399" s="1">
        <f>SUMIFS(T_PROF[claims],T_PROF[year],J$2,T_PROF[encounter],J$4,T_PROF[bill_npi],$A1399)</f>
        <v>0</v>
      </c>
      <c r="K1399" s="1">
        <f>SUMIFS(T_PROF[claims],T_PROF[year],K$2,T_PROF[encounter],K$4,T_PROF[bill_npi],$A1399)</f>
        <v>0</v>
      </c>
      <c r="L1399" s="1">
        <f t="shared" si="149"/>
        <v>0</v>
      </c>
      <c r="M1399" s="18">
        <f>SUMIFS(T_PROF[paid_amt],T_PROF[bill_npi],$A1399,T_PROF[year],M$2,T_PROF[encounter],M$4)</f>
        <v>0</v>
      </c>
      <c r="N1399" s="18">
        <f>SUMIFS(T_PROF[paid_amt],T_PROF[bill_npi],$A1399,T_PROF[year],N$2,T_PROF[encounter],N$4)</f>
        <v>0</v>
      </c>
      <c r="O1399" s="18">
        <f t="shared" si="150"/>
        <v>0</v>
      </c>
      <c r="P1399" s="1">
        <f t="shared" si="151"/>
        <v>0</v>
      </c>
      <c r="Q1399" s="1">
        <f t="shared" si="152"/>
        <v>0</v>
      </c>
      <c r="R1399" s="1">
        <f t="shared" si="153"/>
        <v>0</v>
      </c>
      <c r="S1399" s="2">
        <f>SUM($R$6:$R1399)/SUM($R$6:$R$1749)</f>
        <v>0.99551912907599005</v>
      </c>
    </row>
    <row r="1400" spans="1:19" x14ac:dyDescent="0.35">
      <c r="A1400">
        <v>1790297455</v>
      </c>
      <c r="B1400" t="s">
        <v>353</v>
      </c>
      <c r="C1400" t="s">
        <v>3196</v>
      </c>
      <c r="D1400" s="1">
        <f>SUMIFS(T_PROF[claims],T_PROF[year],D$2,T_PROF[encounter],D$4,T_PROF[bill_npi],$A1400)</f>
        <v>0</v>
      </c>
      <c r="E1400" s="1">
        <f>SUMIFS(T_PROF[claims],T_PROF[year],E$2,T_PROF[encounter],E$4,T_PROF[bill_npi],$A1400)</f>
        <v>1</v>
      </c>
      <c r="F1400" s="1">
        <f t="shared" si="147"/>
        <v>1</v>
      </c>
      <c r="G1400" s="1">
        <f>SUMIFS(T_PROF[claims],T_PROF[year],G$2,T_PROF[encounter],G$4,T_PROF[bill_npi],$A1400)</f>
        <v>0</v>
      </c>
      <c r="H1400" s="1">
        <f>SUMIFS(T_PROF[claims],T_PROF[year],H$2,T_PROF[encounter],H$4,T_PROF[bill_npi],$A1400)</f>
        <v>0</v>
      </c>
      <c r="I1400" s="1">
        <f t="shared" si="148"/>
        <v>0</v>
      </c>
      <c r="J1400" s="1">
        <f>SUMIFS(T_PROF[claims],T_PROF[year],J$2,T_PROF[encounter],J$4,T_PROF[bill_npi],$A1400)</f>
        <v>0</v>
      </c>
      <c r="K1400" s="1">
        <f>SUMIFS(T_PROF[claims],T_PROF[year],K$2,T_PROF[encounter],K$4,T_PROF[bill_npi],$A1400)</f>
        <v>0</v>
      </c>
      <c r="L1400" s="1">
        <f t="shared" si="149"/>
        <v>0</v>
      </c>
      <c r="M1400" s="18">
        <f>SUMIFS(T_PROF[paid_amt],T_PROF[bill_npi],$A1400,T_PROF[year],M$2,T_PROF[encounter],M$4)</f>
        <v>0</v>
      </c>
      <c r="N1400" s="18">
        <f>SUMIFS(T_PROF[paid_amt],T_PROF[bill_npi],$A1400,T_PROF[year],N$2,T_PROF[encounter],N$4)</f>
        <v>0</v>
      </c>
      <c r="O1400" s="18">
        <f t="shared" si="150"/>
        <v>0</v>
      </c>
      <c r="P1400" s="1">
        <f t="shared" si="151"/>
        <v>0</v>
      </c>
      <c r="Q1400" s="1">
        <f t="shared" si="152"/>
        <v>0.33333333333333331</v>
      </c>
      <c r="R1400" s="1">
        <f t="shared" si="153"/>
        <v>0.33333333333333331</v>
      </c>
      <c r="S1400" s="2">
        <f>SUM($R$6:$R1400)/SUM($R$6:$R$1749)</f>
        <v>0.99552947750768517</v>
      </c>
    </row>
    <row r="1401" spans="1:19" x14ac:dyDescent="0.35">
      <c r="A1401">
        <v>1013963057</v>
      </c>
      <c r="B1401" t="s">
        <v>395</v>
      </c>
      <c r="C1401" t="s">
        <v>1754</v>
      </c>
      <c r="D1401" s="1">
        <f>SUMIFS(T_PROF[claims],T_PROF[year],D$2,T_PROF[encounter],D$4,T_PROF[bill_npi],$A1401)</f>
        <v>0</v>
      </c>
      <c r="E1401" s="1">
        <f>SUMIFS(T_PROF[claims],T_PROF[year],E$2,T_PROF[encounter],E$4,T_PROF[bill_npi],$A1401)</f>
        <v>0</v>
      </c>
      <c r="F1401" s="1">
        <f t="shared" si="147"/>
        <v>0</v>
      </c>
      <c r="G1401" s="1">
        <f>SUMIFS(T_PROF[claims],T_PROF[year],G$2,T_PROF[encounter],G$4,T_PROF[bill_npi],$A1401)</f>
        <v>0</v>
      </c>
      <c r="H1401" s="1">
        <f>SUMIFS(T_PROF[claims],T_PROF[year],H$2,T_PROF[encounter],H$4,T_PROF[bill_npi],$A1401)</f>
        <v>0</v>
      </c>
      <c r="I1401" s="1">
        <f t="shared" si="148"/>
        <v>0</v>
      </c>
      <c r="J1401" s="1">
        <f>SUMIFS(T_PROF[claims],T_PROF[year],J$2,T_PROF[encounter],J$4,T_PROF[bill_npi],$A1401)</f>
        <v>0</v>
      </c>
      <c r="K1401" s="1">
        <f>SUMIFS(T_PROF[claims],T_PROF[year],K$2,T_PROF[encounter],K$4,T_PROF[bill_npi],$A1401)</f>
        <v>0</v>
      </c>
      <c r="L1401" s="1">
        <f t="shared" si="149"/>
        <v>0</v>
      </c>
      <c r="M1401" s="18">
        <f>SUMIFS(T_PROF[paid_amt],T_PROF[bill_npi],$A1401,T_PROF[year],M$2,T_PROF[encounter],M$4)</f>
        <v>0</v>
      </c>
      <c r="N1401" s="18">
        <f>SUMIFS(T_PROF[paid_amt],T_PROF[bill_npi],$A1401,T_PROF[year],N$2,T_PROF[encounter],N$4)</f>
        <v>0</v>
      </c>
      <c r="O1401" s="18">
        <f t="shared" si="150"/>
        <v>0</v>
      </c>
      <c r="P1401" s="1">
        <f t="shared" si="151"/>
        <v>0</v>
      </c>
      <c r="Q1401" s="1">
        <f t="shared" si="152"/>
        <v>0</v>
      </c>
      <c r="R1401" s="1">
        <f t="shared" si="153"/>
        <v>0</v>
      </c>
      <c r="S1401" s="2">
        <f>SUM($R$6:$R1401)/SUM($R$6:$R$1749)</f>
        <v>0.99552947750768517</v>
      </c>
    </row>
    <row r="1402" spans="1:19" x14ac:dyDescent="0.35">
      <c r="A1402">
        <v>1669836391</v>
      </c>
      <c r="B1402" t="s">
        <v>351</v>
      </c>
      <c r="C1402" t="s">
        <v>777</v>
      </c>
      <c r="D1402" s="1">
        <f>SUMIFS(T_PROF[claims],T_PROF[year],D$2,T_PROF[encounter],D$4,T_PROF[bill_npi],$A1402)</f>
        <v>0</v>
      </c>
      <c r="E1402" s="1">
        <f>SUMIFS(T_PROF[claims],T_PROF[year],E$2,T_PROF[encounter],E$4,T_PROF[bill_npi],$A1402)</f>
        <v>0</v>
      </c>
      <c r="F1402" s="1">
        <f t="shared" si="147"/>
        <v>0</v>
      </c>
      <c r="G1402" s="1">
        <f>SUMIFS(T_PROF[claims],T_PROF[year],G$2,T_PROF[encounter],G$4,T_PROF[bill_npi],$A1402)</f>
        <v>1</v>
      </c>
      <c r="H1402" s="1">
        <f>SUMIFS(T_PROF[claims],T_PROF[year],H$2,T_PROF[encounter],H$4,T_PROF[bill_npi],$A1402)</f>
        <v>0</v>
      </c>
      <c r="I1402" s="1">
        <f t="shared" si="148"/>
        <v>1</v>
      </c>
      <c r="J1402" s="1">
        <f>SUMIFS(T_PROF[claims],T_PROF[year],J$2,T_PROF[encounter],J$4,T_PROF[bill_npi],$A1402)</f>
        <v>6</v>
      </c>
      <c r="K1402" s="1">
        <f>SUMIFS(T_PROF[claims],T_PROF[year],K$2,T_PROF[encounter],K$4,T_PROF[bill_npi],$A1402)</f>
        <v>0</v>
      </c>
      <c r="L1402" s="1">
        <f t="shared" si="149"/>
        <v>6</v>
      </c>
      <c r="M1402" s="18">
        <f>SUMIFS(T_PROF[paid_amt],T_PROF[bill_npi],$A1402,T_PROF[year],M$2,T_PROF[encounter],M$4)</f>
        <v>3441.5</v>
      </c>
      <c r="N1402" s="18">
        <f>SUMIFS(T_PROF[paid_amt],T_PROF[bill_npi],$A1402,T_PROF[year],N$2,T_PROF[encounter],N$4)</f>
        <v>0</v>
      </c>
      <c r="O1402" s="18">
        <f t="shared" si="150"/>
        <v>3441.5</v>
      </c>
      <c r="P1402" s="1">
        <f t="shared" si="151"/>
        <v>2.3333333333333335</v>
      </c>
      <c r="Q1402" s="1">
        <f t="shared" si="152"/>
        <v>0</v>
      </c>
      <c r="R1402" s="1">
        <f t="shared" si="153"/>
        <v>2.3333333333333335</v>
      </c>
      <c r="S1402" s="2">
        <f>SUM($R$6:$R1402)/SUM($R$6:$R$1749)</f>
        <v>0.99560191652955132</v>
      </c>
    </row>
    <row r="1403" spans="1:19" x14ac:dyDescent="0.35">
      <c r="A1403">
        <v>1053471730</v>
      </c>
      <c r="B1403" t="s">
        <v>342</v>
      </c>
      <c r="C1403" t="e">
        <v>#N/A</v>
      </c>
      <c r="D1403" s="1">
        <f>SUMIFS(T_PROF[claims],T_PROF[year],D$2,T_PROF[encounter],D$4,T_PROF[bill_npi],$A1403)</f>
        <v>0</v>
      </c>
      <c r="E1403" s="1">
        <f>SUMIFS(T_PROF[claims],T_PROF[year],E$2,T_PROF[encounter],E$4,T_PROF[bill_npi],$A1403)</f>
        <v>0</v>
      </c>
      <c r="F1403" s="1">
        <f t="shared" si="147"/>
        <v>0</v>
      </c>
      <c r="G1403" s="1">
        <f>SUMIFS(T_PROF[claims],T_PROF[year],G$2,T_PROF[encounter],G$4,T_PROF[bill_npi],$A1403)</f>
        <v>0</v>
      </c>
      <c r="H1403" s="1">
        <f>SUMIFS(T_PROF[claims],T_PROF[year],H$2,T_PROF[encounter],H$4,T_PROF[bill_npi],$A1403)</f>
        <v>0</v>
      </c>
      <c r="I1403" s="1">
        <f t="shared" si="148"/>
        <v>0</v>
      </c>
      <c r="J1403" s="1">
        <f>SUMIFS(T_PROF[claims],T_PROF[year],J$2,T_PROF[encounter],J$4,T_PROF[bill_npi],$A1403)</f>
        <v>0</v>
      </c>
      <c r="K1403" s="1">
        <f>SUMIFS(T_PROF[claims],T_PROF[year],K$2,T_PROF[encounter],K$4,T_PROF[bill_npi],$A1403)</f>
        <v>0</v>
      </c>
      <c r="L1403" s="1">
        <f t="shared" si="149"/>
        <v>0</v>
      </c>
      <c r="M1403" s="18">
        <f>SUMIFS(T_PROF[paid_amt],T_PROF[bill_npi],$A1403,T_PROF[year],M$2,T_PROF[encounter],M$4)</f>
        <v>0</v>
      </c>
      <c r="N1403" s="18">
        <f>SUMIFS(T_PROF[paid_amt],T_PROF[bill_npi],$A1403,T_PROF[year],N$2,T_PROF[encounter],N$4)</f>
        <v>0</v>
      </c>
      <c r="O1403" s="18">
        <f t="shared" si="150"/>
        <v>0</v>
      </c>
      <c r="P1403" s="1">
        <f t="shared" si="151"/>
        <v>0</v>
      </c>
      <c r="Q1403" s="1">
        <f t="shared" si="152"/>
        <v>0</v>
      </c>
      <c r="R1403" s="1">
        <f t="shared" si="153"/>
        <v>0</v>
      </c>
      <c r="S1403" s="2">
        <f>SUM($R$6:$R1403)/SUM($R$6:$R$1749)</f>
        <v>0.99560191652955132</v>
      </c>
    </row>
    <row r="1404" spans="1:19" x14ac:dyDescent="0.35">
      <c r="A1404">
        <v>1831100205</v>
      </c>
      <c r="B1404" t="s">
        <v>367</v>
      </c>
      <c r="C1404" t="s">
        <v>2086</v>
      </c>
      <c r="D1404" s="1">
        <f>SUMIFS(T_PROF[claims],T_PROF[year],D$2,T_PROF[encounter],D$4,T_PROF[bill_npi],$A1404)</f>
        <v>0</v>
      </c>
      <c r="E1404" s="1">
        <f>SUMIFS(T_PROF[claims],T_PROF[year],E$2,T_PROF[encounter],E$4,T_PROF[bill_npi],$A1404)</f>
        <v>0</v>
      </c>
      <c r="F1404" s="1">
        <f t="shared" si="147"/>
        <v>0</v>
      </c>
      <c r="G1404" s="1">
        <f>SUMIFS(T_PROF[claims],T_PROF[year],G$2,T_PROF[encounter],G$4,T_PROF[bill_npi],$A1404)</f>
        <v>0</v>
      </c>
      <c r="H1404" s="1">
        <f>SUMIFS(T_PROF[claims],T_PROF[year],H$2,T_PROF[encounter],H$4,T_PROF[bill_npi],$A1404)</f>
        <v>0</v>
      </c>
      <c r="I1404" s="1">
        <f t="shared" si="148"/>
        <v>0</v>
      </c>
      <c r="J1404" s="1">
        <f>SUMIFS(T_PROF[claims],T_PROF[year],J$2,T_PROF[encounter],J$4,T_PROF[bill_npi],$A1404)</f>
        <v>0</v>
      </c>
      <c r="K1404" s="1">
        <f>SUMIFS(T_PROF[claims],T_PROF[year],K$2,T_PROF[encounter],K$4,T_PROF[bill_npi],$A1404)</f>
        <v>0</v>
      </c>
      <c r="L1404" s="1">
        <f t="shared" si="149"/>
        <v>0</v>
      </c>
      <c r="M1404" s="18">
        <f>SUMIFS(T_PROF[paid_amt],T_PROF[bill_npi],$A1404,T_PROF[year],M$2,T_PROF[encounter],M$4)</f>
        <v>0</v>
      </c>
      <c r="N1404" s="18">
        <f>SUMIFS(T_PROF[paid_amt],T_PROF[bill_npi],$A1404,T_PROF[year],N$2,T_PROF[encounter],N$4)</f>
        <v>0</v>
      </c>
      <c r="O1404" s="18">
        <f t="shared" si="150"/>
        <v>0</v>
      </c>
      <c r="P1404" s="1">
        <f t="shared" si="151"/>
        <v>0</v>
      </c>
      <c r="Q1404" s="1">
        <f t="shared" si="152"/>
        <v>0</v>
      </c>
      <c r="R1404" s="1">
        <f t="shared" si="153"/>
        <v>0</v>
      </c>
      <c r="S1404" s="2">
        <f>SUM($R$6:$R1404)/SUM($R$6:$R$1749)</f>
        <v>0.99560191652955132</v>
      </c>
    </row>
    <row r="1405" spans="1:19" x14ac:dyDescent="0.35">
      <c r="A1405">
        <v>1588040794</v>
      </c>
      <c r="B1405" t="s">
        <v>351</v>
      </c>
      <c r="C1405" t="s">
        <v>777</v>
      </c>
      <c r="D1405" s="1">
        <f>SUMIFS(T_PROF[claims],T_PROF[year],D$2,T_PROF[encounter],D$4,T_PROF[bill_npi],$A1405)</f>
        <v>0</v>
      </c>
      <c r="E1405" s="1">
        <f>SUMIFS(T_PROF[claims],T_PROF[year],E$2,T_PROF[encounter],E$4,T_PROF[bill_npi],$A1405)</f>
        <v>0</v>
      </c>
      <c r="F1405" s="1">
        <f t="shared" si="147"/>
        <v>0</v>
      </c>
      <c r="G1405" s="1">
        <f>SUMIFS(T_PROF[claims],T_PROF[year],G$2,T_PROF[encounter],G$4,T_PROF[bill_npi],$A1405)</f>
        <v>1</v>
      </c>
      <c r="H1405" s="1">
        <f>SUMIFS(T_PROF[claims],T_PROF[year],H$2,T_PROF[encounter],H$4,T_PROF[bill_npi],$A1405)</f>
        <v>0</v>
      </c>
      <c r="I1405" s="1">
        <f t="shared" si="148"/>
        <v>1</v>
      </c>
      <c r="J1405" s="1">
        <f>SUMIFS(T_PROF[claims],T_PROF[year],J$2,T_PROF[encounter],J$4,T_PROF[bill_npi],$A1405)</f>
        <v>0</v>
      </c>
      <c r="K1405" s="1">
        <f>SUMIFS(T_PROF[claims],T_PROF[year],K$2,T_PROF[encounter],K$4,T_PROF[bill_npi],$A1405)</f>
        <v>0</v>
      </c>
      <c r="L1405" s="1">
        <f t="shared" si="149"/>
        <v>0</v>
      </c>
      <c r="M1405" s="18">
        <f>SUMIFS(T_PROF[paid_amt],T_PROF[bill_npi],$A1405,T_PROF[year],M$2,T_PROF[encounter],M$4)</f>
        <v>0</v>
      </c>
      <c r="N1405" s="18">
        <f>SUMIFS(T_PROF[paid_amt],T_PROF[bill_npi],$A1405,T_PROF[year],N$2,T_PROF[encounter],N$4)</f>
        <v>0</v>
      </c>
      <c r="O1405" s="18">
        <f t="shared" si="150"/>
        <v>0</v>
      </c>
      <c r="P1405" s="1">
        <f t="shared" si="151"/>
        <v>0.33333333333333331</v>
      </c>
      <c r="Q1405" s="1">
        <f t="shared" si="152"/>
        <v>0</v>
      </c>
      <c r="R1405" s="1">
        <f t="shared" si="153"/>
        <v>0.33333333333333331</v>
      </c>
      <c r="S1405" s="2">
        <f>SUM($R$6:$R1405)/SUM($R$6:$R$1749)</f>
        <v>0.99561226496124655</v>
      </c>
    </row>
    <row r="1406" spans="1:19" x14ac:dyDescent="0.35">
      <c r="A1406">
        <v>1205016110</v>
      </c>
      <c r="B1406" t="s">
        <v>351</v>
      </c>
      <c r="C1406" t="s">
        <v>777</v>
      </c>
      <c r="D1406" s="1">
        <f>SUMIFS(T_PROF[claims],T_PROF[year],D$2,T_PROF[encounter],D$4,T_PROF[bill_npi],$A1406)</f>
        <v>0</v>
      </c>
      <c r="E1406" s="1">
        <f>SUMIFS(T_PROF[claims],T_PROF[year],E$2,T_PROF[encounter],E$4,T_PROF[bill_npi],$A1406)</f>
        <v>0</v>
      </c>
      <c r="F1406" s="1">
        <f t="shared" si="147"/>
        <v>0</v>
      </c>
      <c r="G1406" s="1">
        <f>SUMIFS(T_PROF[claims],T_PROF[year],G$2,T_PROF[encounter],G$4,T_PROF[bill_npi],$A1406)</f>
        <v>0</v>
      </c>
      <c r="H1406" s="1">
        <f>SUMIFS(T_PROF[claims],T_PROF[year],H$2,T_PROF[encounter],H$4,T_PROF[bill_npi],$A1406)</f>
        <v>0</v>
      </c>
      <c r="I1406" s="1">
        <f t="shared" si="148"/>
        <v>0</v>
      </c>
      <c r="J1406" s="1">
        <f>SUMIFS(T_PROF[claims],T_PROF[year],J$2,T_PROF[encounter],J$4,T_PROF[bill_npi],$A1406)</f>
        <v>0</v>
      </c>
      <c r="K1406" s="1">
        <f>SUMIFS(T_PROF[claims],T_PROF[year],K$2,T_PROF[encounter],K$4,T_PROF[bill_npi],$A1406)</f>
        <v>0</v>
      </c>
      <c r="L1406" s="1">
        <f t="shared" si="149"/>
        <v>0</v>
      </c>
      <c r="M1406" s="18">
        <f>SUMIFS(T_PROF[paid_amt],T_PROF[bill_npi],$A1406,T_PROF[year],M$2,T_PROF[encounter],M$4)</f>
        <v>0</v>
      </c>
      <c r="N1406" s="18">
        <f>SUMIFS(T_PROF[paid_amt],T_PROF[bill_npi],$A1406,T_PROF[year],N$2,T_PROF[encounter],N$4)</f>
        <v>0</v>
      </c>
      <c r="O1406" s="18">
        <f t="shared" si="150"/>
        <v>0</v>
      </c>
      <c r="P1406" s="1">
        <f t="shared" si="151"/>
        <v>0</v>
      </c>
      <c r="Q1406" s="1">
        <f t="shared" si="152"/>
        <v>0</v>
      </c>
      <c r="R1406" s="1">
        <f t="shared" si="153"/>
        <v>0</v>
      </c>
      <c r="S1406" s="2">
        <f>SUM($R$6:$R1406)/SUM($R$6:$R$1749)</f>
        <v>0.99561226496124655</v>
      </c>
    </row>
    <row r="1407" spans="1:19" x14ac:dyDescent="0.35">
      <c r="A1407">
        <v>1366505463</v>
      </c>
      <c r="B1407" t="s">
        <v>353</v>
      </c>
      <c r="C1407" t="s">
        <v>3196</v>
      </c>
      <c r="D1407" s="1">
        <f>SUMIFS(T_PROF[claims],T_PROF[year],D$2,T_PROF[encounter],D$4,T_PROF[bill_npi],$A1407)</f>
        <v>0</v>
      </c>
      <c r="E1407" s="1">
        <f>SUMIFS(T_PROF[claims],T_PROF[year],E$2,T_PROF[encounter],E$4,T_PROF[bill_npi],$A1407)</f>
        <v>0</v>
      </c>
      <c r="F1407" s="1">
        <f t="shared" si="147"/>
        <v>0</v>
      </c>
      <c r="G1407" s="1">
        <f>SUMIFS(T_PROF[claims],T_PROF[year],G$2,T_PROF[encounter],G$4,T_PROF[bill_npi],$A1407)</f>
        <v>0</v>
      </c>
      <c r="H1407" s="1">
        <f>SUMIFS(T_PROF[claims],T_PROF[year],H$2,T_PROF[encounter],H$4,T_PROF[bill_npi],$A1407)</f>
        <v>1</v>
      </c>
      <c r="I1407" s="1">
        <f t="shared" si="148"/>
        <v>1</v>
      </c>
      <c r="J1407" s="1">
        <f>SUMIFS(T_PROF[claims],T_PROF[year],J$2,T_PROF[encounter],J$4,T_PROF[bill_npi],$A1407)</f>
        <v>0</v>
      </c>
      <c r="K1407" s="1">
        <f>SUMIFS(T_PROF[claims],T_PROF[year],K$2,T_PROF[encounter],K$4,T_PROF[bill_npi],$A1407)</f>
        <v>20</v>
      </c>
      <c r="L1407" s="1">
        <f t="shared" si="149"/>
        <v>20</v>
      </c>
      <c r="M1407" s="18">
        <f>SUMIFS(T_PROF[paid_amt],T_PROF[bill_npi],$A1407,T_PROF[year],M$2,T_PROF[encounter],M$4)</f>
        <v>0</v>
      </c>
      <c r="N1407" s="18">
        <f>SUMIFS(T_PROF[paid_amt],T_PROF[bill_npi],$A1407,T_PROF[year],N$2,T_PROF[encounter],N$4)</f>
        <v>17122.169999999998</v>
      </c>
      <c r="O1407" s="18">
        <f t="shared" si="150"/>
        <v>17122.169999999998</v>
      </c>
      <c r="P1407" s="1">
        <f t="shared" si="151"/>
        <v>0</v>
      </c>
      <c r="Q1407" s="1">
        <f t="shared" si="152"/>
        <v>7</v>
      </c>
      <c r="R1407" s="1">
        <f t="shared" si="153"/>
        <v>7</v>
      </c>
      <c r="S1407" s="2">
        <f>SUM($R$6:$R1407)/SUM($R$6:$R$1749)</f>
        <v>0.99582958202684524</v>
      </c>
    </row>
    <row r="1408" spans="1:19" x14ac:dyDescent="0.35">
      <c r="A1408">
        <v>1518149327</v>
      </c>
      <c r="B1408" t="s">
        <v>357</v>
      </c>
      <c r="C1408" t="s">
        <v>2208</v>
      </c>
      <c r="D1408" s="1">
        <f>SUMIFS(T_PROF[claims],T_PROF[year],D$2,T_PROF[encounter],D$4,T_PROF[bill_npi],$A1408)</f>
        <v>0</v>
      </c>
      <c r="E1408" s="1">
        <f>SUMIFS(T_PROF[claims],T_PROF[year],E$2,T_PROF[encounter],E$4,T_PROF[bill_npi],$A1408)</f>
        <v>0</v>
      </c>
      <c r="F1408" s="1">
        <f t="shared" si="147"/>
        <v>0</v>
      </c>
      <c r="G1408" s="1">
        <f>SUMIFS(T_PROF[claims],T_PROF[year],G$2,T_PROF[encounter],G$4,T_PROF[bill_npi],$A1408)</f>
        <v>1</v>
      </c>
      <c r="H1408" s="1">
        <f>SUMIFS(T_PROF[claims],T_PROF[year],H$2,T_PROF[encounter],H$4,T_PROF[bill_npi],$A1408)</f>
        <v>0</v>
      </c>
      <c r="I1408" s="1">
        <f t="shared" si="148"/>
        <v>1</v>
      </c>
      <c r="J1408" s="1">
        <f>SUMIFS(T_PROF[claims],T_PROF[year],J$2,T_PROF[encounter],J$4,T_PROF[bill_npi],$A1408)</f>
        <v>0</v>
      </c>
      <c r="K1408" s="1">
        <f>SUMIFS(T_PROF[claims],T_PROF[year],K$2,T_PROF[encounter],K$4,T_PROF[bill_npi],$A1408)</f>
        <v>0</v>
      </c>
      <c r="L1408" s="1">
        <f t="shared" si="149"/>
        <v>0</v>
      </c>
      <c r="M1408" s="18">
        <f>SUMIFS(T_PROF[paid_amt],T_PROF[bill_npi],$A1408,T_PROF[year],M$2,T_PROF[encounter],M$4)</f>
        <v>0</v>
      </c>
      <c r="N1408" s="18">
        <f>SUMIFS(T_PROF[paid_amt],T_PROF[bill_npi],$A1408,T_PROF[year],N$2,T_PROF[encounter],N$4)</f>
        <v>0</v>
      </c>
      <c r="O1408" s="18">
        <f t="shared" si="150"/>
        <v>0</v>
      </c>
      <c r="P1408" s="1">
        <f t="shared" si="151"/>
        <v>0.33333333333333331</v>
      </c>
      <c r="Q1408" s="1">
        <f t="shared" si="152"/>
        <v>0</v>
      </c>
      <c r="R1408" s="1">
        <f t="shared" si="153"/>
        <v>0.33333333333333331</v>
      </c>
      <c r="S1408" s="2">
        <f>SUM($R$6:$R1408)/SUM($R$6:$R$1749)</f>
        <v>0.99583993045854036</v>
      </c>
    </row>
    <row r="1409" spans="1:19" x14ac:dyDescent="0.35">
      <c r="A1409">
        <v>1568514172</v>
      </c>
      <c r="B1409" t="s">
        <v>351</v>
      </c>
      <c r="C1409" t="s">
        <v>777</v>
      </c>
      <c r="D1409" s="1">
        <f>SUMIFS(T_PROF[claims],T_PROF[year],D$2,T_PROF[encounter],D$4,T_PROF[bill_npi],$A1409)</f>
        <v>0</v>
      </c>
      <c r="E1409" s="1">
        <f>SUMIFS(T_PROF[claims],T_PROF[year],E$2,T_PROF[encounter],E$4,T_PROF[bill_npi],$A1409)</f>
        <v>0</v>
      </c>
      <c r="F1409" s="1">
        <f t="shared" si="147"/>
        <v>0</v>
      </c>
      <c r="G1409" s="1">
        <f>SUMIFS(T_PROF[claims],T_PROF[year],G$2,T_PROF[encounter],G$4,T_PROF[bill_npi],$A1409)</f>
        <v>0</v>
      </c>
      <c r="H1409" s="1">
        <f>SUMIFS(T_PROF[claims],T_PROF[year],H$2,T_PROF[encounter],H$4,T_PROF[bill_npi],$A1409)</f>
        <v>0</v>
      </c>
      <c r="I1409" s="1">
        <f t="shared" si="148"/>
        <v>0</v>
      </c>
      <c r="J1409" s="1">
        <f>SUMIFS(T_PROF[claims],T_PROF[year],J$2,T_PROF[encounter],J$4,T_PROF[bill_npi],$A1409)</f>
        <v>0</v>
      </c>
      <c r="K1409" s="1">
        <f>SUMIFS(T_PROF[claims],T_PROF[year],K$2,T_PROF[encounter],K$4,T_PROF[bill_npi],$A1409)</f>
        <v>0</v>
      </c>
      <c r="L1409" s="1">
        <f t="shared" si="149"/>
        <v>0</v>
      </c>
      <c r="M1409" s="18">
        <f>SUMIFS(T_PROF[paid_amt],T_PROF[bill_npi],$A1409,T_PROF[year],M$2,T_PROF[encounter],M$4)</f>
        <v>0</v>
      </c>
      <c r="N1409" s="18">
        <f>SUMIFS(T_PROF[paid_amt],T_PROF[bill_npi],$A1409,T_PROF[year],N$2,T_PROF[encounter],N$4)</f>
        <v>0</v>
      </c>
      <c r="O1409" s="18">
        <f t="shared" si="150"/>
        <v>0</v>
      </c>
      <c r="P1409" s="1">
        <f t="shared" si="151"/>
        <v>0</v>
      </c>
      <c r="Q1409" s="1">
        <f t="shared" si="152"/>
        <v>0</v>
      </c>
      <c r="R1409" s="1">
        <f t="shared" si="153"/>
        <v>0</v>
      </c>
      <c r="S1409" s="2">
        <f>SUM($R$6:$R1409)/SUM($R$6:$R$1749)</f>
        <v>0.99583993045854036</v>
      </c>
    </row>
    <row r="1410" spans="1:19" x14ac:dyDescent="0.35">
      <c r="A1410">
        <v>1518018902</v>
      </c>
      <c r="B1410" t="s">
        <v>351</v>
      </c>
      <c r="C1410" t="s">
        <v>777</v>
      </c>
      <c r="D1410" s="1">
        <f>SUMIFS(T_PROF[claims],T_PROF[year],D$2,T_PROF[encounter],D$4,T_PROF[bill_npi],$A1410)</f>
        <v>0</v>
      </c>
      <c r="E1410" s="1">
        <f>SUMIFS(T_PROF[claims],T_PROF[year],E$2,T_PROF[encounter],E$4,T_PROF[bill_npi],$A1410)</f>
        <v>0</v>
      </c>
      <c r="F1410" s="1">
        <f t="shared" si="147"/>
        <v>0</v>
      </c>
      <c r="G1410" s="1">
        <f>SUMIFS(T_PROF[claims],T_PROF[year],G$2,T_PROF[encounter],G$4,T_PROF[bill_npi],$A1410)</f>
        <v>0</v>
      </c>
      <c r="H1410" s="1">
        <f>SUMIFS(T_PROF[claims],T_PROF[year],H$2,T_PROF[encounter],H$4,T_PROF[bill_npi],$A1410)</f>
        <v>0</v>
      </c>
      <c r="I1410" s="1">
        <f t="shared" si="148"/>
        <v>0</v>
      </c>
      <c r="J1410" s="1">
        <f>SUMIFS(T_PROF[claims],T_PROF[year],J$2,T_PROF[encounter],J$4,T_PROF[bill_npi],$A1410)</f>
        <v>0</v>
      </c>
      <c r="K1410" s="1">
        <f>SUMIFS(T_PROF[claims],T_PROF[year],K$2,T_PROF[encounter],K$4,T_PROF[bill_npi],$A1410)</f>
        <v>0</v>
      </c>
      <c r="L1410" s="1">
        <f t="shared" si="149"/>
        <v>0</v>
      </c>
      <c r="M1410" s="18">
        <f>SUMIFS(T_PROF[paid_amt],T_PROF[bill_npi],$A1410,T_PROF[year],M$2,T_PROF[encounter],M$4)</f>
        <v>0</v>
      </c>
      <c r="N1410" s="18">
        <f>SUMIFS(T_PROF[paid_amt],T_PROF[bill_npi],$A1410,T_PROF[year],N$2,T_PROF[encounter],N$4)</f>
        <v>0</v>
      </c>
      <c r="O1410" s="18">
        <f t="shared" si="150"/>
        <v>0</v>
      </c>
      <c r="P1410" s="1">
        <f t="shared" si="151"/>
        <v>0</v>
      </c>
      <c r="Q1410" s="1">
        <f t="shared" si="152"/>
        <v>0</v>
      </c>
      <c r="R1410" s="1">
        <f t="shared" si="153"/>
        <v>0</v>
      </c>
      <c r="S1410" s="2">
        <f>SUM($R$6:$R1410)/SUM($R$6:$R$1749)</f>
        <v>0.99583993045854036</v>
      </c>
    </row>
    <row r="1411" spans="1:19" x14ac:dyDescent="0.35">
      <c r="A1411">
        <v>1740291400</v>
      </c>
      <c r="B1411" t="s">
        <v>388</v>
      </c>
      <c r="C1411" t="s">
        <v>3196</v>
      </c>
      <c r="D1411" s="1">
        <f>SUMIFS(T_PROF[claims],T_PROF[year],D$2,T_PROF[encounter],D$4,T_PROF[bill_npi],$A1411)</f>
        <v>0</v>
      </c>
      <c r="E1411" s="1">
        <f>SUMIFS(T_PROF[claims],T_PROF[year],E$2,T_PROF[encounter],E$4,T_PROF[bill_npi],$A1411)</f>
        <v>0</v>
      </c>
      <c r="F1411" s="1">
        <f t="shared" si="147"/>
        <v>0</v>
      </c>
      <c r="G1411" s="1">
        <f>SUMIFS(T_PROF[claims],T_PROF[year],G$2,T_PROF[encounter],G$4,T_PROF[bill_npi],$A1411)</f>
        <v>0</v>
      </c>
      <c r="H1411" s="1">
        <f>SUMIFS(T_PROF[claims],T_PROF[year],H$2,T_PROF[encounter],H$4,T_PROF[bill_npi],$A1411)</f>
        <v>0</v>
      </c>
      <c r="I1411" s="1">
        <f t="shared" si="148"/>
        <v>0</v>
      </c>
      <c r="J1411" s="1">
        <f>SUMIFS(T_PROF[claims],T_PROF[year],J$2,T_PROF[encounter],J$4,T_PROF[bill_npi],$A1411)</f>
        <v>0</v>
      </c>
      <c r="K1411" s="1">
        <f>SUMIFS(T_PROF[claims],T_PROF[year],K$2,T_PROF[encounter],K$4,T_PROF[bill_npi],$A1411)</f>
        <v>0</v>
      </c>
      <c r="L1411" s="1">
        <f t="shared" si="149"/>
        <v>0</v>
      </c>
      <c r="M1411" s="18">
        <f>SUMIFS(T_PROF[paid_amt],T_PROF[bill_npi],$A1411,T_PROF[year],M$2,T_PROF[encounter],M$4)</f>
        <v>0</v>
      </c>
      <c r="N1411" s="18">
        <f>SUMIFS(T_PROF[paid_amt],T_PROF[bill_npi],$A1411,T_PROF[year],N$2,T_PROF[encounter],N$4)</f>
        <v>0</v>
      </c>
      <c r="O1411" s="18">
        <f t="shared" si="150"/>
        <v>0</v>
      </c>
      <c r="P1411" s="1">
        <f t="shared" si="151"/>
        <v>0</v>
      </c>
      <c r="Q1411" s="1">
        <f t="shared" si="152"/>
        <v>0</v>
      </c>
      <c r="R1411" s="1">
        <f t="shared" si="153"/>
        <v>0</v>
      </c>
      <c r="S1411" s="2">
        <f>SUM($R$6:$R1411)/SUM($R$6:$R$1749)</f>
        <v>0.99583993045854036</v>
      </c>
    </row>
    <row r="1412" spans="1:19" x14ac:dyDescent="0.35">
      <c r="A1412">
        <v>1215357199</v>
      </c>
      <c r="B1412" t="s">
        <v>351</v>
      </c>
      <c r="C1412" t="s">
        <v>777</v>
      </c>
      <c r="D1412" s="1">
        <f>SUMIFS(T_PROF[claims],T_PROF[year],D$2,T_PROF[encounter],D$4,T_PROF[bill_npi],$A1412)</f>
        <v>0</v>
      </c>
      <c r="E1412" s="1">
        <f>SUMIFS(T_PROF[claims],T_PROF[year],E$2,T_PROF[encounter],E$4,T_PROF[bill_npi],$A1412)</f>
        <v>0</v>
      </c>
      <c r="F1412" s="1">
        <f t="shared" si="147"/>
        <v>0</v>
      </c>
      <c r="G1412" s="1">
        <f>SUMIFS(T_PROF[claims],T_PROF[year],G$2,T_PROF[encounter],G$4,T_PROF[bill_npi],$A1412)</f>
        <v>0</v>
      </c>
      <c r="H1412" s="1">
        <f>SUMIFS(T_PROF[claims],T_PROF[year],H$2,T_PROF[encounter],H$4,T_PROF[bill_npi],$A1412)</f>
        <v>0</v>
      </c>
      <c r="I1412" s="1">
        <f t="shared" si="148"/>
        <v>0</v>
      </c>
      <c r="J1412" s="1">
        <f>SUMIFS(T_PROF[claims],T_PROF[year],J$2,T_PROF[encounter],J$4,T_PROF[bill_npi],$A1412)</f>
        <v>0</v>
      </c>
      <c r="K1412" s="1">
        <f>SUMIFS(T_PROF[claims],T_PROF[year],K$2,T_PROF[encounter],K$4,T_PROF[bill_npi],$A1412)</f>
        <v>0</v>
      </c>
      <c r="L1412" s="1">
        <f t="shared" si="149"/>
        <v>0</v>
      </c>
      <c r="M1412" s="18">
        <f>SUMIFS(T_PROF[paid_amt],T_PROF[bill_npi],$A1412,T_PROF[year],M$2,T_PROF[encounter],M$4)</f>
        <v>0</v>
      </c>
      <c r="N1412" s="18">
        <f>SUMIFS(T_PROF[paid_amt],T_PROF[bill_npi],$A1412,T_PROF[year],N$2,T_PROF[encounter],N$4)</f>
        <v>0</v>
      </c>
      <c r="O1412" s="18">
        <f t="shared" si="150"/>
        <v>0</v>
      </c>
      <c r="P1412" s="1">
        <f t="shared" si="151"/>
        <v>0</v>
      </c>
      <c r="Q1412" s="1">
        <f t="shared" si="152"/>
        <v>0</v>
      </c>
      <c r="R1412" s="1">
        <f t="shared" si="153"/>
        <v>0</v>
      </c>
      <c r="S1412" s="2">
        <f>SUM($R$6:$R1412)/SUM($R$6:$R$1749)</f>
        <v>0.99583993045854036</v>
      </c>
    </row>
    <row r="1413" spans="1:19" x14ac:dyDescent="0.35">
      <c r="A1413">
        <v>1669732210</v>
      </c>
      <c r="B1413" t="s">
        <v>351</v>
      </c>
      <c r="C1413" t="s">
        <v>777</v>
      </c>
      <c r="D1413" s="1">
        <f>SUMIFS(T_PROF[claims],T_PROF[year],D$2,T_PROF[encounter],D$4,T_PROF[bill_npi],$A1413)</f>
        <v>1</v>
      </c>
      <c r="E1413" s="1">
        <f>SUMIFS(T_PROF[claims],T_PROF[year],E$2,T_PROF[encounter],E$4,T_PROF[bill_npi],$A1413)</f>
        <v>0</v>
      </c>
      <c r="F1413" s="1">
        <f t="shared" si="147"/>
        <v>1</v>
      </c>
      <c r="G1413" s="1">
        <f>SUMIFS(T_PROF[claims],T_PROF[year],G$2,T_PROF[encounter],G$4,T_PROF[bill_npi],$A1413)</f>
        <v>0</v>
      </c>
      <c r="H1413" s="1">
        <f>SUMIFS(T_PROF[claims],T_PROF[year],H$2,T_PROF[encounter],H$4,T_PROF[bill_npi],$A1413)</f>
        <v>0</v>
      </c>
      <c r="I1413" s="1">
        <f t="shared" si="148"/>
        <v>0</v>
      </c>
      <c r="J1413" s="1">
        <f>SUMIFS(T_PROF[claims],T_PROF[year],J$2,T_PROF[encounter],J$4,T_PROF[bill_npi],$A1413)</f>
        <v>0</v>
      </c>
      <c r="K1413" s="1">
        <f>SUMIFS(T_PROF[claims],T_PROF[year],K$2,T_PROF[encounter],K$4,T_PROF[bill_npi],$A1413)</f>
        <v>0</v>
      </c>
      <c r="L1413" s="1">
        <f t="shared" si="149"/>
        <v>0</v>
      </c>
      <c r="M1413" s="18">
        <f>SUMIFS(T_PROF[paid_amt],T_PROF[bill_npi],$A1413,T_PROF[year],M$2,T_PROF[encounter],M$4)</f>
        <v>0</v>
      </c>
      <c r="N1413" s="18">
        <f>SUMIFS(T_PROF[paid_amt],T_PROF[bill_npi],$A1413,T_PROF[year],N$2,T_PROF[encounter],N$4)</f>
        <v>0</v>
      </c>
      <c r="O1413" s="18">
        <f t="shared" si="150"/>
        <v>0</v>
      </c>
      <c r="P1413" s="1">
        <f t="shared" si="151"/>
        <v>0.33333333333333331</v>
      </c>
      <c r="Q1413" s="1">
        <f t="shared" si="152"/>
        <v>0</v>
      </c>
      <c r="R1413" s="1">
        <f t="shared" si="153"/>
        <v>0.33333333333333331</v>
      </c>
      <c r="S1413" s="2">
        <f>SUM($R$6:$R1413)/SUM($R$6:$R$1749)</f>
        <v>0.99585027889023547</v>
      </c>
    </row>
    <row r="1414" spans="1:19" x14ac:dyDescent="0.35">
      <c r="A1414">
        <v>1740204536</v>
      </c>
      <c r="B1414" t="s">
        <v>351</v>
      </c>
      <c r="C1414" t="s">
        <v>777</v>
      </c>
      <c r="D1414" s="1">
        <f>SUMIFS(T_PROF[claims],T_PROF[year],D$2,T_PROF[encounter],D$4,T_PROF[bill_npi],$A1414)</f>
        <v>0</v>
      </c>
      <c r="E1414" s="1">
        <f>SUMIFS(T_PROF[claims],T_PROF[year],E$2,T_PROF[encounter],E$4,T_PROF[bill_npi],$A1414)</f>
        <v>0</v>
      </c>
      <c r="F1414" s="1">
        <f t="shared" ref="F1414:F1477" si="154">SUM(D1414,E1414)</f>
        <v>0</v>
      </c>
      <c r="G1414" s="1">
        <f>SUMIFS(T_PROF[claims],T_PROF[year],G$2,T_PROF[encounter],G$4,T_PROF[bill_npi],$A1414)</f>
        <v>0</v>
      </c>
      <c r="H1414" s="1">
        <f>SUMIFS(T_PROF[claims],T_PROF[year],H$2,T_PROF[encounter],H$4,T_PROF[bill_npi],$A1414)</f>
        <v>0</v>
      </c>
      <c r="I1414" s="1">
        <f t="shared" ref="I1414:I1477" si="155">SUM(G1414,H1414)</f>
        <v>0</v>
      </c>
      <c r="J1414" s="1">
        <f>SUMIFS(T_PROF[claims],T_PROF[year],J$2,T_PROF[encounter],J$4,T_PROF[bill_npi],$A1414)</f>
        <v>0</v>
      </c>
      <c r="K1414" s="1">
        <f>SUMIFS(T_PROF[claims],T_PROF[year],K$2,T_PROF[encounter],K$4,T_PROF[bill_npi],$A1414)</f>
        <v>0</v>
      </c>
      <c r="L1414" s="1">
        <f t="shared" ref="L1414:L1477" si="156">SUM(J1414,K1414)</f>
        <v>0</v>
      </c>
      <c r="M1414" s="18">
        <f>SUMIFS(T_PROF[paid_amt],T_PROF[bill_npi],$A1414,T_PROF[year],M$2,T_PROF[encounter],M$4)</f>
        <v>0</v>
      </c>
      <c r="N1414" s="18">
        <f>SUMIFS(T_PROF[paid_amt],T_PROF[bill_npi],$A1414,T_PROF[year],N$2,T_PROF[encounter],N$4)</f>
        <v>0</v>
      </c>
      <c r="O1414" s="18">
        <f t="shared" si="150"/>
        <v>0</v>
      </c>
      <c r="P1414" s="1">
        <f t="shared" si="151"/>
        <v>0</v>
      </c>
      <c r="Q1414" s="1">
        <f t="shared" si="152"/>
        <v>0</v>
      </c>
      <c r="R1414" s="1">
        <f t="shared" si="153"/>
        <v>0</v>
      </c>
      <c r="S1414" s="2">
        <f>SUM($R$6:$R1414)/SUM($R$6:$R$1749)</f>
        <v>0.99585027889023547</v>
      </c>
    </row>
    <row r="1415" spans="1:19" x14ac:dyDescent="0.35">
      <c r="A1415">
        <v>1437503745</v>
      </c>
      <c r="B1415" t="s">
        <v>351</v>
      </c>
      <c r="C1415" t="s">
        <v>777</v>
      </c>
      <c r="D1415" s="1">
        <f>SUMIFS(T_PROF[claims],T_PROF[year],D$2,T_PROF[encounter],D$4,T_PROF[bill_npi],$A1415)</f>
        <v>0</v>
      </c>
      <c r="E1415" s="1">
        <f>SUMIFS(T_PROF[claims],T_PROF[year],E$2,T_PROF[encounter],E$4,T_PROF[bill_npi],$A1415)</f>
        <v>0</v>
      </c>
      <c r="F1415" s="1">
        <f t="shared" si="154"/>
        <v>0</v>
      </c>
      <c r="G1415" s="1">
        <f>SUMIFS(T_PROF[claims],T_PROF[year],G$2,T_PROF[encounter],G$4,T_PROF[bill_npi],$A1415)</f>
        <v>0</v>
      </c>
      <c r="H1415" s="1">
        <f>SUMIFS(T_PROF[claims],T_PROF[year],H$2,T_PROF[encounter],H$4,T_PROF[bill_npi],$A1415)</f>
        <v>1</v>
      </c>
      <c r="I1415" s="1">
        <f t="shared" si="155"/>
        <v>1</v>
      </c>
      <c r="J1415" s="1">
        <f>SUMIFS(T_PROF[claims],T_PROF[year],J$2,T_PROF[encounter],J$4,T_PROF[bill_npi],$A1415)</f>
        <v>0</v>
      </c>
      <c r="K1415" s="1">
        <f>SUMIFS(T_PROF[claims],T_PROF[year],K$2,T_PROF[encounter],K$4,T_PROF[bill_npi],$A1415)</f>
        <v>0</v>
      </c>
      <c r="L1415" s="1">
        <f t="shared" si="156"/>
        <v>0</v>
      </c>
      <c r="M1415" s="18">
        <f>SUMIFS(T_PROF[paid_amt],T_PROF[bill_npi],$A1415,T_PROF[year],M$2,T_PROF[encounter],M$4)</f>
        <v>0</v>
      </c>
      <c r="N1415" s="18">
        <f>SUMIFS(T_PROF[paid_amt],T_PROF[bill_npi],$A1415,T_PROF[year],N$2,T_PROF[encounter],N$4)</f>
        <v>0</v>
      </c>
      <c r="O1415" s="18">
        <f t="shared" ref="O1415:O1478" si="157">SUM(M1415:N1415)</f>
        <v>0</v>
      </c>
      <c r="P1415" s="1">
        <f t="shared" ref="P1415:P1478" si="158">AVERAGE(J1415,G1415,D1415)</f>
        <v>0</v>
      </c>
      <c r="Q1415" s="1">
        <f t="shared" ref="Q1415:Q1478" si="159">AVERAGE(K1415,H1415,E1415)</f>
        <v>0.33333333333333331</v>
      </c>
      <c r="R1415" s="1">
        <f t="shared" ref="R1415:R1478" si="160">AVERAGE(L1415,I1415,F1415)</f>
        <v>0.33333333333333331</v>
      </c>
      <c r="S1415" s="2">
        <f>SUM($R$6:$R1415)/SUM($R$6:$R$1749)</f>
        <v>0.99586062732193059</v>
      </c>
    </row>
    <row r="1416" spans="1:19" x14ac:dyDescent="0.35">
      <c r="A1416">
        <v>1528364957</v>
      </c>
      <c r="B1416" t="s">
        <v>351</v>
      </c>
      <c r="C1416" t="s">
        <v>777</v>
      </c>
      <c r="D1416" s="1">
        <f>SUMIFS(T_PROF[claims],T_PROF[year],D$2,T_PROF[encounter],D$4,T_PROF[bill_npi],$A1416)</f>
        <v>0</v>
      </c>
      <c r="E1416" s="1">
        <f>SUMIFS(T_PROF[claims],T_PROF[year],E$2,T_PROF[encounter],E$4,T_PROF[bill_npi],$A1416)</f>
        <v>0</v>
      </c>
      <c r="F1416" s="1">
        <f t="shared" si="154"/>
        <v>0</v>
      </c>
      <c r="G1416" s="1">
        <f>SUMIFS(T_PROF[claims],T_PROF[year],G$2,T_PROF[encounter],G$4,T_PROF[bill_npi],$A1416)</f>
        <v>0</v>
      </c>
      <c r="H1416" s="1">
        <f>SUMIFS(T_PROF[claims],T_PROF[year],H$2,T_PROF[encounter],H$4,T_PROF[bill_npi],$A1416)</f>
        <v>0</v>
      </c>
      <c r="I1416" s="1">
        <f t="shared" si="155"/>
        <v>0</v>
      </c>
      <c r="J1416" s="1">
        <f>SUMIFS(T_PROF[claims],T_PROF[year],J$2,T_PROF[encounter],J$4,T_PROF[bill_npi],$A1416)</f>
        <v>0</v>
      </c>
      <c r="K1416" s="1">
        <f>SUMIFS(T_PROF[claims],T_PROF[year],K$2,T_PROF[encounter],K$4,T_PROF[bill_npi],$A1416)</f>
        <v>0</v>
      </c>
      <c r="L1416" s="1">
        <f t="shared" si="156"/>
        <v>0</v>
      </c>
      <c r="M1416" s="18">
        <f>SUMIFS(T_PROF[paid_amt],T_PROF[bill_npi],$A1416,T_PROF[year],M$2,T_PROF[encounter],M$4)</f>
        <v>0</v>
      </c>
      <c r="N1416" s="18">
        <f>SUMIFS(T_PROF[paid_amt],T_PROF[bill_npi],$A1416,T_PROF[year],N$2,T_PROF[encounter],N$4)</f>
        <v>0</v>
      </c>
      <c r="O1416" s="18">
        <f t="shared" si="157"/>
        <v>0</v>
      </c>
      <c r="P1416" s="1">
        <f t="shared" si="158"/>
        <v>0</v>
      </c>
      <c r="Q1416" s="1">
        <f t="shared" si="159"/>
        <v>0</v>
      </c>
      <c r="R1416" s="1">
        <f t="shared" si="160"/>
        <v>0</v>
      </c>
      <c r="S1416" s="2">
        <f>SUM($R$6:$R1416)/SUM($R$6:$R$1749)</f>
        <v>0.99586062732193059</v>
      </c>
    </row>
    <row r="1417" spans="1:19" x14ac:dyDescent="0.35">
      <c r="A1417">
        <v>1851614507</v>
      </c>
      <c r="B1417" t="s">
        <v>351</v>
      </c>
      <c r="C1417" t="s">
        <v>777</v>
      </c>
      <c r="D1417" s="1">
        <f>SUMIFS(T_PROF[claims],T_PROF[year],D$2,T_PROF[encounter],D$4,T_PROF[bill_npi],$A1417)</f>
        <v>0</v>
      </c>
      <c r="E1417" s="1">
        <f>SUMIFS(T_PROF[claims],T_PROF[year],E$2,T_PROF[encounter],E$4,T_PROF[bill_npi],$A1417)</f>
        <v>0</v>
      </c>
      <c r="F1417" s="1">
        <f t="shared" si="154"/>
        <v>0</v>
      </c>
      <c r="G1417" s="1">
        <f>SUMIFS(T_PROF[claims],T_PROF[year],G$2,T_PROF[encounter],G$4,T_PROF[bill_npi],$A1417)</f>
        <v>1</v>
      </c>
      <c r="H1417" s="1">
        <f>SUMIFS(T_PROF[claims],T_PROF[year],H$2,T_PROF[encounter],H$4,T_PROF[bill_npi],$A1417)</f>
        <v>0</v>
      </c>
      <c r="I1417" s="1">
        <f t="shared" si="155"/>
        <v>1</v>
      </c>
      <c r="J1417" s="1">
        <f>SUMIFS(T_PROF[claims],T_PROF[year],J$2,T_PROF[encounter],J$4,T_PROF[bill_npi],$A1417)</f>
        <v>0</v>
      </c>
      <c r="K1417" s="1">
        <f>SUMIFS(T_PROF[claims],T_PROF[year],K$2,T_PROF[encounter],K$4,T_PROF[bill_npi],$A1417)</f>
        <v>0</v>
      </c>
      <c r="L1417" s="1">
        <f t="shared" si="156"/>
        <v>0</v>
      </c>
      <c r="M1417" s="18">
        <f>SUMIFS(T_PROF[paid_amt],T_PROF[bill_npi],$A1417,T_PROF[year],M$2,T_PROF[encounter],M$4)</f>
        <v>0</v>
      </c>
      <c r="N1417" s="18">
        <f>SUMIFS(T_PROF[paid_amt],T_PROF[bill_npi],$A1417,T_PROF[year],N$2,T_PROF[encounter],N$4)</f>
        <v>0</v>
      </c>
      <c r="O1417" s="18">
        <f t="shared" si="157"/>
        <v>0</v>
      </c>
      <c r="P1417" s="1">
        <f t="shared" si="158"/>
        <v>0.33333333333333331</v>
      </c>
      <c r="Q1417" s="1">
        <f t="shared" si="159"/>
        <v>0</v>
      </c>
      <c r="R1417" s="1">
        <f t="shared" si="160"/>
        <v>0.33333333333333331</v>
      </c>
      <c r="S1417" s="2">
        <f>SUM($R$6:$R1417)/SUM($R$6:$R$1749)</f>
        <v>0.99587097575362582</v>
      </c>
    </row>
    <row r="1418" spans="1:19" x14ac:dyDescent="0.35">
      <c r="A1418">
        <v>1174516215</v>
      </c>
      <c r="B1418" t="s">
        <v>356</v>
      </c>
      <c r="C1418" t="s">
        <v>777</v>
      </c>
      <c r="D1418" s="1">
        <f>SUMIFS(T_PROF[claims],T_PROF[year],D$2,T_PROF[encounter],D$4,T_PROF[bill_npi],$A1418)</f>
        <v>1</v>
      </c>
      <c r="E1418" s="1">
        <f>SUMIFS(T_PROF[claims],T_PROF[year],E$2,T_PROF[encounter],E$4,T_PROF[bill_npi],$A1418)</f>
        <v>0</v>
      </c>
      <c r="F1418" s="1">
        <f t="shared" si="154"/>
        <v>1</v>
      </c>
      <c r="G1418" s="1">
        <f>SUMIFS(T_PROF[claims],T_PROF[year],G$2,T_PROF[encounter],G$4,T_PROF[bill_npi],$A1418)</f>
        <v>0</v>
      </c>
      <c r="H1418" s="1">
        <f>SUMIFS(T_PROF[claims],T_PROF[year],H$2,T_PROF[encounter],H$4,T_PROF[bill_npi],$A1418)</f>
        <v>0</v>
      </c>
      <c r="I1418" s="1">
        <f t="shared" si="155"/>
        <v>0</v>
      </c>
      <c r="J1418" s="1">
        <f>SUMIFS(T_PROF[claims],T_PROF[year],J$2,T_PROF[encounter],J$4,T_PROF[bill_npi],$A1418)</f>
        <v>0</v>
      </c>
      <c r="K1418" s="1">
        <f>SUMIFS(T_PROF[claims],T_PROF[year],K$2,T_PROF[encounter],K$4,T_PROF[bill_npi],$A1418)</f>
        <v>0</v>
      </c>
      <c r="L1418" s="1">
        <f t="shared" si="156"/>
        <v>0</v>
      </c>
      <c r="M1418" s="18">
        <f>SUMIFS(T_PROF[paid_amt],T_PROF[bill_npi],$A1418,T_PROF[year],M$2,T_PROF[encounter],M$4)</f>
        <v>0</v>
      </c>
      <c r="N1418" s="18">
        <f>SUMIFS(T_PROF[paid_amt],T_PROF[bill_npi],$A1418,T_PROF[year],N$2,T_PROF[encounter],N$4)</f>
        <v>0</v>
      </c>
      <c r="O1418" s="18">
        <f t="shared" si="157"/>
        <v>0</v>
      </c>
      <c r="P1418" s="1">
        <f t="shared" si="158"/>
        <v>0.33333333333333331</v>
      </c>
      <c r="Q1418" s="1">
        <f t="shared" si="159"/>
        <v>0</v>
      </c>
      <c r="R1418" s="1">
        <f t="shared" si="160"/>
        <v>0.33333333333333331</v>
      </c>
      <c r="S1418" s="2">
        <f>SUM($R$6:$R1418)/SUM($R$6:$R$1749)</f>
        <v>0.99588132418532094</v>
      </c>
    </row>
    <row r="1419" spans="1:19" x14ac:dyDescent="0.35">
      <c r="A1419">
        <v>1245236470</v>
      </c>
      <c r="B1419" t="s">
        <v>352</v>
      </c>
      <c r="C1419" t="s">
        <v>2130</v>
      </c>
      <c r="D1419" s="1">
        <f>SUMIFS(T_PROF[claims],T_PROF[year],D$2,T_PROF[encounter],D$4,T_PROF[bill_npi],$A1419)</f>
        <v>1</v>
      </c>
      <c r="E1419" s="1">
        <f>SUMIFS(T_PROF[claims],T_PROF[year],E$2,T_PROF[encounter],E$4,T_PROF[bill_npi],$A1419)</f>
        <v>0</v>
      </c>
      <c r="F1419" s="1">
        <f t="shared" si="154"/>
        <v>1</v>
      </c>
      <c r="G1419" s="1">
        <f>SUMIFS(T_PROF[claims],T_PROF[year],G$2,T_PROF[encounter],G$4,T_PROF[bill_npi],$A1419)</f>
        <v>0</v>
      </c>
      <c r="H1419" s="1">
        <f>SUMIFS(T_PROF[claims],T_PROF[year],H$2,T_PROF[encounter],H$4,T_PROF[bill_npi],$A1419)</f>
        <v>0</v>
      </c>
      <c r="I1419" s="1">
        <f t="shared" si="155"/>
        <v>0</v>
      </c>
      <c r="J1419" s="1">
        <f>SUMIFS(T_PROF[claims],T_PROF[year],J$2,T_PROF[encounter],J$4,T_PROF[bill_npi],$A1419)</f>
        <v>0</v>
      </c>
      <c r="K1419" s="1">
        <f>SUMIFS(T_PROF[claims],T_PROF[year],K$2,T_PROF[encounter],K$4,T_PROF[bill_npi],$A1419)</f>
        <v>0</v>
      </c>
      <c r="L1419" s="1">
        <f t="shared" si="156"/>
        <v>0</v>
      </c>
      <c r="M1419" s="18">
        <f>SUMIFS(T_PROF[paid_amt],T_PROF[bill_npi],$A1419,T_PROF[year],M$2,T_PROF[encounter],M$4)</f>
        <v>0</v>
      </c>
      <c r="N1419" s="18">
        <f>SUMIFS(T_PROF[paid_amt],T_PROF[bill_npi],$A1419,T_PROF[year],N$2,T_PROF[encounter],N$4)</f>
        <v>0</v>
      </c>
      <c r="O1419" s="18">
        <f t="shared" si="157"/>
        <v>0</v>
      </c>
      <c r="P1419" s="1">
        <f t="shared" si="158"/>
        <v>0.33333333333333331</v>
      </c>
      <c r="Q1419" s="1">
        <f t="shared" si="159"/>
        <v>0</v>
      </c>
      <c r="R1419" s="1">
        <f t="shared" si="160"/>
        <v>0.33333333333333331</v>
      </c>
      <c r="S1419" s="2">
        <f>SUM($R$6:$R1419)/SUM($R$6:$R$1749)</f>
        <v>0.99589167261701605</v>
      </c>
    </row>
    <row r="1420" spans="1:19" x14ac:dyDescent="0.35">
      <c r="A1420">
        <v>1457799777</v>
      </c>
      <c r="B1420" t="s">
        <v>351</v>
      </c>
      <c r="C1420" t="s">
        <v>777</v>
      </c>
      <c r="D1420" s="1">
        <f>SUMIFS(T_PROF[claims],T_PROF[year],D$2,T_PROF[encounter],D$4,T_PROF[bill_npi],$A1420)</f>
        <v>0</v>
      </c>
      <c r="E1420" s="1">
        <f>SUMIFS(T_PROF[claims],T_PROF[year],E$2,T_PROF[encounter],E$4,T_PROF[bill_npi],$A1420)</f>
        <v>1</v>
      </c>
      <c r="F1420" s="1">
        <f t="shared" si="154"/>
        <v>1</v>
      </c>
      <c r="G1420" s="1">
        <f>SUMIFS(T_PROF[claims],T_PROF[year],G$2,T_PROF[encounter],G$4,T_PROF[bill_npi],$A1420)</f>
        <v>0</v>
      </c>
      <c r="H1420" s="1">
        <f>SUMIFS(T_PROF[claims],T_PROF[year],H$2,T_PROF[encounter],H$4,T_PROF[bill_npi],$A1420)</f>
        <v>0</v>
      </c>
      <c r="I1420" s="1">
        <f t="shared" si="155"/>
        <v>0</v>
      </c>
      <c r="J1420" s="1">
        <f>SUMIFS(T_PROF[claims],T_PROF[year],J$2,T_PROF[encounter],J$4,T_PROF[bill_npi],$A1420)</f>
        <v>0</v>
      </c>
      <c r="K1420" s="1">
        <f>SUMIFS(T_PROF[claims],T_PROF[year],K$2,T_PROF[encounter],K$4,T_PROF[bill_npi],$A1420)</f>
        <v>0</v>
      </c>
      <c r="L1420" s="1">
        <f t="shared" si="156"/>
        <v>0</v>
      </c>
      <c r="M1420" s="18">
        <f>SUMIFS(T_PROF[paid_amt],T_PROF[bill_npi],$A1420,T_PROF[year],M$2,T_PROF[encounter],M$4)</f>
        <v>0</v>
      </c>
      <c r="N1420" s="18">
        <f>SUMIFS(T_PROF[paid_amt],T_PROF[bill_npi],$A1420,T_PROF[year],N$2,T_PROF[encounter],N$4)</f>
        <v>0</v>
      </c>
      <c r="O1420" s="18">
        <f t="shared" si="157"/>
        <v>0</v>
      </c>
      <c r="P1420" s="1">
        <f t="shared" si="158"/>
        <v>0</v>
      </c>
      <c r="Q1420" s="1">
        <f t="shared" si="159"/>
        <v>0.33333333333333331</v>
      </c>
      <c r="R1420" s="1">
        <f t="shared" si="160"/>
        <v>0.33333333333333331</v>
      </c>
      <c r="S1420" s="2">
        <f>SUM($R$6:$R1420)/SUM($R$6:$R$1749)</f>
        <v>0.99590202104871117</v>
      </c>
    </row>
    <row r="1421" spans="1:19" x14ac:dyDescent="0.35">
      <c r="A1421">
        <v>1720117559</v>
      </c>
      <c r="B1421" t="s">
        <v>351</v>
      </c>
      <c r="C1421" t="s">
        <v>777</v>
      </c>
      <c r="D1421" s="1">
        <f>SUMIFS(T_PROF[claims],T_PROF[year],D$2,T_PROF[encounter],D$4,T_PROF[bill_npi],$A1421)</f>
        <v>0</v>
      </c>
      <c r="E1421" s="1">
        <f>SUMIFS(T_PROF[claims],T_PROF[year],E$2,T_PROF[encounter],E$4,T_PROF[bill_npi],$A1421)</f>
        <v>0</v>
      </c>
      <c r="F1421" s="1">
        <f t="shared" si="154"/>
        <v>0</v>
      </c>
      <c r="G1421" s="1">
        <f>SUMIFS(T_PROF[claims],T_PROF[year],G$2,T_PROF[encounter],G$4,T_PROF[bill_npi],$A1421)</f>
        <v>0</v>
      </c>
      <c r="H1421" s="1">
        <f>SUMIFS(T_PROF[claims],T_PROF[year],H$2,T_PROF[encounter],H$4,T_PROF[bill_npi],$A1421)</f>
        <v>1</v>
      </c>
      <c r="I1421" s="1">
        <f t="shared" si="155"/>
        <v>1</v>
      </c>
      <c r="J1421" s="1">
        <f>SUMIFS(T_PROF[claims],T_PROF[year],J$2,T_PROF[encounter],J$4,T_PROF[bill_npi],$A1421)</f>
        <v>0</v>
      </c>
      <c r="K1421" s="1">
        <f>SUMIFS(T_PROF[claims],T_PROF[year],K$2,T_PROF[encounter],K$4,T_PROF[bill_npi],$A1421)</f>
        <v>0</v>
      </c>
      <c r="L1421" s="1">
        <f t="shared" si="156"/>
        <v>0</v>
      </c>
      <c r="M1421" s="18">
        <f>SUMIFS(T_PROF[paid_amt],T_PROF[bill_npi],$A1421,T_PROF[year],M$2,T_PROF[encounter],M$4)</f>
        <v>0</v>
      </c>
      <c r="N1421" s="18">
        <f>SUMIFS(T_PROF[paid_amt],T_PROF[bill_npi],$A1421,T_PROF[year],N$2,T_PROF[encounter],N$4)</f>
        <v>0</v>
      </c>
      <c r="O1421" s="18">
        <f t="shared" si="157"/>
        <v>0</v>
      </c>
      <c r="P1421" s="1">
        <f t="shared" si="158"/>
        <v>0</v>
      </c>
      <c r="Q1421" s="1">
        <f t="shared" si="159"/>
        <v>0.33333333333333331</v>
      </c>
      <c r="R1421" s="1">
        <f t="shared" si="160"/>
        <v>0.33333333333333331</v>
      </c>
      <c r="S1421" s="2">
        <f>SUM($R$6:$R1421)/SUM($R$6:$R$1749)</f>
        <v>0.99591236948040629</v>
      </c>
    </row>
    <row r="1422" spans="1:19" x14ac:dyDescent="0.35">
      <c r="A1422">
        <v>1821249574</v>
      </c>
      <c r="B1422" t="s">
        <v>351</v>
      </c>
      <c r="C1422" t="s">
        <v>777</v>
      </c>
      <c r="D1422" s="1">
        <f>SUMIFS(T_PROF[claims],T_PROF[year],D$2,T_PROF[encounter],D$4,T_PROF[bill_npi],$A1422)</f>
        <v>1</v>
      </c>
      <c r="E1422" s="1">
        <f>SUMIFS(T_PROF[claims],T_PROF[year],E$2,T_PROF[encounter],E$4,T_PROF[bill_npi],$A1422)</f>
        <v>0</v>
      </c>
      <c r="F1422" s="1">
        <f t="shared" si="154"/>
        <v>1</v>
      </c>
      <c r="G1422" s="1">
        <f>SUMIFS(T_PROF[claims],T_PROF[year],G$2,T_PROF[encounter],G$4,T_PROF[bill_npi],$A1422)</f>
        <v>0</v>
      </c>
      <c r="H1422" s="1">
        <f>SUMIFS(T_PROF[claims],T_PROF[year],H$2,T_PROF[encounter],H$4,T_PROF[bill_npi],$A1422)</f>
        <v>0</v>
      </c>
      <c r="I1422" s="1">
        <f t="shared" si="155"/>
        <v>0</v>
      </c>
      <c r="J1422" s="1">
        <f>SUMIFS(T_PROF[claims],T_PROF[year],J$2,T_PROF[encounter],J$4,T_PROF[bill_npi],$A1422)</f>
        <v>0</v>
      </c>
      <c r="K1422" s="1">
        <f>SUMIFS(T_PROF[claims],T_PROF[year],K$2,T_PROF[encounter],K$4,T_PROF[bill_npi],$A1422)</f>
        <v>0</v>
      </c>
      <c r="L1422" s="1">
        <f t="shared" si="156"/>
        <v>0</v>
      </c>
      <c r="M1422" s="18">
        <f>SUMIFS(T_PROF[paid_amt],T_PROF[bill_npi],$A1422,T_PROF[year],M$2,T_PROF[encounter],M$4)</f>
        <v>0</v>
      </c>
      <c r="N1422" s="18">
        <f>SUMIFS(T_PROF[paid_amt],T_PROF[bill_npi],$A1422,T_PROF[year],N$2,T_PROF[encounter],N$4)</f>
        <v>0</v>
      </c>
      <c r="O1422" s="18">
        <f t="shared" si="157"/>
        <v>0</v>
      </c>
      <c r="P1422" s="1">
        <f t="shared" si="158"/>
        <v>0.33333333333333331</v>
      </c>
      <c r="Q1422" s="1">
        <f t="shared" si="159"/>
        <v>0</v>
      </c>
      <c r="R1422" s="1">
        <f t="shared" si="160"/>
        <v>0.33333333333333331</v>
      </c>
      <c r="S1422" s="2">
        <f>SUM($R$6:$R1422)/SUM($R$6:$R$1749)</f>
        <v>0.99592271791210152</v>
      </c>
    </row>
    <row r="1423" spans="1:19" x14ac:dyDescent="0.35">
      <c r="A1423">
        <v>1235137910</v>
      </c>
      <c r="B1423" t="s">
        <v>351</v>
      </c>
      <c r="C1423" t="s">
        <v>777</v>
      </c>
      <c r="D1423" s="1">
        <f>SUMIFS(T_PROF[claims],T_PROF[year],D$2,T_PROF[encounter],D$4,T_PROF[bill_npi],$A1423)</f>
        <v>0</v>
      </c>
      <c r="E1423" s="1">
        <f>SUMIFS(T_PROF[claims],T_PROF[year],E$2,T_PROF[encounter],E$4,T_PROF[bill_npi],$A1423)</f>
        <v>0</v>
      </c>
      <c r="F1423" s="1">
        <f t="shared" si="154"/>
        <v>0</v>
      </c>
      <c r="G1423" s="1">
        <f>SUMIFS(T_PROF[claims],T_PROF[year],G$2,T_PROF[encounter],G$4,T_PROF[bill_npi],$A1423)</f>
        <v>0</v>
      </c>
      <c r="H1423" s="1">
        <f>SUMIFS(T_PROF[claims],T_PROF[year],H$2,T_PROF[encounter],H$4,T_PROF[bill_npi],$A1423)</f>
        <v>0</v>
      </c>
      <c r="I1423" s="1">
        <f t="shared" si="155"/>
        <v>0</v>
      </c>
      <c r="J1423" s="1">
        <f>SUMIFS(T_PROF[claims],T_PROF[year],J$2,T_PROF[encounter],J$4,T_PROF[bill_npi],$A1423)</f>
        <v>0</v>
      </c>
      <c r="K1423" s="1">
        <f>SUMIFS(T_PROF[claims],T_PROF[year],K$2,T_PROF[encounter],K$4,T_PROF[bill_npi],$A1423)</f>
        <v>0</v>
      </c>
      <c r="L1423" s="1">
        <f t="shared" si="156"/>
        <v>0</v>
      </c>
      <c r="M1423" s="18">
        <f>SUMIFS(T_PROF[paid_amt],T_PROF[bill_npi],$A1423,T_PROF[year],M$2,T_PROF[encounter],M$4)</f>
        <v>0</v>
      </c>
      <c r="N1423" s="18">
        <f>SUMIFS(T_PROF[paid_amt],T_PROF[bill_npi],$A1423,T_PROF[year],N$2,T_PROF[encounter],N$4)</f>
        <v>0</v>
      </c>
      <c r="O1423" s="18">
        <f t="shared" si="157"/>
        <v>0</v>
      </c>
      <c r="P1423" s="1">
        <f t="shared" si="158"/>
        <v>0</v>
      </c>
      <c r="Q1423" s="1">
        <f t="shared" si="159"/>
        <v>0</v>
      </c>
      <c r="R1423" s="1">
        <f t="shared" si="160"/>
        <v>0</v>
      </c>
      <c r="S1423" s="2">
        <f>SUM($R$6:$R1423)/SUM($R$6:$R$1749)</f>
        <v>0.99592271791210152</v>
      </c>
    </row>
    <row r="1424" spans="1:19" x14ac:dyDescent="0.35">
      <c r="A1424">
        <v>1720066467</v>
      </c>
      <c r="B1424" t="s">
        <v>351</v>
      </c>
      <c r="C1424" t="s">
        <v>777</v>
      </c>
      <c r="D1424" s="1">
        <f>SUMIFS(T_PROF[claims],T_PROF[year],D$2,T_PROF[encounter],D$4,T_PROF[bill_npi],$A1424)</f>
        <v>1</v>
      </c>
      <c r="E1424" s="1">
        <f>SUMIFS(T_PROF[claims],T_PROF[year],E$2,T_PROF[encounter],E$4,T_PROF[bill_npi],$A1424)</f>
        <v>0</v>
      </c>
      <c r="F1424" s="1">
        <f t="shared" si="154"/>
        <v>1</v>
      </c>
      <c r="G1424" s="1">
        <f>SUMIFS(T_PROF[claims],T_PROF[year],G$2,T_PROF[encounter],G$4,T_PROF[bill_npi],$A1424)</f>
        <v>0</v>
      </c>
      <c r="H1424" s="1">
        <f>SUMIFS(T_PROF[claims],T_PROF[year],H$2,T_PROF[encounter],H$4,T_PROF[bill_npi],$A1424)</f>
        <v>0</v>
      </c>
      <c r="I1424" s="1">
        <f t="shared" si="155"/>
        <v>0</v>
      </c>
      <c r="J1424" s="1">
        <f>SUMIFS(T_PROF[claims],T_PROF[year],J$2,T_PROF[encounter],J$4,T_PROF[bill_npi],$A1424)</f>
        <v>0</v>
      </c>
      <c r="K1424" s="1">
        <f>SUMIFS(T_PROF[claims],T_PROF[year],K$2,T_PROF[encounter],K$4,T_PROF[bill_npi],$A1424)</f>
        <v>0</v>
      </c>
      <c r="L1424" s="1">
        <f t="shared" si="156"/>
        <v>0</v>
      </c>
      <c r="M1424" s="18">
        <f>SUMIFS(T_PROF[paid_amt],T_PROF[bill_npi],$A1424,T_PROF[year],M$2,T_PROF[encounter],M$4)</f>
        <v>0</v>
      </c>
      <c r="N1424" s="18">
        <f>SUMIFS(T_PROF[paid_amt],T_PROF[bill_npi],$A1424,T_PROF[year],N$2,T_PROF[encounter],N$4)</f>
        <v>0</v>
      </c>
      <c r="O1424" s="18">
        <f t="shared" si="157"/>
        <v>0</v>
      </c>
      <c r="P1424" s="1">
        <f t="shared" si="158"/>
        <v>0.33333333333333331</v>
      </c>
      <c r="Q1424" s="1">
        <f t="shared" si="159"/>
        <v>0</v>
      </c>
      <c r="R1424" s="1">
        <f t="shared" si="160"/>
        <v>0.33333333333333331</v>
      </c>
      <c r="S1424" s="2">
        <f>SUM($R$6:$R1424)/SUM($R$6:$R$1749)</f>
        <v>0.99593306634379664</v>
      </c>
    </row>
    <row r="1425" spans="1:19" x14ac:dyDescent="0.35">
      <c r="A1425">
        <v>1700843620</v>
      </c>
      <c r="B1425" t="s">
        <v>358</v>
      </c>
      <c r="C1425" t="s">
        <v>777</v>
      </c>
      <c r="D1425" s="1">
        <f>SUMIFS(T_PROF[claims],T_PROF[year],D$2,T_PROF[encounter],D$4,T_PROF[bill_npi],$A1425)</f>
        <v>0</v>
      </c>
      <c r="E1425" s="1">
        <f>SUMIFS(T_PROF[claims],T_PROF[year],E$2,T_PROF[encounter],E$4,T_PROF[bill_npi],$A1425)</f>
        <v>0</v>
      </c>
      <c r="F1425" s="1">
        <f t="shared" si="154"/>
        <v>0</v>
      </c>
      <c r="G1425" s="1">
        <f>SUMIFS(T_PROF[claims],T_PROF[year],G$2,T_PROF[encounter],G$4,T_PROF[bill_npi],$A1425)</f>
        <v>1</v>
      </c>
      <c r="H1425" s="1">
        <f>SUMIFS(T_PROF[claims],T_PROF[year],H$2,T_PROF[encounter],H$4,T_PROF[bill_npi],$A1425)</f>
        <v>0</v>
      </c>
      <c r="I1425" s="1">
        <f t="shared" si="155"/>
        <v>1</v>
      </c>
      <c r="J1425" s="1">
        <f>SUMIFS(T_PROF[claims],T_PROF[year],J$2,T_PROF[encounter],J$4,T_PROF[bill_npi],$A1425)</f>
        <v>0</v>
      </c>
      <c r="K1425" s="1">
        <f>SUMIFS(T_PROF[claims],T_PROF[year],K$2,T_PROF[encounter],K$4,T_PROF[bill_npi],$A1425)</f>
        <v>0</v>
      </c>
      <c r="L1425" s="1">
        <f t="shared" si="156"/>
        <v>0</v>
      </c>
      <c r="M1425" s="18">
        <f>SUMIFS(T_PROF[paid_amt],T_PROF[bill_npi],$A1425,T_PROF[year],M$2,T_PROF[encounter],M$4)</f>
        <v>0</v>
      </c>
      <c r="N1425" s="18">
        <f>SUMIFS(T_PROF[paid_amt],T_PROF[bill_npi],$A1425,T_PROF[year],N$2,T_PROF[encounter],N$4)</f>
        <v>0</v>
      </c>
      <c r="O1425" s="18">
        <f t="shared" si="157"/>
        <v>0</v>
      </c>
      <c r="P1425" s="1">
        <f t="shared" si="158"/>
        <v>0.33333333333333331</v>
      </c>
      <c r="Q1425" s="1">
        <f t="shared" si="159"/>
        <v>0</v>
      </c>
      <c r="R1425" s="1">
        <f t="shared" si="160"/>
        <v>0.33333333333333331</v>
      </c>
      <c r="S1425" s="2">
        <f>SUM($R$6:$R1425)/SUM($R$6:$R$1749)</f>
        <v>0.99594341477549175</v>
      </c>
    </row>
    <row r="1426" spans="1:19" x14ac:dyDescent="0.35">
      <c r="A1426">
        <v>1528292083</v>
      </c>
      <c r="B1426" t="s">
        <v>351</v>
      </c>
      <c r="C1426" t="s">
        <v>777</v>
      </c>
      <c r="D1426" s="1">
        <f>SUMIFS(T_PROF[claims],T_PROF[year],D$2,T_PROF[encounter],D$4,T_PROF[bill_npi],$A1426)</f>
        <v>0</v>
      </c>
      <c r="E1426" s="1">
        <f>SUMIFS(T_PROF[claims],T_PROF[year],E$2,T_PROF[encounter],E$4,T_PROF[bill_npi],$A1426)</f>
        <v>0</v>
      </c>
      <c r="F1426" s="1">
        <f t="shared" si="154"/>
        <v>0</v>
      </c>
      <c r="G1426" s="1">
        <f>SUMIFS(T_PROF[claims],T_PROF[year],G$2,T_PROF[encounter],G$4,T_PROF[bill_npi],$A1426)</f>
        <v>0</v>
      </c>
      <c r="H1426" s="1">
        <f>SUMIFS(T_PROF[claims],T_PROF[year],H$2,T_PROF[encounter],H$4,T_PROF[bill_npi],$A1426)</f>
        <v>0</v>
      </c>
      <c r="I1426" s="1">
        <f t="shared" si="155"/>
        <v>0</v>
      </c>
      <c r="J1426" s="1">
        <f>SUMIFS(T_PROF[claims],T_PROF[year],J$2,T_PROF[encounter],J$4,T_PROF[bill_npi],$A1426)</f>
        <v>1</v>
      </c>
      <c r="K1426" s="1">
        <f>SUMIFS(T_PROF[claims],T_PROF[year],K$2,T_PROF[encounter],K$4,T_PROF[bill_npi],$A1426)</f>
        <v>0</v>
      </c>
      <c r="L1426" s="1">
        <f t="shared" si="156"/>
        <v>1</v>
      </c>
      <c r="M1426" s="18">
        <f>SUMIFS(T_PROF[paid_amt],T_PROF[bill_npi],$A1426,T_PROF[year],M$2,T_PROF[encounter],M$4)</f>
        <v>1720.75</v>
      </c>
      <c r="N1426" s="18">
        <f>SUMIFS(T_PROF[paid_amt],T_PROF[bill_npi],$A1426,T_PROF[year],N$2,T_PROF[encounter],N$4)</f>
        <v>0</v>
      </c>
      <c r="O1426" s="18">
        <f t="shared" si="157"/>
        <v>1720.75</v>
      </c>
      <c r="P1426" s="1">
        <f t="shared" si="158"/>
        <v>0.33333333333333331</v>
      </c>
      <c r="Q1426" s="1">
        <f t="shared" si="159"/>
        <v>0</v>
      </c>
      <c r="R1426" s="1">
        <f t="shared" si="160"/>
        <v>0.33333333333333331</v>
      </c>
      <c r="S1426" s="2">
        <f>SUM($R$6:$R1426)/SUM($R$6:$R$1749)</f>
        <v>0.99595376320718687</v>
      </c>
    </row>
    <row r="1427" spans="1:19" x14ac:dyDescent="0.35">
      <c r="A1427">
        <v>1619110244</v>
      </c>
      <c r="B1427" t="s">
        <v>351</v>
      </c>
      <c r="C1427" t="s">
        <v>777</v>
      </c>
      <c r="D1427" s="1">
        <f>SUMIFS(T_PROF[claims],T_PROF[year],D$2,T_PROF[encounter],D$4,T_PROF[bill_npi],$A1427)</f>
        <v>0</v>
      </c>
      <c r="E1427" s="1">
        <f>SUMIFS(T_PROF[claims],T_PROF[year],E$2,T_PROF[encounter],E$4,T_PROF[bill_npi],$A1427)</f>
        <v>0</v>
      </c>
      <c r="F1427" s="1">
        <f t="shared" si="154"/>
        <v>0</v>
      </c>
      <c r="G1427" s="1">
        <f>SUMIFS(T_PROF[claims],T_PROF[year],G$2,T_PROF[encounter],G$4,T_PROF[bill_npi],$A1427)</f>
        <v>1</v>
      </c>
      <c r="H1427" s="1">
        <f>SUMIFS(T_PROF[claims],T_PROF[year],H$2,T_PROF[encounter],H$4,T_PROF[bill_npi],$A1427)</f>
        <v>0</v>
      </c>
      <c r="I1427" s="1">
        <f t="shared" si="155"/>
        <v>1</v>
      </c>
      <c r="J1427" s="1">
        <f>SUMIFS(T_PROF[claims],T_PROF[year],J$2,T_PROF[encounter],J$4,T_PROF[bill_npi],$A1427)</f>
        <v>1</v>
      </c>
      <c r="K1427" s="1">
        <f>SUMIFS(T_PROF[claims],T_PROF[year],K$2,T_PROF[encounter],K$4,T_PROF[bill_npi],$A1427)</f>
        <v>0</v>
      </c>
      <c r="L1427" s="1">
        <f t="shared" si="156"/>
        <v>1</v>
      </c>
      <c r="M1427" s="18">
        <f>SUMIFS(T_PROF[paid_amt],T_PROF[bill_npi],$A1427,T_PROF[year],M$2,T_PROF[encounter],M$4)</f>
        <v>1720.75</v>
      </c>
      <c r="N1427" s="18">
        <f>SUMIFS(T_PROF[paid_amt],T_PROF[bill_npi],$A1427,T_PROF[year],N$2,T_PROF[encounter],N$4)</f>
        <v>0</v>
      </c>
      <c r="O1427" s="18">
        <f t="shared" si="157"/>
        <v>1720.75</v>
      </c>
      <c r="P1427" s="1">
        <f t="shared" si="158"/>
        <v>0.66666666666666663</v>
      </c>
      <c r="Q1427" s="1">
        <f t="shared" si="159"/>
        <v>0</v>
      </c>
      <c r="R1427" s="1">
        <f t="shared" si="160"/>
        <v>0.66666666666666663</v>
      </c>
      <c r="S1427" s="2">
        <f>SUM($R$6:$R1427)/SUM($R$6:$R$1749)</f>
        <v>0.99597446007057722</v>
      </c>
    </row>
    <row r="1428" spans="1:19" x14ac:dyDescent="0.35">
      <c r="A1428">
        <v>1316910870</v>
      </c>
      <c r="B1428" t="s">
        <v>367</v>
      </c>
      <c r="C1428" t="s">
        <v>2086</v>
      </c>
      <c r="D1428" s="1">
        <f>SUMIFS(T_PROF[claims],T_PROF[year],D$2,T_PROF[encounter],D$4,T_PROF[bill_npi],$A1428)</f>
        <v>0</v>
      </c>
      <c r="E1428" s="1">
        <f>SUMIFS(T_PROF[claims],T_PROF[year],E$2,T_PROF[encounter],E$4,T_PROF[bill_npi],$A1428)</f>
        <v>0</v>
      </c>
      <c r="F1428" s="1">
        <f t="shared" si="154"/>
        <v>0</v>
      </c>
      <c r="G1428" s="1">
        <f>SUMIFS(T_PROF[claims],T_PROF[year],G$2,T_PROF[encounter],G$4,T_PROF[bill_npi],$A1428)</f>
        <v>1</v>
      </c>
      <c r="H1428" s="1">
        <f>SUMIFS(T_PROF[claims],T_PROF[year],H$2,T_PROF[encounter],H$4,T_PROF[bill_npi],$A1428)</f>
        <v>0</v>
      </c>
      <c r="I1428" s="1">
        <f t="shared" si="155"/>
        <v>1</v>
      </c>
      <c r="J1428" s="1">
        <f>SUMIFS(T_PROF[claims],T_PROF[year],J$2,T_PROF[encounter],J$4,T_PROF[bill_npi],$A1428)</f>
        <v>0</v>
      </c>
      <c r="K1428" s="1">
        <f>SUMIFS(T_PROF[claims],T_PROF[year],K$2,T_PROF[encounter],K$4,T_PROF[bill_npi],$A1428)</f>
        <v>0</v>
      </c>
      <c r="L1428" s="1">
        <f t="shared" si="156"/>
        <v>0</v>
      </c>
      <c r="M1428" s="18">
        <f>SUMIFS(T_PROF[paid_amt],T_PROF[bill_npi],$A1428,T_PROF[year],M$2,T_PROF[encounter],M$4)</f>
        <v>0</v>
      </c>
      <c r="N1428" s="18">
        <f>SUMIFS(T_PROF[paid_amt],T_PROF[bill_npi],$A1428,T_PROF[year],N$2,T_PROF[encounter],N$4)</f>
        <v>0</v>
      </c>
      <c r="O1428" s="18">
        <f t="shared" si="157"/>
        <v>0</v>
      </c>
      <c r="P1428" s="1">
        <f t="shared" si="158"/>
        <v>0.33333333333333331</v>
      </c>
      <c r="Q1428" s="1">
        <f t="shared" si="159"/>
        <v>0</v>
      </c>
      <c r="R1428" s="1">
        <f t="shared" si="160"/>
        <v>0.33333333333333331</v>
      </c>
      <c r="S1428" s="2">
        <f>SUM($R$6:$R1428)/SUM($R$6:$R$1749)</f>
        <v>0.99598480850227245</v>
      </c>
    </row>
    <row r="1429" spans="1:19" x14ac:dyDescent="0.35">
      <c r="A1429">
        <v>1801110788</v>
      </c>
      <c r="B1429" t="s">
        <v>351</v>
      </c>
      <c r="C1429" t="s">
        <v>777</v>
      </c>
      <c r="D1429" s="1">
        <f>SUMIFS(T_PROF[claims],T_PROF[year],D$2,T_PROF[encounter],D$4,T_PROF[bill_npi],$A1429)</f>
        <v>0</v>
      </c>
      <c r="E1429" s="1">
        <f>SUMIFS(T_PROF[claims],T_PROF[year],E$2,T_PROF[encounter],E$4,T_PROF[bill_npi],$A1429)</f>
        <v>0</v>
      </c>
      <c r="F1429" s="1">
        <f t="shared" si="154"/>
        <v>0</v>
      </c>
      <c r="G1429" s="1">
        <f>SUMIFS(T_PROF[claims],T_PROF[year],G$2,T_PROF[encounter],G$4,T_PROF[bill_npi],$A1429)</f>
        <v>0</v>
      </c>
      <c r="H1429" s="1">
        <f>SUMIFS(T_PROF[claims],T_PROF[year],H$2,T_PROF[encounter],H$4,T_PROF[bill_npi],$A1429)</f>
        <v>0</v>
      </c>
      <c r="I1429" s="1">
        <f t="shared" si="155"/>
        <v>0</v>
      </c>
      <c r="J1429" s="1">
        <f>SUMIFS(T_PROF[claims],T_PROF[year],J$2,T_PROF[encounter],J$4,T_PROF[bill_npi],$A1429)</f>
        <v>0</v>
      </c>
      <c r="K1429" s="1">
        <f>SUMIFS(T_PROF[claims],T_PROF[year],K$2,T_PROF[encounter],K$4,T_PROF[bill_npi],$A1429)</f>
        <v>0</v>
      </c>
      <c r="L1429" s="1">
        <f t="shared" si="156"/>
        <v>0</v>
      </c>
      <c r="M1429" s="18">
        <f>SUMIFS(T_PROF[paid_amt],T_PROF[bill_npi],$A1429,T_PROF[year],M$2,T_PROF[encounter],M$4)</f>
        <v>0</v>
      </c>
      <c r="N1429" s="18">
        <f>SUMIFS(T_PROF[paid_amt],T_PROF[bill_npi],$A1429,T_PROF[year],N$2,T_PROF[encounter],N$4)</f>
        <v>0</v>
      </c>
      <c r="O1429" s="18">
        <f t="shared" si="157"/>
        <v>0</v>
      </c>
      <c r="P1429" s="1">
        <f t="shared" si="158"/>
        <v>0</v>
      </c>
      <c r="Q1429" s="1">
        <f t="shared" si="159"/>
        <v>0</v>
      </c>
      <c r="R1429" s="1">
        <f t="shared" si="160"/>
        <v>0</v>
      </c>
      <c r="S1429" s="2">
        <f>SUM($R$6:$R1429)/SUM($R$6:$R$1749)</f>
        <v>0.99598480850227245</v>
      </c>
    </row>
    <row r="1430" spans="1:19" x14ac:dyDescent="0.35">
      <c r="A1430">
        <v>1295999308</v>
      </c>
      <c r="B1430" t="s">
        <v>351</v>
      </c>
      <c r="C1430" t="s">
        <v>777</v>
      </c>
      <c r="D1430" s="1">
        <f>SUMIFS(T_PROF[claims],T_PROF[year],D$2,T_PROF[encounter],D$4,T_PROF[bill_npi],$A1430)</f>
        <v>0</v>
      </c>
      <c r="E1430" s="1">
        <f>SUMIFS(T_PROF[claims],T_PROF[year],E$2,T_PROF[encounter],E$4,T_PROF[bill_npi],$A1430)</f>
        <v>0</v>
      </c>
      <c r="F1430" s="1">
        <f t="shared" si="154"/>
        <v>0</v>
      </c>
      <c r="G1430" s="1">
        <f>SUMIFS(T_PROF[claims],T_PROF[year],G$2,T_PROF[encounter],G$4,T_PROF[bill_npi],$A1430)</f>
        <v>1</v>
      </c>
      <c r="H1430" s="1">
        <f>SUMIFS(T_PROF[claims],T_PROF[year],H$2,T_PROF[encounter],H$4,T_PROF[bill_npi],$A1430)</f>
        <v>0</v>
      </c>
      <c r="I1430" s="1">
        <f t="shared" si="155"/>
        <v>1</v>
      </c>
      <c r="J1430" s="1">
        <f>SUMIFS(T_PROF[claims],T_PROF[year],J$2,T_PROF[encounter],J$4,T_PROF[bill_npi],$A1430)</f>
        <v>2</v>
      </c>
      <c r="K1430" s="1">
        <f>SUMIFS(T_PROF[claims],T_PROF[year],K$2,T_PROF[encounter],K$4,T_PROF[bill_npi],$A1430)</f>
        <v>0</v>
      </c>
      <c r="L1430" s="1">
        <f t="shared" si="156"/>
        <v>2</v>
      </c>
      <c r="M1430" s="18">
        <f>SUMIFS(T_PROF[paid_amt],T_PROF[bill_npi],$A1430,T_PROF[year],M$2,T_PROF[encounter],M$4)</f>
        <v>1720.75</v>
      </c>
      <c r="N1430" s="18">
        <f>SUMIFS(T_PROF[paid_amt],T_PROF[bill_npi],$A1430,T_PROF[year],N$2,T_PROF[encounter],N$4)</f>
        <v>0</v>
      </c>
      <c r="O1430" s="18">
        <f t="shared" si="157"/>
        <v>1720.75</v>
      </c>
      <c r="P1430" s="1">
        <f t="shared" si="158"/>
        <v>1</v>
      </c>
      <c r="Q1430" s="1">
        <f t="shared" si="159"/>
        <v>0</v>
      </c>
      <c r="R1430" s="1">
        <f t="shared" si="160"/>
        <v>1</v>
      </c>
      <c r="S1430" s="2">
        <f>SUM($R$6:$R1430)/SUM($R$6:$R$1749)</f>
        <v>0.99601585379735791</v>
      </c>
    </row>
    <row r="1431" spans="1:19" x14ac:dyDescent="0.35">
      <c r="A1431">
        <v>1801026356</v>
      </c>
      <c r="B1431" t="s">
        <v>351</v>
      </c>
      <c r="C1431" t="s">
        <v>777</v>
      </c>
      <c r="D1431" s="1">
        <f>SUMIFS(T_PROF[claims],T_PROF[year],D$2,T_PROF[encounter],D$4,T_PROF[bill_npi],$A1431)</f>
        <v>0</v>
      </c>
      <c r="E1431" s="1">
        <f>SUMIFS(T_PROF[claims],T_PROF[year],E$2,T_PROF[encounter],E$4,T_PROF[bill_npi],$A1431)</f>
        <v>0</v>
      </c>
      <c r="F1431" s="1">
        <f t="shared" si="154"/>
        <v>0</v>
      </c>
      <c r="G1431" s="1">
        <f>SUMIFS(T_PROF[claims],T_PROF[year],G$2,T_PROF[encounter],G$4,T_PROF[bill_npi],$A1431)</f>
        <v>0</v>
      </c>
      <c r="H1431" s="1">
        <f>SUMIFS(T_PROF[claims],T_PROF[year],H$2,T_PROF[encounter],H$4,T_PROF[bill_npi],$A1431)</f>
        <v>0</v>
      </c>
      <c r="I1431" s="1">
        <f t="shared" si="155"/>
        <v>0</v>
      </c>
      <c r="J1431" s="1">
        <f>SUMIFS(T_PROF[claims],T_PROF[year],J$2,T_PROF[encounter],J$4,T_PROF[bill_npi],$A1431)</f>
        <v>0</v>
      </c>
      <c r="K1431" s="1">
        <f>SUMIFS(T_PROF[claims],T_PROF[year],K$2,T_PROF[encounter],K$4,T_PROF[bill_npi],$A1431)</f>
        <v>0</v>
      </c>
      <c r="L1431" s="1">
        <f t="shared" si="156"/>
        <v>0</v>
      </c>
      <c r="M1431" s="18">
        <f>SUMIFS(T_PROF[paid_amt],T_PROF[bill_npi],$A1431,T_PROF[year],M$2,T_PROF[encounter],M$4)</f>
        <v>0</v>
      </c>
      <c r="N1431" s="18">
        <f>SUMIFS(T_PROF[paid_amt],T_PROF[bill_npi],$A1431,T_PROF[year],N$2,T_PROF[encounter],N$4)</f>
        <v>0</v>
      </c>
      <c r="O1431" s="18">
        <f t="shared" si="157"/>
        <v>0</v>
      </c>
      <c r="P1431" s="1">
        <f t="shared" si="158"/>
        <v>0</v>
      </c>
      <c r="Q1431" s="1">
        <f t="shared" si="159"/>
        <v>0</v>
      </c>
      <c r="R1431" s="1">
        <f t="shared" si="160"/>
        <v>0</v>
      </c>
      <c r="S1431" s="2">
        <f>SUM($R$6:$R1431)/SUM($R$6:$R$1749)</f>
        <v>0.99601585379735791</v>
      </c>
    </row>
    <row r="1432" spans="1:19" x14ac:dyDescent="0.35">
      <c r="A1432">
        <v>1073553574</v>
      </c>
      <c r="B1432" t="s">
        <v>351</v>
      </c>
      <c r="C1432" t="s">
        <v>777</v>
      </c>
      <c r="D1432" s="1">
        <f>SUMIFS(T_PROF[claims],T_PROF[year],D$2,T_PROF[encounter],D$4,T_PROF[bill_npi],$A1432)</f>
        <v>0</v>
      </c>
      <c r="E1432" s="1">
        <f>SUMIFS(T_PROF[claims],T_PROF[year],E$2,T_PROF[encounter],E$4,T_PROF[bill_npi],$A1432)</f>
        <v>0</v>
      </c>
      <c r="F1432" s="1">
        <f t="shared" si="154"/>
        <v>0</v>
      </c>
      <c r="G1432" s="1">
        <f>SUMIFS(T_PROF[claims],T_PROF[year],G$2,T_PROF[encounter],G$4,T_PROF[bill_npi],$A1432)</f>
        <v>0</v>
      </c>
      <c r="H1432" s="1">
        <f>SUMIFS(T_PROF[claims],T_PROF[year],H$2,T_PROF[encounter],H$4,T_PROF[bill_npi],$A1432)</f>
        <v>0</v>
      </c>
      <c r="I1432" s="1">
        <f t="shared" si="155"/>
        <v>0</v>
      </c>
      <c r="J1432" s="1">
        <f>SUMIFS(T_PROF[claims],T_PROF[year],J$2,T_PROF[encounter],J$4,T_PROF[bill_npi],$A1432)</f>
        <v>0</v>
      </c>
      <c r="K1432" s="1">
        <f>SUMIFS(T_PROF[claims],T_PROF[year],K$2,T_PROF[encounter],K$4,T_PROF[bill_npi],$A1432)</f>
        <v>0</v>
      </c>
      <c r="L1432" s="1">
        <f t="shared" si="156"/>
        <v>0</v>
      </c>
      <c r="M1432" s="18">
        <f>SUMIFS(T_PROF[paid_amt],T_PROF[bill_npi],$A1432,T_PROF[year],M$2,T_PROF[encounter],M$4)</f>
        <v>0</v>
      </c>
      <c r="N1432" s="18">
        <f>SUMIFS(T_PROF[paid_amt],T_PROF[bill_npi],$A1432,T_PROF[year],N$2,T_PROF[encounter],N$4)</f>
        <v>0</v>
      </c>
      <c r="O1432" s="18">
        <f t="shared" si="157"/>
        <v>0</v>
      </c>
      <c r="P1432" s="1">
        <f t="shared" si="158"/>
        <v>0</v>
      </c>
      <c r="Q1432" s="1">
        <f t="shared" si="159"/>
        <v>0</v>
      </c>
      <c r="R1432" s="1">
        <f t="shared" si="160"/>
        <v>0</v>
      </c>
      <c r="S1432" s="2">
        <f>SUM($R$6:$R1432)/SUM($R$6:$R$1749)</f>
        <v>0.99601585379735791</v>
      </c>
    </row>
    <row r="1433" spans="1:19" x14ac:dyDescent="0.35">
      <c r="A1433">
        <v>1255645487</v>
      </c>
      <c r="B1433" t="s">
        <v>351</v>
      </c>
      <c r="C1433" t="s">
        <v>777</v>
      </c>
      <c r="D1433" s="1">
        <f>SUMIFS(T_PROF[claims],T_PROF[year],D$2,T_PROF[encounter],D$4,T_PROF[bill_npi],$A1433)</f>
        <v>0</v>
      </c>
      <c r="E1433" s="1">
        <f>SUMIFS(T_PROF[claims],T_PROF[year],E$2,T_PROF[encounter],E$4,T_PROF[bill_npi],$A1433)</f>
        <v>0</v>
      </c>
      <c r="F1433" s="1">
        <f t="shared" si="154"/>
        <v>0</v>
      </c>
      <c r="G1433" s="1">
        <f>SUMIFS(T_PROF[claims],T_PROF[year],G$2,T_PROF[encounter],G$4,T_PROF[bill_npi],$A1433)</f>
        <v>0</v>
      </c>
      <c r="H1433" s="1">
        <f>SUMIFS(T_PROF[claims],T_PROF[year],H$2,T_PROF[encounter],H$4,T_PROF[bill_npi],$A1433)</f>
        <v>0</v>
      </c>
      <c r="I1433" s="1">
        <f t="shared" si="155"/>
        <v>0</v>
      </c>
      <c r="J1433" s="1">
        <f>SUMIFS(T_PROF[claims],T_PROF[year],J$2,T_PROF[encounter],J$4,T_PROF[bill_npi],$A1433)</f>
        <v>0</v>
      </c>
      <c r="K1433" s="1">
        <f>SUMIFS(T_PROF[claims],T_PROF[year],K$2,T_PROF[encounter],K$4,T_PROF[bill_npi],$A1433)</f>
        <v>0</v>
      </c>
      <c r="L1433" s="1">
        <f t="shared" si="156"/>
        <v>0</v>
      </c>
      <c r="M1433" s="18">
        <f>SUMIFS(T_PROF[paid_amt],T_PROF[bill_npi],$A1433,T_PROF[year],M$2,T_PROF[encounter],M$4)</f>
        <v>0</v>
      </c>
      <c r="N1433" s="18">
        <f>SUMIFS(T_PROF[paid_amt],T_PROF[bill_npi],$A1433,T_PROF[year],N$2,T_PROF[encounter],N$4)</f>
        <v>0</v>
      </c>
      <c r="O1433" s="18">
        <f t="shared" si="157"/>
        <v>0</v>
      </c>
      <c r="P1433" s="1">
        <f t="shared" si="158"/>
        <v>0</v>
      </c>
      <c r="Q1433" s="1">
        <f t="shared" si="159"/>
        <v>0</v>
      </c>
      <c r="R1433" s="1">
        <f t="shared" si="160"/>
        <v>0</v>
      </c>
      <c r="S1433" s="2">
        <f>SUM($R$6:$R1433)/SUM($R$6:$R$1749)</f>
        <v>0.99601585379735791</v>
      </c>
    </row>
    <row r="1434" spans="1:19" x14ac:dyDescent="0.35">
      <c r="A1434">
        <v>1053571430</v>
      </c>
      <c r="B1434" t="s">
        <v>351</v>
      </c>
      <c r="C1434" t="s">
        <v>777</v>
      </c>
      <c r="D1434" s="1">
        <f>SUMIFS(T_PROF[claims],T_PROF[year],D$2,T_PROF[encounter],D$4,T_PROF[bill_npi],$A1434)</f>
        <v>0</v>
      </c>
      <c r="E1434" s="1">
        <f>SUMIFS(T_PROF[claims],T_PROF[year],E$2,T_PROF[encounter],E$4,T_PROF[bill_npi],$A1434)</f>
        <v>0</v>
      </c>
      <c r="F1434" s="1">
        <f t="shared" si="154"/>
        <v>0</v>
      </c>
      <c r="G1434" s="1">
        <f>SUMIFS(T_PROF[claims],T_PROF[year],G$2,T_PROF[encounter],G$4,T_PROF[bill_npi],$A1434)</f>
        <v>0</v>
      </c>
      <c r="H1434" s="1">
        <f>SUMIFS(T_PROF[claims],T_PROF[year],H$2,T_PROF[encounter],H$4,T_PROF[bill_npi],$A1434)</f>
        <v>0</v>
      </c>
      <c r="I1434" s="1">
        <f t="shared" si="155"/>
        <v>0</v>
      </c>
      <c r="J1434" s="1">
        <f>SUMIFS(T_PROF[claims],T_PROF[year],J$2,T_PROF[encounter],J$4,T_PROF[bill_npi],$A1434)</f>
        <v>0</v>
      </c>
      <c r="K1434" s="1">
        <f>SUMIFS(T_PROF[claims],T_PROF[year],K$2,T_PROF[encounter],K$4,T_PROF[bill_npi],$A1434)</f>
        <v>0</v>
      </c>
      <c r="L1434" s="1">
        <f t="shared" si="156"/>
        <v>0</v>
      </c>
      <c r="M1434" s="18">
        <f>SUMIFS(T_PROF[paid_amt],T_PROF[bill_npi],$A1434,T_PROF[year],M$2,T_PROF[encounter],M$4)</f>
        <v>0</v>
      </c>
      <c r="N1434" s="18">
        <f>SUMIFS(T_PROF[paid_amt],T_PROF[bill_npi],$A1434,T_PROF[year],N$2,T_PROF[encounter],N$4)</f>
        <v>0</v>
      </c>
      <c r="O1434" s="18">
        <f t="shared" si="157"/>
        <v>0</v>
      </c>
      <c r="P1434" s="1">
        <f t="shared" si="158"/>
        <v>0</v>
      </c>
      <c r="Q1434" s="1">
        <f t="shared" si="159"/>
        <v>0</v>
      </c>
      <c r="R1434" s="1">
        <f t="shared" si="160"/>
        <v>0</v>
      </c>
      <c r="S1434" s="2">
        <f>SUM($R$6:$R1434)/SUM($R$6:$R$1749)</f>
        <v>0.99601585379735791</v>
      </c>
    </row>
    <row r="1435" spans="1:19" x14ac:dyDescent="0.35">
      <c r="A1435">
        <v>1629074901</v>
      </c>
      <c r="B1435" t="s">
        <v>356</v>
      </c>
      <c r="C1435" t="s">
        <v>777</v>
      </c>
      <c r="D1435" s="1">
        <f>SUMIFS(T_PROF[claims],T_PROF[year],D$2,T_PROF[encounter],D$4,T_PROF[bill_npi],$A1435)</f>
        <v>1</v>
      </c>
      <c r="E1435" s="1">
        <f>SUMIFS(T_PROF[claims],T_PROF[year],E$2,T_PROF[encounter],E$4,T_PROF[bill_npi],$A1435)</f>
        <v>0</v>
      </c>
      <c r="F1435" s="1">
        <f t="shared" si="154"/>
        <v>1</v>
      </c>
      <c r="G1435" s="1">
        <f>SUMIFS(T_PROF[claims],T_PROF[year],G$2,T_PROF[encounter],G$4,T_PROF[bill_npi],$A1435)</f>
        <v>0</v>
      </c>
      <c r="H1435" s="1">
        <f>SUMIFS(T_PROF[claims],T_PROF[year],H$2,T_PROF[encounter],H$4,T_PROF[bill_npi],$A1435)</f>
        <v>0</v>
      </c>
      <c r="I1435" s="1">
        <f t="shared" si="155"/>
        <v>0</v>
      </c>
      <c r="J1435" s="1">
        <f>SUMIFS(T_PROF[claims],T_PROF[year],J$2,T_PROF[encounter],J$4,T_PROF[bill_npi],$A1435)</f>
        <v>0</v>
      </c>
      <c r="K1435" s="1">
        <f>SUMIFS(T_PROF[claims],T_PROF[year],K$2,T_PROF[encounter],K$4,T_PROF[bill_npi],$A1435)</f>
        <v>0</v>
      </c>
      <c r="L1435" s="1">
        <f t="shared" si="156"/>
        <v>0</v>
      </c>
      <c r="M1435" s="18">
        <f>SUMIFS(T_PROF[paid_amt],T_PROF[bill_npi],$A1435,T_PROF[year],M$2,T_PROF[encounter],M$4)</f>
        <v>0</v>
      </c>
      <c r="N1435" s="18">
        <f>SUMIFS(T_PROF[paid_amt],T_PROF[bill_npi],$A1435,T_PROF[year],N$2,T_PROF[encounter],N$4)</f>
        <v>0</v>
      </c>
      <c r="O1435" s="18">
        <f t="shared" si="157"/>
        <v>0</v>
      </c>
      <c r="P1435" s="1">
        <f t="shared" si="158"/>
        <v>0.33333333333333331</v>
      </c>
      <c r="Q1435" s="1">
        <f t="shared" si="159"/>
        <v>0</v>
      </c>
      <c r="R1435" s="1">
        <f t="shared" si="160"/>
        <v>0.33333333333333331</v>
      </c>
      <c r="S1435" s="2">
        <f>SUM($R$6:$R1435)/SUM($R$6:$R$1749)</f>
        <v>0.99602620222905303</v>
      </c>
    </row>
    <row r="1436" spans="1:19" x14ac:dyDescent="0.35">
      <c r="A1436">
        <v>1518943091</v>
      </c>
      <c r="B1436" t="s">
        <v>351</v>
      </c>
      <c r="C1436" t="s">
        <v>777</v>
      </c>
      <c r="D1436" s="1">
        <f>SUMIFS(T_PROF[claims],T_PROF[year],D$2,T_PROF[encounter],D$4,T_PROF[bill_npi],$A1436)</f>
        <v>0</v>
      </c>
      <c r="E1436" s="1">
        <f>SUMIFS(T_PROF[claims],T_PROF[year],E$2,T_PROF[encounter],E$4,T_PROF[bill_npi],$A1436)</f>
        <v>0</v>
      </c>
      <c r="F1436" s="1">
        <f t="shared" si="154"/>
        <v>0</v>
      </c>
      <c r="G1436" s="1">
        <f>SUMIFS(T_PROF[claims],T_PROF[year],G$2,T_PROF[encounter],G$4,T_PROF[bill_npi],$A1436)</f>
        <v>0</v>
      </c>
      <c r="H1436" s="1">
        <f>SUMIFS(T_PROF[claims],T_PROF[year],H$2,T_PROF[encounter],H$4,T_PROF[bill_npi],$A1436)</f>
        <v>0</v>
      </c>
      <c r="I1436" s="1">
        <f t="shared" si="155"/>
        <v>0</v>
      </c>
      <c r="J1436" s="1">
        <f>SUMIFS(T_PROF[claims],T_PROF[year],J$2,T_PROF[encounter],J$4,T_PROF[bill_npi],$A1436)</f>
        <v>0</v>
      </c>
      <c r="K1436" s="1">
        <f>SUMIFS(T_PROF[claims],T_PROF[year],K$2,T_PROF[encounter],K$4,T_PROF[bill_npi],$A1436)</f>
        <v>0</v>
      </c>
      <c r="L1436" s="1">
        <f t="shared" si="156"/>
        <v>0</v>
      </c>
      <c r="M1436" s="18">
        <f>SUMIFS(T_PROF[paid_amt],T_PROF[bill_npi],$A1436,T_PROF[year],M$2,T_PROF[encounter],M$4)</f>
        <v>0</v>
      </c>
      <c r="N1436" s="18">
        <f>SUMIFS(T_PROF[paid_amt],T_PROF[bill_npi],$A1436,T_PROF[year],N$2,T_PROF[encounter],N$4)</f>
        <v>0</v>
      </c>
      <c r="O1436" s="18">
        <f t="shared" si="157"/>
        <v>0</v>
      </c>
      <c r="P1436" s="1">
        <f t="shared" si="158"/>
        <v>0</v>
      </c>
      <c r="Q1436" s="1">
        <f t="shared" si="159"/>
        <v>0</v>
      </c>
      <c r="R1436" s="1">
        <f t="shared" si="160"/>
        <v>0</v>
      </c>
      <c r="S1436" s="2">
        <f>SUM($R$6:$R1436)/SUM($R$6:$R$1749)</f>
        <v>0.99602620222905303</v>
      </c>
    </row>
    <row r="1437" spans="1:19" x14ac:dyDescent="0.35">
      <c r="A1437">
        <v>1750371522</v>
      </c>
      <c r="B1437" t="s">
        <v>353</v>
      </c>
      <c r="C1437" t="s">
        <v>3196</v>
      </c>
      <c r="D1437" s="1">
        <f>SUMIFS(T_PROF[claims],T_PROF[year],D$2,T_PROF[encounter],D$4,T_PROF[bill_npi],$A1437)</f>
        <v>0</v>
      </c>
      <c r="E1437" s="1">
        <f>SUMIFS(T_PROF[claims],T_PROF[year],E$2,T_PROF[encounter],E$4,T_PROF[bill_npi],$A1437)</f>
        <v>1</v>
      </c>
      <c r="F1437" s="1">
        <f t="shared" si="154"/>
        <v>1</v>
      </c>
      <c r="G1437" s="1">
        <f>SUMIFS(T_PROF[claims],T_PROF[year],G$2,T_PROF[encounter],G$4,T_PROF[bill_npi],$A1437)</f>
        <v>0</v>
      </c>
      <c r="H1437" s="1">
        <f>SUMIFS(T_PROF[claims],T_PROF[year],H$2,T_PROF[encounter],H$4,T_PROF[bill_npi],$A1437)</f>
        <v>0</v>
      </c>
      <c r="I1437" s="1">
        <f t="shared" si="155"/>
        <v>0</v>
      </c>
      <c r="J1437" s="1">
        <f>SUMIFS(T_PROF[claims],T_PROF[year],J$2,T_PROF[encounter],J$4,T_PROF[bill_npi],$A1437)</f>
        <v>0</v>
      </c>
      <c r="K1437" s="1">
        <f>SUMIFS(T_PROF[claims],T_PROF[year],K$2,T_PROF[encounter],K$4,T_PROF[bill_npi],$A1437)</f>
        <v>0</v>
      </c>
      <c r="L1437" s="1">
        <f t="shared" si="156"/>
        <v>0</v>
      </c>
      <c r="M1437" s="18">
        <f>SUMIFS(T_PROF[paid_amt],T_PROF[bill_npi],$A1437,T_PROF[year],M$2,T_PROF[encounter],M$4)</f>
        <v>0</v>
      </c>
      <c r="N1437" s="18">
        <f>SUMIFS(T_PROF[paid_amt],T_PROF[bill_npi],$A1437,T_PROF[year],N$2,T_PROF[encounter],N$4)</f>
        <v>0</v>
      </c>
      <c r="O1437" s="18">
        <f t="shared" si="157"/>
        <v>0</v>
      </c>
      <c r="P1437" s="1">
        <f t="shared" si="158"/>
        <v>0</v>
      </c>
      <c r="Q1437" s="1">
        <f t="shared" si="159"/>
        <v>0.33333333333333331</v>
      </c>
      <c r="R1437" s="1">
        <f t="shared" si="160"/>
        <v>0.33333333333333331</v>
      </c>
      <c r="S1437" s="2">
        <f>SUM($R$6:$R1437)/SUM($R$6:$R$1749)</f>
        <v>0.99603655066074825</v>
      </c>
    </row>
    <row r="1438" spans="1:19" x14ac:dyDescent="0.35">
      <c r="A1438">
        <v>1073029021</v>
      </c>
      <c r="B1438" t="s">
        <v>357</v>
      </c>
      <c r="C1438" t="s">
        <v>2208</v>
      </c>
      <c r="D1438" s="1">
        <f>SUMIFS(T_PROF[claims],T_PROF[year],D$2,T_PROF[encounter],D$4,T_PROF[bill_npi],$A1438)</f>
        <v>0</v>
      </c>
      <c r="E1438" s="1">
        <f>SUMIFS(T_PROF[claims],T_PROF[year],E$2,T_PROF[encounter],E$4,T_PROF[bill_npi],$A1438)</f>
        <v>0</v>
      </c>
      <c r="F1438" s="1">
        <f t="shared" si="154"/>
        <v>0</v>
      </c>
      <c r="G1438" s="1">
        <f>SUMIFS(T_PROF[claims],T_PROF[year],G$2,T_PROF[encounter],G$4,T_PROF[bill_npi],$A1438)</f>
        <v>0</v>
      </c>
      <c r="H1438" s="1">
        <f>SUMIFS(T_PROF[claims],T_PROF[year],H$2,T_PROF[encounter],H$4,T_PROF[bill_npi],$A1438)</f>
        <v>0</v>
      </c>
      <c r="I1438" s="1">
        <f t="shared" si="155"/>
        <v>0</v>
      </c>
      <c r="J1438" s="1">
        <f>SUMIFS(T_PROF[claims],T_PROF[year],J$2,T_PROF[encounter],J$4,T_PROF[bill_npi],$A1438)</f>
        <v>0</v>
      </c>
      <c r="K1438" s="1">
        <f>SUMIFS(T_PROF[claims],T_PROF[year],K$2,T_PROF[encounter],K$4,T_PROF[bill_npi],$A1438)</f>
        <v>0</v>
      </c>
      <c r="L1438" s="1">
        <f t="shared" si="156"/>
        <v>0</v>
      </c>
      <c r="M1438" s="18">
        <f>SUMIFS(T_PROF[paid_amt],T_PROF[bill_npi],$A1438,T_PROF[year],M$2,T_PROF[encounter],M$4)</f>
        <v>0</v>
      </c>
      <c r="N1438" s="18">
        <f>SUMIFS(T_PROF[paid_amt],T_PROF[bill_npi],$A1438,T_PROF[year],N$2,T_PROF[encounter],N$4)</f>
        <v>0</v>
      </c>
      <c r="O1438" s="18">
        <f t="shared" si="157"/>
        <v>0</v>
      </c>
      <c r="P1438" s="1">
        <f t="shared" si="158"/>
        <v>0</v>
      </c>
      <c r="Q1438" s="1">
        <f t="shared" si="159"/>
        <v>0</v>
      </c>
      <c r="R1438" s="1">
        <f t="shared" si="160"/>
        <v>0</v>
      </c>
      <c r="S1438" s="2">
        <f>SUM($R$6:$R1438)/SUM($R$6:$R$1749)</f>
        <v>0.99603655066074825</v>
      </c>
    </row>
    <row r="1439" spans="1:19" x14ac:dyDescent="0.35">
      <c r="A1439">
        <v>1861499857</v>
      </c>
      <c r="B1439" t="s">
        <v>352</v>
      </c>
      <c r="C1439" t="s">
        <v>2130</v>
      </c>
      <c r="D1439" s="1">
        <f>SUMIFS(T_PROF[claims],T_PROF[year],D$2,T_PROF[encounter],D$4,T_PROF[bill_npi],$A1439)</f>
        <v>0</v>
      </c>
      <c r="E1439" s="1">
        <f>SUMIFS(T_PROF[claims],T_PROF[year],E$2,T_PROF[encounter],E$4,T_PROF[bill_npi],$A1439)</f>
        <v>0</v>
      </c>
      <c r="F1439" s="1">
        <f t="shared" si="154"/>
        <v>0</v>
      </c>
      <c r="G1439" s="1">
        <f>SUMIFS(T_PROF[claims],T_PROF[year],G$2,T_PROF[encounter],G$4,T_PROF[bill_npi],$A1439)</f>
        <v>0</v>
      </c>
      <c r="H1439" s="1">
        <f>SUMIFS(T_PROF[claims],T_PROF[year],H$2,T_PROF[encounter],H$4,T_PROF[bill_npi],$A1439)</f>
        <v>0</v>
      </c>
      <c r="I1439" s="1">
        <f t="shared" si="155"/>
        <v>0</v>
      </c>
      <c r="J1439" s="1">
        <f>SUMIFS(T_PROF[claims],T_PROF[year],J$2,T_PROF[encounter],J$4,T_PROF[bill_npi],$A1439)</f>
        <v>0</v>
      </c>
      <c r="K1439" s="1">
        <f>SUMIFS(T_PROF[claims],T_PROF[year],K$2,T_PROF[encounter],K$4,T_PROF[bill_npi],$A1439)</f>
        <v>1</v>
      </c>
      <c r="L1439" s="1">
        <f t="shared" si="156"/>
        <v>1</v>
      </c>
      <c r="M1439" s="18">
        <f>SUMIFS(T_PROF[paid_amt],T_PROF[bill_npi],$A1439,T_PROF[year],M$2,T_PROF[encounter],M$4)</f>
        <v>0</v>
      </c>
      <c r="N1439" s="18">
        <f>SUMIFS(T_PROF[paid_amt],T_PROF[bill_npi],$A1439,T_PROF[year],N$2,T_PROF[encounter],N$4)</f>
        <v>0</v>
      </c>
      <c r="O1439" s="18">
        <f t="shared" si="157"/>
        <v>0</v>
      </c>
      <c r="P1439" s="1">
        <f t="shared" si="158"/>
        <v>0</v>
      </c>
      <c r="Q1439" s="1">
        <f t="shared" si="159"/>
        <v>0.33333333333333331</v>
      </c>
      <c r="R1439" s="1">
        <f t="shared" si="160"/>
        <v>0.33333333333333331</v>
      </c>
      <c r="S1439" s="2">
        <f>SUM($R$6:$R1439)/SUM($R$6:$R$1749)</f>
        <v>0.99604689909244337</v>
      </c>
    </row>
    <row r="1440" spans="1:19" x14ac:dyDescent="0.35">
      <c r="A1440">
        <v>1093707572</v>
      </c>
      <c r="B1440" t="s">
        <v>351</v>
      </c>
      <c r="C1440" t="s">
        <v>777</v>
      </c>
      <c r="D1440" s="1">
        <f>SUMIFS(T_PROF[claims],T_PROF[year],D$2,T_PROF[encounter],D$4,T_PROF[bill_npi],$A1440)</f>
        <v>1</v>
      </c>
      <c r="E1440" s="1">
        <f>SUMIFS(T_PROF[claims],T_PROF[year],E$2,T_PROF[encounter],E$4,T_PROF[bill_npi],$A1440)</f>
        <v>0</v>
      </c>
      <c r="F1440" s="1">
        <f t="shared" si="154"/>
        <v>1</v>
      </c>
      <c r="G1440" s="1">
        <f>SUMIFS(T_PROF[claims],T_PROF[year],G$2,T_PROF[encounter],G$4,T_PROF[bill_npi],$A1440)</f>
        <v>0</v>
      </c>
      <c r="H1440" s="1">
        <f>SUMIFS(T_PROF[claims],T_PROF[year],H$2,T_PROF[encounter],H$4,T_PROF[bill_npi],$A1440)</f>
        <v>0</v>
      </c>
      <c r="I1440" s="1">
        <f t="shared" si="155"/>
        <v>0</v>
      </c>
      <c r="J1440" s="1">
        <f>SUMIFS(T_PROF[claims],T_PROF[year],J$2,T_PROF[encounter],J$4,T_PROF[bill_npi],$A1440)</f>
        <v>0</v>
      </c>
      <c r="K1440" s="1">
        <f>SUMIFS(T_PROF[claims],T_PROF[year],K$2,T_PROF[encounter],K$4,T_PROF[bill_npi],$A1440)</f>
        <v>0</v>
      </c>
      <c r="L1440" s="1">
        <f t="shared" si="156"/>
        <v>0</v>
      </c>
      <c r="M1440" s="18">
        <f>SUMIFS(T_PROF[paid_amt],T_PROF[bill_npi],$A1440,T_PROF[year],M$2,T_PROF[encounter],M$4)</f>
        <v>0</v>
      </c>
      <c r="N1440" s="18">
        <f>SUMIFS(T_PROF[paid_amt],T_PROF[bill_npi],$A1440,T_PROF[year],N$2,T_PROF[encounter],N$4)</f>
        <v>0</v>
      </c>
      <c r="O1440" s="18">
        <f t="shared" si="157"/>
        <v>0</v>
      </c>
      <c r="P1440" s="1">
        <f t="shared" si="158"/>
        <v>0.33333333333333331</v>
      </c>
      <c r="Q1440" s="1">
        <f t="shared" si="159"/>
        <v>0</v>
      </c>
      <c r="R1440" s="1">
        <f t="shared" si="160"/>
        <v>0.33333333333333331</v>
      </c>
      <c r="S1440" s="2">
        <f>SUM($R$6:$R1440)/SUM($R$6:$R$1749)</f>
        <v>0.99605724752413849</v>
      </c>
    </row>
    <row r="1441" spans="1:19" x14ac:dyDescent="0.35">
      <c r="A1441">
        <v>1013237601</v>
      </c>
      <c r="B1441" t="s">
        <v>351</v>
      </c>
      <c r="C1441" t="s">
        <v>777</v>
      </c>
      <c r="D1441" s="1">
        <f>SUMIFS(T_PROF[claims],T_PROF[year],D$2,T_PROF[encounter],D$4,T_PROF[bill_npi],$A1441)</f>
        <v>0</v>
      </c>
      <c r="E1441" s="1">
        <f>SUMIFS(T_PROF[claims],T_PROF[year],E$2,T_PROF[encounter],E$4,T_PROF[bill_npi],$A1441)</f>
        <v>0</v>
      </c>
      <c r="F1441" s="1">
        <f t="shared" si="154"/>
        <v>0</v>
      </c>
      <c r="G1441" s="1">
        <f>SUMIFS(T_PROF[claims],T_PROF[year],G$2,T_PROF[encounter],G$4,T_PROF[bill_npi],$A1441)</f>
        <v>1</v>
      </c>
      <c r="H1441" s="1">
        <f>SUMIFS(T_PROF[claims],T_PROF[year],H$2,T_PROF[encounter],H$4,T_PROF[bill_npi],$A1441)</f>
        <v>0</v>
      </c>
      <c r="I1441" s="1">
        <f t="shared" si="155"/>
        <v>1</v>
      </c>
      <c r="J1441" s="1">
        <f>SUMIFS(T_PROF[claims],T_PROF[year],J$2,T_PROF[encounter],J$4,T_PROF[bill_npi],$A1441)</f>
        <v>3</v>
      </c>
      <c r="K1441" s="1">
        <f>SUMIFS(T_PROF[claims],T_PROF[year],K$2,T_PROF[encounter],K$4,T_PROF[bill_npi],$A1441)</f>
        <v>0</v>
      </c>
      <c r="L1441" s="1">
        <f t="shared" si="156"/>
        <v>3</v>
      </c>
      <c r="M1441" s="18">
        <f>SUMIFS(T_PROF[paid_amt],T_PROF[bill_npi],$A1441,T_PROF[year],M$2,T_PROF[encounter],M$4)</f>
        <v>3441.5</v>
      </c>
      <c r="N1441" s="18">
        <f>SUMIFS(T_PROF[paid_amt],T_PROF[bill_npi],$A1441,T_PROF[year],N$2,T_PROF[encounter],N$4)</f>
        <v>0</v>
      </c>
      <c r="O1441" s="18">
        <f t="shared" si="157"/>
        <v>3441.5</v>
      </c>
      <c r="P1441" s="1">
        <f t="shared" si="158"/>
        <v>1.3333333333333333</v>
      </c>
      <c r="Q1441" s="1">
        <f t="shared" si="159"/>
        <v>0</v>
      </c>
      <c r="R1441" s="1">
        <f t="shared" si="160"/>
        <v>1.3333333333333333</v>
      </c>
      <c r="S1441" s="2">
        <f>SUM($R$6:$R1441)/SUM($R$6:$R$1749)</f>
        <v>0.99609864125091918</v>
      </c>
    </row>
    <row r="1442" spans="1:19" x14ac:dyDescent="0.35">
      <c r="A1442">
        <v>1710364864</v>
      </c>
      <c r="B1442" t="s">
        <v>351</v>
      </c>
      <c r="C1442" t="s">
        <v>777</v>
      </c>
      <c r="D1442" s="1">
        <f>SUMIFS(T_PROF[claims],T_PROF[year],D$2,T_PROF[encounter],D$4,T_PROF[bill_npi],$A1442)</f>
        <v>0</v>
      </c>
      <c r="E1442" s="1">
        <f>SUMIFS(T_PROF[claims],T_PROF[year],E$2,T_PROF[encounter],E$4,T_PROF[bill_npi],$A1442)</f>
        <v>0</v>
      </c>
      <c r="F1442" s="1">
        <f t="shared" si="154"/>
        <v>0</v>
      </c>
      <c r="G1442" s="1">
        <f>SUMIFS(T_PROF[claims],T_PROF[year],G$2,T_PROF[encounter],G$4,T_PROF[bill_npi],$A1442)</f>
        <v>1</v>
      </c>
      <c r="H1442" s="1">
        <f>SUMIFS(T_PROF[claims],T_PROF[year],H$2,T_PROF[encounter],H$4,T_PROF[bill_npi],$A1442)</f>
        <v>0</v>
      </c>
      <c r="I1442" s="1">
        <f t="shared" si="155"/>
        <v>1</v>
      </c>
      <c r="J1442" s="1">
        <f>SUMIFS(T_PROF[claims],T_PROF[year],J$2,T_PROF[encounter],J$4,T_PROF[bill_npi],$A1442)</f>
        <v>0</v>
      </c>
      <c r="K1442" s="1">
        <f>SUMIFS(T_PROF[claims],T_PROF[year],K$2,T_PROF[encounter],K$4,T_PROF[bill_npi],$A1442)</f>
        <v>0</v>
      </c>
      <c r="L1442" s="1">
        <f t="shared" si="156"/>
        <v>0</v>
      </c>
      <c r="M1442" s="18">
        <f>SUMIFS(T_PROF[paid_amt],T_PROF[bill_npi],$A1442,T_PROF[year],M$2,T_PROF[encounter],M$4)</f>
        <v>0</v>
      </c>
      <c r="N1442" s="18">
        <f>SUMIFS(T_PROF[paid_amt],T_PROF[bill_npi],$A1442,T_PROF[year],N$2,T_PROF[encounter],N$4)</f>
        <v>0</v>
      </c>
      <c r="O1442" s="18">
        <f t="shared" si="157"/>
        <v>0</v>
      </c>
      <c r="P1442" s="1">
        <f t="shared" si="158"/>
        <v>0.33333333333333331</v>
      </c>
      <c r="Q1442" s="1">
        <f t="shared" si="159"/>
        <v>0</v>
      </c>
      <c r="R1442" s="1">
        <f t="shared" si="160"/>
        <v>0.33333333333333331</v>
      </c>
      <c r="S1442" s="2">
        <f>SUM($R$6:$R1442)/SUM($R$6:$R$1749)</f>
        <v>0.9961089896826143</v>
      </c>
    </row>
    <row r="1443" spans="1:19" x14ac:dyDescent="0.35">
      <c r="A1443">
        <v>1528120102</v>
      </c>
      <c r="B1443" t="s">
        <v>351</v>
      </c>
      <c r="C1443" t="s">
        <v>777</v>
      </c>
      <c r="D1443" s="1">
        <f>SUMIFS(T_PROF[claims],T_PROF[year],D$2,T_PROF[encounter],D$4,T_PROF[bill_npi],$A1443)</f>
        <v>0</v>
      </c>
      <c r="E1443" s="1">
        <f>SUMIFS(T_PROF[claims],T_PROF[year],E$2,T_PROF[encounter],E$4,T_PROF[bill_npi],$A1443)</f>
        <v>0</v>
      </c>
      <c r="F1443" s="1">
        <f t="shared" si="154"/>
        <v>0</v>
      </c>
      <c r="G1443" s="1">
        <f>SUMIFS(T_PROF[claims],T_PROF[year],G$2,T_PROF[encounter],G$4,T_PROF[bill_npi],$A1443)</f>
        <v>0</v>
      </c>
      <c r="H1443" s="1">
        <f>SUMIFS(T_PROF[claims],T_PROF[year],H$2,T_PROF[encounter],H$4,T_PROF[bill_npi],$A1443)</f>
        <v>0</v>
      </c>
      <c r="I1443" s="1">
        <f t="shared" si="155"/>
        <v>0</v>
      </c>
      <c r="J1443" s="1">
        <f>SUMIFS(T_PROF[claims],T_PROF[year],J$2,T_PROF[encounter],J$4,T_PROF[bill_npi],$A1443)</f>
        <v>0</v>
      </c>
      <c r="K1443" s="1">
        <f>SUMIFS(T_PROF[claims],T_PROF[year],K$2,T_PROF[encounter],K$4,T_PROF[bill_npi],$A1443)</f>
        <v>0</v>
      </c>
      <c r="L1443" s="1">
        <f t="shared" si="156"/>
        <v>0</v>
      </c>
      <c r="M1443" s="18">
        <f>SUMIFS(T_PROF[paid_amt],T_PROF[bill_npi],$A1443,T_PROF[year],M$2,T_PROF[encounter],M$4)</f>
        <v>0</v>
      </c>
      <c r="N1443" s="18">
        <f>SUMIFS(T_PROF[paid_amt],T_PROF[bill_npi],$A1443,T_PROF[year],N$2,T_PROF[encounter],N$4)</f>
        <v>0</v>
      </c>
      <c r="O1443" s="18">
        <f t="shared" si="157"/>
        <v>0</v>
      </c>
      <c r="P1443" s="1">
        <f t="shared" si="158"/>
        <v>0</v>
      </c>
      <c r="Q1443" s="1">
        <f t="shared" si="159"/>
        <v>0</v>
      </c>
      <c r="R1443" s="1">
        <f t="shared" si="160"/>
        <v>0</v>
      </c>
      <c r="S1443" s="2">
        <f>SUM($R$6:$R1443)/SUM($R$6:$R$1749)</f>
        <v>0.9961089896826143</v>
      </c>
    </row>
    <row r="1444" spans="1:19" x14ac:dyDescent="0.35">
      <c r="A1444">
        <v>1124117650</v>
      </c>
      <c r="B1444" t="s">
        <v>356</v>
      </c>
      <c r="C1444" t="s">
        <v>777</v>
      </c>
      <c r="D1444" s="1">
        <f>SUMIFS(T_PROF[claims],T_PROF[year],D$2,T_PROF[encounter],D$4,T_PROF[bill_npi],$A1444)</f>
        <v>1</v>
      </c>
      <c r="E1444" s="1">
        <f>SUMIFS(T_PROF[claims],T_PROF[year],E$2,T_PROF[encounter],E$4,T_PROF[bill_npi],$A1444)</f>
        <v>0</v>
      </c>
      <c r="F1444" s="1">
        <f t="shared" si="154"/>
        <v>1</v>
      </c>
      <c r="G1444" s="1">
        <f>SUMIFS(T_PROF[claims],T_PROF[year],G$2,T_PROF[encounter],G$4,T_PROF[bill_npi],$A1444)</f>
        <v>0</v>
      </c>
      <c r="H1444" s="1">
        <f>SUMIFS(T_PROF[claims],T_PROF[year],H$2,T_PROF[encounter],H$4,T_PROF[bill_npi],$A1444)</f>
        <v>0</v>
      </c>
      <c r="I1444" s="1">
        <f t="shared" si="155"/>
        <v>0</v>
      </c>
      <c r="J1444" s="1">
        <f>SUMIFS(T_PROF[claims],T_PROF[year],J$2,T_PROF[encounter],J$4,T_PROF[bill_npi],$A1444)</f>
        <v>0</v>
      </c>
      <c r="K1444" s="1">
        <f>SUMIFS(T_PROF[claims],T_PROF[year],K$2,T_PROF[encounter],K$4,T_PROF[bill_npi],$A1444)</f>
        <v>0</v>
      </c>
      <c r="L1444" s="1">
        <f t="shared" si="156"/>
        <v>0</v>
      </c>
      <c r="M1444" s="18">
        <f>SUMIFS(T_PROF[paid_amt],T_PROF[bill_npi],$A1444,T_PROF[year],M$2,T_PROF[encounter],M$4)</f>
        <v>0</v>
      </c>
      <c r="N1444" s="18">
        <f>SUMIFS(T_PROF[paid_amt],T_PROF[bill_npi],$A1444,T_PROF[year],N$2,T_PROF[encounter],N$4)</f>
        <v>0</v>
      </c>
      <c r="O1444" s="18">
        <f t="shared" si="157"/>
        <v>0</v>
      </c>
      <c r="P1444" s="1">
        <f t="shared" si="158"/>
        <v>0.33333333333333331</v>
      </c>
      <c r="Q1444" s="1">
        <f t="shared" si="159"/>
        <v>0</v>
      </c>
      <c r="R1444" s="1">
        <f t="shared" si="160"/>
        <v>0.33333333333333331</v>
      </c>
      <c r="S1444" s="2">
        <f>SUM($R$6:$R1444)/SUM($R$6:$R$1749)</f>
        <v>0.99611933811430942</v>
      </c>
    </row>
    <row r="1445" spans="1:19" x14ac:dyDescent="0.35">
      <c r="A1445">
        <v>1902850878</v>
      </c>
      <c r="B1445" t="s">
        <v>351</v>
      </c>
      <c r="C1445" t="s">
        <v>777</v>
      </c>
      <c r="D1445" s="1">
        <f>SUMIFS(T_PROF[claims],T_PROF[year],D$2,T_PROF[encounter],D$4,T_PROF[bill_npi],$A1445)</f>
        <v>0</v>
      </c>
      <c r="E1445" s="1">
        <f>SUMIFS(T_PROF[claims],T_PROF[year],E$2,T_PROF[encounter],E$4,T_PROF[bill_npi],$A1445)</f>
        <v>0</v>
      </c>
      <c r="F1445" s="1">
        <f t="shared" si="154"/>
        <v>0</v>
      </c>
      <c r="G1445" s="1">
        <f>SUMIFS(T_PROF[claims],T_PROF[year],G$2,T_PROF[encounter],G$4,T_PROF[bill_npi],$A1445)</f>
        <v>1</v>
      </c>
      <c r="H1445" s="1">
        <f>SUMIFS(T_PROF[claims],T_PROF[year],H$2,T_PROF[encounter],H$4,T_PROF[bill_npi],$A1445)</f>
        <v>0</v>
      </c>
      <c r="I1445" s="1">
        <f t="shared" si="155"/>
        <v>1</v>
      </c>
      <c r="J1445" s="1">
        <f>SUMIFS(T_PROF[claims],T_PROF[year],J$2,T_PROF[encounter],J$4,T_PROF[bill_npi],$A1445)</f>
        <v>0</v>
      </c>
      <c r="K1445" s="1">
        <f>SUMIFS(T_PROF[claims],T_PROF[year],K$2,T_PROF[encounter],K$4,T_PROF[bill_npi],$A1445)</f>
        <v>0</v>
      </c>
      <c r="L1445" s="1">
        <f t="shared" si="156"/>
        <v>0</v>
      </c>
      <c r="M1445" s="18">
        <f>SUMIFS(T_PROF[paid_amt],T_PROF[bill_npi],$A1445,T_PROF[year],M$2,T_PROF[encounter],M$4)</f>
        <v>0</v>
      </c>
      <c r="N1445" s="18">
        <f>SUMIFS(T_PROF[paid_amt],T_PROF[bill_npi],$A1445,T_PROF[year],N$2,T_PROF[encounter],N$4)</f>
        <v>0</v>
      </c>
      <c r="O1445" s="18">
        <f t="shared" si="157"/>
        <v>0</v>
      </c>
      <c r="P1445" s="1">
        <f t="shared" si="158"/>
        <v>0.33333333333333331</v>
      </c>
      <c r="Q1445" s="1">
        <f t="shared" si="159"/>
        <v>0</v>
      </c>
      <c r="R1445" s="1">
        <f t="shared" si="160"/>
        <v>0.33333333333333331</v>
      </c>
      <c r="S1445" s="2">
        <f>SUM($R$6:$R1445)/SUM($R$6:$R$1749)</f>
        <v>0.99612968654600453</v>
      </c>
    </row>
    <row r="1446" spans="1:19" x14ac:dyDescent="0.35">
      <c r="A1446">
        <v>1073772943</v>
      </c>
      <c r="B1446" t="s">
        <v>351</v>
      </c>
      <c r="C1446" t="s">
        <v>777</v>
      </c>
      <c r="D1446" s="1">
        <f>SUMIFS(T_PROF[claims],T_PROF[year],D$2,T_PROF[encounter],D$4,T_PROF[bill_npi],$A1446)</f>
        <v>1</v>
      </c>
      <c r="E1446" s="1">
        <f>SUMIFS(T_PROF[claims],T_PROF[year],E$2,T_PROF[encounter],E$4,T_PROF[bill_npi],$A1446)</f>
        <v>0</v>
      </c>
      <c r="F1446" s="1">
        <f t="shared" si="154"/>
        <v>1</v>
      </c>
      <c r="G1446" s="1">
        <f>SUMIFS(T_PROF[claims],T_PROF[year],G$2,T_PROF[encounter],G$4,T_PROF[bill_npi],$A1446)</f>
        <v>0</v>
      </c>
      <c r="H1446" s="1">
        <f>SUMIFS(T_PROF[claims],T_PROF[year],H$2,T_PROF[encounter],H$4,T_PROF[bill_npi],$A1446)</f>
        <v>0</v>
      </c>
      <c r="I1446" s="1">
        <f t="shared" si="155"/>
        <v>0</v>
      </c>
      <c r="J1446" s="1">
        <f>SUMIFS(T_PROF[claims],T_PROF[year],J$2,T_PROF[encounter],J$4,T_PROF[bill_npi],$A1446)</f>
        <v>0</v>
      </c>
      <c r="K1446" s="1">
        <f>SUMIFS(T_PROF[claims],T_PROF[year],K$2,T_PROF[encounter],K$4,T_PROF[bill_npi],$A1446)</f>
        <v>0</v>
      </c>
      <c r="L1446" s="1">
        <f t="shared" si="156"/>
        <v>0</v>
      </c>
      <c r="M1446" s="18">
        <f>SUMIFS(T_PROF[paid_amt],T_PROF[bill_npi],$A1446,T_PROF[year],M$2,T_PROF[encounter],M$4)</f>
        <v>0</v>
      </c>
      <c r="N1446" s="18">
        <f>SUMIFS(T_PROF[paid_amt],T_PROF[bill_npi],$A1446,T_PROF[year],N$2,T_PROF[encounter],N$4)</f>
        <v>0</v>
      </c>
      <c r="O1446" s="18">
        <f t="shared" si="157"/>
        <v>0</v>
      </c>
      <c r="P1446" s="1">
        <f t="shared" si="158"/>
        <v>0.33333333333333331</v>
      </c>
      <c r="Q1446" s="1">
        <f t="shared" si="159"/>
        <v>0</v>
      </c>
      <c r="R1446" s="1">
        <f t="shared" si="160"/>
        <v>0.33333333333333331</v>
      </c>
      <c r="S1446" s="2">
        <f>SUM($R$6:$R1446)/SUM($R$6:$R$1749)</f>
        <v>0.99614003497769976</v>
      </c>
    </row>
    <row r="1447" spans="1:19" x14ac:dyDescent="0.35">
      <c r="A1447">
        <v>1366549941</v>
      </c>
      <c r="B1447" t="s">
        <v>351</v>
      </c>
      <c r="C1447" t="s">
        <v>777</v>
      </c>
      <c r="D1447" s="1">
        <f>SUMIFS(T_PROF[claims],T_PROF[year],D$2,T_PROF[encounter],D$4,T_PROF[bill_npi],$A1447)</f>
        <v>0</v>
      </c>
      <c r="E1447" s="1">
        <f>SUMIFS(T_PROF[claims],T_PROF[year],E$2,T_PROF[encounter],E$4,T_PROF[bill_npi],$A1447)</f>
        <v>0</v>
      </c>
      <c r="F1447" s="1">
        <f t="shared" si="154"/>
        <v>0</v>
      </c>
      <c r="G1447" s="1">
        <f>SUMIFS(T_PROF[claims],T_PROF[year],G$2,T_PROF[encounter],G$4,T_PROF[bill_npi],$A1447)</f>
        <v>0</v>
      </c>
      <c r="H1447" s="1">
        <f>SUMIFS(T_PROF[claims],T_PROF[year],H$2,T_PROF[encounter],H$4,T_PROF[bill_npi],$A1447)</f>
        <v>0</v>
      </c>
      <c r="I1447" s="1">
        <f t="shared" si="155"/>
        <v>0</v>
      </c>
      <c r="J1447" s="1">
        <f>SUMIFS(T_PROF[claims],T_PROF[year],J$2,T_PROF[encounter],J$4,T_PROF[bill_npi],$A1447)</f>
        <v>0</v>
      </c>
      <c r="K1447" s="1">
        <f>SUMIFS(T_PROF[claims],T_PROF[year],K$2,T_PROF[encounter],K$4,T_PROF[bill_npi],$A1447)</f>
        <v>0</v>
      </c>
      <c r="L1447" s="1">
        <f t="shared" si="156"/>
        <v>0</v>
      </c>
      <c r="M1447" s="18">
        <f>SUMIFS(T_PROF[paid_amt],T_PROF[bill_npi],$A1447,T_PROF[year],M$2,T_PROF[encounter],M$4)</f>
        <v>0</v>
      </c>
      <c r="N1447" s="18">
        <f>SUMIFS(T_PROF[paid_amt],T_PROF[bill_npi],$A1447,T_PROF[year],N$2,T_PROF[encounter],N$4)</f>
        <v>0</v>
      </c>
      <c r="O1447" s="18">
        <f t="shared" si="157"/>
        <v>0</v>
      </c>
      <c r="P1447" s="1">
        <f t="shared" si="158"/>
        <v>0</v>
      </c>
      <c r="Q1447" s="1">
        <f t="shared" si="159"/>
        <v>0</v>
      </c>
      <c r="R1447" s="1">
        <f t="shared" si="160"/>
        <v>0</v>
      </c>
      <c r="S1447" s="2">
        <f>SUM($R$6:$R1447)/SUM($R$6:$R$1749)</f>
        <v>0.99614003497769976</v>
      </c>
    </row>
    <row r="1448" spans="1:19" x14ac:dyDescent="0.35">
      <c r="A1448">
        <v>1568972321</v>
      </c>
      <c r="B1448" t="s">
        <v>367</v>
      </c>
      <c r="C1448" t="s">
        <v>2086</v>
      </c>
      <c r="D1448" s="1">
        <f>SUMIFS(T_PROF[claims],T_PROF[year],D$2,T_PROF[encounter],D$4,T_PROF[bill_npi],$A1448)</f>
        <v>0</v>
      </c>
      <c r="E1448" s="1">
        <f>SUMIFS(T_PROF[claims],T_PROF[year],E$2,T_PROF[encounter],E$4,T_PROF[bill_npi],$A1448)</f>
        <v>1</v>
      </c>
      <c r="F1448" s="1">
        <f t="shared" si="154"/>
        <v>1</v>
      </c>
      <c r="G1448" s="1">
        <f>SUMIFS(T_PROF[claims],T_PROF[year],G$2,T_PROF[encounter],G$4,T_PROF[bill_npi],$A1448)</f>
        <v>0</v>
      </c>
      <c r="H1448" s="1">
        <f>SUMIFS(T_PROF[claims],T_PROF[year],H$2,T_PROF[encounter],H$4,T_PROF[bill_npi],$A1448)</f>
        <v>0</v>
      </c>
      <c r="I1448" s="1">
        <f t="shared" si="155"/>
        <v>0</v>
      </c>
      <c r="J1448" s="1">
        <f>SUMIFS(T_PROF[claims],T_PROF[year],J$2,T_PROF[encounter],J$4,T_PROF[bill_npi],$A1448)</f>
        <v>0</v>
      </c>
      <c r="K1448" s="1">
        <f>SUMIFS(T_PROF[claims],T_PROF[year],K$2,T_PROF[encounter],K$4,T_PROF[bill_npi],$A1448)</f>
        <v>0</v>
      </c>
      <c r="L1448" s="1">
        <f t="shared" si="156"/>
        <v>0</v>
      </c>
      <c r="M1448" s="18">
        <f>SUMIFS(T_PROF[paid_amt],T_PROF[bill_npi],$A1448,T_PROF[year],M$2,T_PROF[encounter],M$4)</f>
        <v>0</v>
      </c>
      <c r="N1448" s="18">
        <f>SUMIFS(T_PROF[paid_amt],T_PROF[bill_npi],$A1448,T_PROF[year],N$2,T_PROF[encounter],N$4)</f>
        <v>0</v>
      </c>
      <c r="O1448" s="18">
        <f t="shared" si="157"/>
        <v>0</v>
      </c>
      <c r="P1448" s="1">
        <f t="shared" si="158"/>
        <v>0</v>
      </c>
      <c r="Q1448" s="1">
        <f t="shared" si="159"/>
        <v>0.33333333333333331</v>
      </c>
      <c r="R1448" s="1">
        <f t="shared" si="160"/>
        <v>0.33333333333333331</v>
      </c>
      <c r="S1448" s="2">
        <f>SUM($R$6:$R1448)/SUM($R$6:$R$1749)</f>
        <v>0.99615038340939488</v>
      </c>
    </row>
    <row r="1449" spans="1:19" x14ac:dyDescent="0.35">
      <c r="A1449">
        <v>1699887034</v>
      </c>
      <c r="B1449" t="s">
        <v>351</v>
      </c>
      <c r="C1449" t="s">
        <v>777</v>
      </c>
      <c r="D1449" s="1">
        <f>SUMIFS(T_PROF[claims],T_PROF[year],D$2,T_PROF[encounter],D$4,T_PROF[bill_npi],$A1449)</f>
        <v>0</v>
      </c>
      <c r="E1449" s="1">
        <f>SUMIFS(T_PROF[claims],T_PROF[year],E$2,T_PROF[encounter],E$4,T_PROF[bill_npi],$A1449)</f>
        <v>0</v>
      </c>
      <c r="F1449" s="1">
        <f t="shared" si="154"/>
        <v>0</v>
      </c>
      <c r="G1449" s="1">
        <f>SUMIFS(T_PROF[claims],T_PROF[year],G$2,T_PROF[encounter],G$4,T_PROF[bill_npi],$A1449)</f>
        <v>0</v>
      </c>
      <c r="H1449" s="1">
        <f>SUMIFS(T_PROF[claims],T_PROF[year],H$2,T_PROF[encounter],H$4,T_PROF[bill_npi],$A1449)</f>
        <v>0</v>
      </c>
      <c r="I1449" s="1">
        <f t="shared" si="155"/>
        <v>0</v>
      </c>
      <c r="J1449" s="1">
        <f>SUMIFS(T_PROF[claims],T_PROF[year],J$2,T_PROF[encounter],J$4,T_PROF[bill_npi],$A1449)</f>
        <v>0</v>
      </c>
      <c r="K1449" s="1">
        <f>SUMIFS(T_PROF[claims],T_PROF[year],K$2,T_PROF[encounter],K$4,T_PROF[bill_npi],$A1449)</f>
        <v>0</v>
      </c>
      <c r="L1449" s="1">
        <f t="shared" si="156"/>
        <v>0</v>
      </c>
      <c r="M1449" s="18">
        <f>SUMIFS(T_PROF[paid_amt],T_PROF[bill_npi],$A1449,T_PROF[year],M$2,T_PROF[encounter],M$4)</f>
        <v>0</v>
      </c>
      <c r="N1449" s="18">
        <f>SUMIFS(T_PROF[paid_amt],T_PROF[bill_npi],$A1449,T_PROF[year],N$2,T_PROF[encounter],N$4)</f>
        <v>0</v>
      </c>
      <c r="O1449" s="18">
        <f t="shared" si="157"/>
        <v>0</v>
      </c>
      <c r="P1449" s="1">
        <f t="shared" si="158"/>
        <v>0</v>
      </c>
      <c r="Q1449" s="1">
        <f t="shared" si="159"/>
        <v>0</v>
      </c>
      <c r="R1449" s="1">
        <f t="shared" si="160"/>
        <v>0</v>
      </c>
      <c r="S1449" s="2">
        <f>SUM($R$6:$R1449)/SUM($R$6:$R$1749)</f>
        <v>0.99615038340939488</v>
      </c>
    </row>
    <row r="1450" spans="1:19" x14ac:dyDescent="0.35">
      <c r="A1450">
        <v>1700978707</v>
      </c>
      <c r="B1450" t="s">
        <v>351</v>
      </c>
      <c r="C1450" t="s">
        <v>777</v>
      </c>
      <c r="D1450" s="1">
        <f>SUMIFS(T_PROF[claims],T_PROF[year],D$2,T_PROF[encounter],D$4,T_PROF[bill_npi],$A1450)</f>
        <v>0</v>
      </c>
      <c r="E1450" s="1">
        <f>SUMIFS(T_PROF[claims],T_PROF[year],E$2,T_PROF[encounter],E$4,T_PROF[bill_npi],$A1450)</f>
        <v>1</v>
      </c>
      <c r="F1450" s="1">
        <f t="shared" si="154"/>
        <v>1</v>
      </c>
      <c r="G1450" s="1">
        <f>SUMIFS(T_PROF[claims],T_PROF[year],G$2,T_PROF[encounter],G$4,T_PROF[bill_npi],$A1450)</f>
        <v>0</v>
      </c>
      <c r="H1450" s="1">
        <f>SUMIFS(T_PROF[claims],T_PROF[year],H$2,T_PROF[encounter],H$4,T_PROF[bill_npi],$A1450)</f>
        <v>0</v>
      </c>
      <c r="I1450" s="1">
        <f t="shared" si="155"/>
        <v>0</v>
      </c>
      <c r="J1450" s="1">
        <f>SUMIFS(T_PROF[claims],T_PROF[year],J$2,T_PROF[encounter],J$4,T_PROF[bill_npi],$A1450)</f>
        <v>0</v>
      </c>
      <c r="K1450" s="1">
        <f>SUMIFS(T_PROF[claims],T_PROF[year],K$2,T_PROF[encounter],K$4,T_PROF[bill_npi],$A1450)</f>
        <v>0</v>
      </c>
      <c r="L1450" s="1">
        <f t="shared" si="156"/>
        <v>0</v>
      </c>
      <c r="M1450" s="18">
        <f>SUMIFS(T_PROF[paid_amt],T_PROF[bill_npi],$A1450,T_PROF[year],M$2,T_PROF[encounter],M$4)</f>
        <v>0</v>
      </c>
      <c r="N1450" s="18">
        <f>SUMIFS(T_PROF[paid_amt],T_PROF[bill_npi],$A1450,T_PROF[year],N$2,T_PROF[encounter],N$4)</f>
        <v>0</v>
      </c>
      <c r="O1450" s="18">
        <f t="shared" si="157"/>
        <v>0</v>
      </c>
      <c r="P1450" s="1">
        <f t="shared" si="158"/>
        <v>0</v>
      </c>
      <c r="Q1450" s="1">
        <f t="shared" si="159"/>
        <v>0.33333333333333331</v>
      </c>
      <c r="R1450" s="1">
        <f t="shared" si="160"/>
        <v>0.33333333333333331</v>
      </c>
      <c r="S1450" s="2">
        <f>SUM($R$6:$R1450)/SUM($R$6:$R$1749)</f>
        <v>0.99616073184109</v>
      </c>
    </row>
    <row r="1451" spans="1:19" x14ac:dyDescent="0.35">
      <c r="A1451">
        <v>1417105610</v>
      </c>
      <c r="B1451" t="s">
        <v>351</v>
      </c>
      <c r="C1451" t="s">
        <v>777</v>
      </c>
      <c r="D1451" s="1">
        <f>SUMIFS(T_PROF[claims],T_PROF[year],D$2,T_PROF[encounter],D$4,T_PROF[bill_npi],$A1451)</f>
        <v>1</v>
      </c>
      <c r="E1451" s="1">
        <f>SUMIFS(T_PROF[claims],T_PROF[year],E$2,T_PROF[encounter],E$4,T_PROF[bill_npi],$A1451)</f>
        <v>0</v>
      </c>
      <c r="F1451" s="1">
        <f t="shared" si="154"/>
        <v>1</v>
      </c>
      <c r="G1451" s="1">
        <f>SUMIFS(T_PROF[claims],T_PROF[year],G$2,T_PROF[encounter],G$4,T_PROF[bill_npi],$A1451)</f>
        <v>0</v>
      </c>
      <c r="H1451" s="1">
        <f>SUMIFS(T_PROF[claims],T_PROF[year],H$2,T_PROF[encounter],H$4,T_PROF[bill_npi],$A1451)</f>
        <v>0</v>
      </c>
      <c r="I1451" s="1">
        <f t="shared" si="155"/>
        <v>0</v>
      </c>
      <c r="J1451" s="1">
        <f>SUMIFS(T_PROF[claims],T_PROF[year],J$2,T_PROF[encounter],J$4,T_PROF[bill_npi],$A1451)</f>
        <v>0</v>
      </c>
      <c r="K1451" s="1">
        <f>SUMIFS(T_PROF[claims],T_PROF[year],K$2,T_PROF[encounter],K$4,T_PROF[bill_npi],$A1451)</f>
        <v>0</v>
      </c>
      <c r="L1451" s="1">
        <f t="shared" si="156"/>
        <v>0</v>
      </c>
      <c r="M1451" s="18">
        <f>SUMIFS(T_PROF[paid_amt],T_PROF[bill_npi],$A1451,T_PROF[year],M$2,T_PROF[encounter],M$4)</f>
        <v>0</v>
      </c>
      <c r="N1451" s="18">
        <f>SUMIFS(T_PROF[paid_amt],T_PROF[bill_npi],$A1451,T_PROF[year],N$2,T_PROF[encounter],N$4)</f>
        <v>0</v>
      </c>
      <c r="O1451" s="18">
        <f t="shared" si="157"/>
        <v>0</v>
      </c>
      <c r="P1451" s="1">
        <f t="shared" si="158"/>
        <v>0.33333333333333331</v>
      </c>
      <c r="Q1451" s="1">
        <f t="shared" si="159"/>
        <v>0</v>
      </c>
      <c r="R1451" s="1">
        <f t="shared" si="160"/>
        <v>0.33333333333333331</v>
      </c>
      <c r="S1451" s="2">
        <f>SUM($R$6:$R1451)/SUM($R$6:$R$1749)</f>
        <v>0.99617108027278511</v>
      </c>
    </row>
    <row r="1452" spans="1:19" x14ac:dyDescent="0.35">
      <c r="A1452">
        <v>1760577258</v>
      </c>
      <c r="B1452" t="s">
        <v>358</v>
      </c>
      <c r="C1452" t="s">
        <v>777</v>
      </c>
      <c r="D1452" s="1">
        <f>SUMIFS(T_PROF[claims],T_PROF[year],D$2,T_PROF[encounter],D$4,T_PROF[bill_npi],$A1452)</f>
        <v>0</v>
      </c>
      <c r="E1452" s="1">
        <f>SUMIFS(T_PROF[claims],T_PROF[year],E$2,T_PROF[encounter],E$4,T_PROF[bill_npi],$A1452)</f>
        <v>0</v>
      </c>
      <c r="F1452" s="1">
        <f t="shared" si="154"/>
        <v>0</v>
      </c>
      <c r="G1452" s="1">
        <f>SUMIFS(T_PROF[claims],T_PROF[year],G$2,T_PROF[encounter],G$4,T_PROF[bill_npi],$A1452)</f>
        <v>0</v>
      </c>
      <c r="H1452" s="1">
        <f>SUMIFS(T_PROF[claims],T_PROF[year],H$2,T_PROF[encounter],H$4,T_PROF[bill_npi],$A1452)</f>
        <v>0</v>
      </c>
      <c r="I1452" s="1">
        <f t="shared" si="155"/>
        <v>0</v>
      </c>
      <c r="J1452" s="1">
        <f>SUMIFS(T_PROF[claims],T_PROF[year],J$2,T_PROF[encounter],J$4,T_PROF[bill_npi],$A1452)</f>
        <v>0</v>
      </c>
      <c r="K1452" s="1">
        <f>SUMIFS(T_PROF[claims],T_PROF[year],K$2,T_PROF[encounter],K$4,T_PROF[bill_npi],$A1452)</f>
        <v>0</v>
      </c>
      <c r="L1452" s="1">
        <f t="shared" si="156"/>
        <v>0</v>
      </c>
      <c r="M1452" s="18">
        <f>SUMIFS(T_PROF[paid_amt],T_PROF[bill_npi],$A1452,T_PROF[year],M$2,T_PROF[encounter],M$4)</f>
        <v>0</v>
      </c>
      <c r="N1452" s="18">
        <f>SUMIFS(T_PROF[paid_amt],T_PROF[bill_npi],$A1452,T_PROF[year],N$2,T_PROF[encounter],N$4)</f>
        <v>0</v>
      </c>
      <c r="O1452" s="18">
        <f t="shared" si="157"/>
        <v>0</v>
      </c>
      <c r="P1452" s="1">
        <f t="shared" si="158"/>
        <v>0</v>
      </c>
      <c r="Q1452" s="1">
        <f t="shared" si="159"/>
        <v>0</v>
      </c>
      <c r="R1452" s="1">
        <f t="shared" si="160"/>
        <v>0</v>
      </c>
      <c r="S1452" s="2">
        <f>SUM($R$6:$R1452)/SUM($R$6:$R$1749)</f>
        <v>0.99617108027278511</v>
      </c>
    </row>
    <row r="1453" spans="1:19" x14ac:dyDescent="0.35">
      <c r="A1453">
        <v>1205856465</v>
      </c>
      <c r="B1453" t="s">
        <v>351</v>
      </c>
      <c r="C1453" t="s">
        <v>777</v>
      </c>
      <c r="D1453" s="1">
        <f>SUMIFS(T_PROF[claims],T_PROF[year],D$2,T_PROF[encounter],D$4,T_PROF[bill_npi],$A1453)</f>
        <v>0</v>
      </c>
      <c r="E1453" s="1">
        <f>SUMIFS(T_PROF[claims],T_PROF[year],E$2,T_PROF[encounter],E$4,T_PROF[bill_npi],$A1453)</f>
        <v>0</v>
      </c>
      <c r="F1453" s="1">
        <f t="shared" si="154"/>
        <v>0</v>
      </c>
      <c r="G1453" s="1">
        <f>SUMIFS(T_PROF[claims],T_PROF[year],G$2,T_PROF[encounter],G$4,T_PROF[bill_npi],$A1453)</f>
        <v>0</v>
      </c>
      <c r="H1453" s="1">
        <f>SUMIFS(T_PROF[claims],T_PROF[year],H$2,T_PROF[encounter],H$4,T_PROF[bill_npi],$A1453)</f>
        <v>0</v>
      </c>
      <c r="I1453" s="1">
        <f t="shared" si="155"/>
        <v>0</v>
      </c>
      <c r="J1453" s="1">
        <f>SUMIFS(T_PROF[claims],T_PROF[year],J$2,T_PROF[encounter],J$4,T_PROF[bill_npi],$A1453)</f>
        <v>0</v>
      </c>
      <c r="K1453" s="1">
        <f>SUMIFS(T_PROF[claims],T_PROF[year],K$2,T_PROF[encounter],K$4,T_PROF[bill_npi],$A1453)</f>
        <v>0</v>
      </c>
      <c r="L1453" s="1">
        <f t="shared" si="156"/>
        <v>0</v>
      </c>
      <c r="M1453" s="18">
        <f>SUMIFS(T_PROF[paid_amt],T_PROF[bill_npi],$A1453,T_PROF[year],M$2,T_PROF[encounter],M$4)</f>
        <v>0</v>
      </c>
      <c r="N1453" s="18">
        <f>SUMIFS(T_PROF[paid_amt],T_PROF[bill_npi],$A1453,T_PROF[year],N$2,T_PROF[encounter],N$4)</f>
        <v>0</v>
      </c>
      <c r="O1453" s="18">
        <f t="shared" si="157"/>
        <v>0</v>
      </c>
      <c r="P1453" s="1">
        <f t="shared" si="158"/>
        <v>0</v>
      </c>
      <c r="Q1453" s="1">
        <f t="shared" si="159"/>
        <v>0</v>
      </c>
      <c r="R1453" s="1">
        <f t="shared" si="160"/>
        <v>0</v>
      </c>
      <c r="S1453" s="2">
        <f>SUM($R$6:$R1453)/SUM($R$6:$R$1749)</f>
        <v>0.99617108027278511</v>
      </c>
    </row>
    <row r="1454" spans="1:19" x14ac:dyDescent="0.35">
      <c r="A1454">
        <v>1851473219</v>
      </c>
      <c r="B1454" t="s">
        <v>351</v>
      </c>
      <c r="C1454" t="s">
        <v>777</v>
      </c>
      <c r="D1454" s="1">
        <f>SUMIFS(T_PROF[claims],T_PROF[year],D$2,T_PROF[encounter],D$4,T_PROF[bill_npi],$A1454)</f>
        <v>1</v>
      </c>
      <c r="E1454" s="1">
        <f>SUMIFS(T_PROF[claims],T_PROF[year],E$2,T_PROF[encounter],E$4,T_PROF[bill_npi],$A1454)</f>
        <v>0</v>
      </c>
      <c r="F1454" s="1">
        <f t="shared" si="154"/>
        <v>1</v>
      </c>
      <c r="G1454" s="1">
        <f>SUMIFS(T_PROF[claims],T_PROF[year],G$2,T_PROF[encounter],G$4,T_PROF[bill_npi],$A1454)</f>
        <v>0</v>
      </c>
      <c r="H1454" s="1">
        <f>SUMIFS(T_PROF[claims],T_PROF[year],H$2,T_PROF[encounter],H$4,T_PROF[bill_npi],$A1454)</f>
        <v>0</v>
      </c>
      <c r="I1454" s="1">
        <f t="shared" si="155"/>
        <v>0</v>
      </c>
      <c r="J1454" s="1">
        <f>SUMIFS(T_PROF[claims],T_PROF[year],J$2,T_PROF[encounter],J$4,T_PROF[bill_npi],$A1454)</f>
        <v>0</v>
      </c>
      <c r="K1454" s="1">
        <f>SUMIFS(T_PROF[claims],T_PROF[year],K$2,T_PROF[encounter],K$4,T_PROF[bill_npi],$A1454)</f>
        <v>0</v>
      </c>
      <c r="L1454" s="1">
        <f t="shared" si="156"/>
        <v>0</v>
      </c>
      <c r="M1454" s="18">
        <f>SUMIFS(T_PROF[paid_amt],T_PROF[bill_npi],$A1454,T_PROF[year],M$2,T_PROF[encounter],M$4)</f>
        <v>0</v>
      </c>
      <c r="N1454" s="18">
        <f>SUMIFS(T_PROF[paid_amt],T_PROF[bill_npi],$A1454,T_PROF[year],N$2,T_PROF[encounter],N$4)</f>
        <v>0</v>
      </c>
      <c r="O1454" s="18">
        <f t="shared" si="157"/>
        <v>0</v>
      </c>
      <c r="P1454" s="1">
        <f t="shared" si="158"/>
        <v>0.33333333333333331</v>
      </c>
      <c r="Q1454" s="1">
        <f t="shared" si="159"/>
        <v>0</v>
      </c>
      <c r="R1454" s="1">
        <f t="shared" si="160"/>
        <v>0.33333333333333331</v>
      </c>
      <c r="S1454" s="2">
        <f>SUM($R$6:$R1454)/SUM($R$6:$R$1749)</f>
        <v>0.99618142870448023</v>
      </c>
    </row>
    <row r="1455" spans="1:19" x14ac:dyDescent="0.35">
      <c r="A1455">
        <v>1760729131</v>
      </c>
      <c r="B1455" t="s">
        <v>351</v>
      </c>
      <c r="C1455" t="s">
        <v>777</v>
      </c>
      <c r="D1455" s="1">
        <f>SUMIFS(T_PROF[claims],T_PROF[year],D$2,T_PROF[encounter],D$4,T_PROF[bill_npi],$A1455)</f>
        <v>1</v>
      </c>
      <c r="E1455" s="1">
        <f>SUMIFS(T_PROF[claims],T_PROF[year],E$2,T_PROF[encounter],E$4,T_PROF[bill_npi],$A1455)</f>
        <v>0</v>
      </c>
      <c r="F1455" s="1">
        <f t="shared" si="154"/>
        <v>1</v>
      </c>
      <c r="G1455" s="1">
        <f>SUMIFS(T_PROF[claims],T_PROF[year],G$2,T_PROF[encounter],G$4,T_PROF[bill_npi],$A1455)</f>
        <v>0</v>
      </c>
      <c r="H1455" s="1">
        <f>SUMIFS(T_PROF[claims],T_PROF[year],H$2,T_PROF[encounter],H$4,T_PROF[bill_npi],$A1455)</f>
        <v>0</v>
      </c>
      <c r="I1455" s="1">
        <f t="shared" si="155"/>
        <v>0</v>
      </c>
      <c r="J1455" s="1">
        <f>SUMIFS(T_PROF[claims],T_PROF[year],J$2,T_PROF[encounter],J$4,T_PROF[bill_npi],$A1455)</f>
        <v>0</v>
      </c>
      <c r="K1455" s="1">
        <f>SUMIFS(T_PROF[claims],T_PROF[year],K$2,T_PROF[encounter],K$4,T_PROF[bill_npi],$A1455)</f>
        <v>0</v>
      </c>
      <c r="L1455" s="1">
        <f t="shared" si="156"/>
        <v>0</v>
      </c>
      <c r="M1455" s="18">
        <f>SUMIFS(T_PROF[paid_amt],T_PROF[bill_npi],$A1455,T_PROF[year],M$2,T_PROF[encounter],M$4)</f>
        <v>0</v>
      </c>
      <c r="N1455" s="18">
        <f>SUMIFS(T_PROF[paid_amt],T_PROF[bill_npi],$A1455,T_PROF[year],N$2,T_PROF[encounter],N$4)</f>
        <v>0</v>
      </c>
      <c r="O1455" s="18">
        <f t="shared" si="157"/>
        <v>0</v>
      </c>
      <c r="P1455" s="1">
        <f t="shared" si="158"/>
        <v>0.33333333333333331</v>
      </c>
      <c r="Q1455" s="1">
        <f t="shared" si="159"/>
        <v>0</v>
      </c>
      <c r="R1455" s="1">
        <f t="shared" si="160"/>
        <v>0.33333333333333331</v>
      </c>
      <c r="S1455" s="2">
        <f>SUM($R$6:$R1455)/SUM($R$6:$R$1749)</f>
        <v>0.99619177713617546</v>
      </c>
    </row>
    <row r="1456" spans="1:19" x14ac:dyDescent="0.35">
      <c r="A1456">
        <v>1124072715</v>
      </c>
      <c r="B1456" t="s">
        <v>353</v>
      </c>
      <c r="C1456" t="s">
        <v>3196</v>
      </c>
      <c r="D1456" s="1">
        <f>SUMIFS(T_PROF[claims],T_PROF[year],D$2,T_PROF[encounter],D$4,T_PROF[bill_npi],$A1456)</f>
        <v>0</v>
      </c>
      <c r="E1456" s="1">
        <f>SUMIFS(T_PROF[claims],T_PROF[year],E$2,T_PROF[encounter],E$4,T_PROF[bill_npi],$A1456)</f>
        <v>1</v>
      </c>
      <c r="F1456" s="1">
        <f t="shared" si="154"/>
        <v>1</v>
      </c>
      <c r="G1456" s="1">
        <f>SUMIFS(T_PROF[claims],T_PROF[year],G$2,T_PROF[encounter],G$4,T_PROF[bill_npi],$A1456)</f>
        <v>0</v>
      </c>
      <c r="H1456" s="1">
        <f>SUMIFS(T_PROF[claims],T_PROF[year],H$2,T_PROF[encounter],H$4,T_PROF[bill_npi],$A1456)</f>
        <v>0</v>
      </c>
      <c r="I1456" s="1">
        <f t="shared" si="155"/>
        <v>0</v>
      </c>
      <c r="J1456" s="1">
        <f>SUMIFS(T_PROF[claims],T_PROF[year],J$2,T_PROF[encounter],J$4,T_PROF[bill_npi],$A1456)</f>
        <v>0</v>
      </c>
      <c r="K1456" s="1">
        <f>SUMIFS(T_PROF[claims],T_PROF[year],K$2,T_PROF[encounter],K$4,T_PROF[bill_npi],$A1456)</f>
        <v>0</v>
      </c>
      <c r="L1456" s="1">
        <f t="shared" si="156"/>
        <v>0</v>
      </c>
      <c r="M1456" s="18">
        <f>SUMIFS(T_PROF[paid_amt],T_PROF[bill_npi],$A1456,T_PROF[year],M$2,T_PROF[encounter],M$4)</f>
        <v>0</v>
      </c>
      <c r="N1456" s="18">
        <f>SUMIFS(T_PROF[paid_amt],T_PROF[bill_npi],$A1456,T_PROF[year],N$2,T_PROF[encounter],N$4)</f>
        <v>0</v>
      </c>
      <c r="O1456" s="18">
        <f t="shared" si="157"/>
        <v>0</v>
      </c>
      <c r="P1456" s="1">
        <f t="shared" si="158"/>
        <v>0</v>
      </c>
      <c r="Q1456" s="1">
        <f t="shared" si="159"/>
        <v>0.33333333333333331</v>
      </c>
      <c r="R1456" s="1">
        <f t="shared" si="160"/>
        <v>0.33333333333333331</v>
      </c>
      <c r="S1456" s="2">
        <f>SUM($R$6:$R1456)/SUM($R$6:$R$1749)</f>
        <v>0.99620212556787058</v>
      </c>
    </row>
    <row r="1457" spans="1:19" x14ac:dyDescent="0.35">
      <c r="A1457">
        <v>1114332517</v>
      </c>
      <c r="B1457" t="s">
        <v>351</v>
      </c>
      <c r="C1457" t="s">
        <v>777</v>
      </c>
      <c r="D1457" s="1">
        <f>SUMIFS(T_PROF[claims],T_PROF[year],D$2,T_PROF[encounter],D$4,T_PROF[bill_npi],$A1457)</f>
        <v>0</v>
      </c>
      <c r="E1457" s="1">
        <f>SUMIFS(T_PROF[claims],T_PROF[year],E$2,T_PROF[encounter],E$4,T_PROF[bill_npi],$A1457)</f>
        <v>0</v>
      </c>
      <c r="F1457" s="1">
        <f t="shared" si="154"/>
        <v>0</v>
      </c>
      <c r="G1457" s="1">
        <f>SUMIFS(T_PROF[claims],T_PROF[year],G$2,T_PROF[encounter],G$4,T_PROF[bill_npi],$A1457)</f>
        <v>1</v>
      </c>
      <c r="H1457" s="1">
        <f>SUMIFS(T_PROF[claims],T_PROF[year],H$2,T_PROF[encounter],H$4,T_PROF[bill_npi],$A1457)</f>
        <v>0</v>
      </c>
      <c r="I1457" s="1">
        <f t="shared" si="155"/>
        <v>1</v>
      </c>
      <c r="J1457" s="1">
        <f>SUMIFS(T_PROF[claims],T_PROF[year],J$2,T_PROF[encounter],J$4,T_PROF[bill_npi],$A1457)</f>
        <v>1</v>
      </c>
      <c r="K1457" s="1">
        <f>SUMIFS(T_PROF[claims],T_PROF[year],K$2,T_PROF[encounter],K$4,T_PROF[bill_npi],$A1457)</f>
        <v>0</v>
      </c>
      <c r="L1457" s="1">
        <f t="shared" si="156"/>
        <v>1</v>
      </c>
      <c r="M1457" s="18">
        <f>SUMIFS(T_PROF[paid_amt],T_PROF[bill_npi],$A1457,T_PROF[year],M$2,T_PROF[encounter],M$4)</f>
        <v>0</v>
      </c>
      <c r="N1457" s="18">
        <f>SUMIFS(T_PROF[paid_amt],T_PROF[bill_npi],$A1457,T_PROF[year],N$2,T_PROF[encounter],N$4)</f>
        <v>0</v>
      </c>
      <c r="O1457" s="18">
        <f t="shared" si="157"/>
        <v>0</v>
      </c>
      <c r="P1457" s="1">
        <f t="shared" si="158"/>
        <v>0.66666666666666663</v>
      </c>
      <c r="Q1457" s="1">
        <f t="shared" si="159"/>
        <v>0</v>
      </c>
      <c r="R1457" s="1">
        <f t="shared" si="160"/>
        <v>0.66666666666666663</v>
      </c>
      <c r="S1457" s="2">
        <f>SUM($R$6:$R1457)/SUM($R$6:$R$1749)</f>
        <v>0.99622282243126092</v>
      </c>
    </row>
    <row r="1458" spans="1:19" x14ac:dyDescent="0.35">
      <c r="A1458">
        <v>1821193939</v>
      </c>
      <c r="B1458" t="s">
        <v>352</v>
      </c>
      <c r="C1458" t="s">
        <v>2130</v>
      </c>
      <c r="D1458" s="1">
        <f>SUMIFS(T_PROF[claims],T_PROF[year],D$2,T_PROF[encounter],D$4,T_PROF[bill_npi],$A1458)</f>
        <v>0</v>
      </c>
      <c r="E1458" s="1">
        <f>SUMIFS(T_PROF[claims],T_PROF[year],E$2,T_PROF[encounter],E$4,T_PROF[bill_npi],$A1458)</f>
        <v>0</v>
      </c>
      <c r="F1458" s="1">
        <f t="shared" si="154"/>
        <v>0</v>
      </c>
      <c r="G1458" s="1">
        <f>SUMIFS(T_PROF[claims],T_PROF[year],G$2,T_PROF[encounter],G$4,T_PROF[bill_npi],$A1458)</f>
        <v>0</v>
      </c>
      <c r="H1458" s="1">
        <f>SUMIFS(T_PROF[claims],T_PROF[year],H$2,T_PROF[encounter],H$4,T_PROF[bill_npi],$A1458)</f>
        <v>0</v>
      </c>
      <c r="I1458" s="1">
        <f t="shared" si="155"/>
        <v>0</v>
      </c>
      <c r="J1458" s="1">
        <f>SUMIFS(T_PROF[claims],T_PROF[year],J$2,T_PROF[encounter],J$4,T_PROF[bill_npi],$A1458)</f>
        <v>0</v>
      </c>
      <c r="K1458" s="1">
        <f>SUMIFS(T_PROF[claims],T_PROF[year],K$2,T_PROF[encounter],K$4,T_PROF[bill_npi],$A1458)</f>
        <v>0</v>
      </c>
      <c r="L1458" s="1">
        <f t="shared" si="156"/>
        <v>0</v>
      </c>
      <c r="M1458" s="18">
        <f>SUMIFS(T_PROF[paid_amt],T_PROF[bill_npi],$A1458,T_PROF[year],M$2,T_PROF[encounter],M$4)</f>
        <v>0</v>
      </c>
      <c r="N1458" s="18">
        <f>SUMIFS(T_PROF[paid_amt],T_PROF[bill_npi],$A1458,T_PROF[year],N$2,T_PROF[encounter],N$4)</f>
        <v>0</v>
      </c>
      <c r="O1458" s="18">
        <f t="shared" si="157"/>
        <v>0</v>
      </c>
      <c r="P1458" s="1">
        <f t="shared" si="158"/>
        <v>0</v>
      </c>
      <c r="Q1458" s="1">
        <f t="shared" si="159"/>
        <v>0</v>
      </c>
      <c r="R1458" s="1">
        <f t="shared" si="160"/>
        <v>0</v>
      </c>
      <c r="S1458" s="2">
        <f>SUM($R$6:$R1458)/SUM($R$6:$R$1749)</f>
        <v>0.99622282243126092</v>
      </c>
    </row>
    <row r="1459" spans="1:19" x14ac:dyDescent="0.35">
      <c r="A1459">
        <v>1639134588</v>
      </c>
      <c r="B1459" t="s">
        <v>356</v>
      </c>
      <c r="C1459" t="s">
        <v>777</v>
      </c>
      <c r="D1459" s="1">
        <f>SUMIFS(T_PROF[claims],T_PROF[year],D$2,T_PROF[encounter],D$4,T_PROF[bill_npi],$A1459)</f>
        <v>0</v>
      </c>
      <c r="E1459" s="1">
        <f>SUMIFS(T_PROF[claims],T_PROF[year],E$2,T_PROF[encounter],E$4,T_PROF[bill_npi],$A1459)</f>
        <v>0</v>
      </c>
      <c r="F1459" s="1">
        <f t="shared" si="154"/>
        <v>0</v>
      </c>
      <c r="G1459" s="1">
        <f>SUMIFS(T_PROF[claims],T_PROF[year],G$2,T_PROF[encounter],G$4,T_PROF[bill_npi],$A1459)</f>
        <v>0</v>
      </c>
      <c r="H1459" s="1">
        <f>SUMIFS(T_PROF[claims],T_PROF[year],H$2,T_PROF[encounter],H$4,T_PROF[bill_npi],$A1459)</f>
        <v>1</v>
      </c>
      <c r="I1459" s="1">
        <f t="shared" si="155"/>
        <v>1</v>
      </c>
      <c r="J1459" s="1">
        <f>SUMIFS(T_PROF[claims],T_PROF[year],J$2,T_PROF[encounter],J$4,T_PROF[bill_npi],$A1459)</f>
        <v>0</v>
      </c>
      <c r="K1459" s="1">
        <f>SUMIFS(T_PROF[claims],T_PROF[year],K$2,T_PROF[encounter],K$4,T_PROF[bill_npi],$A1459)</f>
        <v>1</v>
      </c>
      <c r="L1459" s="1">
        <f t="shared" si="156"/>
        <v>1</v>
      </c>
      <c r="M1459" s="18">
        <f>SUMIFS(T_PROF[paid_amt],T_PROF[bill_npi],$A1459,T_PROF[year],M$2,T_PROF[encounter],M$4)</f>
        <v>0</v>
      </c>
      <c r="N1459" s="18">
        <f>SUMIFS(T_PROF[paid_amt],T_PROF[bill_npi],$A1459,T_PROF[year],N$2,T_PROF[encounter],N$4)</f>
        <v>2441.27</v>
      </c>
      <c r="O1459" s="18">
        <f t="shared" si="157"/>
        <v>2441.27</v>
      </c>
      <c r="P1459" s="1">
        <f t="shared" si="158"/>
        <v>0</v>
      </c>
      <c r="Q1459" s="1">
        <f t="shared" si="159"/>
        <v>0.66666666666666663</v>
      </c>
      <c r="R1459" s="1">
        <f t="shared" si="160"/>
        <v>0.66666666666666663</v>
      </c>
      <c r="S1459" s="2">
        <f>SUM($R$6:$R1459)/SUM($R$6:$R$1749)</f>
        <v>0.99624351929465138</v>
      </c>
    </row>
    <row r="1460" spans="1:19" x14ac:dyDescent="0.35">
      <c r="A1460">
        <v>1437233863</v>
      </c>
      <c r="B1460" t="s">
        <v>351</v>
      </c>
      <c r="C1460" t="s">
        <v>777</v>
      </c>
      <c r="D1460" s="1">
        <f>SUMIFS(T_PROF[claims],T_PROF[year],D$2,T_PROF[encounter],D$4,T_PROF[bill_npi],$A1460)</f>
        <v>0</v>
      </c>
      <c r="E1460" s="1">
        <f>SUMIFS(T_PROF[claims],T_PROF[year],E$2,T_PROF[encounter],E$4,T_PROF[bill_npi],$A1460)</f>
        <v>0</v>
      </c>
      <c r="F1460" s="1">
        <f t="shared" si="154"/>
        <v>0</v>
      </c>
      <c r="G1460" s="1">
        <f>SUMIFS(T_PROF[claims],T_PROF[year],G$2,T_PROF[encounter],G$4,T_PROF[bill_npi],$A1460)</f>
        <v>0</v>
      </c>
      <c r="H1460" s="1">
        <f>SUMIFS(T_PROF[claims],T_PROF[year],H$2,T_PROF[encounter],H$4,T_PROF[bill_npi],$A1460)</f>
        <v>0</v>
      </c>
      <c r="I1460" s="1">
        <f t="shared" si="155"/>
        <v>0</v>
      </c>
      <c r="J1460" s="1">
        <f>SUMIFS(T_PROF[claims],T_PROF[year],J$2,T_PROF[encounter],J$4,T_PROF[bill_npi],$A1460)</f>
        <v>0</v>
      </c>
      <c r="K1460" s="1">
        <f>SUMIFS(T_PROF[claims],T_PROF[year],K$2,T_PROF[encounter],K$4,T_PROF[bill_npi],$A1460)</f>
        <v>0</v>
      </c>
      <c r="L1460" s="1">
        <f t="shared" si="156"/>
        <v>0</v>
      </c>
      <c r="M1460" s="18">
        <f>SUMIFS(T_PROF[paid_amt],T_PROF[bill_npi],$A1460,T_PROF[year],M$2,T_PROF[encounter],M$4)</f>
        <v>0</v>
      </c>
      <c r="N1460" s="18">
        <f>SUMIFS(T_PROF[paid_amt],T_PROF[bill_npi],$A1460,T_PROF[year],N$2,T_PROF[encounter],N$4)</f>
        <v>0</v>
      </c>
      <c r="O1460" s="18">
        <f t="shared" si="157"/>
        <v>0</v>
      </c>
      <c r="P1460" s="1">
        <f t="shared" si="158"/>
        <v>0</v>
      </c>
      <c r="Q1460" s="1">
        <f t="shared" si="159"/>
        <v>0</v>
      </c>
      <c r="R1460" s="1">
        <f t="shared" si="160"/>
        <v>0</v>
      </c>
      <c r="S1460" s="2">
        <f>SUM($R$6:$R1460)/SUM($R$6:$R$1749)</f>
        <v>0.99624351929465138</v>
      </c>
    </row>
    <row r="1461" spans="1:19" x14ac:dyDescent="0.35">
      <c r="A1461">
        <v>1114959327</v>
      </c>
      <c r="B1461" t="s">
        <v>353</v>
      </c>
      <c r="C1461" t="s">
        <v>3196</v>
      </c>
      <c r="D1461" s="1">
        <f>SUMIFS(T_PROF[claims],T_PROF[year],D$2,T_PROF[encounter],D$4,T_PROF[bill_npi],$A1461)</f>
        <v>0</v>
      </c>
      <c r="E1461" s="1">
        <f>SUMIFS(T_PROF[claims],T_PROF[year],E$2,T_PROF[encounter],E$4,T_PROF[bill_npi],$A1461)</f>
        <v>0</v>
      </c>
      <c r="F1461" s="1">
        <f t="shared" si="154"/>
        <v>0</v>
      </c>
      <c r="G1461" s="1">
        <f>SUMIFS(T_PROF[claims],T_PROF[year],G$2,T_PROF[encounter],G$4,T_PROF[bill_npi],$A1461)</f>
        <v>0</v>
      </c>
      <c r="H1461" s="1">
        <f>SUMIFS(T_PROF[claims],T_PROF[year],H$2,T_PROF[encounter],H$4,T_PROF[bill_npi],$A1461)</f>
        <v>1</v>
      </c>
      <c r="I1461" s="1">
        <f t="shared" si="155"/>
        <v>1</v>
      </c>
      <c r="J1461" s="1">
        <f>SUMIFS(T_PROF[claims],T_PROF[year],J$2,T_PROF[encounter],J$4,T_PROF[bill_npi],$A1461)</f>
        <v>0</v>
      </c>
      <c r="K1461" s="1">
        <f>SUMIFS(T_PROF[claims],T_PROF[year],K$2,T_PROF[encounter],K$4,T_PROF[bill_npi],$A1461)</f>
        <v>2</v>
      </c>
      <c r="L1461" s="1">
        <f t="shared" si="156"/>
        <v>2</v>
      </c>
      <c r="M1461" s="18">
        <f>SUMIFS(T_PROF[paid_amt],T_PROF[bill_npi],$A1461,T_PROF[year],M$2,T_PROF[encounter],M$4)</f>
        <v>0</v>
      </c>
      <c r="N1461" s="18">
        <f>SUMIFS(T_PROF[paid_amt],T_PROF[bill_npi],$A1461,T_PROF[year],N$2,T_PROF[encounter],N$4)</f>
        <v>3549.34</v>
      </c>
      <c r="O1461" s="18">
        <f t="shared" si="157"/>
        <v>3549.34</v>
      </c>
      <c r="P1461" s="1">
        <f t="shared" si="158"/>
        <v>0</v>
      </c>
      <c r="Q1461" s="1">
        <f t="shared" si="159"/>
        <v>1</v>
      </c>
      <c r="R1461" s="1">
        <f t="shared" si="160"/>
        <v>1</v>
      </c>
      <c r="S1461" s="2">
        <f>SUM($R$6:$R1461)/SUM($R$6:$R$1749)</f>
        <v>0.99627456458973684</v>
      </c>
    </row>
    <row r="1462" spans="1:19" x14ac:dyDescent="0.35">
      <c r="A1462">
        <v>1346349438</v>
      </c>
      <c r="B1462" t="s">
        <v>399</v>
      </c>
      <c r="C1462" t="s">
        <v>2306</v>
      </c>
      <c r="D1462" s="1">
        <f>SUMIFS(T_PROF[claims],T_PROF[year],D$2,T_PROF[encounter],D$4,T_PROF[bill_npi],$A1462)</f>
        <v>0</v>
      </c>
      <c r="E1462" s="1">
        <f>SUMIFS(T_PROF[claims],T_PROF[year],E$2,T_PROF[encounter],E$4,T_PROF[bill_npi],$A1462)</f>
        <v>0</v>
      </c>
      <c r="F1462" s="1">
        <f t="shared" si="154"/>
        <v>0</v>
      </c>
      <c r="G1462" s="1">
        <f>SUMIFS(T_PROF[claims],T_PROF[year],G$2,T_PROF[encounter],G$4,T_PROF[bill_npi],$A1462)</f>
        <v>0</v>
      </c>
      <c r="H1462" s="1">
        <f>SUMIFS(T_PROF[claims],T_PROF[year],H$2,T_PROF[encounter],H$4,T_PROF[bill_npi],$A1462)</f>
        <v>0</v>
      </c>
      <c r="I1462" s="1">
        <f t="shared" si="155"/>
        <v>0</v>
      </c>
      <c r="J1462" s="1">
        <f>SUMIFS(T_PROF[claims],T_PROF[year],J$2,T_PROF[encounter],J$4,T_PROF[bill_npi],$A1462)</f>
        <v>0</v>
      </c>
      <c r="K1462" s="1">
        <f>SUMIFS(T_PROF[claims],T_PROF[year],K$2,T_PROF[encounter],K$4,T_PROF[bill_npi],$A1462)</f>
        <v>0</v>
      </c>
      <c r="L1462" s="1">
        <f t="shared" si="156"/>
        <v>0</v>
      </c>
      <c r="M1462" s="18">
        <f>SUMIFS(T_PROF[paid_amt],T_PROF[bill_npi],$A1462,T_PROF[year],M$2,T_PROF[encounter],M$4)</f>
        <v>0</v>
      </c>
      <c r="N1462" s="18">
        <f>SUMIFS(T_PROF[paid_amt],T_PROF[bill_npi],$A1462,T_PROF[year],N$2,T_PROF[encounter],N$4)</f>
        <v>0</v>
      </c>
      <c r="O1462" s="18">
        <f t="shared" si="157"/>
        <v>0</v>
      </c>
      <c r="P1462" s="1">
        <f t="shared" si="158"/>
        <v>0</v>
      </c>
      <c r="Q1462" s="1">
        <f t="shared" si="159"/>
        <v>0</v>
      </c>
      <c r="R1462" s="1">
        <f t="shared" si="160"/>
        <v>0</v>
      </c>
      <c r="S1462" s="2">
        <f>SUM($R$6:$R1462)/SUM($R$6:$R$1749)</f>
        <v>0.99627456458973684</v>
      </c>
    </row>
    <row r="1463" spans="1:19" x14ac:dyDescent="0.35">
      <c r="A1463">
        <v>1205944006</v>
      </c>
      <c r="B1463" t="s">
        <v>361</v>
      </c>
      <c r="C1463" t="s">
        <v>546</v>
      </c>
      <c r="D1463" s="1">
        <f>SUMIFS(T_PROF[claims],T_PROF[year],D$2,T_PROF[encounter],D$4,T_PROF[bill_npi],$A1463)</f>
        <v>0</v>
      </c>
      <c r="E1463" s="1">
        <f>SUMIFS(T_PROF[claims],T_PROF[year],E$2,T_PROF[encounter],E$4,T_PROF[bill_npi],$A1463)</f>
        <v>0</v>
      </c>
      <c r="F1463" s="1">
        <f t="shared" si="154"/>
        <v>0</v>
      </c>
      <c r="G1463" s="1">
        <f>SUMIFS(T_PROF[claims],T_PROF[year],G$2,T_PROF[encounter],G$4,T_PROF[bill_npi],$A1463)</f>
        <v>0</v>
      </c>
      <c r="H1463" s="1">
        <f>SUMIFS(T_PROF[claims],T_PROF[year],H$2,T_PROF[encounter],H$4,T_PROF[bill_npi],$A1463)</f>
        <v>0</v>
      </c>
      <c r="I1463" s="1">
        <f t="shared" si="155"/>
        <v>0</v>
      </c>
      <c r="J1463" s="1">
        <f>SUMIFS(T_PROF[claims],T_PROF[year],J$2,T_PROF[encounter],J$4,T_PROF[bill_npi],$A1463)</f>
        <v>0</v>
      </c>
      <c r="K1463" s="1">
        <f>SUMIFS(T_PROF[claims],T_PROF[year],K$2,T_PROF[encounter],K$4,T_PROF[bill_npi],$A1463)</f>
        <v>0</v>
      </c>
      <c r="L1463" s="1">
        <f t="shared" si="156"/>
        <v>0</v>
      </c>
      <c r="M1463" s="18">
        <f>SUMIFS(T_PROF[paid_amt],T_PROF[bill_npi],$A1463,T_PROF[year],M$2,T_PROF[encounter],M$4)</f>
        <v>0</v>
      </c>
      <c r="N1463" s="18">
        <f>SUMIFS(T_PROF[paid_amt],T_PROF[bill_npi],$A1463,T_PROF[year],N$2,T_PROF[encounter],N$4)</f>
        <v>0</v>
      </c>
      <c r="O1463" s="18">
        <f t="shared" si="157"/>
        <v>0</v>
      </c>
      <c r="P1463" s="1">
        <f t="shared" si="158"/>
        <v>0</v>
      </c>
      <c r="Q1463" s="1">
        <f t="shared" si="159"/>
        <v>0</v>
      </c>
      <c r="R1463" s="1">
        <f t="shared" si="160"/>
        <v>0</v>
      </c>
      <c r="S1463" s="2">
        <f>SUM($R$6:$R1463)/SUM($R$6:$R$1749)</f>
        <v>0.99627456458973684</v>
      </c>
    </row>
    <row r="1464" spans="1:19" x14ac:dyDescent="0.35">
      <c r="A1464">
        <v>1154384469</v>
      </c>
      <c r="B1464" t="s">
        <v>351</v>
      </c>
      <c r="C1464" t="s">
        <v>777</v>
      </c>
      <c r="D1464" s="1">
        <f>SUMIFS(T_PROF[claims],T_PROF[year],D$2,T_PROF[encounter],D$4,T_PROF[bill_npi],$A1464)</f>
        <v>0</v>
      </c>
      <c r="E1464" s="1">
        <f>SUMIFS(T_PROF[claims],T_PROF[year],E$2,T_PROF[encounter],E$4,T_PROF[bill_npi],$A1464)</f>
        <v>0</v>
      </c>
      <c r="F1464" s="1">
        <f t="shared" si="154"/>
        <v>0</v>
      </c>
      <c r="G1464" s="1">
        <f>SUMIFS(T_PROF[claims],T_PROF[year],G$2,T_PROF[encounter],G$4,T_PROF[bill_npi],$A1464)</f>
        <v>0</v>
      </c>
      <c r="H1464" s="1">
        <f>SUMIFS(T_PROF[claims],T_PROF[year],H$2,T_PROF[encounter],H$4,T_PROF[bill_npi],$A1464)</f>
        <v>0</v>
      </c>
      <c r="I1464" s="1">
        <f t="shared" si="155"/>
        <v>0</v>
      </c>
      <c r="J1464" s="1">
        <f>SUMIFS(T_PROF[claims],T_PROF[year],J$2,T_PROF[encounter],J$4,T_PROF[bill_npi],$A1464)</f>
        <v>0</v>
      </c>
      <c r="K1464" s="1">
        <f>SUMIFS(T_PROF[claims],T_PROF[year],K$2,T_PROF[encounter],K$4,T_PROF[bill_npi],$A1464)</f>
        <v>0</v>
      </c>
      <c r="L1464" s="1">
        <f t="shared" si="156"/>
        <v>0</v>
      </c>
      <c r="M1464" s="18">
        <f>SUMIFS(T_PROF[paid_amt],T_PROF[bill_npi],$A1464,T_PROF[year],M$2,T_PROF[encounter],M$4)</f>
        <v>0</v>
      </c>
      <c r="N1464" s="18">
        <f>SUMIFS(T_PROF[paid_amt],T_PROF[bill_npi],$A1464,T_PROF[year],N$2,T_PROF[encounter],N$4)</f>
        <v>0</v>
      </c>
      <c r="O1464" s="18">
        <f t="shared" si="157"/>
        <v>0</v>
      </c>
      <c r="P1464" s="1">
        <f t="shared" si="158"/>
        <v>0</v>
      </c>
      <c r="Q1464" s="1">
        <f t="shared" si="159"/>
        <v>0</v>
      </c>
      <c r="R1464" s="1">
        <f t="shared" si="160"/>
        <v>0</v>
      </c>
      <c r="S1464" s="2">
        <f>SUM($R$6:$R1464)/SUM($R$6:$R$1749)</f>
        <v>0.99627456458973684</v>
      </c>
    </row>
    <row r="1465" spans="1:19" x14ac:dyDescent="0.35">
      <c r="A1465">
        <v>1528123585</v>
      </c>
      <c r="B1465" t="s">
        <v>358</v>
      </c>
      <c r="C1465" t="s">
        <v>777</v>
      </c>
      <c r="D1465" s="1">
        <f>SUMIFS(T_PROF[claims],T_PROF[year],D$2,T_PROF[encounter],D$4,T_PROF[bill_npi],$A1465)</f>
        <v>0</v>
      </c>
      <c r="E1465" s="1">
        <f>SUMIFS(T_PROF[claims],T_PROF[year],E$2,T_PROF[encounter],E$4,T_PROF[bill_npi],$A1465)</f>
        <v>0</v>
      </c>
      <c r="F1465" s="1">
        <f t="shared" si="154"/>
        <v>0</v>
      </c>
      <c r="G1465" s="1">
        <f>SUMIFS(T_PROF[claims],T_PROF[year],G$2,T_PROF[encounter],G$4,T_PROF[bill_npi],$A1465)</f>
        <v>0</v>
      </c>
      <c r="H1465" s="1">
        <f>SUMIFS(T_PROF[claims],T_PROF[year],H$2,T_PROF[encounter],H$4,T_PROF[bill_npi],$A1465)</f>
        <v>1</v>
      </c>
      <c r="I1465" s="1">
        <f t="shared" si="155"/>
        <v>1</v>
      </c>
      <c r="J1465" s="1">
        <f>SUMIFS(T_PROF[claims],T_PROF[year],J$2,T_PROF[encounter],J$4,T_PROF[bill_npi],$A1465)</f>
        <v>0</v>
      </c>
      <c r="K1465" s="1">
        <f>SUMIFS(T_PROF[claims],T_PROF[year],K$2,T_PROF[encounter],K$4,T_PROF[bill_npi],$A1465)</f>
        <v>0</v>
      </c>
      <c r="L1465" s="1">
        <f t="shared" si="156"/>
        <v>0</v>
      </c>
      <c r="M1465" s="18">
        <f>SUMIFS(T_PROF[paid_amt],T_PROF[bill_npi],$A1465,T_PROF[year],M$2,T_PROF[encounter],M$4)</f>
        <v>0</v>
      </c>
      <c r="N1465" s="18">
        <f>SUMIFS(T_PROF[paid_amt],T_PROF[bill_npi],$A1465,T_PROF[year],N$2,T_PROF[encounter],N$4)</f>
        <v>0</v>
      </c>
      <c r="O1465" s="18">
        <f t="shared" si="157"/>
        <v>0</v>
      </c>
      <c r="P1465" s="1">
        <f t="shared" si="158"/>
        <v>0</v>
      </c>
      <c r="Q1465" s="1">
        <f t="shared" si="159"/>
        <v>0.33333333333333331</v>
      </c>
      <c r="R1465" s="1">
        <f t="shared" si="160"/>
        <v>0.33333333333333331</v>
      </c>
      <c r="S1465" s="2">
        <f>SUM($R$6:$R1465)/SUM($R$6:$R$1749)</f>
        <v>0.99628491302143196</v>
      </c>
    </row>
    <row r="1466" spans="1:19" x14ac:dyDescent="0.35">
      <c r="A1466">
        <v>1437579018</v>
      </c>
      <c r="B1466" t="s">
        <v>351</v>
      </c>
      <c r="C1466" t="s">
        <v>777</v>
      </c>
      <c r="D1466" s="1">
        <f>SUMIFS(T_PROF[claims],T_PROF[year],D$2,T_PROF[encounter],D$4,T_PROF[bill_npi],$A1466)</f>
        <v>1</v>
      </c>
      <c r="E1466" s="1">
        <f>SUMIFS(T_PROF[claims],T_PROF[year],E$2,T_PROF[encounter],E$4,T_PROF[bill_npi],$A1466)</f>
        <v>0</v>
      </c>
      <c r="F1466" s="1">
        <f t="shared" si="154"/>
        <v>1</v>
      </c>
      <c r="G1466" s="1">
        <f>SUMIFS(T_PROF[claims],T_PROF[year],G$2,T_PROF[encounter],G$4,T_PROF[bill_npi],$A1466)</f>
        <v>0</v>
      </c>
      <c r="H1466" s="1">
        <f>SUMIFS(T_PROF[claims],T_PROF[year],H$2,T_PROF[encounter],H$4,T_PROF[bill_npi],$A1466)</f>
        <v>0</v>
      </c>
      <c r="I1466" s="1">
        <f t="shared" si="155"/>
        <v>0</v>
      </c>
      <c r="J1466" s="1">
        <f>SUMIFS(T_PROF[claims],T_PROF[year],J$2,T_PROF[encounter],J$4,T_PROF[bill_npi],$A1466)</f>
        <v>0</v>
      </c>
      <c r="K1466" s="1">
        <f>SUMIFS(T_PROF[claims],T_PROF[year],K$2,T_PROF[encounter],K$4,T_PROF[bill_npi],$A1466)</f>
        <v>0</v>
      </c>
      <c r="L1466" s="1">
        <f t="shared" si="156"/>
        <v>0</v>
      </c>
      <c r="M1466" s="18">
        <f>SUMIFS(T_PROF[paid_amt],T_PROF[bill_npi],$A1466,T_PROF[year],M$2,T_PROF[encounter],M$4)</f>
        <v>0</v>
      </c>
      <c r="N1466" s="18">
        <f>SUMIFS(T_PROF[paid_amt],T_PROF[bill_npi],$A1466,T_PROF[year],N$2,T_PROF[encounter],N$4)</f>
        <v>0</v>
      </c>
      <c r="O1466" s="18">
        <f t="shared" si="157"/>
        <v>0</v>
      </c>
      <c r="P1466" s="1">
        <f t="shared" si="158"/>
        <v>0.33333333333333331</v>
      </c>
      <c r="Q1466" s="1">
        <f t="shared" si="159"/>
        <v>0</v>
      </c>
      <c r="R1466" s="1">
        <f t="shared" si="160"/>
        <v>0.33333333333333331</v>
      </c>
      <c r="S1466" s="2">
        <f>SUM($R$6:$R1466)/SUM($R$6:$R$1749)</f>
        <v>0.99629526145312719</v>
      </c>
    </row>
    <row r="1467" spans="1:19" x14ac:dyDescent="0.35">
      <c r="A1467">
        <v>1999999984</v>
      </c>
      <c r="B1467" t="s">
        <v>342</v>
      </c>
      <c r="C1467" t="e">
        <v>#N/A</v>
      </c>
      <c r="D1467" s="1">
        <f>SUMIFS(T_PROF[claims],T_PROF[year],D$2,T_PROF[encounter],D$4,T_PROF[bill_npi],$A1467)</f>
        <v>0</v>
      </c>
      <c r="E1467" s="1">
        <f>SUMIFS(T_PROF[claims],T_PROF[year],E$2,T_PROF[encounter],E$4,T_PROF[bill_npi],$A1467)</f>
        <v>0</v>
      </c>
      <c r="F1467" s="1">
        <f t="shared" si="154"/>
        <v>0</v>
      </c>
      <c r="G1467" s="1">
        <f>SUMIFS(T_PROF[claims],T_PROF[year],G$2,T_PROF[encounter],G$4,T_PROF[bill_npi],$A1467)</f>
        <v>0</v>
      </c>
      <c r="H1467" s="1">
        <f>SUMIFS(T_PROF[claims],T_PROF[year],H$2,T_PROF[encounter],H$4,T_PROF[bill_npi],$A1467)</f>
        <v>0</v>
      </c>
      <c r="I1467" s="1">
        <f t="shared" si="155"/>
        <v>0</v>
      </c>
      <c r="J1467" s="1">
        <f>SUMIFS(T_PROF[claims],T_PROF[year],J$2,T_PROF[encounter],J$4,T_PROF[bill_npi],$A1467)</f>
        <v>0</v>
      </c>
      <c r="K1467" s="1">
        <f>SUMIFS(T_PROF[claims],T_PROF[year],K$2,T_PROF[encounter],K$4,T_PROF[bill_npi],$A1467)</f>
        <v>0</v>
      </c>
      <c r="L1467" s="1">
        <f t="shared" si="156"/>
        <v>0</v>
      </c>
      <c r="M1467" s="18">
        <f>SUMIFS(T_PROF[paid_amt],T_PROF[bill_npi],$A1467,T_PROF[year],M$2,T_PROF[encounter],M$4)</f>
        <v>0</v>
      </c>
      <c r="N1467" s="18">
        <f>SUMIFS(T_PROF[paid_amt],T_PROF[bill_npi],$A1467,T_PROF[year],N$2,T_PROF[encounter],N$4)</f>
        <v>0</v>
      </c>
      <c r="O1467" s="18">
        <f t="shared" si="157"/>
        <v>0</v>
      </c>
      <c r="P1467" s="1">
        <f t="shared" si="158"/>
        <v>0</v>
      </c>
      <c r="Q1467" s="1">
        <f t="shared" si="159"/>
        <v>0</v>
      </c>
      <c r="R1467" s="1">
        <f t="shared" si="160"/>
        <v>0</v>
      </c>
      <c r="S1467" s="2">
        <f>SUM($R$6:$R1467)/SUM($R$6:$R$1749)</f>
        <v>0.99629526145312719</v>
      </c>
    </row>
    <row r="1468" spans="1:19" x14ac:dyDescent="0.35">
      <c r="A1468">
        <v>1710901210</v>
      </c>
      <c r="B1468" t="s">
        <v>400</v>
      </c>
      <c r="C1468" t="s">
        <v>2306</v>
      </c>
      <c r="D1468" s="1">
        <f>SUMIFS(T_PROF[claims],T_PROF[year],D$2,T_PROF[encounter],D$4,T_PROF[bill_npi],$A1468)</f>
        <v>1</v>
      </c>
      <c r="E1468" s="1">
        <f>SUMIFS(T_PROF[claims],T_PROF[year],E$2,T_PROF[encounter],E$4,T_PROF[bill_npi],$A1468)</f>
        <v>0</v>
      </c>
      <c r="F1468" s="1">
        <f t="shared" si="154"/>
        <v>1</v>
      </c>
      <c r="G1468" s="1">
        <f>SUMIFS(T_PROF[claims],T_PROF[year],G$2,T_PROF[encounter],G$4,T_PROF[bill_npi],$A1468)</f>
        <v>0</v>
      </c>
      <c r="H1468" s="1">
        <f>SUMIFS(T_PROF[claims],T_PROF[year],H$2,T_PROF[encounter],H$4,T_PROF[bill_npi],$A1468)</f>
        <v>0</v>
      </c>
      <c r="I1468" s="1">
        <f t="shared" si="155"/>
        <v>0</v>
      </c>
      <c r="J1468" s="1">
        <f>SUMIFS(T_PROF[claims],T_PROF[year],J$2,T_PROF[encounter],J$4,T_PROF[bill_npi],$A1468)</f>
        <v>0</v>
      </c>
      <c r="K1468" s="1">
        <f>SUMIFS(T_PROF[claims],T_PROF[year],K$2,T_PROF[encounter],K$4,T_PROF[bill_npi],$A1468)</f>
        <v>0</v>
      </c>
      <c r="L1468" s="1">
        <f t="shared" si="156"/>
        <v>0</v>
      </c>
      <c r="M1468" s="18">
        <f>SUMIFS(T_PROF[paid_amt],T_PROF[bill_npi],$A1468,T_PROF[year],M$2,T_PROF[encounter],M$4)</f>
        <v>0</v>
      </c>
      <c r="N1468" s="18">
        <f>SUMIFS(T_PROF[paid_amt],T_PROF[bill_npi],$A1468,T_PROF[year],N$2,T_PROF[encounter],N$4)</f>
        <v>0</v>
      </c>
      <c r="O1468" s="18">
        <f t="shared" si="157"/>
        <v>0</v>
      </c>
      <c r="P1468" s="1">
        <f t="shared" si="158"/>
        <v>0.33333333333333331</v>
      </c>
      <c r="Q1468" s="1">
        <f t="shared" si="159"/>
        <v>0</v>
      </c>
      <c r="R1468" s="1">
        <f t="shared" si="160"/>
        <v>0.33333333333333331</v>
      </c>
      <c r="S1468" s="2">
        <f>SUM($R$6:$R1468)/SUM($R$6:$R$1749)</f>
        <v>0.99630560988482231</v>
      </c>
    </row>
    <row r="1469" spans="1:19" x14ac:dyDescent="0.35">
      <c r="A1469">
        <v>1881767622</v>
      </c>
      <c r="B1469" t="s">
        <v>351</v>
      </c>
      <c r="C1469" t="s">
        <v>777</v>
      </c>
      <c r="D1469" s="1">
        <f>SUMIFS(T_PROF[claims],T_PROF[year],D$2,T_PROF[encounter],D$4,T_PROF[bill_npi],$A1469)</f>
        <v>1</v>
      </c>
      <c r="E1469" s="1">
        <f>SUMIFS(T_PROF[claims],T_PROF[year],E$2,T_PROF[encounter],E$4,T_PROF[bill_npi],$A1469)</f>
        <v>0</v>
      </c>
      <c r="F1469" s="1">
        <f t="shared" si="154"/>
        <v>1</v>
      </c>
      <c r="G1469" s="1">
        <f>SUMIFS(T_PROF[claims],T_PROF[year],G$2,T_PROF[encounter],G$4,T_PROF[bill_npi],$A1469)</f>
        <v>0</v>
      </c>
      <c r="H1469" s="1">
        <f>SUMIFS(T_PROF[claims],T_PROF[year],H$2,T_PROF[encounter],H$4,T_PROF[bill_npi],$A1469)</f>
        <v>0</v>
      </c>
      <c r="I1469" s="1">
        <f t="shared" si="155"/>
        <v>0</v>
      </c>
      <c r="J1469" s="1">
        <f>SUMIFS(T_PROF[claims],T_PROF[year],J$2,T_PROF[encounter],J$4,T_PROF[bill_npi],$A1469)</f>
        <v>2</v>
      </c>
      <c r="K1469" s="1">
        <f>SUMIFS(T_PROF[claims],T_PROF[year],K$2,T_PROF[encounter],K$4,T_PROF[bill_npi],$A1469)</f>
        <v>0</v>
      </c>
      <c r="L1469" s="1">
        <f t="shared" si="156"/>
        <v>2</v>
      </c>
      <c r="M1469" s="18">
        <f>SUMIFS(T_PROF[paid_amt],T_PROF[bill_npi],$A1469,T_PROF[year],M$2,T_PROF[encounter],M$4)</f>
        <v>3441.5</v>
      </c>
      <c r="N1469" s="18">
        <f>SUMIFS(T_PROF[paid_amt],T_PROF[bill_npi],$A1469,T_PROF[year],N$2,T_PROF[encounter],N$4)</f>
        <v>0</v>
      </c>
      <c r="O1469" s="18">
        <f t="shared" si="157"/>
        <v>3441.5</v>
      </c>
      <c r="P1469" s="1">
        <f t="shared" si="158"/>
        <v>1</v>
      </c>
      <c r="Q1469" s="1">
        <f t="shared" si="159"/>
        <v>0</v>
      </c>
      <c r="R1469" s="1">
        <f t="shared" si="160"/>
        <v>1</v>
      </c>
      <c r="S1469" s="2">
        <f>SUM($R$6:$R1469)/SUM($R$6:$R$1749)</f>
        <v>0.99633665517990777</v>
      </c>
    </row>
    <row r="1470" spans="1:19" x14ac:dyDescent="0.35">
      <c r="A1470">
        <v>1558397752</v>
      </c>
      <c r="B1470" t="s">
        <v>361</v>
      </c>
      <c r="C1470" t="s">
        <v>546</v>
      </c>
      <c r="D1470" s="1">
        <f>SUMIFS(T_PROF[claims],T_PROF[year],D$2,T_PROF[encounter],D$4,T_PROF[bill_npi],$A1470)</f>
        <v>0</v>
      </c>
      <c r="E1470" s="1">
        <f>SUMIFS(T_PROF[claims],T_PROF[year],E$2,T_PROF[encounter],E$4,T_PROF[bill_npi],$A1470)</f>
        <v>0</v>
      </c>
      <c r="F1470" s="1">
        <f t="shared" si="154"/>
        <v>0</v>
      </c>
      <c r="G1470" s="1">
        <f>SUMIFS(T_PROF[claims],T_PROF[year],G$2,T_PROF[encounter],G$4,T_PROF[bill_npi],$A1470)</f>
        <v>0</v>
      </c>
      <c r="H1470" s="1">
        <f>SUMIFS(T_PROF[claims],T_PROF[year],H$2,T_PROF[encounter],H$4,T_PROF[bill_npi],$A1470)</f>
        <v>0</v>
      </c>
      <c r="I1470" s="1">
        <f t="shared" si="155"/>
        <v>0</v>
      </c>
      <c r="J1470" s="1">
        <f>SUMIFS(T_PROF[claims],T_PROF[year],J$2,T_PROF[encounter],J$4,T_PROF[bill_npi],$A1470)</f>
        <v>0</v>
      </c>
      <c r="K1470" s="1">
        <f>SUMIFS(T_PROF[claims],T_PROF[year],K$2,T_PROF[encounter],K$4,T_PROF[bill_npi],$A1470)</f>
        <v>0</v>
      </c>
      <c r="L1470" s="1">
        <f t="shared" si="156"/>
        <v>0</v>
      </c>
      <c r="M1470" s="18">
        <f>SUMIFS(T_PROF[paid_amt],T_PROF[bill_npi],$A1470,T_PROF[year],M$2,T_PROF[encounter],M$4)</f>
        <v>0</v>
      </c>
      <c r="N1470" s="18">
        <f>SUMIFS(T_PROF[paid_amt],T_PROF[bill_npi],$A1470,T_PROF[year],N$2,T_PROF[encounter],N$4)</f>
        <v>0</v>
      </c>
      <c r="O1470" s="18">
        <f t="shared" si="157"/>
        <v>0</v>
      </c>
      <c r="P1470" s="1">
        <f t="shared" si="158"/>
        <v>0</v>
      </c>
      <c r="Q1470" s="1">
        <f t="shared" si="159"/>
        <v>0</v>
      </c>
      <c r="R1470" s="1">
        <f t="shared" si="160"/>
        <v>0</v>
      </c>
      <c r="S1470" s="2">
        <f>SUM($R$6:$R1470)/SUM($R$6:$R$1749)</f>
        <v>0.99633665517990777</v>
      </c>
    </row>
    <row r="1471" spans="1:19" x14ac:dyDescent="0.35">
      <c r="A1471">
        <v>1215988779</v>
      </c>
      <c r="B1471" t="s">
        <v>354</v>
      </c>
      <c r="C1471" t="s">
        <v>777</v>
      </c>
      <c r="D1471" s="1">
        <f>SUMIFS(T_PROF[claims],T_PROF[year],D$2,T_PROF[encounter],D$4,T_PROF[bill_npi],$A1471)</f>
        <v>0</v>
      </c>
      <c r="E1471" s="1">
        <f>SUMIFS(T_PROF[claims],T_PROF[year],E$2,T_PROF[encounter],E$4,T_PROF[bill_npi],$A1471)</f>
        <v>0</v>
      </c>
      <c r="F1471" s="1">
        <f t="shared" si="154"/>
        <v>0</v>
      </c>
      <c r="G1471" s="1">
        <f>SUMIFS(T_PROF[claims],T_PROF[year],G$2,T_PROF[encounter],G$4,T_PROF[bill_npi],$A1471)</f>
        <v>0</v>
      </c>
      <c r="H1471" s="1">
        <f>SUMIFS(T_PROF[claims],T_PROF[year],H$2,T_PROF[encounter],H$4,T_PROF[bill_npi],$A1471)</f>
        <v>0</v>
      </c>
      <c r="I1471" s="1">
        <f t="shared" si="155"/>
        <v>0</v>
      </c>
      <c r="J1471" s="1">
        <f>SUMIFS(T_PROF[claims],T_PROF[year],J$2,T_PROF[encounter],J$4,T_PROF[bill_npi],$A1471)</f>
        <v>0</v>
      </c>
      <c r="K1471" s="1">
        <f>SUMIFS(T_PROF[claims],T_PROF[year],K$2,T_PROF[encounter],K$4,T_PROF[bill_npi],$A1471)</f>
        <v>0</v>
      </c>
      <c r="L1471" s="1">
        <f t="shared" si="156"/>
        <v>0</v>
      </c>
      <c r="M1471" s="18">
        <f>SUMIFS(T_PROF[paid_amt],T_PROF[bill_npi],$A1471,T_PROF[year],M$2,T_PROF[encounter],M$4)</f>
        <v>0</v>
      </c>
      <c r="N1471" s="18">
        <f>SUMIFS(T_PROF[paid_amt],T_PROF[bill_npi],$A1471,T_PROF[year],N$2,T_PROF[encounter],N$4)</f>
        <v>0</v>
      </c>
      <c r="O1471" s="18">
        <f t="shared" si="157"/>
        <v>0</v>
      </c>
      <c r="P1471" s="1">
        <f t="shared" si="158"/>
        <v>0</v>
      </c>
      <c r="Q1471" s="1">
        <f t="shared" si="159"/>
        <v>0</v>
      </c>
      <c r="R1471" s="1">
        <f t="shared" si="160"/>
        <v>0</v>
      </c>
      <c r="S1471" s="2">
        <f>SUM($R$6:$R1471)/SUM($R$6:$R$1749)</f>
        <v>0.99633665517990777</v>
      </c>
    </row>
    <row r="1472" spans="1:19" x14ac:dyDescent="0.35">
      <c r="A1472">
        <v>1144415779</v>
      </c>
      <c r="B1472" t="s">
        <v>351</v>
      </c>
      <c r="C1472" t="s">
        <v>777</v>
      </c>
      <c r="D1472" s="1">
        <f>SUMIFS(T_PROF[claims],T_PROF[year],D$2,T_PROF[encounter],D$4,T_PROF[bill_npi],$A1472)</f>
        <v>0</v>
      </c>
      <c r="E1472" s="1">
        <f>SUMIFS(T_PROF[claims],T_PROF[year],E$2,T_PROF[encounter],E$4,T_PROF[bill_npi],$A1472)</f>
        <v>0</v>
      </c>
      <c r="F1472" s="1">
        <f t="shared" si="154"/>
        <v>0</v>
      </c>
      <c r="G1472" s="1">
        <f>SUMIFS(T_PROF[claims],T_PROF[year],G$2,T_PROF[encounter],G$4,T_PROF[bill_npi],$A1472)</f>
        <v>0</v>
      </c>
      <c r="H1472" s="1">
        <f>SUMIFS(T_PROF[claims],T_PROF[year],H$2,T_PROF[encounter],H$4,T_PROF[bill_npi],$A1472)</f>
        <v>0</v>
      </c>
      <c r="I1472" s="1">
        <f t="shared" si="155"/>
        <v>0</v>
      </c>
      <c r="J1472" s="1">
        <f>SUMIFS(T_PROF[claims],T_PROF[year],J$2,T_PROF[encounter],J$4,T_PROF[bill_npi],$A1472)</f>
        <v>0</v>
      </c>
      <c r="K1472" s="1">
        <f>SUMIFS(T_PROF[claims],T_PROF[year],K$2,T_PROF[encounter],K$4,T_PROF[bill_npi],$A1472)</f>
        <v>0</v>
      </c>
      <c r="L1472" s="1">
        <f t="shared" si="156"/>
        <v>0</v>
      </c>
      <c r="M1472" s="18">
        <f>SUMIFS(T_PROF[paid_amt],T_PROF[bill_npi],$A1472,T_PROF[year],M$2,T_PROF[encounter],M$4)</f>
        <v>0</v>
      </c>
      <c r="N1472" s="18">
        <f>SUMIFS(T_PROF[paid_amt],T_PROF[bill_npi],$A1472,T_PROF[year],N$2,T_PROF[encounter],N$4)</f>
        <v>0</v>
      </c>
      <c r="O1472" s="18">
        <f t="shared" si="157"/>
        <v>0</v>
      </c>
      <c r="P1472" s="1">
        <f t="shared" si="158"/>
        <v>0</v>
      </c>
      <c r="Q1472" s="1">
        <f t="shared" si="159"/>
        <v>0</v>
      </c>
      <c r="R1472" s="1">
        <f t="shared" si="160"/>
        <v>0</v>
      </c>
      <c r="S1472" s="2">
        <f>SUM($R$6:$R1472)/SUM($R$6:$R$1749)</f>
        <v>0.99633665517990777</v>
      </c>
    </row>
    <row r="1473" spans="1:19" x14ac:dyDescent="0.35">
      <c r="A1473">
        <v>1760421655</v>
      </c>
      <c r="B1473" t="s">
        <v>351</v>
      </c>
      <c r="C1473" t="s">
        <v>777</v>
      </c>
      <c r="D1473" s="1">
        <f>SUMIFS(T_PROF[claims],T_PROF[year],D$2,T_PROF[encounter],D$4,T_PROF[bill_npi],$A1473)</f>
        <v>0</v>
      </c>
      <c r="E1473" s="1">
        <f>SUMIFS(T_PROF[claims],T_PROF[year],E$2,T_PROF[encounter],E$4,T_PROF[bill_npi],$A1473)</f>
        <v>0</v>
      </c>
      <c r="F1473" s="1">
        <f t="shared" si="154"/>
        <v>0</v>
      </c>
      <c r="G1473" s="1">
        <f>SUMIFS(T_PROF[claims],T_PROF[year],G$2,T_PROF[encounter],G$4,T_PROF[bill_npi],$A1473)</f>
        <v>0</v>
      </c>
      <c r="H1473" s="1">
        <f>SUMIFS(T_PROF[claims],T_PROF[year],H$2,T_PROF[encounter],H$4,T_PROF[bill_npi],$A1473)</f>
        <v>0</v>
      </c>
      <c r="I1473" s="1">
        <f t="shared" si="155"/>
        <v>0</v>
      </c>
      <c r="J1473" s="1">
        <f>SUMIFS(T_PROF[claims],T_PROF[year],J$2,T_PROF[encounter],J$4,T_PROF[bill_npi],$A1473)</f>
        <v>0</v>
      </c>
      <c r="K1473" s="1">
        <f>SUMIFS(T_PROF[claims],T_PROF[year],K$2,T_PROF[encounter],K$4,T_PROF[bill_npi],$A1473)</f>
        <v>0</v>
      </c>
      <c r="L1473" s="1">
        <f t="shared" si="156"/>
        <v>0</v>
      </c>
      <c r="M1473" s="18">
        <f>SUMIFS(T_PROF[paid_amt],T_PROF[bill_npi],$A1473,T_PROF[year],M$2,T_PROF[encounter],M$4)</f>
        <v>0</v>
      </c>
      <c r="N1473" s="18">
        <f>SUMIFS(T_PROF[paid_amt],T_PROF[bill_npi],$A1473,T_PROF[year],N$2,T_PROF[encounter],N$4)</f>
        <v>0</v>
      </c>
      <c r="O1473" s="18">
        <f t="shared" si="157"/>
        <v>0</v>
      </c>
      <c r="P1473" s="1">
        <f t="shared" si="158"/>
        <v>0</v>
      </c>
      <c r="Q1473" s="1">
        <f t="shared" si="159"/>
        <v>0</v>
      </c>
      <c r="R1473" s="1">
        <f t="shared" si="160"/>
        <v>0</v>
      </c>
      <c r="S1473" s="2">
        <f>SUM($R$6:$R1473)/SUM($R$6:$R$1749)</f>
        <v>0.99633665517990777</v>
      </c>
    </row>
    <row r="1474" spans="1:19" x14ac:dyDescent="0.35">
      <c r="A1474">
        <v>1770645756</v>
      </c>
      <c r="B1474" t="s">
        <v>351</v>
      </c>
      <c r="C1474" t="s">
        <v>777</v>
      </c>
      <c r="D1474" s="1">
        <f>SUMIFS(T_PROF[claims],T_PROF[year],D$2,T_PROF[encounter],D$4,T_PROF[bill_npi],$A1474)</f>
        <v>0</v>
      </c>
      <c r="E1474" s="1">
        <f>SUMIFS(T_PROF[claims],T_PROF[year],E$2,T_PROF[encounter],E$4,T_PROF[bill_npi],$A1474)</f>
        <v>0</v>
      </c>
      <c r="F1474" s="1">
        <f t="shared" si="154"/>
        <v>0</v>
      </c>
      <c r="G1474" s="1">
        <f>SUMIFS(T_PROF[claims],T_PROF[year],G$2,T_PROF[encounter],G$4,T_PROF[bill_npi],$A1474)</f>
        <v>0</v>
      </c>
      <c r="H1474" s="1">
        <f>SUMIFS(T_PROF[claims],T_PROF[year],H$2,T_PROF[encounter],H$4,T_PROF[bill_npi],$A1474)</f>
        <v>0</v>
      </c>
      <c r="I1474" s="1">
        <f t="shared" si="155"/>
        <v>0</v>
      </c>
      <c r="J1474" s="1">
        <f>SUMIFS(T_PROF[claims],T_PROF[year],J$2,T_PROF[encounter],J$4,T_PROF[bill_npi],$A1474)</f>
        <v>0</v>
      </c>
      <c r="K1474" s="1">
        <f>SUMIFS(T_PROF[claims],T_PROF[year],K$2,T_PROF[encounter],K$4,T_PROF[bill_npi],$A1474)</f>
        <v>0</v>
      </c>
      <c r="L1474" s="1">
        <f t="shared" si="156"/>
        <v>0</v>
      </c>
      <c r="M1474" s="18">
        <f>SUMIFS(T_PROF[paid_amt],T_PROF[bill_npi],$A1474,T_PROF[year],M$2,T_PROF[encounter],M$4)</f>
        <v>0</v>
      </c>
      <c r="N1474" s="18">
        <f>SUMIFS(T_PROF[paid_amt],T_PROF[bill_npi],$A1474,T_PROF[year],N$2,T_PROF[encounter],N$4)</f>
        <v>0</v>
      </c>
      <c r="O1474" s="18">
        <f t="shared" si="157"/>
        <v>0</v>
      </c>
      <c r="P1474" s="1">
        <f t="shared" si="158"/>
        <v>0</v>
      </c>
      <c r="Q1474" s="1">
        <f t="shared" si="159"/>
        <v>0</v>
      </c>
      <c r="R1474" s="1">
        <f t="shared" si="160"/>
        <v>0</v>
      </c>
      <c r="S1474" s="2">
        <f>SUM($R$6:$R1474)/SUM($R$6:$R$1749)</f>
        <v>0.99633665517990777</v>
      </c>
    </row>
    <row r="1475" spans="1:19" x14ac:dyDescent="0.35">
      <c r="A1475">
        <v>1619035862</v>
      </c>
      <c r="B1475" t="s">
        <v>351</v>
      </c>
      <c r="C1475" t="s">
        <v>777</v>
      </c>
      <c r="D1475" s="1">
        <f>SUMIFS(T_PROF[claims],T_PROF[year],D$2,T_PROF[encounter],D$4,T_PROF[bill_npi],$A1475)</f>
        <v>1</v>
      </c>
      <c r="E1475" s="1">
        <f>SUMIFS(T_PROF[claims],T_PROF[year],E$2,T_PROF[encounter],E$4,T_PROF[bill_npi],$A1475)</f>
        <v>0</v>
      </c>
      <c r="F1475" s="1">
        <f t="shared" si="154"/>
        <v>1</v>
      </c>
      <c r="G1475" s="1">
        <f>SUMIFS(T_PROF[claims],T_PROF[year],G$2,T_PROF[encounter],G$4,T_PROF[bill_npi],$A1475)</f>
        <v>0</v>
      </c>
      <c r="H1475" s="1">
        <f>SUMIFS(T_PROF[claims],T_PROF[year],H$2,T_PROF[encounter],H$4,T_PROF[bill_npi],$A1475)</f>
        <v>0</v>
      </c>
      <c r="I1475" s="1">
        <f t="shared" si="155"/>
        <v>0</v>
      </c>
      <c r="J1475" s="1">
        <f>SUMIFS(T_PROF[claims],T_PROF[year],J$2,T_PROF[encounter],J$4,T_PROF[bill_npi],$A1475)</f>
        <v>0</v>
      </c>
      <c r="K1475" s="1">
        <f>SUMIFS(T_PROF[claims],T_PROF[year],K$2,T_PROF[encounter],K$4,T_PROF[bill_npi],$A1475)</f>
        <v>0</v>
      </c>
      <c r="L1475" s="1">
        <f t="shared" si="156"/>
        <v>0</v>
      </c>
      <c r="M1475" s="18">
        <f>SUMIFS(T_PROF[paid_amt],T_PROF[bill_npi],$A1475,T_PROF[year],M$2,T_PROF[encounter],M$4)</f>
        <v>0</v>
      </c>
      <c r="N1475" s="18">
        <f>SUMIFS(T_PROF[paid_amt],T_PROF[bill_npi],$A1475,T_PROF[year],N$2,T_PROF[encounter],N$4)</f>
        <v>0</v>
      </c>
      <c r="O1475" s="18">
        <f t="shared" si="157"/>
        <v>0</v>
      </c>
      <c r="P1475" s="1">
        <f t="shared" si="158"/>
        <v>0.33333333333333331</v>
      </c>
      <c r="Q1475" s="1">
        <f t="shared" si="159"/>
        <v>0</v>
      </c>
      <c r="R1475" s="1">
        <f t="shared" si="160"/>
        <v>0.33333333333333331</v>
      </c>
      <c r="S1475" s="2">
        <f>SUM($R$6:$R1475)/SUM($R$6:$R$1749)</f>
        <v>0.996347003611603</v>
      </c>
    </row>
    <row r="1476" spans="1:19" x14ac:dyDescent="0.35">
      <c r="A1476">
        <v>1720150618</v>
      </c>
      <c r="B1476" t="s">
        <v>351</v>
      </c>
      <c r="C1476" t="s">
        <v>777</v>
      </c>
      <c r="D1476" s="1">
        <f>SUMIFS(T_PROF[claims],T_PROF[year],D$2,T_PROF[encounter],D$4,T_PROF[bill_npi],$A1476)</f>
        <v>0</v>
      </c>
      <c r="E1476" s="1">
        <f>SUMIFS(T_PROF[claims],T_PROF[year],E$2,T_PROF[encounter],E$4,T_PROF[bill_npi],$A1476)</f>
        <v>0</v>
      </c>
      <c r="F1476" s="1">
        <f t="shared" si="154"/>
        <v>0</v>
      </c>
      <c r="G1476" s="1">
        <f>SUMIFS(T_PROF[claims],T_PROF[year],G$2,T_PROF[encounter],G$4,T_PROF[bill_npi],$A1476)</f>
        <v>0</v>
      </c>
      <c r="H1476" s="1">
        <f>SUMIFS(T_PROF[claims],T_PROF[year],H$2,T_PROF[encounter],H$4,T_PROF[bill_npi],$A1476)</f>
        <v>1</v>
      </c>
      <c r="I1476" s="1">
        <f t="shared" si="155"/>
        <v>1</v>
      </c>
      <c r="J1476" s="1">
        <f>SUMIFS(T_PROF[claims],T_PROF[year],J$2,T_PROF[encounter],J$4,T_PROF[bill_npi],$A1476)</f>
        <v>0</v>
      </c>
      <c r="K1476" s="1">
        <f>SUMIFS(T_PROF[claims],T_PROF[year],K$2,T_PROF[encounter],K$4,T_PROF[bill_npi],$A1476)</f>
        <v>1</v>
      </c>
      <c r="L1476" s="1">
        <f t="shared" si="156"/>
        <v>1</v>
      </c>
      <c r="M1476" s="18">
        <f>SUMIFS(T_PROF[paid_amt],T_PROF[bill_npi],$A1476,T_PROF[year],M$2,T_PROF[encounter],M$4)</f>
        <v>0</v>
      </c>
      <c r="N1476" s="18">
        <f>SUMIFS(T_PROF[paid_amt],T_PROF[bill_npi],$A1476,T_PROF[year],N$2,T_PROF[encounter],N$4)</f>
        <v>2332.9699999999998</v>
      </c>
      <c r="O1476" s="18">
        <f t="shared" si="157"/>
        <v>2332.9699999999998</v>
      </c>
      <c r="P1476" s="1">
        <f t="shared" si="158"/>
        <v>0</v>
      </c>
      <c r="Q1476" s="1">
        <f t="shared" si="159"/>
        <v>0.66666666666666663</v>
      </c>
      <c r="R1476" s="1">
        <f t="shared" si="160"/>
        <v>0.66666666666666663</v>
      </c>
      <c r="S1476" s="2">
        <f>SUM($R$6:$R1476)/SUM($R$6:$R$1749)</f>
        <v>0.99636770047499335</v>
      </c>
    </row>
    <row r="1477" spans="1:19" x14ac:dyDescent="0.35">
      <c r="A1477">
        <v>1669472932</v>
      </c>
      <c r="B1477" t="s">
        <v>351</v>
      </c>
      <c r="C1477" t="s">
        <v>777</v>
      </c>
      <c r="D1477" s="1">
        <f>SUMIFS(T_PROF[claims],T_PROF[year],D$2,T_PROF[encounter],D$4,T_PROF[bill_npi],$A1477)</f>
        <v>0</v>
      </c>
      <c r="E1477" s="1">
        <f>SUMIFS(T_PROF[claims],T_PROF[year],E$2,T_PROF[encounter],E$4,T_PROF[bill_npi],$A1477)</f>
        <v>1</v>
      </c>
      <c r="F1477" s="1">
        <f t="shared" si="154"/>
        <v>1</v>
      </c>
      <c r="G1477" s="1">
        <f>SUMIFS(T_PROF[claims],T_PROF[year],G$2,T_PROF[encounter],G$4,T_PROF[bill_npi],$A1477)</f>
        <v>0</v>
      </c>
      <c r="H1477" s="1">
        <f>SUMIFS(T_PROF[claims],T_PROF[year],H$2,T_PROF[encounter],H$4,T_PROF[bill_npi],$A1477)</f>
        <v>0</v>
      </c>
      <c r="I1477" s="1">
        <f t="shared" si="155"/>
        <v>0</v>
      </c>
      <c r="J1477" s="1">
        <f>SUMIFS(T_PROF[claims],T_PROF[year],J$2,T_PROF[encounter],J$4,T_PROF[bill_npi],$A1477)</f>
        <v>0</v>
      </c>
      <c r="K1477" s="1">
        <f>SUMIFS(T_PROF[claims],T_PROF[year],K$2,T_PROF[encounter],K$4,T_PROF[bill_npi],$A1477)</f>
        <v>1</v>
      </c>
      <c r="L1477" s="1">
        <f t="shared" si="156"/>
        <v>1</v>
      </c>
      <c r="M1477" s="18">
        <f>SUMIFS(T_PROF[paid_amt],T_PROF[bill_npi],$A1477,T_PROF[year],M$2,T_PROF[encounter],M$4)</f>
        <v>0</v>
      </c>
      <c r="N1477" s="18">
        <f>SUMIFS(T_PROF[paid_amt],T_PROF[bill_npi],$A1477,T_PROF[year],N$2,T_PROF[encounter],N$4)</f>
        <v>2332.9699999999998</v>
      </c>
      <c r="O1477" s="18">
        <f t="shared" si="157"/>
        <v>2332.9699999999998</v>
      </c>
      <c r="P1477" s="1">
        <f t="shared" si="158"/>
        <v>0</v>
      </c>
      <c r="Q1477" s="1">
        <f t="shared" si="159"/>
        <v>0.66666666666666663</v>
      </c>
      <c r="R1477" s="1">
        <f t="shared" si="160"/>
        <v>0.66666666666666663</v>
      </c>
      <c r="S1477" s="2">
        <f>SUM($R$6:$R1477)/SUM($R$6:$R$1749)</f>
        <v>0.99638839733838369</v>
      </c>
    </row>
    <row r="1478" spans="1:19" x14ac:dyDescent="0.35">
      <c r="A1478">
        <v>1114104445</v>
      </c>
      <c r="B1478" t="s">
        <v>402</v>
      </c>
      <c r="C1478" t="s">
        <v>3165</v>
      </c>
      <c r="D1478" s="1">
        <f>SUMIFS(T_PROF[claims],T_PROF[year],D$2,T_PROF[encounter],D$4,T_PROF[bill_npi],$A1478)</f>
        <v>0</v>
      </c>
      <c r="E1478" s="1">
        <f>SUMIFS(T_PROF[claims],T_PROF[year],E$2,T_PROF[encounter],E$4,T_PROF[bill_npi],$A1478)</f>
        <v>1</v>
      </c>
      <c r="F1478" s="1">
        <f t="shared" ref="F1478:F1541" si="161">SUM(D1478,E1478)</f>
        <v>1</v>
      </c>
      <c r="G1478" s="1">
        <f>SUMIFS(T_PROF[claims],T_PROF[year],G$2,T_PROF[encounter],G$4,T_PROF[bill_npi],$A1478)</f>
        <v>0</v>
      </c>
      <c r="H1478" s="1">
        <f>SUMIFS(T_PROF[claims],T_PROF[year],H$2,T_PROF[encounter],H$4,T_PROF[bill_npi],$A1478)</f>
        <v>0</v>
      </c>
      <c r="I1478" s="1">
        <f t="shared" ref="I1478:I1541" si="162">SUM(G1478,H1478)</f>
        <v>0</v>
      </c>
      <c r="J1478" s="1">
        <f>SUMIFS(T_PROF[claims],T_PROF[year],J$2,T_PROF[encounter],J$4,T_PROF[bill_npi],$A1478)</f>
        <v>0</v>
      </c>
      <c r="K1478" s="1">
        <f>SUMIFS(T_PROF[claims],T_PROF[year],K$2,T_PROF[encounter],K$4,T_PROF[bill_npi],$A1478)</f>
        <v>0</v>
      </c>
      <c r="L1478" s="1">
        <f t="shared" ref="L1478:L1541" si="163">SUM(J1478,K1478)</f>
        <v>0</v>
      </c>
      <c r="M1478" s="18">
        <f>SUMIFS(T_PROF[paid_amt],T_PROF[bill_npi],$A1478,T_PROF[year],M$2,T_PROF[encounter],M$4)</f>
        <v>0</v>
      </c>
      <c r="N1478" s="18">
        <f>SUMIFS(T_PROF[paid_amt],T_PROF[bill_npi],$A1478,T_PROF[year],N$2,T_PROF[encounter],N$4)</f>
        <v>0</v>
      </c>
      <c r="O1478" s="18">
        <f t="shared" si="157"/>
        <v>0</v>
      </c>
      <c r="P1478" s="1">
        <f t="shared" si="158"/>
        <v>0</v>
      </c>
      <c r="Q1478" s="1">
        <f t="shared" si="159"/>
        <v>0.33333333333333331</v>
      </c>
      <c r="R1478" s="1">
        <f t="shared" si="160"/>
        <v>0.33333333333333331</v>
      </c>
      <c r="S1478" s="2">
        <f>SUM($R$6:$R1478)/SUM($R$6:$R$1749)</f>
        <v>0.99639874577007892</v>
      </c>
    </row>
    <row r="1479" spans="1:19" x14ac:dyDescent="0.35">
      <c r="A1479">
        <v>1750365912</v>
      </c>
      <c r="B1479" t="s">
        <v>351</v>
      </c>
      <c r="C1479" t="s">
        <v>777</v>
      </c>
      <c r="D1479" s="1">
        <f>SUMIFS(T_PROF[claims],T_PROF[year],D$2,T_PROF[encounter],D$4,T_PROF[bill_npi],$A1479)</f>
        <v>0</v>
      </c>
      <c r="E1479" s="1">
        <f>SUMIFS(T_PROF[claims],T_PROF[year],E$2,T_PROF[encounter],E$4,T_PROF[bill_npi],$A1479)</f>
        <v>0</v>
      </c>
      <c r="F1479" s="1">
        <f t="shared" si="161"/>
        <v>0</v>
      </c>
      <c r="G1479" s="1">
        <f>SUMIFS(T_PROF[claims],T_PROF[year],G$2,T_PROF[encounter],G$4,T_PROF[bill_npi],$A1479)</f>
        <v>0</v>
      </c>
      <c r="H1479" s="1">
        <f>SUMIFS(T_PROF[claims],T_PROF[year],H$2,T_PROF[encounter],H$4,T_PROF[bill_npi],$A1479)</f>
        <v>0</v>
      </c>
      <c r="I1479" s="1">
        <f t="shared" si="162"/>
        <v>0</v>
      </c>
      <c r="J1479" s="1">
        <f>SUMIFS(T_PROF[claims],T_PROF[year],J$2,T_PROF[encounter],J$4,T_PROF[bill_npi],$A1479)</f>
        <v>0</v>
      </c>
      <c r="K1479" s="1">
        <f>SUMIFS(T_PROF[claims],T_PROF[year],K$2,T_PROF[encounter],K$4,T_PROF[bill_npi],$A1479)</f>
        <v>0</v>
      </c>
      <c r="L1479" s="1">
        <f t="shared" si="163"/>
        <v>0</v>
      </c>
      <c r="M1479" s="18">
        <f>SUMIFS(T_PROF[paid_amt],T_PROF[bill_npi],$A1479,T_PROF[year],M$2,T_PROF[encounter],M$4)</f>
        <v>0</v>
      </c>
      <c r="N1479" s="18">
        <f>SUMIFS(T_PROF[paid_amt],T_PROF[bill_npi],$A1479,T_PROF[year],N$2,T_PROF[encounter],N$4)</f>
        <v>0</v>
      </c>
      <c r="O1479" s="18">
        <f t="shared" ref="O1479:O1542" si="164">SUM(M1479:N1479)</f>
        <v>0</v>
      </c>
      <c r="P1479" s="1">
        <f t="shared" ref="P1479:P1542" si="165">AVERAGE(J1479,G1479,D1479)</f>
        <v>0</v>
      </c>
      <c r="Q1479" s="1">
        <f t="shared" ref="Q1479:Q1542" si="166">AVERAGE(K1479,H1479,E1479)</f>
        <v>0</v>
      </c>
      <c r="R1479" s="1">
        <f t="shared" ref="R1479:R1542" si="167">AVERAGE(L1479,I1479,F1479)</f>
        <v>0</v>
      </c>
      <c r="S1479" s="2">
        <f>SUM($R$6:$R1479)/SUM($R$6:$R$1749)</f>
        <v>0.99639874577007892</v>
      </c>
    </row>
    <row r="1480" spans="1:19" x14ac:dyDescent="0.35">
      <c r="A1480">
        <v>1932528676</v>
      </c>
      <c r="B1480" t="s">
        <v>351</v>
      </c>
      <c r="C1480" t="s">
        <v>777</v>
      </c>
      <c r="D1480" s="1">
        <f>SUMIFS(T_PROF[claims],T_PROF[year],D$2,T_PROF[encounter],D$4,T_PROF[bill_npi],$A1480)</f>
        <v>0</v>
      </c>
      <c r="E1480" s="1">
        <f>SUMIFS(T_PROF[claims],T_PROF[year],E$2,T_PROF[encounter],E$4,T_PROF[bill_npi],$A1480)</f>
        <v>1</v>
      </c>
      <c r="F1480" s="1">
        <f t="shared" si="161"/>
        <v>1</v>
      </c>
      <c r="G1480" s="1">
        <f>SUMIFS(T_PROF[claims],T_PROF[year],G$2,T_PROF[encounter],G$4,T_PROF[bill_npi],$A1480)</f>
        <v>0</v>
      </c>
      <c r="H1480" s="1">
        <f>SUMIFS(T_PROF[claims],T_PROF[year],H$2,T_PROF[encounter],H$4,T_PROF[bill_npi],$A1480)</f>
        <v>0</v>
      </c>
      <c r="I1480" s="1">
        <f t="shared" si="162"/>
        <v>0</v>
      </c>
      <c r="J1480" s="1">
        <f>SUMIFS(T_PROF[claims],T_PROF[year],J$2,T_PROF[encounter],J$4,T_PROF[bill_npi],$A1480)</f>
        <v>0</v>
      </c>
      <c r="K1480" s="1">
        <f>SUMIFS(T_PROF[claims],T_PROF[year],K$2,T_PROF[encounter],K$4,T_PROF[bill_npi],$A1480)</f>
        <v>0</v>
      </c>
      <c r="L1480" s="1">
        <f t="shared" si="163"/>
        <v>0</v>
      </c>
      <c r="M1480" s="18">
        <f>SUMIFS(T_PROF[paid_amt],T_PROF[bill_npi],$A1480,T_PROF[year],M$2,T_PROF[encounter],M$4)</f>
        <v>0</v>
      </c>
      <c r="N1480" s="18">
        <f>SUMIFS(T_PROF[paid_amt],T_PROF[bill_npi],$A1480,T_PROF[year],N$2,T_PROF[encounter],N$4)</f>
        <v>0</v>
      </c>
      <c r="O1480" s="18">
        <f t="shared" si="164"/>
        <v>0</v>
      </c>
      <c r="P1480" s="1">
        <f t="shared" si="165"/>
        <v>0</v>
      </c>
      <c r="Q1480" s="1">
        <f t="shared" si="166"/>
        <v>0.33333333333333331</v>
      </c>
      <c r="R1480" s="1">
        <f t="shared" si="167"/>
        <v>0.33333333333333331</v>
      </c>
      <c r="S1480" s="2">
        <f>SUM($R$6:$R1480)/SUM($R$6:$R$1749)</f>
        <v>0.99640909420177404</v>
      </c>
    </row>
    <row r="1481" spans="1:19" x14ac:dyDescent="0.35">
      <c r="A1481">
        <v>1770716995</v>
      </c>
      <c r="B1481" t="s">
        <v>358</v>
      </c>
      <c r="C1481" t="s">
        <v>777</v>
      </c>
      <c r="D1481" s="1">
        <f>SUMIFS(T_PROF[claims],T_PROF[year],D$2,T_PROF[encounter],D$4,T_PROF[bill_npi],$A1481)</f>
        <v>0</v>
      </c>
      <c r="E1481" s="1">
        <f>SUMIFS(T_PROF[claims],T_PROF[year],E$2,T_PROF[encounter],E$4,T_PROF[bill_npi],$A1481)</f>
        <v>0</v>
      </c>
      <c r="F1481" s="1">
        <f t="shared" si="161"/>
        <v>0</v>
      </c>
      <c r="G1481" s="1">
        <f>SUMIFS(T_PROF[claims],T_PROF[year],G$2,T_PROF[encounter],G$4,T_PROF[bill_npi],$A1481)</f>
        <v>0</v>
      </c>
      <c r="H1481" s="1">
        <f>SUMIFS(T_PROF[claims],T_PROF[year],H$2,T_PROF[encounter],H$4,T_PROF[bill_npi],$A1481)</f>
        <v>0</v>
      </c>
      <c r="I1481" s="1">
        <f t="shared" si="162"/>
        <v>0</v>
      </c>
      <c r="J1481" s="1">
        <f>SUMIFS(T_PROF[claims],T_PROF[year],J$2,T_PROF[encounter],J$4,T_PROF[bill_npi],$A1481)</f>
        <v>0</v>
      </c>
      <c r="K1481" s="1">
        <f>SUMIFS(T_PROF[claims],T_PROF[year],K$2,T_PROF[encounter],K$4,T_PROF[bill_npi],$A1481)</f>
        <v>0</v>
      </c>
      <c r="L1481" s="1">
        <f t="shared" si="163"/>
        <v>0</v>
      </c>
      <c r="M1481" s="18">
        <f>SUMIFS(T_PROF[paid_amt],T_PROF[bill_npi],$A1481,T_PROF[year],M$2,T_PROF[encounter],M$4)</f>
        <v>0</v>
      </c>
      <c r="N1481" s="18">
        <f>SUMIFS(T_PROF[paid_amt],T_PROF[bill_npi],$A1481,T_PROF[year],N$2,T_PROF[encounter],N$4)</f>
        <v>0</v>
      </c>
      <c r="O1481" s="18">
        <f t="shared" si="164"/>
        <v>0</v>
      </c>
      <c r="P1481" s="1">
        <f t="shared" si="165"/>
        <v>0</v>
      </c>
      <c r="Q1481" s="1">
        <f t="shared" si="166"/>
        <v>0</v>
      </c>
      <c r="R1481" s="1">
        <f t="shared" si="167"/>
        <v>0</v>
      </c>
      <c r="S1481" s="2">
        <f>SUM($R$6:$R1481)/SUM($R$6:$R$1749)</f>
        <v>0.99640909420177404</v>
      </c>
    </row>
    <row r="1482" spans="1:19" x14ac:dyDescent="0.35">
      <c r="A1482">
        <v>1508891425</v>
      </c>
      <c r="B1482" t="s">
        <v>351</v>
      </c>
      <c r="C1482" t="s">
        <v>777</v>
      </c>
      <c r="D1482" s="1">
        <f>SUMIFS(T_PROF[claims],T_PROF[year],D$2,T_PROF[encounter],D$4,T_PROF[bill_npi],$A1482)</f>
        <v>0</v>
      </c>
      <c r="E1482" s="1">
        <f>SUMIFS(T_PROF[claims],T_PROF[year],E$2,T_PROF[encounter],E$4,T_PROF[bill_npi],$A1482)</f>
        <v>0</v>
      </c>
      <c r="F1482" s="1">
        <f t="shared" si="161"/>
        <v>0</v>
      </c>
      <c r="G1482" s="1">
        <f>SUMIFS(T_PROF[claims],T_PROF[year],G$2,T_PROF[encounter],G$4,T_PROF[bill_npi],$A1482)</f>
        <v>0</v>
      </c>
      <c r="H1482" s="1">
        <f>SUMIFS(T_PROF[claims],T_PROF[year],H$2,T_PROF[encounter],H$4,T_PROF[bill_npi],$A1482)</f>
        <v>0</v>
      </c>
      <c r="I1482" s="1">
        <f t="shared" si="162"/>
        <v>0</v>
      </c>
      <c r="J1482" s="1">
        <f>SUMIFS(T_PROF[claims],T_PROF[year],J$2,T_PROF[encounter],J$4,T_PROF[bill_npi],$A1482)</f>
        <v>0</v>
      </c>
      <c r="K1482" s="1">
        <f>SUMIFS(T_PROF[claims],T_PROF[year],K$2,T_PROF[encounter],K$4,T_PROF[bill_npi],$A1482)</f>
        <v>0</v>
      </c>
      <c r="L1482" s="1">
        <f t="shared" si="163"/>
        <v>0</v>
      </c>
      <c r="M1482" s="18">
        <f>SUMIFS(T_PROF[paid_amt],T_PROF[bill_npi],$A1482,T_PROF[year],M$2,T_PROF[encounter],M$4)</f>
        <v>0</v>
      </c>
      <c r="N1482" s="18">
        <f>SUMIFS(T_PROF[paid_amt],T_PROF[bill_npi],$A1482,T_PROF[year],N$2,T_PROF[encounter],N$4)</f>
        <v>0</v>
      </c>
      <c r="O1482" s="18">
        <f t="shared" si="164"/>
        <v>0</v>
      </c>
      <c r="P1482" s="1">
        <f t="shared" si="165"/>
        <v>0</v>
      </c>
      <c r="Q1482" s="1">
        <f t="shared" si="166"/>
        <v>0</v>
      </c>
      <c r="R1482" s="1">
        <f t="shared" si="167"/>
        <v>0</v>
      </c>
      <c r="S1482" s="2">
        <f>SUM($R$6:$R1482)/SUM($R$6:$R$1749)</f>
        <v>0.99640909420177404</v>
      </c>
    </row>
    <row r="1483" spans="1:19" x14ac:dyDescent="0.35">
      <c r="A1483">
        <v>1649620899</v>
      </c>
      <c r="B1483" t="s">
        <v>357</v>
      </c>
      <c r="C1483" t="s">
        <v>2208</v>
      </c>
      <c r="D1483" s="1">
        <f>SUMIFS(T_PROF[claims],T_PROF[year],D$2,T_PROF[encounter],D$4,T_PROF[bill_npi],$A1483)</f>
        <v>0</v>
      </c>
      <c r="E1483" s="1">
        <f>SUMIFS(T_PROF[claims],T_PROF[year],E$2,T_PROF[encounter],E$4,T_PROF[bill_npi],$A1483)</f>
        <v>0</v>
      </c>
      <c r="F1483" s="1">
        <f t="shared" si="161"/>
        <v>0</v>
      </c>
      <c r="G1483" s="1">
        <f>SUMIFS(T_PROF[claims],T_PROF[year],G$2,T_PROF[encounter],G$4,T_PROF[bill_npi],$A1483)</f>
        <v>1</v>
      </c>
      <c r="H1483" s="1">
        <f>SUMIFS(T_PROF[claims],T_PROF[year],H$2,T_PROF[encounter],H$4,T_PROF[bill_npi],$A1483)</f>
        <v>0</v>
      </c>
      <c r="I1483" s="1">
        <f t="shared" si="162"/>
        <v>1</v>
      </c>
      <c r="J1483" s="1">
        <f>SUMIFS(T_PROF[claims],T_PROF[year],J$2,T_PROF[encounter],J$4,T_PROF[bill_npi],$A1483)</f>
        <v>0</v>
      </c>
      <c r="K1483" s="1">
        <f>SUMIFS(T_PROF[claims],T_PROF[year],K$2,T_PROF[encounter],K$4,T_PROF[bill_npi],$A1483)</f>
        <v>0</v>
      </c>
      <c r="L1483" s="1">
        <f t="shared" si="163"/>
        <v>0</v>
      </c>
      <c r="M1483" s="18">
        <f>SUMIFS(T_PROF[paid_amt],T_PROF[bill_npi],$A1483,T_PROF[year],M$2,T_PROF[encounter],M$4)</f>
        <v>0</v>
      </c>
      <c r="N1483" s="18">
        <f>SUMIFS(T_PROF[paid_amt],T_PROF[bill_npi],$A1483,T_PROF[year],N$2,T_PROF[encounter],N$4)</f>
        <v>0</v>
      </c>
      <c r="O1483" s="18">
        <f t="shared" si="164"/>
        <v>0</v>
      </c>
      <c r="P1483" s="1">
        <f t="shared" si="165"/>
        <v>0.33333333333333331</v>
      </c>
      <c r="Q1483" s="1">
        <f t="shared" si="166"/>
        <v>0</v>
      </c>
      <c r="R1483" s="1">
        <f t="shared" si="167"/>
        <v>0.33333333333333331</v>
      </c>
      <c r="S1483" s="2">
        <f>SUM($R$6:$R1483)/SUM($R$6:$R$1749)</f>
        <v>0.99641944263346915</v>
      </c>
    </row>
    <row r="1484" spans="1:19" x14ac:dyDescent="0.35">
      <c r="A1484">
        <v>1811952856</v>
      </c>
      <c r="B1484" t="s">
        <v>352</v>
      </c>
      <c r="C1484" t="s">
        <v>2130</v>
      </c>
      <c r="D1484" s="1">
        <f>SUMIFS(T_PROF[claims],T_PROF[year],D$2,T_PROF[encounter],D$4,T_PROF[bill_npi],$A1484)</f>
        <v>0</v>
      </c>
      <c r="E1484" s="1">
        <f>SUMIFS(T_PROF[claims],T_PROF[year],E$2,T_PROF[encounter],E$4,T_PROF[bill_npi],$A1484)</f>
        <v>0</v>
      </c>
      <c r="F1484" s="1">
        <f t="shared" si="161"/>
        <v>0</v>
      </c>
      <c r="G1484" s="1">
        <f>SUMIFS(T_PROF[claims],T_PROF[year],G$2,T_PROF[encounter],G$4,T_PROF[bill_npi],$A1484)</f>
        <v>0</v>
      </c>
      <c r="H1484" s="1">
        <f>SUMIFS(T_PROF[claims],T_PROF[year],H$2,T_PROF[encounter],H$4,T_PROF[bill_npi],$A1484)</f>
        <v>0</v>
      </c>
      <c r="I1484" s="1">
        <f t="shared" si="162"/>
        <v>0</v>
      </c>
      <c r="J1484" s="1">
        <f>SUMIFS(T_PROF[claims],T_PROF[year],J$2,T_PROF[encounter],J$4,T_PROF[bill_npi],$A1484)</f>
        <v>0</v>
      </c>
      <c r="K1484" s="1">
        <f>SUMIFS(T_PROF[claims],T_PROF[year],K$2,T_PROF[encounter],K$4,T_PROF[bill_npi],$A1484)</f>
        <v>0</v>
      </c>
      <c r="L1484" s="1">
        <f t="shared" si="163"/>
        <v>0</v>
      </c>
      <c r="M1484" s="18">
        <f>SUMIFS(T_PROF[paid_amt],T_PROF[bill_npi],$A1484,T_PROF[year],M$2,T_PROF[encounter],M$4)</f>
        <v>0</v>
      </c>
      <c r="N1484" s="18">
        <f>SUMIFS(T_PROF[paid_amt],T_PROF[bill_npi],$A1484,T_PROF[year],N$2,T_PROF[encounter],N$4)</f>
        <v>0</v>
      </c>
      <c r="O1484" s="18">
        <f t="shared" si="164"/>
        <v>0</v>
      </c>
      <c r="P1484" s="1">
        <f t="shared" si="165"/>
        <v>0</v>
      </c>
      <c r="Q1484" s="1">
        <f t="shared" si="166"/>
        <v>0</v>
      </c>
      <c r="R1484" s="1">
        <f t="shared" si="167"/>
        <v>0</v>
      </c>
      <c r="S1484" s="2">
        <f>SUM($R$6:$R1484)/SUM($R$6:$R$1749)</f>
        <v>0.99641944263346915</v>
      </c>
    </row>
    <row r="1485" spans="1:19" x14ac:dyDescent="0.35">
      <c r="A1485">
        <v>1003298993</v>
      </c>
      <c r="B1485" t="s">
        <v>401</v>
      </c>
      <c r="C1485" t="s">
        <v>1003</v>
      </c>
      <c r="D1485" s="1">
        <f>SUMIFS(T_PROF[claims],T_PROF[year],D$2,T_PROF[encounter],D$4,T_PROF[bill_npi],$A1485)</f>
        <v>0</v>
      </c>
      <c r="E1485" s="1">
        <f>SUMIFS(T_PROF[claims],T_PROF[year],E$2,T_PROF[encounter],E$4,T_PROF[bill_npi],$A1485)</f>
        <v>0</v>
      </c>
      <c r="F1485" s="1">
        <f t="shared" si="161"/>
        <v>0</v>
      </c>
      <c r="G1485" s="1">
        <f>SUMIFS(T_PROF[claims],T_PROF[year],G$2,T_PROF[encounter],G$4,T_PROF[bill_npi],$A1485)</f>
        <v>0</v>
      </c>
      <c r="H1485" s="1">
        <f>SUMIFS(T_PROF[claims],T_PROF[year],H$2,T_PROF[encounter],H$4,T_PROF[bill_npi],$A1485)</f>
        <v>1</v>
      </c>
      <c r="I1485" s="1">
        <f t="shared" si="162"/>
        <v>1</v>
      </c>
      <c r="J1485" s="1">
        <f>SUMIFS(T_PROF[claims],T_PROF[year],J$2,T_PROF[encounter],J$4,T_PROF[bill_npi],$A1485)</f>
        <v>0</v>
      </c>
      <c r="K1485" s="1">
        <f>SUMIFS(T_PROF[claims],T_PROF[year],K$2,T_PROF[encounter],K$4,T_PROF[bill_npi],$A1485)</f>
        <v>0</v>
      </c>
      <c r="L1485" s="1">
        <f t="shared" si="163"/>
        <v>0</v>
      </c>
      <c r="M1485" s="18">
        <f>SUMIFS(T_PROF[paid_amt],T_PROF[bill_npi],$A1485,T_PROF[year],M$2,T_PROF[encounter],M$4)</f>
        <v>0</v>
      </c>
      <c r="N1485" s="18">
        <f>SUMIFS(T_PROF[paid_amt],T_PROF[bill_npi],$A1485,T_PROF[year],N$2,T_PROF[encounter],N$4)</f>
        <v>0</v>
      </c>
      <c r="O1485" s="18">
        <f t="shared" si="164"/>
        <v>0</v>
      </c>
      <c r="P1485" s="1">
        <f t="shared" si="165"/>
        <v>0</v>
      </c>
      <c r="Q1485" s="1">
        <f t="shared" si="166"/>
        <v>0.33333333333333331</v>
      </c>
      <c r="R1485" s="1">
        <f t="shared" si="167"/>
        <v>0.33333333333333331</v>
      </c>
      <c r="S1485" s="2">
        <f>SUM($R$6:$R1485)/SUM($R$6:$R$1749)</f>
        <v>0.99642979106516427</v>
      </c>
    </row>
    <row r="1486" spans="1:19" x14ac:dyDescent="0.35">
      <c r="A1486">
        <v>1790192557</v>
      </c>
      <c r="B1486" t="s">
        <v>351</v>
      </c>
      <c r="C1486" t="s">
        <v>777</v>
      </c>
      <c r="D1486" s="1">
        <f>SUMIFS(T_PROF[claims],T_PROF[year],D$2,T_PROF[encounter],D$4,T_PROF[bill_npi],$A1486)</f>
        <v>0</v>
      </c>
      <c r="E1486" s="1">
        <f>SUMIFS(T_PROF[claims],T_PROF[year],E$2,T_PROF[encounter],E$4,T_PROF[bill_npi],$A1486)</f>
        <v>0</v>
      </c>
      <c r="F1486" s="1">
        <f t="shared" si="161"/>
        <v>0</v>
      </c>
      <c r="G1486" s="1">
        <f>SUMIFS(T_PROF[claims],T_PROF[year],G$2,T_PROF[encounter],G$4,T_PROF[bill_npi],$A1486)</f>
        <v>0</v>
      </c>
      <c r="H1486" s="1">
        <f>SUMIFS(T_PROF[claims],T_PROF[year],H$2,T_PROF[encounter],H$4,T_PROF[bill_npi],$A1486)</f>
        <v>1</v>
      </c>
      <c r="I1486" s="1">
        <f t="shared" si="162"/>
        <v>1</v>
      </c>
      <c r="J1486" s="1">
        <f>SUMIFS(T_PROF[claims],T_PROF[year],J$2,T_PROF[encounter],J$4,T_PROF[bill_npi],$A1486)</f>
        <v>0</v>
      </c>
      <c r="K1486" s="1">
        <f>SUMIFS(T_PROF[claims],T_PROF[year],K$2,T_PROF[encounter],K$4,T_PROF[bill_npi],$A1486)</f>
        <v>0</v>
      </c>
      <c r="L1486" s="1">
        <f t="shared" si="163"/>
        <v>0</v>
      </c>
      <c r="M1486" s="18">
        <f>SUMIFS(T_PROF[paid_amt],T_PROF[bill_npi],$A1486,T_PROF[year],M$2,T_PROF[encounter],M$4)</f>
        <v>0</v>
      </c>
      <c r="N1486" s="18">
        <f>SUMIFS(T_PROF[paid_amt],T_PROF[bill_npi],$A1486,T_PROF[year],N$2,T_PROF[encounter],N$4)</f>
        <v>0</v>
      </c>
      <c r="O1486" s="18">
        <f t="shared" si="164"/>
        <v>0</v>
      </c>
      <c r="P1486" s="1">
        <f t="shared" si="165"/>
        <v>0</v>
      </c>
      <c r="Q1486" s="1">
        <f t="shared" si="166"/>
        <v>0.33333333333333331</v>
      </c>
      <c r="R1486" s="1">
        <f t="shared" si="167"/>
        <v>0.33333333333333331</v>
      </c>
      <c r="S1486" s="2">
        <f>SUM($R$6:$R1486)/SUM($R$6:$R$1749)</f>
        <v>0.99644013949685939</v>
      </c>
    </row>
    <row r="1487" spans="1:19" x14ac:dyDescent="0.35">
      <c r="A1487">
        <v>1215220595</v>
      </c>
      <c r="B1487" t="s">
        <v>351</v>
      </c>
      <c r="C1487" t="s">
        <v>777</v>
      </c>
      <c r="D1487" s="1">
        <f>SUMIFS(T_PROF[claims],T_PROF[year],D$2,T_PROF[encounter],D$4,T_PROF[bill_npi],$A1487)</f>
        <v>0</v>
      </c>
      <c r="E1487" s="1">
        <f>SUMIFS(T_PROF[claims],T_PROF[year],E$2,T_PROF[encounter],E$4,T_PROF[bill_npi],$A1487)</f>
        <v>0</v>
      </c>
      <c r="F1487" s="1">
        <f t="shared" si="161"/>
        <v>0</v>
      </c>
      <c r="G1487" s="1">
        <f>SUMIFS(T_PROF[claims],T_PROF[year],G$2,T_PROF[encounter],G$4,T_PROF[bill_npi],$A1487)</f>
        <v>0</v>
      </c>
      <c r="H1487" s="1">
        <f>SUMIFS(T_PROF[claims],T_PROF[year],H$2,T_PROF[encounter],H$4,T_PROF[bill_npi],$A1487)</f>
        <v>1</v>
      </c>
      <c r="I1487" s="1">
        <f t="shared" si="162"/>
        <v>1</v>
      </c>
      <c r="J1487" s="1">
        <f>SUMIFS(T_PROF[claims],T_PROF[year],J$2,T_PROF[encounter],J$4,T_PROF[bill_npi],$A1487)</f>
        <v>0</v>
      </c>
      <c r="K1487" s="1">
        <f>SUMIFS(T_PROF[claims],T_PROF[year],K$2,T_PROF[encounter],K$4,T_PROF[bill_npi],$A1487)</f>
        <v>0</v>
      </c>
      <c r="L1487" s="1">
        <f t="shared" si="163"/>
        <v>0</v>
      </c>
      <c r="M1487" s="18">
        <f>SUMIFS(T_PROF[paid_amt],T_PROF[bill_npi],$A1487,T_PROF[year],M$2,T_PROF[encounter],M$4)</f>
        <v>0</v>
      </c>
      <c r="N1487" s="18">
        <f>SUMIFS(T_PROF[paid_amt],T_PROF[bill_npi],$A1487,T_PROF[year],N$2,T_PROF[encounter],N$4)</f>
        <v>0</v>
      </c>
      <c r="O1487" s="18">
        <f t="shared" si="164"/>
        <v>0</v>
      </c>
      <c r="P1487" s="1">
        <f t="shared" si="165"/>
        <v>0</v>
      </c>
      <c r="Q1487" s="1">
        <f t="shared" si="166"/>
        <v>0.33333333333333331</v>
      </c>
      <c r="R1487" s="1">
        <f t="shared" si="167"/>
        <v>0.33333333333333331</v>
      </c>
      <c r="S1487" s="2">
        <f>SUM($R$6:$R1487)/SUM($R$6:$R$1749)</f>
        <v>0.99645048792855462</v>
      </c>
    </row>
    <row r="1488" spans="1:19" x14ac:dyDescent="0.35">
      <c r="A1488">
        <v>1386804789</v>
      </c>
      <c r="B1488" t="s">
        <v>356</v>
      </c>
      <c r="C1488" t="s">
        <v>777</v>
      </c>
      <c r="D1488" s="1">
        <f>SUMIFS(T_PROF[claims],T_PROF[year],D$2,T_PROF[encounter],D$4,T_PROF[bill_npi],$A1488)</f>
        <v>1</v>
      </c>
      <c r="E1488" s="1">
        <f>SUMIFS(T_PROF[claims],T_PROF[year],E$2,T_PROF[encounter],E$4,T_PROF[bill_npi],$A1488)</f>
        <v>0</v>
      </c>
      <c r="F1488" s="1">
        <f t="shared" si="161"/>
        <v>1</v>
      </c>
      <c r="G1488" s="1">
        <f>SUMIFS(T_PROF[claims],T_PROF[year],G$2,T_PROF[encounter],G$4,T_PROF[bill_npi],$A1488)</f>
        <v>0</v>
      </c>
      <c r="H1488" s="1">
        <f>SUMIFS(T_PROF[claims],T_PROF[year],H$2,T_PROF[encounter],H$4,T_PROF[bill_npi],$A1488)</f>
        <v>0</v>
      </c>
      <c r="I1488" s="1">
        <f t="shared" si="162"/>
        <v>0</v>
      </c>
      <c r="J1488" s="1">
        <f>SUMIFS(T_PROF[claims],T_PROF[year],J$2,T_PROF[encounter],J$4,T_PROF[bill_npi],$A1488)</f>
        <v>0</v>
      </c>
      <c r="K1488" s="1">
        <f>SUMIFS(T_PROF[claims],T_PROF[year],K$2,T_PROF[encounter],K$4,T_PROF[bill_npi],$A1488)</f>
        <v>0</v>
      </c>
      <c r="L1488" s="1">
        <f t="shared" si="163"/>
        <v>0</v>
      </c>
      <c r="M1488" s="18">
        <f>SUMIFS(T_PROF[paid_amt],T_PROF[bill_npi],$A1488,T_PROF[year],M$2,T_PROF[encounter],M$4)</f>
        <v>0</v>
      </c>
      <c r="N1488" s="18">
        <f>SUMIFS(T_PROF[paid_amt],T_PROF[bill_npi],$A1488,T_PROF[year],N$2,T_PROF[encounter],N$4)</f>
        <v>0</v>
      </c>
      <c r="O1488" s="18">
        <f t="shared" si="164"/>
        <v>0</v>
      </c>
      <c r="P1488" s="1">
        <f t="shared" si="165"/>
        <v>0.33333333333333331</v>
      </c>
      <c r="Q1488" s="1">
        <f t="shared" si="166"/>
        <v>0</v>
      </c>
      <c r="R1488" s="1">
        <f t="shared" si="167"/>
        <v>0.33333333333333331</v>
      </c>
      <c r="S1488" s="2">
        <f>SUM($R$6:$R1488)/SUM($R$6:$R$1749)</f>
        <v>0.99646083636024974</v>
      </c>
    </row>
    <row r="1489" spans="1:19" x14ac:dyDescent="0.35">
      <c r="A1489">
        <v>1073621991</v>
      </c>
      <c r="B1489" t="s">
        <v>386</v>
      </c>
      <c r="C1489" t="s">
        <v>3169</v>
      </c>
      <c r="D1489" s="1">
        <f>SUMIFS(T_PROF[claims],T_PROF[year],D$2,T_PROF[encounter],D$4,T_PROF[bill_npi],$A1489)</f>
        <v>0</v>
      </c>
      <c r="E1489" s="1">
        <f>SUMIFS(T_PROF[claims],T_PROF[year],E$2,T_PROF[encounter],E$4,T_PROF[bill_npi],$A1489)</f>
        <v>1</v>
      </c>
      <c r="F1489" s="1">
        <f t="shared" si="161"/>
        <v>1</v>
      </c>
      <c r="G1489" s="1">
        <f>SUMIFS(T_PROF[claims],T_PROF[year],G$2,T_PROF[encounter],G$4,T_PROF[bill_npi],$A1489)</f>
        <v>0</v>
      </c>
      <c r="H1489" s="1">
        <f>SUMIFS(T_PROF[claims],T_PROF[year],H$2,T_PROF[encounter],H$4,T_PROF[bill_npi],$A1489)</f>
        <v>0</v>
      </c>
      <c r="I1489" s="1">
        <f t="shared" si="162"/>
        <v>0</v>
      </c>
      <c r="J1489" s="1">
        <f>SUMIFS(T_PROF[claims],T_PROF[year],J$2,T_PROF[encounter],J$4,T_PROF[bill_npi],$A1489)</f>
        <v>0</v>
      </c>
      <c r="K1489" s="1">
        <f>SUMIFS(T_PROF[claims],T_PROF[year],K$2,T_PROF[encounter],K$4,T_PROF[bill_npi],$A1489)</f>
        <v>0</v>
      </c>
      <c r="L1489" s="1">
        <f t="shared" si="163"/>
        <v>0</v>
      </c>
      <c r="M1489" s="18">
        <f>SUMIFS(T_PROF[paid_amt],T_PROF[bill_npi],$A1489,T_PROF[year],M$2,T_PROF[encounter],M$4)</f>
        <v>0</v>
      </c>
      <c r="N1489" s="18">
        <f>SUMIFS(T_PROF[paid_amt],T_PROF[bill_npi],$A1489,T_PROF[year],N$2,T_PROF[encounter],N$4)</f>
        <v>0</v>
      </c>
      <c r="O1489" s="18">
        <f t="shared" si="164"/>
        <v>0</v>
      </c>
      <c r="P1489" s="1">
        <f t="shared" si="165"/>
        <v>0</v>
      </c>
      <c r="Q1489" s="1">
        <f t="shared" si="166"/>
        <v>0.33333333333333331</v>
      </c>
      <c r="R1489" s="1">
        <f t="shared" si="167"/>
        <v>0.33333333333333331</v>
      </c>
      <c r="S1489" s="2">
        <f>SUM($R$6:$R1489)/SUM($R$6:$R$1749)</f>
        <v>0.99647118479194485</v>
      </c>
    </row>
    <row r="1490" spans="1:19" x14ac:dyDescent="0.35">
      <c r="A1490">
        <v>1710969589</v>
      </c>
      <c r="B1490" t="s">
        <v>357</v>
      </c>
      <c r="C1490" t="s">
        <v>2208</v>
      </c>
      <c r="D1490" s="1">
        <f>SUMIFS(T_PROF[claims],T_PROF[year],D$2,T_PROF[encounter],D$4,T_PROF[bill_npi],$A1490)</f>
        <v>1</v>
      </c>
      <c r="E1490" s="1">
        <f>SUMIFS(T_PROF[claims],T_PROF[year],E$2,T_PROF[encounter],E$4,T_PROF[bill_npi],$A1490)</f>
        <v>0</v>
      </c>
      <c r="F1490" s="1">
        <f t="shared" si="161"/>
        <v>1</v>
      </c>
      <c r="G1490" s="1">
        <f>SUMIFS(T_PROF[claims],T_PROF[year],G$2,T_PROF[encounter],G$4,T_PROF[bill_npi],$A1490)</f>
        <v>0</v>
      </c>
      <c r="H1490" s="1">
        <f>SUMIFS(T_PROF[claims],T_PROF[year],H$2,T_PROF[encounter],H$4,T_PROF[bill_npi],$A1490)</f>
        <v>0</v>
      </c>
      <c r="I1490" s="1">
        <f t="shared" si="162"/>
        <v>0</v>
      </c>
      <c r="J1490" s="1">
        <f>SUMIFS(T_PROF[claims],T_PROF[year],J$2,T_PROF[encounter],J$4,T_PROF[bill_npi],$A1490)</f>
        <v>0</v>
      </c>
      <c r="K1490" s="1">
        <f>SUMIFS(T_PROF[claims],T_PROF[year],K$2,T_PROF[encounter],K$4,T_PROF[bill_npi],$A1490)</f>
        <v>0</v>
      </c>
      <c r="L1490" s="1">
        <f t="shared" si="163"/>
        <v>0</v>
      </c>
      <c r="M1490" s="18">
        <f>SUMIFS(T_PROF[paid_amt],T_PROF[bill_npi],$A1490,T_PROF[year],M$2,T_PROF[encounter],M$4)</f>
        <v>0</v>
      </c>
      <c r="N1490" s="18">
        <f>SUMIFS(T_PROF[paid_amt],T_PROF[bill_npi],$A1490,T_PROF[year],N$2,T_PROF[encounter],N$4)</f>
        <v>0</v>
      </c>
      <c r="O1490" s="18">
        <f t="shared" si="164"/>
        <v>0</v>
      </c>
      <c r="P1490" s="1">
        <f t="shared" si="165"/>
        <v>0.33333333333333331</v>
      </c>
      <c r="Q1490" s="1">
        <f t="shared" si="166"/>
        <v>0</v>
      </c>
      <c r="R1490" s="1">
        <f t="shared" si="167"/>
        <v>0.33333333333333331</v>
      </c>
      <c r="S1490" s="2">
        <f>SUM($R$6:$R1490)/SUM($R$6:$R$1749)</f>
        <v>0.99648153322363997</v>
      </c>
    </row>
    <row r="1491" spans="1:19" x14ac:dyDescent="0.35">
      <c r="A1491">
        <v>1538189162</v>
      </c>
      <c r="B1491" t="s">
        <v>366</v>
      </c>
      <c r="C1491" t="s">
        <v>600</v>
      </c>
      <c r="D1491" s="1">
        <f>SUMIFS(T_PROF[claims],T_PROF[year],D$2,T_PROF[encounter],D$4,T_PROF[bill_npi],$A1491)</f>
        <v>0</v>
      </c>
      <c r="E1491" s="1">
        <f>SUMIFS(T_PROF[claims],T_PROF[year],E$2,T_PROF[encounter],E$4,T_PROF[bill_npi],$A1491)</f>
        <v>0</v>
      </c>
      <c r="F1491" s="1">
        <f t="shared" si="161"/>
        <v>0</v>
      </c>
      <c r="G1491" s="1">
        <f>SUMIFS(T_PROF[claims],T_PROF[year],G$2,T_PROF[encounter],G$4,T_PROF[bill_npi],$A1491)</f>
        <v>0</v>
      </c>
      <c r="H1491" s="1">
        <f>SUMIFS(T_PROF[claims],T_PROF[year],H$2,T_PROF[encounter],H$4,T_PROF[bill_npi],$A1491)</f>
        <v>0</v>
      </c>
      <c r="I1491" s="1">
        <f t="shared" si="162"/>
        <v>0</v>
      </c>
      <c r="J1491" s="1">
        <f>SUMIFS(T_PROF[claims],T_PROF[year],J$2,T_PROF[encounter],J$4,T_PROF[bill_npi],$A1491)</f>
        <v>0</v>
      </c>
      <c r="K1491" s="1">
        <f>SUMIFS(T_PROF[claims],T_PROF[year],K$2,T_PROF[encounter],K$4,T_PROF[bill_npi],$A1491)</f>
        <v>0</v>
      </c>
      <c r="L1491" s="1">
        <f t="shared" si="163"/>
        <v>0</v>
      </c>
      <c r="M1491" s="18">
        <f>SUMIFS(T_PROF[paid_amt],T_PROF[bill_npi],$A1491,T_PROF[year],M$2,T_PROF[encounter],M$4)</f>
        <v>0</v>
      </c>
      <c r="N1491" s="18">
        <f>SUMIFS(T_PROF[paid_amt],T_PROF[bill_npi],$A1491,T_PROF[year],N$2,T_PROF[encounter],N$4)</f>
        <v>0</v>
      </c>
      <c r="O1491" s="18">
        <f t="shared" si="164"/>
        <v>0</v>
      </c>
      <c r="P1491" s="1">
        <f t="shared" si="165"/>
        <v>0</v>
      </c>
      <c r="Q1491" s="1">
        <f t="shared" si="166"/>
        <v>0</v>
      </c>
      <c r="R1491" s="1">
        <f t="shared" si="167"/>
        <v>0</v>
      </c>
      <c r="S1491" s="2">
        <f>SUM($R$6:$R1491)/SUM($R$6:$R$1749)</f>
        <v>0.99648153322363997</v>
      </c>
    </row>
    <row r="1492" spans="1:19" x14ac:dyDescent="0.35">
      <c r="A1492">
        <v>1225371354</v>
      </c>
      <c r="B1492" t="s">
        <v>351</v>
      </c>
      <c r="C1492" t="s">
        <v>777</v>
      </c>
      <c r="D1492" s="1">
        <f>SUMIFS(T_PROF[claims],T_PROF[year],D$2,T_PROF[encounter],D$4,T_PROF[bill_npi],$A1492)</f>
        <v>0</v>
      </c>
      <c r="E1492" s="1">
        <f>SUMIFS(T_PROF[claims],T_PROF[year],E$2,T_PROF[encounter],E$4,T_PROF[bill_npi],$A1492)</f>
        <v>0</v>
      </c>
      <c r="F1492" s="1">
        <f t="shared" si="161"/>
        <v>0</v>
      </c>
      <c r="G1492" s="1">
        <f>SUMIFS(T_PROF[claims],T_PROF[year],G$2,T_PROF[encounter],G$4,T_PROF[bill_npi],$A1492)</f>
        <v>0</v>
      </c>
      <c r="H1492" s="1">
        <f>SUMIFS(T_PROF[claims],T_PROF[year],H$2,T_PROF[encounter],H$4,T_PROF[bill_npi],$A1492)</f>
        <v>0</v>
      </c>
      <c r="I1492" s="1">
        <f t="shared" si="162"/>
        <v>0</v>
      </c>
      <c r="J1492" s="1">
        <f>SUMIFS(T_PROF[claims],T_PROF[year],J$2,T_PROF[encounter],J$4,T_PROF[bill_npi],$A1492)</f>
        <v>0</v>
      </c>
      <c r="K1492" s="1">
        <f>SUMIFS(T_PROF[claims],T_PROF[year],K$2,T_PROF[encounter],K$4,T_PROF[bill_npi],$A1492)</f>
        <v>0</v>
      </c>
      <c r="L1492" s="1">
        <f t="shared" si="163"/>
        <v>0</v>
      </c>
      <c r="M1492" s="18">
        <f>SUMIFS(T_PROF[paid_amt],T_PROF[bill_npi],$A1492,T_PROF[year],M$2,T_PROF[encounter],M$4)</f>
        <v>0</v>
      </c>
      <c r="N1492" s="18">
        <f>SUMIFS(T_PROF[paid_amt],T_PROF[bill_npi],$A1492,T_PROF[year],N$2,T_PROF[encounter],N$4)</f>
        <v>0</v>
      </c>
      <c r="O1492" s="18">
        <f t="shared" si="164"/>
        <v>0</v>
      </c>
      <c r="P1492" s="1">
        <f t="shared" si="165"/>
        <v>0</v>
      </c>
      <c r="Q1492" s="1">
        <f t="shared" si="166"/>
        <v>0</v>
      </c>
      <c r="R1492" s="1">
        <f t="shared" si="167"/>
        <v>0</v>
      </c>
      <c r="S1492" s="2">
        <f>SUM($R$6:$R1492)/SUM($R$6:$R$1749)</f>
        <v>0.99648153322363997</v>
      </c>
    </row>
    <row r="1493" spans="1:19" x14ac:dyDescent="0.35">
      <c r="A1493">
        <v>1598013005</v>
      </c>
      <c r="B1493" t="s">
        <v>357</v>
      </c>
      <c r="C1493" t="s">
        <v>2208</v>
      </c>
      <c r="D1493" s="1">
        <f>SUMIFS(T_PROF[claims],T_PROF[year],D$2,T_PROF[encounter],D$4,T_PROF[bill_npi],$A1493)</f>
        <v>0</v>
      </c>
      <c r="E1493" s="1">
        <f>SUMIFS(T_PROF[claims],T_PROF[year],E$2,T_PROF[encounter],E$4,T_PROF[bill_npi],$A1493)</f>
        <v>0</v>
      </c>
      <c r="F1493" s="1">
        <f t="shared" si="161"/>
        <v>0</v>
      </c>
      <c r="G1493" s="1">
        <f>SUMIFS(T_PROF[claims],T_PROF[year],G$2,T_PROF[encounter],G$4,T_PROF[bill_npi],$A1493)</f>
        <v>1</v>
      </c>
      <c r="H1493" s="1">
        <f>SUMIFS(T_PROF[claims],T_PROF[year],H$2,T_PROF[encounter],H$4,T_PROF[bill_npi],$A1493)</f>
        <v>0</v>
      </c>
      <c r="I1493" s="1">
        <f t="shared" si="162"/>
        <v>1</v>
      </c>
      <c r="J1493" s="1">
        <f>SUMIFS(T_PROF[claims],T_PROF[year],J$2,T_PROF[encounter],J$4,T_PROF[bill_npi],$A1493)</f>
        <v>0</v>
      </c>
      <c r="K1493" s="1">
        <f>SUMIFS(T_PROF[claims],T_PROF[year],K$2,T_PROF[encounter],K$4,T_PROF[bill_npi],$A1493)</f>
        <v>0</v>
      </c>
      <c r="L1493" s="1">
        <f t="shared" si="163"/>
        <v>0</v>
      </c>
      <c r="M1493" s="18">
        <f>SUMIFS(T_PROF[paid_amt],T_PROF[bill_npi],$A1493,T_PROF[year],M$2,T_PROF[encounter],M$4)</f>
        <v>0</v>
      </c>
      <c r="N1493" s="18">
        <f>SUMIFS(T_PROF[paid_amt],T_PROF[bill_npi],$A1493,T_PROF[year],N$2,T_PROF[encounter],N$4)</f>
        <v>0</v>
      </c>
      <c r="O1493" s="18">
        <f t="shared" si="164"/>
        <v>0</v>
      </c>
      <c r="P1493" s="1">
        <f t="shared" si="165"/>
        <v>0.33333333333333331</v>
      </c>
      <c r="Q1493" s="1">
        <f t="shared" si="166"/>
        <v>0</v>
      </c>
      <c r="R1493" s="1">
        <f t="shared" si="167"/>
        <v>0.33333333333333331</v>
      </c>
      <c r="S1493" s="2">
        <f>SUM($R$6:$R1493)/SUM($R$6:$R$1749)</f>
        <v>0.99649188165533509</v>
      </c>
    </row>
    <row r="1494" spans="1:19" x14ac:dyDescent="0.35">
      <c r="A1494">
        <v>1255333571</v>
      </c>
      <c r="B1494" t="s">
        <v>357</v>
      </c>
      <c r="C1494" t="s">
        <v>2208</v>
      </c>
      <c r="D1494" s="1">
        <f>SUMIFS(T_PROF[claims],T_PROF[year],D$2,T_PROF[encounter],D$4,T_PROF[bill_npi],$A1494)</f>
        <v>0</v>
      </c>
      <c r="E1494" s="1">
        <f>SUMIFS(T_PROF[claims],T_PROF[year],E$2,T_PROF[encounter],E$4,T_PROF[bill_npi],$A1494)</f>
        <v>0</v>
      </c>
      <c r="F1494" s="1">
        <f t="shared" si="161"/>
        <v>0</v>
      </c>
      <c r="G1494" s="1">
        <f>SUMIFS(T_PROF[claims],T_PROF[year],G$2,T_PROF[encounter],G$4,T_PROF[bill_npi],$A1494)</f>
        <v>1</v>
      </c>
      <c r="H1494" s="1">
        <f>SUMIFS(T_PROF[claims],T_PROF[year],H$2,T_PROF[encounter],H$4,T_PROF[bill_npi],$A1494)</f>
        <v>0</v>
      </c>
      <c r="I1494" s="1">
        <f t="shared" si="162"/>
        <v>1</v>
      </c>
      <c r="J1494" s="1">
        <f>SUMIFS(T_PROF[claims],T_PROF[year],J$2,T_PROF[encounter],J$4,T_PROF[bill_npi],$A1494)</f>
        <v>0</v>
      </c>
      <c r="K1494" s="1">
        <f>SUMIFS(T_PROF[claims],T_PROF[year],K$2,T_PROF[encounter],K$4,T_PROF[bill_npi],$A1494)</f>
        <v>0</v>
      </c>
      <c r="L1494" s="1">
        <f t="shared" si="163"/>
        <v>0</v>
      </c>
      <c r="M1494" s="18">
        <f>SUMIFS(T_PROF[paid_amt],T_PROF[bill_npi],$A1494,T_PROF[year],M$2,T_PROF[encounter],M$4)</f>
        <v>0</v>
      </c>
      <c r="N1494" s="18">
        <f>SUMIFS(T_PROF[paid_amt],T_PROF[bill_npi],$A1494,T_PROF[year],N$2,T_PROF[encounter],N$4)</f>
        <v>0</v>
      </c>
      <c r="O1494" s="18">
        <f t="shared" si="164"/>
        <v>0</v>
      </c>
      <c r="P1494" s="1">
        <f t="shared" si="165"/>
        <v>0.33333333333333331</v>
      </c>
      <c r="Q1494" s="1">
        <f t="shared" si="166"/>
        <v>0</v>
      </c>
      <c r="R1494" s="1">
        <f t="shared" si="167"/>
        <v>0.33333333333333331</v>
      </c>
      <c r="S1494" s="2">
        <f>SUM($R$6:$R1494)/SUM($R$6:$R$1749)</f>
        <v>0.99650223008703032</v>
      </c>
    </row>
    <row r="1495" spans="1:19" x14ac:dyDescent="0.35">
      <c r="A1495">
        <v>1861606568</v>
      </c>
      <c r="B1495" t="s">
        <v>367</v>
      </c>
      <c r="C1495" t="s">
        <v>2086</v>
      </c>
      <c r="D1495" s="1">
        <f>SUMIFS(T_PROF[claims],T_PROF[year],D$2,T_PROF[encounter],D$4,T_PROF[bill_npi],$A1495)</f>
        <v>0</v>
      </c>
      <c r="E1495" s="1">
        <f>SUMIFS(T_PROF[claims],T_PROF[year],E$2,T_PROF[encounter],E$4,T_PROF[bill_npi],$A1495)</f>
        <v>0</v>
      </c>
      <c r="F1495" s="1">
        <f t="shared" si="161"/>
        <v>0</v>
      </c>
      <c r="G1495" s="1">
        <f>SUMIFS(T_PROF[claims],T_PROF[year],G$2,T_PROF[encounter],G$4,T_PROF[bill_npi],$A1495)</f>
        <v>0</v>
      </c>
      <c r="H1495" s="1">
        <f>SUMIFS(T_PROF[claims],T_PROF[year],H$2,T_PROF[encounter],H$4,T_PROF[bill_npi],$A1495)</f>
        <v>0</v>
      </c>
      <c r="I1495" s="1">
        <f t="shared" si="162"/>
        <v>0</v>
      </c>
      <c r="J1495" s="1">
        <f>SUMIFS(T_PROF[claims],T_PROF[year],J$2,T_PROF[encounter],J$4,T_PROF[bill_npi],$A1495)</f>
        <v>0</v>
      </c>
      <c r="K1495" s="1">
        <f>SUMIFS(T_PROF[claims],T_PROF[year],K$2,T_PROF[encounter],K$4,T_PROF[bill_npi],$A1495)</f>
        <v>0</v>
      </c>
      <c r="L1495" s="1">
        <f t="shared" si="163"/>
        <v>0</v>
      </c>
      <c r="M1495" s="18">
        <f>SUMIFS(T_PROF[paid_amt],T_PROF[bill_npi],$A1495,T_PROF[year],M$2,T_PROF[encounter],M$4)</f>
        <v>0</v>
      </c>
      <c r="N1495" s="18">
        <f>SUMIFS(T_PROF[paid_amt],T_PROF[bill_npi],$A1495,T_PROF[year],N$2,T_PROF[encounter],N$4)</f>
        <v>0</v>
      </c>
      <c r="O1495" s="18">
        <f t="shared" si="164"/>
        <v>0</v>
      </c>
      <c r="P1495" s="1">
        <f t="shared" si="165"/>
        <v>0</v>
      </c>
      <c r="Q1495" s="1">
        <f t="shared" si="166"/>
        <v>0</v>
      </c>
      <c r="R1495" s="1">
        <f t="shared" si="167"/>
        <v>0</v>
      </c>
      <c r="S1495" s="2">
        <f>SUM($R$6:$R1495)/SUM($R$6:$R$1749)</f>
        <v>0.99650223008703032</v>
      </c>
    </row>
    <row r="1496" spans="1:19" x14ac:dyDescent="0.35">
      <c r="A1496">
        <v>1700045531</v>
      </c>
      <c r="B1496" t="s">
        <v>356</v>
      </c>
      <c r="C1496" t="s">
        <v>777</v>
      </c>
      <c r="D1496" s="1">
        <f>SUMIFS(T_PROF[claims],T_PROF[year],D$2,T_PROF[encounter],D$4,T_PROF[bill_npi],$A1496)</f>
        <v>0</v>
      </c>
      <c r="E1496" s="1">
        <f>SUMIFS(T_PROF[claims],T_PROF[year],E$2,T_PROF[encounter],E$4,T_PROF[bill_npi],$A1496)</f>
        <v>0</v>
      </c>
      <c r="F1496" s="1">
        <f t="shared" si="161"/>
        <v>0</v>
      </c>
      <c r="G1496" s="1">
        <f>SUMIFS(T_PROF[claims],T_PROF[year],G$2,T_PROF[encounter],G$4,T_PROF[bill_npi],$A1496)</f>
        <v>1</v>
      </c>
      <c r="H1496" s="1">
        <f>SUMIFS(T_PROF[claims],T_PROF[year],H$2,T_PROF[encounter],H$4,T_PROF[bill_npi],$A1496)</f>
        <v>0</v>
      </c>
      <c r="I1496" s="1">
        <f t="shared" si="162"/>
        <v>1</v>
      </c>
      <c r="J1496" s="1">
        <f>SUMIFS(T_PROF[claims],T_PROF[year],J$2,T_PROF[encounter],J$4,T_PROF[bill_npi],$A1496)</f>
        <v>0</v>
      </c>
      <c r="K1496" s="1">
        <f>SUMIFS(T_PROF[claims],T_PROF[year],K$2,T_PROF[encounter],K$4,T_PROF[bill_npi],$A1496)</f>
        <v>0</v>
      </c>
      <c r="L1496" s="1">
        <f t="shared" si="163"/>
        <v>0</v>
      </c>
      <c r="M1496" s="18">
        <f>SUMIFS(T_PROF[paid_amt],T_PROF[bill_npi],$A1496,T_PROF[year],M$2,T_PROF[encounter],M$4)</f>
        <v>0</v>
      </c>
      <c r="N1496" s="18">
        <f>SUMIFS(T_PROF[paid_amt],T_PROF[bill_npi],$A1496,T_PROF[year],N$2,T_PROF[encounter],N$4)</f>
        <v>0</v>
      </c>
      <c r="O1496" s="18">
        <f t="shared" si="164"/>
        <v>0</v>
      </c>
      <c r="P1496" s="1">
        <f t="shared" si="165"/>
        <v>0.33333333333333331</v>
      </c>
      <c r="Q1496" s="1">
        <f t="shared" si="166"/>
        <v>0</v>
      </c>
      <c r="R1496" s="1">
        <f t="shared" si="167"/>
        <v>0.33333333333333331</v>
      </c>
      <c r="S1496" s="2">
        <f>SUM($R$6:$R1496)/SUM($R$6:$R$1749)</f>
        <v>0.99651257851872543</v>
      </c>
    </row>
    <row r="1497" spans="1:19" x14ac:dyDescent="0.35">
      <c r="A1497">
        <v>1841232642</v>
      </c>
      <c r="B1497" t="s">
        <v>351</v>
      </c>
      <c r="C1497" t="s">
        <v>777</v>
      </c>
      <c r="D1497" s="1">
        <f>SUMIFS(T_PROF[claims],T_PROF[year],D$2,T_PROF[encounter],D$4,T_PROF[bill_npi],$A1497)</f>
        <v>0</v>
      </c>
      <c r="E1497" s="1">
        <f>SUMIFS(T_PROF[claims],T_PROF[year],E$2,T_PROF[encounter],E$4,T_PROF[bill_npi],$A1497)</f>
        <v>0</v>
      </c>
      <c r="F1497" s="1">
        <f t="shared" si="161"/>
        <v>0</v>
      </c>
      <c r="G1497" s="1">
        <f>SUMIFS(T_PROF[claims],T_PROF[year],G$2,T_PROF[encounter],G$4,T_PROF[bill_npi],$A1497)</f>
        <v>0</v>
      </c>
      <c r="H1497" s="1">
        <f>SUMIFS(T_PROF[claims],T_PROF[year],H$2,T_PROF[encounter],H$4,T_PROF[bill_npi],$A1497)</f>
        <v>0</v>
      </c>
      <c r="I1497" s="1">
        <f t="shared" si="162"/>
        <v>0</v>
      </c>
      <c r="J1497" s="1">
        <f>SUMIFS(T_PROF[claims],T_PROF[year],J$2,T_PROF[encounter],J$4,T_PROF[bill_npi],$A1497)</f>
        <v>0</v>
      </c>
      <c r="K1497" s="1">
        <f>SUMIFS(T_PROF[claims],T_PROF[year],K$2,T_PROF[encounter],K$4,T_PROF[bill_npi],$A1497)</f>
        <v>0</v>
      </c>
      <c r="L1497" s="1">
        <f t="shared" si="163"/>
        <v>0</v>
      </c>
      <c r="M1497" s="18">
        <f>SUMIFS(T_PROF[paid_amt],T_PROF[bill_npi],$A1497,T_PROF[year],M$2,T_PROF[encounter],M$4)</f>
        <v>0</v>
      </c>
      <c r="N1497" s="18">
        <f>SUMIFS(T_PROF[paid_amt],T_PROF[bill_npi],$A1497,T_PROF[year],N$2,T_PROF[encounter],N$4)</f>
        <v>0</v>
      </c>
      <c r="O1497" s="18">
        <f t="shared" si="164"/>
        <v>0</v>
      </c>
      <c r="P1497" s="1">
        <f t="shared" si="165"/>
        <v>0</v>
      </c>
      <c r="Q1497" s="1">
        <f t="shared" si="166"/>
        <v>0</v>
      </c>
      <c r="R1497" s="1">
        <f t="shared" si="167"/>
        <v>0</v>
      </c>
      <c r="S1497" s="2">
        <f>SUM($R$6:$R1497)/SUM($R$6:$R$1749)</f>
        <v>0.99651257851872543</v>
      </c>
    </row>
    <row r="1498" spans="1:19" x14ac:dyDescent="0.35">
      <c r="A1498">
        <v>1033132741</v>
      </c>
      <c r="B1498" t="s">
        <v>342</v>
      </c>
      <c r="C1498" t="e">
        <v>#N/A</v>
      </c>
      <c r="D1498" s="1">
        <f>SUMIFS(T_PROF[claims],T_PROF[year],D$2,T_PROF[encounter],D$4,T_PROF[bill_npi],$A1498)</f>
        <v>0</v>
      </c>
      <c r="E1498" s="1">
        <f>SUMIFS(T_PROF[claims],T_PROF[year],E$2,T_PROF[encounter],E$4,T_PROF[bill_npi],$A1498)</f>
        <v>0</v>
      </c>
      <c r="F1498" s="1">
        <f t="shared" si="161"/>
        <v>0</v>
      </c>
      <c r="G1498" s="1">
        <f>SUMIFS(T_PROF[claims],T_PROF[year],G$2,T_PROF[encounter],G$4,T_PROF[bill_npi],$A1498)</f>
        <v>0</v>
      </c>
      <c r="H1498" s="1">
        <f>SUMIFS(T_PROF[claims],T_PROF[year],H$2,T_PROF[encounter],H$4,T_PROF[bill_npi],$A1498)</f>
        <v>0</v>
      </c>
      <c r="I1498" s="1">
        <f t="shared" si="162"/>
        <v>0</v>
      </c>
      <c r="J1498" s="1">
        <f>SUMIFS(T_PROF[claims],T_PROF[year],J$2,T_PROF[encounter],J$4,T_PROF[bill_npi],$A1498)</f>
        <v>0</v>
      </c>
      <c r="K1498" s="1">
        <f>SUMIFS(T_PROF[claims],T_PROF[year],K$2,T_PROF[encounter],K$4,T_PROF[bill_npi],$A1498)</f>
        <v>0</v>
      </c>
      <c r="L1498" s="1">
        <f t="shared" si="163"/>
        <v>0</v>
      </c>
      <c r="M1498" s="18">
        <f>SUMIFS(T_PROF[paid_amt],T_PROF[bill_npi],$A1498,T_PROF[year],M$2,T_PROF[encounter],M$4)</f>
        <v>0</v>
      </c>
      <c r="N1498" s="18">
        <f>SUMIFS(T_PROF[paid_amt],T_PROF[bill_npi],$A1498,T_PROF[year],N$2,T_PROF[encounter],N$4)</f>
        <v>0</v>
      </c>
      <c r="O1498" s="18">
        <f t="shared" si="164"/>
        <v>0</v>
      </c>
      <c r="P1498" s="1">
        <f t="shared" si="165"/>
        <v>0</v>
      </c>
      <c r="Q1498" s="1">
        <f t="shared" si="166"/>
        <v>0</v>
      </c>
      <c r="R1498" s="1">
        <f t="shared" si="167"/>
        <v>0</v>
      </c>
      <c r="S1498" s="2">
        <f>SUM($R$6:$R1498)/SUM($R$6:$R$1749)</f>
        <v>0.99651257851872543</v>
      </c>
    </row>
    <row r="1499" spans="1:19" x14ac:dyDescent="0.35">
      <c r="A1499">
        <v>1700963121</v>
      </c>
      <c r="B1499" t="s">
        <v>351</v>
      </c>
      <c r="C1499" t="s">
        <v>777</v>
      </c>
      <c r="D1499" s="1">
        <f>SUMIFS(T_PROF[claims],T_PROF[year],D$2,T_PROF[encounter],D$4,T_PROF[bill_npi],$A1499)</f>
        <v>0</v>
      </c>
      <c r="E1499" s="1">
        <f>SUMIFS(T_PROF[claims],T_PROF[year],E$2,T_PROF[encounter],E$4,T_PROF[bill_npi],$A1499)</f>
        <v>0</v>
      </c>
      <c r="F1499" s="1">
        <f t="shared" si="161"/>
        <v>0</v>
      </c>
      <c r="G1499" s="1">
        <f>SUMIFS(T_PROF[claims],T_PROF[year],G$2,T_PROF[encounter],G$4,T_PROF[bill_npi],$A1499)</f>
        <v>0</v>
      </c>
      <c r="H1499" s="1">
        <f>SUMIFS(T_PROF[claims],T_PROF[year],H$2,T_PROF[encounter],H$4,T_PROF[bill_npi],$A1499)</f>
        <v>0</v>
      </c>
      <c r="I1499" s="1">
        <f t="shared" si="162"/>
        <v>0</v>
      </c>
      <c r="J1499" s="1">
        <f>SUMIFS(T_PROF[claims],T_PROF[year],J$2,T_PROF[encounter],J$4,T_PROF[bill_npi],$A1499)</f>
        <v>0</v>
      </c>
      <c r="K1499" s="1">
        <f>SUMIFS(T_PROF[claims],T_PROF[year],K$2,T_PROF[encounter],K$4,T_PROF[bill_npi],$A1499)</f>
        <v>0</v>
      </c>
      <c r="L1499" s="1">
        <f t="shared" si="163"/>
        <v>0</v>
      </c>
      <c r="M1499" s="18">
        <f>SUMIFS(T_PROF[paid_amt],T_PROF[bill_npi],$A1499,T_PROF[year],M$2,T_PROF[encounter],M$4)</f>
        <v>0</v>
      </c>
      <c r="N1499" s="18">
        <f>SUMIFS(T_PROF[paid_amt],T_PROF[bill_npi],$A1499,T_PROF[year],N$2,T_PROF[encounter],N$4)</f>
        <v>0</v>
      </c>
      <c r="O1499" s="18">
        <f t="shared" si="164"/>
        <v>0</v>
      </c>
      <c r="P1499" s="1">
        <f t="shared" si="165"/>
        <v>0</v>
      </c>
      <c r="Q1499" s="1">
        <f t="shared" si="166"/>
        <v>0</v>
      </c>
      <c r="R1499" s="1">
        <f t="shared" si="167"/>
        <v>0</v>
      </c>
      <c r="S1499" s="2">
        <f>SUM($R$6:$R1499)/SUM($R$6:$R$1749)</f>
        <v>0.99651257851872543</v>
      </c>
    </row>
    <row r="1500" spans="1:19" x14ac:dyDescent="0.35">
      <c r="A1500">
        <v>1770572232</v>
      </c>
      <c r="B1500" t="s">
        <v>351</v>
      </c>
      <c r="C1500" t="s">
        <v>777</v>
      </c>
      <c r="D1500" s="1">
        <f>SUMIFS(T_PROF[claims],T_PROF[year],D$2,T_PROF[encounter],D$4,T_PROF[bill_npi],$A1500)</f>
        <v>1</v>
      </c>
      <c r="E1500" s="1">
        <f>SUMIFS(T_PROF[claims],T_PROF[year],E$2,T_PROF[encounter],E$4,T_PROF[bill_npi],$A1500)</f>
        <v>0</v>
      </c>
      <c r="F1500" s="1">
        <f t="shared" si="161"/>
        <v>1</v>
      </c>
      <c r="G1500" s="1">
        <f>SUMIFS(T_PROF[claims],T_PROF[year],G$2,T_PROF[encounter],G$4,T_PROF[bill_npi],$A1500)</f>
        <v>0</v>
      </c>
      <c r="H1500" s="1">
        <f>SUMIFS(T_PROF[claims],T_PROF[year],H$2,T_PROF[encounter],H$4,T_PROF[bill_npi],$A1500)</f>
        <v>0</v>
      </c>
      <c r="I1500" s="1">
        <f t="shared" si="162"/>
        <v>0</v>
      </c>
      <c r="J1500" s="1">
        <f>SUMIFS(T_PROF[claims],T_PROF[year],J$2,T_PROF[encounter],J$4,T_PROF[bill_npi],$A1500)</f>
        <v>0</v>
      </c>
      <c r="K1500" s="1">
        <f>SUMIFS(T_PROF[claims],T_PROF[year],K$2,T_PROF[encounter],K$4,T_PROF[bill_npi],$A1500)</f>
        <v>0</v>
      </c>
      <c r="L1500" s="1">
        <f t="shared" si="163"/>
        <v>0</v>
      </c>
      <c r="M1500" s="18">
        <f>SUMIFS(T_PROF[paid_amt],T_PROF[bill_npi],$A1500,T_PROF[year],M$2,T_PROF[encounter],M$4)</f>
        <v>0</v>
      </c>
      <c r="N1500" s="18">
        <f>SUMIFS(T_PROF[paid_amt],T_PROF[bill_npi],$A1500,T_PROF[year],N$2,T_PROF[encounter],N$4)</f>
        <v>0</v>
      </c>
      <c r="O1500" s="18">
        <f t="shared" si="164"/>
        <v>0</v>
      </c>
      <c r="P1500" s="1">
        <f t="shared" si="165"/>
        <v>0.33333333333333331</v>
      </c>
      <c r="Q1500" s="1">
        <f t="shared" si="166"/>
        <v>0</v>
      </c>
      <c r="R1500" s="1">
        <f t="shared" si="167"/>
        <v>0.33333333333333331</v>
      </c>
      <c r="S1500" s="2">
        <f>SUM($R$6:$R1500)/SUM($R$6:$R$1749)</f>
        <v>0.99652292695042055</v>
      </c>
    </row>
    <row r="1501" spans="1:19" x14ac:dyDescent="0.35">
      <c r="A1501">
        <v>1366599755</v>
      </c>
      <c r="B1501" t="s">
        <v>351</v>
      </c>
      <c r="C1501" t="s">
        <v>777</v>
      </c>
      <c r="D1501" s="1">
        <f>SUMIFS(T_PROF[claims],T_PROF[year],D$2,T_PROF[encounter],D$4,T_PROF[bill_npi],$A1501)</f>
        <v>0</v>
      </c>
      <c r="E1501" s="1">
        <f>SUMIFS(T_PROF[claims],T_PROF[year],E$2,T_PROF[encounter],E$4,T_PROF[bill_npi],$A1501)</f>
        <v>0</v>
      </c>
      <c r="F1501" s="1">
        <f t="shared" si="161"/>
        <v>0</v>
      </c>
      <c r="G1501" s="1">
        <f>SUMIFS(T_PROF[claims],T_PROF[year],G$2,T_PROF[encounter],G$4,T_PROF[bill_npi],$A1501)</f>
        <v>0</v>
      </c>
      <c r="H1501" s="1">
        <f>SUMIFS(T_PROF[claims],T_PROF[year],H$2,T_PROF[encounter],H$4,T_PROF[bill_npi],$A1501)</f>
        <v>0</v>
      </c>
      <c r="I1501" s="1">
        <f t="shared" si="162"/>
        <v>0</v>
      </c>
      <c r="J1501" s="1">
        <f>SUMIFS(T_PROF[claims],T_PROF[year],J$2,T_PROF[encounter],J$4,T_PROF[bill_npi],$A1501)</f>
        <v>0</v>
      </c>
      <c r="K1501" s="1">
        <f>SUMIFS(T_PROF[claims],T_PROF[year],K$2,T_PROF[encounter],K$4,T_PROF[bill_npi],$A1501)</f>
        <v>1</v>
      </c>
      <c r="L1501" s="1">
        <f t="shared" si="163"/>
        <v>1</v>
      </c>
      <c r="M1501" s="18">
        <f>SUMIFS(T_PROF[paid_amt],T_PROF[bill_npi],$A1501,T_PROF[year],M$2,T_PROF[encounter],M$4)</f>
        <v>0</v>
      </c>
      <c r="N1501" s="18">
        <f>SUMIFS(T_PROF[paid_amt],T_PROF[bill_npi],$A1501,T_PROF[year],N$2,T_PROF[encounter],N$4)</f>
        <v>662.28</v>
      </c>
      <c r="O1501" s="18">
        <f t="shared" si="164"/>
        <v>662.28</v>
      </c>
      <c r="P1501" s="1">
        <f t="shared" si="165"/>
        <v>0</v>
      </c>
      <c r="Q1501" s="1">
        <f t="shared" si="166"/>
        <v>0.33333333333333331</v>
      </c>
      <c r="R1501" s="1">
        <f t="shared" si="167"/>
        <v>0.33333333333333331</v>
      </c>
      <c r="S1501" s="2">
        <f>SUM($R$6:$R1501)/SUM($R$6:$R$1749)</f>
        <v>0.99653327538211567</v>
      </c>
    </row>
    <row r="1502" spans="1:19" x14ac:dyDescent="0.35">
      <c r="A1502">
        <v>1821240581</v>
      </c>
      <c r="B1502" t="s">
        <v>357</v>
      </c>
      <c r="C1502" t="s">
        <v>2208</v>
      </c>
      <c r="D1502" s="1">
        <f>SUMIFS(T_PROF[claims],T_PROF[year],D$2,T_PROF[encounter],D$4,T_PROF[bill_npi],$A1502)</f>
        <v>1</v>
      </c>
      <c r="E1502" s="1">
        <f>SUMIFS(T_PROF[claims],T_PROF[year],E$2,T_PROF[encounter],E$4,T_PROF[bill_npi],$A1502)</f>
        <v>0</v>
      </c>
      <c r="F1502" s="1">
        <f t="shared" si="161"/>
        <v>1</v>
      </c>
      <c r="G1502" s="1">
        <f>SUMIFS(T_PROF[claims],T_PROF[year],G$2,T_PROF[encounter],G$4,T_PROF[bill_npi],$A1502)</f>
        <v>0</v>
      </c>
      <c r="H1502" s="1">
        <f>SUMIFS(T_PROF[claims],T_PROF[year],H$2,T_PROF[encounter],H$4,T_PROF[bill_npi],$A1502)</f>
        <v>0</v>
      </c>
      <c r="I1502" s="1">
        <f t="shared" si="162"/>
        <v>0</v>
      </c>
      <c r="J1502" s="1">
        <f>SUMIFS(T_PROF[claims],T_PROF[year],J$2,T_PROF[encounter],J$4,T_PROF[bill_npi],$A1502)</f>
        <v>0</v>
      </c>
      <c r="K1502" s="1">
        <f>SUMIFS(T_PROF[claims],T_PROF[year],K$2,T_PROF[encounter],K$4,T_PROF[bill_npi],$A1502)</f>
        <v>0</v>
      </c>
      <c r="L1502" s="1">
        <f t="shared" si="163"/>
        <v>0</v>
      </c>
      <c r="M1502" s="18">
        <f>SUMIFS(T_PROF[paid_amt],T_PROF[bill_npi],$A1502,T_PROF[year],M$2,T_PROF[encounter],M$4)</f>
        <v>0</v>
      </c>
      <c r="N1502" s="18">
        <f>SUMIFS(T_PROF[paid_amt],T_PROF[bill_npi],$A1502,T_PROF[year],N$2,T_PROF[encounter],N$4)</f>
        <v>0</v>
      </c>
      <c r="O1502" s="18">
        <f t="shared" si="164"/>
        <v>0</v>
      </c>
      <c r="P1502" s="1">
        <f t="shared" si="165"/>
        <v>0.33333333333333331</v>
      </c>
      <c r="Q1502" s="1">
        <f t="shared" si="166"/>
        <v>0</v>
      </c>
      <c r="R1502" s="1">
        <f t="shared" si="167"/>
        <v>0.33333333333333331</v>
      </c>
      <c r="S1502" s="2">
        <f>SUM($R$6:$R1502)/SUM($R$6:$R$1749)</f>
        <v>0.99654362381381079</v>
      </c>
    </row>
    <row r="1503" spans="1:19" x14ac:dyDescent="0.35">
      <c r="A1503">
        <v>1487747440</v>
      </c>
      <c r="B1503" t="s">
        <v>351</v>
      </c>
      <c r="C1503" t="s">
        <v>777</v>
      </c>
      <c r="D1503" s="1">
        <f>SUMIFS(T_PROF[claims],T_PROF[year],D$2,T_PROF[encounter],D$4,T_PROF[bill_npi],$A1503)</f>
        <v>0</v>
      </c>
      <c r="E1503" s="1">
        <f>SUMIFS(T_PROF[claims],T_PROF[year],E$2,T_PROF[encounter],E$4,T_PROF[bill_npi],$A1503)</f>
        <v>0</v>
      </c>
      <c r="F1503" s="1">
        <f t="shared" si="161"/>
        <v>0</v>
      </c>
      <c r="G1503" s="1">
        <f>SUMIFS(T_PROF[claims],T_PROF[year],G$2,T_PROF[encounter],G$4,T_PROF[bill_npi],$A1503)</f>
        <v>1</v>
      </c>
      <c r="H1503" s="1">
        <f>SUMIFS(T_PROF[claims],T_PROF[year],H$2,T_PROF[encounter],H$4,T_PROF[bill_npi],$A1503)</f>
        <v>0</v>
      </c>
      <c r="I1503" s="1">
        <f t="shared" si="162"/>
        <v>1</v>
      </c>
      <c r="J1503" s="1">
        <f>SUMIFS(T_PROF[claims],T_PROF[year],J$2,T_PROF[encounter],J$4,T_PROF[bill_npi],$A1503)</f>
        <v>1</v>
      </c>
      <c r="K1503" s="1">
        <f>SUMIFS(T_PROF[claims],T_PROF[year],K$2,T_PROF[encounter],K$4,T_PROF[bill_npi],$A1503)</f>
        <v>2</v>
      </c>
      <c r="L1503" s="1">
        <f t="shared" si="163"/>
        <v>3</v>
      </c>
      <c r="M1503" s="18">
        <f>SUMIFS(T_PROF[paid_amt],T_PROF[bill_npi],$A1503,T_PROF[year],M$2,T_PROF[encounter],M$4)</f>
        <v>1720.75</v>
      </c>
      <c r="N1503" s="18">
        <f>SUMIFS(T_PROF[paid_amt],T_PROF[bill_npi],$A1503,T_PROF[year],N$2,T_PROF[encounter],N$4)</f>
        <v>2500</v>
      </c>
      <c r="O1503" s="18">
        <f t="shared" si="164"/>
        <v>4220.75</v>
      </c>
      <c r="P1503" s="1">
        <f t="shared" si="165"/>
        <v>0.66666666666666663</v>
      </c>
      <c r="Q1503" s="1">
        <f t="shared" si="166"/>
        <v>0.66666666666666663</v>
      </c>
      <c r="R1503" s="1">
        <f t="shared" si="167"/>
        <v>1.3333333333333333</v>
      </c>
      <c r="S1503" s="2">
        <f>SUM($R$6:$R1503)/SUM($R$6:$R$1749)</f>
        <v>0.99658501754059148</v>
      </c>
    </row>
    <row r="1504" spans="1:19" x14ac:dyDescent="0.35">
      <c r="A1504">
        <v>1437132594</v>
      </c>
      <c r="B1504" t="s">
        <v>351</v>
      </c>
      <c r="C1504" t="s">
        <v>777</v>
      </c>
      <c r="D1504" s="1">
        <f>SUMIFS(T_PROF[claims],T_PROF[year],D$2,T_PROF[encounter],D$4,T_PROF[bill_npi],$A1504)</f>
        <v>0</v>
      </c>
      <c r="E1504" s="1">
        <f>SUMIFS(T_PROF[claims],T_PROF[year],E$2,T_PROF[encounter],E$4,T_PROF[bill_npi],$A1504)</f>
        <v>0</v>
      </c>
      <c r="F1504" s="1">
        <f t="shared" si="161"/>
        <v>0</v>
      </c>
      <c r="G1504" s="1">
        <f>SUMIFS(T_PROF[claims],T_PROF[year],G$2,T_PROF[encounter],G$4,T_PROF[bill_npi],$A1504)</f>
        <v>0</v>
      </c>
      <c r="H1504" s="1">
        <f>SUMIFS(T_PROF[claims],T_PROF[year],H$2,T_PROF[encounter],H$4,T_PROF[bill_npi],$A1504)</f>
        <v>0</v>
      </c>
      <c r="I1504" s="1">
        <f t="shared" si="162"/>
        <v>0</v>
      </c>
      <c r="J1504" s="1">
        <f>SUMIFS(T_PROF[claims],T_PROF[year],J$2,T_PROF[encounter],J$4,T_PROF[bill_npi],$A1504)</f>
        <v>0</v>
      </c>
      <c r="K1504" s="1">
        <f>SUMIFS(T_PROF[claims],T_PROF[year],K$2,T_PROF[encounter],K$4,T_PROF[bill_npi],$A1504)</f>
        <v>0</v>
      </c>
      <c r="L1504" s="1">
        <f t="shared" si="163"/>
        <v>0</v>
      </c>
      <c r="M1504" s="18">
        <f>SUMIFS(T_PROF[paid_amt],T_PROF[bill_npi],$A1504,T_PROF[year],M$2,T_PROF[encounter],M$4)</f>
        <v>0</v>
      </c>
      <c r="N1504" s="18">
        <f>SUMIFS(T_PROF[paid_amt],T_PROF[bill_npi],$A1504,T_PROF[year],N$2,T_PROF[encounter],N$4)</f>
        <v>0</v>
      </c>
      <c r="O1504" s="18">
        <f t="shared" si="164"/>
        <v>0</v>
      </c>
      <c r="P1504" s="1">
        <f t="shared" si="165"/>
        <v>0</v>
      </c>
      <c r="Q1504" s="1">
        <f t="shared" si="166"/>
        <v>0</v>
      </c>
      <c r="R1504" s="1">
        <f t="shared" si="167"/>
        <v>0</v>
      </c>
      <c r="S1504" s="2">
        <f>SUM($R$6:$R1504)/SUM($R$6:$R$1749)</f>
        <v>0.99658501754059148</v>
      </c>
    </row>
    <row r="1505" spans="1:19" x14ac:dyDescent="0.35">
      <c r="A1505">
        <v>1760749378</v>
      </c>
      <c r="B1505" t="s">
        <v>351</v>
      </c>
      <c r="C1505" t="s">
        <v>777</v>
      </c>
      <c r="D1505" s="1">
        <f>SUMIFS(T_PROF[claims],T_PROF[year],D$2,T_PROF[encounter],D$4,T_PROF[bill_npi],$A1505)</f>
        <v>0</v>
      </c>
      <c r="E1505" s="1">
        <f>SUMIFS(T_PROF[claims],T_PROF[year],E$2,T_PROF[encounter],E$4,T_PROF[bill_npi],$A1505)</f>
        <v>0</v>
      </c>
      <c r="F1505" s="1">
        <f t="shared" si="161"/>
        <v>0</v>
      </c>
      <c r="G1505" s="1">
        <f>SUMIFS(T_PROF[claims],T_PROF[year],G$2,T_PROF[encounter],G$4,T_PROF[bill_npi],$A1505)</f>
        <v>1</v>
      </c>
      <c r="H1505" s="1">
        <f>SUMIFS(T_PROF[claims],T_PROF[year],H$2,T_PROF[encounter],H$4,T_PROF[bill_npi],$A1505)</f>
        <v>0</v>
      </c>
      <c r="I1505" s="1">
        <f t="shared" si="162"/>
        <v>1</v>
      </c>
      <c r="J1505" s="1">
        <f>SUMIFS(T_PROF[claims],T_PROF[year],J$2,T_PROF[encounter],J$4,T_PROF[bill_npi],$A1505)</f>
        <v>0</v>
      </c>
      <c r="K1505" s="1">
        <f>SUMIFS(T_PROF[claims],T_PROF[year],K$2,T_PROF[encounter],K$4,T_PROF[bill_npi],$A1505)</f>
        <v>0</v>
      </c>
      <c r="L1505" s="1">
        <f t="shared" si="163"/>
        <v>0</v>
      </c>
      <c r="M1505" s="18">
        <f>SUMIFS(T_PROF[paid_amt],T_PROF[bill_npi],$A1505,T_PROF[year],M$2,T_PROF[encounter],M$4)</f>
        <v>0</v>
      </c>
      <c r="N1505" s="18">
        <f>SUMIFS(T_PROF[paid_amt],T_PROF[bill_npi],$A1505,T_PROF[year],N$2,T_PROF[encounter],N$4)</f>
        <v>0</v>
      </c>
      <c r="O1505" s="18">
        <f t="shared" si="164"/>
        <v>0</v>
      </c>
      <c r="P1505" s="1">
        <f t="shared" si="165"/>
        <v>0.33333333333333331</v>
      </c>
      <c r="Q1505" s="1">
        <f t="shared" si="166"/>
        <v>0</v>
      </c>
      <c r="R1505" s="1">
        <f t="shared" si="167"/>
        <v>0.33333333333333331</v>
      </c>
      <c r="S1505" s="2">
        <f>SUM($R$6:$R1505)/SUM($R$6:$R$1749)</f>
        <v>0.9965953659722866</v>
      </c>
    </row>
    <row r="1506" spans="1:19" x14ac:dyDescent="0.35">
      <c r="A1506">
        <v>1184155905</v>
      </c>
      <c r="B1506" t="s">
        <v>367</v>
      </c>
      <c r="C1506" t="s">
        <v>2086</v>
      </c>
      <c r="D1506" s="1">
        <f>SUMIFS(T_PROF[claims],T_PROF[year],D$2,T_PROF[encounter],D$4,T_PROF[bill_npi],$A1506)</f>
        <v>1</v>
      </c>
      <c r="E1506" s="1">
        <f>SUMIFS(T_PROF[claims],T_PROF[year],E$2,T_PROF[encounter],E$4,T_PROF[bill_npi],$A1506)</f>
        <v>0</v>
      </c>
      <c r="F1506" s="1">
        <f t="shared" si="161"/>
        <v>1</v>
      </c>
      <c r="G1506" s="1">
        <f>SUMIFS(T_PROF[claims],T_PROF[year],G$2,T_PROF[encounter],G$4,T_PROF[bill_npi],$A1506)</f>
        <v>0</v>
      </c>
      <c r="H1506" s="1">
        <f>SUMIFS(T_PROF[claims],T_PROF[year],H$2,T_PROF[encounter],H$4,T_PROF[bill_npi],$A1506)</f>
        <v>0</v>
      </c>
      <c r="I1506" s="1">
        <f t="shared" si="162"/>
        <v>0</v>
      </c>
      <c r="J1506" s="1">
        <f>SUMIFS(T_PROF[claims],T_PROF[year],J$2,T_PROF[encounter],J$4,T_PROF[bill_npi],$A1506)</f>
        <v>2</v>
      </c>
      <c r="K1506" s="1">
        <f>SUMIFS(T_PROF[claims],T_PROF[year],K$2,T_PROF[encounter],K$4,T_PROF[bill_npi],$A1506)</f>
        <v>0</v>
      </c>
      <c r="L1506" s="1">
        <f t="shared" si="163"/>
        <v>2</v>
      </c>
      <c r="M1506" s="18">
        <f>SUMIFS(T_PROF[paid_amt],T_PROF[bill_npi],$A1506,T_PROF[year],M$2,T_PROF[encounter],M$4)</f>
        <v>147.94</v>
      </c>
      <c r="N1506" s="18">
        <f>SUMIFS(T_PROF[paid_amt],T_PROF[bill_npi],$A1506,T_PROF[year],N$2,T_PROF[encounter],N$4)</f>
        <v>0</v>
      </c>
      <c r="O1506" s="18">
        <f t="shared" si="164"/>
        <v>147.94</v>
      </c>
      <c r="P1506" s="1">
        <f t="shared" si="165"/>
        <v>1</v>
      </c>
      <c r="Q1506" s="1">
        <f t="shared" si="166"/>
        <v>0</v>
      </c>
      <c r="R1506" s="1">
        <f t="shared" si="167"/>
        <v>1</v>
      </c>
      <c r="S1506" s="2">
        <f>SUM($R$6:$R1506)/SUM($R$6:$R$1749)</f>
        <v>0.99662641126737217</v>
      </c>
    </row>
    <row r="1507" spans="1:19" x14ac:dyDescent="0.35">
      <c r="A1507">
        <v>1811963465</v>
      </c>
      <c r="B1507" t="s">
        <v>361</v>
      </c>
      <c r="C1507" t="s">
        <v>546</v>
      </c>
      <c r="D1507" s="1">
        <f>SUMIFS(T_PROF[claims],T_PROF[year],D$2,T_PROF[encounter],D$4,T_PROF[bill_npi],$A1507)</f>
        <v>0</v>
      </c>
      <c r="E1507" s="1">
        <f>SUMIFS(T_PROF[claims],T_PROF[year],E$2,T_PROF[encounter],E$4,T_PROF[bill_npi],$A1507)</f>
        <v>0</v>
      </c>
      <c r="F1507" s="1">
        <f t="shared" si="161"/>
        <v>0</v>
      </c>
      <c r="G1507" s="1">
        <f>SUMIFS(T_PROF[claims],T_PROF[year],G$2,T_PROF[encounter],G$4,T_PROF[bill_npi],$A1507)</f>
        <v>0</v>
      </c>
      <c r="H1507" s="1">
        <f>SUMIFS(T_PROF[claims],T_PROF[year],H$2,T_PROF[encounter],H$4,T_PROF[bill_npi],$A1507)</f>
        <v>0</v>
      </c>
      <c r="I1507" s="1">
        <f t="shared" si="162"/>
        <v>0</v>
      </c>
      <c r="J1507" s="1">
        <f>SUMIFS(T_PROF[claims],T_PROF[year],J$2,T_PROF[encounter],J$4,T_PROF[bill_npi],$A1507)</f>
        <v>0</v>
      </c>
      <c r="K1507" s="1">
        <f>SUMIFS(T_PROF[claims],T_PROF[year],K$2,T_PROF[encounter],K$4,T_PROF[bill_npi],$A1507)</f>
        <v>0</v>
      </c>
      <c r="L1507" s="1">
        <f t="shared" si="163"/>
        <v>0</v>
      </c>
      <c r="M1507" s="18">
        <f>SUMIFS(T_PROF[paid_amt],T_PROF[bill_npi],$A1507,T_PROF[year],M$2,T_PROF[encounter],M$4)</f>
        <v>0</v>
      </c>
      <c r="N1507" s="18">
        <f>SUMIFS(T_PROF[paid_amt],T_PROF[bill_npi],$A1507,T_PROF[year],N$2,T_PROF[encounter],N$4)</f>
        <v>0</v>
      </c>
      <c r="O1507" s="18">
        <f t="shared" si="164"/>
        <v>0</v>
      </c>
      <c r="P1507" s="1">
        <f t="shared" si="165"/>
        <v>0</v>
      </c>
      <c r="Q1507" s="1">
        <f t="shared" si="166"/>
        <v>0</v>
      </c>
      <c r="R1507" s="1">
        <f t="shared" si="167"/>
        <v>0</v>
      </c>
      <c r="S1507" s="2">
        <f>SUM($R$6:$R1507)/SUM($R$6:$R$1749)</f>
        <v>0.99662641126737217</v>
      </c>
    </row>
    <row r="1508" spans="1:19" x14ac:dyDescent="0.35">
      <c r="A1508">
        <v>1396163465</v>
      </c>
      <c r="B1508" t="s">
        <v>351</v>
      </c>
      <c r="C1508" t="s">
        <v>777</v>
      </c>
      <c r="D1508" s="1">
        <f>SUMIFS(T_PROF[claims],T_PROF[year],D$2,T_PROF[encounter],D$4,T_PROF[bill_npi],$A1508)</f>
        <v>0</v>
      </c>
      <c r="E1508" s="1">
        <f>SUMIFS(T_PROF[claims],T_PROF[year],E$2,T_PROF[encounter],E$4,T_PROF[bill_npi],$A1508)</f>
        <v>0</v>
      </c>
      <c r="F1508" s="1">
        <f t="shared" si="161"/>
        <v>0</v>
      </c>
      <c r="G1508" s="1">
        <f>SUMIFS(T_PROF[claims],T_PROF[year],G$2,T_PROF[encounter],G$4,T_PROF[bill_npi],$A1508)</f>
        <v>1</v>
      </c>
      <c r="H1508" s="1">
        <f>SUMIFS(T_PROF[claims],T_PROF[year],H$2,T_PROF[encounter],H$4,T_PROF[bill_npi],$A1508)</f>
        <v>0</v>
      </c>
      <c r="I1508" s="1">
        <f t="shared" si="162"/>
        <v>1</v>
      </c>
      <c r="J1508" s="1">
        <f>SUMIFS(T_PROF[claims],T_PROF[year],J$2,T_PROF[encounter],J$4,T_PROF[bill_npi],$A1508)</f>
        <v>0</v>
      </c>
      <c r="K1508" s="1">
        <f>SUMIFS(T_PROF[claims],T_PROF[year],K$2,T_PROF[encounter],K$4,T_PROF[bill_npi],$A1508)</f>
        <v>0</v>
      </c>
      <c r="L1508" s="1">
        <f t="shared" si="163"/>
        <v>0</v>
      </c>
      <c r="M1508" s="18">
        <f>SUMIFS(T_PROF[paid_amt],T_PROF[bill_npi],$A1508,T_PROF[year],M$2,T_PROF[encounter],M$4)</f>
        <v>0</v>
      </c>
      <c r="N1508" s="18">
        <f>SUMIFS(T_PROF[paid_amt],T_PROF[bill_npi],$A1508,T_PROF[year],N$2,T_PROF[encounter],N$4)</f>
        <v>0</v>
      </c>
      <c r="O1508" s="18">
        <f t="shared" si="164"/>
        <v>0</v>
      </c>
      <c r="P1508" s="1">
        <f t="shared" si="165"/>
        <v>0.33333333333333331</v>
      </c>
      <c r="Q1508" s="1">
        <f t="shared" si="166"/>
        <v>0</v>
      </c>
      <c r="R1508" s="1">
        <f t="shared" si="167"/>
        <v>0.33333333333333331</v>
      </c>
      <c r="S1508" s="2">
        <f>SUM($R$6:$R1508)/SUM($R$6:$R$1749)</f>
        <v>0.99663675969906729</v>
      </c>
    </row>
    <row r="1509" spans="1:19" x14ac:dyDescent="0.35">
      <c r="A1509">
        <v>1740430594</v>
      </c>
      <c r="B1509" t="s">
        <v>351</v>
      </c>
      <c r="C1509" t="s">
        <v>777</v>
      </c>
      <c r="D1509" s="1">
        <f>SUMIFS(T_PROF[claims],T_PROF[year],D$2,T_PROF[encounter],D$4,T_PROF[bill_npi],$A1509)</f>
        <v>0</v>
      </c>
      <c r="E1509" s="1">
        <f>SUMIFS(T_PROF[claims],T_PROF[year],E$2,T_PROF[encounter],E$4,T_PROF[bill_npi],$A1509)</f>
        <v>0</v>
      </c>
      <c r="F1509" s="1">
        <f t="shared" si="161"/>
        <v>0</v>
      </c>
      <c r="G1509" s="1">
        <f>SUMIFS(T_PROF[claims],T_PROF[year],G$2,T_PROF[encounter],G$4,T_PROF[bill_npi],$A1509)</f>
        <v>0</v>
      </c>
      <c r="H1509" s="1">
        <f>SUMIFS(T_PROF[claims],T_PROF[year],H$2,T_PROF[encounter],H$4,T_PROF[bill_npi],$A1509)</f>
        <v>0</v>
      </c>
      <c r="I1509" s="1">
        <f t="shared" si="162"/>
        <v>0</v>
      </c>
      <c r="J1509" s="1">
        <f>SUMIFS(T_PROF[claims],T_PROF[year],J$2,T_PROF[encounter],J$4,T_PROF[bill_npi],$A1509)</f>
        <v>0</v>
      </c>
      <c r="K1509" s="1">
        <f>SUMIFS(T_PROF[claims],T_PROF[year],K$2,T_PROF[encounter],K$4,T_PROF[bill_npi],$A1509)</f>
        <v>0</v>
      </c>
      <c r="L1509" s="1">
        <f t="shared" si="163"/>
        <v>0</v>
      </c>
      <c r="M1509" s="18">
        <f>SUMIFS(T_PROF[paid_amt],T_PROF[bill_npi],$A1509,T_PROF[year],M$2,T_PROF[encounter],M$4)</f>
        <v>0</v>
      </c>
      <c r="N1509" s="18">
        <f>SUMIFS(T_PROF[paid_amt],T_PROF[bill_npi],$A1509,T_PROF[year],N$2,T_PROF[encounter],N$4)</f>
        <v>0</v>
      </c>
      <c r="O1509" s="18">
        <f t="shared" si="164"/>
        <v>0</v>
      </c>
      <c r="P1509" s="1">
        <f t="shared" si="165"/>
        <v>0</v>
      </c>
      <c r="Q1509" s="1">
        <f t="shared" si="166"/>
        <v>0</v>
      </c>
      <c r="R1509" s="1">
        <f t="shared" si="167"/>
        <v>0</v>
      </c>
      <c r="S1509" s="2">
        <f>SUM($R$6:$R1509)/SUM($R$6:$R$1749)</f>
        <v>0.99663675969906729</v>
      </c>
    </row>
    <row r="1510" spans="1:19" x14ac:dyDescent="0.35">
      <c r="A1510">
        <v>1306957543</v>
      </c>
      <c r="B1510" t="s">
        <v>392</v>
      </c>
      <c r="C1510" t="s">
        <v>1288</v>
      </c>
      <c r="D1510" s="1">
        <f>SUMIFS(T_PROF[claims],T_PROF[year],D$2,T_PROF[encounter],D$4,T_PROF[bill_npi],$A1510)</f>
        <v>0</v>
      </c>
      <c r="E1510" s="1">
        <f>SUMIFS(T_PROF[claims],T_PROF[year],E$2,T_PROF[encounter],E$4,T_PROF[bill_npi],$A1510)</f>
        <v>1</v>
      </c>
      <c r="F1510" s="1">
        <f t="shared" si="161"/>
        <v>1</v>
      </c>
      <c r="G1510" s="1">
        <f>SUMIFS(T_PROF[claims],T_PROF[year],G$2,T_PROF[encounter],G$4,T_PROF[bill_npi],$A1510)</f>
        <v>0</v>
      </c>
      <c r="H1510" s="1">
        <f>SUMIFS(T_PROF[claims],T_PROF[year],H$2,T_PROF[encounter],H$4,T_PROF[bill_npi],$A1510)</f>
        <v>0</v>
      </c>
      <c r="I1510" s="1">
        <f t="shared" si="162"/>
        <v>0</v>
      </c>
      <c r="J1510" s="1">
        <f>SUMIFS(T_PROF[claims],T_PROF[year],J$2,T_PROF[encounter],J$4,T_PROF[bill_npi],$A1510)</f>
        <v>0</v>
      </c>
      <c r="K1510" s="1">
        <f>SUMIFS(T_PROF[claims],T_PROF[year],K$2,T_PROF[encounter],K$4,T_PROF[bill_npi],$A1510)</f>
        <v>0</v>
      </c>
      <c r="L1510" s="1">
        <f t="shared" si="163"/>
        <v>0</v>
      </c>
      <c r="M1510" s="18">
        <f>SUMIFS(T_PROF[paid_amt],T_PROF[bill_npi],$A1510,T_PROF[year],M$2,T_PROF[encounter],M$4)</f>
        <v>0</v>
      </c>
      <c r="N1510" s="18">
        <f>SUMIFS(T_PROF[paid_amt],T_PROF[bill_npi],$A1510,T_PROF[year],N$2,T_PROF[encounter],N$4)</f>
        <v>0</v>
      </c>
      <c r="O1510" s="18">
        <f t="shared" si="164"/>
        <v>0</v>
      </c>
      <c r="P1510" s="1">
        <f t="shared" si="165"/>
        <v>0</v>
      </c>
      <c r="Q1510" s="1">
        <f t="shared" si="166"/>
        <v>0.33333333333333331</v>
      </c>
      <c r="R1510" s="1">
        <f t="shared" si="167"/>
        <v>0.33333333333333331</v>
      </c>
      <c r="S1510" s="2">
        <f>SUM($R$6:$R1510)/SUM($R$6:$R$1749)</f>
        <v>0.9966471081307624</v>
      </c>
    </row>
    <row r="1511" spans="1:19" x14ac:dyDescent="0.35">
      <c r="A1511">
        <v>1457513095</v>
      </c>
      <c r="B1511" t="s">
        <v>356</v>
      </c>
      <c r="C1511" t="s">
        <v>777</v>
      </c>
      <c r="D1511" s="1">
        <f>SUMIFS(T_PROF[claims],T_PROF[year],D$2,T_PROF[encounter],D$4,T_PROF[bill_npi],$A1511)</f>
        <v>0</v>
      </c>
      <c r="E1511" s="1">
        <f>SUMIFS(T_PROF[claims],T_PROF[year],E$2,T_PROF[encounter],E$4,T_PROF[bill_npi],$A1511)</f>
        <v>0</v>
      </c>
      <c r="F1511" s="1">
        <f t="shared" si="161"/>
        <v>0</v>
      </c>
      <c r="G1511" s="1">
        <f>SUMIFS(T_PROF[claims],T_PROF[year],G$2,T_PROF[encounter],G$4,T_PROF[bill_npi],$A1511)</f>
        <v>0</v>
      </c>
      <c r="H1511" s="1">
        <f>SUMIFS(T_PROF[claims],T_PROF[year],H$2,T_PROF[encounter],H$4,T_PROF[bill_npi],$A1511)</f>
        <v>0</v>
      </c>
      <c r="I1511" s="1">
        <f t="shared" si="162"/>
        <v>0</v>
      </c>
      <c r="J1511" s="1">
        <f>SUMIFS(T_PROF[claims],T_PROF[year],J$2,T_PROF[encounter],J$4,T_PROF[bill_npi],$A1511)</f>
        <v>0</v>
      </c>
      <c r="K1511" s="1">
        <f>SUMIFS(T_PROF[claims],T_PROF[year],K$2,T_PROF[encounter],K$4,T_PROF[bill_npi],$A1511)</f>
        <v>0</v>
      </c>
      <c r="L1511" s="1">
        <f t="shared" si="163"/>
        <v>0</v>
      </c>
      <c r="M1511" s="18">
        <f>SUMIFS(T_PROF[paid_amt],T_PROF[bill_npi],$A1511,T_PROF[year],M$2,T_PROF[encounter],M$4)</f>
        <v>0</v>
      </c>
      <c r="N1511" s="18">
        <f>SUMIFS(T_PROF[paid_amt],T_PROF[bill_npi],$A1511,T_PROF[year],N$2,T_PROF[encounter],N$4)</f>
        <v>0</v>
      </c>
      <c r="O1511" s="18">
        <f t="shared" si="164"/>
        <v>0</v>
      </c>
      <c r="P1511" s="1">
        <f t="shared" si="165"/>
        <v>0</v>
      </c>
      <c r="Q1511" s="1">
        <f t="shared" si="166"/>
        <v>0</v>
      </c>
      <c r="R1511" s="1">
        <f t="shared" si="167"/>
        <v>0</v>
      </c>
      <c r="S1511" s="2">
        <f>SUM($R$6:$R1511)/SUM($R$6:$R$1749)</f>
        <v>0.9966471081307624</v>
      </c>
    </row>
    <row r="1512" spans="1:19" x14ac:dyDescent="0.35">
      <c r="A1512">
        <v>1417190653</v>
      </c>
      <c r="B1512" t="s">
        <v>354</v>
      </c>
      <c r="C1512" t="s">
        <v>777</v>
      </c>
      <c r="D1512" s="1">
        <f>SUMIFS(T_PROF[claims],T_PROF[year],D$2,T_PROF[encounter],D$4,T_PROF[bill_npi],$A1512)</f>
        <v>0</v>
      </c>
      <c r="E1512" s="1">
        <f>SUMIFS(T_PROF[claims],T_PROF[year],E$2,T_PROF[encounter],E$4,T_PROF[bill_npi],$A1512)</f>
        <v>0</v>
      </c>
      <c r="F1512" s="1">
        <f t="shared" si="161"/>
        <v>0</v>
      </c>
      <c r="G1512" s="1">
        <f>SUMIFS(T_PROF[claims],T_PROF[year],G$2,T_PROF[encounter],G$4,T_PROF[bill_npi],$A1512)</f>
        <v>1</v>
      </c>
      <c r="H1512" s="1">
        <f>SUMIFS(T_PROF[claims],T_PROF[year],H$2,T_PROF[encounter],H$4,T_PROF[bill_npi],$A1512)</f>
        <v>0</v>
      </c>
      <c r="I1512" s="1">
        <f t="shared" si="162"/>
        <v>1</v>
      </c>
      <c r="J1512" s="1">
        <f>SUMIFS(T_PROF[claims],T_PROF[year],J$2,T_PROF[encounter],J$4,T_PROF[bill_npi],$A1512)</f>
        <v>2</v>
      </c>
      <c r="K1512" s="1">
        <f>SUMIFS(T_PROF[claims],T_PROF[year],K$2,T_PROF[encounter],K$4,T_PROF[bill_npi],$A1512)</f>
        <v>0</v>
      </c>
      <c r="L1512" s="1">
        <f t="shared" si="163"/>
        <v>2</v>
      </c>
      <c r="M1512" s="18">
        <f>SUMIFS(T_PROF[paid_amt],T_PROF[bill_npi],$A1512,T_PROF[year],M$2,T_PROF[encounter],M$4)</f>
        <v>326.18</v>
      </c>
      <c r="N1512" s="18">
        <f>SUMIFS(T_PROF[paid_amt],T_PROF[bill_npi],$A1512,T_PROF[year],N$2,T_PROF[encounter],N$4)</f>
        <v>0</v>
      </c>
      <c r="O1512" s="18">
        <f t="shared" si="164"/>
        <v>326.18</v>
      </c>
      <c r="P1512" s="1">
        <f t="shared" si="165"/>
        <v>1</v>
      </c>
      <c r="Q1512" s="1">
        <f t="shared" si="166"/>
        <v>0</v>
      </c>
      <c r="R1512" s="1">
        <f t="shared" si="167"/>
        <v>1</v>
      </c>
      <c r="S1512" s="2">
        <f>SUM($R$6:$R1512)/SUM($R$6:$R$1749)</f>
        <v>0.99667815342584798</v>
      </c>
    </row>
    <row r="1513" spans="1:19" x14ac:dyDescent="0.35">
      <c r="A1513">
        <v>1184887085</v>
      </c>
      <c r="B1513" t="s">
        <v>351</v>
      </c>
      <c r="C1513" t="s">
        <v>777</v>
      </c>
      <c r="D1513" s="1">
        <f>SUMIFS(T_PROF[claims],T_PROF[year],D$2,T_PROF[encounter],D$4,T_PROF[bill_npi],$A1513)</f>
        <v>0</v>
      </c>
      <c r="E1513" s="1">
        <f>SUMIFS(T_PROF[claims],T_PROF[year],E$2,T_PROF[encounter],E$4,T_PROF[bill_npi],$A1513)</f>
        <v>1</v>
      </c>
      <c r="F1513" s="1">
        <f t="shared" si="161"/>
        <v>1</v>
      </c>
      <c r="G1513" s="1">
        <f>SUMIFS(T_PROF[claims],T_PROF[year],G$2,T_PROF[encounter],G$4,T_PROF[bill_npi],$A1513)</f>
        <v>0</v>
      </c>
      <c r="H1513" s="1">
        <f>SUMIFS(T_PROF[claims],T_PROF[year],H$2,T_PROF[encounter],H$4,T_PROF[bill_npi],$A1513)</f>
        <v>0</v>
      </c>
      <c r="I1513" s="1">
        <f t="shared" si="162"/>
        <v>0</v>
      </c>
      <c r="J1513" s="1">
        <f>SUMIFS(T_PROF[claims],T_PROF[year],J$2,T_PROF[encounter],J$4,T_PROF[bill_npi],$A1513)</f>
        <v>0</v>
      </c>
      <c r="K1513" s="1">
        <f>SUMIFS(T_PROF[claims],T_PROF[year],K$2,T_PROF[encounter],K$4,T_PROF[bill_npi],$A1513)</f>
        <v>0</v>
      </c>
      <c r="L1513" s="1">
        <f t="shared" si="163"/>
        <v>0</v>
      </c>
      <c r="M1513" s="18">
        <f>SUMIFS(T_PROF[paid_amt],T_PROF[bill_npi],$A1513,T_PROF[year],M$2,T_PROF[encounter],M$4)</f>
        <v>0</v>
      </c>
      <c r="N1513" s="18">
        <f>SUMIFS(T_PROF[paid_amt],T_PROF[bill_npi],$A1513,T_PROF[year],N$2,T_PROF[encounter],N$4)</f>
        <v>0</v>
      </c>
      <c r="O1513" s="18">
        <f t="shared" si="164"/>
        <v>0</v>
      </c>
      <c r="P1513" s="1">
        <f t="shared" si="165"/>
        <v>0</v>
      </c>
      <c r="Q1513" s="1">
        <f t="shared" si="166"/>
        <v>0.33333333333333331</v>
      </c>
      <c r="R1513" s="1">
        <f t="shared" si="167"/>
        <v>0.33333333333333331</v>
      </c>
      <c r="S1513" s="2">
        <f>SUM($R$6:$R1513)/SUM($R$6:$R$1749)</f>
        <v>0.9966885018575431</v>
      </c>
    </row>
    <row r="1514" spans="1:19" x14ac:dyDescent="0.35">
      <c r="A1514">
        <v>1104956358</v>
      </c>
      <c r="B1514" t="s">
        <v>353</v>
      </c>
      <c r="C1514" t="s">
        <v>3196</v>
      </c>
      <c r="D1514" s="1">
        <f>SUMIFS(T_PROF[claims],T_PROF[year],D$2,T_PROF[encounter],D$4,T_PROF[bill_npi],$A1514)</f>
        <v>0</v>
      </c>
      <c r="E1514" s="1">
        <f>SUMIFS(T_PROF[claims],T_PROF[year],E$2,T_PROF[encounter],E$4,T_PROF[bill_npi],$A1514)</f>
        <v>1</v>
      </c>
      <c r="F1514" s="1">
        <f t="shared" si="161"/>
        <v>1</v>
      </c>
      <c r="G1514" s="1">
        <f>SUMIFS(T_PROF[claims],T_PROF[year],G$2,T_PROF[encounter],G$4,T_PROF[bill_npi],$A1514)</f>
        <v>0</v>
      </c>
      <c r="H1514" s="1">
        <f>SUMIFS(T_PROF[claims],T_PROF[year],H$2,T_PROF[encounter],H$4,T_PROF[bill_npi],$A1514)</f>
        <v>0</v>
      </c>
      <c r="I1514" s="1">
        <f t="shared" si="162"/>
        <v>0</v>
      </c>
      <c r="J1514" s="1">
        <f>SUMIFS(T_PROF[claims],T_PROF[year],J$2,T_PROF[encounter],J$4,T_PROF[bill_npi],$A1514)</f>
        <v>0</v>
      </c>
      <c r="K1514" s="1">
        <f>SUMIFS(T_PROF[claims],T_PROF[year],K$2,T_PROF[encounter],K$4,T_PROF[bill_npi],$A1514)</f>
        <v>0</v>
      </c>
      <c r="L1514" s="1">
        <f t="shared" si="163"/>
        <v>0</v>
      </c>
      <c r="M1514" s="18">
        <f>SUMIFS(T_PROF[paid_amt],T_PROF[bill_npi],$A1514,T_PROF[year],M$2,T_PROF[encounter],M$4)</f>
        <v>0</v>
      </c>
      <c r="N1514" s="18">
        <f>SUMIFS(T_PROF[paid_amt],T_PROF[bill_npi],$A1514,T_PROF[year],N$2,T_PROF[encounter],N$4)</f>
        <v>0</v>
      </c>
      <c r="O1514" s="18">
        <f t="shared" si="164"/>
        <v>0</v>
      </c>
      <c r="P1514" s="1">
        <f t="shared" si="165"/>
        <v>0</v>
      </c>
      <c r="Q1514" s="1">
        <f t="shared" si="166"/>
        <v>0.33333333333333331</v>
      </c>
      <c r="R1514" s="1">
        <f t="shared" si="167"/>
        <v>0.33333333333333331</v>
      </c>
      <c r="S1514" s="2">
        <f>SUM($R$6:$R1514)/SUM($R$6:$R$1749)</f>
        <v>0.99669885028923821</v>
      </c>
    </row>
    <row r="1515" spans="1:19" x14ac:dyDescent="0.35">
      <c r="A1515">
        <v>1689965303</v>
      </c>
      <c r="B1515" t="s">
        <v>361</v>
      </c>
      <c r="C1515" t="s">
        <v>546</v>
      </c>
      <c r="D1515" s="1">
        <f>SUMIFS(T_PROF[claims],T_PROF[year],D$2,T_PROF[encounter],D$4,T_PROF[bill_npi],$A1515)</f>
        <v>0</v>
      </c>
      <c r="E1515" s="1">
        <f>SUMIFS(T_PROF[claims],T_PROF[year],E$2,T_PROF[encounter],E$4,T_PROF[bill_npi],$A1515)</f>
        <v>0</v>
      </c>
      <c r="F1515" s="1">
        <f t="shared" si="161"/>
        <v>0</v>
      </c>
      <c r="G1515" s="1">
        <f>SUMIFS(T_PROF[claims],T_PROF[year],G$2,T_PROF[encounter],G$4,T_PROF[bill_npi],$A1515)</f>
        <v>0</v>
      </c>
      <c r="H1515" s="1">
        <f>SUMIFS(T_PROF[claims],T_PROF[year],H$2,T_PROF[encounter],H$4,T_PROF[bill_npi],$A1515)</f>
        <v>0</v>
      </c>
      <c r="I1515" s="1">
        <f t="shared" si="162"/>
        <v>0</v>
      </c>
      <c r="J1515" s="1">
        <f>SUMIFS(T_PROF[claims],T_PROF[year],J$2,T_PROF[encounter],J$4,T_PROF[bill_npi],$A1515)</f>
        <v>0</v>
      </c>
      <c r="K1515" s="1">
        <f>SUMIFS(T_PROF[claims],T_PROF[year],K$2,T_PROF[encounter],K$4,T_PROF[bill_npi],$A1515)</f>
        <v>0</v>
      </c>
      <c r="L1515" s="1">
        <f t="shared" si="163"/>
        <v>0</v>
      </c>
      <c r="M1515" s="18">
        <f>SUMIFS(T_PROF[paid_amt],T_PROF[bill_npi],$A1515,T_PROF[year],M$2,T_PROF[encounter],M$4)</f>
        <v>0</v>
      </c>
      <c r="N1515" s="18">
        <f>SUMIFS(T_PROF[paid_amt],T_PROF[bill_npi],$A1515,T_PROF[year],N$2,T_PROF[encounter],N$4)</f>
        <v>0</v>
      </c>
      <c r="O1515" s="18">
        <f t="shared" si="164"/>
        <v>0</v>
      </c>
      <c r="P1515" s="1">
        <f t="shared" si="165"/>
        <v>0</v>
      </c>
      <c r="Q1515" s="1">
        <f t="shared" si="166"/>
        <v>0</v>
      </c>
      <c r="R1515" s="1">
        <f t="shared" si="167"/>
        <v>0</v>
      </c>
      <c r="S1515" s="2">
        <f>SUM($R$6:$R1515)/SUM($R$6:$R$1749)</f>
        <v>0.99669885028923821</v>
      </c>
    </row>
    <row r="1516" spans="1:19" x14ac:dyDescent="0.35">
      <c r="A1516">
        <v>1154764496</v>
      </c>
      <c r="B1516" t="s">
        <v>351</v>
      </c>
      <c r="C1516" t="s">
        <v>777</v>
      </c>
      <c r="D1516" s="1">
        <f>SUMIFS(T_PROF[claims],T_PROF[year],D$2,T_PROF[encounter],D$4,T_PROF[bill_npi],$A1516)</f>
        <v>0</v>
      </c>
      <c r="E1516" s="1">
        <f>SUMIFS(T_PROF[claims],T_PROF[year],E$2,T_PROF[encounter],E$4,T_PROF[bill_npi],$A1516)</f>
        <v>0</v>
      </c>
      <c r="F1516" s="1">
        <f t="shared" si="161"/>
        <v>0</v>
      </c>
      <c r="G1516" s="1">
        <f>SUMIFS(T_PROF[claims],T_PROF[year],G$2,T_PROF[encounter],G$4,T_PROF[bill_npi],$A1516)</f>
        <v>1</v>
      </c>
      <c r="H1516" s="1">
        <f>SUMIFS(T_PROF[claims],T_PROF[year],H$2,T_PROF[encounter],H$4,T_PROF[bill_npi],$A1516)</f>
        <v>0</v>
      </c>
      <c r="I1516" s="1">
        <f t="shared" si="162"/>
        <v>1</v>
      </c>
      <c r="J1516" s="1">
        <f>SUMIFS(T_PROF[claims],T_PROF[year],J$2,T_PROF[encounter],J$4,T_PROF[bill_npi],$A1516)</f>
        <v>3</v>
      </c>
      <c r="K1516" s="1">
        <f>SUMIFS(T_PROF[claims],T_PROF[year],K$2,T_PROF[encounter],K$4,T_PROF[bill_npi],$A1516)</f>
        <v>0</v>
      </c>
      <c r="L1516" s="1">
        <f t="shared" si="163"/>
        <v>3</v>
      </c>
      <c r="M1516" s="18">
        <f>SUMIFS(T_PROF[paid_amt],T_PROF[bill_npi],$A1516,T_PROF[year],M$2,T_PROF[encounter],M$4)</f>
        <v>3441.5</v>
      </c>
      <c r="N1516" s="18">
        <f>SUMIFS(T_PROF[paid_amt],T_PROF[bill_npi],$A1516,T_PROF[year],N$2,T_PROF[encounter],N$4)</f>
        <v>0</v>
      </c>
      <c r="O1516" s="18">
        <f t="shared" si="164"/>
        <v>3441.5</v>
      </c>
      <c r="P1516" s="1">
        <f t="shared" si="165"/>
        <v>1.3333333333333333</v>
      </c>
      <c r="Q1516" s="1">
        <f t="shared" si="166"/>
        <v>0</v>
      </c>
      <c r="R1516" s="1">
        <f t="shared" si="167"/>
        <v>1.3333333333333333</v>
      </c>
      <c r="S1516" s="2">
        <f>SUM($R$6:$R1516)/SUM($R$6:$R$1749)</f>
        <v>0.99674024401601891</v>
      </c>
    </row>
    <row r="1517" spans="1:19" x14ac:dyDescent="0.35">
      <c r="A1517">
        <v>1104859131</v>
      </c>
      <c r="B1517" t="s">
        <v>353</v>
      </c>
      <c r="C1517" t="s">
        <v>3196</v>
      </c>
      <c r="D1517" s="1">
        <f>SUMIFS(T_PROF[claims],T_PROF[year],D$2,T_PROF[encounter],D$4,T_PROF[bill_npi],$A1517)</f>
        <v>0</v>
      </c>
      <c r="E1517" s="1">
        <f>SUMIFS(T_PROF[claims],T_PROF[year],E$2,T_PROF[encounter],E$4,T_PROF[bill_npi],$A1517)</f>
        <v>1</v>
      </c>
      <c r="F1517" s="1">
        <f t="shared" si="161"/>
        <v>1</v>
      </c>
      <c r="G1517" s="1">
        <f>SUMIFS(T_PROF[claims],T_PROF[year],G$2,T_PROF[encounter],G$4,T_PROF[bill_npi],$A1517)</f>
        <v>0</v>
      </c>
      <c r="H1517" s="1">
        <f>SUMIFS(T_PROF[claims],T_PROF[year],H$2,T_PROF[encounter],H$4,T_PROF[bill_npi],$A1517)</f>
        <v>0</v>
      </c>
      <c r="I1517" s="1">
        <f t="shared" si="162"/>
        <v>0</v>
      </c>
      <c r="J1517" s="1">
        <f>SUMIFS(T_PROF[claims],T_PROF[year],J$2,T_PROF[encounter],J$4,T_PROF[bill_npi],$A1517)</f>
        <v>0</v>
      </c>
      <c r="K1517" s="1">
        <f>SUMIFS(T_PROF[claims],T_PROF[year],K$2,T_PROF[encounter],K$4,T_PROF[bill_npi],$A1517)</f>
        <v>0</v>
      </c>
      <c r="L1517" s="1">
        <f t="shared" si="163"/>
        <v>0</v>
      </c>
      <c r="M1517" s="18">
        <f>SUMIFS(T_PROF[paid_amt],T_PROF[bill_npi],$A1517,T_PROF[year],M$2,T_PROF[encounter],M$4)</f>
        <v>0</v>
      </c>
      <c r="N1517" s="18">
        <f>SUMIFS(T_PROF[paid_amt],T_PROF[bill_npi],$A1517,T_PROF[year],N$2,T_PROF[encounter],N$4)</f>
        <v>0</v>
      </c>
      <c r="O1517" s="18">
        <f t="shared" si="164"/>
        <v>0</v>
      </c>
      <c r="P1517" s="1">
        <f t="shared" si="165"/>
        <v>0</v>
      </c>
      <c r="Q1517" s="1">
        <f t="shared" si="166"/>
        <v>0.33333333333333331</v>
      </c>
      <c r="R1517" s="1">
        <f t="shared" si="167"/>
        <v>0.33333333333333331</v>
      </c>
      <c r="S1517" s="2">
        <f>SUM($R$6:$R1517)/SUM($R$6:$R$1749)</f>
        <v>0.99675059244771402</v>
      </c>
    </row>
    <row r="1518" spans="1:19" x14ac:dyDescent="0.35">
      <c r="A1518">
        <v>1548254428</v>
      </c>
      <c r="B1518" t="s">
        <v>351</v>
      </c>
      <c r="C1518" t="s">
        <v>777</v>
      </c>
      <c r="D1518" s="1">
        <f>SUMIFS(T_PROF[claims],T_PROF[year],D$2,T_PROF[encounter],D$4,T_PROF[bill_npi],$A1518)</f>
        <v>0</v>
      </c>
      <c r="E1518" s="1">
        <f>SUMIFS(T_PROF[claims],T_PROF[year],E$2,T_PROF[encounter],E$4,T_PROF[bill_npi],$A1518)</f>
        <v>0</v>
      </c>
      <c r="F1518" s="1">
        <f t="shared" si="161"/>
        <v>0</v>
      </c>
      <c r="G1518" s="1">
        <f>SUMIFS(T_PROF[claims],T_PROF[year],G$2,T_PROF[encounter],G$4,T_PROF[bill_npi],$A1518)</f>
        <v>0</v>
      </c>
      <c r="H1518" s="1">
        <f>SUMIFS(T_PROF[claims],T_PROF[year],H$2,T_PROF[encounter],H$4,T_PROF[bill_npi],$A1518)</f>
        <v>0</v>
      </c>
      <c r="I1518" s="1">
        <f t="shared" si="162"/>
        <v>0</v>
      </c>
      <c r="J1518" s="1">
        <f>SUMIFS(T_PROF[claims],T_PROF[year],J$2,T_PROF[encounter],J$4,T_PROF[bill_npi],$A1518)</f>
        <v>0</v>
      </c>
      <c r="K1518" s="1">
        <f>SUMIFS(T_PROF[claims],T_PROF[year],K$2,T_PROF[encounter],K$4,T_PROF[bill_npi],$A1518)</f>
        <v>0</v>
      </c>
      <c r="L1518" s="1">
        <f t="shared" si="163"/>
        <v>0</v>
      </c>
      <c r="M1518" s="18">
        <f>SUMIFS(T_PROF[paid_amt],T_PROF[bill_npi],$A1518,T_PROF[year],M$2,T_PROF[encounter],M$4)</f>
        <v>0</v>
      </c>
      <c r="N1518" s="18">
        <f>SUMIFS(T_PROF[paid_amt],T_PROF[bill_npi],$A1518,T_PROF[year],N$2,T_PROF[encounter],N$4)</f>
        <v>0</v>
      </c>
      <c r="O1518" s="18">
        <f t="shared" si="164"/>
        <v>0</v>
      </c>
      <c r="P1518" s="1">
        <f t="shared" si="165"/>
        <v>0</v>
      </c>
      <c r="Q1518" s="1">
        <f t="shared" si="166"/>
        <v>0</v>
      </c>
      <c r="R1518" s="1">
        <f t="shared" si="167"/>
        <v>0</v>
      </c>
      <c r="S1518" s="2">
        <f>SUM($R$6:$R1518)/SUM($R$6:$R$1749)</f>
        <v>0.99675059244771402</v>
      </c>
    </row>
    <row r="1519" spans="1:19" x14ac:dyDescent="0.35">
      <c r="A1519">
        <v>1639203847</v>
      </c>
      <c r="B1519" t="s">
        <v>351</v>
      </c>
      <c r="C1519" t="s">
        <v>777</v>
      </c>
      <c r="D1519" s="1">
        <f>SUMIFS(T_PROF[claims],T_PROF[year],D$2,T_PROF[encounter],D$4,T_PROF[bill_npi],$A1519)</f>
        <v>0</v>
      </c>
      <c r="E1519" s="1">
        <f>SUMIFS(T_PROF[claims],T_PROF[year],E$2,T_PROF[encounter],E$4,T_PROF[bill_npi],$A1519)</f>
        <v>0</v>
      </c>
      <c r="F1519" s="1">
        <f t="shared" si="161"/>
        <v>0</v>
      </c>
      <c r="G1519" s="1">
        <f>SUMIFS(T_PROF[claims],T_PROF[year],G$2,T_PROF[encounter],G$4,T_PROF[bill_npi],$A1519)</f>
        <v>0</v>
      </c>
      <c r="H1519" s="1">
        <f>SUMIFS(T_PROF[claims],T_PROF[year],H$2,T_PROF[encounter],H$4,T_PROF[bill_npi],$A1519)</f>
        <v>0</v>
      </c>
      <c r="I1519" s="1">
        <f t="shared" si="162"/>
        <v>0</v>
      </c>
      <c r="J1519" s="1">
        <f>SUMIFS(T_PROF[claims],T_PROF[year],J$2,T_PROF[encounter],J$4,T_PROF[bill_npi],$A1519)</f>
        <v>0</v>
      </c>
      <c r="K1519" s="1">
        <f>SUMIFS(T_PROF[claims],T_PROF[year],K$2,T_PROF[encounter],K$4,T_PROF[bill_npi],$A1519)</f>
        <v>0</v>
      </c>
      <c r="L1519" s="1">
        <f t="shared" si="163"/>
        <v>0</v>
      </c>
      <c r="M1519" s="18">
        <f>SUMIFS(T_PROF[paid_amt],T_PROF[bill_npi],$A1519,T_PROF[year],M$2,T_PROF[encounter],M$4)</f>
        <v>0</v>
      </c>
      <c r="N1519" s="18">
        <f>SUMIFS(T_PROF[paid_amt],T_PROF[bill_npi],$A1519,T_PROF[year],N$2,T_PROF[encounter],N$4)</f>
        <v>0</v>
      </c>
      <c r="O1519" s="18">
        <f t="shared" si="164"/>
        <v>0</v>
      </c>
      <c r="P1519" s="1">
        <f t="shared" si="165"/>
        <v>0</v>
      </c>
      <c r="Q1519" s="1">
        <f t="shared" si="166"/>
        <v>0</v>
      </c>
      <c r="R1519" s="1">
        <f t="shared" si="167"/>
        <v>0</v>
      </c>
      <c r="S1519" s="2">
        <f>SUM($R$6:$R1519)/SUM($R$6:$R$1749)</f>
        <v>0.99675059244771402</v>
      </c>
    </row>
    <row r="1520" spans="1:19" x14ac:dyDescent="0.35">
      <c r="A1520">
        <v>1770690737</v>
      </c>
      <c r="B1520" t="s">
        <v>361</v>
      </c>
      <c r="C1520" t="s">
        <v>546</v>
      </c>
      <c r="D1520" s="1">
        <f>SUMIFS(T_PROF[claims],T_PROF[year],D$2,T_PROF[encounter],D$4,T_PROF[bill_npi],$A1520)</f>
        <v>0</v>
      </c>
      <c r="E1520" s="1">
        <f>SUMIFS(T_PROF[claims],T_PROF[year],E$2,T_PROF[encounter],E$4,T_PROF[bill_npi],$A1520)</f>
        <v>0</v>
      </c>
      <c r="F1520" s="1">
        <f t="shared" si="161"/>
        <v>0</v>
      </c>
      <c r="G1520" s="1">
        <f>SUMIFS(T_PROF[claims],T_PROF[year],G$2,T_PROF[encounter],G$4,T_PROF[bill_npi],$A1520)</f>
        <v>0</v>
      </c>
      <c r="H1520" s="1">
        <f>SUMIFS(T_PROF[claims],T_PROF[year],H$2,T_PROF[encounter],H$4,T_PROF[bill_npi],$A1520)</f>
        <v>1</v>
      </c>
      <c r="I1520" s="1">
        <f t="shared" si="162"/>
        <v>1</v>
      </c>
      <c r="J1520" s="1">
        <f>SUMIFS(T_PROF[claims],T_PROF[year],J$2,T_PROF[encounter],J$4,T_PROF[bill_npi],$A1520)</f>
        <v>0</v>
      </c>
      <c r="K1520" s="1">
        <f>SUMIFS(T_PROF[claims],T_PROF[year],K$2,T_PROF[encounter],K$4,T_PROF[bill_npi],$A1520)</f>
        <v>0</v>
      </c>
      <c r="L1520" s="1">
        <f t="shared" si="163"/>
        <v>0</v>
      </c>
      <c r="M1520" s="18">
        <f>SUMIFS(T_PROF[paid_amt],T_PROF[bill_npi],$A1520,T_PROF[year],M$2,T_PROF[encounter],M$4)</f>
        <v>0</v>
      </c>
      <c r="N1520" s="18">
        <f>SUMIFS(T_PROF[paid_amt],T_PROF[bill_npi],$A1520,T_PROF[year],N$2,T_PROF[encounter],N$4)</f>
        <v>0</v>
      </c>
      <c r="O1520" s="18">
        <f t="shared" si="164"/>
        <v>0</v>
      </c>
      <c r="P1520" s="1">
        <f t="shared" si="165"/>
        <v>0</v>
      </c>
      <c r="Q1520" s="1">
        <f t="shared" si="166"/>
        <v>0.33333333333333331</v>
      </c>
      <c r="R1520" s="1">
        <f t="shared" si="167"/>
        <v>0.33333333333333331</v>
      </c>
      <c r="S1520" s="2">
        <f>SUM($R$6:$R1520)/SUM($R$6:$R$1749)</f>
        <v>0.99676094087940914</v>
      </c>
    </row>
    <row r="1521" spans="1:19" x14ac:dyDescent="0.35">
      <c r="A1521">
        <v>1306214689</v>
      </c>
      <c r="B1521" t="s">
        <v>351</v>
      </c>
      <c r="C1521" t="s">
        <v>777</v>
      </c>
      <c r="D1521" s="1">
        <f>SUMIFS(T_PROF[claims],T_PROF[year],D$2,T_PROF[encounter],D$4,T_PROF[bill_npi],$A1521)</f>
        <v>0</v>
      </c>
      <c r="E1521" s="1">
        <f>SUMIFS(T_PROF[claims],T_PROF[year],E$2,T_PROF[encounter],E$4,T_PROF[bill_npi],$A1521)</f>
        <v>1</v>
      </c>
      <c r="F1521" s="1">
        <f t="shared" si="161"/>
        <v>1</v>
      </c>
      <c r="G1521" s="1">
        <f>SUMIFS(T_PROF[claims],T_PROF[year],G$2,T_PROF[encounter],G$4,T_PROF[bill_npi],$A1521)</f>
        <v>0</v>
      </c>
      <c r="H1521" s="1">
        <f>SUMIFS(T_PROF[claims],T_PROF[year],H$2,T_PROF[encounter],H$4,T_PROF[bill_npi],$A1521)</f>
        <v>0</v>
      </c>
      <c r="I1521" s="1">
        <f t="shared" si="162"/>
        <v>0</v>
      </c>
      <c r="J1521" s="1">
        <f>SUMIFS(T_PROF[claims],T_PROF[year],J$2,T_PROF[encounter],J$4,T_PROF[bill_npi],$A1521)</f>
        <v>0</v>
      </c>
      <c r="K1521" s="1">
        <f>SUMIFS(T_PROF[claims],T_PROF[year],K$2,T_PROF[encounter],K$4,T_PROF[bill_npi],$A1521)</f>
        <v>0</v>
      </c>
      <c r="L1521" s="1">
        <f t="shared" si="163"/>
        <v>0</v>
      </c>
      <c r="M1521" s="18">
        <f>SUMIFS(T_PROF[paid_amt],T_PROF[bill_npi],$A1521,T_PROF[year],M$2,T_PROF[encounter],M$4)</f>
        <v>0</v>
      </c>
      <c r="N1521" s="18">
        <f>SUMIFS(T_PROF[paid_amt],T_PROF[bill_npi],$A1521,T_PROF[year],N$2,T_PROF[encounter],N$4)</f>
        <v>0</v>
      </c>
      <c r="O1521" s="18">
        <f t="shared" si="164"/>
        <v>0</v>
      </c>
      <c r="P1521" s="1">
        <f t="shared" si="165"/>
        <v>0</v>
      </c>
      <c r="Q1521" s="1">
        <f t="shared" si="166"/>
        <v>0.33333333333333331</v>
      </c>
      <c r="R1521" s="1">
        <f t="shared" si="167"/>
        <v>0.33333333333333331</v>
      </c>
      <c r="S1521" s="2">
        <f>SUM($R$6:$R1521)/SUM($R$6:$R$1749)</f>
        <v>0.99677128931110437</v>
      </c>
    </row>
    <row r="1522" spans="1:19" x14ac:dyDescent="0.35">
      <c r="A1522">
        <v>1609282938</v>
      </c>
      <c r="B1522" t="s">
        <v>351</v>
      </c>
      <c r="C1522" t="s">
        <v>777</v>
      </c>
      <c r="D1522" s="1">
        <f>SUMIFS(T_PROF[claims],T_PROF[year],D$2,T_PROF[encounter],D$4,T_PROF[bill_npi],$A1522)</f>
        <v>0</v>
      </c>
      <c r="E1522" s="1">
        <f>SUMIFS(T_PROF[claims],T_PROF[year],E$2,T_PROF[encounter],E$4,T_PROF[bill_npi],$A1522)</f>
        <v>0</v>
      </c>
      <c r="F1522" s="1">
        <f t="shared" si="161"/>
        <v>0</v>
      </c>
      <c r="G1522" s="1">
        <f>SUMIFS(T_PROF[claims],T_PROF[year],G$2,T_PROF[encounter],G$4,T_PROF[bill_npi],$A1522)</f>
        <v>1</v>
      </c>
      <c r="H1522" s="1">
        <f>SUMIFS(T_PROF[claims],T_PROF[year],H$2,T_PROF[encounter],H$4,T_PROF[bill_npi],$A1522)</f>
        <v>0</v>
      </c>
      <c r="I1522" s="1">
        <f t="shared" si="162"/>
        <v>1</v>
      </c>
      <c r="J1522" s="1">
        <f>SUMIFS(T_PROF[claims],T_PROF[year],J$2,T_PROF[encounter],J$4,T_PROF[bill_npi],$A1522)</f>
        <v>0</v>
      </c>
      <c r="K1522" s="1">
        <f>SUMIFS(T_PROF[claims],T_PROF[year],K$2,T_PROF[encounter],K$4,T_PROF[bill_npi],$A1522)</f>
        <v>0</v>
      </c>
      <c r="L1522" s="1">
        <f t="shared" si="163"/>
        <v>0</v>
      </c>
      <c r="M1522" s="18">
        <f>SUMIFS(T_PROF[paid_amt],T_PROF[bill_npi],$A1522,T_PROF[year],M$2,T_PROF[encounter],M$4)</f>
        <v>0</v>
      </c>
      <c r="N1522" s="18">
        <f>SUMIFS(T_PROF[paid_amt],T_PROF[bill_npi],$A1522,T_PROF[year],N$2,T_PROF[encounter],N$4)</f>
        <v>0</v>
      </c>
      <c r="O1522" s="18">
        <f t="shared" si="164"/>
        <v>0</v>
      </c>
      <c r="P1522" s="1">
        <f t="shared" si="165"/>
        <v>0.33333333333333331</v>
      </c>
      <c r="Q1522" s="1">
        <f t="shared" si="166"/>
        <v>0</v>
      </c>
      <c r="R1522" s="1">
        <f t="shared" si="167"/>
        <v>0.33333333333333331</v>
      </c>
      <c r="S1522" s="2">
        <f>SUM($R$6:$R1522)/SUM($R$6:$R$1749)</f>
        <v>0.99678163774279949</v>
      </c>
    </row>
    <row r="1523" spans="1:19" x14ac:dyDescent="0.35">
      <c r="A1523">
        <v>1063473064</v>
      </c>
      <c r="B1523" t="s">
        <v>351</v>
      </c>
      <c r="C1523" t="s">
        <v>777</v>
      </c>
      <c r="D1523" s="1">
        <f>SUMIFS(T_PROF[claims],T_PROF[year],D$2,T_PROF[encounter],D$4,T_PROF[bill_npi],$A1523)</f>
        <v>1</v>
      </c>
      <c r="E1523" s="1">
        <f>SUMIFS(T_PROF[claims],T_PROF[year],E$2,T_PROF[encounter],E$4,T_PROF[bill_npi],$A1523)</f>
        <v>0</v>
      </c>
      <c r="F1523" s="1">
        <f t="shared" si="161"/>
        <v>1</v>
      </c>
      <c r="G1523" s="1">
        <f>SUMIFS(T_PROF[claims],T_PROF[year],G$2,T_PROF[encounter],G$4,T_PROF[bill_npi],$A1523)</f>
        <v>0</v>
      </c>
      <c r="H1523" s="1">
        <f>SUMIFS(T_PROF[claims],T_PROF[year],H$2,T_PROF[encounter],H$4,T_PROF[bill_npi],$A1523)</f>
        <v>0</v>
      </c>
      <c r="I1523" s="1">
        <f t="shared" si="162"/>
        <v>0</v>
      </c>
      <c r="J1523" s="1">
        <f>SUMIFS(T_PROF[claims],T_PROF[year],J$2,T_PROF[encounter],J$4,T_PROF[bill_npi],$A1523)</f>
        <v>0</v>
      </c>
      <c r="K1523" s="1">
        <f>SUMIFS(T_PROF[claims],T_PROF[year],K$2,T_PROF[encounter],K$4,T_PROF[bill_npi],$A1523)</f>
        <v>0</v>
      </c>
      <c r="L1523" s="1">
        <f t="shared" si="163"/>
        <v>0</v>
      </c>
      <c r="M1523" s="18">
        <f>SUMIFS(T_PROF[paid_amt],T_PROF[bill_npi],$A1523,T_PROF[year],M$2,T_PROF[encounter],M$4)</f>
        <v>0</v>
      </c>
      <c r="N1523" s="18">
        <f>SUMIFS(T_PROF[paid_amt],T_PROF[bill_npi],$A1523,T_PROF[year],N$2,T_PROF[encounter],N$4)</f>
        <v>0</v>
      </c>
      <c r="O1523" s="18">
        <f t="shared" si="164"/>
        <v>0</v>
      </c>
      <c r="P1523" s="1">
        <f t="shared" si="165"/>
        <v>0.33333333333333331</v>
      </c>
      <c r="Q1523" s="1">
        <f t="shared" si="166"/>
        <v>0</v>
      </c>
      <c r="R1523" s="1">
        <f t="shared" si="167"/>
        <v>0.33333333333333331</v>
      </c>
      <c r="S1523" s="2">
        <f>SUM($R$6:$R1523)/SUM($R$6:$R$1749)</f>
        <v>0.9967919861744946</v>
      </c>
    </row>
    <row r="1524" spans="1:19" x14ac:dyDescent="0.35">
      <c r="A1524">
        <v>1205882859</v>
      </c>
      <c r="B1524" t="s">
        <v>351</v>
      </c>
      <c r="C1524" t="s">
        <v>777</v>
      </c>
      <c r="D1524" s="1">
        <f>SUMIFS(T_PROF[claims],T_PROF[year],D$2,T_PROF[encounter],D$4,T_PROF[bill_npi],$A1524)</f>
        <v>0</v>
      </c>
      <c r="E1524" s="1">
        <f>SUMIFS(T_PROF[claims],T_PROF[year],E$2,T_PROF[encounter],E$4,T_PROF[bill_npi],$A1524)</f>
        <v>0</v>
      </c>
      <c r="F1524" s="1">
        <f t="shared" si="161"/>
        <v>0</v>
      </c>
      <c r="G1524" s="1">
        <f>SUMIFS(T_PROF[claims],T_PROF[year],G$2,T_PROF[encounter],G$4,T_PROF[bill_npi],$A1524)</f>
        <v>1</v>
      </c>
      <c r="H1524" s="1">
        <f>SUMIFS(T_PROF[claims],T_PROF[year],H$2,T_PROF[encounter],H$4,T_PROF[bill_npi],$A1524)</f>
        <v>0</v>
      </c>
      <c r="I1524" s="1">
        <f t="shared" si="162"/>
        <v>1</v>
      </c>
      <c r="J1524" s="1">
        <f>SUMIFS(T_PROF[claims],T_PROF[year],J$2,T_PROF[encounter],J$4,T_PROF[bill_npi],$A1524)</f>
        <v>0</v>
      </c>
      <c r="K1524" s="1">
        <f>SUMIFS(T_PROF[claims],T_PROF[year],K$2,T_PROF[encounter],K$4,T_PROF[bill_npi],$A1524)</f>
        <v>0</v>
      </c>
      <c r="L1524" s="1">
        <f t="shared" si="163"/>
        <v>0</v>
      </c>
      <c r="M1524" s="18">
        <f>SUMIFS(T_PROF[paid_amt],T_PROF[bill_npi],$A1524,T_PROF[year],M$2,T_PROF[encounter],M$4)</f>
        <v>0</v>
      </c>
      <c r="N1524" s="18">
        <f>SUMIFS(T_PROF[paid_amt],T_PROF[bill_npi],$A1524,T_PROF[year],N$2,T_PROF[encounter],N$4)</f>
        <v>0</v>
      </c>
      <c r="O1524" s="18">
        <f t="shared" si="164"/>
        <v>0</v>
      </c>
      <c r="P1524" s="1">
        <f t="shared" si="165"/>
        <v>0.33333333333333331</v>
      </c>
      <c r="Q1524" s="1">
        <f t="shared" si="166"/>
        <v>0</v>
      </c>
      <c r="R1524" s="1">
        <f t="shared" si="167"/>
        <v>0.33333333333333331</v>
      </c>
      <c r="S1524" s="2">
        <f>SUM($R$6:$R1524)/SUM($R$6:$R$1749)</f>
        <v>0.99680233460618972</v>
      </c>
    </row>
    <row r="1525" spans="1:19" x14ac:dyDescent="0.35">
      <c r="A1525">
        <v>1871679605</v>
      </c>
      <c r="B1525" t="s">
        <v>367</v>
      </c>
      <c r="C1525" t="s">
        <v>2086</v>
      </c>
      <c r="D1525" s="1">
        <f>SUMIFS(T_PROF[claims],T_PROF[year],D$2,T_PROF[encounter],D$4,T_PROF[bill_npi],$A1525)</f>
        <v>0</v>
      </c>
      <c r="E1525" s="1">
        <f>SUMIFS(T_PROF[claims],T_PROF[year],E$2,T_PROF[encounter],E$4,T_PROF[bill_npi],$A1525)</f>
        <v>0</v>
      </c>
      <c r="F1525" s="1">
        <f t="shared" si="161"/>
        <v>0</v>
      </c>
      <c r="G1525" s="1">
        <f>SUMIFS(T_PROF[claims],T_PROF[year],G$2,T_PROF[encounter],G$4,T_PROF[bill_npi],$A1525)</f>
        <v>0</v>
      </c>
      <c r="H1525" s="1">
        <f>SUMIFS(T_PROF[claims],T_PROF[year],H$2,T_PROF[encounter],H$4,T_PROF[bill_npi],$A1525)</f>
        <v>0</v>
      </c>
      <c r="I1525" s="1">
        <f t="shared" si="162"/>
        <v>0</v>
      </c>
      <c r="J1525" s="1">
        <f>SUMIFS(T_PROF[claims],T_PROF[year],J$2,T_PROF[encounter],J$4,T_PROF[bill_npi],$A1525)</f>
        <v>0</v>
      </c>
      <c r="K1525" s="1">
        <f>SUMIFS(T_PROF[claims],T_PROF[year],K$2,T_PROF[encounter],K$4,T_PROF[bill_npi],$A1525)</f>
        <v>0</v>
      </c>
      <c r="L1525" s="1">
        <f t="shared" si="163"/>
        <v>0</v>
      </c>
      <c r="M1525" s="18">
        <f>SUMIFS(T_PROF[paid_amt],T_PROF[bill_npi],$A1525,T_PROF[year],M$2,T_PROF[encounter],M$4)</f>
        <v>0</v>
      </c>
      <c r="N1525" s="18">
        <f>SUMIFS(T_PROF[paid_amt],T_PROF[bill_npi],$A1525,T_PROF[year],N$2,T_PROF[encounter],N$4)</f>
        <v>0</v>
      </c>
      <c r="O1525" s="18">
        <f t="shared" si="164"/>
        <v>0</v>
      </c>
      <c r="P1525" s="1">
        <f t="shared" si="165"/>
        <v>0</v>
      </c>
      <c r="Q1525" s="1">
        <f t="shared" si="166"/>
        <v>0</v>
      </c>
      <c r="R1525" s="1">
        <f t="shared" si="167"/>
        <v>0</v>
      </c>
      <c r="S1525" s="2">
        <f>SUM($R$6:$R1525)/SUM($R$6:$R$1749)</f>
        <v>0.99680233460618972</v>
      </c>
    </row>
    <row r="1526" spans="1:19" x14ac:dyDescent="0.35">
      <c r="A1526">
        <v>1053374553</v>
      </c>
      <c r="B1526" t="s">
        <v>351</v>
      </c>
      <c r="C1526" t="s">
        <v>777</v>
      </c>
      <c r="D1526" s="1">
        <f>SUMIFS(T_PROF[claims],T_PROF[year],D$2,T_PROF[encounter],D$4,T_PROF[bill_npi],$A1526)</f>
        <v>0</v>
      </c>
      <c r="E1526" s="1">
        <f>SUMIFS(T_PROF[claims],T_PROF[year],E$2,T_PROF[encounter],E$4,T_PROF[bill_npi],$A1526)</f>
        <v>0</v>
      </c>
      <c r="F1526" s="1">
        <f t="shared" si="161"/>
        <v>0</v>
      </c>
      <c r="G1526" s="1">
        <f>SUMIFS(T_PROF[claims],T_PROF[year],G$2,T_PROF[encounter],G$4,T_PROF[bill_npi],$A1526)</f>
        <v>0</v>
      </c>
      <c r="H1526" s="1">
        <f>SUMIFS(T_PROF[claims],T_PROF[year],H$2,T_PROF[encounter],H$4,T_PROF[bill_npi],$A1526)</f>
        <v>1</v>
      </c>
      <c r="I1526" s="1">
        <f t="shared" si="162"/>
        <v>1</v>
      </c>
      <c r="J1526" s="1">
        <f>SUMIFS(T_PROF[claims],T_PROF[year],J$2,T_PROF[encounter],J$4,T_PROF[bill_npi],$A1526)</f>
        <v>0</v>
      </c>
      <c r="K1526" s="1">
        <f>SUMIFS(T_PROF[claims],T_PROF[year],K$2,T_PROF[encounter],K$4,T_PROF[bill_npi],$A1526)</f>
        <v>12</v>
      </c>
      <c r="L1526" s="1">
        <f t="shared" si="163"/>
        <v>12</v>
      </c>
      <c r="M1526" s="18">
        <f>SUMIFS(T_PROF[paid_amt],T_PROF[bill_npi],$A1526,T_PROF[year],M$2,T_PROF[encounter],M$4)</f>
        <v>0</v>
      </c>
      <c r="N1526" s="18">
        <f>SUMIFS(T_PROF[paid_amt],T_PROF[bill_npi],$A1526,T_PROF[year],N$2,T_PROF[encounter],N$4)</f>
        <v>10607.93</v>
      </c>
      <c r="O1526" s="18">
        <f t="shared" si="164"/>
        <v>10607.93</v>
      </c>
      <c r="P1526" s="1">
        <f t="shared" si="165"/>
        <v>0</v>
      </c>
      <c r="Q1526" s="1">
        <f t="shared" si="166"/>
        <v>4.333333333333333</v>
      </c>
      <c r="R1526" s="1">
        <f t="shared" si="167"/>
        <v>4.333333333333333</v>
      </c>
      <c r="S1526" s="2">
        <f>SUM($R$6:$R1526)/SUM($R$6:$R$1749)</f>
        <v>0.99693686421822703</v>
      </c>
    </row>
    <row r="1527" spans="1:19" x14ac:dyDescent="0.35">
      <c r="A1527">
        <v>1285679621</v>
      </c>
      <c r="B1527" t="s">
        <v>351</v>
      </c>
      <c r="C1527" t="s">
        <v>777</v>
      </c>
      <c r="D1527" s="1">
        <f>SUMIFS(T_PROF[claims],T_PROF[year],D$2,T_PROF[encounter],D$4,T_PROF[bill_npi],$A1527)</f>
        <v>0</v>
      </c>
      <c r="E1527" s="1">
        <f>SUMIFS(T_PROF[claims],T_PROF[year],E$2,T_PROF[encounter],E$4,T_PROF[bill_npi],$A1527)</f>
        <v>0</v>
      </c>
      <c r="F1527" s="1">
        <f t="shared" si="161"/>
        <v>0</v>
      </c>
      <c r="G1527" s="1">
        <f>SUMIFS(T_PROF[claims],T_PROF[year],G$2,T_PROF[encounter],G$4,T_PROF[bill_npi],$A1527)</f>
        <v>1</v>
      </c>
      <c r="H1527" s="1">
        <f>SUMIFS(T_PROF[claims],T_PROF[year],H$2,T_PROF[encounter],H$4,T_PROF[bill_npi],$A1527)</f>
        <v>0</v>
      </c>
      <c r="I1527" s="1">
        <f t="shared" si="162"/>
        <v>1</v>
      </c>
      <c r="J1527" s="1">
        <f>SUMIFS(T_PROF[claims],T_PROF[year],J$2,T_PROF[encounter],J$4,T_PROF[bill_npi],$A1527)</f>
        <v>0</v>
      </c>
      <c r="K1527" s="1">
        <f>SUMIFS(T_PROF[claims],T_PROF[year],K$2,T_PROF[encounter],K$4,T_PROF[bill_npi],$A1527)</f>
        <v>0</v>
      </c>
      <c r="L1527" s="1">
        <f t="shared" si="163"/>
        <v>0</v>
      </c>
      <c r="M1527" s="18">
        <f>SUMIFS(T_PROF[paid_amt],T_PROF[bill_npi],$A1527,T_PROF[year],M$2,T_PROF[encounter],M$4)</f>
        <v>0</v>
      </c>
      <c r="N1527" s="18">
        <f>SUMIFS(T_PROF[paid_amt],T_PROF[bill_npi],$A1527,T_PROF[year],N$2,T_PROF[encounter],N$4)</f>
        <v>0</v>
      </c>
      <c r="O1527" s="18">
        <f t="shared" si="164"/>
        <v>0</v>
      </c>
      <c r="P1527" s="1">
        <f t="shared" si="165"/>
        <v>0.33333333333333331</v>
      </c>
      <c r="Q1527" s="1">
        <f t="shared" si="166"/>
        <v>0</v>
      </c>
      <c r="R1527" s="1">
        <f t="shared" si="167"/>
        <v>0.33333333333333331</v>
      </c>
      <c r="S1527" s="2">
        <f>SUM($R$6:$R1527)/SUM($R$6:$R$1749)</f>
        <v>0.99694721264992214</v>
      </c>
    </row>
    <row r="1528" spans="1:19" x14ac:dyDescent="0.35">
      <c r="A1528">
        <v>1669682118</v>
      </c>
      <c r="B1528" t="s">
        <v>351</v>
      </c>
      <c r="C1528" t="s">
        <v>777</v>
      </c>
      <c r="D1528" s="1">
        <f>SUMIFS(T_PROF[claims],T_PROF[year],D$2,T_PROF[encounter],D$4,T_PROF[bill_npi],$A1528)</f>
        <v>0</v>
      </c>
      <c r="E1528" s="1">
        <f>SUMIFS(T_PROF[claims],T_PROF[year],E$2,T_PROF[encounter],E$4,T_PROF[bill_npi],$A1528)</f>
        <v>0</v>
      </c>
      <c r="F1528" s="1">
        <f t="shared" si="161"/>
        <v>0</v>
      </c>
      <c r="G1528" s="1">
        <f>SUMIFS(T_PROF[claims],T_PROF[year],G$2,T_PROF[encounter],G$4,T_PROF[bill_npi],$A1528)</f>
        <v>0</v>
      </c>
      <c r="H1528" s="1">
        <f>SUMIFS(T_PROF[claims],T_PROF[year],H$2,T_PROF[encounter],H$4,T_PROF[bill_npi],$A1528)</f>
        <v>0</v>
      </c>
      <c r="I1528" s="1">
        <f t="shared" si="162"/>
        <v>0</v>
      </c>
      <c r="J1528" s="1">
        <f>SUMIFS(T_PROF[claims],T_PROF[year],J$2,T_PROF[encounter],J$4,T_PROF[bill_npi],$A1528)</f>
        <v>1</v>
      </c>
      <c r="K1528" s="1">
        <f>SUMIFS(T_PROF[claims],T_PROF[year],K$2,T_PROF[encounter],K$4,T_PROF[bill_npi],$A1528)</f>
        <v>0</v>
      </c>
      <c r="L1528" s="1">
        <f t="shared" si="163"/>
        <v>1</v>
      </c>
      <c r="M1528" s="18">
        <f>SUMIFS(T_PROF[paid_amt],T_PROF[bill_npi],$A1528,T_PROF[year],M$2,T_PROF[encounter],M$4)</f>
        <v>0</v>
      </c>
      <c r="N1528" s="18">
        <f>SUMIFS(T_PROF[paid_amt],T_PROF[bill_npi],$A1528,T_PROF[year],N$2,T_PROF[encounter],N$4)</f>
        <v>0</v>
      </c>
      <c r="O1528" s="18">
        <f t="shared" si="164"/>
        <v>0</v>
      </c>
      <c r="P1528" s="1">
        <f t="shared" si="165"/>
        <v>0.33333333333333331</v>
      </c>
      <c r="Q1528" s="1">
        <f t="shared" si="166"/>
        <v>0</v>
      </c>
      <c r="R1528" s="1">
        <f t="shared" si="167"/>
        <v>0.33333333333333331</v>
      </c>
      <c r="S1528" s="2">
        <f>SUM($R$6:$R1528)/SUM($R$6:$R$1749)</f>
        <v>0.99695756108161726</v>
      </c>
    </row>
    <row r="1529" spans="1:19" x14ac:dyDescent="0.35">
      <c r="A1529">
        <v>1659494094</v>
      </c>
      <c r="B1529" t="s">
        <v>351</v>
      </c>
      <c r="C1529" t="s">
        <v>777</v>
      </c>
      <c r="D1529" s="1">
        <f>SUMIFS(T_PROF[claims],T_PROF[year],D$2,T_PROF[encounter],D$4,T_PROF[bill_npi],$A1529)</f>
        <v>0</v>
      </c>
      <c r="E1529" s="1">
        <f>SUMIFS(T_PROF[claims],T_PROF[year],E$2,T_PROF[encounter],E$4,T_PROF[bill_npi],$A1529)</f>
        <v>0</v>
      </c>
      <c r="F1529" s="1">
        <f t="shared" si="161"/>
        <v>0</v>
      </c>
      <c r="G1529" s="1">
        <f>SUMIFS(T_PROF[claims],T_PROF[year],G$2,T_PROF[encounter],G$4,T_PROF[bill_npi],$A1529)</f>
        <v>0</v>
      </c>
      <c r="H1529" s="1">
        <f>SUMIFS(T_PROF[claims],T_PROF[year],H$2,T_PROF[encounter],H$4,T_PROF[bill_npi],$A1529)</f>
        <v>1</v>
      </c>
      <c r="I1529" s="1">
        <f t="shared" si="162"/>
        <v>1</v>
      </c>
      <c r="J1529" s="1">
        <f>SUMIFS(T_PROF[claims],T_PROF[year],J$2,T_PROF[encounter],J$4,T_PROF[bill_npi],$A1529)</f>
        <v>0</v>
      </c>
      <c r="K1529" s="1">
        <f>SUMIFS(T_PROF[claims],T_PROF[year],K$2,T_PROF[encounter],K$4,T_PROF[bill_npi],$A1529)</f>
        <v>0</v>
      </c>
      <c r="L1529" s="1">
        <f t="shared" si="163"/>
        <v>0</v>
      </c>
      <c r="M1529" s="18">
        <f>SUMIFS(T_PROF[paid_amt],T_PROF[bill_npi],$A1529,T_PROF[year],M$2,T_PROF[encounter],M$4)</f>
        <v>0</v>
      </c>
      <c r="N1529" s="18">
        <f>SUMIFS(T_PROF[paid_amt],T_PROF[bill_npi],$A1529,T_PROF[year],N$2,T_PROF[encounter],N$4)</f>
        <v>0</v>
      </c>
      <c r="O1529" s="18">
        <f t="shared" si="164"/>
        <v>0</v>
      </c>
      <c r="P1529" s="1">
        <f t="shared" si="165"/>
        <v>0</v>
      </c>
      <c r="Q1529" s="1">
        <f t="shared" si="166"/>
        <v>0.33333333333333331</v>
      </c>
      <c r="R1529" s="1">
        <f t="shared" si="167"/>
        <v>0.33333333333333331</v>
      </c>
      <c r="S1529" s="2">
        <f>SUM($R$6:$R1529)/SUM($R$6:$R$1749)</f>
        <v>0.99696790951331238</v>
      </c>
    </row>
    <row r="1530" spans="1:19" x14ac:dyDescent="0.35">
      <c r="A1530">
        <v>1073510475</v>
      </c>
      <c r="B1530" t="s">
        <v>352</v>
      </c>
      <c r="C1530" t="s">
        <v>2130</v>
      </c>
      <c r="D1530" s="1">
        <f>SUMIFS(T_PROF[claims],T_PROF[year],D$2,T_PROF[encounter],D$4,T_PROF[bill_npi],$A1530)</f>
        <v>0</v>
      </c>
      <c r="E1530" s="1">
        <f>SUMIFS(T_PROF[claims],T_PROF[year],E$2,T_PROF[encounter],E$4,T_PROF[bill_npi],$A1530)</f>
        <v>0</v>
      </c>
      <c r="F1530" s="1">
        <f t="shared" si="161"/>
        <v>0</v>
      </c>
      <c r="G1530" s="1">
        <f>SUMIFS(T_PROF[claims],T_PROF[year],G$2,T_PROF[encounter],G$4,T_PROF[bill_npi],$A1530)</f>
        <v>0</v>
      </c>
      <c r="H1530" s="1">
        <f>SUMIFS(T_PROF[claims],T_PROF[year],H$2,T_PROF[encounter],H$4,T_PROF[bill_npi],$A1530)</f>
        <v>0</v>
      </c>
      <c r="I1530" s="1">
        <f t="shared" si="162"/>
        <v>0</v>
      </c>
      <c r="J1530" s="1">
        <f>SUMIFS(T_PROF[claims],T_PROF[year],J$2,T_PROF[encounter],J$4,T_PROF[bill_npi],$A1530)</f>
        <v>0</v>
      </c>
      <c r="K1530" s="1">
        <f>SUMIFS(T_PROF[claims],T_PROF[year],K$2,T_PROF[encounter],K$4,T_PROF[bill_npi],$A1530)</f>
        <v>0</v>
      </c>
      <c r="L1530" s="1">
        <f t="shared" si="163"/>
        <v>0</v>
      </c>
      <c r="M1530" s="18">
        <f>SUMIFS(T_PROF[paid_amt],T_PROF[bill_npi],$A1530,T_PROF[year],M$2,T_PROF[encounter],M$4)</f>
        <v>0</v>
      </c>
      <c r="N1530" s="18">
        <f>SUMIFS(T_PROF[paid_amt],T_PROF[bill_npi],$A1530,T_PROF[year],N$2,T_PROF[encounter],N$4)</f>
        <v>0</v>
      </c>
      <c r="O1530" s="18">
        <f t="shared" si="164"/>
        <v>0</v>
      </c>
      <c r="P1530" s="1">
        <f t="shared" si="165"/>
        <v>0</v>
      </c>
      <c r="Q1530" s="1">
        <f t="shared" si="166"/>
        <v>0</v>
      </c>
      <c r="R1530" s="1">
        <f t="shared" si="167"/>
        <v>0</v>
      </c>
      <c r="S1530" s="2">
        <f>SUM($R$6:$R1530)/SUM($R$6:$R$1749)</f>
        <v>0.99696790951331238</v>
      </c>
    </row>
    <row r="1531" spans="1:19" x14ac:dyDescent="0.35">
      <c r="A1531">
        <v>1902977606</v>
      </c>
      <c r="B1531" t="s">
        <v>351</v>
      </c>
      <c r="C1531" t="s">
        <v>777</v>
      </c>
      <c r="D1531" s="1">
        <f>SUMIFS(T_PROF[claims],T_PROF[year],D$2,T_PROF[encounter],D$4,T_PROF[bill_npi],$A1531)</f>
        <v>0</v>
      </c>
      <c r="E1531" s="1">
        <f>SUMIFS(T_PROF[claims],T_PROF[year],E$2,T_PROF[encounter],E$4,T_PROF[bill_npi],$A1531)</f>
        <v>0</v>
      </c>
      <c r="F1531" s="1">
        <f t="shared" si="161"/>
        <v>0</v>
      </c>
      <c r="G1531" s="1">
        <f>SUMIFS(T_PROF[claims],T_PROF[year],G$2,T_PROF[encounter],G$4,T_PROF[bill_npi],$A1531)</f>
        <v>0</v>
      </c>
      <c r="H1531" s="1">
        <f>SUMIFS(T_PROF[claims],T_PROF[year],H$2,T_PROF[encounter],H$4,T_PROF[bill_npi],$A1531)</f>
        <v>0</v>
      </c>
      <c r="I1531" s="1">
        <f t="shared" si="162"/>
        <v>0</v>
      </c>
      <c r="J1531" s="1">
        <f>SUMIFS(T_PROF[claims],T_PROF[year],J$2,T_PROF[encounter],J$4,T_PROF[bill_npi],$A1531)</f>
        <v>0</v>
      </c>
      <c r="K1531" s="1">
        <f>SUMIFS(T_PROF[claims],T_PROF[year],K$2,T_PROF[encounter],K$4,T_PROF[bill_npi],$A1531)</f>
        <v>0</v>
      </c>
      <c r="L1531" s="1">
        <f t="shared" si="163"/>
        <v>0</v>
      </c>
      <c r="M1531" s="18">
        <f>SUMIFS(T_PROF[paid_amt],T_PROF[bill_npi],$A1531,T_PROF[year],M$2,T_PROF[encounter],M$4)</f>
        <v>0</v>
      </c>
      <c r="N1531" s="18">
        <f>SUMIFS(T_PROF[paid_amt],T_PROF[bill_npi],$A1531,T_PROF[year],N$2,T_PROF[encounter],N$4)</f>
        <v>0</v>
      </c>
      <c r="O1531" s="18">
        <f t="shared" si="164"/>
        <v>0</v>
      </c>
      <c r="P1531" s="1">
        <f t="shared" si="165"/>
        <v>0</v>
      </c>
      <c r="Q1531" s="1">
        <f t="shared" si="166"/>
        <v>0</v>
      </c>
      <c r="R1531" s="1">
        <f t="shared" si="167"/>
        <v>0</v>
      </c>
      <c r="S1531" s="2">
        <f>SUM($R$6:$R1531)/SUM($R$6:$R$1749)</f>
        <v>0.99696790951331238</v>
      </c>
    </row>
    <row r="1532" spans="1:19" x14ac:dyDescent="0.35">
      <c r="A1532">
        <v>1578568150</v>
      </c>
      <c r="B1532" t="s">
        <v>361</v>
      </c>
      <c r="C1532" t="s">
        <v>546</v>
      </c>
      <c r="D1532" s="1">
        <f>SUMIFS(T_PROF[claims],T_PROF[year],D$2,T_PROF[encounter],D$4,T_PROF[bill_npi],$A1532)</f>
        <v>1</v>
      </c>
      <c r="E1532" s="1">
        <f>SUMIFS(T_PROF[claims],T_PROF[year],E$2,T_PROF[encounter],E$4,T_PROF[bill_npi],$A1532)</f>
        <v>0</v>
      </c>
      <c r="F1532" s="1">
        <f t="shared" si="161"/>
        <v>1</v>
      </c>
      <c r="G1532" s="1">
        <f>SUMIFS(T_PROF[claims],T_PROF[year],G$2,T_PROF[encounter],G$4,T_PROF[bill_npi],$A1532)</f>
        <v>0</v>
      </c>
      <c r="H1532" s="1">
        <f>SUMIFS(T_PROF[claims],T_PROF[year],H$2,T_PROF[encounter],H$4,T_PROF[bill_npi],$A1532)</f>
        <v>0</v>
      </c>
      <c r="I1532" s="1">
        <f t="shared" si="162"/>
        <v>0</v>
      </c>
      <c r="J1532" s="1">
        <f>SUMIFS(T_PROF[claims],T_PROF[year],J$2,T_PROF[encounter],J$4,T_PROF[bill_npi],$A1532)</f>
        <v>0</v>
      </c>
      <c r="K1532" s="1">
        <f>SUMIFS(T_PROF[claims],T_PROF[year],K$2,T_PROF[encounter],K$4,T_PROF[bill_npi],$A1532)</f>
        <v>0</v>
      </c>
      <c r="L1532" s="1">
        <f t="shared" si="163"/>
        <v>0</v>
      </c>
      <c r="M1532" s="18">
        <f>SUMIFS(T_PROF[paid_amt],T_PROF[bill_npi],$A1532,T_PROF[year],M$2,T_PROF[encounter],M$4)</f>
        <v>0</v>
      </c>
      <c r="N1532" s="18">
        <f>SUMIFS(T_PROF[paid_amt],T_PROF[bill_npi],$A1532,T_PROF[year],N$2,T_PROF[encounter],N$4)</f>
        <v>0</v>
      </c>
      <c r="O1532" s="18">
        <f t="shared" si="164"/>
        <v>0</v>
      </c>
      <c r="P1532" s="1">
        <f t="shared" si="165"/>
        <v>0.33333333333333331</v>
      </c>
      <c r="Q1532" s="1">
        <f t="shared" si="166"/>
        <v>0</v>
      </c>
      <c r="R1532" s="1">
        <f t="shared" si="167"/>
        <v>0.33333333333333331</v>
      </c>
      <c r="S1532" s="2">
        <f>SUM($R$6:$R1532)/SUM($R$6:$R$1749)</f>
        <v>0.99697825794500761</v>
      </c>
    </row>
    <row r="1533" spans="1:19" x14ac:dyDescent="0.35">
      <c r="A1533">
        <v>1740364678</v>
      </c>
      <c r="B1533" t="s">
        <v>351</v>
      </c>
      <c r="C1533" t="s">
        <v>777</v>
      </c>
      <c r="D1533" s="1">
        <f>SUMIFS(T_PROF[claims],T_PROF[year],D$2,T_PROF[encounter],D$4,T_PROF[bill_npi],$A1533)</f>
        <v>0</v>
      </c>
      <c r="E1533" s="1">
        <f>SUMIFS(T_PROF[claims],T_PROF[year],E$2,T_PROF[encounter],E$4,T_PROF[bill_npi],$A1533)</f>
        <v>0</v>
      </c>
      <c r="F1533" s="1">
        <f t="shared" si="161"/>
        <v>0</v>
      </c>
      <c r="G1533" s="1">
        <f>SUMIFS(T_PROF[claims],T_PROF[year],G$2,T_PROF[encounter],G$4,T_PROF[bill_npi],$A1533)</f>
        <v>0</v>
      </c>
      <c r="H1533" s="1">
        <f>SUMIFS(T_PROF[claims],T_PROF[year],H$2,T_PROF[encounter],H$4,T_PROF[bill_npi],$A1533)</f>
        <v>0</v>
      </c>
      <c r="I1533" s="1">
        <f t="shared" si="162"/>
        <v>0</v>
      </c>
      <c r="J1533" s="1">
        <f>SUMIFS(T_PROF[claims],T_PROF[year],J$2,T_PROF[encounter],J$4,T_PROF[bill_npi],$A1533)</f>
        <v>1</v>
      </c>
      <c r="K1533" s="1">
        <f>SUMIFS(T_PROF[claims],T_PROF[year],K$2,T_PROF[encounter],K$4,T_PROF[bill_npi],$A1533)</f>
        <v>0</v>
      </c>
      <c r="L1533" s="1">
        <f t="shared" si="163"/>
        <v>1</v>
      </c>
      <c r="M1533" s="18">
        <f>SUMIFS(T_PROF[paid_amt],T_PROF[bill_npi],$A1533,T_PROF[year],M$2,T_PROF[encounter],M$4)</f>
        <v>1720.75</v>
      </c>
      <c r="N1533" s="18">
        <f>SUMIFS(T_PROF[paid_amt],T_PROF[bill_npi],$A1533,T_PROF[year],N$2,T_PROF[encounter],N$4)</f>
        <v>0</v>
      </c>
      <c r="O1533" s="18">
        <f t="shared" si="164"/>
        <v>1720.75</v>
      </c>
      <c r="P1533" s="1">
        <f t="shared" si="165"/>
        <v>0.33333333333333331</v>
      </c>
      <c r="Q1533" s="1">
        <f t="shared" si="166"/>
        <v>0</v>
      </c>
      <c r="R1533" s="1">
        <f t="shared" si="167"/>
        <v>0.33333333333333331</v>
      </c>
      <c r="S1533" s="2">
        <f>SUM($R$6:$R1533)/SUM($R$6:$R$1749)</f>
        <v>0.99698860637670272</v>
      </c>
    </row>
    <row r="1534" spans="1:19" x14ac:dyDescent="0.35">
      <c r="A1534">
        <v>1134178635</v>
      </c>
      <c r="B1534" t="s">
        <v>355</v>
      </c>
      <c r="C1534" t="s">
        <v>2967</v>
      </c>
      <c r="D1534" s="1">
        <f>SUMIFS(T_PROF[claims],T_PROF[year],D$2,T_PROF[encounter],D$4,T_PROF[bill_npi],$A1534)</f>
        <v>0</v>
      </c>
      <c r="E1534" s="1">
        <f>SUMIFS(T_PROF[claims],T_PROF[year],E$2,T_PROF[encounter],E$4,T_PROF[bill_npi],$A1534)</f>
        <v>0</v>
      </c>
      <c r="F1534" s="1">
        <f t="shared" si="161"/>
        <v>0</v>
      </c>
      <c r="G1534" s="1">
        <f>SUMIFS(T_PROF[claims],T_PROF[year],G$2,T_PROF[encounter],G$4,T_PROF[bill_npi],$A1534)</f>
        <v>0</v>
      </c>
      <c r="H1534" s="1">
        <f>SUMIFS(T_PROF[claims],T_PROF[year],H$2,T_PROF[encounter],H$4,T_PROF[bill_npi],$A1534)</f>
        <v>1</v>
      </c>
      <c r="I1534" s="1">
        <f t="shared" si="162"/>
        <v>1</v>
      </c>
      <c r="J1534" s="1">
        <f>SUMIFS(T_PROF[claims],T_PROF[year],J$2,T_PROF[encounter],J$4,T_PROF[bill_npi],$A1534)</f>
        <v>0</v>
      </c>
      <c r="K1534" s="1">
        <f>SUMIFS(T_PROF[claims],T_PROF[year],K$2,T_PROF[encounter],K$4,T_PROF[bill_npi],$A1534)</f>
        <v>1</v>
      </c>
      <c r="L1534" s="1">
        <f t="shared" si="163"/>
        <v>1</v>
      </c>
      <c r="M1534" s="18">
        <f>SUMIFS(T_PROF[paid_amt],T_PROF[bill_npi],$A1534,T_PROF[year],M$2,T_PROF[encounter],M$4)</f>
        <v>0</v>
      </c>
      <c r="N1534" s="18">
        <f>SUMIFS(T_PROF[paid_amt],T_PROF[bill_npi],$A1534,T_PROF[year],N$2,T_PROF[encounter],N$4)</f>
        <v>1720.75</v>
      </c>
      <c r="O1534" s="18">
        <f t="shared" si="164"/>
        <v>1720.75</v>
      </c>
      <c r="P1534" s="1">
        <f t="shared" si="165"/>
        <v>0</v>
      </c>
      <c r="Q1534" s="1">
        <f t="shared" si="166"/>
        <v>0.66666666666666663</v>
      </c>
      <c r="R1534" s="1">
        <f t="shared" si="167"/>
        <v>0.66666666666666663</v>
      </c>
      <c r="S1534" s="2">
        <f>SUM($R$6:$R1534)/SUM($R$6:$R$1749)</f>
        <v>0.99700930324009307</v>
      </c>
    </row>
    <row r="1535" spans="1:19" x14ac:dyDescent="0.35">
      <c r="A1535">
        <v>1750731329</v>
      </c>
      <c r="B1535" t="s">
        <v>351</v>
      </c>
      <c r="C1535" t="s">
        <v>777</v>
      </c>
      <c r="D1535" s="1">
        <f>SUMIFS(T_PROF[claims],T_PROF[year],D$2,T_PROF[encounter],D$4,T_PROF[bill_npi],$A1535)</f>
        <v>0</v>
      </c>
      <c r="E1535" s="1">
        <f>SUMIFS(T_PROF[claims],T_PROF[year],E$2,T_PROF[encounter],E$4,T_PROF[bill_npi],$A1535)</f>
        <v>0</v>
      </c>
      <c r="F1535" s="1">
        <f t="shared" si="161"/>
        <v>0</v>
      </c>
      <c r="G1535" s="1">
        <f>SUMIFS(T_PROF[claims],T_PROF[year],G$2,T_PROF[encounter],G$4,T_PROF[bill_npi],$A1535)</f>
        <v>1</v>
      </c>
      <c r="H1535" s="1">
        <f>SUMIFS(T_PROF[claims],T_PROF[year],H$2,T_PROF[encounter],H$4,T_PROF[bill_npi],$A1535)</f>
        <v>0</v>
      </c>
      <c r="I1535" s="1">
        <f t="shared" si="162"/>
        <v>1</v>
      </c>
      <c r="J1535" s="1">
        <f>SUMIFS(T_PROF[claims],T_PROF[year],J$2,T_PROF[encounter],J$4,T_PROF[bill_npi],$A1535)</f>
        <v>2</v>
      </c>
      <c r="K1535" s="1">
        <f>SUMIFS(T_PROF[claims],T_PROF[year],K$2,T_PROF[encounter],K$4,T_PROF[bill_npi],$A1535)</f>
        <v>0</v>
      </c>
      <c r="L1535" s="1">
        <f t="shared" si="163"/>
        <v>2</v>
      </c>
      <c r="M1535" s="18">
        <f>SUMIFS(T_PROF[paid_amt],T_PROF[bill_npi],$A1535,T_PROF[year],M$2,T_PROF[encounter],M$4)</f>
        <v>593.96</v>
      </c>
      <c r="N1535" s="18">
        <f>SUMIFS(T_PROF[paid_amt],T_PROF[bill_npi],$A1535,T_PROF[year],N$2,T_PROF[encounter],N$4)</f>
        <v>0</v>
      </c>
      <c r="O1535" s="18">
        <f t="shared" si="164"/>
        <v>593.96</v>
      </c>
      <c r="P1535" s="1">
        <f t="shared" si="165"/>
        <v>1</v>
      </c>
      <c r="Q1535" s="1">
        <f t="shared" si="166"/>
        <v>0</v>
      </c>
      <c r="R1535" s="1">
        <f t="shared" si="167"/>
        <v>1</v>
      </c>
      <c r="S1535" s="2">
        <f>SUM($R$6:$R1535)/SUM($R$6:$R$1749)</f>
        <v>0.99704034853517864</v>
      </c>
    </row>
    <row r="1536" spans="1:19" x14ac:dyDescent="0.35">
      <c r="A1536">
        <v>1508038225</v>
      </c>
      <c r="B1536" t="s">
        <v>372</v>
      </c>
      <c r="C1536" t="s">
        <v>2697</v>
      </c>
      <c r="D1536" s="1">
        <f>SUMIFS(T_PROF[claims],T_PROF[year],D$2,T_PROF[encounter],D$4,T_PROF[bill_npi],$A1536)</f>
        <v>1</v>
      </c>
      <c r="E1536" s="1">
        <f>SUMIFS(T_PROF[claims],T_PROF[year],E$2,T_PROF[encounter],E$4,T_PROF[bill_npi],$A1536)</f>
        <v>0</v>
      </c>
      <c r="F1536" s="1">
        <f t="shared" si="161"/>
        <v>1</v>
      </c>
      <c r="G1536" s="1">
        <f>SUMIFS(T_PROF[claims],T_PROF[year],G$2,T_PROF[encounter],G$4,T_PROF[bill_npi],$A1536)</f>
        <v>0</v>
      </c>
      <c r="H1536" s="1">
        <f>SUMIFS(T_PROF[claims],T_PROF[year],H$2,T_PROF[encounter],H$4,T_PROF[bill_npi],$A1536)</f>
        <v>0</v>
      </c>
      <c r="I1536" s="1">
        <f t="shared" si="162"/>
        <v>0</v>
      </c>
      <c r="J1536" s="1">
        <f>SUMIFS(T_PROF[claims],T_PROF[year],J$2,T_PROF[encounter],J$4,T_PROF[bill_npi],$A1536)</f>
        <v>4</v>
      </c>
      <c r="K1536" s="1">
        <f>SUMIFS(T_PROF[claims],T_PROF[year],K$2,T_PROF[encounter],K$4,T_PROF[bill_npi],$A1536)</f>
        <v>2</v>
      </c>
      <c r="L1536" s="1">
        <f t="shared" si="163"/>
        <v>6</v>
      </c>
      <c r="M1536" s="18">
        <f>SUMIFS(T_PROF[paid_amt],T_PROF[bill_npi],$A1536,T_PROF[year],M$2,T_PROF[encounter],M$4)</f>
        <v>0</v>
      </c>
      <c r="N1536" s="18">
        <f>SUMIFS(T_PROF[paid_amt],T_PROF[bill_npi],$A1536,T_PROF[year],N$2,T_PROF[encounter],N$4)</f>
        <v>1720.75</v>
      </c>
      <c r="O1536" s="18">
        <f t="shared" si="164"/>
        <v>1720.75</v>
      </c>
      <c r="P1536" s="1">
        <f t="shared" si="165"/>
        <v>1.6666666666666667</v>
      </c>
      <c r="Q1536" s="1">
        <f t="shared" si="166"/>
        <v>0.66666666666666663</v>
      </c>
      <c r="R1536" s="1">
        <f t="shared" si="167"/>
        <v>2.3333333333333335</v>
      </c>
      <c r="S1536" s="2">
        <f>SUM($R$6:$R1536)/SUM($R$6:$R$1749)</f>
        <v>0.9971127875570448</v>
      </c>
    </row>
    <row r="1537" spans="1:19" x14ac:dyDescent="0.35">
      <c r="A1537">
        <v>1609801166</v>
      </c>
      <c r="B1537" t="s">
        <v>357</v>
      </c>
      <c r="C1537" t="s">
        <v>2208</v>
      </c>
      <c r="D1537" s="1">
        <f>SUMIFS(T_PROF[claims],T_PROF[year],D$2,T_PROF[encounter],D$4,T_PROF[bill_npi],$A1537)</f>
        <v>0</v>
      </c>
      <c r="E1537" s="1">
        <f>SUMIFS(T_PROF[claims],T_PROF[year],E$2,T_PROF[encounter],E$4,T_PROF[bill_npi],$A1537)</f>
        <v>0</v>
      </c>
      <c r="F1537" s="1">
        <f t="shared" si="161"/>
        <v>0</v>
      </c>
      <c r="G1537" s="1">
        <f>SUMIFS(T_PROF[claims],T_PROF[year],G$2,T_PROF[encounter],G$4,T_PROF[bill_npi],$A1537)</f>
        <v>0</v>
      </c>
      <c r="H1537" s="1">
        <f>SUMIFS(T_PROF[claims],T_PROF[year],H$2,T_PROF[encounter],H$4,T_PROF[bill_npi],$A1537)</f>
        <v>0</v>
      </c>
      <c r="I1537" s="1">
        <f t="shared" si="162"/>
        <v>0</v>
      </c>
      <c r="J1537" s="1">
        <f>SUMIFS(T_PROF[claims],T_PROF[year],J$2,T_PROF[encounter],J$4,T_PROF[bill_npi],$A1537)</f>
        <v>0</v>
      </c>
      <c r="K1537" s="1">
        <f>SUMIFS(T_PROF[claims],T_PROF[year],K$2,T_PROF[encounter],K$4,T_PROF[bill_npi],$A1537)</f>
        <v>0</v>
      </c>
      <c r="L1537" s="1">
        <f t="shared" si="163"/>
        <v>0</v>
      </c>
      <c r="M1537" s="18">
        <f>SUMIFS(T_PROF[paid_amt],T_PROF[bill_npi],$A1537,T_PROF[year],M$2,T_PROF[encounter],M$4)</f>
        <v>0</v>
      </c>
      <c r="N1537" s="18">
        <f>SUMIFS(T_PROF[paid_amt],T_PROF[bill_npi],$A1537,T_PROF[year],N$2,T_PROF[encounter],N$4)</f>
        <v>0</v>
      </c>
      <c r="O1537" s="18">
        <f t="shared" si="164"/>
        <v>0</v>
      </c>
      <c r="P1537" s="1">
        <f t="shared" si="165"/>
        <v>0</v>
      </c>
      <c r="Q1537" s="1">
        <f t="shared" si="166"/>
        <v>0</v>
      </c>
      <c r="R1537" s="1">
        <f t="shared" si="167"/>
        <v>0</v>
      </c>
      <c r="S1537" s="2">
        <f>SUM($R$6:$R1537)/SUM($R$6:$R$1749)</f>
        <v>0.9971127875570448</v>
      </c>
    </row>
    <row r="1538" spans="1:19" x14ac:dyDescent="0.35">
      <c r="A1538">
        <v>1265762173</v>
      </c>
      <c r="B1538" t="s">
        <v>406</v>
      </c>
      <c r="C1538" t="s">
        <v>2344</v>
      </c>
      <c r="D1538" s="1">
        <f>SUMIFS(T_PROF[claims],T_PROF[year],D$2,T_PROF[encounter],D$4,T_PROF[bill_npi],$A1538)</f>
        <v>0</v>
      </c>
      <c r="E1538" s="1">
        <f>SUMIFS(T_PROF[claims],T_PROF[year],E$2,T_PROF[encounter],E$4,T_PROF[bill_npi],$A1538)</f>
        <v>0</v>
      </c>
      <c r="F1538" s="1">
        <f t="shared" si="161"/>
        <v>0</v>
      </c>
      <c r="G1538" s="1">
        <f>SUMIFS(T_PROF[claims],T_PROF[year],G$2,T_PROF[encounter],G$4,T_PROF[bill_npi],$A1538)</f>
        <v>0</v>
      </c>
      <c r="H1538" s="1">
        <f>SUMIFS(T_PROF[claims],T_PROF[year],H$2,T_PROF[encounter],H$4,T_PROF[bill_npi],$A1538)</f>
        <v>0</v>
      </c>
      <c r="I1538" s="1">
        <f t="shared" si="162"/>
        <v>0</v>
      </c>
      <c r="J1538" s="1">
        <f>SUMIFS(T_PROF[claims],T_PROF[year],J$2,T_PROF[encounter],J$4,T_PROF[bill_npi],$A1538)</f>
        <v>0</v>
      </c>
      <c r="K1538" s="1">
        <f>SUMIFS(T_PROF[claims],T_PROF[year],K$2,T_PROF[encounter],K$4,T_PROF[bill_npi],$A1538)</f>
        <v>0</v>
      </c>
      <c r="L1538" s="1">
        <f t="shared" si="163"/>
        <v>0</v>
      </c>
      <c r="M1538" s="18">
        <f>SUMIFS(T_PROF[paid_amt],T_PROF[bill_npi],$A1538,T_PROF[year],M$2,T_PROF[encounter],M$4)</f>
        <v>0</v>
      </c>
      <c r="N1538" s="18">
        <f>SUMIFS(T_PROF[paid_amt],T_PROF[bill_npi],$A1538,T_PROF[year],N$2,T_PROF[encounter],N$4)</f>
        <v>0</v>
      </c>
      <c r="O1538" s="18">
        <f t="shared" si="164"/>
        <v>0</v>
      </c>
      <c r="P1538" s="1">
        <f t="shared" si="165"/>
        <v>0</v>
      </c>
      <c r="Q1538" s="1">
        <f t="shared" si="166"/>
        <v>0</v>
      </c>
      <c r="R1538" s="1">
        <f t="shared" si="167"/>
        <v>0</v>
      </c>
      <c r="S1538" s="2">
        <f>SUM($R$6:$R1538)/SUM($R$6:$R$1749)</f>
        <v>0.9971127875570448</v>
      </c>
    </row>
    <row r="1539" spans="1:19" x14ac:dyDescent="0.35">
      <c r="A1539">
        <v>1710177647</v>
      </c>
      <c r="B1539" t="s">
        <v>351</v>
      </c>
      <c r="C1539" t="s">
        <v>777</v>
      </c>
      <c r="D1539" s="1">
        <f>SUMIFS(T_PROF[claims],T_PROF[year],D$2,T_PROF[encounter],D$4,T_PROF[bill_npi],$A1539)</f>
        <v>0</v>
      </c>
      <c r="E1539" s="1">
        <f>SUMIFS(T_PROF[claims],T_PROF[year],E$2,T_PROF[encounter],E$4,T_PROF[bill_npi],$A1539)</f>
        <v>0</v>
      </c>
      <c r="F1539" s="1">
        <f t="shared" si="161"/>
        <v>0</v>
      </c>
      <c r="G1539" s="1">
        <f>SUMIFS(T_PROF[claims],T_PROF[year],G$2,T_PROF[encounter],G$4,T_PROF[bill_npi],$A1539)</f>
        <v>0</v>
      </c>
      <c r="H1539" s="1">
        <f>SUMIFS(T_PROF[claims],T_PROF[year],H$2,T_PROF[encounter],H$4,T_PROF[bill_npi],$A1539)</f>
        <v>1</v>
      </c>
      <c r="I1539" s="1">
        <f t="shared" si="162"/>
        <v>1</v>
      </c>
      <c r="J1539" s="1">
        <f>SUMIFS(T_PROF[claims],T_PROF[year],J$2,T_PROF[encounter],J$4,T_PROF[bill_npi],$A1539)</f>
        <v>0</v>
      </c>
      <c r="K1539" s="1">
        <f>SUMIFS(T_PROF[claims],T_PROF[year],K$2,T_PROF[encounter],K$4,T_PROF[bill_npi],$A1539)</f>
        <v>0</v>
      </c>
      <c r="L1539" s="1">
        <f t="shared" si="163"/>
        <v>0</v>
      </c>
      <c r="M1539" s="18">
        <f>SUMIFS(T_PROF[paid_amt],T_PROF[bill_npi],$A1539,T_PROF[year],M$2,T_PROF[encounter],M$4)</f>
        <v>0</v>
      </c>
      <c r="N1539" s="18">
        <f>SUMIFS(T_PROF[paid_amt],T_PROF[bill_npi],$A1539,T_PROF[year],N$2,T_PROF[encounter],N$4)</f>
        <v>0</v>
      </c>
      <c r="O1539" s="18">
        <f t="shared" si="164"/>
        <v>0</v>
      </c>
      <c r="P1539" s="1">
        <f t="shared" si="165"/>
        <v>0</v>
      </c>
      <c r="Q1539" s="1">
        <f t="shared" si="166"/>
        <v>0.33333333333333331</v>
      </c>
      <c r="R1539" s="1">
        <f t="shared" si="167"/>
        <v>0.33333333333333331</v>
      </c>
      <c r="S1539" s="2">
        <f>SUM($R$6:$R1539)/SUM($R$6:$R$1749)</f>
        <v>0.99712313598873992</v>
      </c>
    </row>
    <row r="1540" spans="1:19" x14ac:dyDescent="0.35">
      <c r="A1540">
        <v>1881758902</v>
      </c>
      <c r="B1540" t="s">
        <v>351</v>
      </c>
      <c r="C1540" t="s">
        <v>777</v>
      </c>
      <c r="D1540" s="1">
        <f>SUMIFS(T_PROF[claims],T_PROF[year],D$2,T_PROF[encounter],D$4,T_PROF[bill_npi],$A1540)</f>
        <v>0</v>
      </c>
      <c r="E1540" s="1">
        <f>SUMIFS(T_PROF[claims],T_PROF[year],E$2,T_PROF[encounter],E$4,T_PROF[bill_npi],$A1540)</f>
        <v>0</v>
      </c>
      <c r="F1540" s="1">
        <f t="shared" si="161"/>
        <v>0</v>
      </c>
      <c r="G1540" s="1">
        <f>SUMIFS(T_PROF[claims],T_PROF[year],G$2,T_PROF[encounter],G$4,T_PROF[bill_npi],$A1540)</f>
        <v>0</v>
      </c>
      <c r="H1540" s="1">
        <f>SUMIFS(T_PROF[claims],T_PROF[year],H$2,T_PROF[encounter],H$4,T_PROF[bill_npi],$A1540)</f>
        <v>0</v>
      </c>
      <c r="I1540" s="1">
        <f t="shared" si="162"/>
        <v>0</v>
      </c>
      <c r="J1540" s="1">
        <f>SUMIFS(T_PROF[claims],T_PROF[year],J$2,T_PROF[encounter],J$4,T_PROF[bill_npi],$A1540)</f>
        <v>0</v>
      </c>
      <c r="K1540" s="1">
        <f>SUMIFS(T_PROF[claims],T_PROF[year],K$2,T_PROF[encounter],K$4,T_PROF[bill_npi],$A1540)</f>
        <v>0</v>
      </c>
      <c r="L1540" s="1">
        <f t="shared" si="163"/>
        <v>0</v>
      </c>
      <c r="M1540" s="18">
        <f>SUMIFS(T_PROF[paid_amt],T_PROF[bill_npi],$A1540,T_PROF[year],M$2,T_PROF[encounter],M$4)</f>
        <v>0</v>
      </c>
      <c r="N1540" s="18">
        <f>SUMIFS(T_PROF[paid_amt],T_PROF[bill_npi],$A1540,T_PROF[year],N$2,T_PROF[encounter],N$4)</f>
        <v>0</v>
      </c>
      <c r="O1540" s="18">
        <f t="shared" si="164"/>
        <v>0</v>
      </c>
      <c r="P1540" s="1">
        <f t="shared" si="165"/>
        <v>0</v>
      </c>
      <c r="Q1540" s="1">
        <f t="shared" si="166"/>
        <v>0</v>
      </c>
      <c r="R1540" s="1">
        <f t="shared" si="167"/>
        <v>0</v>
      </c>
      <c r="S1540" s="2">
        <f>SUM($R$6:$R1540)/SUM($R$6:$R$1749)</f>
        <v>0.99712313598873992</v>
      </c>
    </row>
    <row r="1541" spans="1:19" x14ac:dyDescent="0.35">
      <c r="A1541">
        <v>1205290418</v>
      </c>
      <c r="B1541" t="s">
        <v>357</v>
      </c>
      <c r="C1541" t="s">
        <v>2208</v>
      </c>
      <c r="D1541" s="1">
        <f>SUMIFS(T_PROF[claims],T_PROF[year],D$2,T_PROF[encounter],D$4,T_PROF[bill_npi],$A1541)</f>
        <v>0</v>
      </c>
      <c r="E1541" s="1">
        <f>SUMIFS(T_PROF[claims],T_PROF[year],E$2,T_PROF[encounter],E$4,T_PROF[bill_npi],$A1541)</f>
        <v>0</v>
      </c>
      <c r="F1541" s="1">
        <f t="shared" si="161"/>
        <v>0</v>
      </c>
      <c r="G1541" s="1">
        <f>SUMIFS(T_PROF[claims],T_PROF[year],G$2,T_PROF[encounter],G$4,T_PROF[bill_npi],$A1541)</f>
        <v>1</v>
      </c>
      <c r="H1541" s="1">
        <f>SUMIFS(T_PROF[claims],T_PROF[year],H$2,T_PROF[encounter],H$4,T_PROF[bill_npi],$A1541)</f>
        <v>0</v>
      </c>
      <c r="I1541" s="1">
        <f t="shared" si="162"/>
        <v>1</v>
      </c>
      <c r="J1541" s="1">
        <f>SUMIFS(T_PROF[claims],T_PROF[year],J$2,T_PROF[encounter],J$4,T_PROF[bill_npi],$A1541)</f>
        <v>0</v>
      </c>
      <c r="K1541" s="1">
        <f>SUMIFS(T_PROF[claims],T_PROF[year],K$2,T_PROF[encounter],K$4,T_PROF[bill_npi],$A1541)</f>
        <v>0</v>
      </c>
      <c r="L1541" s="1">
        <f t="shared" si="163"/>
        <v>0</v>
      </c>
      <c r="M1541" s="18">
        <f>SUMIFS(T_PROF[paid_amt],T_PROF[bill_npi],$A1541,T_PROF[year],M$2,T_PROF[encounter],M$4)</f>
        <v>0</v>
      </c>
      <c r="N1541" s="18">
        <f>SUMIFS(T_PROF[paid_amt],T_PROF[bill_npi],$A1541,T_PROF[year],N$2,T_PROF[encounter],N$4)</f>
        <v>0</v>
      </c>
      <c r="O1541" s="18">
        <f t="shared" si="164"/>
        <v>0</v>
      </c>
      <c r="P1541" s="1">
        <f t="shared" si="165"/>
        <v>0.33333333333333331</v>
      </c>
      <c r="Q1541" s="1">
        <f t="shared" si="166"/>
        <v>0</v>
      </c>
      <c r="R1541" s="1">
        <f t="shared" si="167"/>
        <v>0.33333333333333331</v>
      </c>
      <c r="S1541" s="2">
        <f>SUM($R$6:$R1541)/SUM($R$6:$R$1749)</f>
        <v>0.99713348442043515</v>
      </c>
    </row>
    <row r="1542" spans="1:19" x14ac:dyDescent="0.35">
      <c r="A1542">
        <v>1942462957</v>
      </c>
      <c r="B1542" t="s">
        <v>361</v>
      </c>
      <c r="C1542" t="s">
        <v>546</v>
      </c>
      <c r="D1542" s="1">
        <f>SUMIFS(T_PROF[claims],T_PROF[year],D$2,T_PROF[encounter],D$4,T_PROF[bill_npi],$A1542)</f>
        <v>1</v>
      </c>
      <c r="E1542" s="1">
        <f>SUMIFS(T_PROF[claims],T_PROF[year],E$2,T_PROF[encounter],E$4,T_PROF[bill_npi],$A1542)</f>
        <v>0</v>
      </c>
      <c r="F1542" s="1">
        <f t="shared" ref="F1542:F1605" si="168">SUM(D1542,E1542)</f>
        <v>1</v>
      </c>
      <c r="G1542" s="1">
        <f>SUMIFS(T_PROF[claims],T_PROF[year],G$2,T_PROF[encounter],G$4,T_PROF[bill_npi],$A1542)</f>
        <v>0</v>
      </c>
      <c r="H1542" s="1">
        <f>SUMIFS(T_PROF[claims],T_PROF[year],H$2,T_PROF[encounter],H$4,T_PROF[bill_npi],$A1542)</f>
        <v>0</v>
      </c>
      <c r="I1542" s="1">
        <f t="shared" ref="I1542:I1605" si="169">SUM(G1542,H1542)</f>
        <v>0</v>
      </c>
      <c r="J1542" s="1">
        <f>SUMIFS(T_PROF[claims],T_PROF[year],J$2,T_PROF[encounter],J$4,T_PROF[bill_npi],$A1542)</f>
        <v>0</v>
      </c>
      <c r="K1542" s="1">
        <f>SUMIFS(T_PROF[claims],T_PROF[year],K$2,T_PROF[encounter],K$4,T_PROF[bill_npi],$A1542)</f>
        <v>0</v>
      </c>
      <c r="L1542" s="1">
        <f t="shared" ref="L1542:L1605" si="170">SUM(J1542,K1542)</f>
        <v>0</v>
      </c>
      <c r="M1542" s="18">
        <f>SUMIFS(T_PROF[paid_amt],T_PROF[bill_npi],$A1542,T_PROF[year],M$2,T_PROF[encounter],M$4)</f>
        <v>0</v>
      </c>
      <c r="N1542" s="18">
        <f>SUMIFS(T_PROF[paid_amt],T_PROF[bill_npi],$A1542,T_PROF[year],N$2,T_PROF[encounter],N$4)</f>
        <v>0</v>
      </c>
      <c r="O1542" s="18">
        <f t="shared" si="164"/>
        <v>0</v>
      </c>
      <c r="P1542" s="1">
        <f t="shared" si="165"/>
        <v>0.33333333333333331</v>
      </c>
      <c r="Q1542" s="1">
        <f t="shared" si="166"/>
        <v>0</v>
      </c>
      <c r="R1542" s="1">
        <f t="shared" si="167"/>
        <v>0.33333333333333331</v>
      </c>
      <c r="S1542" s="2">
        <f>SUM($R$6:$R1542)/SUM($R$6:$R$1749)</f>
        <v>0.99714383285213026</v>
      </c>
    </row>
    <row r="1543" spans="1:19" x14ac:dyDescent="0.35">
      <c r="A1543">
        <v>1497711790</v>
      </c>
      <c r="B1543" t="s">
        <v>356</v>
      </c>
      <c r="C1543" t="s">
        <v>777</v>
      </c>
      <c r="D1543" s="1">
        <f>SUMIFS(T_PROF[claims],T_PROF[year],D$2,T_PROF[encounter],D$4,T_PROF[bill_npi],$A1543)</f>
        <v>0</v>
      </c>
      <c r="E1543" s="1">
        <f>SUMIFS(T_PROF[claims],T_PROF[year],E$2,T_PROF[encounter],E$4,T_PROF[bill_npi],$A1543)</f>
        <v>0</v>
      </c>
      <c r="F1543" s="1">
        <f t="shared" si="168"/>
        <v>0</v>
      </c>
      <c r="G1543" s="1">
        <f>SUMIFS(T_PROF[claims],T_PROF[year],G$2,T_PROF[encounter],G$4,T_PROF[bill_npi],$A1543)</f>
        <v>0</v>
      </c>
      <c r="H1543" s="1">
        <f>SUMIFS(T_PROF[claims],T_PROF[year],H$2,T_PROF[encounter],H$4,T_PROF[bill_npi],$A1543)</f>
        <v>0</v>
      </c>
      <c r="I1543" s="1">
        <f t="shared" si="169"/>
        <v>0</v>
      </c>
      <c r="J1543" s="1">
        <f>SUMIFS(T_PROF[claims],T_PROF[year],J$2,T_PROF[encounter],J$4,T_PROF[bill_npi],$A1543)</f>
        <v>0</v>
      </c>
      <c r="K1543" s="1">
        <f>SUMIFS(T_PROF[claims],T_PROF[year],K$2,T_PROF[encounter],K$4,T_PROF[bill_npi],$A1543)</f>
        <v>0</v>
      </c>
      <c r="L1543" s="1">
        <f t="shared" si="170"/>
        <v>0</v>
      </c>
      <c r="M1543" s="18">
        <f>SUMIFS(T_PROF[paid_amt],T_PROF[bill_npi],$A1543,T_PROF[year],M$2,T_PROF[encounter],M$4)</f>
        <v>0</v>
      </c>
      <c r="N1543" s="18">
        <f>SUMIFS(T_PROF[paid_amt],T_PROF[bill_npi],$A1543,T_PROF[year],N$2,T_PROF[encounter],N$4)</f>
        <v>0</v>
      </c>
      <c r="O1543" s="18">
        <f t="shared" ref="O1543:O1606" si="171">SUM(M1543:N1543)</f>
        <v>0</v>
      </c>
      <c r="P1543" s="1">
        <f t="shared" ref="P1543:P1606" si="172">AVERAGE(J1543,G1543,D1543)</f>
        <v>0</v>
      </c>
      <c r="Q1543" s="1">
        <f t="shared" ref="Q1543:Q1606" si="173">AVERAGE(K1543,H1543,E1543)</f>
        <v>0</v>
      </c>
      <c r="R1543" s="1">
        <f t="shared" ref="R1543:R1606" si="174">AVERAGE(L1543,I1543,F1543)</f>
        <v>0</v>
      </c>
      <c r="S1543" s="2">
        <f>SUM($R$6:$R1543)/SUM($R$6:$R$1749)</f>
        <v>0.99714383285213026</v>
      </c>
    </row>
    <row r="1544" spans="1:19" x14ac:dyDescent="0.35">
      <c r="A1544">
        <v>1235524547</v>
      </c>
      <c r="B1544" t="s">
        <v>351</v>
      </c>
      <c r="C1544" t="s">
        <v>777</v>
      </c>
      <c r="D1544" s="1">
        <f>SUMIFS(T_PROF[claims],T_PROF[year],D$2,T_PROF[encounter],D$4,T_PROF[bill_npi],$A1544)</f>
        <v>1</v>
      </c>
      <c r="E1544" s="1">
        <f>SUMIFS(T_PROF[claims],T_PROF[year],E$2,T_PROF[encounter],E$4,T_PROF[bill_npi],$A1544)</f>
        <v>0</v>
      </c>
      <c r="F1544" s="1">
        <f t="shared" si="168"/>
        <v>1</v>
      </c>
      <c r="G1544" s="1">
        <f>SUMIFS(T_PROF[claims],T_PROF[year],G$2,T_PROF[encounter],G$4,T_PROF[bill_npi],$A1544)</f>
        <v>0</v>
      </c>
      <c r="H1544" s="1">
        <f>SUMIFS(T_PROF[claims],T_PROF[year],H$2,T_PROF[encounter],H$4,T_PROF[bill_npi],$A1544)</f>
        <v>0</v>
      </c>
      <c r="I1544" s="1">
        <f t="shared" si="169"/>
        <v>0</v>
      </c>
      <c r="J1544" s="1">
        <f>SUMIFS(T_PROF[claims],T_PROF[year],J$2,T_PROF[encounter],J$4,T_PROF[bill_npi],$A1544)</f>
        <v>0</v>
      </c>
      <c r="K1544" s="1">
        <f>SUMIFS(T_PROF[claims],T_PROF[year],K$2,T_PROF[encounter],K$4,T_PROF[bill_npi],$A1544)</f>
        <v>0</v>
      </c>
      <c r="L1544" s="1">
        <f t="shared" si="170"/>
        <v>0</v>
      </c>
      <c r="M1544" s="18">
        <f>SUMIFS(T_PROF[paid_amt],T_PROF[bill_npi],$A1544,T_PROF[year],M$2,T_PROF[encounter],M$4)</f>
        <v>0</v>
      </c>
      <c r="N1544" s="18">
        <f>SUMIFS(T_PROF[paid_amt],T_PROF[bill_npi],$A1544,T_PROF[year],N$2,T_PROF[encounter],N$4)</f>
        <v>0</v>
      </c>
      <c r="O1544" s="18">
        <f t="shared" si="171"/>
        <v>0</v>
      </c>
      <c r="P1544" s="1">
        <f t="shared" si="172"/>
        <v>0.33333333333333331</v>
      </c>
      <c r="Q1544" s="1">
        <f t="shared" si="173"/>
        <v>0</v>
      </c>
      <c r="R1544" s="1">
        <f t="shared" si="174"/>
        <v>0.33333333333333331</v>
      </c>
      <c r="S1544" s="2">
        <f>SUM($R$6:$R1544)/SUM($R$6:$R$1749)</f>
        <v>0.99715418128382538</v>
      </c>
    </row>
    <row r="1545" spans="1:19" x14ac:dyDescent="0.35">
      <c r="A1545">
        <v>1245321769</v>
      </c>
      <c r="B1545" t="s">
        <v>351</v>
      </c>
      <c r="C1545" t="s">
        <v>777</v>
      </c>
      <c r="D1545" s="1">
        <f>SUMIFS(T_PROF[claims],T_PROF[year],D$2,T_PROF[encounter],D$4,T_PROF[bill_npi],$A1545)</f>
        <v>1</v>
      </c>
      <c r="E1545" s="1">
        <f>SUMIFS(T_PROF[claims],T_PROF[year],E$2,T_PROF[encounter],E$4,T_PROF[bill_npi],$A1545)</f>
        <v>0</v>
      </c>
      <c r="F1545" s="1">
        <f t="shared" si="168"/>
        <v>1</v>
      </c>
      <c r="G1545" s="1">
        <f>SUMIFS(T_PROF[claims],T_PROF[year],G$2,T_PROF[encounter],G$4,T_PROF[bill_npi],$A1545)</f>
        <v>0</v>
      </c>
      <c r="H1545" s="1">
        <f>SUMIFS(T_PROF[claims],T_PROF[year],H$2,T_PROF[encounter],H$4,T_PROF[bill_npi],$A1545)</f>
        <v>0</v>
      </c>
      <c r="I1545" s="1">
        <f t="shared" si="169"/>
        <v>0</v>
      </c>
      <c r="J1545" s="1">
        <f>SUMIFS(T_PROF[claims],T_PROF[year],J$2,T_PROF[encounter],J$4,T_PROF[bill_npi],$A1545)</f>
        <v>2</v>
      </c>
      <c r="K1545" s="1">
        <f>SUMIFS(T_PROF[claims],T_PROF[year],K$2,T_PROF[encounter],K$4,T_PROF[bill_npi],$A1545)</f>
        <v>0</v>
      </c>
      <c r="L1545" s="1">
        <f t="shared" si="170"/>
        <v>2</v>
      </c>
      <c r="M1545" s="18">
        <f>SUMIFS(T_PROF[paid_amt],T_PROF[bill_npi],$A1545,T_PROF[year],M$2,T_PROF[encounter],M$4)</f>
        <v>430.19</v>
      </c>
      <c r="N1545" s="18">
        <f>SUMIFS(T_PROF[paid_amt],T_PROF[bill_npi],$A1545,T_PROF[year],N$2,T_PROF[encounter],N$4)</f>
        <v>0</v>
      </c>
      <c r="O1545" s="18">
        <f t="shared" si="171"/>
        <v>430.19</v>
      </c>
      <c r="P1545" s="1">
        <f t="shared" si="172"/>
        <v>1</v>
      </c>
      <c r="Q1545" s="1">
        <f t="shared" si="173"/>
        <v>0</v>
      </c>
      <c r="R1545" s="1">
        <f t="shared" si="174"/>
        <v>1</v>
      </c>
      <c r="S1545" s="2">
        <f>SUM($R$6:$R1545)/SUM($R$6:$R$1749)</f>
        <v>0.99718522657891095</v>
      </c>
    </row>
    <row r="1546" spans="1:19" x14ac:dyDescent="0.35">
      <c r="A1546">
        <v>1841573573</v>
      </c>
      <c r="B1546" t="s">
        <v>351</v>
      </c>
      <c r="C1546" t="s">
        <v>777</v>
      </c>
      <c r="D1546" s="1">
        <f>SUMIFS(T_PROF[claims],T_PROF[year],D$2,T_PROF[encounter],D$4,T_PROF[bill_npi],$A1546)</f>
        <v>0</v>
      </c>
      <c r="E1546" s="1">
        <f>SUMIFS(T_PROF[claims],T_PROF[year],E$2,T_PROF[encounter],E$4,T_PROF[bill_npi],$A1546)</f>
        <v>0</v>
      </c>
      <c r="F1546" s="1">
        <f t="shared" si="168"/>
        <v>0</v>
      </c>
      <c r="G1546" s="1">
        <f>SUMIFS(T_PROF[claims],T_PROF[year],G$2,T_PROF[encounter],G$4,T_PROF[bill_npi],$A1546)</f>
        <v>1</v>
      </c>
      <c r="H1546" s="1">
        <f>SUMIFS(T_PROF[claims],T_PROF[year],H$2,T_PROF[encounter],H$4,T_PROF[bill_npi],$A1546)</f>
        <v>0</v>
      </c>
      <c r="I1546" s="1">
        <f t="shared" si="169"/>
        <v>1</v>
      </c>
      <c r="J1546" s="1">
        <f>SUMIFS(T_PROF[claims],T_PROF[year],J$2,T_PROF[encounter],J$4,T_PROF[bill_npi],$A1546)</f>
        <v>0</v>
      </c>
      <c r="K1546" s="1">
        <f>SUMIFS(T_PROF[claims],T_PROF[year],K$2,T_PROF[encounter],K$4,T_PROF[bill_npi],$A1546)</f>
        <v>0</v>
      </c>
      <c r="L1546" s="1">
        <f t="shared" si="170"/>
        <v>0</v>
      </c>
      <c r="M1546" s="18">
        <f>SUMIFS(T_PROF[paid_amt],T_PROF[bill_npi],$A1546,T_PROF[year],M$2,T_PROF[encounter],M$4)</f>
        <v>0</v>
      </c>
      <c r="N1546" s="18">
        <f>SUMIFS(T_PROF[paid_amt],T_PROF[bill_npi],$A1546,T_PROF[year],N$2,T_PROF[encounter],N$4)</f>
        <v>0</v>
      </c>
      <c r="O1546" s="18">
        <f t="shared" si="171"/>
        <v>0</v>
      </c>
      <c r="P1546" s="1">
        <f t="shared" si="172"/>
        <v>0.33333333333333331</v>
      </c>
      <c r="Q1546" s="1">
        <f t="shared" si="173"/>
        <v>0</v>
      </c>
      <c r="R1546" s="1">
        <f t="shared" si="174"/>
        <v>0.33333333333333331</v>
      </c>
      <c r="S1546" s="2">
        <f>SUM($R$6:$R1546)/SUM($R$6:$R$1749)</f>
        <v>0.99719557501060607</v>
      </c>
    </row>
    <row r="1547" spans="1:19" x14ac:dyDescent="0.35">
      <c r="A1547">
        <v>1326041799</v>
      </c>
      <c r="B1547" t="s">
        <v>351</v>
      </c>
      <c r="C1547" t="s">
        <v>777</v>
      </c>
      <c r="D1547" s="1">
        <f>SUMIFS(T_PROF[claims],T_PROF[year],D$2,T_PROF[encounter],D$4,T_PROF[bill_npi],$A1547)</f>
        <v>0</v>
      </c>
      <c r="E1547" s="1">
        <f>SUMIFS(T_PROF[claims],T_PROF[year],E$2,T_PROF[encounter],E$4,T_PROF[bill_npi],$A1547)</f>
        <v>0</v>
      </c>
      <c r="F1547" s="1">
        <f t="shared" si="168"/>
        <v>0</v>
      </c>
      <c r="G1547" s="1">
        <f>SUMIFS(T_PROF[claims],T_PROF[year],G$2,T_PROF[encounter],G$4,T_PROF[bill_npi],$A1547)</f>
        <v>0</v>
      </c>
      <c r="H1547" s="1">
        <f>SUMIFS(T_PROF[claims],T_PROF[year],H$2,T_PROF[encounter],H$4,T_PROF[bill_npi],$A1547)</f>
        <v>0</v>
      </c>
      <c r="I1547" s="1">
        <f t="shared" si="169"/>
        <v>0</v>
      </c>
      <c r="J1547" s="1">
        <f>SUMIFS(T_PROF[claims],T_PROF[year],J$2,T_PROF[encounter],J$4,T_PROF[bill_npi],$A1547)</f>
        <v>0</v>
      </c>
      <c r="K1547" s="1">
        <f>SUMIFS(T_PROF[claims],T_PROF[year],K$2,T_PROF[encounter],K$4,T_PROF[bill_npi],$A1547)</f>
        <v>0</v>
      </c>
      <c r="L1547" s="1">
        <f t="shared" si="170"/>
        <v>0</v>
      </c>
      <c r="M1547" s="18">
        <f>SUMIFS(T_PROF[paid_amt],T_PROF[bill_npi],$A1547,T_PROF[year],M$2,T_PROF[encounter],M$4)</f>
        <v>0</v>
      </c>
      <c r="N1547" s="18">
        <f>SUMIFS(T_PROF[paid_amt],T_PROF[bill_npi],$A1547,T_PROF[year],N$2,T_PROF[encounter],N$4)</f>
        <v>0</v>
      </c>
      <c r="O1547" s="18">
        <f t="shared" si="171"/>
        <v>0</v>
      </c>
      <c r="P1547" s="1">
        <f t="shared" si="172"/>
        <v>0</v>
      </c>
      <c r="Q1547" s="1">
        <f t="shared" si="173"/>
        <v>0</v>
      </c>
      <c r="R1547" s="1">
        <f t="shared" si="174"/>
        <v>0</v>
      </c>
      <c r="S1547" s="2">
        <f>SUM($R$6:$R1547)/SUM($R$6:$R$1749)</f>
        <v>0.99719557501060607</v>
      </c>
    </row>
    <row r="1548" spans="1:19" x14ac:dyDescent="0.35">
      <c r="A1548">
        <v>1083932701</v>
      </c>
      <c r="B1548" t="s">
        <v>357</v>
      </c>
      <c r="C1548" t="s">
        <v>2208</v>
      </c>
      <c r="D1548" s="1">
        <f>SUMIFS(T_PROF[claims],T_PROF[year],D$2,T_PROF[encounter],D$4,T_PROF[bill_npi],$A1548)</f>
        <v>0</v>
      </c>
      <c r="E1548" s="1">
        <f>SUMIFS(T_PROF[claims],T_PROF[year],E$2,T_PROF[encounter],E$4,T_PROF[bill_npi],$A1548)</f>
        <v>0</v>
      </c>
      <c r="F1548" s="1">
        <f t="shared" si="168"/>
        <v>0</v>
      </c>
      <c r="G1548" s="1">
        <f>SUMIFS(T_PROF[claims],T_PROF[year],G$2,T_PROF[encounter],G$4,T_PROF[bill_npi],$A1548)</f>
        <v>0</v>
      </c>
      <c r="H1548" s="1">
        <f>SUMIFS(T_PROF[claims],T_PROF[year],H$2,T_PROF[encounter],H$4,T_PROF[bill_npi],$A1548)</f>
        <v>0</v>
      </c>
      <c r="I1548" s="1">
        <f t="shared" si="169"/>
        <v>0</v>
      </c>
      <c r="J1548" s="1">
        <f>SUMIFS(T_PROF[claims],T_PROF[year],J$2,T_PROF[encounter],J$4,T_PROF[bill_npi],$A1548)</f>
        <v>0</v>
      </c>
      <c r="K1548" s="1">
        <f>SUMIFS(T_PROF[claims],T_PROF[year],K$2,T_PROF[encounter],K$4,T_PROF[bill_npi],$A1548)</f>
        <v>0</v>
      </c>
      <c r="L1548" s="1">
        <f t="shared" si="170"/>
        <v>0</v>
      </c>
      <c r="M1548" s="18">
        <f>SUMIFS(T_PROF[paid_amt],T_PROF[bill_npi],$A1548,T_PROF[year],M$2,T_PROF[encounter],M$4)</f>
        <v>0</v>
      </c>
      <c r="N1548" s="18">
        <f>SUMIFS(T_PROF[paid_amt],T_PROF[bill_npi],$A1548,T_PROF[year],N$2,T_PROF[encounter],N$4)</f>
        <v>0</v>
      </c>
      <c r="O1548" s="18">
        <f t="shared" si="171"/>
        <v>0</v>
      </c>
      <c r="P1548" s="1">
        <f t="shared" si="172"/>
        <v>0</v>
      </c>
      <c r="Q1548" s="1">
        <f t="shared" si="173"/>
        <v>0</v>
      </c>
      <c r="R1548" s="1">
        <f t="shared" si="174"/>
        <v>0</v>
      </c>
      <c r="S1548" s="2">
        <f>SUM($R$6:$R1548)/SUM($R$6:$R$1749)</f>
        <v>0.99719557501060607</v>
      </c>
    </row>
    <row r="1549" spans="1:19" x14ac:dyDescent="0.35">
      <c r="A1549">
        <v>1689233173</v>
      </c>
      <c r="B1549" t="s">
        <v>357</v>
      </c>
      <c r="C1549" t="s">
        <v>2208</v>
      </c>
      <c r="D1549" s="1">
        <f>SUMIFS(T_PROF[claims],T_PROF[year],D$2,T_PROF[encounter],D$4,T_PROF[bill_npi],$A1549)</f>
        <v>1</v>
      </c>
      <c r="E1549" s="1">
        <f>SUMIFS(T_PROF[claims],T_PROF[year],E$2,T_PROF[encounter],E$4,T_PROF[bill_npi],$A1549)</f>
        <v>0</v>
      </c>
      <c r="F1549" s="1">
        <f t="shared" si="168"/>
        <v>1</v>
      </c>
      <c r="G1549" s="1">
        <f>SUMIFS(T_PROF[claims],T_PROF[year],G$2,T_PROF[encounter],G$4,T_PROF[bill_npi],$A1549)</f>
        <v>0</v>
      </c>
      <c r="H1549" s="1">
        <f>SUMIFS(T_PROF[claims],T_PROF[year],H$2,T_PROF[encounter],H$4,T_PROF[bill_npi],$A1549)</f>
        <v>0</v>
      </c>
      <c r="I1549" s="1">
        <f t="shared" si="169"/>
        <v>0</v>
      </c>
      <c r="J1549" s="1">
        <f>SUMIFS(T_PROF[claims],T_PROF[year],J$2,T_PROF[encounter],J$4,T_PROF[bill_npi],$A1549)</f>
        <v>2</v>
      </c>
      <c r="K1549" s="1">
        <f>SUMIFS(T_PROF[claims],T_PROF[year],K$2,T_PROF[encounter],K$4,T_PROF[bill_npi],$A1549)</f>
        <v>0</v>
      </c>
      <c r="L1549" s="1">
        <f t="shared" si="170"/>
        <v>2</v>
      </c>
      <c r="M1549" s="18">
        <f>SUMIFS(T_PROF[paid_amt],T_PROF[bill_npi],$A1549,T_PROF[year],M$2,T_PROF[encounter],M$4)</f>
        <v>0</v>
      </c>
      <c r="N1549" s="18">
        <f>SUMIFS(T_PROF[paid_amt],T_PROF[bill_npi],$A1549,T_PROF[year],N$2,T_PROF[encounter],N$4)</f>
        <v>0</v>
      </c>
      <c r="O1549" s="18">
        <f t="shared" si="171"/>
        <v>0</v>
      </c>
      <c r="P1549" s="1">
        <f t="shared" si="172"/>
        <v>1</v>
      </c>
      <c r="Q1549" s="1">
        <f t="shared" si="173"/>
        <v>0</v>
      </c>
      <c r="R1549" s="1">
        <f t="shared" si="174"/>
        <v>1</v>
      </c>
      <c r="S1549" s="2">
        <f>SUM($R$6:$R1549)/SUM($R$6:$R$1749)</f>
        <v>0.99722662030569154</v>
      </c>
    </row>
    <row r="1550" spans="1:19" x14ac:dyDescent="0.35">
      <c r="A1550">
        <v>1508889098</v>
      </c>
      <c r="B1550" t="s">
        <v>351</v>
      </c>
      <c r="C1550" t="s">
        <v>777</v>
      </c>
      <c r="D1550" s="1">
        <f>SUMIFS(T_PROF[claims],T_PROF[year],D$2,T_PROF[encounter],D$4,T_PROF[bill_npi],$A1550)</f>
        <v>0</v>
      </c>
      <c r="E1550" s="1">
        <f>SUMIFS(T_PROF[claims],T_PROF[year],E$2,T_PROF[encounter],E$4,T_PROF[bill_npi],$A1550)</f>
        <v>0</v>
      </c>
      <c r="F1550" s="1">
        <f t="shared" si="168"/>
        <v>0</v>
      </c>
      <c r="G1550" s="1">
        <f>SUMIFS(T_PROF[claims],T_PROF[year],G$2,T_PROF[encounter],G$4,T_PROF[bill_npi],$A1550)</f>
        <v>0</v>
      </c>
      <c r="H1550" s="1">
        <f>SUMIFS(T_PROF[claims],T_PROF[year],H$2,T_PROF[encounter],H$4,T_PROF[bill_npi],$A1550)</f>
        <v>0</v>
      </c>
      <c r="I1550" s="1">
        <f t="shared" si="169"/>
        <v>0</v>
      </c>
      <c r="J1550" s="1">
        <f>SUMIFS(T_PROF[claims],T_PROF[year],J$2,T_PROF[encounter],J$4,T_PROF[bill_npi],$A1550)</f>
        <v>0</v>
      </c>
      <c r="K1550" s="1">
        <f>SUMIFS(T_PROF[claims],T_PROF[year],K$2,T_PROF[encounter],K$4,T_PROF[bill_npi],$A1550)</f>
        <v>0</v>
      </c>
      <c r="L1550" s="1">
        <f t="shared" si="170"/>
        <v>0</v>
      </c>
      <c r="M1550" s="18">
        <f>SUMIFS(T_PROF[paid_amt],T_PROF[bill_npi],$A1550,T_PROF[year],M$2,T_PROF[encounter],M$4)</f>
        <v>0</v>
      </c>
      <c r="N1550" s="18">
        <f>SUMIFS(T_PROF[paid_amt],T_PROF[bill_npi],$A1550,T_PROF[year],N$2,T_PROF[encounter],N$4)</f>
        <v>0</v>
      </c>
      <c r="O1550" s="18">
        <f t="shared" si="171"/>
        <v>0</v>
      </c>
      <c r="P1550" s="1">
        <f t="shared" si="172"/>
        <v>0</v>
      </c>
      <c r="Q1550" s="1">
        <f t="shared" si="173"/>
        <v>0</v>
      </c>
      <c r="R1550" s="1">
        <f t="shared" si="174"/>
        <v>0</v>
      </c>
      <c r="S1550" s="2">
        <f>SUM($R$6:$R1550)/SUM($R$6:$R$1749)</f>
        <v>0.99722662030569154</v>
      </c>
    </row>
    <row r="1551" spans="1:19" x14ac:dyDescent="0.35">
      <c r="A1551">
        <v>1245329317</v>
      </c>
      <c r="B1551" t="s">
        <v>351</v>
      </c>
      <c r="C1551" t="s">
        <v>777</v>
      </c>
      <c r="D1551" s="1">
        <f>SUMIFS(T_PROF[claims],T_PROF[year],D$2,T_PROF[encounter],D$4,T_PROF[bill_npi],$A1551)</f>
        <v>0</v>
      </c>
      <c r="E1551" s="1">
        <f>SUMIFS(T_PROF[claims],T_PROF[year],E$2,T_PROF[encounter],E$4,T_PROF[bill_npi],$A1551)</f>
        <v>0</v>
      </c>
      <c r="F1551" s="1">
        <f t="shared" si="168"/>
        <v>0</v>
      </c>
      <c r="G1551" s="1">
        <f>SUMIFS(T_PROF[claims],T_PROF[year],G$2,T_PROF[encounter],G$4,T_PROF[bill_npi],$A1551)</f>
        <v>0</v>
      </c>
      <c r="H1551" s="1">
        <f>SUMIFS(T_PROF[claims],T_PROF[year],H$2,T_PROF[encounter],H$4,T_PROF[bill_npi],$A1551)</f>
        <v>0</v>
      </c>
      <c r="I1551" s="1">
        <f t="shared" si="169"/>
        <v>0</v>
      </c>
      <c r="J1551" s="1">
        <f>SUMIFS(T_PROF[claims],T_PROF[year],J$2,T_PROF[encounter],J$4,T_PROF[bill_npi],$A1551)</f>
        <v>0</v>
      </c>
      <c r="K1551" s="1">
        <f>SUMIFS(T_PROF[claims],T_PROF[year],K$2,T_PROF[encounter],K$4,T_PROF[bill_npi],$A1551)</f>
        <v>0</v>
      </c>
      <c r="L1551" s="1">
        <f t="shared" si="170"/>
        <v>0</v>
      </c>
      <c r="M1551" s="18">
        <f>SUMIFS(T_PROF[paid_amt],T_PROF[bill_npi],$A1551,T_PROF[year],M$2,T_PROF[encounter],M$4)</f>
        <v>0</v>
      </c>
      <c r="N1551" s="18">
        <f>SUMIFS(T_PROF[paid_amt],T_PROF[bill_npi],$A1551,T_PROF[year],N$2,T_PROF[encounter],N$4)</f>
        <v>0</v>
      </c>
      <c r="O1551" s="18">
        <f t="shared" si="171"/>
        <v>0</v>
      </c>
      <c r="P1551" s="1">
        <f t="shared" si="172"/>
        <v>0</v>
      </c>
      <c r="Q1551" s="1">
        <f t="shared" si="173"/>
        <v>0</v>
      </c>
      <c r="R1551" s="1">
        <f t="shared" si="174"/>
        <v>0</v>
      </c>
      <c r="S1551" s="2">
        <f>SUM($R$6:$R1551)/SUM($R$6:$R$1749)</f>
        <v>0.99722662030569154</v>
      </c>
    </row>
    <row r="1552" spans="1:19" x14ac:dyDescent="0.35">
      <c r="A1552">
        <v>1528046521</v>
      </c>
      <c r="B1552" t="s">
        <v>367</v>
      </c>
      <c r="C1552" t="s">
        <v>2086</v>
      </c>
      <c r="D1552" s="1">
        <f>SUMIFS(T_PROF[claims],T_PROF[year],D$2,T_PROF[encounter],D$4,T_PROF[bill_npi],$A1552)</f>
        <v>1</v>
      </c>
      <c r="E1552" s="1">
        <f>SUMIFS(T_PROF[claims],T_PROF[year],E$2,T_PROF[encounter],E$4,T_PROF[bill_npi],$A1552)</f>
        <v>0</v>
      </c>
      <c r="F1552" s="1">
        <f t="shared" si="168"/>
        <v>1</v>
      </c>
      <c r="G1552" s="1">
        <f>SUMIFS(T_PROF[claims],T_PROF[year],G$2,T_PROF[encounter],G$4,T_PROF[bill_npi],$A1552)</f>
        <v>0</v>
      </c>
      <c r="H1552" s="1">
        <f>SUMIFS(T_PROF[claims],T_PROF[year],H$2,T_PROF[encounter],H$4,T_PROF[bill_npi],$A1552)</f>
        <v>0</v>
      </c>
      <c r="I1552" s="1">
        <f t="shared" si="169"/>
        <v>0</v>
      </c>
      <c r="J1552" s="1">
        <f>SUMIFS(T_PROF[claims],T_PROF[year],J$2,T_PROF[encounter],J$4,T_PROF[bill_npi],$A1552)</f>
        <v>0</v>
      </c>
      <c r="K1552" s="1">
        <f>SUMIFS(T_PROF[claims],T_PROF[year],K$2,T_PROF[encounter],K$4,T_PROF[bill_npi],$A1552)</f>
        <v>0</v>
      </c>
      <c r="L1552" s="1">
        <f t="shared" si="170"/>
        <v>0</v>
      </c>
      <c r="M1552" s="18">
        <f>SUMIFS(T_PROF[paid_amt],T_PROF[bill_npi],$A1552,T_PROF[year],M$2,T_PROF[encounter],M$4)</f>
        <v>0</v>
      </c>
      <c r="N1552" s="18">
        <f>SUMIFS(T_PROF[paid_amt],T_PROF[bill_npi],$A1552,T_PROF[year],N$2,T_PROF[encounter],N$4)</f>
        <v>0</v>
      </c>
      <c r="O1552" s="18">
        <f t="shared" si="171"/>
        <v>0</v>
      </c>
      <c r="P1552" s="1">
        <f t="shared" si="172"/>
        <v>0.33333333333333331</v>
      </c>
      <c r="Q1552" s="1">
        <f t="shared" si="173"/>
        <v>0</v>
      </c>
      <c r="R1552" s="1">
        <f t="shared" si="174"/>
        <v>0.33333333333333331</v>
      </c>
      <c r="S1552" s="2">
        <f>SUM($R$6:$R1552)/SUM($R$6:$R$1749)</f>
        <v>0.99723696873738676</v>
      </c>
    </row>
    <row r="1553" spans="1:19" x14ac:dyDescent="0.35">
      <c r="A1553">
        <v>1609359611</v>
      </c>
      <c r="B1553" t="s">
        <v>357</v>
      </c>
      <c r="C1553" t="s">
        <v>2208</v>
      </c>
      <c r="D1553" s="1">
        <f>SUMIFS(T_PROF[claims],T_PROF[year],D$2,T_PROF[encounter],D$4,T_PROF[bill_npi],$A1553)</f>
        <v>0</v>
      </c>
      <c r="E1553" s="1">
        <f>SUMIFS(T_PROF[claims],T_PROF[year],E$2,T_PROF[encounter],E$4,T_PROF[bill_npi],$A1553)</f>
        <v>0</v>
      </c>
      <c r="F1553" s="1">
        <f t="shared" si="168"/>
        <v>0</v>
      </c>
      <c r="G1553" s="1">
        <f>SUMIFS(T_PROF[claims],T_PROF[year],G$2,T_PROF[encounter],G$4,T_PROF[bill_npi],$A1553)</f>
        <v>0</v>
      </c>
      <c r="H1553" s="1">
        <f>SUMIFS(T_PROF[claims],T_PROF[year],H$2,T_PROF[encounter],H$4,T_PROF[bill_npi],$A1553)</f>
        <v>0</v>
      </c>
      <c r="I1553" s="1">
        <f t="shared" si="169"/>
        <v>0</v>
      </c>
      <c r="J1553" s="1">
        <f>SUMIFS(T_PROF[claims],T_PROF[year],J$2,T_PROF[encounter],J$4,T_PROF[bill_npi],$A1553)</f>
        <v>0</v>
      </c>
      <c r="K1553" s="1">
        <f>SUMIFS(T_PROF[claims],T_PROF[year],K$2,T_PROF[encounter],K$4,T_PROF[bill_npi],$A1553)</f>
        <v>0</v>
      </c>
      <c r="L1553" s="1">
        <f t="shared" si="170"/>
        <v>0</v>
      </c>
      <c r="M1553" s="18">
        <f>SUMIFS(T_PROF[paid_amt],T_PROF[bill_npi],$A1553,T_PROF[year],M$2,T_PROF[encounter],M$4)</f>
        <v>0</v>
      </c>
      <c r="N1553" s="18">
        <f>SUMIFS(T_PROF[paid_amt],T_PROF[bill_npi],$A1553,T_PROF[year],N$2,T_PROF[encounter],N$4)</f>
        <v>0</v>
      </c>
      <c r="O1553" s="18">
        <f t="shared" si="171"/>
        <v>0</v>
      </c>
      <c r="P1553" s="1">
        <f t="shared" si="172"/>
        <v>0</v>
      </c>
      <c r="Q1553" s="1">
        <f t="shared" si="173"/>
        <v>0</v>
      </c>
      <c r="R1553" s="1">
        <f t="shared" si="174"/>
        <v>0</v>
      </c>
      <c r="S1553" s="2">
        <f>SUM($R$6:$R1553)/SUM($R$6:$R$1749)</f>
        <v>0.99723696873738676</v>
      </c>
    </row>
    <row r="1554" spans="1:19" x14ac:dyDescent="0.35">
      <c r="A1554">
        <v>1639132798</v>
      </c>
      <c r="B1554" t="s">
        <v>351</v>
      </c>
      <c r="C1554" t="s">
        <v>777</v>
      </c>
      <c r="D1554" s="1">
        <f>SUMIFS(T_PROF[claims],T_PROF[year],D$2,T_PROF[encounter],D$4,T_PROF[bill_npi],$A1554)</f>
        <v>0</v>
      </c>
      <c r="E1554" s="1">
        <f>SUMIFS(T_PROF[claims],T_PROF[year],E$2,T_PROF[encounter],E$4,T_PROF[bill_npi],$A1554)</f>
        <v>0</v>
      </c>
      <c r="F1554" s="1">
        <f t="shared" si="168"/>
        <v>0</v>
      </c>
      <c r="G1554" s="1">
        <f>SUMIFS(T_PROF[claims],T_PROF[year],G$2,T_PROF[encounter],G$4,T_PROF[bill_npi],$A1554)</f>
        <v>0</v>
      </c>
      <c r="H1554" s="1">
        <f>SUMIFS(T_PROF[claims],T_PROF[year],H$2,T_PROF[encounter],H$4,T_PROF[bill_npi],$A1554)</f>
        <v>0</v>
      </c>
      <c r="I1554" s="1">
        <f t="shared" si="169"/>
        <v>0</v>
      </c>
      <c r="J1554" s="1">
        <f>SUMIFS(T_PROF[claims],T_PROF[year],J$2,T_PROF[encounter],J$4,T_PROF[bill_npi],$A1554)</f>
        <v>2</v>
      </c>
      <c r="K1554" s="1">
        <f>SUMIFS(T_PROF[claims],T_PROF[year],K$2,T_PROF[encounter],K$4,T_PROF[bill_npi],$A1554)</f>
        <v>0</v>
      </c>
      <c r="L1554" s="1">
        <f t="shared" si="170"/>
        <v>2</v>
      </c>
      <c r="M1554" s="18">
        <f>SUMIFS(T_PROF[paid_amt],T_PROF[bill_npi],$A1554,T_PROF[year],M$2,T_PROF[encounter],M$4)</f>
        <v>0</v>
      </c>
      <c r="N1554" s="18">
        <f>SUMIFS(T_PROF[paid_amt],T_PROF[bill_npi],$A1554,T_PROF[year],N$2,T_PROF[encounter],N$4)</f>
        <v>0</v>
      </c>
      <c r="O1554" s="18">
        <f t="shared" si="171"/>
        <v>0</v>
      </c>
      <c r="P1554" s="1">
        <f t="shared" si="172"/>
        <v>0.66666666666666663</v>
      </c>
      <c r="Q1554" s="1">
        <f t="shared" si="173"/>
        <v>0</v>
      </c>
      <c r="R1554" s="1">
        <f t="shared" si="174"/>
        <v>0.66666666666666663</v>
      </c>
      <c r="S1554" s="2">
        <f>SUM($R$6:$R1554)/SUM($R$6:$R$1749)</f>
        <v>0.99725766560077711</v>
      </c>
    </row>
    <row r="1555" spans="1:19" x14ac:dyDescent="0.35">
      <c r="A1555">
        <v>1073587374</v>
      </c>
      <c r="B1555" t="s">
        <v>356</v>
      </c>
      <c r="C1555" t="s">
        <v>777</v>
      </c>
      <c r="D1555" s="1">
        <f>SUMIFS(T_PROF[claims],T_PROF[year],D$2,T_PROF[encounter],D$4,T_PROF[bill_npi],$A1555)</f>
        <v>0</v>
      </c>
      <c r="E1555" s="1">
        <f>SUMIFS(T_PROF[claims],T_PROF[year],E$2,T_PROF[encounter],E$4,T_PROF[bill_npi],$A1555)</f>
        <v>0</v>
      </c>
      <c r="F1555" s="1">
        <f t="shared" si="168"/>
        <v>0</v>
      </c>
      <c r="G1555" s="1">
        <f>SUMIFS(T_PROF[claims],T_PROF[year],G$2,T_PROF[encounter],G$4,T_PROF[bill_npi],$A1555)</f>
        <v>0</v>
      </c>
      <c r="H1555" s="1">
        <f>SUMIFS(T_PROF[claims],T_PROF[year],H$2,T_PROF[encounter],H$4,T_PROF[bill_npi],$A1555)</f>
        <v>0</v>
      </c>
      <c r="I1555" s="1">
        <f t="shared" si="169"/>
        <v>0</v>
      </c>
      <c r="J1555" s="1">
        <f>SUMIFS(T_PROF[claims],T_PROF[year],J$2,T_PROF[encounter],J$4,T_PROF[bill_npi],$A1555)</f>
        <v>0</v>
      </c>
      <c r="K1555" s="1">
        <f>SUMIFS(T_PROF[claims],T_PROF[year],K$2,T_PROF[encounter],K$4,T_PROF[bill_npi],$A1555)</f>
        <v>0</v>
      </c>
      <c r="L1555" s="1">
        <f t="shared" si="170"/>
        <v>0</v>
      </c>
      <c r="M1555" s="18">
        <f>SUMIFS(T_PROF[paid_amt],T_PROF[bill_npi],$A1555,T_PROF[year],M$2,T_PROF[encounter],M$4)</f>
        <v>0</v>
      </c>
      <c r="N1555" s="18">
        <f>SUMIFS(T_PROF[paid_amt],T_PROF[bill_npi],$A1555,T_PROF[year],N$2,T_PROF[encounter],N$4)</f>
        <v>0</v>
      </c>
      <c r="O1555" s="18">
        <f t="shared" si="171"/>
        <v>0</v>
      </c>
      <c r="P1555" s="1">
        <f t="shared" si="172"/>
        <v>0</v>
      </c>
      <c r="Q1555" s="1">
        <f t="shared" si="173"/>
        <v>0</v>
      </c>
      <c r="R1555" s="1">
        <f t="shared" si="174"/>
        <v>0</v>
      </c>
      <c r="S1555" s="2">
        <f>SUM($R$6:$R1555)/SUM($R$6:$R$1749)</f>
        <v>0.99725766560077711</v>
      </c>
    </row>
    <row r="1556" spans="1:19" x14ac:dyDescent="0.35">
      <c r="A1556">
        <v>1083696322</v>
      </c>
      <c r="B1556" t="s">
        <v>357</v>
      </c>
      <c r="C1556" t="s">
        <v>2208</v>
      </c>
      <c r="D1556" s="1">
        <f>SUMIFS(T_PROF[claims],T_PROF[year],D$2,T_PROF[encounter],D$4,T_PROF[bill_npi],$A1556)</f>
        <v>0</v>
      </c>
      <c r="E1556" s="1">
        <f>SUMIFS(T_PROF[claims],T_PROF[year],E$2,T_PROF[encounter],E$4,T_PROF[bill_npi],$A1556)</f>
        <v>1</v>
      </c>
      <c r="F1556" s="1">
        <f t="shared" si="168"/>
        <v>1</v>
      </c>
      <c r="G1556" s="1">
        <f>SUMIFS(T_PROF[claims],T_PROF[year],G$2,T_PROF[encounter],G$4,T_PROF[bill_npi],$A1556)</f>
        <v>0</v>
      </c>
      <c r="H1556" s="1">
        <f>SUMIFS(T_PROF[claims],T_PROF[year],H$2,T_PROF[encounter],H$4,T_PROF[bill_npi],$A1556)</f>
        <v>0</v>
      </c>
      <c r="I1556" s="1">
        <f t="shared" si="169"/>
        <v>0</v>
      </c>
      <c r="J1556" s="1">
        <f>SUMIFS(T_PROF[claims],T_PROF[year],J$2,T_PROF[encounter],J$4,T_PROF[bill_npi],$A1556)</f>
        <v>0</v>
      </c>
      <c r="K1556" s="1">
        <f>SUMIFS(T_PROF[claims],T_PROF[year],K$2,T_PROF[encounter],K$4,T_PROF[bill_npi],$A1556)</f>
        <v>1</v>
      </c>
      <c r="L1556" s="1">
        <f t="shared" si="170"/>
        <v>1</v>
      </c>
      <c r="M1556" s="18">
        <f>SUMIFS(T_PROF[paid_amt],T_PROF[bill_npi],$A1556,T_PROF[year],M$2,T_PROF[encounter],M$4)</f>
        <v>0</v>
      </c>
      <c r="N1556" s="18">
        <f>SUMIFS(T_PROF[paid_amt],T_PROF[bill_npi],$A1556,T_PROF[year],N$2,T_PROF[encounter],N$4)</f>
        <v>430.19</v>
      </c>
      <c r="O1556" s="18">
        <f t="shared" si="171"/>
        <v>430.19</v>
      </c>
      <c r="P1556" s="1">
        <f t="shared" si="172"/>
        <v>0</v>
      </c>
      <c r="Q1556" s="1">
        <f t="shared" si="173"/>
        <v>0.66666666666666663</v>
      </c>
      <c r="R1556" s="1">
        <f t="shared" si="174"/>
        <v>0.66666666666666663</v>
      </c>
      <c r="S1556" s="2">
        <f>SUM($R$6:$R1556)/SUM($R$6:$R$1749)</f>
        <v>0.99727836246416746</v>
      </c>
    </row>
    <row r="1557" spans="1:19" x14ac:dyDescent="0.35">
      <c r="A1557">
        <v>1366541989</v>
      </c>
      <c r="B1557" t="s">
        <v>386</v>
      </c>
      <c r="C1557" t="s">
        <v>3169</v>
      </c>
      <c r="D1557" s="1">
        <f>SUMIFS(T_PROF[claims],T_PROF[year],D$2,T_PROF[encounter],D$4,T_PROF[bill_npi],$A1557)</f>
        <v>0</v>
      </c>
      <c r="E1557" s="1">
        <f>SUMIFS(T_PROF[claims],T_PROF[year],E$2,T_PROF[encounter],E$4,T_PROF[bill_npi],$A1557)</f>
        <v>1</v>
      </c>
      <c r="F1557" s="1">
        <f t="shared" si="168"/>
        <v>1</v>
      </c>
      <c r="G1557" s="1">
        <f>SUMIFS(T_PROF[claims],T_PROF[year],G$2,T_PROF[encounter],G$4,T_PROF[bill_npi],$A1557)</f>
        <v>0</v>
      </c>
      <c r="H1557" s="1">
        <f>SUMIFS(T_PROF[claims],T_PROF[year],H$2,T_PROF[encounter],H$4,T_PROF[bill_npi],$A1557)</f>
        <v>0</v>
      </c>
      <c r="I1557" s="1">
        <f t="shared" si="169"/>
        <v>0</v>
      </c>
      <c r="J1557" s="1">
        <f>SUMIFS(T_PROF[claims],T_PROF[year],J$2,T_PROF[encounter],J$4,T_PROF[bill_npi],$A1557)</f>
        <v>0</v>
      </c>
      <c r="K1557" s="1">
        <f>SUMIFS(T_PROF[claims],T_PROF[year],K$2,T_PROF[encounter],K$4,T_PROF[bill_npi],$A1557)</f>
        <v>0</v>
      </c>
      <c r="L1557" s="1">
        <f t="shared" si="170"/>
        <v>0</v>
      </c>
      <c r="M1557" s="18">
        <f>SUMIFS(T_PROF[paid_amt],T_PROF[bill_npi],$A1557,T_PROF[year],M$2,T_PROF[encounter],M$4)</f>
        <v>0</v>
      </c>
      <c r="N1557" s="18">
        <f>SUMIFS(T_PROF[paid_amt],T_PROF[bill_npi],$A1557,T_PROF[year],N$2,T_PROF[encounter],N$4)</f>
        <v>0</v>
      </c>
      <c r="O1557" s="18">
        <f t="shared" si="171"/>
        <v>0</v>
      </c>
      <c r="P1557" s="1">
        <f t="shared" si="172"/>
        <v>0</v>
      </c>
      <c r="Q1557" s="1">
        <f t="shared" si="173"/>
        <v>0.33333333333333331</v>
      </c>
      <c r="R1557" s="1">
        <f t="shared" si="174"/>
        <v>0.33333333333333331</v>
      </c>
      <c r="S1557" s="2">
        <f>SUM($R$6:$R1557)/SUM($R$6:$R$1749)</f>
        <v>0.99728871089586268</v>
      </c>
    </row>
    <row r="1558" spans="1:19" x14ac:dyDescent="0.35">
      <c r="A1558">
        <v>1578817540</v>
      </c>
      <c r="B1558" t="s">
        <v>351</v>
      </c>
      <c r="C1558" t="s">
        <v>777</v>
      </c>
      <c r="D1558" s="1">
        <f>SUMIFS(T_PROF[claims],T_PROF[year],D$2,T_PROF[encounter],D$4,T_PROF[bill_npi],$A1558)</f>
        <v>0</v>
      </c>
      <c r="E1558" s="1">
        <f>SUMIFS(T_PROF[claims],T_PROF[year],E$2,T_PROF[encounter],E$4,T_PROF[bill_npi],$A1558)</f>
        <v>1</v>
      </c>
      <c r="F1558" s="1">
        <f t="shared" si="168"/>
        <v>1</v>
      </c>
      <c r="G1558" s="1">
        <f>SUMIFS(T_PROF[claims],T_PROF[year],G$2,T_PROF[encounter],G$4,T_PROF[bill_npi],$A1558)</f>
        <v>0</v>
      </c>
      <c r="H1558" s="1">
        <f>SUMIFS(T_PROF[claims],T_PROF[year],H$2,T_PROF[encounter],H$4,T_PROF[bill_npi],$A1558)</f>
        <v>0</v>
      </c>
      <c r="I1558" s="1">
        <f t="shared" si="169"/>
        <v>0</v>
      </c>
      <c r="J1558" s="1">
        <f>SUMIFS(T_PROF[claims],T_PROF[year],J$2,T_PROF[encounter],J$4,T_PROF[bill_npi],$A1558)</f>
        <v>0</v>
      </c>
      <c r="K1558" s="1">
        <f>SUMIFS(T_PROF[claims],T_PROF[year],K$2,T_PROF[encounter],K$4,T_PROF[bill_npi],$A1558)</f>
        <v>0</v>
      </c>
      <c r="L1558" s="1">
        <f t="shared" si="170"/>
        <v>0</v>
      </c>
      <c r="M1558" s="18">
        <f>SUMIFS(T_PROF[paid_amt],T_PROF[bill_npi],$A1558,T_PROF[year],M$2,T_PROF[encounter],M$4)</f>
        <v>0</v>
      </c>
      <c r="N1558" s="18">
        <f>SUMIFS(T_PROF[paid_amt],T_PROF[bill_npi],$A1558,T_PROF[year],N$2,T_PROF[encounter],N$4)</f>
        <v>0</v>
      </c>
      <c r="O1558" s="18">
        <f t="shared" si="171"/>
        <v>0</v>
      </c>
      <c r="P1558" s="1">
        <f t="shared" si="172"/>
        <v>0</v>
      </c>
      <c r="Q1558" s="1">
        <f t="shared" si="173"/>
        <v>0.33333333333333331</v>
      </c>
      <c r="R1558" s="1">
        <f t="shared" si="174"/>
        <v>0.33333333333333331</v>
      </c>
      <c r="S1558" s="2">
        <f>SUM($R$6:$R1558)/SUM($R$6:$R$1749)</f>
        <v>0.9972990593275578</v>
      </c>
    </row>
    <row r="1559" spans="1:19" x14ac:dyDescent="0.35">
      <c r="A1559">
        <v>1689682437</v>
      </c>
      <c r="B1559" t="s">
        <v>351</v>
      </c>
      <c r="C1559" t="s">
        <v>777</v>
      </c>
      <c r="D1559" s="1">
        <f>SUMIFS(T_PROF[claims],T_PROF[year],D$2,T_PROF[encounter],D$4,T_PROF[bill_npi],$A1559)</f>
        <v>1</v>
      </c>
      <c r="E1559" s="1">
        <f>SUMIFS(T_PROF[claims],T_PROF[year],E$2,T_PROF[encounter],E$4,T_PROF[bill_npi],$A1559)</f>
        <v>0</v>
      </c>
      <c r="F1559" s="1">
        <f t="shared" si="168"/>
        <v>1</v>
      </c>
      <c r="G1559" s="1">
        <f>SUMIFS(T_PROF[claims],T_PROF[year],G$2,T_PROF[encounter],G$4,T_PROF[bill_npi],$A1559)</f>
        <v>0</v>
      </c>
      <c r="H1559" s="1">
        <f>SUMIFS(T_PROF[claims],T_PROF[year],H$2,T_PROF[encounter],H$4,T_PROF[bill_npi],$A1559)</f>
        <v>0</v>
      </c>
      <c r="I1559" s="1">
        <f t="shared" si="169"/>
        <v>0</v>
      </c>
      <c r="J1559" s="1">
        <f>SUMIFS(T_PROF[claims],T_PROF[year],J$2,T_PROF[encounter],J$4,T_PROF[bill_npi],$A1559)</f>
        <v>0</v>
      </c>
      <c r="K1559" s="1">
        <f>SUMIFS(T_PROF[claims],T_PROF[year],K$2,T_PROF[encounter],K$4,T_PROF[bill_npi],$A1559)</f>
        <v>0</v>
      </c>
      <c r="L1559" s="1">
        <f t="shared" si="170"/>
        <v>0</v>
      </c>
      <c r="M1559" s="18">
        <f>SUMIFS(T_PROF[paid_amt],T_PROF[bill_npi],$A1559,T_PROF[year],M$2,T_PROF[encounter],M$4)</f>
        <v>0</v>
      </c>
      <c r="N1559" s="18">
        <f>SUMIFS(T_PROF[paid_amt],T_PROF[bill_npi],$A1559,T_PROF[year],N$2,T_PROF[encounter],N$4)</f>
        <v>0</v>
      </c>
      <c r="O1559" s="18">
        <f t="shared" si="171"/>
        <v>0</v>
      </c>
      <c r="P1559" s="1">
        <f t="shared" si="172"/>
        <v>0.33333333333333331</v>
      </c>
      <c r="Q1559" s="1">
        <f t="shared" si="173"/>
        <v>0</v>
      </c>
      <c r="R1559" s="1">
        <f t="shared" si="174"/>
        <v>0.33333333333333331</v>
      </c>
      <c r="S1559" s="2">
        <f>SUM($R$6:$R1559)/SUM($R$6:$R$1749)</f>
        <v>0.99730940775925292</v>
      </c>
    </row>
    <row r="1560" spans="1:19" x14ac:dyDescent="0.35">
      <c r="A1560">
        <v>1639656069</v>
      </c>
      <c r="B1560" t="s">
        <v>360</v>
      </c>
      <c r="C1560" t="s">
        <v>1875</v>
      </c>
      <c r="D1560" s="1">
        <f>SUMIFS(T_PROF[claims],T_PROF[year],D$2,T_PROF[encounter],D$4,T_PROF[bill_npi],$A1560)</f>
        <v>0</v>
      </c>
      <c r="E1560" s="1">
        <f>SUMIFS(T_PROF[claims],T_PROF[year],E$2,T_PROF[encounter],E$4,T_PROF[bill_npi],$A1560)</f>
        <v>0</v>
      </c>
      <c r="F1560" s="1">
        <f t="shared" si="168"/>
        <v>0</v>
      </c>
      <c r="G1560" s="1">
        <f>SUMIFS(T_PROF[claims],T_PROF[year],G$2,T_PROF[encounter],G$4,T_PROF[bill_npi],$A1560)</f>
        <v>0</v>
      </c>
      <c r="H1560" s="1">
        <f>SUMIFS(T_PROF[claims],T_PROF[year],H$2,T_PROF[encounter],H$4,T_PROF[bill_npi],$A1560)</f>
        <v>0</v>
      </c>
      <c r="I1560" s="1">
        <f t="shared" si="169"/>
        <v>0</v>
      </c>
      <c r="J1560" s="1">
        <f>SUMIFS(T_PROF[claims],T_PROF[year],J$2,T_PROF[encounter],J$4,T_PROF[bill_npi],$A1560)</f>
        <v>0</v>
      </c>
      <c r="K1560" s="1">
        <f>SUMIFS(T_PROF[claims],T_PROF[year],K$2,T_PROF[encounter],K$4,T_PROF[bill_npi],$A1560)</f>
        <v>0</v>
      </c>
      <c r="L1560" s="1">
        <f t="shared" si="170"/>
        <v>0</v>
      </c>
      <c r="M1560" s="18">
        <f>SUMIFS(T_PROF[paid_amt],T_PROF[bill_npi],$A1560,T_PROF[year],M$2,T_PROF[encounter],M$4)</f>
        <v>0</v>
      </c>
      <c r="N1560" s="18">
        <f>SUMIFS(T_PROF[paid_amt],T_PROF[bill_npi],$A1560,T_PROF[year],N$2,T_PROF[encounter],N$4)</f>
        <v>0</v>
      </c>
      <c r="O1560" s="18">
        <f t="shared" si="171"/>
        <v>0</v>
      </c>
      <c r="P1560" s="1">
        <f t="shared" si="172"/>
        <v>0</v>
      </c>
      <c r="Q1560" s="1">
        <f t="shared" si="173"/>
        <v>0</v>
      </c>
      <c r="R1560" s="1">
        <f t="shared" si="174"/>
        <v>0</v>
      </c>
      <c r="S1560" s="2">
        <f>SUM($R$6:$R1560)/SUM($R$6:$R$1749)</f>
        <v>0.99730940775925292</v>
      </c>
    </row>
    <row r="1561" spans="1:19" x14ac:dyDescent="0.35">
      <c r="A1561">
        <v>1265728042</v>
      </c>
      <c r="B1561" t="s">
        <v>356</v>
      </c>
      <c r="C1561" t="s">
        <v>777</v>
      </c>
      <c r="D1561" s="1">
        <f>SUMIFS(T_PROF[claims],T_PROF[year],D$2,T_PROF[encounter],D$4,T_PROF[bill_npi],$A1561)</f>
        <v>0</v>
      </c>
      <c r="E1561" s="1">
        <f>SUMIFS(T_PROF[claims],T_PROF[year],E$2,T_PROF[encounter],E$4,T_PROF[bill_npi],$A1561)</f>
        <v>0</v>
      </c>
      <c r="F1561" s="1">
        <f t="shared" si="168"/>
        <v>0</v>
      </c>
      <c r="G1561" s="1">
        <f>SUMIFS(T_PROF[claims],T_PROF[year],G$2,T_PROF[encounter],G$4,T_PROF[bill_npi],$A1561)</f>
        <v>1</v>
      </c>
      <c r="H1561" s="1">
        <f>SUMIFS(T_PROF[claims],T_PROF[year],H$2,T_PROF[encounter],H$4,T_PROF[bill_npi],$A1561)</f>
        <v>0</v>
      </c>
      <c r="I1561" s="1">
        <f t="shared" si="169"/>
        <v>1</v>
      </c>
      <c r="J1561" s="1">
        <f>SUMIFS(T_PROF[claims],T_PROF[year],J$2,T_PROF[encounter],J$4,T_PROF[bill_npi],$A1561)</f>
        <v>2</v>
      </c>
      <c r="K1561" s="1">
        <f>SUMIFS(T_PROF[claims],T_PROF[year],K$2,T_PROF[encounter],K$4,T_PROF[bill_npi],$A1561)</f>
        <v>0</v>
      </c>
      <c r="L1561" s="1">
        <f t="shared" si="170"/>
        <v>2</v>
      </c>
      <c r="M1561" s="18">
        <f>SUMIFS(T_PROF[paid_amt],T_PROF[bill_npi],$A1561,T_PROF[year],M$2,T_PROF[encounter],M$4)</f>
        <v>0</v>
      </c>
      <c r="N1561" s="18">
        <f>SUMIFS(T_PROF[paid_amt],T_PROF[bill_npi],$A1561,T_PROF[year],N$2,T_PROF[encounter],N$4)</f>
        <v>0</v>
      </c>
      <c r="O1561" s="18">
        <f t="shared" si="171"/>
        <v>0</v>
      </c>
      <c r="P1561" s="1">
        <f t="shared" si="172"/>
        <v>1</v>
      </c>
      <c r="Q1561" s="1">
        <f t="shared" si="173"/>
        <v>0</v>
      </c>
      <c r="R1561" s="1">
        <f t="shared" si="174"/>
        <v>1</v>
      </c>
      <c r="S1561" s="2">
        <f>SUM($R$6:$R1561)/SUM($R$6:$R$1749)</f>
        <v>0.99734045305433849</v>
      </c>
    </row>
    <row r="1562" spans="1:19" x14ac:dyDescent="0.35">
      <c r="A1562">
        <v>1841552536</v>
      </c>
      <c r="B1562" t="s">
        <v>357</v>
      </c>
      <c r="C1562" t="s">
        <v>2208</v>
      </c>
      <c r="D1562" s="1">
        <f>SUMIFS(T_PROF[claims],T_PROF[year],D$2,T_PROF[encounter],D$4,T_PROF[bill_npi],$A1562)</f>
        <v>1</v>
      </c>
      <c r="E1562" s="1">
        <f>SUMIFS(T_PROF[claims],T_PROF[year],E$2,T_PROF[encounter],E$4,T_PROF[bill_npi],$A1562)</f>
        <v>0</v>
      </c>
      <c r="F1562" s="1">
        <f t="shared" si="168"/>
        <v>1</v>
      </c>
      <c r="G1562" s="1">
        <f>SUMIFS(T_PROF[claims],T_PROF[year],G$2,T_PROF[encounter],G$4,T_PROF[bill_npi],$A1562)</f>
        <v>0</v>
      </c>
      <c r="H1562" s="1">
        <f>SUMIFS(T_PROF[claims],T_PROF[year],H$2,T_PROF[encounter],H$4,T_PROF[bill_npi],$A1562)</f>
        <v>0</v>
      </c>
      <c r="I1562" s="1">
        <f t="shared" si="169"/>
        <v>0</v>
      </c>
      <c r="J1562" s="1">
        <f>SUMIFS(T_PROF[claims],T_PROF[year],J$2,T_PROF[encounter],J$4,T_PROF[bill_npi],$A1562)</f>
        <v>0</v>
      </c>
      <c r="K1562" s="1">
        <f>SUMIFS(T_PROF[claims],T_PROF[year],K$2,T_PROF[encounter],K$4,T_PROF[bill_npi],$A1562)</f>
        <v>0</v>
      </c>
      <c r="L1562" s="1">
        <f t="shared" si="170"/>
        <v>0</v>
      </c>
      <c r="M1562" s="18">
        <f>SUMIFS(T_PROF[paid_amt],T_PROF[bill_npi],$A1562,T_PROF[year],M$2,T_PROF[encounter],M$4)</f>
        <v>0</v>
      </c>
      <c r="N1562" s="18">
        <f>SUMIFS(T_PROF[paid_amt],T_PROF[bill_npi],$A1562,T_PROF[year],N$2,T_PROF[encounter],N$4)</f>
        <v>0</v>
      </c>
      <c r="O1562" s="18">
        <f t="shared" si="171"/>
        <v>0</v>
      </c>
      <c r="P1562" s="1">
        <f t="shared" si="172"/>
        <v>0.33333333333333331</v>
      </c>
      <c r="Q1562" s="1">
        <f t="shared" si="173"/>
        <v>0</v>
      </c>
      <c r="R1562" s="1">
        <f t="shared" si="174"/>
        <v>0.33333333333333331</v>
      </c>
      <c r="S1562" s="2">
        <f>SUM($R$6:$R1562)/SUM($R$6:$R$1749)</f>
        <v>0.99735080148603361</v>
      </c>
    </row>
    <row r="1563" spans="1:19" x14ac:dyDescent="0.35">
      <c r="A1563">
        <v>1770670945</v>
      </c>
      <c r="B1563" t="s">
        <v>351</v>
      </c>
      <c r="C1563" t="s">
        <v>777</v>
      </c>
      <c r="D1563" s="1">
        <f>SUMIFS(T_PROF[claims],T_PROF[year],D$2,T_PROF[encounter],D$4,T_PROF[bill_npi],$A1563)</f>
        <v>0</v>
      </c>
      <c r="E1563" s="1">
        <f>SUMIFS(T_PROF[claims],T_PROF[year],E$2,T_PROF[encounter],E$4,T_PROF[bill_npi],$A1563)</f>
        <v>0</v>
      </c>
      <c r="F1563" s="1">
        <f t="shared" si="168"/>
        <v>0</v>
      </c>
      <c r="G1563" s="1">
        <f>SUMIFS(T_PROF[claims],T_PROF[year],G$2,T_PROF[encounter],G$4,T_PROF[bill_npi],$A1563)</f>
        <v>1</v>
      </c>
      <c r="H1563" s="1">
        <f>SUMIFS(T_PROF[claims],T_PROF[year],H$2,T_PROF[encounter],H$4,T_PROF[bill_npi],$A1563)</f>
        <v>0</v>
      </c>
      <c r="I1563" s="1">
        <f t="shared" si="169"/>
        <v>1</v>
      </c>
      <c r="J1563" s="1">
        <f>SUMIFS(T_PROF[claims],T_PROF[year],J$2,T_PROF[encounter],J$4,T_PROF[bill_npi],$A1563)</f>
        <v>0</v>
      </c>
      <c r="K1563" s="1">
        <f>SUMIFS(T_PROF[claims],T_PROF[year],K$2,T_PROF[encounter],K$4,T_PROF[bill_npi],$A1563)</f>
        <v>0</v>
      </c>
      <c r="L1563" s="1">
        <f t="shared" si="170"/>
        <v>0</v>
      </c>
      <c r="M1563" s="18">
        <f>SUMIFS(T_PROF[paid_amt],T_PROF[bill_npi],$A1563,T_PROF[year],M$2,T_PROF[encounter],M$4)</f>
        <v>0</v>
      </c>
      <c r="N1563" s="18">
        <f>SUMIFS(T_PROF[paid_amt],T_PROF[bill_npi],$A1563,T_PROF[year],N$2,T_PROF[encounter],N$4)</f>
        <v>0</v>
      </c>
      <c r="O1563" s="18">
        <f t="shared" si="171"/>
        <v>0</v>
      </c>
      <c r="P1563" s="1">
        <f t="shared" si="172"/>
        <v>0.33333333333333331</v>
      </c>
      <c r="Q1563" s="1">
        <f t="shared" si="173"/>
        <v>0</v>
      </c>
      <c r="R1563" s="1">
        <f t="shared" si="174"/>
        <v>0.33333333333333331</v>
      </c>
      <c r="S1563" s="2">
        <f>SUM($R$6:$R1563)/SUM($R$6:$R$1749)</f>
        <v>0.99736114991772873</v>
      </c>
    </row>
    <row r="1564" spans="1:19" x14ac:dyDescent="0.35">
      <c r="A1564">
        <v>1487940292</v>
      </c>
      <c r="B1564" t="s">
        <v>351</v>
      </c>
      <c r="C1564" t="s">
        <v>777</v>
      </c>
      <c r="D1564" s="1">
        <f>SUMIFS(T_PROF[claims],T_PROF[year],D$2,T_PROF[encounter],D$4,T_PROF[bill_npi],$A1564)</f>
        <v>0</v>
      </c>
      <c r="E1564" s="1">
        <f>SUMIFS(T_PROF[claims],T_PROF[year],E$2,T_PROF[encounter],E$4,T_PROF[bill_npi],$A1564)</f>
        <v>0</v>
      </c>
      <c r="F1564" s="1">
        <f t="shared" si="168"/>
        <v>0</v>
      </c>
      <c r="G1564" s="1">
        <f>SUMIFS(T_PROF[claims],T_PROF[year],G$2,T_PROF[encounter],G$4,T_PROF[bill_npi],$A1564)</f>
        <v>0</v>
      </c>
      <c r="H1564" s="1">
        <f>SUMIFS(T_PROF[claims],T_PROF[year],H$2,T_PROF[encounter],H$4,T_PROF[bill_npi],$A1564)</f>
        <v>0</v>
      </c>
      <c r="I1564" s="1">
        <f t="shared" si="169"/>
        <v>0</v>
      </c>
      <c r="J1564" s="1">
        <f>SUMIFS(T_PROF[claims],T_PROF[year],J$2,T_PROF[encounter],J$4,T_PROF[bill_npi],$A1564)</f>
        <v>0</v>
      </c>
      <c r="K1564" s="1">
        <f>SUMIFS(T_PROF[claims],T_PROF[year],K$2,T_PROF[encounter],K$4,T_PROF[bill_npi],$A1564)</f>
        <v>0</v>
      </c>
      <c r="L1564" s="1">
        <f t="shared" si="170"/>
        <v>0</v>
      </c>
      <c r="M1564" s="18">
        <f>SUMIFS(T_PROF[paid_amt],T_PROF[bill_npi],$A1564,T_PROF[year],M$2,T_PROF[encounter],M$4)</f>
        <v>0</v>
      </c>
      <c r="N1564" s="18">
        <f>SUMIFS(T_PROF[paid_amt],T_PROF[bill_npi],$A1564,T_PROF[year],N$2,T_PROF[encounter],N$4)</f>
        <v>0</v>
      </c>
      <c r="O1564" s="18">
        <f t="shared" si="171"/>
        <v>0</v>
      </c>
      <c r="P1564" s="1">
        <f t="shared" si="172"/>
        <v>0</v>
      </c>
      <c r="Q1564" s="1">
        <f t="shared" si="173"/>
        <v>0</v>
      </c>
      <c r="R1564" s="1">
        <f t="shared" si="174"/>
        <v>0</v>
      </c>
      <c r="S1564" s="2">
        <f>SUM($R$6:$R1564)/SUM($R$6:$R$1749)</f>
        <v>0.99736114991772873</v>
      </c>
    </row>
    <row r="1565" spans="1:19" x14ac:dyDescent="0.35">
      <c r="A1565">
        <v>1679587679</v>
      </c>
      <c r="B1565" t="s">
        <v>353</v>
      </c>
      <c r="C1565" t="s">
        <v>3196</v>
      </c>
      <c r="D1565" s="1">
        <f>SUMIFS(T_PROF[claims],T_PROF[year],D$2,T_PROF[encounter],D$4,T_PROF[bill_npi],$A1565)</f>
        <v>0</v>
      </c>
      <c r="E1565" s="1">
        <f>SUMIFS(T_PROF[claims],T_PROF[year],E$2,T_PROF[encounter],E$4,T_PROF[bill_npi],$A1565)</f>
        <v>1</v>
      </c>
      <c r="F1565" s="1">
        <f t="shared" si="168"/>
        <v>1</v>
      </c>
      <c r="G1565" s="1">
        <f>SUMIFS(T_PROF[claims],T_PROF[year],G$2,T_PROF[encounter],G$4,T_PROF[bill_npi],$A1565)</f>
        <v>0</v>
      </c>
      <c r="H1565" s="1">
        <f>SUMIFS(T_PROF[claims],T_PROF[year],H$2,T_PROF[encounter],H$4,T_PROF[bill_npi],$A1565)</f>
        <v>0</v>
      </c>
      <c r="I1565" s="1">
        <f t="shared" si="169"/>
        <v>0</v>
      </c>
      <c r="J1565" s="1">
        <f>SUMIFS(T_PROF[claims],T_PROF[year],J$2,T_PROF[encounter],J$4,T_PROF[bill_npi],$A1565)</f>
        <v>0</v>
      </c>
      <c r="K1565" s="1">
        <f>SUMIFS(T_PROF[claims],T_PROF[year],K$2,T_PROF[encounter],K$4,T_PROF[bill_npi],$A1565)</f>
        <v>0</v>
      </c>
      <c r="L1565" s="1">
        <f t="shared" si="170"/>
        <v>0</v>
      </c>
      <c r="M1565" s="18">
        <f>SUMIFS(T_PROF[paid_amt],T_PROF[bill_npi],$A1565,T_PROF[year],M$2,T_PROF[encounter],M$4)</f>
        <v>0</v>
      </c>
      <c r="N1565" s="18">
        <f>SUMIFS(T_PROF[paid_amt],T_PROF[bill_npi],$A1565,T_PROF[year],N$2,T_PROF[encounter],N$4)</f>
        <v>0</v>
      </c>
      <c r="O1565" s="18">
        <f t="shared" si="171"/>
        <v>0</v>
      </c>
      <c r="P1565" s="1">
        <f t="shared" si="172"/>
        <v>0</v>
      </c>
      <c r="Q1565" s="1">
        <f t="shared" si="173"/>
        <v>0.33333333333333331</v>
      </c>
      <c r="R1565" s="1">
        <f t="shared" si="174"/>
        <v>0.33333333333333331</v>
      </c>
      <c r="S1565" s="2">
        <f>SUM($R$6:$R1565)/SUM($R$6:$R$1749)</f>
        <v>0.99737149834942385</v>
      </c>
    </row>
    <row r="1566" spans="1:19" x14ac:dyDescent="0.35">
      <c r="A1566">
        <v>1760835045</v>
      </c>
      <c r="B1566" t="s">
        <v>357</v>
      </c>
      <c r="C1566" t="s">
        <v>2208</v>
      </c>
      <c r="D1566" s="1">
        <f>SUMIFS(T_PROF[claims],T_PROF[year],D$2,T_PROF[encounter],D$4,T_PROF[bill_npi],$A1566)</f>
        <v>0</v>
      </c>
      <c r="E1566" s="1">
        <f>SUMIFS(T_PROF[claims],T_PROF[year],E$2,T_PROF[encounter],E$4,T_PROF[bill_npi],$A1566)</f>
        <v>0</v>
      </c>
      <c r="F1566" s="1">
        <f t="shared" si="168"/>
        <v>0</v>
      </c>
      <c r="G1566" s="1">
        <f>SUMIFS(T_PROF[claims],T_PROF[year],G$2,T_PROF[encounter],G$4,T_PROF[bill_npi],$A1566)</f>
        <v>0</v>
      </c>
      <c r="H1566" s="1">
        <f>SUMIFS(T_PROF[claims],T_PROF[year],H$2,T_PROF[encounter],H$4,T_PROF[bill_npi],$A1566)</f>
        <v>0</v>
      </c>
      <c r="I1566" s="1">
        <f t="shared" si="169"/>
        <v>0</v>
      </c>
      <c r="J1566" s="1">
        <f>SUMIFS(T_PROF[claims],T_PROF[year],J$2,T_PROF[encounter],J$4,T_PROF[bill_npi],$A1566)</f>
        <v>0</v>
      </c>
      <c r="K1566" s="1">
        <f>SUMIFS(T_PROF[claims],T_PROF[year],K$2,T_PROF[encounter],K$4,T_PROF[bill_npi],$A1566)</f>
        <v>0</v>
      </c>
      <c r="L1566" s="1">
        <f t="shared" si="170"/>
        <v>0</v>
      </c>
      <c r="M1566" s="18">
        <f>SUMIFS(T_PROF[paid_amt],T_PROF[bill_npi],$A1566,T_PROF[year],M$2,T_PROF[encounter],M$4)</f>
        <v>0</v>
      </c>
      <c r="N1566" s="18">
        <f>SUMIFS(T_PROF[paid_amt],T_PROF[bill_npi],$A1566,T_PROF[year],N$2,T_PROF[encounter],N$4)</f>
        <v>0</v>
      </c>
      <c r="O1566" s="18">
        <f t="shared" si="171"/>
        <v>0</v>
      </c>
      <c r="P1566" s="1">
        <f t="shared" si="172"/>
        <v>0</v>
      </c>
      <c r="Q1566" s="1">
        <f t="shared" si="173"/>
        <v>0</v>
      </c>
      <c r="R1566" s="1">
        <f t="shared" si="174"/>
        <v>0</v>
      </c>
      <c r="S1566" s="2">
        <f>SUM($R$6:$R1566)/SUM($R$6:$R$1749)</f>
        <v>0.99737149834942385</v>
      </c>
    </row>
    <row r="1567" spans="1:19" x14ac:dyDescent="0.35">
      <c r="A1567">
        <v>1992726582</v>
      </c>
      <c r="B1567" t="s">
        <v>351</v>
      </c>
      <c r="C1567" t="s">
        <v>777</v>
      </c>
      <c r="D1567" s="1">
        <f>SUMIFS(T_PROF[claims],T_PROF[year],D$2,T_PROF[encounter],D$4,T_PROF[bill_npi],$A1567)</f>
        <v>0</v>
      </c>
      <c r="E1567" s="1">
        <f>SUMIFS(T_PROF[claims],T_PROF[year],E$2,T_PROF[encounter],E$4,T_PROF[bill_npi],$A1567)</f>
        <v>0</v>
      </c>
      <c r="F1567" s="1">
        <f t="shared" si="168"/>
        <v>0</v>
      </c>
      <c r="G1567" s="1">
        <f>SUMIFS(T_PROF[claims],T_PROF[year],G$2,T_PROF[encounter],G$4,T_PROF[bill_npi],$A1567)</f>
        <v>1</v>
      </c>
      <c r="H1567" s="1">
        <f>SUMIFS(T_PROF[claims],T_PROF[year],H$2,T_PROF[encounter],H$4,T_PROF[bill_npi],$A1567)</f>
        <v>0</v>
      </c>
      <c r="I1567" s="1">
        <f t="shared" si="169"/>
        <v>1</v>
      </c>
      <c r="J1567" s="1">
        <f>SUMIFS(T_PROF[claims],T_PROF[year],J$2,T_PROF[encounter],J$4,T_PROF[bill_npi],$A1567)</f>
        <v>0</v>
      </c>
      <c r="K1567" s="1">
        <f>SUMIFS(T_PROF[claims],T_PROF[year],K$2,T_PROF[encounter],K$4,T_PROF[bill_npi],$A1567)</f>
        <v>0</v>
      </c>
      <c r="L1567" s="1">
        <f t="shared" si="170"/>
        <v>0</v>
      </c>
      <c r="M1567" s="18">
        <f>SUMIFS(T_PROF[paid_amt],T_PROF[bill_npi],$A1567,T_PROF[year],M$2,T_PROF[encounter],M$4)</f>
        <v>0</v>
      </c>
      <c r="N1567" s="18">
        <f>SUMIFS(T_PROF[paid_amt],T_PROF[bill_npi],$A1567,T_PROF[year],N$2,T_PROF[encounter],N$4)</f>
        <v>0</v>
      </c>
      <c r="O1567" s="18">
        <f t="shared" si="171"/>
        <v>0</v>
      </c>
      <c r="P1567" s="1">
        <f t="shared" si="172"/>
        <v>0.33333333333333331</v>
      </c>
      <c r="Q1567" s="1">
        <f t="shared" si="173"/>
        <v>0</v>
      </c>
      <c r="R1567" s="1">
        <f t="shared" si="174"/>
        <v>0.33333333333333331</v>
      </c>
      <c r="S1567" s="2">
        <f>SUM($R$6:$R1567)/SUM($R$6:$R$1749)</f>
        <v>0.99738184678111896</v>
      </c>
    </row>
    <row r="1568" spans="1:19" x14ac:dyDescent="0.35">
      <c r="A1568">
        <v>1548674609</v>
      </c>
      <c r="B1568" t="s">
        <v>361</v>
      </c>
      <c r="C1568" t="s">
        <v>546</v>
      </c>
      <c r="D1568" s="1">
        <f>SUMIFS(T_PROF[claims],T_PROF[year],D$2,T_PROF[encounter],D$4,T_PROF[bill_npi],$A1568)</f>
        <v>0</v>
      </c>
      <c r="E1568" s="1">
        <f>SUMIFS(T_PROF[claims],T_PROF[year],E$2,T_PROF[encounter],E$4,T_PROF[bill_npi],$A1568)</f>
        <v>0</v>
      </c>
      <c r="F1568" s="1">
        <f t="shared" si="168"/>
        <v>0</v>
      </c>
      <c r="G1568" s="1">
        <f>SUMIFS(T_PROF[claims],T_PROF[year],G$2,T_PROF[encounter],G$4,T_PROF[bill_npi],$A1568)</f>
        <v>0</v>
      </c>
      <c r="H1568" s="1">
        <f>SUMIFS(T_PROF[claims],T_PROF[year],H$2,T_PROF[encounter],H$4,T_PROF[bill_npi],$A1568)</f>
        <v>0</v>
      </c>
      <c r="I1568" s="1">
        <f t="shared" si="169"/>
        <v>0</v>
      </c>
      <c r="J1568" s="1">
        <f>SUMIFS(T_PROF[claims],T_PROF[year],J$2,T_PROF[encounter],J$4,T_PROF[bill_npi],$A1568)</f>
        <v>0</v>
      </c>
      <c r="K1568" s="1">
        <f>SUMIFS(T_PROF[claims],T_PROF[year],K$2,T_PROF[encounter],K$4,T_PROF[bill_npi],$A1568)</f>
        <v>0</v>
      </c>
      <c r="L1568" s="1">
        <f t="shared" si="170"/>
        <v>0</v>
      </c>
      <c r="M1568" s="18">
        <f>SUMIFS(T_PROF[paid_amt],T_PROF[bill_npi],$A1568,T_PROF[year],M$2,T_PROF[encounter],M$4)</f>
        <v>0</v>
      </c>
      <c r="N1568" s="18">
        <f>SUMIFS(T_PROF[paid_amt],T_PROF[bill_npi],$A1568,T_PROF[year],N$2,T_PROF[encounter],N$4)</f>
        <v>0</v>
      </c>
      <c r="O1568" s="18">
        <f t="shared" si="171"/>
        <v>0</v>
      </c>
      <c r="P1568" s="1">
        <f t="shared" si="172"/>
        <v>0</v>
      </c>
      <c r="Q1568" s="1">
        <f t="shared" si="173"/>
        <v>0</v>
      </c>
      <c r="R1568" s="1">
        <f t="shared" si="174"/>
        <v>0</v>
      </c>
      <c r="S1568" s="2">
        <f>SUM($R$6:$R1568)/SUM($R$6:$R$1749)</f>
        <v>0.99738184678111896</v>
      </c>
    </row>
    <row r="1569" spans="1:19" x14ac:dyDescent="0.35">
      <c r="A1569">
        <v>1932405768</v>
      </c>
      <c r="B1569" t="s">
        <v>351</v>
      </c>
      <c r="C1569" t="s">
        <v>777</v>
      </c>
      <c r="D1569" s="1">
        <f>SUMIFS(T_PROF[claims],T_PROF[year],D$2,T_PROF[encounter],D$4,T_PROF[bill_npi],$A1569)</f>
        <v>1</v>
      </c>
      <c r="E1569" s="1">
        <f>SUMIFS(T_PROF[claims],T_PROF[year],E$2,T_PROF[encounter],E$4,T_PROF[bill_npi],$A1569)</f>
        <v>0</v>
      </c>
      <c r="F1569" s="1">
        <f t="shared" si="168"/>
        <v>1</v>
      </c>
      <c r="G1569" s="1">
        <f>SUMIFS(T_PROF[claims],T_PROF[year],G$2,T_PROF[encounter],G$4,T_PROF[bill_npi],$A1569)</f>
        <v>0</v>
      </c>
      <c r="H1569" s="1">
        <f>SUMIFS(T_PROF[claims],T_PROF[year],H$2,T_PROF[encounter],H$4,T_PROF[bill_npi],$A1569)</f>
        <v>0</v>
      </c>
      <c r="I1569" s="1">
        <f t="shared" si="169"/>
        <v>0</v>
      </c>
      <c r="J1569" s="1">
        <f>SUMIFS(T_PROF[claims],T_PROF[year],J$2,T_PROF[encounter],J$4,T_PROF[bill_npi],$A1569)</f>
        <v>0</v>
      </c>
      <c r="K1569" s="1">
        <f>SUMIFS(T_PROF[claims],T_PROF[year],K$2,T_PROF[encounter],K$4,T_PROF[bill_npi],$A1569)</f>
        <v>0</v>
      </c>
      <c r="L1569" s="1">
        <f t="shared" si="170"/>
        <v>0</v>
      </c>
      <c r="M1569" s="18">
        <f>SUMIFS(T_PROF[paid_amt],T_PROF[bill_npi],$A1569,T_PROF[year],M$2,T_PROF[encounter],M$4)</f>
        <v>0</v>
      </c>
      <c r="N1569" s="18">
        <f>SUMIFS(T_PROF[paid_amt],T_PROF[bill_npi],$A1569,T_PROF[year],N$2,T_PROF[encounter],N$4)</f>
        <v>0</v>
      </c>
      <c r="O1569" s="18">
        <f t="shared" si="171"/>
        <v>0</v>
      </c>
      <c r="P1569" s="1">
        <f t="shared" si="172"/>
        <v>0.33333333333333331</v>
      </c>
      <c r="Q1569" s="1">
        <f t="shared" si="173"/>
        <v>0</v>
      </c>
      <c r="R1569" s="1">
        <f t="shared" si="174"/>
        <v>0.33333333333333331</v>
      </c>
      <c r="S1569" s="2">
        <f>SUM($R$6:$R1569)/SUM($R$6:$R$1749)</f>
        <v>0.99739219521281408</v>
      </c>
    </row>
    <row r="1570" spans="1:19" x14ac:dyDescent="0.35">
      <c r="A1570">
        <v>1972599595</v>
      </c>
      <c r="B1570" t="s">
        <v>351</v>
      </c>
      <c r="C1570" t="s">
        <v>777</v>
      </c>
      <c r="D1570" s="1">
        <f>SUMIFS(T_PROF[claims],T_PROF[year],D$2,T_PROF[encounter],D$4,T_PROF[bill_npi],$A1570)</f>
        <v>0</v>
      </c>
      <c r="E1570" s="1">
        <f>SUMIFS(T_PROF[claims],T_PROF[year],E$2,T_PROF[encounter],E$4,T_PROF[bill_npi],$A1570)</f>
        <v>0</v>
      </c>
      <c r="F1570" s="1">
        <f t="shared" si="168"/>
        <v>0</v>
      </c>
      <c r="G1570" s="1">
        <f>SUMIFS(T_PROF[claims],T_PROF[year],G$2,T_PROF[encounter],G$4,T_PROF[bill_npi],$A1570)</f>
        <v>0</v>
      </c>
      <c r="H1570" s="1">
        <f>SUMIFS(T_PROF[claims],T_PROF[year],H$2,T_PROF[encounter],H$4,T_PROF[bill_npi],$A1570)</f>
        <v>0</v>
      </c>
      <c r="I1570" s="1">
        <f t="shared" si="169"/>
        <v>0</v>
      </c>
      <c r="J1570" s="1">
        <f>SUMIFS(T_PROF[claims],T_PROF[year],J$2,T_PROF[encounter],J$4,T_PROF[bill_npi],$A1570)</f>
        <v>0</v>
      </c>
      <c r="K1570" s="1">
        <f>SUMIFS(T_PROF[claims],T_PROF[year],K$2,T_PROF[encounter],K$4,T_PROF[bill_npi],$A1570)</f>
        <v>0</v>
      </c>
      <c r="L1570" s="1">
        <f t="shared" si="170"/>
        <v>0</v>
      </c>
      <c r="M1570" s="18">
        <f>SUMIFS(T_PROF[paid_amt],T_PROF[bill_npi],$A1570,T_PROF[year],M$2,T_PROF[encounter],M$4)</f>
        <v>0</v>
      </c>
      <c r="N1570" s="18">
        <f>SUMIFS(T_PROF[paid_amt],T_PROF[bill_npi],$A1570,T_PROF[year],N$2,T_PROF[encounter],N$4)</f>
        <v>0</v>
      </c>
      <c r="O1570" s="18">
        <f t="shared" si="171"/>
        <v>0</v>
      </c>
      <c r="P1570" s="1">
        <f t="shared" si="172"/>
        <v>0</v>
      </c>
      <c r="Q1570" s="1">
        <f t="shared" si="173"/>
        <v>0</v>
      </c>
      <c r="R1570" s="1">
        <f t="shared" si="174"/>
        <v>0</v>
      </c>
      <c r="S1570" s="2">
        <f>SUM($R$6:$R1570)/SUM($R$6:$R$1749)</f>
        <v>0.99739219521281408</v>
      </c>
    </row>
    <row r="1571" spans="1:19" x14ac:dyDescent="0.35">
      <c r="A1571">
        <v>1841557246</v>
      </c>
      <c r="B1571" t="s">
        <v>366</v>
      </c>
      <c r="C1571" t="s">
        <v>600</v>
      </c>
      <c r="D1571" s="1">
        <f>SUMIFS(T_PROF[claims],T_PROF[year],D$2,T_PROF[encounter],D$4,T_PROF[bill_npi],$A1571)</f>
        <v>0</v>
      </c>
      <c r="E1571" s="1">
        <f>SUMIFS(T_PROF[claims],T_PROF[year],E$2,T_PROF[encounter],E$4,T_PROF[bill_npi],$A1571)</f>
        <v>0</v>
      </c>
      <c r="F1571" s="1">
        <f t="shared" si="168"/>
        <v>0</v>
      </c>
      <c r="G1571" s="1">
        <f>SUMIFS(T_PROF[claims],T_PROF[year],G$2,T_PROF[encounter],G$4,T_PROF[bill_npi],$A1571)</f>
        <v>0</v>
      </c>
      <c r="H1571" s="1">
        <f>SUMIFS(T_PROF[claims],T_PROF[year],H$2,T_PROF[encounter],H$4,T_PROF[bill_npi],$A1571)</f>
        <v>1</v>
      </c>
      <c r="I1571" s="1">
        <f t="shared" si="169"/>
        <v>1</v>
      </c>
      <c r="J1571" s="1">
        <f>SUMIFS(T_PROF[claims],T_PROF[year],J$2,T_PROF[encounter],J$4,T_PROF[bill_npi],$A1571)</f>
        <v>0</v>
      </c>
      <c r="K1571" s="1">
        <f>SUMIFS(T_PROF[claims],T_PROF[year],K$2,T_PROF[encounter],K$4,T_PROF[bill_npi],$A1571)</f>
        <v>0</v>
      </c>
      <c r="L1571" s="1">
        <f t="shared" si="170"/>
        <v>0</v>
      </c>
      <c r="M1571" s="18">
        <f>SUMIFS(T_PROF[paid_amt],T_PROF[bill_npi],$A1571,T_PROF[year],M$2,T_PROF[encounter],M$4)</f>
        <v>0</v>
      </c>
      <c r="N1571" s="18">
        <f>SUMIFS(T_PROF[paid_amt],T_PROF[bill_npi],$A1571,T_PROF[year],N$2,T_PROF[encounter],N$4)</f>
        <v>0</v>
      </c>
      <c r="O1571" s="18">
        <f t="shared" si="171"/>
        <v>0</v>
      </c>
      <c r="P1571" s="1">
        <f t="shared" si="172"/>
        <v>0</v>
      </c>
      <c r="Q1571" s="1">
        <f t="shared" si="173"/>
        <v>0.33333333333333331</v>
      </c>
      <c r="R1571" s="1">
        <f t="shared" si="174"/>
        <v>0.33333333333333331</v>
      </c>
      <c r="S1571" s="2">
        <f>SUM($R$6:$R1571)/SUM($R$6:$R$1749)</f>
        <v>0.99740254364450931</v>
      </c>
    </row>
    <row r="1572" spans="1:19" x14ac:dyDescent="0.35">
      <c r="A1572">
        <v>1316481245</v>
      </c>
      <c r="B1572" t="s">
        <v>367</v>
      </c>
      <c r="C1572" t="s">
        <v>2086</v>
      </c>
      <c r="D1572" s="1">
        <f>SUMIFS(T_PROF[claims],T_PROF[year],D$2,T_PROF[encounter],D$4,T_PROF[bill_npi],$A1572)</f>
        <v>0</v>
      </c>
      <c r="E1572" s="1">
        <f>SUMIFS(T_PROF[claims],T_PROF[year],E$2,T_PROF[encounter],E$4,T_PROF[bill_npi],$A1572)</f>
        <v>0</v>
      </c>
      <c r="F1572" s="1">
        <f t="shared" si="168"/>
        <v>0</v>
      </c>
      <c r="G1572" s="1">
        <f>SUMIFS(T_PROF[claims],T_PROF[year],G$2,T_PROF[encounter],G$4,T_PROF[bill_npi],$A1572)</f>
        <v>0</v>
      </c>
      <c r="H1572" s="1">
        <f>SUMIFS(T_PROF[claims],T_PROF[year],H$2,T_PROF[encounter],H$4,T_PROF[bill_npi],$A1572)</f>
        <v>0</v>
      </c>
      <c r="I1572" s="1">
        <f t="shared" si="169"/>
        <v>0</v>
      </c>
      <c r="J1572" s="1">
        <f>SUMIFS(T_PROF[claims],T_PROF[year],J$2,T_PROF[encounter],J$4,T_PROF[bill_npi],$A1572)</f>
        <v>0</v>
      </c>
      <c r="K1572" s="1">
        <f>SUMIFS(T_PROF[claims],T_PROF[year],K$2,T_PROF[encounter],K$4,T_PROF[bill_npi],$A1572)</f>
        <v>0</v>
      </c>
      <c r="L1572" s="1">
        <f t="shared" si="170"/>
        <v>0</v>
      </c>
      <c r="M1572" s="18">
        <f>SUMIFS(T_PROF[paid_amt],T_PROF[bill_npi],$A1572,T_PROF[year],M$2,T_PROF[encounter],M$4)</f>
        <v>0</v>
      </c>
      <c r="N1572" s="18">
        <f>SUMIFS(T_PROF[paid_amt],T_PROF[bill_npi],$A1572,T_PROF[year],N$2,T_PROF[encounter],N$4)</f>
        <v>0</v>
      </c>
      <c r="O1572" s="18">
        <f t="shared" si="171"/>
        <v>0</v>
      </c>
      <c r="P1572" s="1">
        <f t="shared" si="172"/>
        <v>0</v>
      </c>
      <c r="Q1572" s="1">
        <f t="shared" si="173"/>
        <v>0</v>
      </c>
      <c r="R1572" s="1">
        <f t="shared" si="174"/>
        <v>0</v>
      </c>
      <c r="S1572" s="2">
        <f>SUM($R$6:$R1572)/SUM($R$6:$R$1749)</f>
        <v>0.99740254364450931</v>
      </c>
    </row>
    <row r="1573" spans="1:19" x14ac:dyDescent="0.35">
      <c r="A1573">
        <v>1891195293</v>
      </c>
      <c r="B1573" t="s">
        <v>351</v>
      </c>
      <c r="C1573" t="s">
        <v>777</v>
      </c>
      <c r="D1573" s="1">
        <f>SUMIFS(T_PROF[claims],T_PROF[year],D$2,T_PROF[encounter],D$4,T_PROF[bill_npi],$A1573)</f>
        <v>0</v>
      </c>
      <c r="E1573" s="1">
        <f>SUMIFS(T_PROF[claims],T_PROF[year],E$2,T_PROF[encounter],E$4,T_PROF[bill_npi],$A1573)</f>
        <v>0</v>
      </c>
      <c r="F1573" s="1">
        <f t="shared" si="168"/>
        <v>0</v>
      </c>
      <c r="G1573" s="1">
        <f>SUMIFS(T_PROF[claims],T_PROF[year],G$2,T_PROF[encounter],G$4,T_PROF[bill_npi],$A1573)</f>
        <v>1</v>
      </c>
      <c r="H1573" s="1">
        <f>SUMIFS(T_PROF[claims],T_PROF[year],H$2,T_PROF[encounter],H$4,T_PROF[bill_npi],$A1573)</f>
        <v>0</v>
      </c>
      <c r="I1573" s="1">
        <f t="shared" si="169"/>
        <v>1</v>
      </c>
      <c r="J1573" s="1">
        <f>SUMIFS(T_PROF[claims],T_PROF[year],J$2,T_PROF[encounter],J$4,T_PROF[bill_npi],$A1573)</f>
        <v>0</v>
      </c>
      <c r="K1573" s="1">
        <f>SUMIFS(T_PROF[claims],T_PROF[year],K$2,T_PROF[encounter],K$4,T_PROF[bill_npi],$A1573)</f>
        <v>0</v>
      </c>
      <c r="L1573" s="1">
        <f t="shared" si="170"/>
        <v>0</v>
      </c>
      <c r="M1573" s="18">
        <f>SUMIFS(T_PROF[paid_amt],T_PROF[bill_npi],$A1573,T_PROF[year],M$2,T_PROF[encounter],M$4)</f>
        <v>0</v>
      </c>
      <c r="N1573" s="18">
        <f>SUMIFS(T_PROF[paid_amt],T_PROF[bill_npi],$A1573,T_PROF[year],N$2,T_PROF[encounter],N$4)</f>
        <v>0</v>
      </c>
      <c r="O1573" s="18">
        <f t="shared" si="171"/>
        <v>0</v>
      </c>
      <c r="P1573" s="1">
        <f t="shared" si="172"/>
        <v>0.33333333333333331</v>
      </c>
      <c r="Q1573" s="1">
        <f t="shared" si="173"/>
        <v>0</v>
      </c>
      <c r="R1573" s="1">
        <f t="shared" si="174"/>
        <v>0.33333333333333331</v>
      </c>
      <c r="S1573" s="2">
        <f>SUM($R$6:$R1573)/SUM($R$6:$R$1749)</f>
        <v>0.99741289207620443</v>
      </c>
    </row>
    <row r="1574" spans="1:19" x14ac:dyDescent="0.35">
      <c r="A1574">
        <v>1700131943</v>
      </c>
      <c r="B1574" t="s">
        <v>367</v>
      </c>
      <c r="C1574" t="s">
        <v>2086</v>
      </c>
      <c r="D1574" s="1">
        <f>SUMIFS(T_PROF[claims],T_PROF[year],D$2,T_PROF[encounter],D$4,T_PROF[bill_npi],$A1574)</f>
        <v>0</v>
      </c>
      <c r="E1574" s="1">
        <f>SUMIFS(T_PROF[claims],T_PROF[year],E$2,T_PROF[encounter],E$4,T_PROF[bill_npi],$A1574)</f>
        <v>0</v>
      </c>
      <c r="F1574" s="1">
        <f t="shared" si="168"/>
        <v>0</v>
      </c>
      <c r="G1574" s="1">
        <f>SUMIFS(T_PROF[claims],T_PROF[year],G$2,T_PROF[encounter],G$4,T_PROF[bill_npi],$A1574)</f>
        <v>0</v>
      </c>
      <c r="H1574" s="1">
        <f>SUMIFS(T_PROF[claims],T_PROF[year],H$2,T_PROF[encounter],H$4,T_PROF[bill_npi],$A1574)</f>
        <v>0</v>
      </c>
      <c r="I1574" s="1">
        <f t="shared" si="169"/>
        <v>0</v>
      </c>
      <c r="J1574" s="1">
        <f>SUMIFS(T_PROF[claims],T_PROF[year],J$2,T_PROF[encounter],J$4,T_PROF[bill_npi],$A1574)</f>
        <v>0</v>
      </c>
      <c r="K1574" s="1">
        <f>SUMIFS(T_PROF[claims],T_PROF[year],K$2,T_PROF[encounter],K$4,T_PROF[bill_npi],$A1574)</f>
        <v>0</v>
      </c>
      <c r="L1574" s="1">
        <f t="shared" si="170"/>
        <v>0</v>
      </c>
      <c r="M1574" s="18">
        <f>SUMIFS(T_PROF[paid_amt],T_PROF[bill_npi],$A1574,T_PROF[year],M$2,T_PROF[encounter],M$4)</f>
        <v>0</v>
      </c>
      <c r="N1574" s="18">
        <f>SUMIFS(T_PROF[paid_amt],T_PROF[bill_npi],$A1574,T_PROF[year],N$2,T_PROF[encounter],N$4)</f>
        <v>0</v>
      </c>
      <c r="O1574" s="18">
        <f t="shared" si="171"/>
        <v>0</v>
      </c>
      <c r="P1574" s="1">
        <f t="shared" si="172"/>
        <v>0</v>
      </c>
      <c r="Q1574" s="1">
        <f t="shared" si="173"/>
        <v>0</v>
      </c>
      <c r="R1574" s="1">
        <f t="shared" si="174"/>
        <v>0</v>
      </c>
      <c r="S1574" s="2">
        <f>SUM($R$6:$R1574)/SUM($R$6:$R$1749)</f>
        <v>0.99741289207620443</v>
      </c>
    </row>
    <row r="1575" spans="1:19" x14ac:dyDescent="0.35">
      <c r="A1575">
        <v>1194785055</v>
      </c>
      <c r="B1575" t="s">
        <v>357</v>
      </c>
      <c r="C1575" t="s">
        <v>2208</v>
      </c>
      <c r="D1575" s="1">
        <f>SUMIFS(T_PROF[claims],T_PROF[year],D$2,T_PROF[encounter],D$4,T_PROF[bill_npi],$A1575)</f>
        <v>0</v>
      </c>
      <c r="E1575" s="1">
        <f>SUMIFS(T_PROF[claims],T_PROF[year],E$2,T_PROF[encounter],E$4,T_PROF[bill_npi],$A1575)</f>
        <v>0</v>
      </c>
      <c r="F1575" s="1">
        <f t="shared" si="168"/>
        <v>0</v>
      </c>
      <c r="G1575" s="1">
        <f>SUMIFS(T_PROF[claims],T_PROF[year],G$2,T_PROF[encounter],G$4,T_PROF[bill_npi],$A1575)</f>
        <v>1</v>
      </c>
      <c r="H1575" s="1">
        <f>SUMIFS(T_PROF[claims],T_PROF[year],H$2,T_PROF[encounter],H$4,T_PROF[bill_npi],$A1575)</f>
        <v>0</v>
      </c>
      <c r="I1575" s="1">
        <f t="shared" si="169"/>
        <v>1</v>
      </c>
      <c r="J1575" s="1">
        <f>SUMIFS(T_PROF[claims],T_PROF[year],J$2,T_PROF[encounter],J$4,T_PROF[bill_npi],$A1575)</f>
        <v>4</v>
      </c>
      <c r="K1575" s="1">
        <f>SUMIFS(T_PROF[claims],T_PROF[year],K$2,T_PROF[encounter],K$4,T_PROF[bill_npi],$A1575)</f>
        <v>0</v>
      </c>
      <c r="L1575" s="1">
        <f t="shared" si="170"/>
        <v>4</v>
      </c>
      <c r="M1575" s="18">
        <f>SUMIFS(T_PROF[paid_amt],T_PROF[bill_npi],$A1575,T_PROF[year],M$2,T_PROF[encounter],M$4)</f>
        <v>0</v>
      </c>
      <c r="N1575" s="18">
        <f>SUMIFS(T_PROF[paid_amt],T_PROF[bill_npi],$A1575,T_PROF[year],N$2,T_PROF[encounter],N$4)</f>
        <v>0</v>
      </c>
      <c r="O1575" s="18">
        <f t="shared" si="171"/>
        <v>0</v>
      </c>
      <c r="P1575" s="1">
        <f t="shared" si="172"/>
        <v>1.6666666666666667</v>
      </c>
      <c r="Q1575" s="1">
        <f t="shared" si="173"/>
        <v>0</v>
      </c>
      <c r="R1575" s="1">
        <f t="shared" si="174"/>
        <v>1.6666666666666667</v>
      </c>
      <c r="S1575" s="2">
        <f>SUM($R$6:$R1575)/SUM($R$6:$R$1749)</f>
        <v>0.99746463423468035</v>
      </c>
    </row>
    <row r="1576" spans="1:19" x14ac:dyDescent="0.35">
      <c r="A1576">
        <v>1891012977</v>
      </c>
      <c r="B1576" t="s">
        <v>372</v>
      </c>
      <c r="C1576" t="s">
        <v>2697</v>
      </c>
      <c r="D1576" s="1">
        <f>SUMIFS(T_PROF[claims],T_PROF[year],D$2,T_PROF[encounter],D$4,T_PROF[bill_npi],$A1576)</f>
        <v>1</v>
      </c>
      <c r="E1576" s="1">
        <f>SUMIFS(T_PROF[claims],T_PROF[year],E$2,T_PROF[encounter],E$4,T_PROF[bill_npi],$A1576)</f>
        <v>0</v>
      </c>
      <c r="F1576" s="1">
        <f t="shared" si="168"/>
        <v>1</v>
      </c>
      <c r="G1576" s="1">
        <f>SUMIFS(T_PROF[claims],T_PROF[year],G$2,T_PROF[encounter],G$4,T_PROF[bill_npi],$A1576)</f>
        <v>0</v>
      </c>
      <c r="H1576" s="1">
        <f>SUMIFS(T_PROF[claims],T_PROF[year],H$2,T_PROF[encounter],H$4,T_PROF[bill_npi],$A1576)</f>
        <v>0</v>
      </c>
      <c r="I1576" s="1">
        <f t="shared" si="169"/>
        <v>0</v>
      </c>
      <c r="J1576" s="1">
        <f>SUMIFS(T_PROF[claims],T_PROF[year],J$2,T_PROF[encounter],J$4,T_PROF[bill_npi],$A1576)</f>
        <v>0</v>
      </c>
      <c r="K1576" s="1">
        <f>SUMIFS(T_PROF[claims],T_PROF[year],K$2,T_PROF[encounter],K$4,T_PROF[bill_npi],$A1576)</f>
        <v>0</v>
      </c>
      <c r="L1576" s="1">
        <f t="shared" si="170"/>
        <v>0</v>
      </c>
      <c r="M1576" s="18">
        <f>SUMIFS(T_PROF[paid_amt],T_PROF[bill_npi],$A1576,T_PROF[year],M$2,T_PROF[encounter],M$4)</f>
        <v>0</v>
      </c>
      <c r="N1576" s="18">
        <f>SUMIFS(T_PROF[paid_amt],T_PROF[bill_npi],$A1576,T_PROF[year],N$2,T_PROF[encounter],N$4)</f>
        <v>0</v>
      </c>
      <c r="O1576" s="18">
        <f t="shared" si="171"/>
        <v>0</v>
      </c>
      <c r="P1576" s="1">
        <f t="shared" si="172"/>
        <v>0.33333333333333331</v>
      </c>
      <c r="Q1576" s="1">
        <f t="shared" si="173"/>
        <v>0</v>
      </c>
      <c r="R1576" s="1">
        <f t="shared" si="174"/>
        <v>0.33333333333333331</v>
      </c>
      <c r="S1576" s="2">
        <f>SUM($R$6:$R1576)/SUM($R$6:$R$1749)</f>
        <v>0.99747498266637546</v>
      </c>
    </row>
    <row r="1577" spans="1:19" x14ac:dyDescent="0.35">
      <c r="A1577">
        <v>1144584012</v>
      </c>
      <c r="B1577" t="s">
        <v>358</v>
      </c>
      <c r="C1577" t="s">
        <v>777</v>
      </c>
      <c r="D1577" s="1">
        <f>SUMIFS(T_PROF[claims],T_PROF[year],D$2,T_PROF[encounter],D$4,T_PROF[bill_npi],$A1577)</f>
        <v>0</v>
      </c>
      <c r="E1577" s="1">
        <f>SUMIFS(T_PROF[claims],T_PROF[year],E$2,T_PROF[encounter],E$4,T_PROF[bill_npi],$A1577)</f>
        <v>0</v>
      </c>
      <c r="F1577" s="1">
        <f t="shared" si="168"/>
        <v>0</v>
      </c>
      <c r="G1577" s="1">
        <f>SUMIFS(T_PROF[claims],T_PROF[year],G$2,T_PROF[encounter],G$4,T_PROF[bill_npi],$A1577)</f>
        <v>0</v>
      </c>
      <c r="H1577" s="1">
        <f>SUMIFS(T_PROF[claims],T_PROF[year],H$2,T_PROF[encounter],H$4,T_PROF[bill_npi],$A1577)</f>
        <v>0</v>
      </c>
      <c r="I1577" s="1">
        <f t="shared" si="169"/>
        <v>0</v>
      </c>
      <c r="J1577" s="1">
        <f>SUMIFS(T_PROF[claims],T_PROF[year],J$2,T_PROF[encounter],J$4,T_PROF[bill_npi],$A1577)</f>
        <v>0</v>
      </c>
      <c r="K1577" s="1">
        <f>SUMIFS(T_PROF[claims],T_PROF[year],K$2,T_PROF[encounter],K$4,T_PROF[bill_npi],$A1577)</f>
        <v>0</v>
      </c>
      <c r="L1577" s="1">
        <f t="shared" si="170"/>
        <v>0</v>
      </c>
      <c r="M1577" s="18">
        <f>SUMIFS(T_PROF[paid_amt],T_PROF[bill_npi],$A1577,T_PROF[year],M$2,T_PROF[encounter],M$4)</f>
        <v>0</v>
      </c>
      <c r="N1577" s="18">
        <f>SUMIFS(T_PROF[paid_amt],T_PROF[bill_npi],$A1577,T_PROF[year],N$2,T_PROF[encounter],N$4)</f>
        <v>0</v>
      </c>
      <c r="O1577" s="18">
        <f t="shared" si="171"/>
        <v>0</v>
      </c>
      <c r="P1577" s="1">
        <f t="shared" si="172"/>
        <v>0</v>
      </c>
      <c r="Q1577" s="1">
        <f t="shared" si="173"/>
        <v>0</v>
      </c>
      <c r="R1577" s="1">
        <f t="shared" si="174"/>
        <v>0</v>
      </c>
      <c r="S1577" s="2">
        <f>SUM($R$6:$R1577)/SUM($R$6:$R$1749)</f>
        <v>0.99747498266637546</v>
      </c>
    </row>
    <row r="1578" spans="1:19" x14ac:dyDescent="0.35">
      <c r="A1578">
        <v>1699936534</v>
      </c>
      <c r="B1578" t="s">
        <v>351</v>
      </c>
      <c r="C1578" t="s">
        <v>777</v>
      </c>
      <c r="D1578" s="1">
        <f>SUMIFS(T_PROF[claims],T_PROF[year],D$2,T_PROF[encounter],D$4,T_PROF[bill_npi],$A1578)</f>
        <v>2</v>
      </c>
      <c r="E1578" s="1">
        <f>SUMIFS(T_PROF[claims],T_PROF[year],E$2,T_PROF[encounter],E$4,T_PROF[bill_npi],$A1578)</f>
        <v>0</v>
      </c>
      <c r="F1578" s="1">
        <f t="shared" si="168"/>
        <v>2</v>
      </c>
      <c r="G1578" s="1">
        <f>SUMIFS(T_PROF[claims],T_PROF[year],G$2,T_PROF[encounter],G$4,T_PROF[bill_npi],$A1578)</f>
        <v>0</v>
      </c>
      <c r="H1578" s="1">
        <f>SUMIFS(T_PROF[claims],T_PROF[year],H$2,T_PROF[encounter],H$4,T_PROF[bill_npi],$A1578)</f>
        <v>0</v>
      </c>
      <c r="I1578" s="1">
        <f t="shared" si="169"/>
        <v>0</v>
      </c>
      <c r="J1578" s="1">
        <f>SUMIFS(T_PROF[claims],T_PROF[year],J$2,T_PROF[encounter],J$4,T_PROF[bill_npi],$A1578)</f>
        <v>0</v>
      </c>
      <c r="K1578" s="1">
        <f>SUMIFS(T_PROF[claims],T_PROF[year],K$2,T_PROF[encounter],K$4,T_PROF[bill_npi],$A1578)</f>
        <v>0</v>
      </c>
      <c r="L1578" s="1">
        <f t="shared" si="170"/>
        <v>0</v>
      </c>
      <c r="M1578" s="18">
        <f>SUMIFS(T_PROF[paid_amt],T_PROF[bill_npi],$A1578,T_PROF[year],M$2,T_PROF[encounter],M$4)</f>
        <v>0</v>
      </c>
      <c r="N1578" s="18">
        <f>SUMIFS(T_PROF[paid_amt],T_PROF[bill_npi],$A1578,T_PROF[year],N$2,T_PROF[encounter],N$4)</f>
        <v>0</v>
      </c>
      <c r="O1578" s="18">
        <f t="shared" si="171"/>
        <v>0</v>
      </c>
      <c r="P1578" s="1">
        <f t="shared" si="172"/>
        <v>0.66666666666666663</v>
      </c>
      <c r="Q1578" s="1">
        <f t="shared" si="173"/>
        <v>0</v>
      </c>
      <c r="R1578" s="1">
        <f t="shared" si="174"/>
        <v>0.66666666666666663</v>
      </c>
      <c r="S1578" s="2">
        <f>SUM($R$6:$R1578)/SUM($R$6:$R$1749)</f>
        <v>0.99749567952976581</v>
      </c>
    </row>
    <row r="1579" spans="1:19" x14ac:dyDescent="0.35">
      <c r="A1579">
        <v>1548760903</v>
      </c>
      <c r="B1579" t="s">
        <v>367</v>
      </c>
      <c r="C1579" t="s">
        <v>2086</v>
      </c>
      <c r="D1579" s="1">
        <f>SUMIFS(T_PROF[claims],T_PROF[year],D$2,T_PROF[encounter],D$4,T_PROF[bill_npi],$A1579)</f>
        <v>0</v>
      </c>
      <c r="E1579" s="1">
        <f>SUMIFS(T_PROF[claims],T_PROF[year],E$2,T_PROF[encounter],E$4,T_PROF[bill_npi],$A1579)</f>
        <v>0</v>
      </c>
      <c r="F1579" s="1">
        <f t="shared" si="168"/>
        <v>0</v>
      </c>
      <c r="G1579" s="1">
        <f>SUMIFS(T_PROF[claims],T_PROF[year],G$2,T_PROF[encounter],G$4,T_PROF[bill_npi],$A1579)</f>
        <v>2</v>
      </c>
      <c r="H1579" s="1">
        <f>SUMIFS(T_PROF[claims],T_PROF[year],H$2,T_PROF[encounter],H$4,T_PROF[bill_npi],$A1579)</f>
        <v>0</v>
      </c>
      <c r="I1579" s="1">
        <f t="shared" si="169"/>
        <v>2</v>
      </c>
      <c r="J1579" s="1">
        <f>SUMIFS(T_PROF[claims],T_PROF[year],J$2,T_PROF[encounter],J$4,T_PROF[bill_npi],$A1579)</f>
        <v>0</v>
      </c>
      <c r="K1579" s="1">
        <f>SUMIFS(T_PROF[claims],T_PROF[year],K$2,T_PROF[encounter],K$4,T_PROF[bill_npi],$A1579)</f>
        <v>0</v>
      </c>
      <c r="L1579" s="1">
        <f t="shared" si="170"/>
        <v>0</v>
      </c>
      <c r="M1579" s="18">
        <f>SUMIFS(T_PROF[paid_amt],T_PROF[bill_npi],$A1579,T_PROF[year],M$2,T_PROF[encounter],M$4)</f>
        <v>0</v>
      </c>
      <c r="N1579" s="18">
        <f>SUMIFS(T_PROF[paid_amt],T_PROF[bill_npi],$A1579,T_PROF[year],N$2,T_PROF[encounter],N$4)</f>
        <v>0</v>
      </c>
      <c r="O1579" s="18">
        <f t="shared" si="171"/>
        <v>0</v>
      </c>
      <c r="P1579" s="1">
        <f t="shared" si="172"/>
        <v>0.66666666666666663</v>
      </c>
      <c r="Q1579" s="1">
        <f t="shared" si="173"/>
        <v>0</v>
      </c>
      <c r="R1579" s="1">
        <f t="shared" si="174"/>
        <v>0.66666666666666663</v>
      </c>
      <c r="S1579" s="2">
        <f>SUM($R$6:$R1579)/SUM($R$6:$R$1749)</f>
        <v>0.99751637639315627</v>
      </c>
    </row>
    <row r="1580" spans="1:19" x14ac:dyDescent="0.35">
      <c r="A1580">
        <v>1578716692</v>
      </c>
      <c r="B1580" t="s">
        <v>351</v>
      </c>
      <c r="C1580" t="s">
        <v>777</v>
      </c>
      <c r="D1580" s="1">
        <f>SUMIFS(T_PROF[claims],T_PROF[year],D$2,T_PROF[encounter],D$4,T_PROF[bill_npi],$A1580)</f>
        <v>0</v>
      </c>
      <c r="E1580" s="1">
        <f>SUMIFS(T_PROF[claims],T_PROF[year],E$2,T_PROF[encounter],E$4,T_PROF[bill_npi],$A1580)</f>
        <v>0</v>
      </c>
      <c r="F1580" s="1">
        <f t="shared" si="168"/>
        <v>0</v>
      </c>
      <c r="G1580" s="1">
        <f>SUMIFS(T_PROF[claims],T_PROF[year],G$2,T_PROF[encounter],G$4,T_PROF[bill_npi],$A1580)</f>
        <v>0</v>
      </c>
      <c r="H1580" s="1">
        <f>SUMIFS(T_PROF[claims],T_PROF[year],H$2,T_PROF[encounter],H$4,T_PROF[bill_npi],$A1580)</f>
        <v>0</v>
      </c>
      <c r="I1580" s="1">
        <f t="shared" si="169"/>
        <v>0</v>
      </c>
      <c r="J1580" s="1">
        <f>SUMIFS(T_PROF[claims],T_PROF[year],J$2,T_PROF[encounter],J$4,T_PROF[bill_npi],$A1580)</f>
        <v>0</v>
      </c>
      <c r="K1580" s="1">
        <f>SUMIFS(T_PROF[claims],T_PROF[year],K$2,T_PROF[encounter],K$4,T_PROF[bill_npi],$A1580)</f>
        <v>0</v>
      </c>
      <c r="L1580" s="1">
        <f t="shared" si="170"/>
        <v>0</v>
      </c>
      <c r="M1580" s="18">
        <f>SUMIFS(T_PROF[paid_amt],T_PROF[bill_npi],$A1580,T_PROF[year],M$2,T_PROF[encounter],M$4)</f>
        <v>0</v>
      </c>
      <c r="N1580" s="18">
        <f>SUMIFS(T_PROF[paid_amt],T_PROF[bill_npi],$A1580,T_PROF[year],N$2,T_PROF[encounter],N$4)</f>
        <v>0</v>
      </c>
      <c r="O1580" s="18">
        <f t="shared" si="171"/>
        <v>0</v>
      </c>
      <c r="P1580" s="1">
        <f t="shared" si="172"/>
        <v>0</v>
      </c>
      <c r="Q1580" s="1">
        <f t="shared" si="173"/>
        <v>0</v>
      </c>
      <c r="R1580" s="1">
        <f t="shared" si="174"/>
        <v>0</v>
      </c>
      <c r="S1580" s="2">
        <f>SUM($R$6:$R1580)/SUM($R$6:$R$1749)</f>
        <v>0.99751637639315627</v>
      </c>
    </row>
    <row r="1581" spans="1:19" x14ac:dyDescent="0.35">
      <c r="A1581">
        <v>1861414021</v>
      </c>
      <c r="B1581" t="s">
        <v>361</v>
      </c>
      <c r="C1581" t="s">
        <v>546</v>
      </c>
      <c r="D1581" s="1">
        <f>SUMIFS(T_PROF[claims],T_PROF[year],D$2,T_PROF[encounter],D$4,T_PROF[bill_npi],$A1581)</f>
        <v>0</v>
      </c>
      <c r="E1581" s="1">
        <f>SUMIFS(T_PROF[claims],T_PROF[year],E$2,T_PROF[encounter],E$4,T_PROF[bill_npi],$A1581)</f>
        <v>0</v>
      </c>
      <c r="F1581" s="1">
        <f t="shared" si="168"/>
        <v>0</v>
      </c>
      <c r="G1581" s="1">
        <f>SUMIFS(T_PROF[claims],T_PROF[year],G$2,T_PROF[encounter],G$4,T_PROF[bill_npi],$A1581)</f>
        <v>2</v>
      </c>
      <c r="H1581" s="1">
        <f>SUMIFS(T_PROF[claims],T_PROF[year],H$2,T_PROF[encounter],H$4,T_PROF[bill_npi],$A1581)</f>
        <v>0</v>
      </c>
      <c r="I1581" s="1">
        <f t="shared" si="169"/>
        <v>2</v>
      </c>
      <c r="J1581" s="1">
        <f>SUMIFS(T_PROF[claims],T_PROF[year],J$2,T_PROF[encounter],J$4,T_PROF[bill_npi],$A1581)</f>
        <v>0</v>
      </c>
      <c r="K1581" s="1">
        <f>SUMIFS(T_PROF[claims],T_PROF[year],K$2,T_PROF[encounter],K$4,T_PROF[bill_npi],$A1581)</f>
        <v>0</v>
      </c>
      <c r="L1581" s="1">
        <f t="shared" si="170"/>
        <v>0</v>
      </c>
      <c r="M1581" s="18">
        <f>SUMIFS(T_PROF[paid_amt],T_PROF[bill_npi],$A1581,T_PROF[year],M$2,T_PROF[encounter],M$4)</f>
        <v>0</v>
      </c>
      <c r="N1581" s="18">
        <f>SUMIFS(T_PROF[paid_amt],T_PROF[bill_npi],$A1581,T_PROF[year],N$2,T_PROF[encounter],N$4)</f>
        <v>0</v>
      </c>
      <c r="O1581" s="18">
        <f t="shared" si="171"/>
        <v>0</v>
      </c>
      <c r="P1581" s="1">
        <f t="shared" si="172"/>
        <v>0.66666666666666663</v>
      </c>
      <c r="Q1581" s="1">
        <f t="shared" si="173"/>
        <v>0</v>
      </c>
      <c r="R1581" s="1">
        <f t="shared" si="174"/>
        <v>0.66666666666666663</v>
      </c>
      <c r="S1581" s="2">
        <f>SUM($R$6:$R1581)/SUM($R$6:$R$1749)</f>
        <v>0.99753707325654661</v>
      </c>
    </row>
    <row r="1582" spans="1:19" x14ac:dyDescent="0.35">
      <c r="A1582">
        <v>1114048618</v>
      </c>
      <c r="B1582" t="s">
        <v>399</v>
      </c>
      <c r="C1582" t="s">
        <v>2306</v>
      </c>
      <c r="D1582" s="1">
        <f>SUMIFS(T_PROF[claims],T_PROF[year],D$2,T_PROF[encounter],D$4,T_PROF[bill_npi],$A1582)</f>
        <v>0</v>
      </c>
      <c r="E1582" s="1">
        <f>SUMIFS(T_PROF[claims],T_PROF[year],E$2,T_PROF[encounter],E$4,T_PROF[bill_npi],$A1582)</f>
        <v>0</v>
      </c>
      <c r="F1582" s="1">
        <f t="shared" si="168"/>
        <v>0</v>
      </c>
      <c r="G1582" s="1">
        <f>SUMIFS(T_PROF[claims],T_PROF[year],G$2,T_PROF[encounter],G$4,T_PROF[bill_npi],$A1582)</f>
        <v>0</v>
      </c>
      <c r="H1582" s="1">
        <f>SUMIFS(T_PROF[claims],T_PROF[year],H$2,T_PROF[encounter],H$4,T_PROF[bill_npi],$A1582)</f>
        <v>0</v>
      </c>
      <c r="I1582" s="1">
        <f t="shared" si="169"/>
        <v>0</v>
      </c>
      <c r="J1582" s="1">
        <f>SUMIFS(T_PROF[claims],T_PROF[year],J$2,T_PROF[encounter],J$4,T_PROF[bill_npi],$A1582)</f>
        <v>0</v>
      </c>
      <c r="K1582" s="1">
        <f>SUMIFS(T_PROF[claims],T_PROF[year],K$2,T_PROF[encounter],K$4,T_PROF[bill_npi],$A1582)</f>
        <v>1</v>
      </c>
      <c r="L1582" s="1">
        <f t="shared" si="170"/>
        <v>1</v>
      </c>
      <c r="M1582" s="18">
        <f>SUMIFS(T_PROF[paid_amt],T_PROF[bill_npi],$A1582,T_PROF[year],M$2,T_PROF[encounter],M$4)</f>
        <v>0</v>
      </c>
      <c r="N1582" s="18">
        <f>SUMIFS(T_PROF[paid_amt],T_PROF[bill_npi],$A1582,T_PROF[year],N$2,T_PROF[encounter],N$4)</f>
        <v>3251.28</v>
      </c>
      <c r="O1582" s="18">
        <f t="shared" si="171"/>
        <v>3251.28</v>
      </c>
      <c r="P1582" s="1">
        <f t="shared" si="172"/>
        <v>0</v>
      </c>
      <c r="Q1582" s="1">
        <f t="shared" si="173"/>
        <v>0.33333333333333331</v>
      </c>
      <c r="R1582" s="1">
        <f t="shared" si="174"/>
        <v>0.33333333333333331</v>
      </c>
      <c r="S1582" s="2">
        <f>SUM($R$6:$R1582)/SUM($R$6:$R$1749)</f>
        <v>0.99754742168824173</v>
      </c>
    </row>
    <row r="1583" spans="1:19" x14ac:dyDescent="0.35">
      <c r="A1583">
        <v>1790339059</v>
      </c>
      <c r="B1583" t="s">
        <v>357</v>
      </c>
      <c r="C1583" t="s">
        <v>2208</v>
      </c>
      <c r="D1583" s="1">
        <f>SUMIFS(T_PROF[claims],T_PROF[year],D$2,T_PROF[encounter],D$4,T_PROF[bill_npi],$A1583)</f>
        <v>0</v>
      </c>
      <c r="E1583" s="1">
        <f>SUMIFS(T_PROF[claims],T_PROF[year],E$2,T_PROF[encounter],E$4,T_PROF[bill_npi],$A1583)</f>
        <v>0</v>
      </c>
      <c r="F1583" s="1">
        <f t="shared" si="168"/>
        <v>0</v>
      </c>
      <c r="G1583" s="1">
        <f>SUMIFS(T_PROF[claims],T_PROF[year],G$2,T_PROF[encounter],G$4,T_PROF[bill_npi],$A1583)</f>
        <v>2</v>
      </c>
      <c r="H1583" s="1">
        <f>SUMIFS(T_PROF[claims],T_PROF[year],H$2,T_PROF[encounter],H$4,T_PROF[bill_npi],$A1583)</f>
        <v>0</v>
      </c>
      <c r="I1583" s="1">
        <f t="shared" si="169"/>
        <v>2</v>
      </c>
      <c r="J1583" s="1">
        <f>SUMIFS(T_PROF[claims],T_PROF[year],J$2,T_PROF[encounter],J$4,T_PROF[bill_npi],$A1583)</f>
        <v>0</v>
      </c>
      <c r="K1583" s="1">
        <f>SUMIFS(T_PROF[claims],T_PROF[year],K$2,T_PROF[encounter],K$4,T_PROF[bill_npi],$A1583)</f>
        <v>0</v>
      </c>
      <c r="L1583" s="1">
        <f t="shared" si="170"/>
        <v>0</v>
      </c>
      <c r="M1583" s="18">
        <f>SUMIFS(T_PROF[paid_amt],T_PROF[bill_npi],$A1583,T_PROF[year],M$2,T_PROF[encounter],M$4)</f>
        <v>0</v>
      </c>
      <c r="N1583" s="18">
        <f>SUMIFS(T_PROF[paid_amt],T_PROF[bill_npi],$A1583,T_PROF[year],N$2,T_PROF[encounter],N$4)</f>
        <v>0</v>
      </c>
      <c r="O1583" s="18">
        <f t="shared" si="171"/>
        <v>0</v>
      </c>
      <c r="P1583" s="1">
        <f t="shared" si="172"/>
        <v>0.66666666666666663</v>
      </c>
      <c r="Q1583" s="1">
        <f t="shared" si="173"/>
        <v>0</v>
      </c>
      <c r="R1583" s="1">
        <f t="shared" si="174"/>
        <v>0.66666666666666663</v>
      </c>
      <c r="S1583" s="2">
        <f>SUM($R$6:$R1583)/SUM($R$6:$R$1749)</f>
        <v>0.99756811855163219</v>
      </c>
    </row>
    <row r="1584" spans="1:19" x14ac:dyDescent="0.35">
      <c r="A1584">
        <v>1881957686</v>
      </c>
      <c r="B1584" t="s">
        <v>351</v>
      </c>
      <c r="C1584" t="s">
        <v>777</v>
      </c>
      <c r="D1584" s="1">
        <f>SUMIFS(T_PROF[claims],T_PROF[year],D$2,T_PROF[encounter],D$4,T_PROF[bill_npi],$A1584)</f>
        <v>0</v>
      </c>
      <c r="E1584" s="1">
        <f>SUMIFS(T_PROF[claims],T_PROF[year],E$2,T_PROF[encounter],E$4,T_PROF[bill_npi],$A1584)</f>
        <v>0</v>
      </c>
      <c r="F1584" s="1">
        <f t="shared" si="168"/>
        <v>0</v>
      </c>
      <c r="G1584" s="1">
        <f>SUMIFS(T_PROF[claims],T_PROF[year],G$2,T_PROF[encounter],G$4,T_PROF[bill_npi],$A1584)</f>
        <v>2</v>
      </c>
      <c r="H1584" s="1">
        <f>SUMIFS(T_PROF[claims],T_PROF[year],H$2,T_PROF[encounter],H$4,T_PROF[bill_npi],$A1584)</f>
        <v>0</v>
      </c>
      <c r="I1584" s="1">
        <f t="shared" si="169"/>
        <v>2</v>
      </c>
      <c r="J1584" s="1">
        <f>SUMIFS(T_PROF[claims],T_PROF[year],J$2,T_PROF[encounter],J$4,T_PROF[bill_npi],$A1584)</f>
        <v>0</v>
      </c>
      <c r="K1584" s="1">
        <f>SUMIFS(T_PROF[claims],T_PROF[year],K$2,T_PROF[encounter],K$4,T_PROF[bill_npi],$A1584)</f>
        <v>0</v>
      </c>
      <c r="L1584" s="1">
        <f t="shared" si="170"/>
        <v>0</v>
      </c>
      <c r="M1584" s="18">
        <f>SUMIFS(T_PROF[paid_amt],T_PROF[bill_npi],$A1584,T_PROF[year],M$2,T_PROF[encounter],M$4)</f>
        <v>0</v>
      </c>
      <c r="N1584" s="18">
        <f>SUMIFS(T_PROF[paid_amt],T_PROF[bill_npi],$A1584,T_PROF[year],N$2,T_PROF[encounter],N$4)</f>
        <v>0</v>
      </c>
      <c r="O1584" s="18">
        <f t="shared" si="171"/>
        <v>0</v>
      </c>
      <c r="P1584" s="1">
        <f t="shared" si="172"/>
        <v>0.66666666666666663</v>
      </c>
      <c r="Q1584" s="1">
        <f t="shared" si="173"/>
        <v>0</v>
      </c>
      <c r="R1584" s="1">
        <f t="shared" si="174"/>
        <v>0.66666666666666663</v>
      </c>
      <c r="S1584" s="2">
        <f>SUM($R$6:$R1584)/SUM($R$6:$R$1749)</f>
        <v>0.99758881541502253</v>
      </c>
    </row>
    <row r="1585" spans="1:19" x14ac:dyDescent="0.35">
      <c r="A1585">
        <v>1538232897</v>
      </c>
      <c r="B1585" t="s">
        <v>351</v>
      </c>
      <c r="C1585" t="s">
        <v>777</v>
      </c>
      <c r="D1585" s="1">
        <f>SUMIFS(T_PROF[claims],T_PROF[year],D$2,T_PROF[encounter],D$4,T_PROF[bill_npi],$A1585)</f>
        <v>2</v>
      </c>
      <c r="E1585" s="1">
        <f>SUMIFS(T_PROF[claims],T_PROF[year],E$2,T_PROF[encounter],E$4,T_PROF[bill_npi],$A1585)</f>
        <v>0</v>
      </c>
      <c r="F1585" s="1">
        <f t="shared" si="168"/>
        <v>2</v>
      </c>
      <c r="G1585" s="1">
        <f>SUMIFS(T_PROF[claims],T_PROF[year],G$2,T_PROF[encounter],G$4,T_PROF[bill_npi],$A1585)</f>
        <v>0</v>
      </c>
      <c r="H1585" s="1">
        <f>SUMIFS(T_PROF[claims],T_PROF[year],H$2,T_PROF[encounter],H$4,T_PROF[bill_npi],$A1585)</f>
        <v>0</v>
      </c>
      <c r="I1585" s="1">
        <f t="shared" si="169"/>
        <v>0</v>
      </c>
      <c r="J1585" s="1">
        <f>SUMIFS(T_PROF[claims],T_PROF[year],J$2,T_PROF[encounter],J$4,T_PROF[bill_npi],$A1585)</f>
        <v>2</v>
      </c>
      <c r="K1585" s="1">
        <f>SUMIFS(T_PROF[claims],T_PROF[year],K$2,T_PROF[encounter],K$4,T_PROF[bill_npi],$A1585)</f>
        <v>0</v>
      </c>
      <c r="L1585" s="1">
        <f t="shared" si="170"/>
        <v>2</v>
      </c>
      <c r="M1585" s="18">
        <f>SUMIFS(T_PROF[paid_amt],T_PROF[bill_npi],$A1585,T_PROF[year],M$2,T_PROF[encounter],M$4)</f>
        <v>1841.89</v>
      </c>
      <c r="N1585" s="18">
        <f>SUMIFS(T_PROF[paid_amt],T_PROF[bill_npi],$A1585,T_PROF[year],N$2,T_PROF[encounter],N$4)</f>
        <v>0</v>
      </c>
      <c r="O1585" s="18">
        <f t="shared" si="171"/>
        <v>1841.89</v>
      </c>
      <c r="P1585" s="1">
        <f t="shared" si="172"/>
        <v>1.3333333333333333</v>
      </c>
      <c r="Q1585" s="1">
        <f t="shared" si="173"/>
        <v>0</v>
      </c>
      <c r="R1585" s="1">
        <f t="shared" si="174"/>
        <v>1.3333333333333333</v>
      </c>
      <c r="S1585" s="2">
        <f>SUM($R$6:$R1585)/SUM($R$6:$R$1749)</f>
        <v>0.99763020914180323</v>
      </c>
    </row>
    <row r="1586" spans="1:19" x14ac:dyDescent="0.35">
      <c r="A1586">
        <v>1609161330</v>
      </c>
      <c r="B1586" t="s">
        <v>354</v>
      </c>
      <c r="C1586" t="s">
        <v>777</v>
      </c>
      <c r="D1586" s="1">
        <f>SUMIFS(T_PROF[claims],T_PROF[year],D$2,T_PROF[encounter],D$4,T_PROF[bill_npi],$A1586)</f>
        <v>2</v>
      </c>
      <c r="E1586" s="1">
        <f>SUMIFS(T_PROF[claims],T_PROF[year],E$2,T_PROF[encounter],E$4,T_PROF[bill_npi],$A1586)</f>
        <v>0</v>
      </c>
      <c r="F1586" s="1">
        <f t="shared" si="168"/>
        <v>2</v>
      </c>
      <c r="G1586" s="1">
        <f>SUMIFS(T_PROF[claims],T_PROF[year],G$2,T_PROF[encounter],G$4,T_PROF[bill_npi],$A1586)</f>
        <v>0</v>
      </c>
      <c r="H1586" s="1">
        <f>SUMIFS(T_PROF[claims],T_PROF[year],H$2,T_PROF[encounter],H$4,T_PROF[bill_npi],$A1586)</f>
        <v>0</v>
      </c>
      <c r="I1586" s="1">
        <f t="shared" si="169"/>
        <v>0</v>
      </c>
      <c r="J1586" s="1">
        <f>SUMIFS(T_PROF[claims],T_PROF[year],J$2,T_PROF[encounter],J$4,T_PROF[bill_npi],$A1586)</f>
        <v>0</v>
      </c>
      <c r="K1586" s="1">
        <f>SUMIFS(T_PROF[claims],T_PROF[year],K$2,T_PROF[encounter],K$4,T_PROF[bill_npi],$A1586)</f>
        <v>0</v>
      </c>
      <c r="L1586" s="1">
        <f t="shared" si="170"/>
        <v>0</v>
      </c>
      <c r="M1586" s="18">
        <f>SUMIFS(T_PROF[paid_amt],T_PROF[bill_npi],$A1586,T_PROF[year],M$2,T_PROF[encounter],M$4)</f>
        <v>0</v>
      </c>
      <c r="N1586" s="18">
        <f>SUMIFS(T_PROF[paid_amt],T_PROF[bill_npi],$A1586,T_PROF[year],N$2,T_PROF[encounter],N$4)</f>
        <v>0</v>
      </c>
      <c r="O1586" s="18">
        <f t="shared" si="171"/>
        <v>0</v>
      </c>
      <c r="P1586" s="1">
        <f t="shared" si="172"/>
        <v>0.66666666666666663</v>
      </c>
      <c r="Q1586" s="1">
        <f t="shared" si="173"/>
        <v>0</v>
      </c>
      <c r="R1586" s="1">
        <f t="shared" si="174"/>
        <v>0.66666666666666663</v>
      </c>
      <c r="S1586" s="2">
        <f>SUM($R$6:$R1586)/SUM($R$6:$R$1749)</f>
        <v>0.99765090600519357</v>
      </c>
    </row>
    <row r="1587" spans="1:19" x14ac:dyDescent="0.35">
      <c r="A1587">
        <v>1023040235</v>
      </c>
      <c r="B1587" t="s">
        <v>407</v>
      </c>
      <c r="C1587" t="s">
        <v>2967</v>
      </c>
      <c r="D1587" s="1">
        <f>SUMIFS(T_PROF[claims],T_PROF[year],D$2,T_PROF[encounter],D$4,T_PROF[bill_npi],$A1587)</f>
        <v>0</v>
      </c>
      <c r="E1587" s="1">
        <f>SUMIFS(T_PROF[claims],T_PROF[year],E$2,T_PROF[encounter],E$4,T_PROF[bill_npi],$A1587)</f>
        <v>2</v>
      </c>
      <c r="F1587" s="1">
        <f t="shared" si="168"/>
        <v>2</v>
      </c>
      <c r="G1587" s="1">
        <f>SUMIFS(T_PROF[claims],T_PROF[year],G$2,T_PROF[encounter],G$4,T_PROF[bill_npi],$A1587)</f>
        <v>0</v>
      </c>
      <c r="H1587" s="1">
        <f>SUMIFS(T_PROF[claims],T_PROF[year],H$2,T_PROF[encounter],H$4,T_PROF[bill_npi],$A1587)</f>
        <v>0</v>
      </c>
      <c r="I1587" s="1">
        <f t="shared" si="169"/>
        <v>0</v>
      </c>
      <c r="J1587" s="1">
        <f>SUMIFS(T_PROF[claims],T_PROF[year],J$2,T_PROF[encounter],J$4,T_PROF[bill_npi],$A1587)</f>
        <v>0</v>
      </c>
      <c r="K1587" s="1">
        <f>SUMIFS(T_PROF[claims],T_PROF[year],K$2,T_PROF[encounter],K$4,T_PROF[bill_npi],$A1587)</f>
        <v>0</v>
      </c>
      <c r="L1587" s="1">
        <f t="shared" si="170"/>
        <v>0</v>
      </c>
      <c r="M1587" s="18">
        <f>SUMIFS(T_PROF[paid_amt],T_PROF[bill_npi],$A1587,T_PROF[year],M$2,T_PROF[encounter],M$4)</f>
        <v>0</v>
      </c>
      <c r="N1587" s="18">
        <f>SUMIFS(T_PROF[paid_amt],T_PROF[bill_npi],$A1587,T_PROF[year],N$2,T_PROF[encounter],N$4)</f>
        <v>0</v>
      </c>
      <c r="O1587" s="18">
        <f t="shared" si="171"/>
        <v>0</v>
      </c>
      <c r="P1587" s="1">
        <f t="shared" si="172"/>
        <v>0</v>
      </c>
      <c r="Q1587" s="1">
        <f t="shared" si="173"/>
        <v>0.66666666666666663</v>
      </c>
      <c r="R1587" s="1">
        <f t="shared" si="174"/>
        <v>0.66666666666666663</v>
      </c>
      <c r="S1587" s="2">
        <f>SUM($R$6:$R1587)/SUM($R$6:$R$1749)</f>
        <v>0.99767160286858403</v>
      </c>
    </row>
    <row r="1588" spans="1:19" x14ac:dyDescent="0.35">
      <c r="A1588">
        <v>1235101916</v>
      </c>
      <c r="B1588" t="s">
        <v>351</v>
      </c>
      <c r="C1588" t="s">
        <v>777</v>
      </c>
      <c r="D1588" s="1">
        <f>SUMIFS(T_PROF[claims],T_PROF[year],D$2,T_PROF[encounter],D$4,T_PROF[bill_npi],$A1588)</f>
        <v>0</v>
      </c>
      <c r="E1588" s="1">
        <f>SUMIFS(T_PROF[claims],T_PROF[year],E$2,T_PROF[encounter],E$4,T_PROF[bill_npi],$A1588)</f>
        <v>0</v>
      </c>
      <c r="F1588" s="1">
        <f t="shared" si="168"/>
        <v>0</v>
      </c>
      <c r="G1588" s="1">
        <f>SUMIFS(T_PROF[claims],T_PROF[year],G$2,T_PROF[encounter],G$4,T_PROF[bill_npi],$A1588)</f>
        <v>0</v>
      </c>
      <c r="H1588" s="1">
        <f>SUMIFS(T_PROF[claims],T_PROF[year],H$2,T_PROF[encounter],H$4,T_PROF[bill_npi],$A1588)</f>
        <v>0</v>
      </c>
      <c r="I1588" s="1">
        <f t="shared" si="169"/>
        <v>0</v>
      </c>
      <c r="J1588" s="1">
        <f>SUMIFS(T_PROF[claims],T_PROF[year],J$2,T_PROF[encounter],J$4,T_PROF[bill_npi],$A1588)</f>
        <v>0</v>
      </c>
      <c r="K1588" s="1">
        <f>SUMIFS(T_PROF[claims],T_PROF[year],K$2,T_PROF[encounter],K$4,T_PROF[bill_npi],$A1588)</f>
        <v>0</v>
      </c>
      <c r="L1588" s="1">
        <f t="shared" si="170"/>
        <v>0</v>
      </c>
      <c r="M1588" s="18">
        <f>SUMIFS(T_PROF[paid_amt],T_PROF[bill_npi],$A1588,T_PROF[year],M$2,T_PROF[encounter],M$4)</f>
        <v>0</v>
      </c>
      <c r="N1588" s="18">
        <f>SUMIFS(T_PROF[paid_amt],T_PROF[bill_npi],$A1588,T_PROF[year],N$2,T_PROF[encounter],N$4)</f>
        <v>0</v>
      </c>
      <c r="O1588" s="18">
        <f t="shared" si="171"/>
        <v>0</v>
      </c>
      <c r="P1588" s="1">
        <f t="shared" si="172"/>
        <v>0</v>
      </c>
      <c r="Q1588" s="1">
        <f t="shared" si="173"/>
        <v>0</v>
      </c>
      <c r="R1588" s="1">
        <f t="shared" si="174"/>
        <v>0</v>
      </c>
      <c r="S1588" s="2">
        <f>SUM($R$6:$R1588)/SUM($R$6:$R$1749)</f>
        <v>0.99767160286858403</v>
      </c>
    </row>
    <row r="1589" spans="1:19" x14ac:dyDescent="0.35">
      <c r="A1589">
        <v>1154649408</v>
      </c>
      <c r="B1589" t="s">
        <v>351</v>
      </c>
      <c r="C1589" t="s">
        <v>777</v>
      </c>
      <c r="D1589" s="1">
        <f>SUMIFS(T_PROF[claims],T_PROF[year],D$2,T_PROF[encounter],D$4,T_PROF[bill_npi],$A1589)</f>
        <v>0</v>
      </c>
      <c r="E1589" s="1">
        <f>SUMIFS(T_PROF[claims],T_PROF[year],E$2,T_PROF[encounter],E$4,T_PROF[bill_npi],$A1589)</f>
        <v>0</v>
      </c>
      <c r="F1589" s="1">
        <f t="shared" si="168"/>
        <v>0</v>
      </c>
      <c r="G1589" s="1">
        <f>SUMIFS(T_PROF[claims],T_PROF[year],G$2,T_PROF[encounter],G$4,T_PROF[bill_npi],$A1589)</f>
        <v>2</v>
      </c>
      <c r="H1589" s="1">
        <f>SUMIFS(T_PROF[claims],T_PROF[year],H$2,T_PROF[encounter],H$4,T_PROF[bill_npi],$A1589)</f>
        <v>0</v>
      </c>
      <c r="I1589" s="1">
        <f t="shared" si="169"/>
        <v>2</v>
      </c>
      <c r="J1589" s="1">
        <f>SUMIFS(T_PROF[claims],T_PROF[year],J$2,T_PROF[encounter],J$4,T_PROF[bill_npi],$A1589)</f>
        <v>0</v>
      </c>
      <c r="K1589" s="1">
        <f>SUMIFS(T_PROF[claims],T_PROF[year],K$2,T_PROF[encounter],K$4,T_PROF[bill_npi],$A1589)</f>
        <v>0</v>
      </c>
      <c r="L1589" s="1">
        <f t="shared" si="170"/>
        <v>0</v>
      </c>
      <c r="M1589" s="18">
        <f>SUMIFS(T_PROF[paid_amt],T_PROF[bill_npi],$A1589,T_PROF[year],M$2,T_PROF[encounter],M$4)</f>
        <v>0</v>
      </c>
      <c r="N1589" s="18">
        <f>SUMIFS(T_PROF[paid_amt],T_PROF[bill_npi],$A1589,T_PROF[year],N$2,T_PROF[encounter],N$4)</f>
        <v>0</v>
      </c>
      <c r="O1589" s="18">
        <f t="shared" si="171"/>
        <v>0</v>
      </c>
      <c r="P1589" s="1">
        <f t="shared" si="172"/>
        <v>0.66666666666666663</v>
      </c>
      <c r="Q1589" s="1">
        <f t="shared" si="173"/>
        <v>0</v>
      </c>
      <c r="R1589" s="1">
        <f t="shared" si="174"/>
        <v>0.66666666666666663</v>
      </c>
      <c r="S1589" s="2">
        <f>SUM($R$6:$R1589)/SUM($R$6:$R$1749)</f>
        <v>0.99769229973197437</v>
      </c>
    </row>
    <row r="1590" spans="1:19" x14ac:dyDescent="0.35">
      <c r="A1590">
        <v>1891088134</v>
      </c>
      <c r="B1590" t="s">
        <v>357</v>
      </c>
      <c r="C1590" t="s">
        <v>2208</v>
      </c>
      <c r="D1590" s="1">
        <f>SUMIFS(T_PROF[claims],T_PROF[year],D$2,T_PROF[encounter],D$4,T_PROF[bill_npi],$A1590)</f>
        <v>0</v>
      </c>
      <c r="E1590" s="1">
        <f>SUMIFS(T_PROF[claims],T_PROF[year],E$2,T_PROF[encounter],E$4,T_PROF[bill_npi],$A1590)</f>
        <v>0</v>
      </c>
      <c r="F1590" s="1">
        <f t="shared" si="168"/>
        <v>0</v>
      </c>
      <c r="G1590" s="1">
        <f>SUMIFS(T_PROF[claims],T_PROF[year],G$2,T_PROF[encounter],G$4,T_PROF[bill_npi],$A1590)</f>
        <v>2</v>
      </c>
      <c r="H1590" s="1">
        <f>SUMIFS(T_PROF[claims],T_PROF[year],H$2,T_PROF[encounter],H$4,T_PROF[bill_npi],$A1590)</f>
        <v>0</v>
      </c>
      <c r="I1590" s="1">
        <f t="shared" si="169"/>
        <v>2</v>
      </c>
      <c r="J1590" s="1">
        <f>SUMIFS(T_PROF[claims],T_PROF[year],J$2,T_PROF[encounter],J$4,T_PROF[bill_npi],$A1590)</f>
        <v>2</v>
      </c>
      <c r="K1590" s="1">
        <f>SUMIFS(T_PROF[claims],T_PROF[year],K$2,T_PROF[encounter],K$4,T_PROF[bill_npi],$A1590)</f>
        <v>0</v>
      </c>
      <c r="L1590" s="1">
        <f t="shared" si="170"/>
        <v>2</v>
      </c>
      <c r="M1590" s="18">
        <f>SUMIFS(T_PROF[paid_amt],T_PROF[bill_npi],$A1590,T_PROF[year],M$2,T_PROF[encounter],M$4)</f>
        <v>1462.64</v>
      </c>
      <c r="N1590" s="18">
        <f>SUMIFS(T_PROF[paid_amt],T_PROF[bill_npi],$A1590,T_PROF[year],N$2,T_PROF[encounter],N$4)</f>
        <v>0</v>
      </c>
      <c r="O1590" s="18">
        <f t="shared" si="171"/>
        <v>1462.64</v>
      </c>
      <c r="P1590" s="1">
        <f t="shared" si="172"/>
        <v>1.3333333333333333</v>
      </c>
      <c r="Q1590" s="1">
        <f t="shared" si="173"/>
        <v>0</v>
      </c>
      <c r="R1590" s="1">
        <f t="shared" si="174"/>
        <v>1.3333333333333333</v>
      </c>
      <c r="S1590" s="2">
        <f>SUM($R$6:$R1590)/SUM($R$6:$R$1749)</f>
        <v>0.99773369345875507</v>
      </c>
    </row>
    <row r="1591" spans="1:19" x14ac:dyDescent="0.35">
      <c r="A1591">
        <v>1346255015</v>
      </c>
      <c r="B1591" t="s">
        <v>351</v>
      </c>
      <c r="C1591" t="s">
        <v>777</v>
      </c>
      <c r="D1591" s="1">
        <f>SUMIFS(T_PROF[claims],T_PROF[year],D$2,T_PROF[encounter],D$4,T_PROF[bill_npi],$A1591)</f>
        <v>0</v>
      </c>
      <c r="E1591" s="1">
        <f>SUMIFS(T_PROF[claims],T_PROF[year],E$2,T_PROF[encounter],E$4,T_PROF[bill_npi],$A1591)</f>
        <v>0</v>
      </c>
      <c r="F1591" s="1">
        <f t="shared" si="168"/>
        <v>0</v>
      </c>
      <c r="G1591" s="1">
        <f>SUMIFS(T_PROF[claims],T_PROF[year],G$2,T_PROF[encounter],G$4,T_PROF[bill_npi],$A1591)</f>
        <v>0</v>
      </c>
      <c r="H1591" s="1">
        <f>SUMIFS(T_PROF[claims],T_PROF[year],H$2,T_PROF[encounter],H$4,T_PROF[bill_npi],$A1591)</f>
        <v>0</v>
      </c>
      <c r="I1591" s="1">
        <f t="shared" si="169"/>
        <v>0</v>
      </c>
      <c r="J1591" s="1">
        <f>SUMIFS(T_PROF[claims],T_PROF[year],J$2,T_PROF[encounter],J$4,T_PROF[bill_npi],$A1591)</f>
        <v>0</v>
      </c>
      <c r="K1591" s="1">
        <f>SUMIFS(T_PROF[claims],T_PROF[year],K$2,T_PROF[encounter],K$4,T_PROF[bill_npi],$A1591)</f>
        <v>0</v>
      </c>
      <c r="L1591" s="1">
        <f t="shared" si="170"/>
        <v>0</v>
      </c>
      <c r="M1591" s="18">
        <f>SUMIFS(T_PROF[paid_amt],T_PROF[bill_npi],$A1591,T_PROF[year],M$2,T_PROF[encounter],M$4)</f>
        <v>0</v>
      </c>
      <c r="N1591" s="18">
        <f>SUMIFS(T_PROF[paid_amt],T_PROF[bill_npi],$A1591,T_PROF[year],N$2,T_PROF[encounter],N$4)</f>
        <v>0</v>
      </c>
      <c r="O1591" s="18">
        <f t="shared" si="171"/>
        <v>0</v>
      </c>
      <c r="P1591" s="1">
        <f t="shared" si="172"/>
        <v>0</v>
      </c>
      <c r="Q1591" s="1">
        <f t="shared" si="173"/>
        <v>0</v>
      </c>
      <c r="R1591" s="1">
        <f t="shared" si="174"/>
        <v>0</v>
      </c>
      <c r="S1591" s="2">
        <f>SUM($R$6:$R1591)/SUM($R$6:$R$1749)</f>
        <v>0.99773369345875507</v>
      </c>
    </row>
    <row r="1592" spans="1:19" x14ac:dyDescent="0.35">
      <c r="A1592">
        <v>1184673733</v>
      </c>
      <c r="B1592" t="s">
        <v>351</v>
      </c>
      <c r="C1592" t="s">
        <v>777</v>
      </c>
      <c r="D1592" s="1">
        <f>SUMIFS(T_PROF[claims],T_PROF[year],D$2,T_PROF[encounter],D$4,T_PROF[bill_npi],$A1592)</f>
        <v>0</v>
      </c>
      <c r="E1592" s="1">
        <f>SUMIFS(T_PROF[claims],T_PROF[year],E$2,T_PROF[encounter],E$4,T_PROF[bill_npi],$A1592)</f>
        <v>0</v>
      </c>
      <c r="F1592" s="1">
        <f t="shared" si="168"/>
        <v>0</v>
      </c>
      <c r="G1592" s="1">
        <f>SUMIFS(T_PROF[claims],T_PROF[year],G$2,T_PROF[encounter],G$4,T_PROF[bill_npi],$A1592)</f>
        <v>0</v>
      </c>
      <c r="H1592" s="1">
        <f>SUMIFS(T_PROF[claims],T_PROF[year],H$2,T_PROF[encounter],H$4,T_PROF[bill_npi],$A1592)</f>
        <v>0</v>
      </c>
      <c r="I1592" s="1">
        <f t="shared" si="169"/>
        <v>0</v>
      </c>
      <c r="J1592" s="1">
        <f>SUMIFS(T_PROF[claims],T_PROF[year],J$2,T_PROF[encounter],J$4,T_PROF[bill_npi],$A1592)</f>
        <v>0</v>
      </c>
      <c r="K1592" s="1">
        <f>SUMIFS(T_PROF[claims],T_PROF[year],K$2,T_PROF[encounter],K$4,T_PROF[bill_npi],$A1592)</f>
        <v>0</v>
      </c>
      <c r="L1592" s="1">
        <f t="shared" si="170"/>
        <v>0</v>
      </c>
      <c r="M1592" s="18">
        <f>SUMIFS(T_PROF[paid_amt],T_PROF[bill_npi],$A1592,T_PROF[year],M$2,T_PROF[encounter],M$4)</f>
        <v>0</v>
      </c>
      <c r="N1592" s="18">
        <f>SUMIFS(T_PROF[paid_amt],T_PROF[bill_npi],$A1592,T_PROF[year],N$2,T_PROF[encounter],N$4)</f>
        <v>0</v>
      </c>
      <c r="O1592" s="18">
        <f t="shared" si="171"/>
        <v>0</v>
      </c>
      <c r="P1592" s="1">
        <f t="shared" si="172"/>
        <v>0</v>
      </c>
      <c r="Q1592" s="1">
        <f t="shared" si="173"/>
        <v>0</v>
      </c>
      <c r="R1592" s="1">
        <f t="shared" si="174"/>
        <v>0</v>
      </c>
      <c r="S1592" s="2">
        <f>SUM($R$6:$R1592)/SUM($R$6:$R$1749)</f>
        <v>0.99773369345875507</v>
      </c>
    </row>
    <row r="1593" spans="1:19" x14ac:dyDescent="0.35">
      <c r="A1593">
        <v>1740332410</v>
      </c>
      <c r="B1593" t="s">
        <v>351</v>
      </c>
      <c r="C1593" t="s">
        <v>777</v>
      </c>
      <c r="D1593" s="1">
        <f>SUMIFS(T_PROF[claims],T_PROF[year],D$2,T_PROF[encounter],D$4,T_PROF[bill_npi],$A1593)</f>
        <v>0</v>
      </c>
      <c r="E1593" s="1">
        <f>SUMIFS(T_PROF[claims],T_PROF[year],E$2,T_PROF[encounter],E$4,T_PROF[bill_npi],$A1593)</f>
        <v>0</v>
      </c>
      <c r="F1593" s="1">
        <f t="shared" si="168"/>
        <v>0</v>
      </c>
      <c r="G1593" s="1">
        <f>SUMIFS(T_PROF[claims],T_PROF[year],G$2,T_PROF[encounter],G$4,T_PROF[bill_npi],$A1593)</f>
        <v>0</v>
      </c>
      <c r="H1593" s="1">
        <f>SUMIFS(T_PROF[claims],T_PROF[year],H$2,T_PROF[encounter],H$4,T_PROF[bill_npi],$A1593)</f>
        <v>0</v>
      </c>
      <c r="I1593" s="1">
        <f t="shared" si="169"/>
        <v>0</v>
      </c>
      <c r="J1593" s="1">
        <f>SUMIFS(T_PROF[claims],T_PROF[year],J$2,T_PROF[encounter],J$4,T_PROF[bill_npi],$A1593)</f>
        <v>2</v>
      </c>
      <c r="K1593" s="1">
        <f>SUMIFS(T_PROF[claims],T_PROF[year],K$2,T_PROF[encounter],K$4,T_PROF[bill_npi],$A1593)</f>
        <v>0</v>
      </c>
      <c r="L1593" s="1">
        <f t="shared" si="170"/>
        <v>2</v>
      </c>
      <c r="M1593" s="18">
        <f>SUMIFS(T_PROF[paid_amt],T_PROF[bill_npi],$A1593,T_PROF[year],M$2,T_PROF[encounter],M$4)</f>
        <v>1720.75</v>
      </c>
      <c r="N1593" s="18">
        <f>SUMIFS(T_PROF[paid_amt],T_PROF[bill_npi],$A1593,T_PROF[year],N$2,T_PROF[encounter],N$4)</f>
        <v>0</v>
      </c>
      <c r="O1593" s="18">
        <f t="shared" si="171"/>
        <v>1720.75</v>
      </c>
      <c r="P1593" s="1">
        <f t="shared" si="172"/>
        <v>0.66666666666666663</v>
      </c>
      <c r="Q1593" s="1">
        <f t="shared" si="173"/>
        <v>0</v>
      </c>
      <c r="R1593" s="1">
        <f t="shared" si="174"/>
        <v>0.66666666666666663</v>
      </c>
      <c r="S1593" s="2">
        <f>SUM($R$6:$R1593)/SUM($R$6:$R$1749)</f>
        <v>0.99775439032214541</v>
      </c>
    </row>
    <row r="1594" spans="1:19" x14ac:dyDescent="0.35">
      <c r="A1594">
        <v>1033204862</v>
      </c>
      <c r="B1594" t="s">
        <v>351</v>
      </c>
      <c r="C1594" t="s">
        <v>777</v>
      </c>
      <c r="D1594" s="1">
        <f>SUMIFS(T_PROF[claims],T_PROF[year],D$2,T_PROF[encounter],D$4,T_PROF[bill_npi],$A1594)</f>
        <v>0</v>
      </c>
      <c r="E1594" s="1">
        <f>SUMIFS(T_PROF[claims],T_PROF[year],E$2,T_PROF[encounter],E$4,T_PROF[bill_npi],$A1594)</f>
        <v>0</v>
      </c>
      <c r="F1594" s="1">
        <f t="shared" si="168"/>
        <v>0</v>
      </c>
      <c r="G1594" s="1">
        <f>SUMIFS(T_PROF[claims],T_PROF[year],G$2,T_PROF[encounter],G$4,T_PROF[bill_npi],$A1594)</f>
        <v>0</v>
      </c>
      <c r="H1594" s="1">
        <f>SUMIFS(T_PROF[claims],T_PROF[year],H$2,T_PROF[encounter],H$4,T_PROF[bill_npi],$A1594)</f>
        <v>0</v>
      </c>
      <c r="I1594" s="1">
        <f t="shared" si="169"/>
        <v>0</v>
      </c>
      <c r="J1594" s="1">
        <f>SUMIFS(T_PROF[claims],T_PROF[year],J$2,T_PROF[encounter],J$4,T_PROF[bill_npi],$A1594)</f>
        <v>0</v>
      </c>
      <c r="K1594" s="1">
        <f>SUMIFS(T_PROF[claims],T_PROF[year],K$2,T_PROF[encounter],K$4,T_PROF[bill_npi],$A1594)</f>
        <v>0</v>
      </c>
      <c r="L1594" s="1">
        <f t="shared" si="170"/>
        <v>0</v>
      </c>
      <c r="M1594" s="18">
        <f>SUMIFS(T_PROF[paid_amt],T_PROF[bill_npi],$A1594,T_PROF[year],M$2,T_PROF[encounter],M$4)</f>
        <v>0</v>
      </c>
      <c r="N1594" s="18">
        <f>SUMIFS(T_PROF[paid_amt],T_PROF[bill_npi],$A1594,T_PROF[year],N$2,T_PROF[encounter],N$4)</f>
        <v>0</v>
      </c>
      <c r="O1594" s="18">
        <f t="shared" si="171"/>
        <v>0</v>
      </c>
      <c r="P1594" s="1">
        <f t="shared" si="172"/>
        <v>0</v>
      </c>
      <c r="Q1594" s="1">
        <f t="shared" si="173"/>
        <v>0</v>
      </c>
      <c r="R1594" s="1">
        <f t="shared" si="174"/>
        <v>0</v>
      </c>
      <c r="S1594" s="2">
        <f>SUM($R$6:$R1594)/SUM($R$6:$R$1749)</f>
        <v>0.99775439032214541</v>
      </c>
    </row>
    <row r="1595" spans="1:19" x14ac:dyDescent="0.35">
      <c r="A1595">
        <v>1144382177</v>
      </c>
      <c r="B1595" t="s">
        <v>351</v>
      </c>
      <c r="C1595" t="s">
        <v>777</v>
      </c>
      <c r="D1595" s="1">
        <f>SUMIFS(T_PROF[claims],T_PROF[year],D$2,T_PROF[encounter],D$4,T_PROF[bill_npi],$A1595)</f>
        <v>0</v>
      </c>
      <c r="E1595" s="1">
        <f>SUMIFS(T_PROF[claims],T_PROF[year],E$2,T_PROF[encounter],E$4,T_PROF[bill_npi],$A1595)</f>
        <v>0</v>
      </c>
      <c r="F1595" s="1">
        <f t="shared" si="168"/>
        <v>0</v>
      </c>
      <c r="G1595" s="1">
        <f>SUMIFS(T_PROF[claims],T_PROF[year],G$2,T_PROF[encounter],G$4,T_PROF[bill_npi],$A1595)</f>
        <v>0</v>
      </c>
      <c r="H1595" s="1">
        <f>SUMIFS(T_PROF[claims],T_PROF[year],H$2,T_PROF[encounter],H$4,T_PROF[bill_npi],$A1595)</f>
        <v>0</v>
      </c>
      <c r="I1595" s="1">
        <f t="shared" si="169"/>
        <v>0</v>
      </c>
      <c r="J1595" s="1">
        <f>SUMIFS(T_PROF[claims],T_PROF[year],J$2,T_PROF[encounter],J$4,T_PROF[bill_npi],$A1595)</f>
        <v>0</v>
      </c>
      <c r="K1595" s="1">
        <f>SUMIFS(T_PROF[claims],T_PROF[year],K$2,T_PROF[encounter],K$4,T_PROF[bill_npi],$A1595)</f>
        <v>0</v>
      </c>
      <c r="L1595" s="1">
        <f t="shared" si="170"/>
        <v>0</v>
      </c>
      <c r="M1595" s="18">
        <f>SUMIFS(T_PROF[paid_amt],T_PROF[bill_npi],$A1595,T_PROF[year],M$2,T_PROF[encounter],M$4)</f>
        <v>0</v>
      </c>
      <c r="N1595" s="18">
        <f>SUMIFS(T_PROF[paid_amt],T_PROF[bill_npi],$A1595,T_PROF[year],N$2,T_PROF[encounter],N$4)</f>
        <v>0</v>
      </c>
      <c r="O1595" s="18">
        <f t="shared" si="171"/>
        <v>0</v>
      </c>
      <c r="P1595" s="1">
        <f t="shared" si="172"/>
        <v>0</v>
      </c>
      <c r="Q1595" s="1">
        <f t="shared" si="173"/>
        <v>0</v>
      </c>
      <c r="R1595" s="1">
        <f t="shared" si="174"/>
        <v>0</v>
      </c>
      <c r="S1595" s="2">
        <f>SUM($R$6:$R1595)/SUM($R$6:$R$1749)</f>
        <v>0.99775439032214541</v>
      </c>
    </row>
    <row r="1596" spans="1:19" x14ac:dyDescent="0.35">
      <c r="A1596">
        <v>1386872505</v>
      </c>
      <c r="B1596" t="s">
        <v>358</v>
      </c>
      <c r="C1596" t="s">
        <v>777</v>
      </c>
      <c r="D1596" s="1">
        <f>SUMIFS(T_PROF[claims],T_PROF[year],D$2,T_PROF[encounter],D$4,T_PROF[bill_npi],$A1596)</f>
        <v>0</v>
      </c>
      <c r="E1596" s="1">
        <f>SUMIFS(T_PROF[claims],T_PROF[year],E$2,T_PROF[encounter],E$4,T_PROF[bill_npi],$A1596)</f>
        <v>2</v>
      </c>
      <c r="F1596" s="1">
        <f t="shared" si="168"/>
        <v>2</v>
      </c>
      <c r="G1596" s="1">
        <f>SUMIFS(T_PROF[claims],T_PROF[year],G$2,T_PROF[encounter],G$4,T_PROF[bill_npi],$A1596)</f>
        <v>0</v>
      </c>
      <c r="H1596" s="1">
        <f>SUMIFS(T_PROF[claims],T_PROF[year],H$2,T_PROF[encounter],H$4,T_PROF[bill_npi],$A1596)</f>
        <v>0</v>
      </c>
      <c r="I1596" s="1">
        <f t="shared" si="169"/>
        <v>0</v>
      </c>
      <c r="J1596" s="1">
        <f>SUMIFS(T_PROF[claims],T_PROF[year],J$2,T_PROF[encounter],J$4,T_PROF[bill_npi],$A1596)</f>
        <v>1</v>
      </c>
      <c r="K1596" s="1">
        <f>SUMIFS(T_PROF[claims],T_PROF[year],K$2,T_PROF[encounter],K$4,T_PROF[bill_npi],$A1596)</f>
        <v>0</v>
      </c>
      <c r="L1596" s="1">
        <f t="shared" si="170"/>
        <v>1</v>
      </c>
      <c r="M1596" s="18">
        <f>SUMIFS(T_PROF[paid_amt],T_PROF[bill_npi],$A1596,T_PROF[year],M$2,T_PROF[encounter],M$4)</f>
        <v>0</v>
      </c>
      <c r="N1596" s="18">
        <f>SUMIFS(T_PROF[paid_amt],T_PROF[bill_npi],$A1596,T_PROF[year],N$2,T_PROF[encounter],N$4)</f>
        <v>0</v>
      </c>
      <c r="O1596" s="18">
        <f t="shared" si="171"/>
        <v>0</v>
      </c>
      <c r="P1596" s="1">
        <f t="shared" si="172"/>
        <v>0.33333333333333331</v>
      </c>
      <c r="Q1596" s="1">
        <f t="shared" si="173"/>
        <v>0.66666666666666663</v>
      </c>
      <c r="R1596" s="1">
        <f t="shared" si="174"/>
        <v>1</v>
      </c>
      <c r="S1596" s="2">
        <f>SUM($R$6:$R1596)/SUM($R$6:$R$1749)</f>
        <v>0.99778543561723099</v>
      </c>
    </row>
    <row r="1597" spans="1:19" x14ac:dyDescent="0.35">
      <c r="A1597">
        <v>1992962559</v>
      </c>
      <c r="B1597" t="s">
        <v>367</v>
      </c>
      <c r="C1597" t="s">
        <v>2086</v>
      </c>
      <c r="D1597" s="1">
        <f>SUMIFS(T_PROF[claims],T_PROF[year],D$2,T_PROF[encounter],D$4,T_PROF[bill_npi],$A1597)</f>
        <v>0</v>
      </c>
      <c r="E1597" s="1">
        <f>SUMIFS(T_PROF[claims],T_PROF[year],E$2,T_PROF[encounter],E$4,T_PROF[bill_npi],$A1597)</f>
        <v>0</v>
      </c>
      <c r="F1597" s="1">
        <f t="shared" si="168"/>
        <v>0</v>
      </c>
      <c r="G1597" s="1">
        <f>SUMIFS(T_PROF[claims],T_PROF[year],G$2,T_PROF[encounter],G$4,T_PROF[bill_npi],$A1597)</f>
        <v>0</v>
      </c>
      <c r="H1597" s="1">
        <f>SUMIFS(T_PROF[claims],T_PROF[year],H$2,T_PROF[encounter],H$4,T_PROF[bill_npi],$A1597)</f>
        <v>2</v>
      </c>
      <c r="I1597" s="1">
        <f t="shared" si="169"/>
        <v>2</v>
      </c>
      <c r="J1597" s="1">
        <f>SUMIFS(T_PROF[claims],T_PROF[year],J$2,T_PROF[encounter],J$4,T_PROF[bill_npi],$A1597)</f>
        <v>0</v>
      </c>
      <c r="K1597" s="1">
        <f>SUMIFS(T_PROF[claims],T_PROF[year],K$2,T_PROF[encounter],K$4,T_PROF[bill_npi],$A1597)</f>
        <v>0</v>
      </c>
      <c r="L1597" s="1">
        <f t="shared" si="170"/>
        <v>0</v>
      </c>
      <c r="M1597" s="18">
        <f>SUMIFS(T_PROF[paid_amt],T_PROF[bill_npi],$A1597,T_PROF[year],M$2,T_PROF[encounter],M$4)</f>
        <v>0</v>
      </c>
      <c r="N1597" s="18">
        <f>SUMIFS(T_PROF[paid_amt],T_PROF[bill_npi],$A1597,T_PROF[year],N$2,T_PROF[encounter],N$4)</f>
        <v>0</v>
      </c>
      <c r="O1597" s="18">
        <f t="shared" si="171"/>
        <v>0</v>
      </c>
      <c r="P1597" s="1">
        <f t="shared" si="172"/>
        <v>0</v>
      </c>
      <c r="Q1597" s="1">
        <f t="shared" si="173"/>
        <v>0.66666666666666663</v>
      </c>
      <c r="R1597" s="1">
        <f t="shared" si="174"/>
        <v>0.66666666666666663</v>
      </c>
      <c r="S1597" s="2">
        <f>SUM($R$6:$R1597)/SUM($R$6:$R$1749)</f>
        <v>0.99780613248062144</v>
      </c>
    </row>
    <row r="1598" spans="1:19" x14ac:dyDescent="0.35">
      <c r="A1598">
        <v>1114001989</v>
      </c>
      <c r="B1598" t="s">
        <v>351</v>
      </c>
      <c r="C1598" t="s">
        <v>777</v>
      </c>
      <c r="D1598" s="1">
        <f>SUMIFS(T_PROF[claims],T_PROF[year],D$2,T_PROF[encounter],D$4,T_PROF[bill_npi],$A1598)</f>
        <v>0</v>
      </c>
      <c r="E1598" s="1">
        <f>SUMIFS(T_PROF[claims],T_PROF[year],E$2,T_PROF[encounter],E$4,T_PROF[bill_npi],$A1598)</f>
        <v>0</v>
      </c>
      <c r="F1598" s="1">
        <f t="shared" si="168"/>
        <v>0</v>
      </c>
      <c r="G1598" s="1">
        <f>SUMIFS(T_PROF[claims],T_PROF[year],G$2,T_PROF[encounter],G$4,T_PROF[bill_npi],$A1598)</f>
        <v>0</v>
      </c>
      <c r="H1598" s="1">
        <f>SUMIFS(T_PROF[claims],T_PROF[year],H$2,T_PROF[encounter],H$4,T_PROF[bill_npi],$A1598)</f>
        <v>0</v>
      </c>
      <c r="I1598" s="1">
        <f t="shared" si="169"/>
        <v>0</v>
      </c>
      <c r="J1598" s="1">
        <f>SUMIFS(T_PROF[claims],T_PROF[year],J$2,T_PROF[encounter],J$4,T_PROF[bill_npi],$A1598)</f>
        <v>0</v>
      </c>
      <c r="K1598" s="1">
        <f>SUMIFS(T_PROF[claims],T_PROF[year],K$2,T_PROF[encounter],K$4,T_PROF[bill_npi],$A1598)</f>
        <v>0</v>
      </c>
      <c r="L1598" s="1">
        <f t="shared" si="170"/>
        <v>0</v>
      </c>
      <c r="M1598" s="18">
        <f>SUMIFS(T_PROF[paid_amt],T_PROF[bill_npi],$A1598,T_PROF[year],M$2,T_PROF[encounter],M$4)</f>
        <v>0</v>
      </c>
      <c r="N1598" s="18">
        <f>SUMIFS(T_PROF[paid_amt],T_PROF[bill_npi],$A1598,T_PROF[year],N$2,T_PROF[encounter],N$4)</f>
        <v>0</v>
      </c>
      <c r="O1598" s="18">
        <f t="shared" si="171"/>
        <v>0</v>
      </c>
      <c r="P1598" s="1">
        <f t="shared" si="172"/>
        <v>0</v>
      </c>
      <c r="Q1598" s="1">
        <f t="shared" si="173"/>
        <v>0</v>
      </c>
      <c r="R1598" s="1">
        <f t="shared" si="174"/>
        <v>0</v>
      </c>
      <c r="S1598" s="2">
        <f>SUM($R$6:$R1598)/SUM($R$6:$R$1749)</f>
        <v>0.99780613248062144</v>
      </c>
    </row>
    <row r="1599" spans="1:19" x14ac:dyDescent="0.35">
      <c r="A1599">
        <v>1629337696</v>
      </c>
      <c r="B1599" t="s">
        <v>356</v>
      </c>
      <c r="C1599" t="s">
        <v>777</v>
      </c>
      <c r="D1599" s="1">
        <f>SUMIFS(T_PROF[claims],T_PROF[year],D$2,T_PROF[encounter],D$4,T_PROF[bill_npi],$A1599)</f>
        <v>0</v>
      </c>
      <c r="E1599" s="1">
        <f>SUMIFS(T_PROF[claims],T_PROF[year],E$2,T_PROF[encounter],E$4,T_PROF[bill_npi],$A1599)</f>
        <v>0</v>
      </c>
      <c r="F1599" s="1">
        <f t="shared" si="168"/>
        <v>0</v>
      </c>
      <c r="G1599" s="1">
        <f>SUMIFS(T_PROF[claims],T_PROF[year],G$2,T_PROF[encounter],G$4,T_PROF[bill_npi],$A1599)</f>
        <v>0</v>
      </c>
      <c r="H1599" s="1">
        <f>SUMIFS(T_PROF[claims],T_PROF[year],H$2,T_PROF[encounter],H$4,T_PROF[bill_npi],$A1599)</f>
        <v>0</v>
      </c>
      <c r="I1599" s="1">
        <f t="shared" si="169"/>
        <v>0</v>
      </c>
      <c r="J1599" s="1">
        <f>SUMIFS(T_PROF[claims],T_PROF[year],J$2,T_PROF[encounter],J$4,T_PROF[bill_npi],$A1599)</f>
        <v>0</v>
      </c>
      <c r="K1599" s="1">
        <f>SUMIFS(T_PROF[claims],T_PROF[year],K$2,T_PROF[encounter],K$4,T_PROF[bill_npi],$A1599)</f>
        <v>0</v>
      </c>
      <c r="L1599" s="1">
        <f t="shared" si="170"/>
        <v>0</v>
      </c>
      <c r="M1599" s="18">
        <f>SUMIFS(T_PROF[paid_amt],T_PROF[bill_npi],$A1599,T_PROF[year],M$2,T_PROF[encounter],M$4)</f>
        <v>0</v>
      </c>
      <c r="N1599" s="18">
        <f>SUMIFS(T_PROF[paid_amt],T_PROF[bill_npi],$A1599,T_PROF[year],N$2,T_PROF[encounter],N$4)</f>
        <v>0</v>
      </c>
      <c r="O1599" s="18">
        <f t="shared" si="171"/>
        <v>0</v>
      </c>
      <c r="P1599" s="1">
        <f t="shared" si="172"/>
        <v>0</v>
      </c>
      <c r="Q1599" s="1">
        <f t="shared" si="173"/>
        <v>0</v>
      </c>
      <c r="R1599" s="1">
        <f t="shared" si="174"/>
        <v>0</v>
      </c>
      <c r="S1599" s="2">
        <f>SUM($R$6:$R1599)/SUM($R$6:$R$1749)</f>
        <v>0.99780613248062144</v>
      </c>
    </row>
    <row r="1600" spans="1:19" x14ac:dyDescent="0.35">
      <c r="A1600">
        <v>1023031200</v>
      </c>
      <c r="B1600" t="s">
        <v>361</v>
      </c>
      <c r="C1600" t="s">
        <v>546</v>
      </c>
      <c r="D1600" s="1">
        <f>SUMIFS(T_PROF[claims],T_PROF[year],D$2,T_PROF[encounter],D$4,T_PROF[bill_npi],$A1600)</f>
        <v>0</v>
      </c>
      <c r="E1600" s="1">
        <f>SUMIFS(T_PROF[claims],T_PROF[year],E$2,T_PROF[encounter],E$4,T_PROF[bill_npi],$A1600)</f>
        <v>0</v>
      </c>
      <c r="F1600" s="1">
        <f t="shared" si="168"/>
        <v>0</v>
      </c>
      <c r="G1600" s="1">
        <f>SUMIFS(T_PROF[claims],T_PROF[year],G$2,T_PROF[encounter],G$4,T_PROF[bill_npi],$A1600)</f>
        <v>0</v>
      </c>
      <c r="H1600" s="1">
        <f>SUMIFS(T_PROF[claims],T_PROF[year],H$2,T_PROF[encounter],H$4,T_PROF[bill_npi],$A1600)</f>
        <v>2</v>
      </c>
      <c r="I1600" s="1">
        <f t="shared" si="169"/>
        <v>2</v>
      </c>
      <c r="J1600" s="1">
        <f>SUMIFS(T_PROF[claims],T_PROF[year],J$2,T_PROF[encounter],J$4,T_PROF[bill_npi],$A1600)</f>
        <v>0</v>
      </c>
      <c r="K1600" s="1">
        <f>SUMIFS(T_PROF[claims],T_PROF[year],K$2,T_PROF[encounter],K$4,T_PROF[bill_npi],$A1600)</f>
        <v>0</v>
      </c>
      <c r="L1600" s="1">
        <f t="shared" si="170"/>
        <v>0</v>
      </c>
      <c r="M1600" s="18">
        <f>SUMIFS(T_PROF[paid_amt],T_PROF[bill_npi],$A1600,T_PROF[year],M$2,T_PROF[encounter],M$4)</f>
        <v>0</v>
      </c>
      <c r="N1600" s="18">
        <f>SUMIFS(T_PROF[paid_amt],T_PROF[bill_npi],$A1600,T_PROF[year],N$2,T_PROF[encounter],N$4)</f>
        <v>0</v>
      </c>
      <c r="O1600" s="18">
        <f t="shared" si="171"/>
        <v>0</v>
      </c>
      <c r="P1600" s="1">
        <f t="shared" si="172"/>
        <v>0</v>
      </c>
      <c r="Q1600" s="1">
        <f t="shared" si="173"/>
        <v>0.66666666666666663</v>
      </c>
      <c r="R1600" s="1">
        <f t="shared" si="174"/>
        <v>0.66666666666666663</v>
      </c>
      <c r="S1600" s="2">
        <f>SUM($R$6:$R1600)/SUM($R$6:$R$1749)</f>
        <v>0.99782682934401179</v>
      </c>
    </row>
    <row r="1601" spans="1:19" x14ac:dyDescent="0.35">
      <c r="A1601">
        <v>1962846964</v>
      </c>
      <c r="B1601" t="s">
        <v>351</v>
      </c>
      <c r="C1601" t="s">
        <v>777</v>
      </c>
      <c r="D1601" s="1">
        <f>SUMIFS(T_PROF[claims],T_PROF[year],D$2,T_PROF[encounter],D$4,T_PROF[bill_npi],$A1601)</f>
        <v>2</v>
      </c>
      <c r="E1601" s="1">
        <f>SUMIFS(T_PROF[claims],T_PROF[year],E$2,T_PROF[encounter],E$4,T_PROF[bill_npi],$A1601)</f>
        <v>0</v>
      </c>
      <c r="F1601" s="1">
        <f t="shared" si="168"/>
        <v>2</v>
      </c>
      <c r="G1601" s="1">
        <f>SUMIFS(T_PROF[claims],T_PROF[year],G$2,T_PROF[encounter],G$4,T_PROF[bill_npi],$A1601)</f>
        <v>0</v>
      </c>
      <c r="H1601" s="1">
        <f>SUMIFS(T_PROF[claims],T_PROF[year],H$2,T_PROF[encounter],H$4,T_PROF[bill_npi],$A1601)</f>
        <v>0</v>
      </c>
      <c r="I1601" s="1">
        <f t="shared" si="169"/>
        <v>0</v>
      </c>
      <c r="J1601" s="1">
        <f>SUMIFS(T_PROF[claims],T_PROF[year],J$2,T_PROF[encounter],J$4,T_PROF[bill_npi],$A1601)</f>
        <v>0</v>
      </c>
      <c r="K1601" s="1">
        <f>SUMIFS(T_PROF[claims],T_PROF[year],K$2,T_PROF[encounter],K$4,T_PROF[bill_npi],$A1601)</f>
        <v>0</v>
      </c>
      <c r="L1601" s="1">
        <f t="shared" si="170"/>
        <v>0</v>
      </c>
      <c r="M1601" s="18">
        <f>SUMIFS(T_PROF[paid_amt],T_PROF[bill_npi],$A1601,T_PROF[year],M$2,T_PROF[encounter],M$4)</f>
        <v>0</v>
      </c>
      <c r="N1601" s="18">
        <f>SUMIFS(T_PROF[paid_amt],T_PROF[bill_npi],$A1601,T_PROF[year],N$2,T_PROF[encounter],N$4)</f>
        <v>0</v>
      </c>
      <c r="O1601" s="18">
        <f t="shared" si="171"/>
        <v>0</v>
      </c>
      <c r="P1601" s="1">
        <f t="shared" si="172"/>
        <v>0.66666666666666663</v>
      </c>
      <c r="Q1601" s="1">
        <f t="shared" si="173"/>
        <v>0</v>
      </c>
      <c r="R1601" s="1">
        <f t="shared" si="174"/>
        <v>0.66666666666666663</v>
      </c>
      <c r="S1601" s="2">
        <f>SUM($R$6:$R1601)/SUM($R$6:$R$1749)</f>
        <v>0.99784752620740214</v>
      </c>
    </row>
    <row r="1602" spans="1:19" x14ac:dyDescent="0.35">
      <c r="A1602">
        <v>1982789442</v>
      </c>
      <c r="B1602" t="s">
        <v>351</v>
      </c>
      <c r="C1602" t="s">
        <v>777</v>
      </c>
      <c r="D1602" s="1">
        <f>SUMIFS(T_PROF[claims],T_PROF[year],D$2,T_PROF[encounter],D$4,T_PROF[bill_npi],$A1602)</f>
        <v>0</v>
      </c>
      <c r="E1602" s="1">
        <f>SUMIFS(T_PROF[claims],T_PROF[year],E$2,T_PROF[encounter],E$4,T_PROF[bill_npi],$A1602)</f>
        <v>0</v>
      </c>
      <c r="F1602" s="1">
        <f t="shared" si="168"/>
        <v>0</v>
      </c>
      <c r="G1602" s="1">
        <f>SUMIFS(T_PROF[claims],T_PROF[year],G$2,T_PROF[encounter],G$4,T_PROF[bill_npi],$A1602)</f>
        <v>2</v>
      </c>
      <c r="H1602" s="1">
        <f>SUMIFS(T_PROF[claims],T_PROF[year],H$2,T_PROF[encounter],H$4,T_PROF[bill_npi],$A1602)</f>
        <v>0</v>
      </c>
      <c r="I1602" s="1">
        <f t="shared" si="169"/>
        <v>2</v>
      </c>
      <c r="J1602" s="1">
        <f>SUMIFS(T_PROF[claims],T_PROF[year],J$2,T_PROF[encounter],J$4,T_PROF[bill_npi],$A1602)</f>
        <v>0</v>
      </c>
      <c r="K1602" s="1">
        <f>SUMIFS(T_PROF[claims],T_PROF[year],K$2,T_PROF[encounter],K$4,T_PROF[bill_npi],$A1602)</f>
        <v>0</v>
      </c>
      <c r="L1602" s="1">
        <f t="shared" si="170"/>
        <v>0</v>
      </c>
      <c r="M1602" s="18">
        <f>SUMIFS(T_PROF[paid_amt],T_PROF[bill_npi],$A1602,T_PROF[year],M$2,T_PROF[encounter],M$4)</f>
        <v>0</v>
      </c>
      <c r="N1602" s="18">
        <f>SUMIFS(T_PROF[paid_amt],T_PROF[bill_npi],$A1602,T_PROF[year],N$2,T_PROF[encounter],N$4)</f>
        <v>0</v>
      </c>
      <c r="O1602" s="18">
        <f t="shared" si="171"/>
        <v>0</v>
      </c>
      <c r="P1602" s="1">
        <f t="shared" si="172"/>
        <v>0.66666666666666663</v>
      </c>
      <c r="Q1602" s="1">
        <f t="shared" si="173"/>
        <v>0</v>
      </c>
      <c r="R1602" s="1">
        <f t="shared" si="174"/>
        <v>0.66666666666666663</v>
      </c>
      <c r="S1602" s="2">
        <f>SUM($R$6:$R1602)/SUM($R$6:$R$1749)</f>
        <v>0.99786822307079259</v>
      </c>
    </row>
    <row r="1603" spans="1:19" x14ac:dyDescent="0.35">
      <c r="A1603">
        <v>1194785618</v>
      </c>
      <c r="B1603" t="s">
        <v>351</v>
      </c>
      <c r="C1603" t="s">
        <v>777</v>
      </c>
      <c r="D1603" s="1">
        <f>SUMIFS(T_PROF[claims],T_PROF[year],D$2,T_PROF[encounter],D$4,T_PROF[bill_npi],$A1603)</f>
        <v>0</v>
      </c>
      <c r="E1603" s="1">
        <f>SUMIFS(T_PROF[claims],T_PROF[year],E$2,T_PROF[encounter],E$4,T_PROF[bill_npi],$A1603)</f>
        <v>0</v>
      </c>
      <c r="F1603" s="1">
        <f t="shared" si="168"/>
        <v>0</v>
      </c>
      <c r="G1603" s="1">
        <f>SUMIFS(T_PROF[claims],T_PROF[year],G$2,T_PROF[encounter],G$4,T_PROF[bill_npi],$A1603)</f>
        <v>2</v>
      </c>
      <c r="H1603" s="1">
        <f>SUMIFS(T_PROF[claims],T_PROF[year],H$2,T_PROF[encounter],H$4,T_PROF[bill_npi],$A1603)</f>
        <v>0</v>
      </c>
      <c r="I1603" s="1">
        <f t="shared" si="169"/>
        <v>2</v>
      </c>
      <c r="J1603" s="1">
        <f>SUMIFS(T_PROF[claims],T_PROF[year],J$2,T_PROF[encounter],J$4,T_PROF[bill_npi],$A1603)</f>
        <v>1</v>
      </c>
      <c r="K1603" s="1">
        <f>SUMIFS(T_PROF[claims],T_PROF[year],K$2,T_PROF[encounter],K$4,T_PROF[bill_npi],$A1603)</f>
        <v>0</v>
      </c>
      <c r="L1603" s="1">
        <f t="shared" si="170"/>
        <v>1</v>
      </c>
      <c r="M1603" s="18">
        <f>SUMIFS(T_PROF[paid_amt],T_PROF[bill_npi],$A1603,T_PROF[year],M$2,T_PROF[encounter],M$4)</f>
        <v>1720.75</v>
      </c>
      <c r="N1603" s="18">
        <f>SUMIFS(T_PROF[paid_amt],T_PROF[bill_npi],$A1603,T_PROF[year],N$2,T_PROF[encounter],N$4)</f>
        <v>0</v>
      </c>
      <c r="O1603" s="18">
        <f t="shared" si="171"/>
        <v>1720.75</v>
      </c>
      <c r="P1603" s="1">
        <f t="shared" si="172"/>
        <v>1</v>
      </c>
      <c r="Q1603" s="1">
        <f t="shared" si="173"/>
        <v>0</v>
      </c>
      <c r="R1603" s="1">
        <f t="shared" si="174"/>
        <v>1</v>
      </c>
      <c r="S1603" s="2">
        <f>SUM($R$6:$R1603)/SUM($R$6:$R$1749)</f>
        <v>0.99789926836587806</v>
      </c>
    </row>
    <row r="1604" spans="1:19" x14ac:dyDescent="0.35">
      <c r="A1604">
        <v>1790253763</v>
      </c>
      <c r="B1604" t="s">
        <v>367</v>
      </c>
      <c r="C1604" t="s">
        <v>2086</v>
      </c>
      <c r="D1604" s="1">
        <f>SUMIFS(T_PROF[claims],T_PROF[year],D$2,T_PROF[encounter],D$4,T_PROF[bill_npi],$A1604)</f>
        <v>2</v>
      </c>
      <c r="E1604" s="1">
        <f>SUMIFS(T_PROF[claims],T_PROF[year],E$2,T_PROF[encounter],E$4,T_PROF[bill_npi],$A1604)</f>
        <v>0</v>
      </c>
      <c r="F1604" s="1">
        <f t="shared" si="168"/>
        <v>2</v>
      </c>
      <c r="G1604" s="1">
        <f>SUMIFS(T_PROF[claims],T_PROF[year],G$2,T_PROF[encounter],G$4,T_PROF[bill_npi],$A1604)</f>
        <v>0</v>
      </c>
      <c r="H1604" s="1">
        <f>SUMIFS(T_PROF[claims],T_PROF[year],H$2,T_PROF[encounter],H$4,T_PROF[bill_npi],$A1604)</f>
        <v>0</v>
      </c>
      <c r="I1604" s="1">
        <f t="shared" si="169"/>
        <v>0</v>
      </c>
      <c r="J1604" s="1">
        <f>SUMIFS(T_PROF[claims],T_PROF[year],J$2,T_PROF[encounter],J$4,T_PROF[bill_npi],$A1604)</f>
        <v>0</v>
      </c>
      <c r="K1604" s="1">
        <f>SUMIFS(T_PROF[claims],T_PROF[year],K$2,T_PROF[encounter],K$4,T_PROF[bill_npi],$A1604)</f>
        <v>0</v>
      </c>
      <c r="L1604" s="1">
        <f t="shared" si="170"/>
        <v>0</v>
      </c>
      <c r="M1604" s="18">
        <f>SUMIFS(T_PROF[paid_amt],T_PROF[bill_npi],$A1604,T_PROF[year],M$2,T_PROF[encounter],M$4)</f>
        <v>0</v>
      </c>
      <c r="N1604" s="18">
        <f>SUMIFS(T_PROF[paid_amt],T_PROF[bill_npi],$A1604,T_PROF[year],N$2,T_PROF[encounter],N$4)</f>
        <v>0</v>
      </c>
      <c r="O1604" s="18">
        <f t="shared" si="171"/>
        <v>0</v>
      </c>
      <c r="P1604" s="1">
        <f t="shared" si="172"/>
        <v>0.66666666666666663</v>
      </c>
      <c r="Q1604" s="1">
        <f t="shared" si="173"/>
        <v>0</v>
      </c>
      <c r="R1604" s="1">
        <f t="shared" si="174"/>
        <v>0.66666666666666663</v>
      </c>
      <c r="S1604" s="2">
        <f>SUM($R$6:$R1604)/SUM($R$6:$R$1749)</f>
        <v>0.99791996522926851</v>
      </c>
    </row>
    <row r="1605" spans="1:19" x14ac:dyDescent="0.35">
      <c r="A1605">
        <v>1104898899</v>
      </c>
      <c r="B1605" t="s">
        <v>351</v>
      </c>
      <c r="C1605" t="s">
        <v>777</v>
      </c>
      <c r="D1605" s="1">
        <f>SUMIFS(T_PROF[claims],T_PROF[year],D$2,T_PROF[encounter],D$4,T_PROF[bill_npi],$A1605)</f>
        <v>0</v>
      </c>
      <c r="E1605" s="1">
        <f>SUMIFS(T_PROF[claims],T_PROF[year],E$2,T_PROF[encounter],E$4,T_PROF[bill_npi],$A1605)</f>
        <v>0</v>
      </c>
      <c r="F1605" s="1">
        <f t="shared" si="168"/>
        <v>0</v>
      </c>
      <c r="G1605" s="1">
        <f>SUMIFS(T_PROF[claims],T_PROF[year],G$2,T_PROF[encounter],G$4,T_PROF[bill_npi],$A1605)</f>
        <v>2</v>
      </c>
      <c r="H1605" s="1">
        <f>SUMIFS(T_PROF[claims],T_PROF[year],H$2,T_PROF[encounter],H$4,T_PROF[bill_npi],$A1605)</f>
        <v>0</v>
      </c>
      <c r="I1605" s="1">
        <f t="shared" si="169"/>
        <v>2</v>
      </c>
      <c r="J1605" s="1">
        <f>SUMIFS(T_PROF[claims],T_PROF[year],J$2,T_PROF[encounter],J$4,T_PROF[bill_npi],$A1605)</f>
        <v>0</v>
      </c>
      <c r="K1605" s="1">
        <f>SUMIFS(T_PROF[claims],T_PROF[year],K$2,T_PROF[encounter],K$4,T_PROF[bill_npi],$A1605)</f>
        <v>0</v>
      </c>
      <c r="L1605" s="1">
        <f t="shared" si="170"/>
        <v>0</v>
      </c>
      <c r="M1605" s="18">
        <f>SUMIFS(T_PROF[paid_amt],T_PROF[bill_npi],$A1605,T_PROF[year],M$2,T_PROF[encounter],M$4)</f>
        <v>0</v>
      </c>
      <c r="N1605" s="18">
        <f>SUMIFS(T_PROF[paid_amt],T_PROF[bill_npi],$A1605,T_PROF[year],N$2,T_PROF[encounter],N$4)</f>
        <v>0</v>
      </c>
      <c r="O1605" s="18">
        <f t="shared" si="171"/>
        <v>0</v>
      </c>
      <c r="P1605" s="1">
        <f t="shared" si="172"/>
        <v>0.66666666666666663</v>
      </c>
      <c r="Q1605" s="1">
        <f t="shared" si="173"/>
        <v>0</v>
      </c>
      <c r="R1605" s="1">
        <f t="shared" si="174"/>
        <v>0.66666666666666663</v>
      </c>
      <c r="S1605" s="2">
        <f>SUM($R$6:$R1605)/SUM($R$6:$R$1749)</f>
        <v>0.99794066209265886</v>
      </c>
    </row>
    <row r="1606" spans="1:19" x14ac:dyDescent="0.35">
      <c r="A1606">
        <v>1346614443</v>
      </c>
      <c r="B1606" t="s">
        <v>408</v>
      </c>
      <c r="C1606" t="s">
        <v>3498</v>
      </c>
      <c r="D1606" s="1">
        <f>SUMIFS(T_PROF[claims],T_PROF[year],D$2,T_PROF[encounter],D$4,T_PROF[bill_npi],$A1606)</f>
        <v>0</v>
      </c>
      <c r="E1606" s="1">
        <f>SUMIFS(T_PROF[claims],T_PROF[year],E$2,T_PROF[encounter],E$4,T_PROF[bill_npi],$A1606)</f>
        <v>0</v>
      </c>
      <c r="F1606" s="1">
        <f t="shared" ref="F1606:F1669" si="175">SUM(D1606,E1606)</f>
        <v>0</v>
      </c>
      <c r="G1606" s="1">
        <f>SUMIFS(T_PROF[claims],T_PROF[year],G$2,T_PROF[encounter],G$4,T_PROF[bill_npi],$A1606)</f>
        <v>0</v>
      </c>
      <c r="H1606" s="1">
        <f>SUMIFS(T_PROF[claims],T_PROF[year],H$2,T_PROF[encounter],H$4,T_PROF[bill_npi],$A1606)</f>
        <v>0</v>
      </c>
      <c r="I1606" s="1">
        <f t="shared" ref="I1606:I1669" si="176">SUM(G1606,H1606)</f>
        <v>0</v>
      </c>
      <c r="J1606" s="1">
        <f>SUMIFS(T_PROF[claims],T_PROF[year],J$2,T_PROF[encounter],J$4,T_PROF[bill_npi],$A1606)</f>
        <v>0</v>
      </c>
      <c r="K1606" s="1">
        <f>SUMIFS(T_PROF[claims],T_PROF[year],K$2,T_PROF[encounter],K$4,T_PROF[bill_npi],$A1606)</f>
        <v>0</v>
      </c>
      <c r="L1606" s="1">
        <f t="shared" ref="L1606:L1669" si="177">SUM(J1606,K1606)</f>
        <v>0</v>
      </c>
      <c r="M1606" s="18">
        <f>SUMIFS(T_PROF[paid_amt],T_PROF[bill_npi],$A1606,T_PROF[year],M$2,T_PROF[encounter],M$4)</f>
        <v>0</v>
      </c>
      <c r="N1606" s="18">
        <f>SUMIFS(T_PROF[paid_amt],T_PROF[bill_npi],$A1606,T_PROF[year],N$2,T_PROF[encounter],N$4)</f>
        <v>0</v>
      </c>
      <c r="O1606" s="18">
        <f t="shared" si="171"/>
        <v>0</v>
      </c>
      <c r="P1606" s="1">
        <f t="shared" si="172"/>
        <v>0</v>
      </c>
      <c r="Q1606" s="1">
        <f t="shared" si="173"/>
        <v>0</v>
      </c>
      <c r="R1606" s="1">
        <f t="shared" si="174"/>
        <v>0</v>
      </c>
      <c r="S1606" s="2">
        <f>SUM($R$6:$R1606)/SUM($R$6:$R$1749)</f>
        <v>0.99794066209265886</v>
      </c>
    </row>
    <row r="1607" spans="1:19" x14ac:dyDescent="0.35">
      <c r="A1607">
        <v>1083982789</v>
      </c>
      <c r="B1607" t="s">
        <v>352</v>
      </c>
      <c r="C1607" t="s">
        <v>2130</v>
      </c>
      <c r="D1607" s="1">
        <f>SUMIFS(T_PROF[claims],T_PROF[year],D$2,T_PROF[encounter],D$4,T_PROF[bill_npi],$A1607)</f>
        <v>0</v>
      </c>
      <c r="E1607" s="1">
        <f>SUMIFS(T_PROF[claims],T_PROF[year],E$2,T_PROF[encounter],E$4,T_PROF[bill_npi],$A1607)</f>
        <v>0</v>
      </c>
      <c r="F1607" s="1">
        <f t="shared" si="175"/>
        <v>0</v>
      </c>
      <c r="G1607" s="1">
        <f>SUMIFS(T_PROF[claims],T_PROF[year],G$2,T_PROF[encounter],G$4,T_PROF[bill_npi],$A1607)</f>
        <v>0</v>
      </c>
      <c r="H1607" s="1">
        <f>SUMIFS(T_PROF[claims],T_PROF[year],H$2,T_PROF[encounter],H$4,T_PROF[bill_npi],$A1607)</f>
        <v>0</v>
      </c>
      <c r="I1607" s="1">
        <f t="shared" si="176"/>
        <v>0</v>
      </c>
      <c r="J1607" s="1">
        <f>SUMIFS(T_PROF[claims],T_PROF[year],J$2,T_PROF[encounter],J$4,T_PROF[bill_npi],$A1607)</f>
        <v>3</v>
      </c>
      <c r="K1607" s="1">
        <f>SUMIFS(T_PROF[claims],T_PROF[year],K$2,T_PROF[encounter],K$4,T_PROF[bill_npi],$A1607)</f>
        <v>0</v>
      </c>
      <c r="L1607" s="1">
        <f t="shared" si="177"/>
        <v>3</v>
      </c>
      <c r="M1607" s="18">
        <f>SUMIFS(T_PROF[paid_amt],T_PROF[bill_npi],$A1607,T_PROF[year],M$2,T_PROF[encounter],M$4)</f>
        <v>5137.75</v>
      </c>
      <c r="N1607" s="18">
        <f>SUMIFS(T_PROF[paid_amt],T_PROF[bill_npi],$A1607,T_PROF[year],N$2,T_PROF[encounter],N$4)</f>
        <v>0</v>
      </c>
      <c r="O1607" s="18">
        <f t="shared" ref="O1607:O1670" si="178">SUM(M1607:N1607)</f>
        <v>5137.75</v>
      </c>
      <c r="P1607" s="1">
        <f t="shared" ref="P1607:P1670" si="179">AVERAGE(J1607,G1607,D1607)</f>
        <v>1</v>
      </c>
      <c r="Q1607" s="1">
        <f t="shared" ref="Q1607:Q1670" si="180">AVERAGE(K1607,H1607,E1607)</f>
        <v>0</v>
      </c>
      <c r="R1607" s="1">
        <f t="shared" ref="R1607:R1670" si="181">AVERAGE(L1607,I1607,F1607)</f>
        <v>1</v>
      </c>
      <c r="S1607" s="2">
        <f>SUM($R$6:$R1607)/SUM($R$6:$R$1749)</f>
        <v>0.99797170738774443</v>
      </c>
    </row>
    <row r="1608" spans="1:19" x14ac:dyDescent="0.35">
      <c r="A1608">
        <v>1841245289</v>
      </c>
      <c r="B1608" t="s">
        <v>351</v>
      </c>
      <c r="C1608" t="s">
        <v>777</v>
      </c>
      <c r="D1608" s="1">
        <f>SUMIFS(T_PROF[claims],T_PROF[year],D$2,T_PROF[encounter],D$4,T_PROF[bill_npi],$A1608)</f>
        <v>0</v>
      </c>
      <c r="E1608" s="1">
        <f>SUMIFS(T_PROF[claims],T_PROF[year],E$2,T_PROF[encounter],E$4,T_PROF[bill_npi],$A1608)</f>
        <v>0</v>
      </c>
      <c r="F1608" s="1">
        <f t="shared" si="175"/>
        <v>0</v>
      </c>
      <c r="G1608" s="1">
        <f>SUMIFS(T_PROF[claims],T_PROF[year],G$2,T_PROF[encounter],G$4,T_PROF[bill_npi],$A1608)</f>
        <v>0</v>
      </c>
      <c r="H1608" s="1">
        <f>SUMIFS(T_PROF[claims],T_PROF[year],H$2,T_PROF[encounter],H$4,T_PROF[bill_npi],$A1608)</f>
        <v>0</v>
      </c>
      <c r="I1608" s="1">
        <f t="shared" si="176"/>
        <v>0</v>
      </c>
      <c r="J1608" s="1">
        <f>SUMIFS(T_PROF[claims],T_PROF[year],J$2,T_PROF[encounter],J$4,T_PROF[bill_npi],$A1608)</f>
        <v>0</v>
      </c>
      <c r="K1608" s="1">
        <f>SUMIFS(T_PROF[claims],T_PROF[year],K$2,T_PROF[encounter],K$4,T_PROF[bill_npi],$A1608)</f>
        <v>0</v>
      </c>
      <c r="L1608" s="1">
        <f t="shared" si="177"/>
        <v>0</v>
      </c>
      <c r="M1608" s="18">
        <f>SUMIFS(T_PROF[paid_amt],T_PROF[bill_npi],$A1608,T_PROF[year],M$2,T_PROF[encounter],M$4)</f>
        <v>0</v>
      </c>
      <c r="N1608" s="18">
        <f>SUMIFS(T_PROF[paid_amt],T_PROF[bill_npi],$A1608,T_PROF[year],N$2,T_PROF[encounter],N$4)</f>
        <v>0</v>
      </c>
      <c r="O1608" s="18">
        <f t="shared" si="178"/>
        <v>0</v>
      </c>
      <c r="P1608" s="1">
        <f t="shared" si="179"/>
        <v>0</v>
      </c>
      <c r="Q1608" s="1">
        <f t="shared" si="180"/>
        <v>0</v>
      </c>
      <c r="R1608" s="1">
        <f t="shared" si="181"/>
        <v>0</v>
      </c>
      <c r="S1608" s="2">
        <f>SUM($R$6:$R1608)/SUM($R$6:$R$1749)</f>
        <v>0.99797170738774443</v>
      </c>
    </row>
    <row r="1609" spans="1:19" x14ac:dyDescent="0.35">
      <c r="A1609">
        <v>1548210966</v>
      </c>
      <c r="B1609" t="s">
        <v>351</v>
      </c>
      <c r="C1609" t="s">
        <v>777</v>
      </c>
      <c r="D1609" s="1">
        <f>SUMIFS(T_PROF[claims],T_PROF[year],D$2,T_PROF[encounter],D$4,T_PROF[bill_npi],$A1609)</f>
        <v>0</v>
      </c>
      <c r="E1609" s="1">
        <f>SUMIFS(T_PROF[claims],T_PROF[year],E$2,T_PROF[encounter],E$4,T_PROF[bill_npi],$A1609)</f>
        <v>0</v>
      </c>
      <c r="F1609" s="1">
        <f t="shared" si="175"/>
        <v>0</v>
      </c>
      <c r="G1609" s="1">
        <f>SUMIFS(T_PROF[claims],T_PROF[year],G$2,T_PROF[encounter],G$4,T_PROF[bill_npi],$A1609)</f>
        <v>0</v>
      </c>
      <c r="H1609" s="1">
        <f>SUMIFS(T_PROF[claims],T_PROF[year],H$2,T_PROF[encounter],H$4,T_PROF[bill_npi],$A1609)</f>
        <v>0</v>
      </c>
      <c r="I1609" s="1">
        <f t="shared" si="176"/>
        <v>0</v>
      </c>
      <c r="J1609" s="1">
        <f>SUMIFS(T_PROF[claims],T_PROF[year],J$2,T_PROF[encounter],J$4,T_PROF[bill_npi],$A1609)</f>
        <v>0</v>
      </c>
      <c r="K1609" s="1">
        <f>SUMIFS(T_PROF[claims],T_PROF[year],K$2,T_PROF[encounter],K$4,T_PROF[bill_npi],$A1609)</f>
        <v>0</v>
      </c>
      <c r="L1609" s="1">
        <f t="shared" si="177"/>
        <v>0</v>
      </c>
      <c r="M1609" s="18">
        <f>SUMIFS(T_PROF[paid_amt],T_PROF[bill_npi],$A1609,T_PROF[year],M$2,T_PROF[encounter],M$4)</f>
        <v>0</v>
      </c>
      <c r="N1609" s="18">
        <f>SUMIFS(T_PROF[paid_amt],T_PROF[bill_npi],$A1609,T_PROF[year],N$2,T_PROF[encounter],N$4)</f>
        <v>0</v>
      </c>
      <c r="O1609" s="18">
        <f t="shared" si="178"/>
        <v>0</v>
      </c>
      <c r="P1609" s="1">
        <f t="shared" si="179"/>
        <v>0</v>
      </c>
      <c r="Q1609" s="1">
        <f t="shared" si="180"/>
        <v>0</v>
      </c>
      <c r="R1609" s="1">
        <f t="shared" si="181"/>
        <v>0</v>
      </c>
      <c r="S1609" s="2">
        <f>SUM($R$6:$R1609)/SUM($R$6:$R$1749)</f>
        <v>0.99797170738774443</v>
      </c>
    </row>
    <row r="1610" spans="1:19" x14ac:dyDescent="0.35">
      <c r="A1610">
        <v>1013055680</v>
      </c>
      <c r="B1610" t="s">
        <v>367</v>
      </c>
      <c r="C1610" t="s">
        <v>2086</v>
      </c>
      <c r="D1610" s="1">
        <f>SUMIFS(T_PROF[claims],T_PROF[year],D$2,T_PROF[encounter],D$4,T_PROF[bill_npi],$A1610)</f>
        <v>0</v>
      </c>
      <c r="E1610" s="1">
        <f>SUMIFS(T_PROF[claims],T_PROF[year],E$2,T_PROF[encounter],E$4,T_PROF[bill_npi],$A1610)</f>
        <v>0</v>
      </c>
      <c r="F1610" s="1">
        <f t="shared" si="175"/>
        <v>0</v>
      </c>
      <c r="G1610" s="1">
        <f>SUMIFS(T_PROF[claims],T_PROF[year],G$2,T_PROF[encounter],G$4,T_PROF[bill_npi],$A1610)</f>
        <v>0</v>
      </c>
      <c r="H1610" s="1">
        <f>SUMIFS(T_PROF[claims],T_PROF[year],H$2,T_PROF[encounter],H$4,T_PROF[bill_npi],$A1610)</f>
        <v>0</v>
      </c>
      <c r="I1610" s="1">
        <f t="shared" si="176"/>
        <v>0</v>
      </c>
      <c r="J1610" s="1">
        <f>SUMIFS(T_PROF[claims],T_PROF[year],J$2,T_PROF[encounter],J$4,T_PROF[bill_npi],$A1610)</f>
        <v>0</v>
      </c>
      <c r="K1610" s="1">
        <f>SUMIFS(T_PROF[claims],T_PROF[year],K$2,T_PROF[encounter],K$4,T_PROF[bill_npi],$A1610)</f>
        <v>0</v>
      </c>
      <c r="L1610" s="1">
        <f t="shared" si="177"/>
        <v>0</v>
      </c>
      <c r="M1610" s="18">
        <f>SUMIFS(T_PROF[paid_amt],T_PROF[bill_npi],$A1610,T_PROF[year],M$2,T_PROF[encounter],M$4)</f>
        <v>0</v>
      </c>
      <c r="N1610" s="18">
        <f>SUMIFS(T_PROF[paid_amt],T_PROF[bill_npi],$A1610,T_PROF[year],N$2,T_PROF[encounter],N$4)</f>
        <v>0</v>
      </c>
      <c r="O1610" s="18">
        <f t="shared" si="178"/>
        <v>0</v>
      </c>
      <c r="P1610" s="1">
        <f t="shared" si="179"/>
        <v>0</v>
      </c>
      <c r="Q1610" s="1">
        <f t="shared" si="180"/>
        <v>0</v>
      </c>
      <c r="R1610" s="1">
        <f t="shared" si="181"/>
        <v>0</v>
      </c>
      <c r="S1610" s="2">
        <f>SUM($R$6:$R1610)/SUM($R$6:$R$1749)</f>
        <v>0.99797170738774443</v>
      </c>
    </row>
    <row r="1611" spans="1:19" x14ac:dyDescent="0.35">
      <c r="A1611">
        <v>1013144633</v>
      </c>
      <c r="B1611" t="s">
        <v>351</v>
      </c>
      <c r="C1611" t="s">
        <v>777</v>
      </c>
      <c r="D1611" s="1">
        <f>SUMIFS(T_PROF[claims],T_PROF[year],D$2,T_PROF[encounter],D$4,T_PROF[bill_npi],$A1611)</f>
        <v>0</v>
      </c>
      <c r="E1611" s="1">
        <f>SUMIFS(T_PROF[claims],T_PROF[year],E$2,T_PROF[encounter],E$4,T_PROF[bill_npi],$A1611)</f>
        <v>0</v>
      </c>
      <c r="F1611" s="1">
        <f t="shared" si="175"/>
        <v>0</v>
      </c>
      <c r="G1611" s="1">
        <f>SUMIFS(T_PROF[claims],T_PROF[year],G$2,T_PROF[encounter],G$4,T_PROF[bill_npi],$A1611)</f>
        <v>0</v>
      </c>
      <c r="H1611" s="1">
        <f>SUMIFS(T_PROF[claims],T_PROF[year],H$2,T_PROF[encounter],H$4,T_PROF[bill_npi],$A1611)</f>
        <v>0</v>
      </c>
      <c r="I1611" s="1">
        <f t="shared" si="176"/>
        <v>0</v>
      </c>
      <c r="J1611" s="1">
        <f>SUMIFS(T_PROF[claims],T_PROF[year],J$2,T_PROF[encounter],J$4,T_PROF[bill_npi],$A1611)</f>
        <v>0</v>
      </c>
      <c r="K1611" s="1">
        <f>SUMIFS(T_PROF[claims],T_PROF[year],K$2,T_PROF[encounter],K$4,T_PROF[bill_npi],$A1611)</f>
        <v>0</v>
      </c>
      <c r="L1611" s="1">
        <f t="shared" si="177"/>
        <v>0</v>
      </c>
      <c r="M1611" s="18">
        <f>SUMIFS(T_PROF[paid_amt],T_PROF[bill_npi],$A1611,T_PROF[year],M$2,T_PROF[encounter],M$4)</f>
        <v>0</v>
      </c>
      <c r="N1611" s="18">
        <f>SUMIFS(T_PROF[paid_amt],T_PROF[bill_npi],$A1611,T_PROF[year],N$2,T_PROF[encounter],N$4)</f>
        <v>0</v>
      </c>
      <c r="O1611" s="18">
        <f t="shared" si="178"/>
        <v>0</v>
      </c>
      <c r="P1611" s="1">
        <f t="shared" si="179"/>
        <v>0</v>
      </c>
      <c r="Q1611" s="1">
        <f t="shared" si="180"/>
        <v>0</v>
      </c>
      <c r="R1611" s="1">
        <f t="shared" si="181"/>
        <v>0</v>
      </c>
      <c r="S1611" s="2">
        <f>SUM($R$6:$R1611)/SUM($R$6:$R$1749)</f>
        <v>0.99797170738774443</v>
      </c>
    </row>
    <row r="1612" spans="1:19" x14ac:dyDescent="0.35">
      <c r="A1612">
        <v>1932183928</v>
      </c>
      <c r="B1612" t="s">
        <v>342</v>
      </c>
      <c r="C1612" t="e">
        <v>#N/A</v>
      </c>
      <c r="D1612" s="1">
        <f>SUMIFS(T_PROF[claims],T_PROF[year],D$2,T_PROF[encounter],D$4,T_PROF[bill_npi],$A1612)</f>
        <v>2</v>
      </c>
      <c r="E1612" s="1">
        <f>SUMIFS(T_PROF[claims],T_PROF[year],E$2,T_PROF[encounter],E$4,T_PROF[bill_npi],$A1612)</f>
        <v>0</v>
      </c>
      <c r="F1612" s="1">
        <f t="shared" si="175"/>
        <v>2</v>
      </c>
      <c r="G1612" s="1">
        <f>SUMIFS(T_PROF[claims],T_PROF[year],G$2,T_PROF[encounter],G$4,T_PROF[bill_npi],$A1612)</f>
        <v>0</v>
      </c>
      <c r="H1612" s="1">
        <f>SUMIFS(T_PROF[claims],T_PROF[year],H$2,T_PROF[encounter],H$4,T_PROF[bill_npi],$A1612)</f>
        <v>0</v>
      </c>
      <c r="I1612" s="1">
        <f t="shared" si="176"/>
        <v>0</v>
      </c>
      <c r="J1612" s="1">
        <f>SUMIFS(T_PROF[claims],T_PROF[year],J$2,T_PROF[encounter],J$4,T_PROF[bill_npi],$A1612)</f>
        <v>0</v>
      </c>
      <c r="K1612" s="1">
        <f>SUMIFS(T_PROF[claims],T_PROF[year],K$2,T_PROF[encounter],K$4,T_PROF[bill_npi],$A1612)</f>
        <v>0</v>
      </c>
      <c r="L1612" s="1">
        <f t="shared" si="177"/>
        <v>0</v>
      </c>
      <c r="M1612" s="18">
        <f>SUMIFS(T_PROF[paid_amt],T_PROF[bill_npi],$A1612,T_PROF[year],M$2,T_PROF[encounter],M$4)</f>
        <v>0</v>
      </c>
      <c r="N1612" s="18">
        <f>SUMIFS(T_PROF[paid_amt],T_PROF[bill_npi],$A1612,T_PROF[year],N$2,T_PROF[encounter],N$4)</f>
        <v>0</v>
      </c>
      <c r="O1612" s="18">
        <f t="shared" si="178"/>
        <v>0</v>
      </c>
      <c r="P1612" s="1">
        <f t="shared" si="179"/>
        <v>0.66666666666666663</v>
      </c>
      <c r="Q1612" s="1">
        <f t="shared" si="180"/>
        <v>0</v>
      </c>
      <c r="R1612" s="1">
        <f t="shared" si="181"/>
        <v>0.66666666666666663</v>
      </c>
      <c r="S1612" s="2">
        <f>SUM($R$6:$R1612)/SUM($R$6:$R$1749)</f>
        <v>0.99799240425113478</v>
      </c>
    </row>
    <row r="1613" spans="1:19" x14ac:dyDescent="0.35">
      <c r="A1613">
        <v>1992808315</v>
      </c>
      <c r="B1613" t="s">
        <v>351</v>
      </c>
      <c r="C1613" t="s">
        <v>777</v>
      </c>
      <c r="D1613" s="1">
        <f>SUMIFS(T_PROF[claims],T_PROF[year],D$2,T_PROF[encounter],D$4,T_PROF[bill_npi],$A1613)</f>
        <v>0</v>
      </c>
      <c r="E1613" s="1">
        <f>SUMIFS(T_PROF[claims],T_PROF[year],E$2,T_PROF[encounter],E$4,T_PROF[bill_npi],$A1613)</f>
        <v>0</v>
      </c>
      <c r="F1613" s="1">
        <f t="shared" si="175"/>
        <v>0</v>
      </c>
      <c r="G1613" s="1">
        <f>SUMIFS(T_PROF[claims],T_PROF[year],G$2,T_PROF[encounter],G$4,T_PROF[bill_npi],$A1613)</f>
        <v>0</v>
      </c>
      <c r="H1613" s="1">
        <f>SUMIFS(T_PROF[claims],T_PROF[year],H$2,T_PROF[encounter],H$4,T_PROF[bill_npi],$A1613)</f>
        <v>0</v>
      </c>
      <c r="I1613" s="1">
        <f t="shared" si="176"/>
        <v>0</v>
      </c>
      <c r="J1613" s="1">
        <f>SUMIFS(T_PROF[claims],T_PROF[year],J$2,T_PROF[encounter],J$4,T_PROF[bill_npi],$A1613)</f>
        <v>0</v>
      </c>
      <c r="K1613" s="1">
        <f>SUMIFS(T_PROF[claims],T_PROF[year],K$2,T_PROF[encounter],K$4,T_PROF[bill_npi],$A1613)</f>
        <v>0</v>
      </c>
      <c r="L1613" s="1">
        <f t="shared" si="177"/>
        <v>0</v>
      </c>
      <c r="M1613" s="18">
        <f>SUMIFS(T_PROF[paid_amt],T_PROF[bill_npi],$A1613,T_PROF[year],M$2,T_PROF[encounter],M$4)</f>
        <v>0</v>
      </c>
      <c r="N1613" s="18">
        <f>SUMIFS(T_PROF[paid_amt],T_PROF[bill_npi],$A1613,T_PROF[year],N$2,T_PROF[encounter],N$4)</f>
        <v>0</v>
      </c>
      <c r="O1613" s="18">
        <f t="shared" si="178"/>
        <v>0</v>
      </c>
      <c r="P1613" s="1">
        <f t="shared" si="179"/>
        <v>0</v>
      </c>
      <c r="Q1613" s="1">
        <f t="shared" si="180"/>
        <v>0</v>
      </c>
      <c r="R1613" s="1">
        <f t="shared" si="181"/>
        <v>0</v>
      </c>
      <c r="S1613" s="2">
        <f>SUM($R$6:$R1613)/SUM($R$6:$R$1749)</f>
        <v>0.99799240425113478</v>
      </c>
    </row>
    <row r="1614" spans="1:19" x14ac:dyDescent="0.35">
      <c r="A1614">
        <v>1174518690</v>
      </c>
      <c r="B1614" t="s">
        <v>351</v>
      </c>
      <c r="C1614" t="s">
        <v>777</v>
      </c>
      <c r="D1614" s="1">
        <f>SUMIFS(T_PROF[claims],T_PROF[year],D$2,T_PROF[encounter],D$4,T_PROF[bill_npi],$A1614)</f>
        <v>0</v>
      </c>
      <c r="E1614" s="1">
        <f>SUMIFS(T_PROF[claims],T_PROF[year],E$2,T_PROF[encounter],E$4,T_PROF[bill_npi],$A1614)</f>
        <v>0</v>
      </c>
      <c r="F1614" s="1">
        <f t="shared" si="175"/>
        <v>0</v>
      </c>
      <c r="G1614" s="1">
        <f>SUMIFS(T_PROF[claims],T_PROF[year],G$2,T_PROF[encounter],G$4,T_PROF[bill_npi],$A1614)</f>
        <v>0</v>
      </c>
      <c r="H1614" s="1">
        <f>SUMIFS(T_PROF[claims],T_PROF[year],H$2,T_PROF[encounter],H$4,T_PROF[bill_npi],$A1614)</f>
        <v>0</v>
      </c>
      <c r="I1614" s="1">
        <f t="shared" si="176"/>
        <v>0</v>
      </c>
      <c r="J1614" s="1">
        <f>SUMIFS(T_PROF[claims],T_PROF[year],J$2,T_PROF[encounter],J$4,T_PROF[bill_npi],$A1614)</f>
        <v>0</v>
      </c>
      <c r="K1614" s="1">
        <f>SUMIFS(T_PROF[claims],T_PROF[year],K$2,T_PROF[encounter],K$4,T_PROF[bill_npi],$A1614)</f>
        <v>0</v>
      </c>
      <c r="L1614" s="1">
        <f t="shared" si="177"/>
        <v>0</v>
      </c>
      <c r="M1614" s="18">
        <f>SUMIFS(T_PROF[paid_amt],T_PROF[bill_npi],$A1614,T_PROF[year],M$2,T_PROF[encounter],M$4)</f>
        <v>0</v>
      </c>
      <c r="N1614" s="18">
        <f>SUMIFS(T_PROF[paid_amt],T_PROF[bill_npi],$A1614,T_PROF[year],N$2,T_PROF[encounter],N$4)</f>
        <v>0</v>
      </c>
      <c r="O1614" s="18">
        <f t="shared" si="178"/>
        <v>0</v>
      </c>
      <c r="P1614" s="1">
        <f t="shared" si="179"/>
        <v>0</v>
      </c>
      <c r="Q1614" s="1">
        <f t="shared" si="180"/>
        <v>0</v>
      </c>
      <c r="R1614" s="1">
        <f t="shared" si="181"/>
        <v>0</v>
      </c>
      <c r="S1614" s="2">
        <f>SUM($R$6:$R1614)/SUM($R$6:$R$1749)</f>
        <v>0.99799240425113478</v>
      </c>
    </row>
    <row r="1615" spans="1:19" x14ac:dyDescent="0.35">
      <c r="A1615">
        <v>1891138863</v>
      </c>
      <c r="B1615" t="s">
        <v>351</v>
      </c>
      <c r="C1615" t="s">
        <v>777</v>
      </c>
      <c r="D1615" s="1">
        <f>SUMIFS(T_PROF[claims],T_PROF[year],D$2,T_PROF[encounter],D$4,T_PROF[bill_npi],$A1615)</f>
        <v>0</v>
      </c>
      <c r="E1615" s="1">
        <f>SUMIFS(T_PROF[claims],T_PROF[year],E$2,T_PROF[encounter],E$4,T_PROF[bill_npi],$A1615)</f>
        <v>2</v>
      </c>
      <c r="F1615" s="1">
        <f t="shared" si="175"/>
        <v>2</v>
      </c>
      <c r="G1615" s="1">
        <f>SUMIFS(T_PROF[claims],T_PROF[year],G$2,T_PROF[encounter],G$4,T_PROF[bill_npi],$A1615)</f>
        <v>0</v>
      </c>
      <c r="H1615" s="1">
        <f>SUMIFS(T_PROF[claims],T_PROF[year],H$2,T_PROF[encounter],H$4,T_PROF[bill_npi],$A1615)</f>
        <v>0</v>
      </c>
      <c r="I1615" s="1">
        <f t="shared" si="176"/>
        <v>0</v>
      </c>
      <c r="J1615" s="1">
        <f>SUMIFS(T_PROF[claims],T_PROF[year],J$2,T_PROF[encounter],J$4,T_PROF[bill_npi],$A1615)</f>
        <v>0</v>
      </c>
      <c r="K1615" s="1">
        <f>SUMIFS(T_PROF[claims],T_PROF[year],K$2,T_PROF[encounter],K$4,T_PROF[bill_npi],$A1615)</f>
        <v>0</v>
      </c>
      <c r="L1615" s="1">
        <f t="shared" si="177"/>
        <v>0</v>
      </c>
      <c r="M1615" s="18">
        <f>SUMIFS(T_PROF[paid_amt],T_PROF[bill_npi],$A1615,T_PROF[year],M$2,T_PROF[encounter],M$4)</f>
        <v>0</v>
      </c>
      <c r="N1615" s="18">
        <f>SUMIFS(T_PROF[paid_amt],T_PROF[bill_npi],$A1615,T_PROF[year],N$2,T_PROF[encounter],N$4)</f>
        <v>0</v>
      </c>
      <c r="O1615" s="18">
        <f t="shared" si="178"/>
        <v>0</v>
      </c>
      <c r="P1615" s="1">
        <f t="shared" si="179"/>
        <v>0</v>
      </c>
      <c r="Q1615" s="1">
        <f t="shared" si="180"/>
        <v>0.66666666666666663</v>
      </c>
      <c r="R1615" s="1">
        <f t="shared" si="181"/>
        <v>0.66666666666666663</v>
      </c>
      <c r="S1615" s="2">
        <f>SUM($R$6:$R1615)/SUM($R$6:$R$1749)</f>
        <v>0.99801310111452524</v>
      </c>
    </row>
    <row r="1616" spans="1:19" x14ac:dyDescent="0.35">
      <c r="A1616">
        <v>1447457445</v>
      </c>
      <c r="B1616" t="s">
        <v>357</v>
      </c>
      <c r="C1616" t="s">
        <v>2208</v>
      </c>
      <c r="D1616" s="1">
        <f>SUMIFS(T_PROF[claims],T_PROF[year],D$2,T_PROF[encounter],D$4,T_PROF[bill_npi],$A1616)</f>
        <v>0</v>
      </c>
      <c r="E1616" s="1">
        <f>SUMIFS(T_PROF[claims],T_PROF[year],E$2,T_PROF[encounter],E$4,T_PROF[bill_npi],$A1616)</f>
        <v>0</v>
      </c>
      <c r="F1616" s="1">
        <f t="shared" si="175"/>
        <v>0</v>
      </c>
      <c r="G1616" s="1">
        <f>SUMIFS(T_PROF[claims],T_PROF[year],G$2,T_PROF[encounter],G$4,T_PROF[bill_npi],$A1616)</f>
        <v>0</v>
      </c>
      <c r="H1616" s="1">
        <f>SUMIFS(T_PROF[claims],T_PROF[year],H$2,T_PROF[encounter],H$4,T_PROF[bill_npi],$A1616)</f>
        <v>0</v>
      </c>
      <c r="I1616" s="1">
        <f t="shared" si="176"/>
        <v>0</v>
      </c>
      <c r="J1616" s="1">
        <f>SUMIFS(T_PROF[claims],T_PROF[year],J$2,T_PROF[encounter],J$4,T_PROF[bill_npi],$A1616)</f>
        <v>0</v>
      </c>
      <c r="K1616" s="1">
        <f>SUMIFS(T_PROF[claims],T_PROF[year],K$2,T_PROF[encounter],K$4,T_PROF[bill_npi],$A1616)</f>
        <v>0</v>
      </c>
      <c r="L1616" s="1">
        <f t="shared" si="177"/>
        <v>0</v>
      </c>
      <c r="M1616" s="18">
        <f>SUMIFS(T_PROF[paid_amt],T_PROF[bill_npi],$A1616,T_PROF[year],M$2,T_PROF[encounter],M$4)</f>
        <v>0</v>
      </c>
      <c r="N1616" s="18">
        <f>SUMIFS(T_PROF[paid_amt],T_PROF[bill_npi],$A1616,T_PROF[year],N$2,T_PROF[encounter],N$4)</f>
        <v>0</v>
      </c>
      <c r="O1616" s="18">
        <f t="shared" si="178"/>
        <v>0</v>
      </c>
      <c r="P1616" s="1">
        <f t="shared" si="179"/>
        <v>0</v>
      </c>
      <c r="Q1616" s="1">
        <f t="shared" si="180"/>
        <v>0</v>
      </c>
      <c r="R1616" s="1">
        <f t="shared" si="181"/>
        <v>0</v>
      </c>
      <c r="S1616" s="2">
        <f>SUM($R$6:$R1616)/SUM($R$6:$R$1749)</f>
        <v>0.99801310111452524</v>
      </c>
    </row>
    <row r="1617" spans="1:19" x14ac:dyDescent="0.35">
      <c r="A1617">
        <v>1285641514</v>
      </c>
      <c r="B1617" t="s">
        <v>353</v>
      </c>
      <c r="C1617" t="s">
        <v>3196</v>
      </c>
      <c r="D1617" s="1">
        <f>SUMIFS(T_PROF[claims],T_PROF[year],D$2,T_PROF[encounter],D$4,T_PROF[bill_npi],$A1617)</f>
        <v>0</v>
      </c>
      <c r="E1617" s="1">
        <f>SUMIFS(T_PROF[claims],T_PROF[year],E$2,T_PROF[encounter],E$4,T_PROF[bill_npi],$A1617)</f>
        <v>0</v>
      </c>
      <c r="F1617" s="1">
        <f t="shared" si="175"/>
        <v>0</v>
      </c>
      <c r="G1617" s="1">
        <f>SUMIFS(T_PROF[claims],T_PROF[year],G$2,T_PROF[encounter],G$4,T_PROF[bill_npi],$A1617)</f>
        <v>0</v>
      </c>
      <c r="H1617" s="1">
        <f>SUMIFS(T_PROF[claims],T_PROF[year],H$2,T_PROF[encounter],H$4,T_PROF[bill_npi],$A1617)</f>
        <v>2</v>
      </c>
      <c r="I1617" s="1">
        <f t="shared" si="176"/>
        <v>2</v>
      </c>
      <c r="J1617" s="1">
        <f>SUMIFS(T_PROF[claims],T_PROF[year],J$2,T_PROF[encounter],J$4,T_PROF[bill_npi],$A1617)</f>
        <v>0</v>
      </c>
      <c r="K1617" s="1">
        <f>SUMIFS(T_PROF[claims],T_PROF[year],K$2,T_PROF[encounter],K$4,T_PROF[bill_npi],$A1617)</f>
        <v>0</v>
      </c>
      <c r="L1617" s="1">
        <f t="shared" si="177"/>
        <v>0</v>
      </c>
      <c r="M1617" s="18">
        <f>SUMIFS(T_PROF[paid_amt],T_PROF[bill_npi],$A1617,T_PROF[year],M$2,T_PROF[encounter],M$4)</f>
        <v>0</v>
      </c>
      <c r="N1617" s="18">
        <f>SUMIFS(T_PROF[paid_amt],T_PROF[bill_npi],$A1617,T_PROF[year],N$2,T_PROF[encounter],N$4)</f>
        <v>0</v>
      </c>
      <c r="O1617" s="18">
        <f t="shared" si="178"/>
        <v>0</v>
      </c>
      <c r="P1617" s="1">
        <f t="shared" si="179"/>
        <v>0</v>
      </c>
      <c r="Q1617" s="1">
        <f t="shared" si="180"/>
        <v>0.66666666666666663</v>
      </c>
      <c r="R1617" s="1">
        <f t="shared" si="181"/>
        <v>0.66666666666666663</v>
      </c>
      <c r="S1617" s="2">
        <f>SUM($R$6:$R1617)/SUM($R$6:$R$1749)</f>
        <v>0.99803379797791558</v>
      </c>
    </row>
    <row r="1618" spans="1:19" x14ac:dyDescent="0.35">
      <c r="A1618">
        <v>1609956184</v>
      </c>
      <c r="B1618" t="s">
        <v>351</v>
      </c>
      <c r="C1618" t="s">
        <v>777</v>
      </c>
      <c r="D1618" s="1">
        <f>SUMIFS(T_PROF[claims],T_PROF[year],D$2,T_PROF[encounter],D$4,T_PROF[bill_npi],$A1618)</f>
        <v>0</v>
      </c>
      <c r="E1618" s="1">
        <f>SUMIFS(T_PROF[claims],T_PROF[year],E$2,T_PROF[encounter],E$4,T_PROF[bill_npi],$A1618)</f>
        <v>0</v>
      </c>
      <c r="F1618" s="1">
        <f t="shared" si="175"/>
        <v>0</v>
      </c>
      <c r="G1618" s="1">
        <f>SUMIFS(T_PROF[claims],T_PROF[year],G$2,T_PROF[encounter],G$4,T_PROF[bill_npi],$A1618)</f>
        <v>0</v>
      </c>
      <c r="H1618" s="1">
        <f>SUMIFS(T_PROF[claims],T_PROF[year],H$2,T_PROF[encounter],H$4,T_PROF[bill_npi],$A1618)</f>
        <v>0</v>
      </c>
      <c r="I1618" s="1">
        <f t="shared" si="176"/>
        <v>0</v>
      </c>
      <c r="J1618" s="1">
        <f>SUMIFS(T_PROF[claims],T_PROF[year],J$2,T_PROF[encounter],J$4,T_PROF[bill_npi],$A1618)</f>
        <v>0</v>
      </c>
      <c r="K1618" s="1">
        <f>SUMIFS(T_PROF[claims],T_PROF[year],K$2,T_PROF[encounter],K$4,T_PROF[bill_npi],$A1618)</f>
        <v>0</v>
      </c>
      <c r="L1618" s="1">
        <f t="shared" si="177"/>
        <v>0</v>
      </c>
      <c r="M1618" s="18">
        <f>SUMIFS(T_PROF[paid_amt],T_PROF[bill_npi],$A1618,T_PROF[year],M$2,T_PROF[encounter],M$4)</f>
        <v>0</v>
      </c>
      <c r="N1618" s="18">
        <f>SUMIFS(T_PROF[paid_amt],T_PROF[bill_npi],$A1618,T_PROF[year],N$2,T_PROF[encounter],N$4)</f>
        <v>0</v>
      </c>
      <c r="O1618" s="18">
        <f t="shared" si="178"/>
        <v>0</v>
      </c>
      <c r="P1618" s="1">
        <f t="shared" si="179"/>
        <v>0</v>
      </c>
      <c r="Q1618" s="1">
        <f t="shared" si="180"/>
        <v>0</v>
      </c>
      <c r="R1618" s="1">
        <f t="shared" si="181"/>
        <v>0</v>
      </c>
      <c r="S1618" s="2">
        <f>SUM($R$6:$R1618)/SUM($R$6:$R$1749)</f>
        <v>0.99803379797791558</v>
      </c>
    </row>
    <row r="1619" spans="1:19" x14ac:dyDescent="0.35">
      <c r="A1619">
        <v>1306132162</v>
      </c>
      <c r="B1619" t="s">
        <v>372</v>
      </c>
      <c r="C1619" t="s">
        <v>2697</v>
      </c>
      <c r="D1619" s="1">
        <f>SUMIFS(T_PROF[claims],T_PROF[year],D$2,T_PROF[encounter],D$4,T_PROF[bill_npi],$A1619)</f>
        <v>0</v>
      </c>
      <c r="E1619" s="1">
        <f>SUMIFS(T_PROF[claims],T_PROF[year],E$2,T_PROF[encounter],E$4,T_PROF[bill_npi],$A1619)</f>
        <v>0</v>
      </c>
      <c r="F1619" s="1">
        <f t="shared" si="175"/>
        <v>0</v>
      </c>
      <c r="G1619" s="1">
        <f>SUMIFS(T_PROF[claims],T_PROF[year],G$2,T_PROF[encounter],G$4,T_PROF[bill_npi],$A1619)</f>
        <v>0</v>
      </c>
      <c r="H1619" s="1">
        <f>SUMIFS(T_PROF[claims],T_PROF[year],H$2,T_PROF[encounter],H$4,T_PROF[bill_npi],$A1619)</f>
        <v>0</v>
      </c>
      <c r="I1619" s="1">
        <f t="shared" si="176"/>
        <v>0</v>
      </c>
      <c r="J1619" s="1">
        <f>SUMIFS(T_PROF[claims],T_PROF[year],J$2,T_PROF[encounter],J$4,T_PROF[bill_npi],$A1619)</f>
        <v>0</v>
      </c>
      <c r="K1619" s="1">
        <f>SUMIFS(T_PROF[claims],T_PROF[year],K$2,T_PROF[encounter],K$4,T_PROF[bill_npi],$A1619)</f>
        <v>0</v>
      </c>
      <c r="L1619" s="1">
        <f t="shared" si="177"/>
        <v>0</v>
      </c>
      <c r="M1619" s="18">
        <f>SUMIFS(T_PROF[paid_amt],T_PROF[bill_npi],$A1619,T_PROF[year],M$2,T_PROF[encounter],M$4)</f>
        <v>0</v>
      </c>
      <c r="N1619" s="18">
        <f>SUMIFS(T_PROF[paid_amt],T_PROF[bill_npi],$A1619,T_PROF[year],N$2,T_PROF[encounter],N$4)</f>
        <v>0</v>
      </c>
      <c r="O1619" s="18">
        <f t="shared" si="178"/>
        <v>0</v>
      </c>
      <c r="P1619" s="1">
        <f t="shared" si="179"/>
        <v>0</v>
      </c>
      <c r="Q1619" s="1">
        <f t="shared" si="180"/>
        <v>0</v>
      </c>
      <c r="R1619" s="1">
        <f t="shared" si="181"/>
        <v>0</v>
      </c>
      <c r="S1619" s="2">
        <f>SUM($R$6:$R1619)/SUM($R$6:$R$1749)</f>
        <v>0.99803379797791558</v>
      </c>
    </row>
    <row r="1620" spans="1:19" x14ac:dyDescent="0.35">
      <c r="A1620">
        <v>1295966745</v>
      </c>
      <c r="B1620" t="s">
        <v>351</v>
      </c>
      <c r="C1620" t="s">
        <v>777</v>
      </c>
      <c r="D1620" s="1">
        <f>SUMIFS(T_PROF[claims],T_PROF[year],D$2,T_PROF[encounter],D$4,T_PROF[bill_npi],$A1620)</f>
        <v>0</v>
      </c>
      <c r="E1620" s="1">
        <f>SUMIFS(T_PROF[claims],T_PROF[year],E$2,T_PROF[encounter],E$4,T_PROF[bill_npi],$A1620)</f>
        <v>0</v>
      </c>
      <c r="F1620" s="1">
        <f t="shared" si="175"/>
        <v>0</v>
      </c>
      <c r="G1620" s="1">
        <f>SUMIFS(T_PROF[claims],T_PROF[year],G$2,T_PROF[encounter],G$4,T_PROF[bill_npi],$A1620)</f>
        <v>0</v>
      </c>
      <c r="H1620" s="1">
        <f>SUMIFS(T_PROF[claims],T_PROF[year],H$2,T_PROF[encounter],H$4,T_PROF[bill_npi],$A1620)</f>
        <v>0</v>
      </c>
      <c r="I1620" s="1">
        <f t="shared" si="176"/>
        <v>0</v>
      </c>
      <c r="J1620" s="1">
        <f>SUMIFS(T_PROF[claims],T_PROF[year],J$2,T_PROF[encounter],J$4,T_PROF[bill_npi],$A1620)</f>
        <v>0</v>
      </c>
      <c r="K1620" s="1">
        <f>SUMIFS(T_PROF[claims],T_PROF[year],K$2,T_PROF[encounter],K$4,T_PROF[bill_npi],$A1620)</f>
        <v>0</v>
      </c>
      <c r="L1620" s="1">
        <f t="shared" si="177"/>
        <v>0</v>
      </c>
      <c r="M1620" s="18">
        <f>SUMIFS(T_PROF[paid_amt],T_PROF[bill_npi],$A1620,T_PROF[year],M$2,T_PROF[encounter],M$4)</f>
        <v>0</v>
      </c>
      <c r="N1620" s="18">
        <f>SUMIFS(T_PROF[paid_amt],T_PROF[bill_npi],$A1620,T_PROF[year],N$2,T_PROF[encounter],N$4)</f>
        <v>0</v>
      </c>
      <c r="O1620" s="18">
        <f t="shared" si="178"/>
        <v>0</v>
      </c>
      <c r="P1620" s="1">
        <f t="shared" si="179"/>
        <v>0</v>
      </c>
      <c r="Q1620" s="1">
        <f t="shared" si="180"/>
        <v>0</v>
      </c>
      <c r="R1620" s="1">
        <f t="shared" si="181"/>
        <v>0</v>
      </c>
      <c r="S1620" s="2">
        <f>SUM($R$6:$R1620)/SUM($R$6:$R$1749)</f>
        <v>0.99803379797791558</v>
      </c>
    </row>
    <row r="1621" spans="1:19" x14ac:dyDescent="0.35">
      <c r="A1621">
        <v>1992758031</v>
      </c>
      <c r="B1621" t="s">
        <v>351</v>
      </c>
      <c r="C1621" t="s">
        <v>777</v>
      </c>
      <c r="D1621" s="1">
        <f>SUMIFS(T_PROF[claims],T_PROF[year],D$2,T_PROF[encounter],D$4,T_PROF[bill_npi],$A1621)</f>
        <v>0</v>
      </c>
      <c r="E1621" s="1">
        <f>SUMIFS(T_PROF[claims],T_PROF[year],E$2,T_PROF[encounter],E$4,T_PROF[bill_npi],$A1621)</f>
        <v>0</v>
      </c>
      <c r="F1621" s="1">
        <f t="shared" si="175"/>
        <v>0</v>
      </c>
      <c r="G1621" s="1">
        <f>SUMIFS(T_PROF[claims],T_PROF[year],G$2,T_PROF[encounter],G$4,T_PROF[bill_npi],$A1621)</f>
        <v>0</v>
      </c>
      <c r="H1621" s="1">
        <f>SUMIFS(T_PROF[claims],T_PROF[year],H$2,T_PROF[encounter],H$4,T_PROF[bill_npi],$A1621)</f>
        <v>0</v>
      </c>
      <c r="I1621" s="1">
        <f t="shared" si="176"/>
        <v>0</v>
      </c>
      <c r="J1621" s="1">
        <f>SUMIFS(T_PROF[claims],T_PROF[year],J$2,T_PROF[encounter],J$4,T_PROF[bill_npi],$A1621)</f>
        <v>0</v>
      </c>
      <c r="K1621" s="1">
        <f>SUMIFS(T_PROF[claims],T_PROF[year],K$2,T_PROF[encounter],K$4,T_PROF[bill_npi],$A1621)</f>
        <v>0</v>
      </c>
      <c r="L1621" s="1">
        <f t="shared" si="177"/>
        <v>0</v>
      </c>
      <c r="M1621" s="18">
        <f>SUMIFS(T_PROF[paid_amt],T_PROF[bill_npi],$A1621,T_PROF[year],M$2,T_PROF[encounter],M$4)</f>
        <v>0</v>
      </c>
      <c r="N1621" s="18">
        <f>SUMIFS(T_PROF[paid_amt],T_PROF[bill_npi],$A1621,T_PROF[year],N$2,T_PROF[encounter],N$4)</f>
        <v>0</v>
      </c>
      <c r="O1621" s="18">
        <f t="shared" si="178"/>
        <v>0</v>
      </c>
      <c r="P1621" s="1">
        <f t="shared" si="179"/>
        <v>0</v>
      </c>
      <c r="Q1621" s="1">
        <f t="shared" si="180"/>
        <v>0</v>
      </c>
      <c r="R1621" s="1">
        <f t="shared" si="181"/>
        <v>0</v>
      </c>
      <c r="S1621" s="2">
        <f>SUM($R$6:$R1621)/SUM($R$6:$R$1749)</f>
        <v>0.99803379797791558</v>
      </c>
    </row>
    <row r="1622" spans="1:19" x14ac:dyDescent="0.35">
      <c r="A1622">
        <v>1336225150</v>
      </c>
      <c r="B1622" t="s">
        <v>409</v>
      </c>
      <c r="C1622" t="s">
        <v>1158</v>
      </c>
      <c r="D1622" s="1">
        <f>SUMIFS(T_PROF[claims],T_PROF[year],D$2,T_PROF[encounter],D$4,T_PROF[bill_npi],$A1622)</f>
        <v>0</v>
      </c>
      <c r="E1622" s="1">
        <f>SUMIFS(T_PROF[claims],T_PROF[year],E$2,T_PROF[encounter],E$4,T_PROF[bill_npi],$A1622)</f>
        <v>0</v>
      </c>
      <c r="F1622" s="1">
        <f t="shared" si="175"/>
        <v>0</v>
      </c>
      <c r="G1622" s="1">
        <f>SUMIFS(T_PROF[claims],T_PROF[year],G$2,T_PROF[encounter],G$4,T_PROF[bill_npi],$A1622)</f>
        <v>0</v>
      </c>
      <c r="H1622" s="1">
        <f>SUMIFS(T_PROF[claims],T_PROF[year],H$2,T_PROF[encounter],H$4,T_PROF[bill_npi],$A1622)</f>
        <v>0</v>
      </c>
      <c r="I1622" s="1">
        <f t="shared" si="176"/>
        <v>0</v>
      </c>
      <c r="J1622" s="1">
        <f>SUMIFS(T_PROF[claims],T_PROF[year],J$2,T_PROF[encounter],J$4,T_PROF[bill_npi],$A1622)</f>
        <v>0</v>
      </c>
      <c r="K1622" s="1">
        <f>SUMIFS(T_PROF[claims],T_PROF[year],K$2,T_PROF[encounter],K$4,T_PROF[bill_npi],$A1622)</f>
        <v>0</v>
      </c>
      <c r="L1622" s="1">
        <f t="shared" si="177"/>
        <v>0</v>
      </c>
      <c r="M1622" s="18">
        <f>SUMIFS(T_PROF[paid_amt],T_PROF[bill_npi],$A1622,T_PROF[year],M$2,T_PROF[encounter],M$4)</f>
        <v>0</v>
      </c>
      <c r="N1622" s="18">
        <f>SUMIFS(T_PROF[paid_amt],T_PROF[bill_npi],$A1622,T_PROF[year],N$2,T_PROF[encounter],N$4)</f>
        <v>0</v>
      </c>
      <c r="O1622" s="18">
        <f t="shared" si="178"/>
        <v>0</v>
      </c>
      <c r="P1622" s="1">
        <f t="shared" si="179"/>
        <v>0</v>
      </c>
      <c r="Q1622" s="1">
        <f t="shared" si="180"/>
        <v>0</v>
      </c>
      <c r="R1622" s="1">
        <f t="shared" si="181"/>
        <v>0</v>
      </c>
      <c r="S1622" s="2">
        <f>SUM($R$6:$R1622)/SUM($R$6:$R$1749)</f>
        <v>0.99803379797791558</v>
      </c>
    </row>
    <row r="1623" spans="1:19" x14ac:dyDescent="0.35">
      <c r="A1623">
        <v>1073624532</v>
      </c>
      <c r="B1623" t="s">
        <v>367</v>
      </c>
      <c r="C1623" t="s">
        <v>2086</v>
      </c>
      <c r="D1623" s="1">
        <f>SUMIFS(T_PROF[claims],T_PROF[year],D$2,T_PROF[encounter],D$4,T_PROF[bill_npi],$A1623)</f>
        <v>0</v>
      </c>
      <c r="E1623" s="1">
        <f>SUMIFS(T_PROF[claims],T_PROF[year],E$2,T_PROF[encounter],E$4,T_PROF[bill_npi],$A1623)</f>
        <v>0</v>
      </c>
      <c r="F1623" s="1">
        <f t="shared" si="175"/>
        <v>0</v>
      </c>
      <c r="G1623" s="1">
        <f>SUMIFS(T_PROF[claims],T_PROF[year],G$2,T_PROF[encounter],G$4,T_PROF[bill_npi],$A1623)</f>
        <v>0</v>
      </c>
      <c r="H1623" s="1">
        <f>SUMIFS(T_PROF[claims],T_PROF[year],H$2,T_PROF[encounter],H$4,T_PROF[bill_npi],$A1623)</f>
        <v>0</v>
      </c>
      <c r="I1623" s="1">
        <f t="shared" si="176"/>
        <v>0</v>
      </c>
      <c r="J1623" s="1">
        <f>SUMIFS(T_PROF[claims],T_PROF[year],J$2,T_PROF[encounter],J$4,T_PROF[bill_npi],$A1623)</f>
        <v>0</v>
      </c>
      <c r="K1623" s="1">
        <f>SUMIFS(T_PROF[claims],T_PROF[year],K$2,T_PROF[encounter],K$4,T_PROF[bill_npi],$A1623)</f>
        <v>0</v>
      </c>
      <c r="L1623" s="1">
        <f t="shared" si="177"/>
        <v>0</v>
      </c>
      <c r="M1623" s="18">
        <f>SUMIFS(T_PROF[paid_amt],T_PROF[bill_npi],$A1623,T_PROF[year],M$2,T_PROF[encounter],M$4)</f>
        <v>0</v>
      </c>
      <c r="N1623" s="18">
        <f>SUMIFS(T_PROF[paid_amt],T_PROF[bill_npi],$A1623,T_PROF[year],N$2,T_PROF[encounter],N$4)</f>
        <v>0</v>
      </c>
      <c r="O1623" s="18">
        <f t="shared" si="178"/>
        <v>0</v>
      </c>
      <c r="P1623" s="1">
        <f t="shared" si="179"/>
        <v>0</v>
      </c>
      <c r="Q1623" s="1">
        <f t="shared" si="180"/>
        <v>0</v>
      </c>
      <c r="R1623" s="1">
        <f t="shared" si="181"/>
        <v>0</v>
      </c>
      <c r="S1623" s="2">
        <f>SUM($R$6:$R1623)/SUM($R$6:$R$1749)</f>
        <v>0.99803379797791558</v>
      </c>
    </row>
    <row r="1624" spans="1:19" x14ac:dyDescent="0.35">
      <c r="A1624">
        <v>1720374986</v>
      </c>
      <c r="B1624" t="s">
        <v>351</v>
      </c>
      <c r="C1624" t="s">
        <v>777</v>
      </c>
      <c r="D1624" s="1">
        <f>SUMIFS(T_PROF[claims],T_PROF[year],D$2,T_PROF[encounter],D$4,T_PROF[bill_npi],$A1624)</f>
        <v>0</v>
      </c>
      <c r="E1624" s="1">
        <f>SUMIFS(T_PROF[claims],T_PROF[year],E$2,T_PROF[encounter],E$4,T_PROF[bill_npi],$A1624)</f>
        <v>0</v>
      </c>
      <c r="F1624" s="1">
        <f t="shared" si="175"/>
        <v>0</v>
      </c>
      <c r="G1624" s="1">
        <f>SUMIFS(T_PROF[claims],T_PROF[year],G$2,T_PROF[encounter],G$4,T_PROF[bill_npi],$A1624)</f>
        <v>2</v>
      </c>
      <c r="H1624" s="1">
        <f>SUMIFS(T_PROF[claims],T_PROF[year],H$2,T_PROF[encounter],H$4,T_PROF[bill_npi],$A1624)</f>
        <v>0</v>
      </c>
      <c r="I1624" s="1">
        <f t="shared" si="176"/>
        <v>2</v>
      </c>
      <c r="J1624" s="1">
        <f>SUMIFS(T_PROF[claims],T_PROF[year],J$2,T_PROF[encounter],J$4,T_PROF[bill_npi],$A1624)</f>
        <v>0</v>
      </c>
      <c r="K1624" s="1">
        <f>SUMIFS(T_PROF[claims],T_PROF[year],K$2,T_PROF[encounter],K$4,T_PROF[bill_npi],$A1624)</f>
        <v>0</v>
      </c>
      <c r="L1624" s="1">
        <f t="shared" si="177"/>
        <v>0</v>
      </c>
      <c r="M1624" s="18">
        <f>SUMIFS(T_PROF[paid_amt],T_PROF[bill_npi],$A1624,T_PROF[year],M$2,T_PROF[encounter],M$4)</f>
        <v>0</v>
      </c>
      <c r="N1624" s="18">
        <f>SUMIFS(T_PROF[paid_amt],T_PROF[bill_npi],$A1624,T_PROF[year],N$2,T_PROF[encounter],N$4)</f>
        <v>0</v>
      </c>
      <c r="O1624" s="18">
        <f t="shared" si="178"/>
        <v>0</v>
      </c>
      <c r="P1624" s="1">
        <f t="shared" si="179"/>
        <v>0.66666666666666663</v>
      </c>
      <c r="Q1624" s="1">
        <f t="shared" si="180"/>
        <v>0</v>
      </c>
      <c r="R1624" s="1">
        <f t="shared" si="181"/>
        <v>0.66666666666666663</v>
      </c>
      <c r="S1624" s="2">
        <f>SUM($R$6:$R1624)/SUM($R$6:$R$1749)</f>
        <v>0.99805449484130593</v>
      </c>
    </row>
    <row r="1625" spans="1:19" x14ac:dyDescent="0.35">
      <c r="A1625">
        <v>1205225430</v>
      </c>
      <c r="B1625" t="s">
        <v>351</v>
      </c>
      <c r="C1625" t="s">
        <v>777</v>
      </c>
      <c r="D1625" s="1">
        <f>SUMIFS(T_PROF[claims],T_PROF[year],D$2,T_PROF[encounter],D$4,T_PROF[bill_npi],$A1625)</f>
        <v>0</v>
      </c>
      <c r="E1625" s="1">
        <f>SUMIFS(T_PROF[claims],T_PROF[year],E$2,T_PROF[encounter],E$4,T_PROF[bill_npi],$A1625)</f>
        <v>0</v>
      </c>
      <c r="F1625" s="1">
        <f t="shared" si="175"/>
        <v>0</v>
      </c>
      <c r="G1625" s="1">
        <f>SUMIFS(T_PROF[claims],T_PROF[year],G$2,T_PROF[encounter],G$4,T_PROF[bill_npi],$A1625)</f>
        <v>0</v>
      </c>
      <c r="H1625" s="1">
        <f>SUMIFS(T_PROF[claims],T_PROF[year],H$2,T_PROF[encounter],H$4,T_PROF[bill_npi],$A1625)</f>
        <v>0</v>
      </c>
      <c r="I1625" s="1">
        <f t="shared" si="176"/>
        <v>0</v>
      </c>
      <c r="J1625" s="1">
        <f>SUMIFS(T_PROF[claims],T_PROF[year],J$2,T_PROF[encounter],J$4,T_PROF[bill_npi],$A1625)</f>
        <v>0</v>
      </c>
      <c r="K1625" s="1">
        <f>SUMIFS(T_PROF[claims],T_PROF[year],K$2,T_PROF[encounter],K$4,T_PROF[bill_npi],$A1625)</f>
        <v>0</v>
      </c>
      <c r="L1625" s="1">
        <f t="shared" si="177"/>
        <v>0</v>
      </c>
      <c r="M1625" s="18">
        <f>SUMIFS(T_PROF[paid_amt],T_PROF[bill_npi],$A1625,T_PROF[year],M$2,T_PROF[encounter],M$4)</f>
        <v>0</v>
      </c>
      <c r="N1625" s="18">
        <f>SUMIFS(T_PROF[paid_amt],T_PROF[bill_npi],$A1625,T_PROF[year],N$2,T_PROF[encounter],N$4)</f>
        <v>0</v>
      </c>
      <c r="O1625" s="18">
        <f t="shared" si="178"/>
        <v>0</v>
      </c>
      <c r="P1625" s="1">
        <f t="shared" si="179"/>
        <v>0</v>
      </c>
      <c r="Q1625" s="1">
        <f t="shared" si="180"/>
        <v>0</v>
      </c>
      <c r="R1625" s="1">
        <f t="shared" si="181"/>
        <v>0</v>
      </c>
      <c r="S1625" s="2">
        <f>SUM($R$6:$R1625)/SUM($R$6:$R$1749)</f>
        <v>0.99805449484130593</v>
      </c>
    </row>
    <row r="1626" spans="1:19" x14ac:dyDescent="0.35">
      <c r="A1626">
        <v>1952488231</v>
      </c>
      <c r="B1626" t="s">
        <v>351</v>
      </c>
      <c r="C1626" t="s">
        <v>777</v>
      </c>
      <c r="D1626" s="1">
        <f>SUMIFS(T_PROF[claims],T_PROF[year],D$2,T_PROF[encounter],D$4,T_PROF[bill_npi],$A1626)</f>
        <v>2</v>
      </c>
      <c r="E1626" s="1">
        <f>SUMIFS(T_PROF[claims],T_PROF[year],E$2,T_PROF[encounter],E$4,T_PROF[bill_npi],$A1626)</f>
        <v>0</v>
      </c>
      <c r="F1626" s="1">
        <f t="shared" si="175"/>
        <v>2</v>
      </c>
      <c r="G1626" s="1">
        <f>SUMIFS(T_PROF[claims],T_PROF[year],G$2,T_PROF[encounter],G$4,T_PROF[bill_npi],$A1626)</f>
        <v>0</v>
      </c>
      <c r="H1626" s="1">
        <f>SUMIFS(T_PROF[claims],T_PROF[year],H$2,T_PROF[encounter],H$4,T_PROF[bill_npi],$A1626)</f>
        <v>0</v>
      </c>
      <c r="I1626" s="1">
        <f t="shared" si="176"/>
        <v>0</v>
      </c>
      <c r="J1626" s="1">
        <f>SUMIFS(T_PROF[claims],T_PROF[year],J$2,T_PROF[encounter],J$4,T_PROF[bill_npi],$A1626)</f>
        <v>1</v>
      </c>
      <c r="K1626" s="1">
        <f>SUMIFS(T_PROF[claims],T_PROF[year],K$2,T_PROF[encounter],K$4,T_PROF[bill_npi],$A1626)</f>
        <v>0</v>
      </c>
      <c r="L1626" s="1">
        <f t="shared" si="177"/>
        <v>1</v>
      </c>
      <c r="M1626" s="18">
        <f>SUMIFS(T_PROF[paid_amt],T_PROF[bill_npi],$A1626,T_PROF[year],M$2,T_PROF[encounter],M$4)</f>
        <v>1720.75</v>
      </c>
      <c r="N1626" s="18">
        <f>SUMIFS(T_PROF[paid_amt],T_PROF[bill_npi],$A1626,T_PROF[year],N$2,T_PROF[encounter],N$4)</f>
        <v>0</v>
      </c>
      <c r="O1626" s="18">
        <f t="shared" si="178"/>
        <v>1720.75</v>
      </c>
      <c r="P1626" s="1">
        <f t="shared" si="179"/>
        <v>1</v>
      </c>
      <c r="Q1626" s="1">
        <f t="shared" si="180"/>
        <v>0</v>
      </c>
      <c r="R1626" s="1">
        <f t="shared" si="181"/>
        <v>1</v>
      </c>
      <c r="S1626" s="2">
        <f>SUM($R$6:$R1626)/SUM($R$6:$R$1749)</f>
        <v>0.9980855401363915</v>
      </c>
    </row>
    <row r="1627" spans="1:19" x14ac:dyDescent="0.35">
      <c r="A1627">
        <v>1598928178</v>
      </c>
      <c r="B1627" t="s">
        <v>351</v>
      </c>
      <c r="C1627" t="s">
        <v>777</v>
      </c>
      <c r="D1627" s="1">
        <f>SUMIFS(T_PROF[claims],T_PROF[year],D$2,T_PROF[encounter],D$4,T_PROF[bill_npi],$A1627)</f>
        <v>0</v>
      </c>
      <c r="E1627" s="1">
        <f>SUMIFS(T_PROF[claims],T_PROF[year],E$2,T_PROF[encounter],E$4,T_PROF[bill_npi],$A1627)</f>
        <v>0</v>
      </c>
      <c r="F1627" s="1">
        <f t="shared" si="175"/>
        <v>0</v>
      </c>
      <c r="G1627" s="1">
        <f>SUMIFS(T_PROF[claims],T_PROF[year],G$2,T_PROF[encounter],G$4,T_PROF[bill_npi],$A1627)</f>
        <v>0</v>
      </c>
      <c r="H1627" s="1">
        <f>SUMIFS(T_PROF[claims],T_PROF[year],H$2,T_PROF[encounter],H$4,T_PROF[bill_npi],$A1627)</f>
        <v>0</v>
      </c>
      <c r="I1627" s="1">
        <f t="shared" si="176"/>
        <v>0</v>
      </c>
      <c r="J1627" s="1">
        <f>SUMIFS(T_PROF[claims],T_PROF[year],J$2,T_PROF[encounter],J$4,T_PROF[bill_npi],$A1627)</f>
        <v>0</v>
      </c>
      <c r="K1627" s="1">
        <f>SUMIFS(T_PROF[claims],T_PROF[year],K$2,T_PROF[encounter],K$4,T_PROF[bill_npi],$A1627)</f>
        <v>0</v>
      </c>
      <c r="L1627" s="1">
        <f t="shared" si="177"/>
        <v>0</v>
      </c>
      <c r="M1627" s="18">
        <f>SUMIFS(T_PROF[paid_amt],T_PROF[bill_npi],$A1627,T_PROF[year],M$2,T_PROF[encounter],M$4)</f>
        <v>0</v>
      </c>
      <c r="N1627" s="18">
        <f>SUMIFS(T_PROF[paid_amt],T_PROF[bill_npi],$A1627,T_PROF[year],N$2,T_PROF[encounter],N$4)</f>
        <v>0</v>
      </c>
      <c r="O1627" s="18">
        <f t="shared" si="178"/>
        <v>0</v>
      </c>
      <c r="P1627" s="1">
        <f t="shared" si="179"/>
        <v>0</v>
      </c>
      <c r="Q1627" s="1">
        <f t="shared" si="180"/>
        <v>0</v>
      </c>
      <c r="R1627" s="1">
        <f t="shared" si="181"/>
        <v>0</v>
      </c>
      <c r="S1627" s="2">
        <f>SUM($R$6:$R1627)/SUM($R$6:$R$1749)</f>
        <v>0.9980855401363915</v>
      </c>
    </row>
    <row r="1628" spans="1:19" x14ac:dyDescent="0.35">
      <c r="A1628">
        <v>1659378206</v>
      </c>
      <c r="B1628" t="s">
        <v>357</v>
      </c>
      <c r="C1628" t="s">
        <v>2208</v>
      </c>
      <c r="D1628" s="1">
        <f>SUMIFS(T_PROF[claims],T_PROF[year],D$2,T_PROF[encounter],D$4,T_PROF[bill_npi],$A1628)</f>
        <v>0</v>
      </c>
      <c r="E1628" s="1">
        <f>SUMIFS(T_PROF[claims],T_PROF[year],E$2,T_PROF[encounter],E$4,T_PROF[bill_npi],$A1628)</f>
        <v>0</v>
      </c>
      <c r="F1628" s="1">
        <f t="shared" si="175"/>
        <v>0</v>
      </c>
      <c r="G1628" s="1">
        <f>SUMIFS(T_PROF[claims],T_PROF[year],G$2,T_PROF[encounter],G$4,T_PROF[bill_npi],$A1628)</f>
        <v>0</v>
      </c>
      <c r="H1628" s="1">
        <f>SUMIFS(T_PROF[claims],T_PROF[year],H$2,T_PROF[encounter],H$4,T_PROF[bill_npi],$A1628)</f>
        <v>0</v>
      </c>
      <c r="I1628" s="1">
        <f t="shared" si="176"/>
        <v>0</v>
      </c>
      <c r="J1628" s="1">
        <f>SUMIFS(T_PROF[claims],T_PROF[year],J$2,T_PROF[encounter],J$4,T_PROF[bill_npi],$A1628)</f>
        <v>0</v>
      </c>
      <c r="K1628" s="1">
        <f>SUMIFS(T_PROF[claims],T_PROF[year],K$2,T_PROF[encounter],K$4,T_PROF[bill_npi],$A1628)</f>
        <v>0</v>
      </c>
      <c r="L1628" s="1">
        <f t="shared" si="177"/>
        <v>0</v>
      </c>
      <c r="M1628" s="18">
        <f>SUMIFS(T_PROF[paid_amt],T_PROF[bill_npi],$A1628,T_PROF[year],M$2,T_PROF[encounter],M$4)</f>
        <v>0</v>
      </c>
      <c r="N1628" s="18">
        <f>SUMIFS(T_PROF[paid_amt],T_PROF[bill_npi],$A1628,T_PROF[year],N$2,T_PROF[encounter],N$4)</f>
        <v>0</v>
      </c>
      <c r="O1628" s="18">
        <f t="shared" si="178"/>
        <v>0</v>
      </c>
      <c r="P1628" s="1">
        <f t="shared" si="179"/>
        <v>0</v>
      </c>
      <c r="Q1628" s="1">
        <f t="shared" si="180"/>
        <v>0</v>
      </c>
      <c r="R1628" s="1">
        <f t="shared" si="181"/>
        <v>0</v>
      </c>
      <c r="S1628" s="2">
        <f>SUM($R$6:$R1628)/SUM($R$6:$R$1749)</f>
        <v>0.9980855401363915</v>
      </c>
    </row>
    <row r="1629" spans="1:19" x14ac:dyDescent="0.35">
      <c r="A1629">
        <v>1265879340</v>
      </c>
      <c r="B1629" t="s">
        <v>351</v>
      </c>
      <c r="C1629" t="s">
        <v>777</v>
      </c>
      <c r="D1629" s="1">
        <f>SUMIFS(T_PROF[claims],T_PROF[year],D$2,T_PROF[encounter],D$4,T_PROF[bill_npi],$A1629)</f>
        <v>0</v>
      </c>
      <c r="E1629" s="1">
        <f>SUMIFS(T_PROF[claims],T_PROF[year],E$2,T_PROF[encounter],E$4,T_PROF[bill_npi],$A1629)</f>
        <v>0</v>
      </c>
      <c r="F1629" s="1">
        <f t="shared" si="175"/>
        <v>0</v>
      </c>
      <c r="G1629" s="1">
        <f>SUMIFS(T_PROF[claims],T_PROF[year],G$2,T_PROF[encounter],G$4,T_PROF[bill_npi],$A1629)</f>
        <v>0</v>
      </c>
      <c r="H1629" s="1">
        <f>SUMIFS(T_PROF[claims],T_PROF[year],H$2,T_PROF[encounter],H$4,T_PROF[bill_npi],$A1629)</f>
        <v>0</v>
      </c>
      <c r="I1629" s="1">
        <f t="shared" si="176"/>
        <v>0</v>
      </c>
      <c r="J1629" s="1">
        <f>SUMIFS(T_PROF[claims],T_PROF[year],J$2,T_PROF[encounter],J$4,T_PROF[bill_npi],$A1629)</f>
        <v>0</v>
      </c>
      <c r="K1629" s="1">
        <f>SUMIFS(T_PROF[claims],T_PROF[year],K$2,T_PROF[encounter],K$4,T_PROF[bill_npi],$A1629)</f>
        <v>0</v>
      </c>
      <c r="L1629" s="1">
        <f t="shared" si="177"/>
        <v>0</v>
      </c>
      <c r="M1629" s="18">
        <f>SUMIFS(T_PROF[paid_amt],T_PROF[bill_npi],$A1629,T_PROF[year],M$2,T_PROF[encounter],M$4)</f>
        <v>0</v>
      </c>
      <c r="N1629" s="18">
        <f>SUMIFS(T_PROF[paid_amt],T_PROF[bill_npi],$A1629,T_PROF[year],N$2,T_PROF[encounter],N$4)</f>
        <v>0</v>
      </c>
      <c r="O1629" s="18">
        <f t="shared" si="178"/>
        <v>0</v>
      </c>
      <c r="P1629" s="1">
        <f t="shared" si="179"/>
        <v>0</v>
      </c>
      <c r="Q1629" s="1">
        <f t="shared" si="180"/>
        <v>0</v>
      </c>
      <c r="R1629" s="1">
        <f t="shared" si="181"/>
        <v>0</v>
      </c>
      <c r="S1629" s="2">
        <f>SUM($R$6:$R1629)/SUM($R$6:$R$1749)</f>
        <v>0.9980855401363915</v>
      </c>
    </row>
    <row r="1630" spans="1:19" x14ac:dyDescent="0.35">
      <c r="A1630">
        <v>1689603789</v>
      </c>
      <c r="B1630" t="s">
        <v>356</v>
      </c>
      <c r="C1630" t="s">
        <v>777</v>
      </c>
      <c r="D1630" s="1">
        <f>SUMIFS(T_PROF[claims],T_PROF[year],D$2,T_PROF[encounter],D$4,T_PROF[bill_npi],$A1630)</f>
        <v>0</v>
      </c>
      <c r="E1630" s="1">
        <f>SUMIFS(T_PROF[claims],T_PROF[year],E$2,T_PROF[encounter],E$4,T_PROF[bill_npi],$A1630)</f>
        <v>0</v>
      </c>
      <c r="F1630" s="1">
        <f t="shared" si="175"/>
        <v>0</v>
      </c>
      <c r="G1630" s="1">
        <f>SUMIFS(T_PROF[claims],T_PROF[year],G$2,T_PROF[encounter],G$4,T_PROF[bill_npi],$A1630)</f>
        <v>0</v>
      </c>
      <c r="H1630" s="1">
        <f>SUMIFS(T_PROF[claims],T_PROF[year],H$2,T_PROF[encounter],H$4,T_PROF[bill_npi],$A1630)</f>
        <v>0</v>
      </c>
      <c r="I1630" s="1">
        <f t="shared" si="176"/>
        <v>0</v>
      </c>
      <c r="J1630" s="1">
        <f>SUMIFS(T_PROF[claims],T_PROF[year],J$2,T_PROF[encounter],J$4,T_PROF[bill_npi],$A1630)</f>
        <v>0</v>
      </c>
      <c r="K1630" s="1">
        <f>SUMIFS(T_PROF[claims],T_PROF[year],K$2,T_PROF[encounter],K$4,T_PROF[bill_npi],$A1630)</f>
        <v>0</v>
      </c>
      <c r="L1630" s="1">
        <f t="shared" si="177"/>
        <v>0</v>
      </c>
      <c r="M1630" s="18">
        <f>SUMIFS(T_PROF[paid_amt],T_PROF[bill_npi],$A1630,T_PROF[year],M$2,T_PROF[encounter],M$4)</f>
        <v>0</v>
      </c>
      <c r="N1630" s="18">
        <f>SUMIFS(T_PROF[paid_amt],T_PROF[bill_npi],$A1630,T_PROF[year],N$2,T_PROF[encounter],N$4)</f>
        <v>0</v>
      </c>
      <c r="O1630" s="18">
        <f t="shared" si="178"/>
        <v>0</v>
      </c>
      <c r="P1630" s="1">
        <f t="shared" si="179"/>
        <v>0</v>
      </c>
      <c r="Q1630" s="1">
        <f t="shared" si="180"/>
        <v>0</v>
      </c>
      <c r="R1630" s="1">
        <f t="shared" si="181"/>
        <v>0</v>
      </c>
      <c r="S1630" s="2">
        <f>SUM($R$6:$R1630)/SUM($R$6:$R$1749)</f>
        <v>0.9980855401363915</v>
      </c>
    </row>
    <row r="1631" spans="1:19" x14ac:dyDescent="0.35">
      <c r="A1631">
        <v>1730445131</v>
      </c>
      <c r="B1631" t="s">
        <v>351</v>
      </c>
      <c r="C1631" t="s">
        <v>777</v>
      </c>
      <c r="D1631" s="1">
        <f>SUMIFS(T_PROF[claims],T_PROF[year],D$2,T_PROF[encounter],D$4,T_PROF[bill_npi],$A1631)</f>
        <v>0</v>
      </c>
      <c r="E1631" s="1">
        <f>SUMIFS(T_PROF[claims],T_PROF[year],E$2,T_PROF[encounter],E$4,T_PROF[bill_npi],$A1631)</f>
        <v>0</v>
      </c>
      <c r="F1631" s="1">
        <f t="shared" si="175"/>
        <v>0</v>
      </c>
      <c r="G1631" s="1">
        <f>SUMIFS(T_PROF[claims],T_PROF[year],G$2,T_PROF[encounter],G$4,T_PROF[bill_npi],$A1631)</f>
        <v>2</v>
      </c>
      <c r="H1631" s="1">
        <f>SUMIFS(T_PROF[claims],T_PROF[year],H$2,T_PROF[encounter],H$4,T_PROF[bill_npi],$A1631)</f>
        <v>0</v>
      </c>
      <c r="I1631" s="1">
        <f t="shared" si="176"/>
        <v>2</v>
      </c>
      <c r="J1631" s="1">
        <f>SUMIFS(T_PROF[claims],T_PROF[year],J$2,T_PROF[encounter],J$4,T_PROF[bill_npi],$A1631)</f>
        <v>2</v>
      </c>
      <c r="K1631" s="1">
        <f>SUMIFS(T_PROF[claims],T_PROF[year],K$2,T_PROF[encounter],K$4,T_PROF[bill_npi],$A1631)</f>
        <v>0</v>
      </c>
      <c r="L1631" s="1">
        <f t="shared" si="177"/>
        <v>2</v>
      </c>
      <c r="M1631" s="18">
        <f>SUMIFS(T_PROF[paid_amt],T_PROF[bill_npi],$A1631,T_PROF[year],M$2,T_PROF[encounter],M$4)</f>
        <v>0</v>
      </c>
      <c r="N1631" s="18">
        <f>SUMIFS(T_PROF[paid_amt],T_PROF[bill_npi],$A1631,T_PROF[year],N$2,T_PROF[encounter],N$4)</f>
        <v>0</v>
      </c>
      <c r="O1631" s="18">
        <f t="shared" si="178"/>
        <v>0</v>
      </c>
      <c r="P1631" s="1">
        <f t="shared" si="179"/>
        <v>1.3333333333333333</v>
      </c>
      <c r="Q1631" s="1">
        <f t="shared" si="180"/>
        <v>0</v>
      </c>
      <c r="R1631" s="1">
        <f t="shared" si="181"/>
        <v>1.3333333333333333</v>
      </c>
      <c r="S1631" s="2">
        <f>SUM($R$6:$R1631)/SUM($R$6:$R$1749)</f>
        <v>0.99812693386317219</v>
      </c>
    </row>
    <row r="1632" spans="1:19" x14ac:dyDescent="0.35">
      <c r="A1632">
        <v>1639468531</v>
      </c>
      <c r="B1632" t="s">
        <v>351</v>
      </c>
      <c r="C1632" t="s">
        <v>777</v>
      </c>
      <c r="D1632" s="1">
        <f>SUMIFS(T_PROF[claims],T_PROF[year],D$2,T_PROF[encounter],D$4,T_PROF[bill_npi],$A1632)</f>
        <v>0</v>
      </c>
      <c r="E1632" s="1">
        <f>SUMIFS(T_PROF[claims],T_PROF[year],E$2,T_PROF[encounter],E$4,T_PROF[bill_npi],$A1632)</f>
        <v>0</v>
      </c>
      <c r="F1632" s="1">
        <f t="shared" si="175"/>
        <v>0</v>
      </c>
      <c r="G1632" s="1">
        <f>SUMIFS(T_PROF[claims],T_PROF[year],G$2,T_PROF[encounter],G$4,T_PROF[bill_npi],$A1632)</f>
        <v>0</v>
      </c>
      <c r="H1632" s="1">
        <f>SUMIFS(T_PROF[claims],T_PROF[year],H$2,T_PROF[encounter],H$4,T_PROF[bill_npi],$A1632)</f>
        <v>0</v>
      </c>
      <c r="I1632" s="1">
        <f t="shared" si="176"/>
        <v>0</v>
      </c>
      <c r="J1632" s="1">
        <f>SUMIFS(T_PROF[claims],T_PROF[year],J$2,T_PROF[encounter],J$4,T_PROF[bill_npi],$A1632)</f>
        <v>0</v>
      </c>
      <c r="K1632" s="1">
        <f>SUMIFS(T_PROF[claims],T_PROF[year],K$2,T_PROF[encounter],K$4,T_PROF[bill_npi],$A1632)</f>
        <v>0</v>
      </c>
      <c r="L1632" s="1">
        <f t="shared" si="177"/>
        <v>0</v>
      </c>
      <c r="M1632" s="18">
        <f>SUMIFS(T_PROF[paid_amt],T_PROF[bill_npi],$A1632,T_PROF[year],M$2,T_PROF[encounter],M$4)</f>
        <v>0</v>
      </c>
      <c r="N1632" s="18">
        <f>SUMIFS(T_PROF[paid_amt],T_PROF[bill_npi],$A1632,T_PROF[year],N$2,T_PROF[encounter],N$4)</f>
        <v>0</v>
      </c>
      <c r="O1632" s="18">
        <f t="shared" si="178"/>
        <v>0</v>
      </c>
      <c r="P1632" s="1">
        <f t="shared" si="179"/>
        <v>0</v>
      </c>
      <c r="Q1632" s="1">
        <f t="shared" si="180"/>
        <v>0</v>
      </c>
      <c r="R1632" s="1">
        <f t="shared" si="181"/>
        <v>0</v>
      </c>
      <c r="S1632" s="2">
        <f>SUM($R$6:$R1632)/SUM($R$6:$R$1749)</f>
        <v>0.99812693386317219</v>
      </c>
    </row>
    <row r="1633" spans="1:19" x14ac:dyDescent="0.35">
      <c r="A1633">
        <v>1902291511</v>
      </c>
      <c r="B1633" t="s">
        <v>372</v>
      </c>
      <c r="C1633" t="s">
        <v>2697</v>
      </c>
      <c r="D1633" s="1">
        <f>SUMIFS(T_PROF[claims],T_PROF[year],D$2,T_PROF[encounter],D$4,T_PROF[bill_npi],$A1633)</f>
        <v>0</v>
      </c>
      <c r="E1633" s="1">
        <f>SUMIFS(T_PROF[claims],T_PROF[year],E$2,T_PROF[encounter],E$4,T_PROF[bill_npi],$A1633)</f>
        <v>0</v>
      </c>
      <c r="F1633" s="1">
        <f t="shared" si="175"/>
        <v>0</v>
      </c>
      <c r="G1633" s="1">
        <f>SUMIFS(T_PROF[claims],T_PROF[year],G$2,T_PROF[encounter],G$4,T_PROF[bill_npi],$A1633)</f>
        <v>2</v>
      </c>
      <c r="H1633" s="1">
        <f>SUMIFS(T_PROF[claims],T_PROF[year],H$2,T_PROF[encounter],H$4,T_PROF[bill_npi],$A1633)</f>
        <v>0</v>
      </c>
      <c r="I1633" s="1">
        <f t="shared" si="176"/>
        <v>2</v>
      </c>
      <c r="J1633" s="1">
        <f>SUMIFS(T_PROF[claims],T_PROF[year],J$2,T_PROF[encounter],J$4,T_PROF[bill_npi],$A1633)</f>
        <v>0</v>
      </c>
      <c r="K1633" s="1">
        <f>SUMIFS(T_PROF[claims],T_PROF[year],K$2,T_PROF[encounter],K$4,T_PROF[bill_npi],$A1633)</f>
        <v>0</v>
      </c>
      <c r="L1633" s="1">
        <f t="shared" si="177"/>
        <v>0</v>
      </c>
      <c r="M1633" s="18">
        <f>SUMIFS(T_PROF[paid_amt],T_PROF[bill_npi],$A1633,T_PROF[year],M$2,T_PROF[encounter],M$4)</f>
        <v>0</v>
      </c>
      <c r="N1633" s="18">
        <f>SUMIFS(T_PROF[paid_amt],T_PROF[bill_npi],$A1633,T_PROF[year],N$2,T_PROF[encounter],N$4)</f>
        <v>0</v>
      </c>
      <c r="O1633" s="18">
        <f t="shared" si="178"/>
        <v>0</v>
      </c>
      <c r="P1633" s="1">
        <f t="shared" si="179"/>
        <v>0.66666666666666663</v>
      </c>
      <c r="Q1633" s="1">
        <f t="shared" si="180"/>
        <v>0</v>
      </c>
      <c r="R1633" s="1">
        <f t="shared" si="181"/>
        <v>0.66666666666666663</v>
      </c>
      <c r="S1633" s="2">
        <f>SUM($R$6:$R1633)/SUM($R$6:$R$1749)</f>
        <v>0.99814763072656254</v>
      </c>
    </row>
    <row r="1634" spans="1:19" x14ac:dyDescent="0.35">
      <c r="A1634">
        <v>1972960979</v>
      </c>
      <c r="B1634" t="s">
        <v>357</v>
      </c>
      <c r="C1634" t="s">
        <v>2208</v>
      </c>
      <c r="D1634" s="1">
        <f>SUMIFS(T_PROF[claims],T_PROF[year],D$2,T_PROF[encounter],D$4,T_PROF[bill_npi],$A1634)</f>
        <v>2</v>
      </c>
      <c r="E1634" s="1">
        <f>SUMIFS(T_PROF[claims],T_PROF[year],E$2,T_PROF[encounter],E$4,T_PROF[bill_npi],$A1634)</f>
        <v>0</v>
      </c>
      <c r="F1634" s="1">
        <f t="shared" si="175"/>
        <v>2</v>
      </c>
      <c r="G1634" s="1">
        <f>SUMIFS(T_PROF[claims],T_PROF[year],G$2,T_PROF[encounter],G$4,T_PROF[bill_npi],$A1634)</f>
        <v>0</v>
      </c>
      <c r="H1634" s="1">
        <f>SUMIFS(T_PROF[claims],T_PROF[year],H$2,T_PROF[encounter],H$4,T_PROF[bill_npi],$A1634)</f>
        <v>0</v>
      </c>
      <c r="I1634" s="1">
        <f t="shared" si="176"/>
        <v>0</v>
      </c>
      <c r="J1634" s="1">
        <f>SUMIFS(T_PROF[claims],T_PROF[year],J$2,T_PROF[encounter],J$4,T_PROF[bill_npi],$A1634)</f>
        <v>0</v>
      </c>
      <c r="K1634" s="1">
        <f>SUMIFS(T_PROF[claims],T_PROF[year],K$2,T_PROF[encounter],K$4,T_PROF[bill_npi],$A1634)</f>
        <v>0</v>
      </c>
      <c r="L1634" s="1">
        <f t="shared" si="177"/>
        <v>0</v>
      </c>
      <c r="M1634" s="18">
        <f>SUMIFS(T_PROF[paid_amt],T_PROF[bill_npi],$A1634,T_PROF[year],M$2,T_PROF[encounter],M$4)</f>
        <v>0</v>
      </c>
      <c r="N1634" s="18">
        <f>SUMIFS(T_PROF[paid_amt],T_PROF[bill_npi],$A1634,T_PROF[year],N$2,T_PROF[encounter],N$4)</f>
        <v>0</v>
      </c>
      <c r="O1634" s="18">
        <f t="shared" si="178"/>
        <v>0</v>
      </c>
      <c r="P1634" s="1">
        <f t="shared" si="179"/>
        <v>0.66666666666666663</v>
      </c>
      <c r="Q1634" s="1">
        <f t="shared" si="180"/>
        <v>0</v>
      </c>
      <c r="R1634" s="1">
        <f t="shared" si="181"/>
        <v>0.66666666666666663</v>
      </c>
      <c r="S1634" s="2">
        <f>SUM($R$6:$R1634)/SUM($R$6:$R$1749)</f>
        <v>0.998168327589953</v>
      </c>
    </row>
    <row r="1635" spans="1:19" x14ac:dyDescent="0.35">
      <c r="A1635">
        <v>1104030626</v>
      </c>
      <c r="B1635" t="s">
        <v>352</v>
      </c>
      <c r="C1635" t="s">
        <v>2130</v>
      </c>
      <c r="D1635" s="1">
        <f>SUMIFS(T_PROF[claims],T_PROF[year],D$2,T_PROF[encounter],D$4,T_PROF[bill_npi],$A1635)</f>
        <v>0</v>
      </c>
      <c r="E1635" s="1">
        <f>SUMIFS(T_PROF[claims],T_PROF[year],E$2,T_PROF[encounter],E$4,T_PROF[bill_npi],$A1635)</f>
        <v>2</v>
      </c>
      <c r="F1635" s="1">
        <f t="shared" si="175"/>
        <v>2</v>
      </c>
      <c r="G1635" s="1">
        <f>SUMIFS(T_PROF[claims],T_PROF[year],G$2,T_PROF[encounter],G$4,T_PROF[bill_npi],$A1635)</f>
        <v>0</v>
      </c>
      <c r="H1635" s="1">
        <f>SUMIFS(T_PROF[claims],T_PROF[year],H$2,T_PROF[encounter],H$4,T_PROF[bill_npi],$A1635)</f>
        <v>0</v>
      </c>
      <c r="I1635" s="1">
        <f t="shared" si="176"/>
        <v>0</v>
      </c>
      <c r="J1635" s="1">
        <f>SUMIFS(T_PROF[claims],T_PROF[year],J$2,T_PROF[encounter],J$4,T_PROF[bill_npi],$A1635)</f>
        <v>0</v>
      </c>
      <c r="K1635" s="1">
        <f>SUMIFS(T_PROF[claims],T_PROF[year],K$2,T_PROF[encounter],K$4,T_PROF[bill_npi],$A1635)</f>
        <v>0</v>
      </c>
      <c r="L1635" s="1">
        <f t="shared" si="177"/>
        <v>0</v>
      </c>
      <c r="M1635" s="18">
        <f>SUMIFS(T_PROF[paid_amt],T_PROF[bill_npi],$A1635,T_PROF[year],M$2,T_PROF[encounter],M$4)</f>
        <v>0</v>
      </c>
      <c r="N1635" s="18">
        <f>SUMIFS(T_PROF[paid_amt],T_PROF[bill_npi],$A1635,T_PROF[year],N$2,T_PROF[encounter],N$4)</f>
        <v>0</v>
      </c>
      <c r="O1635" s="18">
        <f t="shared" si="178"/>
        <v>0</v>
      </c>
      <c r="P1635" s="1">
        <f t="shared" si="179"/>
        <v>0</v>
      </c>
      <c r="Q1635" s="1">
        <f t="shared" si="180"/>
        <v>0.66666666666666663</v>
      </c>
      <c r="R1635" s="1">
        <f t="shared" si="181"/>
        <v>0.66666666666666663</v>
      </c>
      <c r="S1635" s="2">
        <f>SUM($R$6:$R1635)/SUM($R$6:$R$1749)</f>
        <v>0.99818902445334334</v>
      </c>
    </row>
    <row r="1636" spans="1:19" x14ac:dyDescent="0.35">
      <c r="A1636">
        <v>1710080593</v>
      </c>
      <c r="B1636" t="s">
        <v>351</v>
      </c>
      <c r="C1636" t="s">
        <v>777</v>
      </c>
      <c r="D1636" s="1">
        <f>SUMIFS(T_PROF[claims],T_PROF[year],D$2,T_PROF[encounter],D$4,T_PROF[bill_npi],$A1636)</f>
        <v>0</v>
      </c>
      <c r="E1636" s="1">
        <f>SUMIFS(T_PROF[claims],T_PROF[year],E$2,T_PROF[encounter],E$4,T_PROF[bill_npi],$A1636)</f>
        <v>0</v>
      </c>
      <c r="F1636" s="1">
        <f t="shared" si="175"/>
        <v>0</v>
      </c>
      <c r="G1636" s="1">
        <f>SUMIFS(T_PROF[claims],T_PROF[year],G$2,T_PROF[encounter],G$4,T_PROF[bill_npi],$A1636)</f>
        <v>0</v>
      </c>
      <c r="H1636" s="1">
        <f>SUMIFS(T_PROF[claims],T_PROF[year],H$2,T_PROF[encounter],H$4,T_PROF[bill_npi],$A1636)</f>
        <v>0</v>
      </c>
      <c r="I1636" s="1">
        <f t="shared" si="176"/>
        <v>0</v>
      </c>
      <c r="J1636" s="1">
        <f>SUMIFS(T_PROF[claims],T_PROF[year],J$2,T_PROF[encounter],J$4,T_PROF[bill_npi],$A1636)</f>
        <v>0</v>
      </c>
      <c r="K1636" s="1">
        <f>SUMIFS(T_PROF[claims],T_PROF[year],K$2,T_PROF[encounter],K$4,T_PROF[bill_npi],$A1636)</f>
        <v>0</v>
      </c>
      <c r="L1636" s="1">
        <f t="shared" si="177"/>
        <v>0</v>
      </c>
      <c r="M1636" s="18">
        <f>SUMIFS(T_PROF[paid_amt],T_PROF[bill_npi],$A1636,T_PROF[year],M$2,T_PROF[encounter],M$4)</f>
        <v>0</v>
      </c>
      <c r="N1636" s="18">
        <f>SUMIFS(T_PROF[paid_amt],T_PROF[bill_npi],$A1636,T_PROF[year],N$2,T_PROF[encounter],N$4)</f>
        <v>0</v>
      </c>
      <c r="O1636" s="18">
        <f t="shared" si="178"/>
        <v>0</v>
      </c>
      <c r="P1636" s="1">
        <f t="shared" si="179"/>
        <v>0</v>
      </c>
      <c r="Q1636" s="1">
        <f t="shared" si="180"/>
        <v>0</v>
      </c>
      <c r="R1636" s="1">
        <f t="shared" si="181"/>
        <v>0</v>
      </c>
      <c r="S1636" s="2">
        <f>SUM($R$6:$R1636)/SUM($R$6:$R$1749)</f>
        <v>0.99818902445334334</v>
      </c>
    </row>
    <row r="1637" spans="1:19" x14ac:dyDescent="0.35">
      <c r="A1637">
        <v>1720492796</v>
      </c>
      <c r="B1637" t="s">
        <v>351</v>
      </c>
      <c r="C1637" t="s">
        <v>777</v>
      </c>
      <c r="D1637" s="1">
        <f>SUMIFS(T_PROF[claims],T_PROF[year],D$2,T_PROF[encounter],D$4,T_PROF[bill_npi],$A1637)</f>
        <v>0</v>
      </c>
      <c r="E1637" s="1">
        <f>SUMIFS(T_PROF[claims],T_PROF[year],E$2,T_PROF[encounter],E$4,T_PROF[bill_npi],$A1637)</f>
        <v>0</v>
      </c>
      <c r="F1637" s="1">
        <f t="shared" si="175"/>
        <v>0</v>
      </c>
      <c r="G1637" s="1">
        <f>SUMIFS(T_PROF[claims],T_PROF[year],G$2,T_PROF[encounter],G$4,T_PROF[bill_npi],$A1637)</f>
        <v>2</v>
      </c>
      <c r="H1637" s="1">
        <f>SUMIFS(T_PROF[claims],T_PROF[year],H$2,T_PROF[encounter],H$4,T_PROF[bill_npi],$A1637)</f>
        <v>0</v>
      </c>
      <c r="I1637" s="1">
        <f t="shared" si="176"/>
        <v>2</v>
      </c>
      <c r="J1637" s="1">
        <f>SUMIFS(T_PROF[claims],T_PROF[year],J$2,T_PROF[encounter],J$4,T_PROF[bill_npi],$A1637)</f>
        <v>0</v>
      </c>
      <c r="K1637" s="1">
        <f>SUMIFS(T_PROF[claims],T_PROF[year],K$2,T_PROF[encounter],K$4,T_PROF[bill_npi],$A1637)</f>
        <v>0</v>
      </c>
      <c r="L1637" s="1">
        <f t="shared" si="177"/>
        <v>0</v>
      </c>
      <c r="M1637" s="18">
        <f>SUMIFS(T_PROF[paid_amt],T_PROF[bill_npi],$A1637,T_PROF[year],M$2,T_PROF[encounter],M$4)</f>
        <v>0</v>
      </c>
      <c r="N1637" s="18">
        <f>SUMIFS(T_PROF[paid_amt],T_PROF[bill_npi],$A1637,T_PROF[year],N$2,T_PROF[encounter],N$4)</f>
        <v>0</v>
      </c>
      <c r="O1637" s="18">
        <f t="shared" si="178"/>
        <v>0</v>
      </c>
      <c r="P1637" s="1">
        <f t="shared" si="179"/>
        <v>0.66666666666666663</v>
      </c>
      <c r="Q1637" s="1">
        <f t="shared" si="180"/>
        <v>0</v>
      </c>
      <c r="R1637" s="1">
        <f t="shared" si="181"/>
        <v>0.66666666666666663</v>
      </c>
      <c r="S1637" s="2">
        <f>SUM($R$6:$R1637)/SUM($R$6:$R$1749)</f>
        <v>0.99820972131673369</v>
      </c>
    </row>
    <row r="1638" spans="1:19" x14ac:dyDescent="0.35">
      <c r="A1638">
        <v>1538100755</v>
      </c>
      <c r="B1638" t="s">
        <v>351</v>
      </c>
      <c r="C1638" t="s">
        <v>777</v>
      </c>
      <c r="D1638" s="1">
        <f>SUMIFS(T_PROF[claims],T_PROF[year],D$2,T_PROF[encounter],D$4,T_PROF[bill_npi],$A1638)</f>
        <v>0</v>
      </c>
      <c r="E1638" s="1">
        <f>SUMIFS(T_PROF[claims],T_PROF[year],E$2,T_PROF[encounter],E$4,T_PROF[bill_npi],$A1638)</f>
        <v>0</v>
      </c>
      <c r="F1638" s="1">
        <f t="shared" si="175"/>
        <v>0</v>
      </c>
      <c r="G1638" s="1">
        <f>SUMIFS(T_PROF[claims],T_PROF[year],G$2,T_PROF[encounter],G$4,T_PROF[bill_npi],$A1638)</f>
        <v>0</v>
      </c>
      <c r="H1638" s="1">
        <f>SUMIFS(T_PROF[claims],T_PROF[year],H$2,T_PROF[encounter],H$4,T_PROF[bill_npi],$A1638)</f>
        <v>0</v>
      </c>
      <c r="I1638" s="1">
        <f t="shared" si="176"/>
        <v>0</v>
      </c>
      <c r="J1638" s="1">
        <f>SUMIFS(T_PROF[claims],T_PROF[year],J$2,T_PROF[encounter],J$4,T_PROF[bill_npi],$A1638)</f>
        <v>1</v>
      </c>
      <c r="K1638" s="1">
        <f>SUMIFS(T_PROF[claims],T_PROF[year],K$2,T_PROF[encounter],K$4,T_PROF[bill_npi],$A1638)</f>
        <v>0</v>
      </c>
      <c r="L1638" s="1">
        <f t="shared" si="177"/>
        <v>1</v>
      </c>
      <c r="M1638" s="18">
        <f>SUMIFS(T_PROF[paid_amt],T_PROF[bill_npi],$A1638,T_PROF[year],M$2,T_PROF[encounter],M$4)</f>
        <v>1720.75</v>
      </c>
      <c r="N1638" s="18">
        <f>SUMIFS(T_PROF[paid_amt],T_PROF[bill_npi],$A1638,T_PROF[year],N$2,T_PROF[encounter],N$4)</f>
        <v>0</v>
      </c>
      <c r="O1638" s="18">
        <f t="shared" si="178"/>
        <v>1720.75</v>
      </c>
      <c r="P1638" s="1">
        <f t="shared" si="179"/>
        <v>0.33333333333333331</v>
      </c>
      <c r="Q1638" s="1">
        <f t="shared" si="180"/>
        <v>0</v>
      </c>
      <c r="R1638" s="1">
        <f t="shared" si="181"/>
        <v>0.33333333333333331</v>
      </c>
      <c r="S1638" s="2">
        <f>SUM($R$6:$R1638)/SUM($R$6:$R$1749)</f>
        <v>0.99822006974842892</v>
      </c>
    </row>
    <row r="1639" spans="1:19" x14ac:dyDescent="0.35">
      <c r="A1639">
        <v>1720058597</v>
      </c>
      <c r="B1639" t="s">
        <v>351</v>
      </c>
      <c r="C1639" t="s">
        <v>777</v>
      </c>
      <c r="D1639" s="1">
        <f>SUMIFS(T_PROF[claims],T_PROF[year],D$2,T_PROF[encounter],D$4,T_PROF[bill_npi],$A1639)</f>
        <v>0</v>
      </c>
      <c r="E1639" s="1">
        <f>SUMIFS(T_PROF[claims],T_PROF[year],E$2,T_PROF[encounter],E$4,T_PROF[bill_npi],$A1639)</f>
        <v>0</v>
      </c>
      <c r="F1639" s="1">
        <f t="shared" si="175"/>
        <v>0</v>
      </c>
      <c r="G1639" s="1">
        <f>SUMIFS(T_PROF[claims],T_PROF[year],G$2,T_PROF[encounter],G$4,T_PROF[bill_npi],$A1639)</f>
        <v>0</v>
      </c>
      <c r="H1639" s="1">
        <f>SUMIFS(T_PROF[claims],T_PROF[year],H$2,T_PROF[encounter],H$4,T_PROF[bill_npi],$A1639)</f>
        <v>0</v>
      </c>
      <c r="I1639" s="1">
        <f t="shared" si="176"/>
        <v>0</v>
      </c>
      <c r="J1639" s="1">
        <f>SUMIFS(T_PROF[claims],T_PROF[year],J$2,T_PROF[encounter],J$4,T_PROF[bill_npi],$A1639)</f>
        <v>0</v>
      </c>
      <c r="K1639" s="1">
        <f>SUMIFS(T_PROF[claims],T_PROF[year],K$2,T_PROF[encounter],K$4,T_PROF[bill_npi],$A1639)</f>
        <v>0</v>
      </c>
      <c r="L1639" s="1">
        <f t="shared" si="177"/>
        <v>0</v>
      </c>
      <c r="M1639" s="18">
        <f>SUMIFS(T_PROF[paid_amt],T_PROF[bill_npi],$A1639,T_PROF[year],M$2,T_PROF[encounter],M$4)</f>
        <v>0</v>
      </c>
      <c r="N1639" s="18">
        <f>SUMIFS(T_PROF[paid_amt],T_PROF[bill_npi],$A1639,T_PROF[year],N$2,T_PROF[encounter],N$4)</f>
        <v>0</v>
      </c>
      <c r="O1639" s="18">
        <f t="shared" si="178"/>
        <v>0</v>
      </c>
      <c r="P1639" s="1">
        <f t="shared" si="179"/>
        <v>0</v>
      </c>
      <c r="Q1639" s="1">
        <f t="shared" si="180"/>
        <v>0</v>
      </c>
      <c r="R1639" s="1">
        <f t="shared" si="181"/>
        <v>0</v>
      </c>
      <c r="S1639" s="2">
        <f>SUM($R$6:$R1639)/SUM($R$6:$R$1749)</f>
        <v>0.99822006974842892</v>
      </c>
    </row>
    <row r="1640" spans="1:19" x14ac:dyDescent="0.35">
      <c r="A1640">
        <v>1982641619</v>
      </c>
      <c r="B1640" t="s">
        <v>342</v>
      </c>
      <c r="C1640" t="e">
        <v>#N/A</v>
      </c>
      <c r="D1640" s="1">
        <f>SUMIFS(T_PROF[claims],T_PROF[year],D$2,T_PROF[encounter],D$4,T_PROF[bill_npi],$A1640)</f>
        <v>0</v>
      </c>
      <c r="E1640" s="1">
        <f>SUMIFS(T_PROF[claims],T_PROF[year],E$2,T_PROF[encounter],E$4,T_PROF[bill_npi],$A1640)</f>
        <v>2</v>
      </c>
      <c r="F1640" s="1">
        <f t="shared" si="175"/>
        <v>2</v>
      </c>
      <c r="G1640" s="1">
        <f>SUMIFS(T_PROF[claims],T_PROF[year],G$2,T_PROF[encounter],G$4,T_PROF[bill_npi],$A1640)</f>
        <v>0</v>
      </c>
      <c r="H1640" s="1">
        <f>SUMIFS(T_PROF[claims],T_PROF[year],H$2,T_PROF[encounter],H$4,T_PROF[bill_npi],$A1640)</f>
        <v>0</v>
      </c>
      <c r="I1640" s="1">
        <f t="shared" si="176"/>
        <v>0</v>
      </c>
      <c r="J1640" s="1">
        <f>SUMIFS(T_PROF[claims],T_PROF[year],J$2,T_PROF[encounter],J$4,T_PROF[bill_npi],$A1640)</f>
        <v>0</v>
      </c>
      <c r="K1640" s="1">
        <f>SUMIFS(T_PROF[claims],T_PROF[year],K$2,T_PROF[encounter],K$4,T_PROF[bill_npi],$A1640)</f>
        <v>0</v>
      </c>
      <c r="L1640" s="1">
        <f t="shared" si="177"/>
        <v>0</v>
      </c>
      <c r="M1640" s="18">
        <f>SUMIFS(T_PROF[paid_amt],T_PROF[bill_npi],$A1640,T_PROF[year],M$2,T_PROF[encounter],M$4)</f>
        <v>0</v>
      </c>
      <c r="N1640" s="18">
        <f>SUMIFS(T_PROF[paid_amt],T_PROF[bill_npi],$A1640,T_PROF[year],N$2,T_PROF[encounter],N$4)</f>
        <v>0</v>
      </c>
      <c r="O1640" s="18">
        <f t="shared" si="178"/>
        <v>0</v>
      </c>
      <c r="P1640" s="1">
        <f t="shared" si="179"/>
        <v>0</v>
      </c>
      <c r="Q1640" s="1">
        <f t="shared" si="180"/>
        <v>0.66666666666666663</v>
      </c>
      <c r="R1640" s="1">
        <f t="shared" si="181"/>
        <v>0.66666666666666663</v>
      </c>
      <c r="S1640" s="2">
        <f>SUM($R$6:$R1640)/SUM($R$6:$R$1749)</f>
        <v>0.99824076661181926</v>
      </c>
    </row>
    <row r="1641" spans="1:19" x14ac:dyDescent="0.35">
      <c r="A1641">
        <v>1346310497</v>
      </c>
      <c r="B1641" t="s">
        <v>351</v>
      </c>
      <c r="C1641" t="s">
        <v>777</v>
      </c>
      <c r="D1641" s="1">
        <f>SUMIFS(T_PROF[claims],T_PROF[year],D$2,T_PROF[encounter],D$4,T_PROF[bill_npi],$A1641)</f>
        <v>0</v>
      </c>
      <c r="E1641" s="1">
        <f>SUMIFS(T_PROF[claims],T_PROF[year],E$2,T_PROF[encounter],E$4,T_PROF[bill_npi],$A1641)</f>
        <v>0</v>
      </c>
      <c r="F1641" s="1">
        <f t="shared" si="175"/>
        <v>0</v>
      </c>
      <c r="G1641" s="1">
        <f>SUMIFS(T_PROF[claims],T_PROF[year],G$2,T_PROF[encounter],G$4,T_PROF[bill_npi],$A1641)</f>
        <v>0</v>
      </c>
      <c r="H1641" s="1">
        <f>SUMIFS(T_PROF[claims],T_PROF[year],H$2,T_PROF[encounter],H$4,T_PROF[bill_npi],$A1641)</f>
        <v>0</v>
      </c>
      <c r="I1641" s="1">
        <f t="shared" si="176"/>
        <v>0</v>
      </c>
      <c r="J1641" s="1">
        <f>SUMIFS(T_PROF[claims],T_PROF[year],J$2,T_PROF[encounter],J$4,T_PROF[bill_npi],$A1641)</f>
        <v>0</v>
      </c>
      <c r="K1641" s="1">
        <f>SUMIFS(T_PROF[claims],T_PROF[year],K$2,T_PROF[encounter],K$4,T_PROF[bill_npi],$A1641)</f>
        <v>0</v>
      </c>
      <c r="L1641" s="1">
        <f t="shared" si="177"/>
        <v>0</v>
      </c>
      <c r="M1641" s="18">
        <f>SUMIFS(T_PROF[paid_amt],T_PROF[bill_npi],$A1641,T_PROF[year],M$2,T_PROF[encounter],M$4)</f>
        <v>0</v>
      </c>
      <c r="N1641" s="18">
        <f>SUMIFS(T_PROF[paid_amt],T_PROF[bill_npi],$A1641,T_PROF[year],N$2,T_PROF[encounter],N$4)</f>
        <v>0</v>
      </c>
      <c r="O1641" s="18">
        <f t="shared" si="178"/>
        <v>0</v>
      </c>
      <c r="P1641" s="1">
        <f t="shared" si="179"/>
        <v>0</v>
      </c>
      <c r="Q1641" s="1">
        <f t="shared" si="180"/>
        <v>0</v>
      </c>
      <c r="R1641" s="1">
        <f t="shared" si="181"/>
        <v>0</v>
      </c>
      <c r="S1641" s="2">
        <f>SUM($R$6:$R1641)/SUM($R$6:$R$1749)</f>
        <v>0.99824076661181926</v>
      </c>
    </row>
    <row r="1642" spans="1:19" x14ac:dyDescent="0.35">
      <c r="A1642">
        <v>1316323512</v>
      </c>
      <c r="B1642" t="s">
        <v>357</v>
      </c>
      <c r="C1642" t="s">
        <v>2208</v>
      </c>
      <c r="D1642" s="1">
        <f>SUMIFS(T_PROF[claims],T_PROF[year],D$2,T_PROF[encounter],D$4,T_PROF[bill_npi],$A1642)</f>
        <v>0</v>
      </c>
      <c r="E1642" s="1">
        <f>SUMIFS(T_PROF[claims],T_PROF[year],E$2,T_PROF[encounter],E$4,T_PROF[bill_npi],$A1642)</f>
        <v>0</v>
      </c>
      <c r="F1642" s="1">
        <f t="shared" si="175"/>
        <v>0</v>
      </c>
      <c r="G1642" s="1">
        <f>SUMIFS(T_PROF[claims],T_PROF[year],G$2,T_PROF[encounter],G$4,T_PROF[bill_npi],$A1642)</f>
        <v>0</v>
      </c>
      <c r="H1642" s="1">
        <f>SUMIFS(T_PROF[claims],T_PROF[year],H$2,T_PROF[encounter],H$4,T_PROF[bill_npi],$A1642)</f>
        <v>0</v>
      </c>
      <c r="I1642" s="1">
        <f t="shared" si="176"/>
        <v>0</v>
      </c>
      <c r="J1642" s="1">
        <f>SUMIFS(T_PROF[claims],T_PROF[year],J$2,T_PROF[encounter],J$4,T_PROF[bill_npi],$A1642)</f>
        <v>0</v>
      </c>
      <c r="K1642" s="1">
        <f>SUMIFS(T_PROF[claims],T_PROF[year],K$2,T_PROF[encounter],K$4,T_PROF[bill_npi],$A1642)</f>
        <v>0</v>
      </c>
      <c r="L1642" s="1">
        <f t="shared" si="177"/>
        <v>0</v>
      </c>
      <c r="M1642" s="18">
        <f>SUMIFS(T_PROF[paid_amt],T_PROF[bill_npi],$A1642,T_PROF[year],M$2,T_PROF[encounter],M$4)</f>
        <v>0</v>
      </c>
      <c r="N1642" s="18">
        <f>SUMIFS(T_PROF[paid_amt],T_PROF[bill_npi],$A1642,T_PROF[year],N$2,T_PROF[encounter],N$4)</f>
        <v>0</v>
      </c>
      <c r="O1642" s="18">
        <f t="shared" si="178"/>
        <v>0</v>
      </c>
      <c r="P1642" s="1">
        <f t="shared" si="179"/>
        <v>0</v>
      </c>
      <c r="Q1642" s="1">
        <f t="shared" si="180"/>
        <v>0</v>
      </c>
      <c r="R1642" s="1">
        <f t="shared" si="181"/>
        <v>0</v>
      </c>
      <c r="S1642" s="2">
        <f>SUM($R$6:$R1642)/SUM($R$6:$R$1749)</f>
        <v>0.99824076661181926</v>
      </c>
    </row>
    <row r="1643" spans="1:19" x14ac:dyDescent="0.35">
      <c r="A1643">
        <v>1629159702</v>
      </c>
      <c r="B1643" t="s">
        <v>351</v>
      </c>
      <c r="C1643" t="s">
        <v>777</v>
      </c>
      <c r="D1643" s="1">
        <f>SUMIFS(T_PROF[claims],T_PROF[year],D$2,T_PROF[encounter],D$4,T_PROF[bill_npi],$A1643)</f>
        <v>0</v>
      </c>
      <c r="E1643" s="1">
        <f>SUMIFS(T_PROF[claims],T_PROF[year],E$2,T_PROF[encounter],E$4,T_PROF[bill_npi],$A1643)</f>
        <v>0</v>
      </c>
      <c r="F1643" s="1">
        <f t="shared" si="175"/>
        <v>0</v>
      </c>
      <c r="G1643" s="1">
        <f>SUMIFS(T_PROF[claims],T_PROF[year],G$2,T_PROF[encounter],G$4,T_PROF[bill_npi],$A1643)</f>
        <v>0</v>
      </c>
      <c r="H1643" s="1">
        <f>SUMIFS(T_PROF[claims],T_PROF[year],H$2,T_PROF[encounter],H$4,T_PROF[bill_npi],$A1643)</f>
        <v>0</v>
      </c>
      <c r="I1643" s="1">
        <f t="shared" si="176"/>
        <v>0</v>
      </c>
      <c r="J1643" s="1">
        <f>SUMIFS(T_PROF[claims],T_PROF[year],J$2,T_PROF[encounter],J$4,T_PROF[bill_npi],$A1643)</f>
        <v>0</v>
      </c>
      <c r="K1643" s="1">
        <f>SUMIFS(T_PROF[claims],T_PROF[year],K$2,T_PROF[encounter],K$4,T_PROF[bill_npi],$A1643)</f>
        <v>8</v>
      </c>
      <c r="L1643" s="1">
        <f t="shared" si="177"/>
        <v>8</v>
      </c>
      <c r="M1643" s="18">
        <f>SUMIFS(T_PROF[paid_amt],T_PROF[bill_npi],$A1643,T_PROF[year],M$2,T_PROF[encounter],M$4)</f>
        <v>0</v>
      </c>
      <c r="N1643" s="18">
        <f>SUMIFS(T_PROF[paid_amt],T_PROF[bill_npi],$A1643,T_PROF[year],N$2,T_PROF[encounter],N$4)</f>
        <v>10684.25</v>
      </c>
      <c r="O1643" s="18">
        <f t="shared" si="178"/>
        <v>10684.25</v>
      </c>
      <c r="P1643" s="1">
        <f t="shared" si="179"/>
        <v>0</v>
      </c>
      <c r="Q1643" s="1">
        <f t="shared" si="180"/>
        <v>2.6666666666666665</v>
      </c>
      <c r="R1643" s="1">
        <f t="shared" si="181"/>
        <v>2.6666666666666665</v>
      </c>
      <c r="S1643" s="2">
        <f>SUM($R$6:$R1643)/SUM($R$6:$R$1749)</f>
        <v>0.99832355406538076</v>
      </c>
    </row>
    <row r="1644" spans="1:19" x14ac:dyDescent="0.35">
      <c r="A1644">
        <v>1255521738</v>
      </c>
      <c r="B1644" t="s">
        <v>351</v>
      </c>
      <c r="C1644" t="s">
        <v>777</v>
      </c>
      <c r="D1644" s="1">
        <f>SUMIFS(T_PROF[claims],T_PROF[year],D$2,T_PROF[encounter],D$4,T_PROF[bill_npi],$A1644)</f>
        <v>2</v>
      </c>
      <c r="E1644" s="1">
        <f>SUMIFS(T_PROF[claims],T_PROF[year],E$2,T_PROF[encounter],E$4,T_PROF[bill_npi],$A1644)</f>
        <v>0</v>
      </c>
      <c r="F1644" s="1">
        <f t="shared" si="175"/>
        <v>2</v>
      </c>
      <c r="G1644" s="1">
        <f>SUMIFS(T_PROF[claims],T_PROF[year],G$2,T_PROF[encounter],G$4,T_PROF[bill_npi],$A1644)</f>
        <v>0</v>
      </c>
      <c r="H1644" s="1">
        <f>SUMIFS(T_PROF[claims],T_PROF[year],H$2,T_PROF[encounter],H$4,T_PROF[bill_npi],$A1644)</f>
        <v>0</v>
      </c>
      <c r="I1644" s="1">
        <f t="shared" si="176"/>
        <v>0</v>
      </c>
      <c r="J1644" s="1">
        <f>SUMIFS(T_PROF[claims],T_PROF[year],J$2,T_PROF[encounter],J$4,T_PROF[bill_npi],$A1644)</f>
        <v>0</v>
      </c>
      <c r="K1644" s="1">
        <f>SUMIFS(T_PROF[claims],T_PROF[year],K$2,T_PROF[encounter],K$4,T_PROF[bill_npi],$A1644)</f>
        <v>0</v>
      </c>
      <c r="L1644" s="1">
        <f t="shared" si="177"/>
        <v>0</v>
      </c>
      <c r="M1644" s="18">
        <f>SUMIFS(T_PROF[paid_amt],T_PROF[bill_npi],$A1644,T_PROF[year],M$2,T_PROF[encounter],M$4)</f>
        <v>0</v>
      </c>
      <c r="N1644" s="18">
        <f>SUMIFS(T_PROF[paid_amt],T_PROF[bill_npi],$A1644,T_PROF[year],N$2,T_PROF[encounter],N$4)</f>
        <v>0</v>
      </c>
      <c r="O1644" s="18">
        <f t="shared" si="178"/>
        <v>0</v>
      </c>
      <c r="P1644" s="1">
        <f t="shared" si="179"/>
        <v>0.66666666666666663</v>
      </c>
      <c r="Q1644" s="1">
        <f t="shared" si="180"/>
        <v>0</v>
      </c>
      <c r="R1644" s="1">
        <f t="shared" si="181"/>
        <v>0.66666666666666663</v>
      </c>
      <c r="S1644" s="2">
        <f>SUM($R$6:$R1644)/SUM($R$6:$R$1749)</f>
        <v>0.9983442509287711</v>
      </c>
    </row>
    <row r="1645" spans="1:19" x14ac:dyDescent="0.35">
      <c r="A1645">
        <v>1144635004</v>
      </c>
      <c r="B1645" t="s">
        <v>372</v>
      </c>
      <c r="C1645" t="s">
        <v>2697</v>
      </c>
      <c r="D1645" s="1">
        <f>SUMIFS(T_PROF[claims],T_PROF[year],D$2,T_PROF[encounter],D$4,T_PROF[bill_npi],$A1645)</f>
        <v>0</v>
      </c>
      <c r="E1645" s="1">
        <f>SUMIFS(T_PROF[claims],T_PROF[year],E$2,T_PROF[encounter],E$4,T_PROF[bill_npi],$A1645)</f>
        <v>0</v>
      </c>
      <c r="F1645" s="1">
        <f t="shared" si="175"/>
        <v>0</v>
      </c>
      <c r="G1645" s="1">
        <f>SUMIFS(T_PROF[claims],T_PROF[year],G$2,T_PROF[encounter],G$4,T_PROF[bill_npi],$A1645)</f>
        <v>0</v>
      </c>
      <c r="H1645" s="1">
        <f>SUMIFS(T_PROF[claims],T_PROF[year],H$2,T_PROF[encounter],H$4,T_PROF[bill_npi],$A1645)</f>
        <v>0</v>
      </c>
      <c r="I1645" s="1">
        <f t="shared" si="176"/>
        <v>0</v>
      </c>
      <c r="J1645" s="1">
        <f>SUMIFS(T_PROF[claims],T_PROF[year],J$2,T_PROF[encounter],J$4,T_PROF[bill_npi],$A1645)</f>
        <v>0</v>
      </c>
      <c r="K1645" s="1">
        <f>SUMIFS(T_PROF[claims],T_PROF[year],K$2,T_PROF[encounter],K$4,T_PROF[bill_npi],$A1645)</f>
        <v>0</v>
      </c>
      <c r="L1645" s="1">
        <f t="shared" si="177"/>
        <v>0</v>
      </c>
      <c r="M1645" s="18">
        <f>SUMIFS(T_PROF[paid_amt],T_PROF[bill_npi],$A1645,T_PROF[year],M$2,T_PROF[encounter],M$4)</f>
        <v>0</v>
      </c>
      <c r="N1645" s="18">
        <f>SUMIFS(T_PROF[paid_amt],T_PROF[bill_npi],$A1645,T_PROF[year],N$2,T_PROF[encounter],N$4)</f>
        <v>0</v>
      </c>
      <c r="O1645" s="18">
        <f t="shared" si="178"/>
        <v>0</v>
      </c>
      <c r="P1645" s="1">
        <f t="shared" si="179"/>
        <v>0</v>
      </c>
      <c r="Q1645" s="1">
        <f t="shared" si="180"/>
        <v>0</v>
      </c>
      <c r="R1645" s="1">
        <f t="shared" si="181"/>
        <v>0</v>
      </c>
      <c r="S1645" s="2">
        <f>SUM($R$6:$R1645)/SUM($R$6:$R$1749)</f>
        <v>0.9983442509287711</v>
      </c>
    </row>
    <row r="1646" spans="1:19" x14ac:dyDescent="0.35">
      <c r="A1646">
        <v>1295788446</v>
      </c>
      <c r="B1646" t="s">
        <v>357</v>
      </c>
      <c r="C1646" t="s">
        <v>2208</v>
      </c>
      <c r="D1646" s="1">
        <f>SUMIFS(T_PROF[claims],T_PROF[year],D$2,T_PROF[encounter],D$4,T_PROF[bill_npi],$A1646)</f>
        <v>2</v>
      </c>
      <c r="E1646" s="1">
        <f>SUMIFS(T_PROF[claims],T_PROF[year],E$2,T_PROF[encounter],E$4,T_PROF[bill_npi],$A1646)</f>
        <v>0</v>
      </c>
      <c r="F1646" s="1">
        <f t="shared" si="175"/>
        <v>2</v>
      </c>
      <c r="G1646" s="1">
        <f>SUMIFS(T_PROF[claims],T_PROF[year],G$2,T_PROF[encounter],G$4,T_PROF[bill_npi],$A1646)</f>
        <v>0</v>
      </c>
      <c r="H1646" s="1">
        <f>SUMIFS(T_PROF[claims],T_PROF[year],H$2,T_PROF[encounter],H$4,T_PROF[bill_npi],$A1646)</f>
        <v>0</v>
      </c>
      <c r="I1646" s="1">
        <f t="shared" si="176"/>
        <v>0</v>
      </c>
      <c r="J1646" s="1">
        <f>SUMIFS(T_PROF[claims],T_PROF[year],J$2,T_PROF[encounter],J$4,T_PROF[bill_npi],$A1646)</f>
        <v>0</v>
      </c>
      <c r="K1646" s="1">
        <f>SUMIFS(T_PROF[claims],T_PROF[year],K$2,T_PROF[encounter],K$4,T_PROF[bill_npi],$A1646)</f>
        <v>0</v>
      </c>
      <c r="L1646" s="1">
        <f t="shared" si="177"/>
        <v>0</v>
      </c>
      <c r="M1646" s="18">
        <f>SUMIFS(T_PROF[paid_amt],T_PROF[bill_npi],$A1646,T_PROF[year],M$2,T_PROF[encounter],M$4)</f>
        <v>0</v>
      </c>
      <c r="N1646" s="18">
        <f>SUMIFS(T_PROF[paid_amt],T_PROF[bill_npi],$A1646,T_PROF[year],N$2,T_PROF[encounter],N$4)</f>
        <v>0</v>
      </c>
      <c r="O1646" s="18">
        <f t="shared" si="178"/>
        <v>0</v>
      </c>
      <c r="P1646" s="1">
        <f t="shared" si="179"/>
        <v>0.66666666666666663</v>
      </c>
      <c r="Q1646" s="1">
        <f t="shared" si="180"/>
        <v>0</v>
      </c>
      <c r="R1646" s="1">
        <f t="shared" si="181"/>
        <v>0.66666666666666663</v>
      </c>
      <c r="S1646" s="2">
        <f>SUM($R$6:$R1646)/SUM($R$6:$R$1749)</f>
        <v>0.99836494779216145</v>
      </c>
    </row>
    <row r="1647" spans="1:19" x14ac:dyDescent="0.35">
      <c r="A1647">
        <v>1134223472</v>
      </c>
      <c r="B1647" t="s">
        <v>351</v>
      </c>
      <c r="C1647" t="s">
        <v>777</v>
      </c>
      <c r="D1647" s="1">
        <f>SUMIFS(T_PROF[claims],T_PROF[year],D$2,T_PROF[encounter],D$4,T_PROF[bill_npi],$A1647)</f>
        <v>0</v>
      </c>
      <c r="E1647" s="1">
        <f>SUMIFS(T_PROF[claims],T_PROF[year],E$2,T_PROF[encounter],E$4,T_PROF[bill_npi],$A1647)</f>
        <v>0</v>
      </c>
      <c r="F1647" s="1">
        <f t="shared" si="175"/>
        <v>0</v>
      </c>
      <c r="G1647" s="1">
        <f>SUMIFS(T_PROF[claims],T_PROF[year],G$2,T_PROF[encounter],G$4,T_PROF[bill_npi],$A1647)</f>
        <v>0</v>
      </c>
      <c r="H1647" s="1">
        <f>SUMIFS(T_PROF[claims],T_PROF[year],H$2,T_PROF[encounter],H$4,T_PROF[bill_npi],$A1647)</f>
        <v>0</v>
      </c>
      <c r="I1647" s="1">
        <f t="shared" si="176"/>
        <v>0</v>
      </c>
      <c r="J1647" s="1">
        <f>SUMIFS(T_PROF[claims],T_PROF[year],J$2,T_PROF[encounter],J$4,T_PROF[bill_npi],$A1647)</f>
        <v>0</v>
      </c>
      <c r="K1647" s="1">
        <f>SUMIFS(T_PROF[claims],T_PROF[year],K$2,T_PROF[encounter],K$4,T_PROF[bill_npi],$A1647)</f>
        <v>0</v>
      </c>
      <c r="L1647" s="1">
        <f t="shared" si="177"/>
        <v>0</v>
      </c>
      <c r="M1647" s="18">
        <f>SUMIFS(T_PROF[paid_amt],T_PROF[bill_npi],$A1647,T_PROF[year],M$2,T_PROF[encounter],M$4)</f>
        <v>0</v>
      </c>
      <c r="N1647" s="18">
        <f>SUMIFS(T_PROF[paid_amt],T_PROF[bill_npi],$A1647,T_PROF[year],N$2,T_PROF[encounter],N$4)</f>
        <v>0</v>
      </c>
      <c r="O1647" s="18">
        <f t="shared" si="178"/>
        <v>0</v>
      </c>
      <c r="P1647" s="1">
        <f t="shared" si="179"/>
        <v>0</v>
      </c>
      <c r="Q1647" s="1">
        <f t="shared" si="180"/>
        <v>0</v>
      </c>
      <c r="R1647" s="1">
        <f t="shared" si="181"/>
        <v>0</v>
      </c>
      <c r="S1647" s="2">
        <f>SUM($R$6:$R1647)/SUM($R$6:$R$1749)</f>
        <v>0.99836494779216145</v>
      </c>
    </row>
    <row r="1648" spans="1:19" x14ac:dyDescent="0.35">
      <c r="A1648">
        <v>1972843944</v>
      </c>
      <c r="B1648" t="s">
        <v>351</v>
      </c>
      <c r="C1648" t="s">
        <v>777</v>
      </c>
      <c r="D1648" s="1">
        <f>SUMIFS(T_PROF[claims],T_PROF[year],D$2,T_PROF[encounter],D$4,T_PROF[bill_npi],$A1648)</f>
        <v>2</v>
      </c>
      <c r="E1648" s="1">
        <f>SUMIFS(T_PROF[claims],T_PROF[year],E$2,T_PROF[encounter],E$4,T_PROF[bill_npi],$A1648)</f>
        <v>0</v>
      </c>
      <c r="F1648" s="1">
        <f t="shared" si="175"/>
        <v>2</v>
      </c>
      <c r="G1648" s="1">
        <f>SUMIFS(T_PROF[claims],T_PROF[year],G$2,T_PROF[encounter],G$4,T_PROF[bill_npi],$A1648)</f>
        <v>0</v>
      </c>
      <c r="H1648" s="1">
        <f>SUMIFS(T_PROF[claims],T_PROF[year],H$2,T_PROF[encounter],H$4,T_PROF[bill_npi],$A1648)</f>
        <v>0</v>
      </c>
      <c r="I1648" s="1">
        <f t="shared" si="176"/>
        <v>0</v>
      </c>
      <c r="J1648" s="1">
        <f>SUMIFS(T_PROF[claims],T_PROF[year],J$2,T_PROF[encounter],J$4,T_PROF[bill_npi],$A1648)</f>
        <v>0</v>
      </c>
      <c r="K1648" s="1">
        <f>SUMIFS(T_PROF[claims],T_PROF[year],K$2,T_PROF[encounter],K$4,T_PROF[bill_npi],$A1648)</f>
        <v>0</v>
      </c>
      <c r="L1648" s="1">
        <f t="shared" si="177"/>
        <v>0</v>
      </c>
      <c r="M1648" s="18">
        <f>SUMIFS(T_PROF[paid_amt],T_PROF[bill_npi],$A1648,T_PROF[year],M$2,T_PROF[encounter],M$4)</f>
        <v>0</v>
      </c>
      <c r="N1648" s="18">
        <f>SUMIFS(T_PROF[paid_amt],T_PROF[bill_npi],$A1648,T_PROF[year],N$2,T_PROF[encounter],N$4)</f>
        <v>0</v>
      </c>
      <c r="O1648" s="18">
        <f t="shared" si="178"/>
        <v>0</v>
      </c>
      <c r="P1648" s="1">
        <f t="shared" si="179"/>
        <v>0.66666666666666663</v>
      </c>
      <c r="Q1648" s="1">
        <f t="shared" si="180"/>
        <v>0</v>
      </c>
      <c r="R1648" s="1">
        <f t="shared" si="181"/>
        <v>0.66666666666666663</v>
      </c>
      <c r="S1648" s="2">
        <f>SUM($R$6:$R1648)/SUM($R$6:$R$1749)</f>
        <v>0.99838564465555191</v>
      </c>
    </row>
    <row r="1649" spans="1:19" x14ac:dyDescent="0.35">
      <c r="A1649">
        <v>1013123579</v>
      </c>
      <c r="B1649" t="s">
        <v>361</v>
      </c>
      <c r="C1649" t="s">
        <v>546</v>
      </c>
      <c r="D1649" s="1">
        <f>SUMIFS(T_PROF[claims],T_PROF[year],D$2,T_PROF[encounter],D$4,T_PROF[bill_npi],$A1649)</f>
        <v>2</v>
      </c>
      <c r="E1649" s="1">
        <f>SUMIFS(T_PROF[claims],T_PROF[year],E$2,T_PROF[encounter],E$4,T_PROF[bill_npi],$A1649)</f>
        <v>0</v>
      </c>
      <c r="F1649" s="1">
        <f t="shared" si="175"/>
        <v>2</v>
      </c>
      <c r="G1649" s="1">
        <f>SUMIFS(T_PROF[claims],T_PROF[year],G$2,T_PROF[encounter],G$4,T_PROF[bill_npi],$A1649)</f>
        <v>0</v>
      </c>
      <c r="H1649" s="1">
        <f>SUMIFS(T_PROF[claims],T_PROF[year],H$2,T_PROF[encounter],H$4,T_PROF[bill_npi],$A1649)</f>
        <v>0</v>
      </c>
      <c r="I1649" s="1">
        <f t="shared" si="176"/>
        <v>0</v>
      </c>
      <c r="J1649" s="1">
        <f>SUMIFS(T_PROF[claims],T_PROF[year],J$2,T_PROF[encounter],J$4,T_PROF[bill_npi],$A1649)</f>
        <v>0</v>
      </c>
      <c r="K1649" s="1">
        <f>SUMIFS(T_PROF[claims],T_PROF[year],K$2,T_PROF[encounter],K$4,T_PROF[bill_npi],$A1649)</f>
        <v>0</v>
      </c>
      <c r="L1649" s="1">
        <f t="shared" si="177"/>
        <v>0</v>
      </c>
      <c r="M1649" s="18">
        <f>SUMIFS(T_PROF[paid_amt],T_PROF[bill_npi],$A1649,T_PROF[year],M$2,T_PROF[encounter],M$4)</f>
        <v>0</v>
      </c>
      <c r="N1649" s="18">
        <f>SUMIFS(T_PROF[paid_amt],T_PROF[bill_npi],$A1649,T_PROF[year],N$2,T_PROF[encounter],N$4)</f>
        <v>0</v>
      </c>
      <c r="O1649" s="18">
        <f t="shared" si="178"/>
        <v>0</v>
      </c>
      <c r="P1649" s="1">
        <f t="shared" si="179"/>
        <v>0.66666666666666663</v>
      </c>
      <c r="Q1649" s="1">
        <f t="shared" si="180"/>
        <v>0</v>
      </c>
      <c r="R1649" s="1">
        <f t="shared" si="181"/>
        <v>0.66666666666666663</v>
      </c>
      <c r="S1649" s="2">
        <f>SUM($R$6:$R1649)/SUM($R$6:$R$1749)</f>
        <v>0.99840634151894225</v>
      </c>
    </row>
    <row r="1650" spans="1:19" x14ac:dyDescent="0.35">
      <c r="A1650">
        <v>1326215542</v>
      </c>
      <c r="B1650" t="s">
        <v>351</v>
      </c>
      <c r="C1650" t="s">
        <v>777</v>
      </c>
      <c r="D1650" s="1">
        <f>SUMIFS(T_PROF[claims],T_PROF[year],D$2,T_PROF[encounter],D$4,T_PROF[bill_npi],$A1650)</f>
        <v>0</v>
      </c>
      <c r="E1650" s="1">
        <f>SUMIFS(T_PROF[claims],T_PROF[year],E$2,T_PROF[encounter],E$4,T_PROF[bill_npi],$A1650)</f>
        <v>0</v>
      </c>
      <c r="F1650" s="1">
        <f t="shared" si="175"/>
        <v>0</v>
      </c>
      <c r="G1650" s="1">
        <f>SUMIFS(T_PROF[claims],T_PROF[year],G$2,T_PROF[encounter],G$4,T_PROF[bill_npi],$A1650)</f>
        <v>0</v>
      </c>
      <c r="H1650" s="1">
        <f>SUMIFS(T_PROF[claims],T_PROF[year],H$2,T_PROF[encounter],H$4,T_PROF[bill_npi],$A1650)</f>
        <v>0</v>
      </c>
      <c r="I1650" s="1">
        <f t="shared" si="176"/>
        <v>0</v>
      </c>
      <c r="J1650" s="1">
        <f>SUMIFS(T_PROF[claims],T_PROF[year],J$2,T_PROF[encounter],J$4,T_PROF[bill_npi],$A1650)</f>
        <v>1</v>
      </c>
      <c r="K1650" s="1">
        <f>SUMIFS(T_PROF[claims],T_PROF[year],K$2,T_PROF[encounter],K$4,T_PROF[bill_npi],$A1650)</f>
        <v>0</v>
      </c>
      <c r="L1650" s="1">
        <f t="shared" si="177"/>
        <v>1</v>
      </c>
      <c r="M1650" s="18">
        <f>SUMIFS(T_PROF[paid_amt],T_PROF[bill_npi],$A1650,T_PROF[year],M$2,T_PROF[encounter],M$4)</f>
        <v>1720.75</v>
      </c>
      <c r="N1650" s="18">
        <f>SUMIFS(T_PROF[paid_amt],T_PROF[bill_npi],$A1650,T_PROF[year],N$2,T_PROF[encounter],N$4)</f>
        <v>0</v>
      </c>
      <c r="O1650" s="18">
        <f t="shared" si="178"/>
        <v>1720.75</v>
      </c>
      <c r="P1650" s="1">
        <f t="shared" si="179"/>
        <v>0.33333333333333331</v>
      </c>
      <c r="Q1650" s="1">
        <f t="shared" si="180"/>
        <v>0</v>
      </c>
      <c r="R1650" s="1">
        <f t="shared" si="181"/>
        <v>0.33333333333333331</v>
      </c>
      <c r="S1650" s="2">
        <f>SUM($R$6:$R1650)/SUM($R$6:$R$1749)</f>
        <v>0.99841668995063737</v>
      </c>
    </row>
    <row r="1651" spans="1:19" x14ac:dyDescent="0.35">
      <c r="A1651">
        <v>1497044457</v>
      </c>
      <c r="B1651" t="s">
        <v>351</v>
      </c>
      <c r="C1651" t="s">
        <v>777</v>
      </c>
      <c r="D1651" s="1">
        <f>SUMIFS(T_PROF[claims],T_PROF[year],D$2,T_PROF[encounter],D$4,T_PROF[bill_npi],$A1651)</f>
        <v>0</v>
      </c>
      <c r="E1651" s="1">
        <f>SUMIFS(T_PROF[claims],T_PROF[year],E$2,T_PROF[encounter],E$4,T_PROF[bill_npi],$A1651)</f>
        <v>0</v>
      </c>
      <c r="F1651" s="1">
        <f t="shared" si="175"/>
        <v>0</v>
      </c>
      <c r="G1651" s="1">
        <f>SUMIFS(T_PROF[claims],T_PROF[year],G$2,T_PROF[encounter],G$4,T_PROF[bill_npi],$A1651)</f>
        <v>0</v>
      </c>
      <c r="H1651" s="1">
        <f>SUMIFS(T_PROF[claims],T_PROF[year],H$2,T_PROF[encounter],H$4,T_PROF[bill_npi],$A1651)</f>
        <v>0</v>
      </c>
      <c r="I1651" s="1">
        <f t="shared" si="176"/>
        <v>0</v>
      </c>
      <c r="J1651" s="1">
        <f>SUMIFS(T_PROF[claims],T_PROF[year],J$2,T_PROF[encounter],J$4,T_PROF[bill_npi],$A1651)</f>
        <v>0</v>
      </c>
      <c r="K1651" s="1">
        <f>SUMIFS(T_PROF[claims],T_PROF[year],K$2,T_PROF[encounter],K$4,T_PROF[bill_npi],$A1651)</f>
        <v>0</v>
      </c>
      <c r="L1651" s="1">
        <f t="shared" si="177"/>
        <v>0</v>
      </c>
      <c r="M1651" s="18">
        <f>SUMIFS(T_PROF[paid_amt],T_PROF[bill_npi],$A1651,T_PROF[year],M$2,T_PROF[encounter],M$4)</f>
        <v>0</v>
      </c>
      <c r="N1651" s="18">
        <f>SUMIFS(T_PROF[paid_amt],T_PROF[bill_npi],$A1651,T_PROF[year],N$2,T_PROF[encounter],N$4)</f>
        <v>0</v>
      </c>
      <c r="O1651" s="18">
        <f t="shared" si="178"/>
        <v>0</v>
      </c>
      <c r="P1651" s="1">
        <f t="shared" si="179"/>
        <v>0</v>
      </c>
      <c r="Q1651" s="1">
        <f t="shared" si="180"/>
        <v>0</v>
      </c>
      <c r="R1651" s="1">
        <f t="shared" si="181"/>
        <v>0</v>
      </c>
      <c r="S1651" s="2">
        <f>SUM($R$6:$R1651)/SUM($R$6:$R$1749)</f>
        <v>0.99841668995063737</v>
      </c>
    </row>
    <row r="1652" spans="1:19" x14ac:dyDescent="0.35">
      <c r="A1652">
        <v>1992763106</v>
      </c>
      <c r="B1652" t="s">
        <v>351</v>
      </c>
      <c r="C1652" t="s">
        <v>777</v>
      </c>
      <c r="D1652" s="1">
        <f>SUMIFS(T_PROF[claims],T_PROF[year],D$2,T_PROF[encounter],D$4,T_PROF[bill_npi],$A1652)</f>
        <v>0</v>
      </c>
      <c r="E1652" s="1">
        <f>SUMIFS(T_PROF[claims],T_PROF[year],E$2,T_PROF[encounter],E$4,T_PROF[bill_npi],$A1652)</f>
        <v>0</v>
      </c>
      <c r="F1652" s="1">
        <f t="shared" si="175"/>
        <v>0</v>
      </c>
      <c r="G1652" s="1">
        <f>SUMIFS(T_PROF[claims],T_PROF[year],G$2,T_PROF[encounter],G$4,T_PROF[bill_npi],$A1652)</f>
        <v>0</v>
      </c>
      <c r="H1652" s="1">
        <f>SUMIFS(T_PROF[claims],T_PROF[year],H$2,T_PROF[encounter],H$4,T_PROF[bill_npi],$A1652)</f>
        <v>0</v>
      </c>
      <c r="I1652" s="1">
        <f t="shared" si="176"/>
        <v>0</v>
      </c>
      <c r="J1652" s="1">
        <f>SUMIFS(T_PROF[claims],T_PROF[year],J$2,T_PROF[encounter],J$4,T_PROF[bill_npi],$A1652)</f>
        <v>0</v>
      </c>
      <c r="K1652" s="1">
        <f>SUMIFS(T_PROF[claims],T_PROF[year],K$2,T_PROF[encounter],K$4,T_PROF[bill_npi],$A1652)</f>
        <v>0</v>
      </c>
      <c r="L1652" s="1">
        <f t="shared" si="177"/>
        <v>0</v>
      </c>
      <c r="M1652" s="18">
        <f>SUMIFS(T_PROF[paid_amt],T_PROF[bill_npi],$A1652,T_PROF[year],M$2,T_PROF[encounter],M$4)</f>
        <v>0</v>
      </c>
      <c r="N1652" s="18">
        <f>SUMIFS(T_PROF[paid_amt],T_PROF[bill_npi],$A1652,T_PROF[year],N$2,T_PROF[encounter],N$4)</f>
        <v>0</v>
      </c>
      <c r="O1652" s="18">
        <f t="shared" si="178"/>
        <v>0</v>
      </c>
      <c r="P1652" s="1">
        <f t="shared" si="179"/>
        <v>0</v>
      </c>
      <c r="Q1652" s="1">
        <f t="shared" si="180"/>
        <v>0</v>
      </c>
      <c r="R1652" s="1">
        <f t="shared" si="181"/>
        <v>0</v>
      </c>
      <c r="S1652" s="2">
        <f>SUM($R$6:$R1652)/SUM($R$6:$R$1749)</f>
        <v>0.99841668995063737</v>
      </c>
    </row>
    <row r="1653" spans="1:19" x14ac:dyDescent="0.35">
      <c r="A1653">
        <v>1699764662</v>
      </c>
      <c r="B1653" t="s">
        <v>351</v>
      </c>
      <c r="C1653" t="s">
        <v>777</v>
      </c>
      <c r="D1653" s="1">
        <f>SUMIFS(T_PROF[claims],T_PROF[year],D$2,T_PROF[encounter],D$4,T_PROF[bill_npi],$A1653)</f>
        <v>0</v>
      </c>
      <c r="E1653" s="1">
        <f>SUMIFS(T_PROF[claims],T_PROF[year],E$2,T_PROF[encounter],E$4,T_PROF[bill_npi],$A1653)</f>
        <v>0</v>
      </c>
      <c r="F1653" s="1">
        <f t="shared" si="175"/>
        <v>0</v>
      </c>
      <c r="G1653" s="1">
        <f>SUMIFS(T_PROF[claims],T_PROF[year],G$2,T_PROF[encounter],G$4,T_PROF[bill_npi],$A1653)</f>
        <v>2</v>
      </c>
      <c r="H1653" s="1">
        <f>SUMIFS(T_PROF[claims],T_PROF[year],H$2,T_PROF[encounter],H$4,T_PROF[bill_npi],$A1653)</f>
        <v>0</v>
      </c>
      <c r="I1653" s="1">
        <f t="shared" si="176"/>
        <v>2</v>
      </c>
      <c r="J1653" s="1">
        <f>SUMIFS(T_PROF[claims],T_PROF[year],J$2,T_PROF[encounter],J$4,T_PROF[bill_npi],$A1653)</f>
        <v>1</v>
      </c>
      <c r="K1653" s="1">
        <f>SUMIFS(T_PROF[claims],T_PROF[year],K$2,T_PROF[encounter],K$4,T_PROF[bill_npi],$A1653)</f>
        <v>0</v>
      </c>
      <c r="L1653" s="1">
        <f t="shared" si="177"/>
        <v>1</v>
      </c>
      <c r="M1653" s="18">
        <f>SUMIFS(T_PROF[paid_amt],T_PROF[bill_npi],$A1653,T_PROF[year],M$2,T_PROF[encounter],M$4)</f>
        <v>1720.75</v>
      </c>
      <c r="N1653" s="18">
        <f>SUMIFS(T_PROF[paid_amt],T_PROF[bill_npi],$A1653,T_PROF[year],N$2,T_PROF[encounter],N$4)</f>
        <v>0</v>
      </c>
      <c r="O1653" s="18">
        <f t="shared" si="178"/>
        <v>1720.75</v>
      </c>
      <c r="P1653" s="1">
        <f t="shared" si="179"/>
        <v>1</v>
      </c>
      <c r="Q1653" s="1">
        <f t="shared" si="180"/>
        <v>0</v>
      </c>
      <c r="R1653" s="1">
        <f t="shared" si="181"/>
        <v>1</v>
      </c>
      <c r="S1653" s="2">
        <f>SUM($R$6:$R1653)/SUM($R$6:$R$1749)</f>
        <v>0.99844773524572294</v>
      </c>
    </row>
    <row r="1654" spans="1:19" x14ac:dyDescent="0.35">
      <c r="A1654">
        <v>1558439695</v>
      </c>
      <c r="B1654" t="s">
        <v>357</v>
      </c>
      <c r="C1654" t="s">
        <v>2208</v>
      </c>
      <c r="D1654" s="1">
        <f>SUMIFS(T_PROF[claims],T_PROF[year],D$2,T_PROF[encounter],D$4,T_PROF[bill_npi],$A1654)</f>
        <v>2</v>
      </c>
      <c r="E1654" s="1">
        <f>SUMIFS(T_PROF[claims],T_PROF[year],E$2,T_PROF[encounter],E$4,T_PROF[bill_npi],$A1654)</f>
        <v>0</v>
      </c>
      <c r="F1654" s="1">
        <f t="shared" si="175"/>
        <v>2</v>
      </c>
      <c r="G1654" s="1">
        <f>SUMIFS(T_PROF[claims],T_PROF[year],G$2,T_PROF[encounter],G$4,T_PROF[bill_npi],$A1654)</f>
        <v>0</v>
      </c>
      <c r="H1654" s="1">
        <f>SUMIFS(T_PROF[claims],T_PROF[year],H$2,T_PROF[encounter],H$4,T_PROF[bill_npi],$A1654)</f>
        <v>0</v>
      </c>
      <c r="I1654" s="1">
        <f t="shared" si="176"/>
        <v>0</v>
      </c>
      <c r="J1654" s="1">
        <f>SUMIFS(T_PROF[claims],T_PROF[year],J$2,T_PROF[encounter],J$4,T_PROF[bill_npi],$A1654)</f>
        <v>0</v>
      </c>
      <c r="K1654" s="1">
        <f>SUMIFS(T_PROF[claims],T_PROF[year],K$2,T_PROF[encounter],K$4,T_PROF[bill_npi],$A1654)</f>
        <v>0</v>
      </c>
      <c r="L1654" s="1">
        <f t="shared" si="177"/>
        <v>0</v>
      </c>
      <c r="M1654" s="18">
        <f>SUMIFS(T_PROF[paid_amt],T_PROF[bill_npi],$A1654,T_PROF[year],M$2,T_PROF[encounter],M$4)</f>
        <v>0</v>
      </c>
      <c r="N1654" s="18">
        <f>SUMIFS(T_PROF[paid_amt],T_PROF[bill_npi],$A1654,T_PROF[year],N$2,T_PROF[encounter],N$4)</f>
        <v>0</v>
      </c>
      <c r="O1654" s="18">
        <f t="shared" si="178"/>
        <v>0</v>
      </c>
      <c r="P1654" s="1">
        <f t="shared" si="179"/>
        <v>0.66666666666666663</v>
      </c>
      <c r="Q1654" s="1">
        <f t="shared" si="180"/>
        <v>0</v>
      </c>
      <c r="R1654" s="1">
        <f t="shared" si="181"/>
        <v>0.66666666666666663</v>
      </c>
      <c r="S1654" s="2">
        <f>SUM($R$6:$R1654)/SUM($R$6:$R$1749)</f>
        <v>0.99846843210911329</v>
      </c>
    </row>
    <row r="1655" spans="1:19" x14ac:dyDescent="0.35">
      <c r="A1655">
        <v>1841264660</v>
      </c>
      <c r="B1655" t="s">
        <v>351</v>
      </c>
      <c r="C1655" t="s">
        <v>777</v>
      </c>
      <c r="D1655" s="1">
        <f>SUMIFS(T_PROF[claims],T_PROF[year],D$2,T_PROF[encounter],D$4,T_PROF[bill_npi],$A1655)</f>
        <v>2</v>
      </c>
      <c r="E1655" s="1">
        <f>SUMIFS(T_PROF[claims],T_PROF[year],E$2,T_PROF[encounter],E$4,T_PROF[bill_npi],$A1655)</f>
        <v>0</v>
      </c>
      <c r="F1655" s="1">
        <f t="shared" si="175"/>
        <v>2</v>
      </c>
      <c r="G1655" s="1">
        <f>SUMIFS(T_PROF[claims],T_PROF[year],G$2,T_PROF[encounter],G$4,T_PROF[bill_npi],$A1655)</f>
        <v>0</v>
      </c>
      <c r="H1655" s="1">
        <f>SUMIFS(T_PROF[claims],T_PROF[year],H$2,T_PROF[encounter],H$4,T_PROF[bill_npi],$A1655)</f>
        <v>0</v>
      </c>
      <c r="I1655" s="1">
        <f t="shared" si="176"/>
        <v>0</v>
      </c>
      <c r="J1655" s="1">
        <f>SUMIFS(T_PROF[claims],T_PROF[year],J$2,T_PROF[encounter],J$4,T_PROF[bill_npi],$A1655)</f>
        <v>2</v>
      </c>
      <c r="K1655" s="1">
        <f>SUMIFS(T_PROF[claims],T_PROF[year],K$2,T_PROF[encounter],K$4,T_PROF[bill_npi],$A1655)</f>
        <v>0</v>
      </c>
      <c r="L1655" s="1">
        <f t="shared" si="177"/>
        <v>2</v>
      </c>
      <c r="M1655" s="18">
        <f>SUMIFS(T_PROF[paid_amt],T_PROF[bill_npi],$A1655,T_PROF[year],M$2,T_PROF[encounter],M$4)</f>
        <v>1720.75</v>
      </c>
      <c r="N1655" s="18">
        <f>SUMIFS(T_PROF[paid_amt],T_PROF[bill_npi],$A1655,T_PROF[year],N$2,T_PROF[encounter],N$4)</f>
        <v>0</v>
      </c>
      <c r="O1655" s="18">
        <f t="shared" si="178"/>
        <v>1720.75</v>
      </c>
      <c r="P1655" s="1">
        <f t="shared" si="179"/>
        <v>1.3333333333333333</v>
      </c>
      <c r="Q1655" s="1">
        <f t="shared" si="180"/>
        <v>0</v>
      </c>
      <c r="R1655" s="1">
        <f t="shared" si="181"/>
        <v>1.3333333333333333</v>
      </c>
      <c r="S1655" s="2">
        <f>SUM($R$6:$R1655)/SUM($R$6:$R$1749)</f>
        <v>0.99850982583589398</v>
      </c>
    </row>
    <row r="1656" spans="1:19" x14ac:dyDescent="0.35">
      <c r="A1656">
        <v>1528026564</v>
      </c>
      <c r="B1656" t="s">
        <v>351</v>
      </c>
      <c r="C1656" t="s">
        <v>777</v>
      </c>
      <c r="D1656" s="1">
        <f>SUMIFS(T_PROF[claims],T_PROF[year],D$2,T_PROF[encounter],D$4,T_PROF[bill_npi],$A1656)</f>
        <v>0</v>
      </c>
      <c r="E1656" s="1">
        <f>SUMIFS(T_PROF[claims],T_PROF[year],E$2,T_PROF[encounter],E$4,T_PROF[bill_npi],$A1656)</f>
        <v>0</v>
      </c>
      <c r="F1656" s="1">
        <f t="shared" si="175"/>
        <v>0</v>
      </c>
      <c r="G1656" s="1">
        <f>SUMIFS(T_PROF[claims],T_PROF[year],G$2,T_PROF[encounter],G$4,T_PROF[bill_npi],$A1656)</f>
        <v>0</v>
      </c>
      <c r="H1656" s="1">
        <f>SUMIFS(T_PROF[claims],T_PROF[year],H$2,T_PROF[encounter],H$4,T_PROF[bill_npi],$A1656)</f>
        <v>0</v>
      </c>
      <c r="I1656" s="1">
        <f t="shared" si="176"/>
        <v>0</v>
      </c>
      <c r="J1656" s="1">
        <f>SUMIFS(T_PROF[claims],T_PROF[year],J$2,T_PROF[encounter],J$4,T_PROF[bill_npi],$A1656)</f>
        <v>0</v>
      </c>
      <c r="K1656" s="1">
        <f>SUMIFS(T_PROF[claims],T_PROF[year],K$2,T_PROF[encounter],K$4,T_PROF[bill_npi],$A1656)</f>
        <v>0</v>
      </c>
      <c r="L1656" s="1">
        <f t="shared" si="177"/>
        <v>0</v>
      </c>
      <c r="M1656" s="18">
        <f>SUMIFS(T_PROF[paid_amt],T_PROF[bill_npi],$A1656,T_PROF[year],M$2,T_PROF[encounter],M$4)</f>
        <v>0</v>
      </c>
      <c r="N1656" s="18">
        <f>SUMIFS(T_PROF[paid_amt],T_PROF[bill_npi],$A1656,T_PROF[year],N$2,T_PROF[encounter],N$4)</f>
        <v>0</v>
      </c>
      <c r="O1656" s="18">
        <f t="shared" si="178"/>
        <v>0</v>
      </c>
      <c r="P1656" s="1">
        <f t="shared" si="179"/>
        <v>0</v>
      </c>
      <c r="Q1656" s="1">
        <f t="shared" si="180"/>
        <v>0</v>
      </c>
      <c r="R1656" s="1">
        <f t="shared" si="181"/>
        <v>0</v>
      </c>
      <c r="S1656" s="2">
        <f>SUM($R$6:$R1656)/SUM($R$6:$R$1749)</f>
        <v>0.99850982583589398</v>
      </c>
    </row>
    <row r="1657" spans="1:19" x14ac:dyDescent="0.35">
      <c r="A1657">
        <v>1154420982</v>
      </c>
      <c r="B1657" t="s">
        <v>351</v>
      </c>
      <c r="C1657" t="s">
        <v>777</v>
      </c>
      <c r="D1657" s="1">
        <f>SUMIFS(T_PROF[claims],T_PROF[year],D$2,T_PROF[encounter],D$4,T_PROF[bill_npi],$A1657)</f>
        <v>0</v>
      </c>
      <c r="E1657" s="1">
        <f>SUMIFS(T_PROF[claims],T_PROF[year],E$2,T_PROF[encounter],E$4,T_PROF[bill_npi],$A1657)</f>
        <v>0</v>
      </c>
      <c r="F1657" s="1">
        <f t="shared" si="175"/>
        <v>0</v>
      </c>
      <c r="G1657" s="1">
        <f>SUMIFS(T_PROF[claims],T_PROF[year],G$2,T_PROF[encounter],G$4,T_PROF[bill_npi],$A1657)</f>
        <v>0</v>
      </c>
      <c r="H1657" s="1">
        <f>SUMIFS(T_PROF[claims],T_PROF[year],H$2,T_PROF[encounter],H$4,T_PROF[bill_npi],$A1657)</f>
        <v>0</v>
      </c>
      <c r="I1657" s="1">
        <f t="shared" si="176"/>
        <v>0</v>
      </c>
      <c r="J1657" s="1">
        <f>SUMIFS(T_PROF[claims],T_PROF[year],J$2,T_PROF[encounter],J$4,T_PROF[bill_npi],$A1657)</f>
        <v>0</v>
      </c>
      <c r="K1657" s="1">
        <f>SUMIFS(T_PROF[claims],T_PROF[year],K$2,T_PROF[encounter],K$4,T_PROF[bill_npi],$A1657)</f>
        <v>0</v>
      </c>
      <c r="L1657" s="1">
        <f t="shared" si="177"/>
        <v>0</v>
      </c>
      <c r="M1657" s="18">
        <f>SUMIFS(T_PROF[paid_amt],T_PROF[bill_npi],$A1657,T_PROF[year],M$2,T_PROF[encounter],M$4)</f>
        <v>0</v>
      </c>
      <c r="N1657" s="18">
        <f>SUMIFS(T_PROF[paid_amt],T_PROF[bill_npi],$A1657,T_PROF[year],N$2,T_PROF[encounter],N$4)</f>
        <v>0</v>
      </c>
      <c r="O1657" s="18">
        <f t="shared" si="178"/>
        <v>0</v>
      </c>
      <c r="P1657" s="1">
        <f t="shared" si="179"/>
        <v>0</v>
      </c>
      <c r="Q1657" s="1">
        <f t="shared" si="180"/>
        <v>0</v>
      </c>
      <c r="R1657" s="1">
        <f t="shared" si="181"/>
        <v>0</v>
      </c>
      <c r="S1657" s="2">
        <f>SUM($R$6:$R1657)/SUM($R$6:$R$1749)</f>
        <v>0.99850982583589398</v>
      </c>
    </row>
    <row r="1658" spans="1:19" x14ac:dyDescent="0.35">
      <c r="A1658">
        <v>1114443322</v>
      </c>
      <c r="B1658" t="s">
        <v>351</v>
      </c>
      <c r="C1658" t="s">
        <v>777</v>
      </c>
      <c r="D1658" s="1">
        <f>SUMIFS(T_PROF[claims],T_PROF[year],D$2,T_PROF[encounter],D$4,T_PROF[bill_npi],$A1658)</f>
        <v>0</v>
      </c>
      <c r="E1658" s="1">
        <f>SUMIFS(T_PROF[claims],T_PROF[year],E$2,T_PROF[encounter],E$4,T_PROF[bill_npi],$A1658)</f>
        <v>1</v>
      </c>
      <c r="F1658" s="1">
        <f t="shared" si="175"/>
        <v>1</v>
      </c>
      <c r="G1658" s="1">
        <f>SUMIFS(T_PROF[claims],T_PROF[year],G$2,T_PROF[encounter],G$4,T_PROF[bill_npi],$A1658)</f>
        <v>0</v>
      </c>
      <c r="H1658" s="1">
        <f>SUMIFS(T_PROF[claims],T_PROF[year],H$2,T_PROF[encounter],H$4,T_PROF[bill_npi],$A1658)</f>
        <v>0</v>
      </c>
      <c r="I1658" s="1">
        <f t="shared" si="176"/>
        <v>0</v>
      </c>
      <c r="J1658" s="1">
        <f>SUMIFS(T_PROF[claims],T_PROF[year],J$2,T_PROF[encounter],J$4,T_PROF[bill_npi],$A1658)</f>
        <v>0</v>
      </c>
      <c r="K1658" s="1">
        <f>SUMIFS(T_PROF[claims],T_PROF[year],K$2,T_PROF[encounter],K$4,T_PROF[bill_npi],$A1658)</f>
        <v>0</v>
      </c>
      <c r="L1658" s="1">
        <f t="shared" si="177"/>
        <v>0</v>
      </c>
      <c r="M1658" s="18">
        <f>SUMIFS(T_PROF[paid_amt],T_PROF[bill_npi],$A1658,T_PROF[year],M$2,T_PROF[encounter],M$4)</f>
        <v>0</v>
      </c>
      <c r="N1658" s="18">
        <f>SUMIFS(T_PROF[paid_amt],T_PROF[bill_npi],$A1658,T_PROF[year],N$2,T_PROF[encounter],N$4)</f>
        <v>0</v>
      </c>
      <c r="O1658" s="18">
        <f t="shared" si="178"/>
        <v>0</v>
      </c>
      <c r="P1658" s="1">
        <f t="shared" si="179"/>
        <v>0</v>
      </c>
      <c r="Q1658" s="1">
        <f t="shared" si="180"/>
        <v>0.33333333333333331</v>
      </c>
      <c r="R1658" s="1">
        <f t="shared" si="181"/>
        <v>0.33333333333333331</v>
      </c>
      <c r="S1658" s="2">
        <f>SUM($R$6:$R1658)/SUM($R$6:$R$1749)</f>
        <v>0.9985201742675891</v>
      </c>
    </row>
    <row r="1659" spans="1:19" x14ac:dyDescent="0.35">
      <c r="A1659">
        <v>1669552220</v>
      </c>
      <c r="B1659" t="s">
        <v>351</v>
      </c>
      <c r="C1659" t="s">
        <v>777</v>
      </c>
      <c r="D1659" s="1">
        <f>SUMIFS(T_PROF[claims],T_PROF[year],D$2,T_PROF[encounter],D$4,T_PROF[bill_npi],$A1659)</f>
        <v>0</v>
      </c>
      <c r="E1659" s="1">
        <f>SUMIFS(T_PROF[claims],T_PROF[year],E$2,T_PROF[encounter],E$4,T_PROF[bill_npi],$A1659)</f>
        <v>0</v>
      </c>
      <c r="F1659" s="1">
        <f t="shared" si="175"/>
        <v>0</v>
      </c>
      <c r="G1659" s="1">
        <f>SUMIFS(T_PROF[claims],T_PROF[year],G$2,T_PROF[encounter],G$4,T_PROF[bill_npi],$A1659)</f>
        <v>0</v>
      </c>
      <c r="H1659" s="1">
        <f>SUMIFS(T_PROF[claims],T_PROF[year],H$2,T_PROF[encounter],H$4,T_PROF[bill_npi],$A1659)</f>
        <v>0</v>
      </c>
      <c r="I1659" s="1">
        <f t="shared" si="176"/>
        <v>0</v>
      </c>
      <c r="J1659" s="1">
        <f>SUMIFS(T_PROF[claims],T_PROF[year],J$2,T_PROF[encounter],J$4,T_PROF[bill_npi],$A1659)</f>
        <v>0</v>
      </c>
      <c r="K1659" s="1">
        <f>SUMIFS(T_PROF[claims],T_PROF[year],K$2,T_PROF[encounter],K$4,T_PROF[bill_npi],$A1659)</f>
        <v>0</v>
      </c>
      <c r="L1659" s="1">
        <f t="shared" si="177"/>
        <v>0</v>
      </c>
      <c r="M1659" s="18">
        <f>SUMIFS(T_PROF[paid_amt],T_PROF[bill_npi],$A1659,T_PROF[year],M$2,T_PROF[encounter],M$4)</f>
        <v>0</v>
      </c>
      <c r="N1659" s="18">
        <f>SUMIFS(T_PROF[paid_amt],T_PROF[bill_npi],$A1659,T_PROF[year],N$2,T_PROF[encounter],N$4)</f>
        <v>0</v>
      </c>
      <c r="O1659" s="18">
        <f t="shared" si="178"/>
        <v>0</v>
      </c>
      <c r="P1659" s="1">
        <f t="shared" si="179"/>
        <v>0</v>
      </c>
      <c r="Q1659" s="1">
        <f t="shared" si="180"/>
        <v>0</v>
      </c>
      <c r="R1659" s="1">
        <f t="shared" si="181"/>
        <v>0</v>
      </c>
      <c r="S1659" s="2">
        <f>SUM($R$6:$R1659)/SUM($R$6:$R$1749)</f>
        <v>0.9985201742675891</v>
      </c>
    </row>
    <row r="1660" spans="1:19" x14ac:dyDescent="0.35">
      <c r="A1660">
        <v>1447576319</v>
      </c>
      <c r="B1660" t="s">
        <v>356</v>
      </c>
      <c r="C1660" t="s">
        <v>777</v>
      </c>
      <c r="D1660" s="1">
        <f>SUMIFS(T_PROF[claims],T_PROF[year],D$2,T_PROF[encounter],D$4,T_PROF[bill_npi],$A1660)</f>
        <v>0</v>
      </c>
      <c r="E1660" s="1">
        <f>SUMIFS(T_PROF[claims],T_PROF[year],E$2,T_PROF[encounter],E$4,T_PROF[bill_npi],$A1660)</f>
        <v>0</v>
      </c>
      <c r="F1660" s="1">
        <f t="shared" si="175"/>
        <v>0</v>
      </c>
      <c r="G1660" s="1">
        <f>SUMIFS(T_PROF[claims],T_PROF[year],G$2,T_PROF[encounter],G$4,T_PROF[bill_npi],$A1660)</f>
        <v>0</v>
      </c>
      <c r="H1660" s="1">
        <f>SUMIFS(T_PROF[claims],T_PROF[year],H$2,T_PROF[encounter],H$4,T_PROF[bill_npi],$A1660)</f>
        <v>0</v>
      </c>
      <c r="I1660" s="1">
        <f t="shared" si="176"/>
        <v>0</v>
      </c>
      <c r="J1660" s="1">
        <f>SUMIFS(T_PROF[claims],T_PROF[year],J$2,T_PROF[encounter],J$4,T_PROF[bill_npi],$A1660)</f>
        <v>0</v>
      </c>
      <c r="K1660" s="1">
        <f>SUMIFS(T_PROF[claims],T_PROF[year],K$2,T_PROF[encounter],K$4,T_PROF[bill_npi],$A1660)</f>
        <v>0</v>
      </c>
      <c r="L1660" s="1">
        <f t="shared" si="177"/>
        <v>0</v>
      </c>
      <c r="M1660" s="18">
        <f>SUMIFS(T_PROF[paid_amt],T_PROF[bill_npi],$A1660,T_PROF[year],M$2,T_PROF[encounter],M$4)</f>
        <v>0</v>
      </c>
      <c r="N1660" s="18">
        <f>SUMIFS(T_PROF[paid_amt],T_PROF[bill_npi],$A1660,T_PROF[year],N$2,T_PROF[encounter],N$4)</f>
        <v>0</v>
      </c>
      <c r="O1660" s="18">
        <f t="shared" si="178"/>
        <v>0</v>
      </c>
      <c r="P1660" s="1">
        <f t="shared" si="179"/>
        <v>0</v>
      </c>
      <c r="Q1660" s="1">
        <f t="shared" si="180"/>
        <v>0</v>
      </c>
      <c r="R1660" s="1">
        <f t="shared" si="181"/>
        <v>0</v>
      </c>
      <c r="S1660" s="2">
        <f>SUM($R$6:$R1660)/SUM($R$6:$R$1749)</f>
        <v>0.9985201742675891</v>
      </c>
    </row>
    <row r="1661" spans="1:19" x14ac:dyDescent="0.35">
      <c r="A1661">
        <v>1144422296</v>
      </c>
      <c r="B1661" t="s">
        <v>351</v>
      </c>
      <c r="C1661" t="s">
        <v>777</v>
      </c>
      <c r="D1661" s="1">
        <f>SUMIFS(T_PROF[claims],T_PROF[year],D$2,T_PROF[encounter],D$4,T_PROF[bill_npi],$A1661)</f>
        <v>0</v>
      </c>
      <c r="E1661" s="1">
        <f>SUMIFS(T_PROF[claims],T_PROF[year],E$2,T_PROF[encounter],E$4,T_PROF[bill_npi],$A1661)</f>
        <v>0</v>
      </c>
      <c r="F1661" s="1">
        <f t="shared" si="175"/>
        <v>0</v>
      </c>
      <c r="G1661" s="1">
        <f>SUMIFS(T_PROF[claims],T_PROF[year],G$2,T_PROF[encounter],G$4,T_PROF[bill_npi],$A1661)</f>
        <v>0</v>
      </c>
      <c r="H1661" s="1">
        <f>SUMIFS(T_PROF[claims],T_PROF[year],H$2,T_PROF[encounter],H$4,T_PROF[bill_npi],$A1661)</f>
        <v>0</v>
      </c>
      <c r="I1661" s="1">
        <f t="shared" si="176"/>
        <v>0</v>
      </c>
      <c r="J1661" s="1">
        <f>SUMIFS(T_PROF[claims],T_PROF[year],J$2,T_PROF[encounter],J$4,T_PROF[bill_npi],$A1661)</f>
        <v>0</v>
      </c>
      <c r="K1661" s="1">
        <f>SUMIFS(T_PROF[claims],T_PROF[year],K$2,T_PROF[encounter],K$4,T_PROF[bill_npi],$A1661)</f>
        <v>0</v>
      </c>
      <c r="L1661" s="1">
        <f t="shared" si="177"/>
        <v>0</v>
      </c>
      <c r="M1661" s="18">
        <f>SUMIFS(T_PROF[paid_amt],T_PROF[bill_npi],$A1661,T_PROF[year],M$2,T_PROF[encounter],M$4)</f>
        <v>0</v>
      </c>
      <c r="N1661" s="18">
        <f>SUMIFS(T_PROF[paid_amt],T_PROF[bill_npi],$A1661,T_PROF[year],N$2,T_PROF[encounter],N$4)</f>
        <v>0</v>
      </c>
      <c r="O1661" s="18">
        <f t="shared" si="178"/>
        <v>0</v>
      </c>
      <c r="P1661" s="1">
        <f t="shared" si="179"/>
        <v>0</v>
      </c>
      <c r="Q1661" s="1">
        <f t="shared" si="180"/>
        <v>0</v>
      </c>
      <c r="R1661" s="1">
        <f t="shared" si="181"/>
        <v>0</v>
      </c>
      <c r="S1661" s="2">
        <f>SUM($R$6:$R1661)/SUM($R$6:$R$1749)</f>
        <v>0.9985201742675891</v>
      </c>
    </row>
    <row r="1662" spans="1:19" x14ac:dyDescent="0.35">
      <c r="A1662">
        <v>1467430108</v>
      </c>
      <c r="B1662" t="s">
        <v>351</v>
      </c>
      <c r="C1662" t="s">
        <v>777</v>
      </c>
      <c r="D1662" s="1">
        <f>SUMIFS(T_PROF[claims],T_PROF[year],D$2,T_PROF[encounter],D$4,T_PROF[bill_npi],$A1662)</f>
        <v>0</v>
      </c>
      <c r="E1662" s="1">
        <f>SUMIFS(T_PROF[claims],T_PROF[year],E$2,T_PROF[encounter],E$4,T_PROF[bill_npi],$A1662)</f>
        <v>0</v>
      </c>
      <c r="F1662" s="1">
        <f t="shared" si="175"/>
        <v>0</v>
      </c>
      <c r="G1662" s="1">
        <f>SUMIFS(T_PROF[claims],T_PROF[year],G$2,T_PROF[encounter],G$4,T_PROF[bill_npi],$A1662)</f>
        <v>0</v>
      </c>
      <c r="H1662" s="1">
        <f>SUMIFS(T_PROF[claims],T_PROF[year],H$2,T_PROF[encounter],H$4,T_PROF[bill_npi],$A1662)</f>
        <v>0</v>
      </c>
      <c r="I1662" s="1">
        <f t="shared" si="176"/>
        <v>0</v>
      </c>
      <c r="J1662" s="1">
        <f>SUMIFS(T_PROF[claims],T_PROF[year],J$2,T_PROF[encounter],J$4,T_PROF[bill_npi],$A1662)</f>
        <v>0</v>
      </c>
      <c r="K1662" s="1">
        <f>SUMIFS(T_PROF[claims],T_PROF[year],K$2,T_PROF[encounter],K$4,T_PROF[bill_npi],$A1662)</f>
        <v>0</v>
      </c>
      <c r="L1662" s="1">
        <f t="shared" si="177"/>
        <v>0</v>
      </c>
      <c r="M1662" s="18">
        <f>SUMIFS(T_PROF[paid_amt],T_PROF[bill_npi],$A1662,T_PROF[year],M$2,T_PROF[encounter],M$4)</f>
        <v>0</v>
      </c>
      <c r="N1662" s="18">
        <f>SUMIFS(T_PROF[paid_amt],T_PROF[bill_npi],$A1662,T_PROF[year],N$2,T_PROF[encounter],N$4)</f>
        <v>0</v>
      </c>
      <c r="O1662" s="18">
        <f t="shared" si="178"/>
        <v>0</v>
      </c>
      <c r="P1662" s="1">
        <f t="shared" si="179"/>
        <v>0</v>
      </c>
      <c r="Q1662" s="1">
        <f t="shared" si="180"/>
        <v>0</v>
      </c>
      <c r="R1662" s="1">
        <f t="shared" si="181"/>
        <v>0</v>
      </c>
      <c r="S1662" s="2">
        <f>SUM($R$6:$R1662)/SUM($R$6:$R$1749)</f>
        <v>0.9985201742675891</v>
      </c>
    </row>
    <row r="1663" spans="1:19" x14ac:dyDescent="0.35">
      <c r="A1663">
        <v>1164909545</v>
      </c>
      <c r="B1663" t="s">
        <v>357</v>
      </c>
      <c r="C1663" t="s">
        <v>2208</v>
      </c>
      <c r="D1663" s="1">
        <f>SUMIFS(T_PROF[claims],T_PROF[year],D$2,T_PROF[encounter],D$4,T_PROF[bill_npi],$A1663)</f>
        <v>0</v>
      </c>
      <c r="E1663" s="1">
        <f>SUMIFS(T_PROF[claims],T_PROF[year],E$2,T_PROF[encounter],E$4,T_PROF[bill_npi],$A1663)</f>
        <v>0</v>
      </c>
      <c r="F1663" s="1">
        <f t="shared" si="175"/>
        <v>0</v>
      </c>
      <c r="G1663" s="1">
        <f>SUMIFS(T_PROF[claims],T_PROF[year],G$2,T_PROF[encounter],G$4,T_PROF[bill_npi],$A1663)</f>
        <v>0</v>
      </c>
      <c r="H1663" s="1">
        <f>SUMIFS(T_PROF[claims],T_PROF[year],H$2,T_PROF[encounter],H$4,T_PROF[bill_npi],$A1663)</f>
        <v>2</v>
      </c>
      <c r="I1663" s="1">
        <f t="shared" si="176"/>
        <v>2</v>
      </c>
      <c r="J1663" s="1">
        <f>SUMIFS(T_PROF[claims],T_PROF[year],J$2,T_PROF[encounter],J$4,T_PROF[bill_npi],$A1663)</f>
        <v>0</v>
      </c>
      <c r="K1663" s="1">
        <f>SUMIFS(T_PROF[claims],T_PROF[year],K$2,T_PROF[encounter],K$4,T_PROF[bill_npi],$A1663)</f>
        <v>1</v>
      </c>
      <c r="L1663" s="1">
        <f t="shared" si="177"/>
        <v>1</v>
      </c>
      <c r="M1663" s="18">
        <f>SUMIFS(T_PROF[paid_amt],T_PROF[bill_npi],$A1663,T_PROF[year],M$2,T_PROF[encounter],M$4)</f>
        <v>0</v>
      </c>
      <c r="N1663" s="18">
        <f>SUMIFS(T_PROF[paid_amt],T_PROF[bill_npi],$A1663,T_PROF[year],N$2,T_PROF[encounter],N$4)</f>
        <v>0</v>
      </c>
      <c r="O1663" s="18">
        <f t="shared" si="178"/>
        <v>0</v>
      </c>
      <c r="P1663" s="1">
        <f t="shared" si="179"/>
        <v>0</v>
      </c>
      <c r="Q1663" s="1">
        <f t="shared" si="180"/>
        <v>1</v>
      </c>
      <c r="R1663" s="1">
        <f t="shared" si="181"/>
        <v>1</v>
      </c>
      <c r="S1663" s="2">
        <f>SUM($R$6:$R1663)/SUM($R$6:$R$1749)</f>
        <v>0.99855121956267467</v>
      </c>
    </row>
    <row r="1664" spans="1:19" x14ac:dyDescent="0.35">
      <c r="A1664">
        <v>1255746368</v>
      </c>
      <c r="B1664" t="s">
        <v>351</v>
      </c>
      <c r="C1664" t="s">
        <v>777</v>
      </c>
      <c r="D1664" s="1">
        <f>SUMIFS(T_PROF[claims],T_PROF[year],D$2,T_PROF[encounter],D$4,T_PROF[bill_npi],$A1664)</f>
        <v>0</v>
      </c>
      <c r="E1664" s="1">
        <f>SUMIFS(T_PROF[claims],T_PROF[year],E$2,T_PROF[encounter],E$4,T_PROF[bill_npi],$A1664)</f>
        <v>0</v>
      </c>
      <c r="F1664" s="1">
        <f t="shared" si="175"/>
        <v>0</v>
      </c>
      <c r="G1664" s="1">
        <f>SUMIFS(T_PROF[claims],T_PROF[year],G$2,T_PROF[encounter],G$4,T_PROF[bill_npi],$A1664)</f>
        <v>2</v>
      </c>
      <c r="H1664" s="1">
        <f>SUMIFS(T_PROF[claims],T_PROF[year],H$2,T_PROF[encounter],H$4,T_PROF[bill_npi],$A1664)</f>
        <v>0</v>
      </c>
      <c r="I1664" s="1">
        <f t="shared" si="176"/>
        <v>2</v>
      </c>
      <c r="J1664" s="1">
        <f>SUMIFS(T_PROF[claims],T_PROF[year],J$2,T_PROF[encounter],J$4,T_PROF[bill_npi],$A1664)</f>
        <v>1</v>
      </c>
      <c r="K1664" s="1">
        <f>SUMIFS(T_PROF[claims],T_PROF[year],K$2,T_PROF[encounter],K$4,T_PROF[bill_npi],$A1664)</f>
        <v>0</v>
      </c>
      <c r="L1664" s="1">
        <f t="shared" si="177"/>
        <v>1</v>
      </c>
      <c r="M1664" s="18">
        <f>SUMIFS(T_PROF[paid_amt],T_PROF[bill_npi],$A1664,T_PROF[year],M$2,T_PROF[encounter],M$4)</f>
        <v>1720.75</v>
      </c>
      <c r="N1664" s="18">
        <f>SUMIFS(T_PROF[paid_amt],T_PROF[bill_npi],$A1664,T_PROF[year],N$2,T_PROF[encounter],N$4)</f>
        <v>0</v>
      </c>
      <c r="O1664" s="18">
        <f t="shared" si="178"/>
        <v>1720.75</v>
      </c>
      <c r="P1664" s="1">
        <f t="shared" si="179"/>
        <v>1</v>
      </c>
      <c r="Q1664" s="1">
        <f t="shared" si="180"/>
        <v>0</v>
      </c>
      <c r="R1664" s="1">
        <f t="shared" si="181"/>
        <v>1</v>
      </c>
      <c r="S1664" s="2">
        <f>SUM($R$6:$R1664)/SUM($R$6:$R$1749)</f>
        <v>0.99858226485776025</v>
      </c>
    </row>
    <row r="1665" spans="1:19" x14ac:dyDescent="0.35">
      <c r="A1665">
        <v>1063677656</v>
      </c>
      <c r="B1665" t="s">
        <v>351</v>
      </c>
      <c r="C1665" t="s">
        <v>777</v>
      </c>
      <c r="D1665" s="1">
        <f>SUMIFS(T_PROF[claims],T_PROF[year],D$2,T_PROF[encounter],D$4,T_PROF[bill_npi],$A1665)</f>
        <v>0</v>
      </c>
      <c r="E1665" s="1">
        <f>SUMIFS(T_PROF[claims],T_PROF[year],E$2,T_PROF[encounter],E$4,T_PROF[bill_npi],$A1665)</f>
        <v>0</v>
      </c>
      <c r="F1665" s="1">
        <f t="shared" si="175"/>
        <v>0</v>
      </c>
      <c r="G1665" s="1">
        <f>SUMIFS(T_PROF[claims],T_PROF[year],G$2,T_PROF[encounter],G$4,T_PROF[bill_npi],$A1665)</f>
        <v>0</v>
      </c>
      <c r="H1665" s="1">
        <f>SUMIFS(T_PROF[claims],T_PROF[year],H$2,T_PROF[encounter],H$4,T_PROF[bill_npi],$A1665)</f>
        <v>2</v>
      </c>
      <c r="I1665" s="1">
        <f t="shared" si="176"/>
        <v>2</v>
      </c>
      <c r="J1665" s="1">
        <f>SUMIFS(T_PROF[claims],T_PROF[year],J$2,T_PROF[encounter],J$4,T_PROF[bill_npi],$A1665)</f>
        <v>0</v>
      </c>
      <c r="K1665" s="1">
        <f>SUMIFS(T_PROF[claims],T_PROF[year],K$2,T_PROF[encounter],K$4,T_PROF[bill_npi],$A1665)</f>
        <v>0</v>
      </c>
      <c r="L1665" s="1">
        <f t="shared" si="177"/>
        <v>0</v>
      </c>
      <c r="M1665" s="18">
        <f>SUMIFS(T_PROF[paid_amt],T_PROF[bill_npi],$A1665,T_PROF[year],M$2,T_PROF[encounter],M$4)</f>
        <v>0</v>
      </c>
      <c r="N1665" s="18">
        <f>SUMIFS(T_PROF[paid_amt],T_PROF[bill_npi],$A1665,T_PROF[year],N$2,T_PROF[encounter],N$4)</f>
        <v>0</v>
      </c>
      <c r="O1665" s="18">
        <f t="shared" si="178"/>
        <v>0</v>
      </c>
      <c r="P1665" s="1">
        <f t="shared" si="179"/>
        <v>0</v>
      </c>
      <c r="Q1665" s="1">
        <f t="shared" si="180"/>
        <v>0.66666666666666663</v>
      </c>
      <c r="R1665" s="1">
        <f t="shared" si="181"/>
        <v>0.66666666666666663</v>
      </c>
      <c r="S1665" s="2">
        <f>SUM($R$6:$R1665)/SUM($R$6:$R$1749)</f>
        <v>0.99860296172115059</v>
      </c>
    </row>
    <row r="1666" spans="1:19" x14ac:dyDescent="0.35">
      <c r="A1666">
        <v>1134482243</v>
      </c>
      <c r="B1666" t="s">
        <v>351</v>
      </c>
      <c r="C1666" t="s">
        <v>777</v>
      </c>
      <c r="D1666" s="1">
        <f>SUMIFS(T_PROF[claims],T_PROF[year],D$2,T_PROF[encounter],D$4,T_PROF[bill_npi],$A1666)</f>
        <v>0</v>
      </c>
      <c r="E1666" s="1">
        <f>SUMIFS(T_PROF[claims],T_PROF[year],E$2,T_PROF[encounter],E$4,T_PROF[bill_npi],$A1666)</f>
        <v>0</v>
      </c>
      <c r="F1666" s="1">
        <f t="shared" si="175"/>
        <v>0</v>
      </c>
      <c r="G1666" s="1">
        <f>SUMIFS(T_PROF[claims],T_PROF[year],G$2,T_PROF[encounter],G$4,T_PROF[bill_npi],$A1666)</f>
        <v>2</v>
      </c>
      <c r="H1666" s="1">
        <f>SUMIFS(T_PROF[claims],T_PROF[year],H$2,T_PROF[encounter],H$4,T_PROF[bill_npi],$A1666)</f>
        <v>0</v>
      </c>
      <c r="I1666" s="1">
        <f t="shared" si="176"/>
        <v>2</v>
      </c>
      <c r="J1666" s="1">
        <f>SUMIFS(T_PROF[claims],T_PROF[year],J$2,T_PROF[encounter],J$4,T_PROF[bill_npi],$A1666)</f>
        <v>3</v>
      </c>
      <c r="K1666" s="1">
        <f>SUMIFS(T_PROF[claims],T_PROF[year],K$2,T_PROF[encounter],K$4,T_PROF[bill_npi],$A1666)</f>
        <v>0</v>
      </c>
      <c r="L1666" s="1">
        <f t="shared" si="177"/>
        <v>3</v>
      </c>
      <c r="M1666" s="18">
        <f>SUMIFS(T_PROF[paid_amt],T_PROF[bill_npi],$A1666,T_PROF[year],M$2,T_PROF[encounter],M$4)</f>
        <v>0</v>
      </c>
      <c r="N1666" s="18">
        <f>SUMIFS(T_PROF[paid_amt],T_PROF[bill_npi],$A1666,T_PROF[year],N$2,T_PROF[encounter],N$4)</f>
        <v>0</v>
      </c>
      <c r="O1666" s="18">
        <f t="shared" si="178"/>
        <v>0</v>
      </c>
      <c r="P1666" s="1">
        <f t="shared" si="179"/>
        <v>1.6666666666666667</v>
      </c>
      <c r="Q1666" s="1">
        <f t="shared" si="180"/>
        <v>0</v>
      </c>
      <c r="R1666" s="1">
        <f t="shared" si="181"/>
        <v>1.6666666666666667</v>
      </c>
      <c r="S1666" s="2">
        <f>SUM($R$6:$R1666)/SUM($R$6:$R$1749)</f>
        <v>0.99865470387962652</v>
      </c>
    </row>
    <row r="1667" spans="1:19" x14ac:dyDescent="0.35">
      <c r="A1667">
        <v>1659643278</v>
      </c>
      <c r="B1667" t="s">
        <v>356</v>
      </c>
      <c r="C1667" t="s">
        <v>777</v>
      </c>
      <c r="D1667" s="1">
        <f>SUMIFS(T_PROF[claims],T_PROF[year],D$2,T_PROF[encounter],D$4,T_PROF[bill_npi],$A1667)</f>
        <v>2</v>
      </c>
      <c r="E1667" s="1">
        <f>SUMIFS(T_PROF[claims],T_PROF[year],E$2,T_PROF[encounter],E$4,T_PROF[bill_npi],$A1667)</f>
        <v>0</v>
      </c>
      <c r="F1667" s="1">
        <f t="shared" si="175"/>
        <v>2</v>
      </c>
      <c r="G1667" s="1">
        <f>SUMIFS(T_PROF[claims],T_PROF[year],G$2,T_PROF[encounter],G$4,T_PROF[bill_npi],$A1667)</f>
        <v>0</v>
      </c>
      <c r="H1667" s="1">
        <f>SUMIFS(T_PROF[claims],T_PROF[year],H$2,T_PROF[encounter],H$4,T_PROF[bill_npi],$A1667)</f>
        <v>0</v>
      </c>
      <c r="I1667" s="1">
        <f t="shared" si="176"/>
        <v>0</v>
      </c>
      <c r="J1667" s="1">
        <f>SUMIFS(T_PROF[claims],T_PROF[year],J$2,T_PROF[encounter],J$4,T_PROF[bill_npi],$A1667)</f>
        <v>0</v>
      </c>
      <c r="K1667" s="1">
        <f>SUMIFS(T_PROF[claims],T_PROF[year],K$2,T_PROF[encounter],K$4,T_PROF[bill_npi],$A1667)</f>
        <v>0</v>
      </c>
      <c r="L1667" s="1">
        <f t="shared" si="177"/>
        <v>0</v>
      </c>
      <c r="M1667" s="18">
        <f>SUMIFS(T_PROF[paid_amt],T_PROF[bill_npi],$A1667,T_PROF[year],M$2,T_PROF[encounter],M$4)</f>
        <v>0</v>
      </c>
      <c r="N1667" s="18">
        <f>SUMIFS(T_PROF[paid_amt],T_PROF[bill_npi],$A1667,T_PROF[year],N$2,T_PROF[encounter],N$4)</f>
        <v>0</v>
      </c>
      <c r="O1667" s="18">
        <f t="shared" si="178"/>
        <v>0</v>
      </c>
      <c r="P1667" s="1">
        <f t="shared" si="179"/>
        <v>0.66666666666666663</v>
      </c>
      <c r="Q1667" s="1">
        <f t="shared" si="180"/>
        <v>0</v>
      </c>
      <c r="R1667" s="1">
        <f t="shared" si="181"/>
        <v>0.66666666666666663</v>
      </c>
      <c r="S1667" s="2">
        <f>SUM($R$6:$R1667)/SUM($R$6:$R$1749)</f>
        <v>0.99867540074301686</v>
      </c>
    </row>
    <row r="1668" spans="1:19" x14ac:dyDescent="0.35">
      <c r="A1668">
        <v>1730101239</v>
      </c>
      <c r="B1668" t="s">
        <v>356</v>
      </c>
      <c r="C1668" t="s">
        <v>777</v>
      </c>
      <c r="D1668" s="1">
        <f>SUMIFS(T_PROF[claims],T_PROF[year],D$2,T_PROF[encounter],D$4,T_PROF[bill_npi],$A1668)</f>
        <v>0</v>
      </c>
      <c r="E1668" s="1">
        <f>SUMIFS(T_PROF[claims],T_PROF[year],E$2,T_PROF[encounter],E$4,T_PROF[bill_npi],$A1668)</f>
        <v>0</v>
      </c>
      <c r="F1668" s="1">
        <f t="shared" si="175"/>
        <v>0</v>
      </c>
      <c r="G1668" s="1">
        <f>SUMIFS(T_PROF[claims],T_PROF[year],G$2,T_PROF[encounter],G$4,T_PROF[bill_npi],$A1668)</f>
        <v>0</v>
      </c>
      <c r="H1668" s="1">
        <f>SUMIFS(T_PROF[claims],T_PROF[year],H$2,T_PROF[encounter],H$4,T_PROF[bill_npi],$A1668)</f>
        <v>0</v>
      </c>
      <c r="I1668" s="1">
        <f t="shared" si="176"/>
        <v>0</v>
      </c>
      <c r="J1668" s="1">
        <f>SUMIFS(T_PROF[claims],T_PROF[year],J$2,T_PROF[encounter],J$4,T_PROF[bill_npi],$A1668)</f>
        <v>0</v>
      </c>
      <c r="K1668" s="1">
        <f>SUMIFS(T_PROF[claims],T_PROF[year],K$2,T_PROF[encounter],K$4,T_PROF[bill_npi],$A1668)</f>
        <v>0</v>
      </c>
      <c r="L1668" s="1">
        <f t="shared" si="177"/>
        <v>0</v>
      </c>
      <c r="M1668" s="18">
        <f>SUMIFS(T_PROF[paid_amt],T_PROF[bill_npi],$A1668,T_PROF[year],M$2,T_PROF[encounter],M$4)</f>
        <v>0</v>
      </c>
      <c r="N1668" s="18">
        <f>SUMIFS(T_PROF[paid_amt],T_PROF[bill_npi],$A1668,T_PROF[year],N$2,T_PROF[encounter],N$4)</f>
        <v>0</v>
      </c>
      <c r="O1668" s="18">
        <f t="shared" si="178"/>
        <v>0</v>
      </c>
      <c r="P1668" s="1">
        <f t="shared" si="179"/>
        <v>0</v>
      </c>
      <c r="Q1668" s="1">
        <f t="shared" si="180"/>
        <v>0</v>
      </c>
      <c r="R1668" s="1">
        <f t="shared" si="181"/>
        <v>0</v>
      </c>
      <c r="S1668" s="2">
        <f>SUM($R$6:$R1668)/SUM($R$6:$R$1749)</f>
        <v>0.99867540074301686</v>
      </c>
    </row>
    <row r="1669" spans="1:19" x14ac:dyDescent="0.35">
      <c r="A1669">
        <v>1013927466</v>
      </c>
      <c r="B1669" t="s">
        <v>351</v>
      </c>
      <c r="C1669" t="s">
        <v>777</v>
      </c>
      <c r="D1669" s="1">
        <f>SUMIFS(T_PROF[claims],T_PROF[year],D$2,T_PROF[encounter],D$4,T_PROF[bill_npi],$A1669)</f>
        <v>0</v>
      </c>
      <c r="E1669" s="1">
        <f>SUMIFS(T_PROF[claims],T_PROF[year],E$2,T_PROF[encounter],E$4,T_PROF[bill_npi],$A1669)</f>
        <v>0</v>
      </c>
      <c r="F1669" s="1">
        <f t="shared" si="175"/>
        <v>0</v>
      </c>
      <c r="G1669" s="1">
        <f>SUMIFS(T_PROF[claims],T_PROF[year],G$2,T_PROF[encounter],G$4,T_PROF[bill_npi],$A1669)</f>
        <v>0</v>
      </c>
      <c r="H1669" s="1">
        <f>SUMIFS(T_PROF[claims],T_PROF[year],H$2,T_PROF[encounter],H$4,T_PROF[bill_npi],$A1669)</f>
        <v>2</v>
      </c>
      <c r="I1669" s="1">
        <f t="shared" si="176"/>
        <v>2</v>
      </c>
      <c r="J1669" s="1">
        <f>SUMIFS(T_PROF[claims],T_PROF[year],J$2,T_PROF[encounter],J$4,T_PROF[bill_npi],$A1669)</f>
        <v>0</v>
      </c>
      <c r="K1669" s="1">
        <f>SUMIFS(T_PROF[claims],T_PROF[year],K$2,T_PROF[encounter],K$4,T_PROF[bill_npi],$A1669)</f>
        <v>0</v>
      </c>
      <c r="L1669" s="1">
        <f t="shared" si="177"/>
        <v>0</v>
      </c>
      <c r="M1669" s="18">
        <f>SUMIFS(T_PROF[paid_amt],T_PROF[bill_npi],$A1669,T_PROF[year],M$2,T_PROF[encounter],M$4)</f>
        <v>0</v>
      </c>
      <c r="N1669" s="18">
        <f>SUMIFS(T_PROF[paid_amt],T_PROF[bill_npi],$A1669,T_PROF[year],N$2,T_PROF[encounter],N$4)</f>
        <v>0</v>
      </c>
      <c r="O1669" s="18">
        <f t="shared" si="178"/>
        <v>0</v>
      </c>
      <c r="P1669" s="1">
        <f t="shared" si="179"/>
        <v>0</v>
      </c>
      <c r="Q1669" s="1">
        <f t="shared" si="180"/>
        <v>0.66666666666666663</v>
      </c>
      <c r="R1669" s="1">
        <f t="shared" si="181"/>
        <v>0.66666666666666663</v>
      </c>
      <c r="S1669" s="2">
        <f>SUM($R$6:$R1669)/SUM($R$6:$R$1749)</f>
        <v>0.99869609760640732</v>
      </c>
    </row>
    <row r="1670" spans="1:19" x14ac:dyDescent="0.35">
      <c r="A1670">
        <v>1033202056</v>
      </c>
      <c r="B1670" t="s">
        <v>351</v>
      </c>
      <c r="C1670" t="s">
        <v>777</v>
      </c>
      <c r="D1670" s="1">
        <f>SUMIFS(T_PROF[claims],T_PROF[year],D$2,T_PROF[encounter],D$4,T_PROF[bill_npi],$A1670)</f>
        <v>0</v>
      </c>
      <c r="E1670" s="1">
        <f>SUMIFS(T_PROF[claims],T_PROF[year],E$2,T_PROF[encounter],E$4,T_PROF[bill_npi],$A1670)</f>
        <v>0</v>
      </c>
      <c r="F1670" s="1">
        <f t="shared" ref="F1670:F1733" si="182">SUM(D1670,E1670)</f>
        <v>0</v>
      </c>
      <c r="G1670" s="1">
        <f>SUMIFS(T_PROF[claims],T_PROF[year],G$2,T_PROF[encounter],G$4,T_PROF[bill_npi],$A1670)</f>
        <v>0</v>
      </c>
      <c r="H1670" s="1">
        <f>SUMIFS(T_PROF[claims],T_PROF[year],H$2,T_PROF[encounter],H$4,T_PROF[bill_npi],$A1670)</f>
        <v>0</v>
      </c>
      <c r="I1670" s="1">
        <f t="shared" ref="I1670:I1733" si="183">SUM(G1670,H1670)</f>
        <v>0</v>
      </c>
      <c r="J1670" s="1">
        <f>SUMIFS(T_PROF[claims],T_PROF[year],J$2,T_PROF[encounter],J$4,T_PROF[bill_npi],$A1670)</f>
        <v>0</v>
      </c>
      <c r="K1670" s="1">
        <f>SUMIFS(T_PROF[claims],T_PROF[year],K$2,T_PROF[encounter],K$4,T_PROF[bill_npi],$A1670)</f>
        <v>0</v>
      </c>
      <c r="L1670" s="1">
        <f t="shared" ref="L1670:L1733" si="184">SUM(J1670,K1670)</f>
        <v>0</v>
      </c>
      <c r="M1670" s="18">
        <f>SUMIFS(T_PROF[paid_amt],T_PROF[bill_npi],$A1670,T_PROF[year],M$2,T_PROF[encounter],M$4)</f>
        <v>0</v>
      </c>
      <c r="N1670" s="18">
        <f>SUMIFS(T_PROF[paid_amt],T_PROF[bill_npi],$A1670,T_PROF[year],N$2,T_PROF[encounter],N$4)</f>
        <v>0</v>
      </c>
      <c r="O1670" s="18">
        <f t="shared" si="178"/>
        <v>0</v>
      </c>
      <c r="P1670" s="1">
        <f t="shared" si="179"/>
        <v>0</v>
      </c>
      <c r="Q1670" s="1">
        <f t="shared" si="180"/>
        <v>0</v>
      </c>
      <c r="R1670" s="1">
        <f t="shared" si="181"/>
        <v>0</v>
      </c>
      <c r="S1670" s="2">
        <f>SUM($R$6:$R1670)/SUM($R$6:$R$1749)</f>
        <v>0.99869609760640732</v>
      </c>
    </row>
    <row r="1671" spans="1:19" x14ac:dyDescent="0.35">
      <c r="A1671">
        <v>1245502905</v>
      </c>
      <c r="B1671" t="s">
        <v>361</v>
      </c>
      <c r="C1671" t="s">
        <v>546</v>
      </c>
      <c r="D1671" s="1">
        <f>SUMIFS(T_PROF[claims],T_PROF[year],D$2,T_PROF[encounter],D$4,T_PROF[bill_npi],$A1671)</f>
        <v>0</v>
      </c>
      <c r="E1671" s="1">
        <f>SUMIFS(T_PROF[claims],T_PROF[year],E$2,T_PROF[encounter],E$4,T_PROF[bill_npi],$A1671)</f>
        <v>2</v>
      </c>
      <c r="F1671" s="1">
        <f t="shared" si="182"/>
        <v>2</v>
      </c>
      <c r="G1671" s="1">
        <f>SUMIFS(T_PROF[claims],T_PROF[year],G$2,T_PROF[encounter],G$4,T_PROF[bill_npi],$A1671)</f>
        <v>0</v>
      </c>
      <c r="H1671" s="1">
        <f>SUMIFS(T_PROF[claims],T_PROF[year],H$2,T_PROF[encounter],H$4,T_PROF[bill_npi],$A1671)</f>
        <v>0</v>
      </c>
      <c r="I1671" s="1">
        <f t="shared" si="183"/>
        <v>0</v>
      </c>
      <c r="J1671" s="1">
        <f>SUMIFS(T_PROF[claims],T_PROF[year],J$2,T_PROF[encounter],J$4,T_PROF[bill_npi],$A1671)</f>
        <v>0</v>
      </c>
      <c r="K1671" s="1">
        <f>SUMIFS(T_PROF[claims],T_PROF[year],K$2,T_PROF[encounter],K$4,T_PROF[bill_npi],$A1671)</f>
        <v>0</v>
      </c>
      <c r="L1671" s="1">
        <f t="shared" si="184"/>
        <v>0</v>
      </c>
      <c r="M1671" s="18">
        <f>SUMIFS(T_PROF[paid_amt],T_PROF[bill_npi],$A1671,T_PROF[year],M$2,T_PROF[encounter],M$4)</f>
        <v>0</v>
      </c>
      <c r="N1671" s="18">
        <f>SUMIFS(T_PROF[paid_amt],T_PROF[bill_npi],$A1671,T_PROF[year],N$2,T_PROF[encounter],N$4)</f>
        <v>0</v>
      </c>
      <c r="O1671" s="18">
        <f t="shared" ref="O1671:O1734" si="185">SUM(M1671:N1671)</f>
        <v>0</v>
      </c>
      <c r="P1671" s="1">
        <f t="shared" ref="P1671:P1734" si="186">AVERAGE(J1671,G1671,D1671)</f>
        <v>0</v>
      </c>
      <c r="Q1671" s="1">
        <f t="shared" ref="Q1671:Q1734" si="187">AVERAGE(K1671,H1671,E1671)</f>
        <v>0.66666666666666663</v>
      </c>
      <c r="R1671" s="1">
        <f t="shared" ref="R1671:R1734" si="188">AVERAGE(L1671,I1671,F1671)</f>
        <v>0.66666666666666663</v>
      </c>
      <c r="S1671" s="2">
        <f>SUM($R$6:$R1671)/SUM($R$6:$R$1749)</f>
        <v>0.99871679446979766</v>
      </c>
    </row>
    <row r="1672" spans="1:19" x14ac:dyDescent="0.35">
      <c r="A1672">
        <v>1699032136</v>
      </c>
      <c r="B1672" t="s">
        <v>351</v>
      </c>
      <c r="C1672" t="s">
        <v>777</v>
      </c>
      <c r="D1672" s="1">
        <f>SUMIFS(T_PROF[claims],T_PROF[year],D$2,T_PROF[encounter],D$4,T_PROF[bill_npi],$A1672)</f>
        <v>0</v>
      </c>
      <c r="E1672" s="1">
        <f>SUMIFS(T_PROF[claims],T_PROF[year],E$2,T_PROF[encounter],E$4,T_PROF[bill_npi],$A1672)</f>
        <v>0</v>
      </c>
      <c r="F1672" s="1">
        <f t="shared" si="182"/>
        <v>0</v>
      </c>
      <c r="G1672" s="1">
        <f>SUMIFS(T_PROF[claims],T_PROF[year],G$2,T_PROF[encounter],G$4,T_PROF[bill_npi],$A1672)</f>
        <v>0</v>
      </c>
      <c r="H1672" s="1">
        <f>SUMIFS(T_PROF[claims],T_PROF[year],H$2,T_PROF[encounter],H$4,T_PROF[bill_npi],$A1672)</f>
        <v>0</v>
      </c>
      <c r="I1672" s="1">
        <f t="shared" si="183"/>
        <v>0</v>
      </c>
      <c r="J1672" s="1">
        <f>SUMIFS(T_PROF[claims],T_PROF[year],J$2,T_PROF[encounter],J$4,T_PROF[bill_npi],$A1672)</f>
        <v>1</v>
      </c>
      <c r="K1672" s="1">
        <f>SUMIFS(T_PROF[claims],T_PROF[year],K$2,T_PROF[encounter],K$4,T_PROF[bill_npi],$A1672)</f>
        <v>0</v>
      </c>
      <c r="L1672" s="1">
        <f t="shared" si="184"/>
        <v>1</v>
      </c>
      <c r="M1672" s="18">
        <f>SUMIFS(T_PROF[paid_amt],T_PROF[bill_npi],$A1672,T_PROF[year],M$2,T_PROF[encounter],M$4)</f>
        <v>396.6</v>
      </c>
      <c r="N1672" s="18">
        <f>SUMIFS(T_PROF[paid_amt],T_PROF[bill_npi],$A1672,T_PROF[year],N$2,T_PROF[encounter],N$4)</f>
        <v>0</v>
      </c>
      <c r="O1672" s="18">
        <f t="shared" si="185"/>
        <v>396.6</v>
      </c>
      <c r="P1672" s="1">
        <f t="shared" si="186"/>
        <v>0.33333333333333331</v>
      </c>
      <c r="Q1672" s="1">
        <f t="shared" si="187"/>
        <v>0</v>
      </c>
      <c r="R1672" s="1">
        <f t="shared" si="188"/>
        <v>0.33333333333333331</v>
      </c>
      <c r="S1672" s="2">
        <f>SUM($R$6:$R1672)/SUM($R$6:$R$1749)</f>
        <v>0.99872714290149278</v>
      </c>
    </row>
    <row r="1673" spans="1:19" x14ac:dyDescent="0.35">
      <c r="A1673">
        <v>1033468509</v>
      </c>
      <c r="B1673" t="s">
        <v>352</v>
      </c>
      <c r="C1673" t="s">
        <v>2130</v>
      </c>
      <c r="D1673" s="1">
        <f>SUMIFS(T_PROF[claims],T_PROF[year],D$2,T_PROF[encounter],D$4,T_PROF[bill_npi],$A1673)</f>
        <v>0</v>
      </c>
      <c r="E1673" s="1">
        <f>SUMIFS(T_PROF[claims],T_PROF[year],E$2,T_PROF[encounter],E$4,T_PROF[bill_npi],$A1673)</f>
        <v>0</v>
      </c>
      <c r="F1673" s="1">
        <f t="shared" si="182"/>
        <v>0</v>
      </c>
      <c r="G1673" s="1">
        <f>SUMIFS(T_PROF[claims],T_PROF[year],G$2,T_PROF[encounter],G$4,T_PROF[bill_npi],$A1673)</f>
        <v>0</v>
      </c>
      <c r="H1673" s="1">
        <f>SUMIFS(T_PROF[claims],T_PROF[year],H$2,T_PROF[encounter],H$4,T_PROF[bill_npi],$A1673)</f>
        <v>0</v>
      </c>
      <c r="I1673" s="1">
        <f t="shared" si="183"/>
        <v>0</v>
      </c>
      <c r="J1673" s="1">
        <f>SUMIFS(T_PROF[claims],T_PROF[year],J$2,T_PROF[encounter],J$4,T_PROF[bill_npi],$A1673)</f>
        <v>0</v>
      </c>
      <c r="K1673" s="1">
        <f>SUMIFS(T_PROF[claims],T_PROF[year],K$2,T_PROF[encounter],K$4,T_PROF[bill_npi],$A1673)</f>
        <v>0</v>
      </c>
      <c r="L1673" s="1">
        <f t="shared" si="184"/>
        <v>0</v>
      </c>
      <c r="M1673" s="18">
        <f>SUMIFS(T_PROF[paid_amt],T_PROF[bill_npi],$A1673,T_PROF[year],M$2,T_PROF[encounter],M$4)</f>
        <v>0</v>
      </c>
      <c r="N1673" s="18">
        <f>SUMIFS(T_PROF[paid_amt],T_PROF[bill_npi],$A1673,T_PROF[year],N$2,T_PROF[encounter],N$4)</f>
        <v>0</v>
      </c>
      <c r="O1673" s="18">
        <f t="shared" si="185"/>
        <v>0</v>
      </c>
      <c r="P1673" s="1">
        <f t="shared" si="186"/>
        <v>0</v>
      </c>
      <c r="Q1673" s="1">
        <f t="shared" si="187"/>
        <v>0</v>
      </c>
      <c r="R1673" s="1">
        <f t="shared" si="188"/>
        <v>0</v>
      </c>
      <c r="S1673" s="2">
        <f>SUM($R$6:$R1673)/SUM($R$6:$R$1749)</f>
        <v>0.99872714290149278</v>
      </c>
    </row>
    <row r="1674" spans="1:19" x14ac:dyDescent="0.35">
      <c r="A1674">
        <v>1124227376</v>
      </c>
      <c r="B1674" t="s">
        <v>351</v>
      </c>
      <c r="C1674" t="s">
        <v>777</v>
      </c>
      <c r="D1674" s="1">
        <f>SUMIFS(T_PROF[claims],T_PROF[year],D$2,T_PROF[encounter],D$4,T_PROF[bill_npi],$A1674)</f>
        <v>0</v>
      </c>
      <c r="E1674" s="1">
        <f>SUMIFS(T_PROF[claims],T_PROF[year],E$2,T_PROF[encounter],E$4,T_PROF[bill_npi],$A1674)</f>
        <v>0</v>
      </c>
      <c r="F1674" s="1">
        <f t="shared" si="182"/>
        <v>0</v>
      </c>
      <c r="G1674" s="1">
        <f>SUMIFS(T_PROF[claims],T_PROF[year],G$2,T_PROF[encounter],G$4,T_PROF[bill_npi],$A1674)</f>
        <v>0</v>
      </c>
      <c r="H1674" s="1">
        <f>SUMIFS(T_PROF[claims],T_PROF[year],H$2,T_PROF[encounter],H$4,T_PROF[bill_npi],$A1674)</f>
        <v>0</v>
      </c>
      <c r="I1674" s="1">
        <f t="shared" si="183"/>
        <v>0</v>
      </c>
      <c r="J1674" s="1">
        <f>SUMIFS(T_PROF[claims],T_PROF[year],J$2,T_PROF[encounter],J$4,T_PROF[bill_npi],$A1674)</f>
        <v>0</v>
      </c>
      <c r="K1674" s="1">
        <f>SUMIFS(T_PROF[claims],T_PROF[year],K$2,T_PROF[encounter],K$4,T_PROF[bill_npi],$A1674)</f>
        <v>0</v>
      </c>
      <c r="L1674" s="1">
        <f t="shared" si="184"/>
        <v>0</v>
      </c>
      <c r="M1674" s="18">
        <f>SUMIFS(T_PROF[paid_amt],T_PROF[bill_npi],$A1674,T_PROF[year],M$2,T_PROF[encounter],M$4)</f>
        <v>0</v>
      </c>
      <c r="N1674" s="18">
        <f>SUMIFS(T_PROF[paid_amt],T_PROF[bill_npi],$A1674,T_PROF[year],N$2,T_PROF[encounter],N$4)</f>
        <v>0</v>
      </c>
      <c r="O1674" s="18">
        <f t="shared" si="185"/>
        <v>0</v>
      </c>
      <c r="P1674" s="1">
        <f t="shared" si="186"/>
        <v>0</v>
      </c>
      <c r="Q1674" s="1">
        <f t="shared" si="187"/>
        <v>0</v>
      </c>
      <c r="R1674" s="1">
        <f t="shared" si="188"/>
        <v>0</v>
      </c>
      <c r="S1674" s="2">
        <f>SUM($R$6:$R1674)/SUM($R$6:$R$1749)</f>
        <v>0.99872714290149278</v>
      </c>
    </row>
    <row r="1675" spans="1:19" x14ac:dyDescent="0.35">
      <c r="A1675">
        <v>1851674808</v>
      </c>
      <c r="B1675" t="s">
        <v>357</v>
      </c>
      <c r="C1675" t="s">
        <v>2208</v>
      </c>
      <c r="D1675" s="1">
        <f>SUMIFS(T_PROF[claims],T_PROF[year],D$2,T_PROF[encounter],D$4,T_PROF[bill_npi],$A1675)</f>
        <v>0</v>
      </c>
      <c r="E1675" s="1">
        <f>SUMIFS(T_PROF[claims],T_PROF[year],E$2,T_PROF[encounter],E$4,T_PROF[bill_npi],$A1675)</f>
        <v>0</v>
      </c>
      <c r="F1675" s="1">
        <f t="shared" si="182"/>
        <v>0</v>
      </c>
      <c r="G1675" s="1">
        <f>SUMIFS(T_PROF[claims],T_PROF[year],G$2,T_PROF[encounter],G$4,T_PROF[bill_npi],$A1675)</f>
        <v>2</v>
      </c>
      <c r="H1675" s="1">
        <f>SUMIFS(T_PROF[claims],T_PROF[year],H$2,T_PROF[encounter],H$4,T_PROF[bill_npi],$A1675)</f>
        <v>0</v>
      </c>
      <c r="I1675" s="1">
        <f t="shared" si="183"/>
        <v>2</v>
      </c>
      <c r="J1675" s="1">
        <f>SUMIFS(T_PROF[claims],T_PROF[year],J$2,T_PROF[encounter],J$4,T_PROF[bill_npi],$A1675)</f>
        <v>0</v>
      </c>
      <c r="K1675" s="1">
        <f>SUMIFS(T_PROF[claims],T_PROF[year],K$2,T_PROF[encounter],K$4,T_PROF[bill_npi],$A1675)</f>
        <v>0</v>
      </c>
      <c r="L1675" s="1">
        <f t="shared" si="184"/>
        <v>0</v>
      </c>
      <c r="M1675" s="18">
        <f>SUMIFS(T_PROF[paid_amt],T_PROF[bill_npi],$A1675,T_PROF[year],M$2,T_PROF[encounter],M$4)</f>
        <v>0</v>
      </c>
      <c r="N1675" s="18">
        <f>SUMIFS(T_PROF[paid_amt],T_PROF[bill_npi],$A1675,T_PROF[year],N$2,T_PROF[encounter],N$4)</f>
        <v>0</v>
      </c>
      <c r="O1675" s="18">
        <f t="shared" si="185"/>
        <v>0</v>
      </c>
      <c r="P1675" s="1">
        <f t="shared" si="186"/>
        <v>0.66666666666666663</v>
      </c>
      <c r="Q1675" s="1">
        <f t="shared" si="187"/>
        <v>0</v>
      </c>
      <c r="R1675" s="1">
        <f t="shared" si="188"/>
        <v>0.66666666666666663</v>
      </c>
      <c r="S1675" s="2">
        <f>SUM($R$6:$R1675)/SUM($R$6:$R$1749)</f>
        <v>0.99874783976488324</v>
      </c>
    </row>
    <row r="1676" spans="1:19" x14ac:dyDescent="0.35">
      <c r="A1676">
        <v>1356390041</v>
      </c>
      <c r="B1676" t="s">
        <v>357</v>
      </c>
      <c r="C1676" t="s">
        <v>2208</v>
      </c>
      <c r="D1676" s="1">
        <f>SUMIFS(T_PROF[claims],T_PROF[year],D$2,T_PROF[encounter],D$4,T_PROF[bill_npi],$A1676)</f>
        <v>0</v>
      </c>
      <c r="E1676" s="1">
        <f>SUMIFS(T_PROF[claims],T_PROF[year],E$2,T_PROF[encounter],E$4,T_PROF[bill_npi],$A1676)</f>
        <v>0</v>
      </c>
      <c r="F1676" s="1">
        <f t="shared" si="182"/>
        <v>0</v>
      </c>
      <c r="G1676" s="1">
        <f>SUMIFS(T_PROF[claims],T_PROF[year],G$2,T_PROF[encounter],G$4,T_PROF[bill_npi],$A1676)</f>
        <v>0</v>
      </c>
      <c r="H1676" s="1">
        <f>SUMIFS(T_PROF[claims],T_PROF[year],H$2,T_PROF[encounter],H$4,T_PROF[bill_npi],$A1676)</f>
        <v>0</v>
      </c>
      <c r="I1676" s="1">
        <f t="shared" si="183"/>
        <v>0</v>
      </c>
      <c r="J1676" s="1">
        <f>SUMIFS(T_PROF[claims],T_PROF[year],J$2,T_PROF[encounter],J$4,T_PROF[bill_npi],$A1676)</f>
        <v>0</v>
      </c>
      <c r="K1676" s="1">
        <f>SUMIFS(T_PROF[claims],T_PROF[year],K$2,T_PROF[encounter],K$4,T_PROF[bill_npi],$A1676)</f>
        <v>0</v>
      </c>
      <c r="L1676" s="1">
        <f t="shared" si="184"/>
        <v>0</v>
      </c>
      <c r="M1676" s="18">
        <f>SUMIFS(T_PROF[paid_amt],T_PROF[bill_npi],$A1676,T_PROF[year],M$2,T_PROF[encounter],M$4)</f>
        <v>0</v>
      </c>
      <c r="N1676" s="18">
        <f>SUMIFS(T_PROF[paid_amt],T_PROF[bill_npi],$A1676,T_PROF[year],N$2,T_PROF[encounter],N$4)</f>
        <v>0</v>
      </c>
      <c r="O1676" s="18">
        <f t="shared" si="185"/>
        <v>0</v>
      </c>
      <c r="P1676" s="1">
        <f t="shared" si="186"/>
        <v>0</v>
      </c>
      <c r="Q1676" s="1">
        <f t="shared" si="187"/>
        <v>0</v>
      </c>
      <c r="R1676" s="1">
        <f t="shared" si="188"/>
        <v>0</v>
      </c>
      <c r="S1676" s="2">
        <f>SUM($R$6:$R1676)/SUM($R$6:$R$1749)</f>
        <v>0.99874783976488324</v>
      </c>
    </row>
    <row r="1677" spans="1:19" x14ac:dyDescent="0.35">
      <c r="A1677">
        <v>1538555131</v>
      </c>
      <c r="B1677" t="s">
        <v>351</v>
      </c>
      <c r="C1677" t="s">
        <v>777</v>
      </c>
      <c r="D1677" s="1">
        <f>SUMIFS(T_PROF[claims],T_PROF[year],D$2,T_PROF[encounter],D$4,T_PROF[bill_npi],$A1677)</f>
        <v>0</v>
      </c>
      <c r="E1677" s="1">
        <f>SUMIFS(T_PROF[claims],T_PROF[year],E$2,T_PROF[encounter],E$4,T_PROF[bill_npi],$A1677)</f>
        <v>0</v>
      </c>
      <c r="F1677" s="1">
        <f t="shared" si="182"/>
        <v>0</v>
      </c>
      <c r="G1677" s="1">
        <f>SUMIFS(T_PROF[claims],T_PROF[year],G$2,T_PROF[encounter],G$4,T_PROF[bill_npi],$A1677)</f>
        <v>2</v>
      </c>
      <c r="H1677" s="1">
        <f>SUMIFS(T_PROF[claims],T_PROF[year],H$2,T_PROF[encounter],H$4,T_PROF[bill_npi],$A1677)</f>
        <v>0</v>
      </c>
      <c r="I1677" s="1">
        <f t="shared" si="183"/>
        <v>2</v>
      </c>
      <c r="J1677" s="1">
        <f>SUMIFS(T_PROF[claims],T_PROF[year],J$2,T_PROF[encounter],J$4,T_PROF[bill_npi],$A1677)</f>
        <v>0</v>
      </c>
      <c r="K1677" s="1">
        <f>SUMIFS(T_PROF[claims],T_PROF[year],K$2,T_PROF[encounter],K$4,T_PROF[bill_npi],$A1677)</f>
        <v>0</v>
      </c>
      <c r="L1677" s="1">
        <f t="shared" si="184"/>
        <v>0</v>
      </c>
      <c r="M1677" s="18">
        <f>SUMIFS(T_PROF[paid_amt],T_PROF[bill_npi],$A1677,T_PROF[year],M$2,T_PROF[encounter],M$4)</f>
        <v>0</v>
      </c>
      <c r="N1677" s="18">
        <f>SUMIFS(T_PROF[paid_amt],T_PROF[bill_npi],$A1677,T_PROF[year],N$2,T_PROF[encounter],N$4)</f>
        <v>0</v>
      </c>
      <c r="O1677" s="18">
        <f t="shared" si="185"/>
        <v>0</v>
      </c>
      <c r="P1677" s="1">
        <f t="shared" si="186"/>
        <v>0.66666666666666663</v>
      </c>
      <c r="Q1677" s="1">
        <f t="shared" si="187"/>
        <v>0</v>
      </c>
      <c r="R1677" s="1">
        <f t="shared" si="188"/>
        <v>0.66666666666666663</v>
      </c>
      <c r="S1677" s="2">
        <f>SUM($R$6:$R1677)/SUM($R$6:$R$1749)</f>
        <v>0.99876853662827358</v>
      </c>
    </row>
    <row r="1678" spans="1:19" x14ac:dyDescent="0.35">
      <c r="A1678">
        <v>1356714950</v>
      </c>
      <c r="B1678" t="s">
        <v>356</v>
      </c>
      <c r="C1678" t="s">
        <v>777</v>
      </c>
      <c r="D1678" s="1">
        <f>SUMIFS(T_PROF[claims],T_PROF[year],D$2,T_PROF[encounter],D$4,T_PROF[bill_npi],$A1678)</f>
        <v>2</v>
      </c>
      <c r="E1678" s="1">
        <f>SUMIFS(T_PROF[claims],T_PROF[year],E$2,T_PROF[encounter],E$4,T_PROF[bill_npi],$A1678)</f>
        <v>0</v>
      </c>
      <c r="F1678" s="1">
        <f t="shared" si="182"/>
        <v>2</v>
      </c>
      <c r="G1678" s="1">
        <f>SUMIFS(T_PROF[claims],T_PROF[year],G$2,T_PROF[encounter],G$4,T_PROF[bill_npi],$A1678)</f>
        <v>0</v>
      </c>
      <c r="H1678" s="1">
        <f>SUMIFS(T_PROF[claims],T_PROF[year],H$2,T_PROF[encounter],H$4,T_PROF[bill_npi],$A1678)</f>
        <v>0</v>
      </c>
      <c r="I1678" s="1">
        <f t="shared" si="183"/>
        <v>0</v>
      </c>
      <c r="J1678" s="1">
        <f>SUMIFS(T_PROF[claims],T_PROF[year],J$2,T_PROF[encounter],J$4,T_PROF[bill_npi],$A1678)</f>
        <v>0</v>
      </c>
      <c r="K1678" s="1">
        <f>SUMIFS(T_PROF[claims],T_PROF[year],K$2,T_PROF[encounter],K$4,T_PROF[bill_npi],$A1678)</f>
        <v>0</v>
      </c>
      <c r="L1678" s="1">
        <f t="shared" si="184"/>
        <v>0</v>
      </c>
      <c r="M1678" s="18">
        <f>SUMIFS(T_PROF[paid_amt],T_PROF[bill_npi],$A1678,T_PROF[year],M$2,T_PROF[encounter],M$4)</f>
        <v>0</v>
      </c>
      <c r="N1678" s="18">
        <f>SUMIFS(T_PROF[paid_amt],T_PROF[bill_npi],$A1678,T_PROF[year],N$2,T_PROF[encounter],N$4)</f>
        <v>0</v>
      </c>
      <c r="O1678" s="18">
        <f t="shared" si="185"/>
        <v>0</v>
      </c>
      <c r="P1678" s="1">
        <f t="shared" si="186"/>
        <v>0.66666666666666663</v>
      </c>
      <c r="Q1678" s="1">
        <f t="shared" si="187"/>
        <v>0</v>
      </c>
      <c r="R1678" s="1">
        <f t="shared" si="188"/>
        <v>0.66666666666666663</v>
      </c>
      <c r="S1678" s="2">
        <f>SUM($R$6:$R1678)/SUM($R$6:$R$1749)</f>
        <v>0.99878923349166404</v>
      </c>
    </row>
    <row r="1679" spans="1:19" x14ac:dyDescent="0.35">
      <c r="A1679">
        <v>1174000921</v>
      </c>
      <c r="B1679" t="s">
        <v>357</v>
      </c>
      <c r="C1679" t="s">
        <v>2208</v>
      </c>
      <c r="D1679" s="1">
        <f>SUMIFS(T_PROF[claims],T_PROF[year],D$2,T_PROF[encounter],D$4,T_PROF[bill_npi],$A1679)</f>
        <v>0</v>
      </c>
      <c r="E1679" s="1">
        <f>SUMIFS(T_PROF[claims],T_PROF[year],E$2,T_PROF[encounter],E$4,T_PROF[bill_npi],$A1679)</f>
        <v>2</v>
      </c>
      <c r="F1679" s="1">
        <f t="shared" si="182"/>
        <v>2</v>
      </c>
      <c r="G1679" s="1">
        <f>SUMIFS(T_PROF[claims],T_PROF[year],G$2,T_PROF[encounter],G$4,T_PROF[bill_npi],$A1679)</f>
        <v>0</v>
      </c>
      <c r="H1679" s="1">
        <f>SUMIFS(T_PROF[claims],T_PROF[year],H$2,T_PROF[encounter],H$4,T_PROF[bill_npi],$A1679)</f>
        <v>0</v>
      </c>
      <c r="I1679" s="1">
        <f t="shared" si="183"/>
        <v>0</v>
      </c>
      <c r="J1679" s="1">
        <f>SUMIFS(T_PROF[claims],T_PROF[year],J$2,T_PROF[encounter],J$4,T_PROF[bill_npi],$A1679)</f>
        <v>0</v>
      </c>
      <c r="K1679" s="1">
        <f>SUMIFS(T_PROF[claims],T_PROF[year],K$2,T_PROF[encounter],K$4,T_PROF[bill_npi],$A1679)</f>
        <v>0</v>
      </c>
      <c r="L1679" s="1">
        <f t="shared" si="184"/>
        <v>0</v>
      </c>
      <c r="M1679" s="18">
        <f>SUMIFS(T_PROF[paid_amt],T_PROF[bill_npi],$A1679,T_PROF[year],M$2,T_PROF[encounter],M$4)</f>
        <v>0</v>
      </c>
      <c r="N1679" s="18">
        <f>SUMIFS(T_PROF[paid_amt],T_PROF[bill_npi],$A1679,T_PROF[year],N$2,T_PROF[encounter],N$4)</f>
        <v>0</v>
      </c>
      <c r="O1679" s="18">
        <f t="shared" si="185"/>
        <v>0</v>
      </c>
      <c r="P1679" s="1">
        <f t="shared" si="186"/>
        <v>0</v>
      </c>
      <c r="Q1679" s="1">
        <f t="shared" si="187"/>
        <v>0.66666666666666663</v>
      </c>
      <c r="R1679" s="1">
        <f t="shared" si="188"/>
        <v>0.66666666666666663</v>
      </c>
      <c r="S1679" s="2">
        <f>SUM($R$6:$R1679)/SUM($R$6:$R$1749)</f>
        <v>0.99880993035505439</v>
      </c>
    </row>
    <row r="1680" spans="1:19" x14ac:dyDescent="0.35">
      <c r="A1680">
        <v>1831306877</v>
      </c>
      <c r="B1680" t="s">
        <v>356</v>
      </c>
      <c r="C1680" t="s">
        <v>777</v>
      </c>
      <c r="D1680" s="1">
        <f>SUMIFS(T_PROF[claims],T_PROF[year],D$2,T_PROF[encounter],D$4,T_PROF[bill_npi],$A1680)</f>
        <v>0</v>
      </c>
      <c r="E1680" s="1">
        <f>SUMIFS(T_PROF[claims],T_PROF[year],E$2,T_PROF[encounter],E$4,T_PROF[bill_npi],$A1680)</f>
        <v>0</v>
      </c>
      <c r="F1680" s="1">
        <f t="shared" si="182"/>
        <v>0</v>
      </c>
      <c r="G1680" s="1">
        <f>SUMIFS(T_PROF[claims],T_PROF[year],G$2,T_PROF[encounter],G$4,T_PROF[bill_npi],$A1680)</f>
        <v>0</v>
      </c>
      <c r="H1680" s="1">
        <f>SUMIFS(T_PROF[claims],T_PROF[year],H$2,T_PROF[encounter],H$4,T_PROF[bill_npi],$A1680)</f>
        <v>2</v>
      </c>
      <c r="I1680" s="1">
        <f t="shared" si="183"/>
        <v>2</v>
      </c>
      <c r="J1680" s="1">
        <f>SUMIFS(T_PROF[claims],T_PROF[year],J$2,T_PROF[encounter],J$4,T_PROF[bill_npi],$A1680)</f>
        <v>0</v>
      </c>
      <c r="K1680" s="1">
        <f>SUMIFS(T_PROF[claims],T_PROF[year],K$2,T_PROF[encounter],K$4,T_PROF[bill_npi],$A1680)</f>
        <v>0</v>
      </c>
      <c r="L1680" s="1">
        <f t="shared" si="184"/>
        <v>0</v>
      </c>
      <c r="M1680" s="18">
        <f>SUMIFS(T_PROF[paid_amt],T_PROF[bill_npi],$A1680,T_PROF[year],M$2,T_PROF[encounter],M$4)</f>
        <v>0</v>
      </c>
      <c r="N1680" s="18">
        <f>SUMIFS(T_PROF[paid_amt],T_PROF[bill_npi],$A1680,T_PROF[year],N$2,T_PROF[encounter],N$4)</f>
        <v>0</v>
      </c>
      <c r="O1680" s="18">
        <f t="shared" si="185"/>
        <v>0</v>
      </c>
      <c r="P1680" s="1">
        <f t="shared" si="186"/>
        <v>0</v>
      </c>
      <c r="Q1680" s="1">
        <f t="shared" si="187"/>
        <v>0.66666666666666663</v>
      </c>
      <c r="R1680" s="1">
        <f t="shared" si="188"/>
        <v>0.66666666666666663</v>
      </c>
      <c r="S1680" s="2">
        <f>SUM($R$6:$R1680)/SUM($R$6:$R$1749)</f>
        <v>0.99883062721844473</v>
      </c>
    </row>
    <row r="1681" spans="1:19" x14ac:dyDescent="0.35">
      <c r="A1681">
        <v>1780644807</v>
      </c>
      <c r="B1681" t="s">
        <v>351</v>
      </c>
      <c r="C1681" t="s">
        <v>777</v>
      </c>
      <c r="D1681" s="1">
        <f>SUMIFS(T_PROF[claims],T_PROF[year],D$2,T_PROF[encounter],D$4,T_PROF[bill_npi],$A1681)</f>
        <v>2</v>
      </c>
      <c r="E1681" s="1">
        <f>SUMIFS(T_PROF[claims],T_PROF[year],E$2,T_PROF[encounter],E$4,T_PROF[bill_npi],$A1681)</f>
        <v>0</v>
      </c>
      <c r="F1681" s="1">
        <f t="shared" si="182"/>
        <v>2</v>
      </c>
      <c r="G1681" s="1">
        <f>SUMIFS(T_PROF[claims],T_PROF[year],G$2,T_PROF[encounter],G$4,T_PROF[bill_npi],$A1681)</f>
        <v>0</v>
      </c>
      <c r="H1681" s="1">
        <f>SUMIFS(T_PROF[claims],T_PROF[year],H$2,T_PROF[encounter],H$4,T_PROF[bill_npi],$A1681)</f>
        <v>0</v>
      </c>
      <c r="I1681" s="1">
        <f t="shared" si="183"/>
        <v>0</v>
      </c>
      <c r="J1681" s="1">
        <f>SUMIFS(T_PROF[claims],T_PROF[year],J$2,T_PROF[encounter],J$4,T_PROF[bill_npi],$A1681)</f>
        <v>1</v>
      </c>
      <c r="K1681" s="1">
        <f>SUMIFS(T_PROF[claims],T_PROF[year],K$2,T_PROF[encounter],K$4,T_PROF[bill_npi],$A1681)</f>
        <v>0</v>
      </c>
      <c r="L1681" s="1">
        <f t="shared" si="184"/>
        <v>1</v>
      </c>
      <c r="M1681" s="18">
        <f>SUMIFS(T_PROF[paid_amt],T_PROF[bill_npi],$A1681,T_PROF[year],M$2,T_PROF[encounter],M$4)</f>
        <v>1720.75</v>
      </c>
      <c r="N1681" s="18">
        <f>SUMIFS(T_PROF[paid_amt],T_PROF[bill_npi],$A1681,T_PROF[year],N$2,T_PROF[encounter],N$4)</f>
        <v>0</v>
      </c>
      <c r="O1681" s="18">
        <f t="shared" si="185"/>
        <v>1720.75</v>
      </c>
      <c r="P1681" s="1">
        <f t="shared" si="186"/>
        <v>1</v>
      </c>
      <c r="Q1681" s="1">
        <f t="shared" si="187"/>
        <v>0</v>
      </c>
      <c r="R1681" s="1">
        <f t="shared" si="188"/>
        <v>1</v>
      </c>
      <c r="S1681" s="2">
        <f>SUM($R$6:$R1681)/SUM($R$6:$R$1749)</f>
        <v>0.99886167251353031</v>
      </c>
    </row>
    <row r="1682" spans="1:19" x14ac:dyDescent="0.35">
      <c r="A1682">
        <v>1952313173</v>
      </c>
      <c r="B1682" t="s">
        <v>351</v>
      </c>
      <c r="C1682" t="s">
        <v>777</v>
      </c>
      <c r="D1682" s="1">
        <f>SUMIFS(T_PROF[claims],T_PROF[year],D$2,T_PROF[encounter],D$4,T_PROF[bill_npi],$A1682)</f>
        <v>0</v>
      </c>
      <c r="E1682" s="1">
        <f>SUMIFS(T_PROF[claims],T_PROF[year],E$2,T_PROF[encounter],E$4,T_PROF[bill_npi],$A1682)</f>
        <v>0</v>
      </c>
      <c r="F1682" s="1">
        <f t="shared" si="182"/>
        <v>0</v>
      </c>
      <c r="G1682" s="1">
        <f>SUMIFS(T_PROF[claims],T_PROF[year],G$2,T_PROF[encounter],G$4,T_PROF[bill_npi],$A1682)</f>
        <v>2</v>
      </c>
      <c r="H1682" s="1">
        <f>SUMIFS(T_PROF[claims],T_PROF[year],H$2,T_PROF[encounter],H$4,T_PROF[bill_npi],$A1682)</f>
        <v>0</v>
      </c>
      <c r="I1682" s="1">
        <f t="shared" si="183"/>
        <v>2</v>
      </c>
      <c r="J1682" s="1">
        <f>SUMIFS(T_PROF[claims],T_PROF[year],J$2,T_PROF[encounter],J$4,T_PROF[bill_npi],$A1682)</f>
        <v>0</v>
      </c>
      <c r="K1682" s="1">
        <f>SUMIFS(T_PROF[claims],T_PROF[year],K$2,T_PROF[encounter],K$4,T_PROF[bill_npi],$A1682)</f>
        <v>0</v>
      </c>
      <c r="L1682" s="1">
        <f t="shared" si="184"/>
        <v>0</v>
      </c>
      <c r="M1682" s="18">
        <f>SUMIFS(T_PROF[paid_amt],T_PROF[bill_npi],$A1682,T_PROF[year],M$2,T_PROF[encounter],M$4)</f>
        <v>0</v>
      </c>
      <c r="N1682" s="18">
        <f>SUMIFS(T_PROF[paid_amt],T_PROF[bill_npi],$A1682,T_PROF[year],N$2,T_PROF[encounter],N$4)</f>
        <v>0</v>
      </c>
      <c r="O1682" s="18">
        <f t="shared" si="185"/>
        <v>0</v>
      </c>
      <c r="P1682" s="1">
        <f t="shared" si="186"/>
        <v>0.66666666666666663</v>
      </c>
      <c r="Q1682" s="1">
        <f t="shared" si="187"/>
        <v>0</v>
      </c>
      <c r="R1682" s="1">
        <f t="shared" si="188"/>
        <v>0.66666666666666663</v>
      </c>
      <c r="S1682" s="2">
        <f>SUM($R$6:$R1682)/SUM($R$6:$R$1749)</f>
        <v>0.99888236937692065</v>
      </c>
    </row>
    <row r="1683" spans="1:19" x14ac:dyDescent="0.35">
      <c r="A1683">
        <v>1477625911</v>
      </c>
      <c r="B1683" t="s">
        <v>367</v>
      </c>
      <c r="C1683" t="s">
        <v>2086</v>
      </c>
      <c r="D1683" s="1">
        <f>SUMIFS(T_PROF[claims],T_PROF[year],D$2,T_PROF[encounter],D$4,T_PROF[bill_npi],$A1683)</f>
        <v>0</v>
      </c>
      <c r="E1683" s="1">
        <f>SUMIFS(T_PROF[claims],T_PROF[year],E$2,T_PROF[encounter],E$4,T_PROF[bill_npi],$A1683)</f>
        <v>0</v>
      </c>
      <c r="F1683" s="1">
        <f t="shared" si="182"/>
        <v>0</v>
      </c>
      <c r="G1683" s="1">
        <f>SUMIFS(T_PROF[claims],T_PROF[year],G$2,T_PROF[encounter],G$4,T_PROF[bill_npi],$A1683)</f>
        <v>0</v>
      </c>
      <c r="H1683" s="1">
        <f>SUMIFS(T_PROF[claims],T_PROF[year],H$2,T_PROF[encounter],H$4,T_PROF[bill_npi],$A1683)</f>
        <v>0</v>
      </c>
      <c r="I1683" s="1">
        <f t="shared" si="183"/>
        <v>0</v>
      </c>
      <c r="J1683" s="1">
        <f>SUMIFS(T_PROF[claims],T_PROF[year],J$2,T_PROF[encounter],J$4,T_PROF[bill_npi],$A1683)</f>
        <v>0</v>
      </c>
      <c r="K1683" s="1">
        <f>SUMIFS(T_PROF[claims],T_PROF[year],K$2,T_PROF[encounter],K$4,T_PROF[bill_npi],$A1683)</f>
        <v>0</v>
      </c>
      <c r="L1683" s="1">
        <f t="shared" si="184"/>
        <v>0</v>
      </c>
      <c r="M1683" s="18">
        <f>SUMIFS(T_PROF[paid_amt],T_PROF[bill_npi],$A1683,T_PROF[year],M$2,T_PROF[encounter],M$4)</f>
        <v>0</v>
      </c>
      <c r="N1683" s="18">
        <f>SUMIFS(T_PROF[paid_amt],T_PROF[bill_npi],$A1683,T_PROF[year],N$2,T_PROF[encounter],N$4)</f>
        <v>0</v>
      </c>
      <c r="O1683" s="18">
        <f t="shared" si="185"/>
        <v>0</v>
      </c>
      <c r="P1683" s="1">
        <f t="shared" si="186"/>
        <v>0</v>
      </c>
      <c r="Q1683" s="1">
        <f t="shared" si="187"/>
        <v>0</v>
      </c>
      <c r="R1683" s="1">
        <f t="shared" si="188"/>
        <v>0</v>
      </c>
      <c r="S1683" s="2">
        <f>SUM($R$6:$R1683)/SUM($R$6:$R$1749)</f>
        <v>0.99888236937692065</v>
      </c>
    </row>
    <row r="1684" spans="1:19" x14ac:dyDescent="0.35">
      <c r="A1684">
        <v>1982788394</v>
      </c>
      <c r="B1684" t="s">
        <v>351</v>
      </c>
      <c r="C1684" t="s">
        <v>777</v>
      </c>
      <c r="D1684" s="1">
        <f>SUMIFS(T_PROF[claims],T_PROF[year],D$2,T_PROF[encounter],D$4,T_PROF[bill_npi],$A1684)</f>
        <v>0</v>
      </c>
      <c r="E1684" s="1">
        <f>SUMIFS(T_PROF[claims],T_PROF[year],E$2,T_PROF[encounter],E$4,T_PROF[bill_npi],$A1684)</f>
        <v>0</v>
      </c>
      <c r="F1684" s="1">
        <f t="shared" si="182"/>
        <v>0</v>
      </c>
      <c r="G1684" s="1">
        <f>SUMIFS(T_PROF[claims],T_PROF[year],G$2,T_PROF[encounter],G$4,T_PROF[bill_npi],$A1684)</f>
        <v>2</v>
      </c>
      <c r="H1684" s="1">
        <f>SUMIFS(T_PROF[claims],T_PROF[year],H$2,T_PROF[encounter],H$4,T_PROF[bill_npi],$A1684)</f>
        <v>0</v>
      </c>
      <c r="I1684" s="1">
        <f t="shared" si="183"/>
        <v>2</v>
      </c>
      <c r="J1684" s="1">
        <f>SUMIFS(T_PROF[claims],T_PROF[year],J$2,T_PROF[encounter],J$4,T_PROF[bill_npi],$A1684)</f>
        <v>0</v>
      </c>
      <c r="K1684" s="1">
        <f>SUMIFS(T_PROF[claims],T_PROF[year],K$2,T_PROF[encounter],K$4,T_PROF[bill_npi],$A1684)</f>
        <v>0</v>
      </c>
      <c r="L1684" s="1">
        <f t="shared" si="184"/>
        <v>0</v>
      </c>
      <c r="M1684" s="18">
        <f>SUMIFS(T_PROF[paid_amt],T_PROF[bill_npi],$A1684,T_PROF[year],M$2,T_PROF[encounter],M$4)</f>
        <v>0</v>
      </c>
      <c r="N1684" s="18">
        <f>SUMIFS(T_PROF[paid_amt],T_PROF[bill_npi],$A1684,T_PROF[year],N$2,T_PROF[encounter],N$4)</f>
        <v>0</v>
      </c>
      <c r="O1684" s="18">
        <f t="shared" si="185"/>
        <v>0</v>
      </c>
      <c r="P1684" s="1">
        <f t="shared" si="186"/>
        <v>0.66666666666666663</v>
      </c>
      <c r="Q1684" s="1">
        <f t="shared" si="187"/>
        <v>0</v>
      </c>
      <c r="R1684" s="1">
        <f t="shared" si="188"/>
        <v>0.66666666666666663</v>
      </c>
      <c r="S1684" s="2">
        <f>SUM($R$6:$R1684)/SUM($R$6:$R$1749)</f>
        <v>0.99890306624031111</v>
      </c>
    </row>
    <row r="1685" spans="1:19" x14ac:dyDescent="0.35">
      <c r="A1685">
        <v>1316990476</v>
      </c>
      <c r="B1685" t="s">
        <v>351</v>
      </c>
      <c r="C1685" t="s">
        <v>777</v>
      </c>
      <c r="D1685" s="1">
        <f>SUMIFS(T_PROF[claims],T_PROF[year],D$2,T_PROF[encounter],D$4,T_PROF[bill_npi],$A1685)</f>
        <v>0</v>
      </c>
      <c r="E1685" s="1">
        <f>SUMIFS(T_PROF[claims],T_PROF[year],E$2,T_PROF[encounter],E$4,T_PROF[bill_npi],$A1685)</f>
        <v>0</v>
      </c>
      <c r="F1685" s="1">
        <f t="shared" si="182"/>
        <v>0</v>
      </c>
      <c r="G1685" s="1">
        <f>SUMIFS(T_PROF[claims],T_PROF[year],G$2,T_PROF[encounter],G$4,T_PROF[bill_npi],$A1685)</f>
        <v>0</v>
      </c>
      <c r="H1685" s="1">
        <f>SUMIFS(T_PROF[claims],T_PROF[year],H$2,T_PROF[encounter],H$4,T_PROF[bill_npi],$A1685)</f>
        <v>0</v>
      </c>
      <c r="I1685" s="1">
        <f t="shared" si="183"/>
        <v>0</v>
      </c>
      <c r="J1685" s="1">
        <f>SUMIFS(T_PROF[claims],T_PROF[year],J$2,T_PROF[encounter],J$4,T_PROF[bill_npi],$A1685)</f>
        <v>0</v>
      </c>
      <c r="K1685" s="1">
        <f>SUMIFS(T_PROF[claims],T_PROF[year],K$2,T_PROF[encounter],K$4,T_PROF[bill_npi],$A1685)</f>
        <v>0</v>
      </c>
      <c r="L1685" s="1">
        <f t="shared" si="184"/>
        <v>0</v>
      </c>
      <c r="M1685" s="18">
        <f>SUMIFS(T_PROF[paid_amt],T_PROF[bill_npi],$A1685,T_PROF[year],M$2,T_PROF[encounter],M$4)</f>
        <v>0</v>
      </c>
      <c r="N1685" s="18">
        <f>SUMIFS(T_PROF[paid_amt],T_PROF[bill_npi],$A1685,T_PROF[year],N$2,T_PROF[encounter],N$4)</f>
        <v>0</v>
      </c>
      <c r="O1685" s="18">
        <f t="shared" si="185"/>
        <v>0</v>
      </c>
      <c r="P1685" s="1">
        <f t="shared" si="186"/>
        <v>0</v>
      </c>
      <c r="Q1685" s="1">
        <f t="shared" si="187"/>
        <v>0</v>
      </c>
      <c r="R1685" s="1">
        <f t="shared" si="188"/>
        <v>0</v>
      </c>
      <c r="S1685" s="2">
        <f>SUM($R$6:$R1685)/SUM($R$6:$R$1749)</f>
        <v>0.99890306624031111</v>
      </c>
    </row>
    <row r="1686" spans="1:19" x14ac:dyDescent="0.35">
      <c r="A1686">
        <v>1215042114</v>
      </c>
      <c r="B1686" t="s">
        <v>353</v>
      </c>
      <c r="C1686" t="s">
        <v>3196</v>
      </c>
      <c r="D1686" s="1">
        <f>SUMIFS(T_PROF[claims],T_PROF[year],D$2,T_PROF[encounter],D$4,T_PROF[bill_npi],$A1686)</f>
        <v>0</v>
      </c>
      <c r="E1686" s="1">
        <f>SUMIFS(T_PROF[claims],T_PROF[year],E$2,T_PROF[encounter],E$4,T_PROF[bill_npi],$A1686)</f>
        <v>0</v>
      </c>
      <c r="F1686" s="1">
        <f t="shared" si="182"/>
        <v>0</v>
      </c>
      <c r="G1686" s="1">
        <f>SUMIFS(T_PROF[claims],T_PROF[year],G$2,T_PROF[encounter],G$4,T_PROF[bill_npi],$A1686)</f>
        <v>0</v>
      </c>
      <c r="H1686" s="1">
        <f>SUMIFS(T_PROF[claims],T_PROF[year],H$2,T_PROF[encounter],H$4,T_PROF[bill_npi],$A1686)</f>
        <v>2</v>
      </c>
      <c r="I1686" s="1">
        <f t="shared" si="183"/>
        <v>2</v>
      </c>
      <c r="J1686" s="1">
        <f>SUMIFS(T_PROF[claims],T_PROF[year],J$2,T_PROF[encounter],J$4,T_PROF[bill_npi],$A1686)</f>
        <v>0</v>
      </c>
      <c r="K1686" s="1">
        <f>SUMIFS(T_PROF[claims],T_PROF[year],K$2,T_PROF[encounter],K$4,T_PROF[bill_npi],$A1686)</f>
        <v>0</v>
      </c>
      <c r="L1686" s="1">
        <f t="shared" si="184"/>
        <v>0</v>
      </c>
      <c r="M1686" s="18">
        <f>SUMIFS(T_PROF[paid_amt],T_PROF[bill_npi],$A1686,T_PROF[year],M$2,T_PROF[encounter],M$4)</f>
        <v>0</v>
      </c>
      <c r="N1686" s="18">
        <f>SUMIFS(T_PROF[paid_amt],T_PROF[bill_npi],$A1686,T_PROF[year],N$2,T_PROF[encounter],N$4)</f>
        <v>0</v>
      </c>
      <c r="O1686" s="18">
        <f t="shared" si="185"/>
        <v>0</v>
      </c>
      <c r="P1686" s="1">
        <f t="shared" si="186"/>
        <v>0</v>
      </c>
      <c r="Q1686" s="1">
        <f t="shared" si="187"/>
        <v>0.66666666666666663</v>
      </c>
      <c r="R1686" s="1">
        <f t="shared" si="188"/>
        <v>0.66666666666666663</v>
      </c>
      <c r="S1686" s="2">
        <f>SUM($R$6:$R1686)/SUM($R$6:$R$1749)</f>
        <v>0.99892376310370146</v>
      </c>
    </row>
    <row r="1687" spans="1:19" x14ac:dyDescent="0.35">
      <c r="A1687">
        <v>1619995990</v>
      </c>
      <c r="B1687" t="s">
        <v>357</v>
      </c>
      <c r="C1687" t="s">
        <v>2208</v>
      </c>
      <c r="D1687" s="1">
        <f>SUMIFS(T_PROF[claims],T_PROF[year],D$2,T_PROF[encounter],D$4,T_PROF[bill_npi],$A1687)</f>
        <v>0</v>
      </c>
      <c r="E1687" s="1">
        <f>SUMIFS(T_PROF[claims],T_PROF[year],E$2,T_PROF[encounter],E$4,T_PROF[bill_npi],$A1687)</f>
        <v>0</v>
      </c>
      <c r="F1687" s="1">
        <f t="shared" si="182"/>
        <v>0</v>
      </c>
      <c r="G1687" s="1">
        <f>SUMIFS(T_PROF[claims],T_PROF[year],G$2,T_PROF[encounter],G$4,T_PROF[bill_npi],$A1687)</f>
        <v>2</v>
      </c>
      <c r="H1687" s="1">
        <f>SUMIFS(T_PROF[claims],T_PROF[year],H$2,T_PROF[encounter],H$4,T_PROF[bill_npi],$A1687)</f>
        <v>0</v>
      </c>
      <c r="I1687" s="1">
        <f t="shared" si="183"/>
        <v>2</v>
      </c>
      <c r="J1687" s="1">
        <f>SUMIFS(T_PROF[claims],T_PROF[year],J$2,T_PROF[encounter],J$4,T_PROF[bill_npi],$A1687)</f>
        <v>0</v>
      </c>
      <c r="K1687" s="1">
        <f>SUMIFS(T_PROF[claims],T_PROF[year],K$2,T_PROF[encounter],K$4,T_PROF[bill_npi],$A1687)</f>
        <v>0</v>
      </c>
      <c r="L1687" s="1">
        <f t="shared" si="184"/>
        <v>0</v>
      </c>
      <c r="M1687" s="18">
        <f>SUMIFS(T_PROF[paid_amt],T_PROF[bill_npi],$A1687,T_PROF[year],M$2,T_PROF[encounter],M$4)</f>
        <v>0</v>
      </c>
      <c r="N1687" s="18">
        <f>SUMIFS(T_PROF[paid_amt],T_PROF[bill_npi],$A1687,T_PROF[year],N$2,T_PROF[encounter],N$4)</f>
        <v>0</v>
      </c>
      <c r="O1687" s="18">
        <f t="shared" si="185"/>
        <v>0</v>
      </c>
      <c r="P1687" s="1">
        <f t="shared" si="186"/>
        <v>0.66666666666666663</v>
      </c>
      <c r="Q1687" s="1">
        <f t="shared" si="187"/>
        <v>0</v>
      </c>
      <c r="R1687" s="1">
        <f t="shared" si="188"/>
        <v>0.66666666666666663</v>
      </c>
      <c r="S1687" s="2">
        <f>SUM($R$6:$R1687)/SUM($R$6:$R$1749)</f>
        <v>0.99894445996709191</v>
      </c>
    </row>
    <row r="1688" spans="1:19" x14ac:dyDescent="0.35">
      <c r="A1688">
        <v>1558565465</v>
      </c>
      <c r="B1688" t="s">
        <v>351</v>
      </c>
      <c r="C1688" t="s">
        <v>777</v>
      </c>
      <c r="D1688" s="1">
        <f>SUMIFS(T_PROF[claims],T_PROF[year],D$2,T_PROF[encounter],D$4,T_PROF[bill_npi],$A1688)</f>
        <v>0</v>
      </c>
      <c r="E1688" s="1">
        <f>SUMIFS(T_PROF[claims],T_PROF[year],E$2,T_PROF[encounter],E$4,T_PROF[bill_npi],$A1688)</f>
        <v>2</v>
      </c>
      <c r="F1688" s="1">
        <f t="shared" si="182"/>
        <v>2</v>
      </c>
      <c r="G1688" s="1">
        <f>SUMIFS(T_PROF[claims],T_PROF[year],G$2,T_PROF[encounter],G$4,T_PROF[bill_npi],$A1688)</f>
        <v>0</v>
      </c>
      <c r="H1688" s="1">
        <f>SUMIFS(T_PROF[claims],T_PROF[year],H$2,T_PROF[encounter],H$4,T_PROF[bill_npi],$A1688)</f>
        <v>0</v>
      </c>
      <c r="I1688" s="1">
        <f t="shared" si="183"/>
        <v>0</v>
      </c>
      <c r="J1688" s="1">
        <f>SUMIFS(T_PROF[claims],T_PROF[year],J$2,T_PROF[encounter],J$4,T_PROF[bill_npi],$A1688)</f>
        <v>0</v>
      </c>
      <c r="K1688" s="1">
        <f>SUMIFS(T_PROF[claims],T_PROF[year],K$2,T_PROF[encounter],K$4,T_PROF[bill_npi],$A1688)</f>
        <v>0</v>
      </c>
      <c r="L1688" s="1">
        <f t="shared" si="184"/>
        <v>0</v>
      </c>
      <c r="M1688" s="18">
        <f>SUMIFS(T_PROF[paid_amt],T_PROF[bill_npi],$A1688,T_PROF[year],M$2,T_PROF[encounter],M$4)</f>
        <v>0</v>
      </c>
      <c r="N1688" s="18">
        <f>SUMIFS(T_PROF[paid_amt],T_PROF[bill_npi],$A1688,T_PROF[year],N$2,T_PROF[encounter],N$4)</f>
        <v>0</v>
      </c>
      <c r="O1688" s="18">
        <f t="shared" si="185"/>
        <v>0</v>
      </c>
      <c r="P1688" s="1">
        <f t="shared" si="186"/>
        <v>0</v>
      </c>
      <c r="Q1688" s="1">
        <f t="shared" si="187"/>
        <v>0.66666666666666663</v>
      </c>
      <c r="R1688" s="1">
        <f t="shared" si="188"/>
        <v>0.66666666666666663</v>
      </c>
      <c r="S1688" s="2">
        <f>SUM($R$6:$R1688)/SUM($R$6:$R$1749)</f>
        <v>0.99896515683048226</v>
      </c>
    </row>
    <row r="1689" spans="1:19" x14ac:dyDescent="0.35">
      <c r="A1689">
        <v>1467469023</v>
      </c>
      <c r="B1689" t="s">
        <v>353</v>
      </c>
      <c r="C1689" t="s">
        <v>3196</v>
      </c>
      <c r="D1689" s="1">
        <f>SUMIFS(T_PROF[claims],T_PROF[year],D$2,T_PROF[encounter],D$4,T_PROF[bill_npi],$A1689)</f>
        <v>0</v>
      </c>
      <c r="E1689" s="1">
        <f>SUMIFS(T_PROF[claims],T_PROF[year],E$2,T_PROF[encounter],E$4,T_PROF[bill_npi],$A1689)</f>
        <v>2</v>
      </c>
      <c r="F1689" s="1">
        <f t="shared" si="182"/>
        <v>2</v>
      </c>
      <c r="G1689" s="1">
        <f>SUMIFS(T_PROF[claims],T_PROF[year],G$2,T_PROF[encounter],G$4,T_PROF[bill_npi],$A1689)</f>
        <v>0</v>
      </c>
      <c r="H1689" s="1">
        <f>SUMIFS(T_PROF[claims],T_PROF[year],H$2,T_PROF[encounter],H$4,T_PROF[bill_npi],$A1689)</f>
        <v>0</v>
      </c>
      <c r="I1689" s="1">
        <f t="shared" si="183"/>
        <v>0</v>
      </c>
      <c r="J1689" s="1">
        <f>SUMIFS(T_PROF[claims],T_PROF[year],J$2,T_PROF[encounter],J$4,T_PROF[bill_npi],$A1689)</f>
        <v>0</v>
      </c>
      <c r="K1689" s="1">
        <f>SUMIFS(T_PROF[claims],T_PROF[year],K$2,T_PROF[encounter],K$4,T_PROF[bill_npi],$A1689)</f>
        <v>2</v>
      </c>
      <c r="L1689" s="1">
        <f t="shared" si="184"/>
        <v>2</v>
      </c>
      <c r="M1689" s="18">
        <f>SUMIFS(T_PROF[paid_amt],T_PROF[bill_npi],$A1689,T_PROF[year],M$2,T_PROF[encounter],M$4)</f>
        <v>0</v>
      </c>
      <c r="N1689" s="18">
        <f>SUMIFS(T_PROF[paid_amt],T_PROF[bill_npi],$A1689,T_PROF[year],N$2,T_PROF[encounter],N$4)</f>
        <v>4222.2</v>
      </c>
      <c r="O1689" s="18">
        <f t="shared" si="185"/>
        <v>4222.2</v>
      </c>
      <c r="P1689" s="1">
        <f t="shared" si="186"/>
        <v>0</v>
      </c>
      <c r="Q1689" s="1">
        <f t="shared" si="187"/>
        <v>1.3333333333333333</v>
      </c>
      <c r="R1689" s="1">
        <f t="shared" si="188"/>
        <v>1.3333333333333333</v>
      </c>
      <c r="S1689" s="2">
        <f>SUM($R$6:$R1689)/SUM($R$6:$R$1749)</f>
        <v>0.99900655055726295</v>
      </c>
    </row>
    <row r="1690" spans="1:19" x14ac:dyDescent="0.35">
      <c r="A1690">
        <v>1780963223</v>
      </c>
      <c r="B1690" t="s">
        <v>367</v>
      </c>
      <c r="C1690" t="s">
        <v>2086</v>
      </c>
      <c r="D1690" s="1">
        <f>SUMIFS(T_PROF[claims],T_PROF[year],D$2,T_PROF[encounter],D$4,T_PROF[bill_npi],$A1690)</f>
        <v>0</v>
      </c>
      <c r="E1690" s="1">
        <f>SUMIFS(T_PROF[claims],T_PROF[year],E$2,T_PROF[encounter],E$4,T_PROF[bill_npi],$A1690)</f>
        <v>0</v>
      </c>
      <c r="F1690" s="1">
        <f t="shared" si="182"/>
        <v>0</v>
      </c>
      <c r="G1690" s="1">
        <f>SUMIFS(T_PROF[claims],T_PROF[year],G$2,T_PROF[encounter],G$4,T_PROF[bill_npi],$A1690)</f>
        <v>2</v>
      </c>
      <c r="H1690" s="1">
        <f>SUMIFS(T_PROF[claims],T_PROF[year],H$2,T_PROF[encounter],H$4,T_PROF[bill_npi],$A1690)</f>
        <v>0</v>
      </c>
      <c r="I1690" s="1">
        <f t="shared" si="183"/>
        <v>2</v>
      </c>
      <c r="J1690" s="1">
        <f>SUMIFS(T_PROF[claims],T_PROF[year],J$2,T_PROF[encounter],J$4,T_PROF[bill_npi],$A1690)</f>
        <v>0</v>
      </c>
      <c r="K1690" s="1">
        <f>SUMIFS(T_PROF[claims],T_PROF[year],K$2,T_PROF[encounter],K$4,T_PROF[bill_npi],$A1690)</f>
        <v>0</v>
      </c>
      <c r="L1690" s="1">
        <f t="shared" si="184"/>
        <v>0</v>
      </c>
      <c r="M1690" s="18">
        <f>SUMIFS(T_PROF[paid_amt],T_PROF[bill_npi],$A1690,T_PROF[year],M$2,T_PROF[encounter],M$4)</f>
        <v>0</v>
      </c>
      <c r="N1690" s="18">
        <f>SUMIFS(T_PROF[paid_amt],T_PROF[bill_npi],$A1690,T_PROF[year],N$2,T_PROF[encounter],N$4)</f>
        <v>0</v>
      </c>
      <c r="O1690" s="18">
        <f t="shared" si="185"/>
        <v>0</v>
      </c>
      <c r="P1690" s="1">
        <f t="shared" si="186"/>
        <v>0.66666666666666663</v>
      </c>
      <c r="Q1690" s="1">
        <f t="shared" si="187"/>
        <v>0</v>
      </c>
      <c r="R1690" s="1">
        <f t="shared" si="188"/>
        <v>0.66666666666666663</v>
      </c>
      <c r="S1690" s="2">
        <f>SUM($R$6:$R1690)/SUM($R$6:$R$1749)</f>
        <v>0.9990272474206533</v>
      </c>
    </row>
    <row r="1691" spans="1:19" x14ac:dyDescent="0.35">
      <c r="A1691">
        <v>1700241015</v>
      </c>
      <c r="B1691" t="s">
        <v>366</v>
      </c>
      <c r="C1691" t="s">
        <v>600</v>
      </c>
      <c r="D1691" s="1">
        <f>SUMIFS(T_PROF[claims],T_PROF[year],D$2,T_PROF[encounter],D$4,T_PROF[bill_npi],$A1691)</f>
        <v>0</v>
      </c>
      <c r="E1691" s="1">
        <f>SUMIFS(T_PROF[claims],T_PROF[year],E$2,T_PROF[encounter],E$4,T_PROF[bill_npi],$A1691)</f>
        <v>2</v>
      </c>
      <c r="F1691" s="1">
        <f t="shared" si="182"/>
        <v>2</v>
      </c>
      <c r="G1691" s="1">
        <f>SUMIFS(T_PROF[claims],T_PROF[year],G$2,T_PROF[encounter],G$4,T_PROF[bill_npi],$A1691)</f>
        <v>0</v>
      </c>
      <c r="H1691" s="1">
        <f>SUMIFS(T_PROF[claims],T_PROF[year],H$2,T_PROF[encounter],H$4,T_PROF[bill_npi],$A1691)</f>
        <v>0</v>
      </c>
      <c r="I1691" s="1">
        <f t="shared" si="183"/>
        <v>0</v>
      </c>
      <c r="J1691" s="1">
        <f>SUMIFS(T_PROF[claims],T_PROF[year],J$2,T_PROF[encounter],J$4,T_PROF[bill_npi],$A1691)</f>
        <v>0</v>
      </c>
      <c r="K1691" s="1">
        <f>SUMIFS(T_PROF[claims],T_PROF[year],K$2,T_PROF[encounter],K$4,T_PROF[bill_npi],$A1691)</f>
        <v>0</v>
      </c>
      <c r="L1691" s="1">
        <f t="shared" si="184"/>
        <v>0</v>
      </c>
      <c r="M1691" s="18">
        <f>SUMIFS(T_PROF[paid_amt],T_PROF[bill_npi],$A1691,T_PROF[year],M$2,T_PROF[encounter],M$4)</f>
        <v>0</v>
      </c>
      <c r="N1691" s="18">
        <f>SUMIFS(T_PROF[paid_amt],T_PROF[bill_npi],$A1691,T_PROF[year],N$2,T_PROF[encounter],N$4)</f>
        <v>0</v>
      </c>
      <c r="O1691" s="18">
        <f t="shared" si="185"/>
        <v>0</v>
      </c>
      <c r="P1691" s="1">
        <f t="shared" si="186"/>
        <v>0</v>
      </c>
      <c r="Q1691" s="1">
        <f t="shared" si="187"/>
        <v>0.66666666666666663</v>
      </c>
      <c r="R1691" s="1">
        <f t="shared" si="188"/>
        <v>0.66666666666666663</v>
      </c>
      <c r="S1691" s="2">
        <f>SUM($R$6:$R1691)/SUM($R$6:$R$1749)</f>
        <v>0.99904794428404375</v>
      </c>
    </row>
    <row r="1692" spans="1:19" x14ac:dyDescent="0.35">
      <c r="A1692">
        <v>1467566299</v>
      </c>
      <c r="B1692" t="s">
        <v>351</v>
      </c>
      <c r="C1692" t="s">
        <v>777</v>
      </c>
      <c r="D1692" s="1">
        <f>SUMIFS(T_PROF[claims],T_PROF[year],D$2,T_PROF[encounter],D$4,T_PROF[bill_npi],$A1692)</f>
        <v>0</v>
      </c>
      <c r="E1692" s="1">
        <f>SUMIFS(T_PROF[claims],T_PROF[year],E$2,T_PROF[encounter],E$4,T_PROF[bill_npi],$A1692)</f>
        <v>0</v>
      </c>
      <c r="F1692" s="1">
        <f t="shared" si="182"/>
        <v>0</v>
      </c>
      <c r="G1692" s="1">
        <f>SUMIFS(T_PROF[claims],T_PROF[year],G$2,T_PROF[encounter],G$4,T_PROF[bill_npi],$A1692)</f>
        <v>0</v>
      </c>
      <c r="H1692" s="1">
        <f>SUMIFS(T_PROF[claims],T_PROF[year],H$2,T_PROF[encounter],H$4,T_PROF[bill_npi],$A1692)</f>
        <v>0</v>
      </c>
      <c r="I1692" s="1">
        <f t="shared" si="183"/>
        <v>0</v>
      </c>
      <c r="J1692" s="1">
        <f>SUMIFS(T_PROF[claims],T_PROF[year],J$2,T_PROF[encounter],J$4,T_PROF[bill_npi],$A1692)</f>
        <v>2</v>
      </c>
      <c r="K1692" s="1">
        <f>SUMIFS(T_PROF[claims],T_PROF[year],K$2,T_PROF[encounter],K$4,T_PROF[bill_npi],$A1692)</f>
        <v>0</v>
      </c>
      <c r="L1692" s="1">
        <f t="shared" si="184"/>
        <v>2</v>
      </c>
      <c r="M1692" s="18">
        <f>SUMIFS(T_PROF[paid_amt],T_PROF[bill_npi],$A1692,T_PROF[year],M$2,T_PROF[encounter],M$4)</f>
        <v>1720.75</v>
      </c>
      <c r="N1692" s="18">
        <f>SUMIFS(T_PROF[paid_amt],T_PROF[bill_npi],$A1692,T_PROF[year],N$2,T_PROF[encounter],N$4)</f>
        <v>0</v>
      </c>
      <c r="O1692" s="18">
        <f t="shared" si="185"/>
        <v>1720.75</v>
      </c>
      <c r="P1692" s="1">
        <f t="shared" si="186"/>
        <v>0.66666666666666663</v>
      </c>
      <c r="Q1692" s="1">
        <f t="shared" si="187"/>
        <v>0</v>
      </c>
      <c r="R1692" s="1">
        <f t="shared" si="188"/>
        <v>0.66666666666666663</v>
      </c>
      <c r="S1692" s="2">
        <f>SUM($R$6:$R1692)/SUM($R$6:$R$1749)</f>
        <v>0.9990686411474341</v>
      </c>
    </row>
    <row r="1693" spans="1:19" x14ac:dyDescent="0.35">
      <c r="A1693">
        <v>1295173482</v>
      </c>
      <c r="B1693" t="s">
        <v>351</v>
      </c>
      <c r="C1693" t="s">
        <v>777</v>
      </c>
      <c r="D1693" s="1">
        <f>SUMIFS(T_PROF[claims],T_PROF[year],D$2,T_PROF[encounter],D$4,T_PROF[bill_npi],$A1693)</f>
        <v>0</v>
      </c>
      <c r="E1693" s="1">
        <f>SUMIFS(T_PROF[claims],T_PROF[year],E$2,T_PROF[encounter],E$4,T_PROF[bill_npi],$A1693)</f>
        <v>2</v>
      </c>
      <c r="F1693" s="1">
        <f t="shared" si="182"/>
        <v>2</v>
      </c>
      <c r="G1693" s="1">
        <f>SUMIFS(T_PROF[claims],T_PROF[year],G$2,T_PROF[encounter],G$4,T_PROF[bill_npi],$A1693)</f>
        <v>0</v>
      </c>
      <c r="H1693" s="1">
        <f>SUMIFS(T_PROF[claims],T_PROF[year],H$2,T_PROF[encounter],H$4,T_PROF[bill_npi],$A1693)</f>
        <v>0</v>
      </c>
      <c r="I1693" s="1">
        <f t="shared" si="183"/>
        <v>0</v>
      </c>
      <c r="J1693" s="1">
        <f>SUMIFS(T_PROF[claims],T_PROF[year],J$2,T_PROF[encounter],J$4,T_PROF[bill_npi],$A1693)</f>
        <v>0</v>
      </c>
      <c r="K1693" s="1">
        <f>SUMIFS(T_PROF[claims],T_PROF[year],K$2,T_PROF[encounter],K$4,T_PROF[bill_npi],$A1693)</f>
        <v>0</v>
      </c>
      <c r="L1693" s="1">
        <f t="shared" si="184"/>
        <v>0</v>
      </c>
      <c r="M1693" s="18">
        <f>SUMIFS(T_PROF[paid_amt],T_PROF[bill_npi],$A1693,T_PROF[year],M$2,T_PROF[encounter],M$4)</f>
        <v>0</v>
      </c>
      <c r="N1693" s="18">
        <f>SUMIFS(T_PROF[paid_amt],T_PROF[bill_npi],$A1693,T_PROF[year],N$2,T_PROF[encounter],N$4)</f>
        <v>0</v>
      </c>
      <c r="O1693" s="18">
        <f t="shared" si="185"/>
        <v>0</v>
      </c>
      <c r="P1693" s="1">
        <f t="shared" si="186"/>
        <v>0</v>
      </c>
      <c r="Q1693" s="1">
        <f t="shared" si="187"/>
        <v>0.66666666666666663</v>
      </c>
      <c r="R1693" s="1">
        <f t="shared" si="188"/>
        <v>0.66666666666666663</v>
      </c>
      <c r="S1693" s="2">
        <f>SUM($R$6:$R1693)/SUM($R$6:$R$1749)</f>
        <v>0.99908933801082445</v>
      </c>
    </row>
    <row r="1694" spans="1:19" x14ac:dyDescent="0.35">
      <c r="A1694">
        <v>1629145768</v>
      </c>
      <c r="B1694" t="s">
        <v>351</v>
      </c>
      <c r="C1694" t="s">
        <v>777</v>
      </c>
      <c r="D1694" s="1">
        <f>SUMIFS(T_PROF[claims],T_PROF[year],D$2,T_PROF[encounter],D$4,T_PROF[bill_npi],$A1694)</f>
        <v>0</v>
      </c>
      <c r="E1694" s="1">
        <f>SUMIFS(T_PROF[claims],T_PROF[year],E$2,T_PROF[encounter],E$4,T_PROF[bill_npi],$A1694)</f>
        <v>0</v>
      </c>
      <c r="F1694" s="1">
        <f t="shared" si="182"/>
        <v>0</v>
      </c>
      <c r="G1694" s="1">
        <f>SUMIFS(T_PROF[claims],T_PROF[year],G$2,T_PROF[encounter],G$4,T_PROF[bill_npi],$A1694)</f>
        <v>0</v>
      </c>
      <c r="H1694" s="1">
        <f>SUMIFS(T_PROF[claims],T_PROF[year],H$2,T_PROF[encounter],H$4,T_PROF[bill_npi],$A1694)</f>
        <v>0</v>
      </c>
      <c r="I1694" s="1">
        <f t="shared" si="183"/>
        <v>0</v>
      </c>
      <c r="J1694" s="1">
        <f>SUMIFS(T_PROF[claims],T_PROF[year],J$2,T_PROF[encounter],J$4,T_PROF[bill_npi],$A1694)</f>
        <v>0</v>
      </c>
      <c r="K1694" s="1">
        <f>SUMIFS(T_PROF[claims],T_PROF[year],K$2,T_PROF[encounter],K$4,T_PROF[bill_npi],$A1694)</f>
        <v>0</v>
      </c>
      <c r="L1694" s="1">
        <f t="shared" si="184"/>
        <v>0</v>
      </c>
      <c r="M1694" s="18">
        <f>SUMIFS(T_PROF[paid_amt],T_PROF[bill_npi],$A1694,T_PROF[year],M$2,T_PROF[encounter],M$4)</f>
        <v>0</v>
      </c>
      <c r="N1694" s="18">
        <f>SUMIFS(T_PROF[paid_amt],T_PROF[bill_npi],$A1694,T_PROF[year],N$2,T_PROF[encounter],N$4)</f>
        <v>0</v>
      </c>
      <c r="O1694" s="18">
        <f t="shared" si="185"/>
        <v>0</v>
      </c>
      <c r="P1694" s="1">
        <f t="shared" si="186"/>
        <v>0</v>
      </c>
      <c r="Q1694" s="1">
        <f t="shared" si="187"/>
        <v>0</v>
      </c>
      <c r="R1694" s="1">
        <f t="shared" si="188"/>
        <v>0</v>
      </c>
      <c r="S1694" s="2">
        <f>SUM($R$6:$R1694)/SUM($R$6:$R$1749)</f>
        <v>0.99908933801082445</v>
      </c>
    </row>
    <row r="1695" spans="1:19" x14ac:dyDescent="0.35">
      <c r="A1695">
        <v>1386985943</v>
      </c>
      <c r="B1695" t="s">
        <v>351</v>
      </c>
      <c r="C1695" t="s">
        <v>777</v>
      </c>
      <c r="D1695" s="1">
        <f>SUMIFS(T_PROF[claims],T_PROF[year],D$2,T_PROF[encounter],D$4,T_PROF[bill_npi],$A1695)</f>
        <v>0</v>
      </c>
      <c r="E1695" s="1">
        <f>SUMIFS(T_PROF[claims],T_PROF[year],E$2,T_PROF[encounter],E$4,T_PROF[bill_npi],$A1695)</f>
        <v>2</v>
      </c>
      <c r="F1695" s="1">
        <f t="shared" si="182"/>
        <v>2</v>
      </c>
      <c r="G1695" s="1">
        <f>SUMIFS(T_PROF[claims],T_PROF[year],G$2,T_PROF[encounter],G$4,T_PROF[bill_npi],$A1695)</f>
        <v>0</v>
      </c>
      <c r="H1695" s="1">
        <f>SUMIFS(T_PROF[claims],T_PROF[year],H$2,T_PROF[encounter],H$4,T_PROF[bill_npi],$A1695)</f>
        <v>0</v>
      </c>
      <c r="I1695" s="1">
        <f t="shared" si="183"/>
        <v>0</v>
      </c>
      <c r="J1695" s="1">
        <f>SUMIFS(T_PROF[claims],T_PROF[year],J$2,T_PROF[encounter],J$4,T_PROF[bill_npi],$A1695)</f>
        <v>0</v>
      </c>
      <c r="K1695" s="1">
        <f>SUMIFS(T_PROF[claims],T_PROF[year],K$2,T_PROF[encounter],K$4,T_PROF[bill_npi],$A1695)</f>
        <v>0</v>
      </c>
      <c r="L1695" s="1">
        <f t="shared" si="184"/>
        <v>0</v>
      </c>
      <c r="M1695" s="18">
        <f>SUMIFS(T_PROF[paid_amt],T_PROF[bill_npi],$A1695,T_PROF[year],M$2,T_PROF[encounter],M$4)</f>
        <v>0</v>
      </c>
      <c r="N1695" s="18">
        <f>SUMIFS(T_PROF[paid_amt],T_PROF[bill_npi],$A1695,T_PROF[year],N$2,T_PROF[encounter],N$4)</f>
        <v>0</v>
      </c>
      <c r="O1695" s="18">
        <f t="shared" si="185"/>
        <v>0</v>
      </c>
      <c r="P1695" s="1">
        <f t="shared" si="186"/>
        <v>0</v>
      </c>
      <c r="Q1695" s="1">
        <f t="shared" si="187"/>
        <v>0.66666666666666663</v>
      </c>
      <c r="R1695" s="1">
        <f t="shared" si="188"/>
        <v>0.66666666666666663</v>
      </c>
      <c r="S1695" s="2">
        <f>SUM($R$6:$R1695)/SUM($R$6:$R$1749)</f>
        <v>0.9991100348742149</v>
      </c>
    </row>
    <row r="1696" spans="1:19" x14ac:dyDescent="0.35">
      <c r="A1696">
        <v>1164443669</v>
      </c>
      <c r="B1696" t="s">
        <v>351</v>
      </c>
      <c r="C1696" t="s">
        <v>777</v>
      </c>
      <c r="D1696" s="1">
        <f>SUMIFS(T_PROF[claims],T_PROF[year],D$2,T_PROF[encounter],D$4,T_PROF[bill_npi],$A1696)</f>
        <v>2</v>
      </c>
      <c r="E1696" s="1">
        <f>SUMIFS(T_PROF[claims],T_PROF[year],E$2,T_PROF[encounter],E$4,T_PROF[bill_npi],$A1696)</f>
        <v>0</v>
      </c>
      <c r="F1696" s="1">
        <f t="shared" si="182"/>
        <v>2</v>
      </c>
      <c r="G1696" s="1">
        <f>SUMIFS(T_PROF[claims],T_PROF[year],G$2,T_PROF[encounter],G$4,T_PROF[bill_npi],$A1696)</f>
        <v>0</v>
      </c>
      <c r="H1696" s="1">
        <f>SUMIFS(T_PROF[claims],T_PROF[year],H$2,T_PROF[encounter],H$4,T_PROF[bill_npi],$A1696)</f>
        <v>0</v>
      </c>
      <c r="I1696" s="1">
        <f t="shared" si="183"/>
        <v>0</v>
      </c>
      <c r="J1696" s="1">
        <f>SUMIFS(T_PROF[claims],T_PROF[year],J$2,T_PROF[encounter],J$4,T_PROF[bill_npi],$A1696)</f>
        <v>1</v>
      </c>
      <c r="K1696" s="1">
        <f>SUMIFS(T_PROF[claims],T_PROF[year],K$2,T_PROF[encounter],K$4,T_PROF[bill_npi],$A1696)</f>
        <v>1</v>
      </c>
      <c r="L1696" s="1">
        <f t="shared" si="184"/>
        <v>2</v>
      </c>
      <c r="M1696" s="18">
        <f>SUMIFS(T_PROF[paid_amt],T_PROF[bill_npi],$A1696,T_PROF[year],M$2,T_PROF[encounter],M$4)</f>
        <v>21.41</v>
      </c>
      <c r="N1696" s="18">
        <f>SUMIFS(T_PROF[paid_amt],T_PROF[bill_npi],$A1696,T_PROF[year],N$2,T_PROF[encounter],N$4)</f>
        <v>3100</v>
      </c>
      <c r="O1696" s="18">
        <f t="shared" si="185"/>
        <v>3121.41</v>
      </c>
      <c r="P1696" s="1">
        <f t="shared" si="186"/>
        <v>1</v>
      </c>
      <c r="Q1696" s="1">
        <f t="shared" si="187"/>
        <v>0.33333333333333331</v>
      </c>
      <c r="R1696" s="1">
        <f t="shared" si="188"/>
        <v>1.3333333333333333</v>
      </c>
      <c r="S1696" s="2">
        <f>SUM($R$6:$R1696)/SUM($R$6:$R$1749)</f>
        <v>0.99915142860099559</v>
      </c>
    </row>
    <row r="1697" spans="1:19" x14ac:dyDescent="0.35">
      <c r="A1697">
        <v>1073569331</v>
      </c>
      <c r="B1697" t="s">
        <v>353</v>
      </c>
      <c r="C1697" t="s">
        <v>3196</v>
      </c>
      <c r="D1697" s="1">
        <f>SUMIFS(T_PROF[claims],T_PROF[year],D$2,T_PROF[encounter],D$4,T_PROF[bill_npi],$A1697)</f>
        <v>0</v>
      </c>
      <c r="E1697" s="1">
        <f>SUMIFS(T_PROF[claims],T_PROF[year],E$2,T_PROF[encounter],E$4,T_PROF[bill_npi],$A1697)</f>
        <v>0</v>
      </c>
      <c r="F1697" s="1">
        <f t="shared" si="182"/>
        <v>0</v>
      </c>
      <c r="G1697" s="1">
        <f>SUMIFS(T_PROF[claims],T_PROF[year],G$2,T_PROF[encounter],G$4,T_PROF[bill_npi],$A1697)</f>
        <v>0</v>
      </c>
      <c r="H1697" s="1">
        <f>SUMIFS(T_PROF[claims],T_PROF[year],H$2,T_PROF[encounter],H$4,T_PROF[bill_npi],$A1697)</f>
        <v>2</v>
      </c>
      <c r="I1697" s="1">
        <f t="shared" si="183"/>
        <v>2</v>
      </c>
      <c r="J1697" s="1">
        <f>SUMIFS(T_PROF[claims],T_PROF[year],J$2,T_PROF[encounter],J$4,T_PROF[bill_npi],$A1697)</f>
        <v>0</v>
      </c>
      <c r="K1697" s="1">
        <f>SUMIFS(T_PROF[claims],T_PROF[year],K$2,T_PROF[encounter],K$4,T_PROF[bill_npi],$A1697)</f>
        <v>0</v>
      </c>
      <c r="L1697" s="1">
        <f t="shared" si="184"/>
        <v>0</v>
      </c>
      <c r="M1697" s="18">
        <f>SUMIFS(T_PROF[paid_amt],T_PROF[bill_npi],$A1697,T_PROF[year],M$2,T_PROF[encounter],M$4)</f>
        <v>0</v>
      </c>
      <c r="N1697" s="18">
        <f>SUMIFS(T_PROF[paid_amt],T_PROF[bill_npi],$A1697,T_PROF[year],N$2,T_PROF[encounter],N$4)</f>
        <v>0</v>
      </c>
      <c r="O1697" s="18">
        <f t="shared" si="185"/>
        <v>0</v>
      </c>
      <c r="P1697" s="1">
        <f t="shared" si="186"/>
        <v>0</v>
      </c>
      <c r="Q1697" s="1">
        <f t="shared" si="187"/>
        <v>0.66666666666666663</v>
      </c>
      <c r="R1697" s="1">
        <f t="shared" si="188"/>
        <v>0.66666666666666663</v>
      </c>
      <c r="S1697" s="2">
        <f>SUM($R$6:$R1697)/SUM($R$6:$R$1749)</f>
        <v>0.99917212546438594</v>
      </c>
    </row>
    <row r="1698" spans="1:19" x14ac:dyDescent="0.35">
      <c r="A1698">
        <v>1447598677</v>
      </c>
      <c r="B1698" t="s">
        <v>351</v>
      </c>
      <c r="C1698" t="s">
        <v>777</v>
      </c>
      <c r="D1698" s="1">
        <f>SUMIFS(T_PROF[claims],T_PROF[year],D$2,T_PROF[encounter],D$4,T_PROF[bill_npi],$A1698)</f>
        <v>0</v>
      </c>
      <c r="E1698" s="1">
        <f>SUMIFS(T_PROF[claims],T_PROF[year],E$2,T_PROF[encounter],E$4,T_PROF[bill_npi],$A1698)</f>
        <v>0</v>
      </c>
      <c r="F1698" s="1">
        <f t="shared" si="182"/>
        <v>0</v>
      </c>
      <c r="G1698" s="1">
        <f>SUMIFS(T_PROF[claims],T_PROF[year],G$2,T_PROF[encounter],G$4,T_PROF[bill_npi],$A1698)</f>
        <v>0</v>
      </c>
      <c r="H1698" s="1">
        <f>SUMIFS(T_PROF[claims],T_PROF[year],H$2,T_PROF[encounter],H$4,T_PROF[bill_npi],$A1698)</f>
        <v>0</v>
      </c>
      <c r="I1698" s="1">
        <f t="shared" si="183"/>
        <v>0</v>
      </c>
      <c r="J1698" s="1">
        <f>SUMIFS(T_PROF[claims],T_PROF[year],J$2,T_PROF[encounter],J$4,T_PROF[bill_npi],$A1698)</f>
        <v>0</v>
      </c>
      <c r="K1698" s="1">
        <f>SUMIFS(T_PROF[claims],T_PROF[year],K$2,T_PROF[encounter],K$4,T_PROF[bill_npi],$A1698)</f>
        <v>0</v>
      </c>
      <c r="L1698" s="1">
        <f t="shared" si="184"/>
        <v>0</v>
      </c>
      <c r="M1698" s="18">
        <f>SUMIFS(T_PROF[paid_amt],T_PROF[bill_npi],$A1698,T_PROF[year],M$2,T_PROF[encounter],M$4)</f>
        <v>0</v>
      </c>
      <c r="N1698" s="18">
        <f>SUMIFS(T_PROF[paid_amt],T_PROF[bill_npi],$A1698,T_PROF[year],N$2,T_PROF[encounter],N$4)</f>
        <v>0</v>
      </c>
      <c r="O1698" s="18">
        <f t="shared" si="185"/>
        <v>0</v>
      </c>
      <c r="P1698" s="1">
        <f t="shared" si="186"/>
        <v>0</v>
      </c>
      <c r="Q1698" s="1">
        <f t="shared" si="187"/>
        <v>0</v>
      </c>
      <c r="R1698" s="1">
        <f t="shared" si="188"/>
        <v>0</v>
      </c>
      <c r="S1698" s="2">
        <f>SUM($R$6:$R1698)/SUM($R$6:$R$1749)</f>
        <v>0.99917212546438594</v>
      </c>
    </row>
    <row r="1699" spans="1:19" x14ac:dyDescent="0.35">
      <c r="A1699">
        <v>1548686918</v>
      </c>
      <c r="B1699" t="s">
        <v>362</v>
      </c>
      <c r="C1699" t="s">
        <v>584</v>
      </c>
      <c r="D1699" s="1">
        <f>SUMIFS(T_PROF[claims],T_PROF[year],D$2,T_PROF[encounter],D$4,T_PROF[bill_npi],$A1699)</f>
        <v>0</v>
      </c>
      <c r="E1699" s="1">
        <f>SUMIFS(T_PROF[claims],T_PROF[year],E$2,T_PROF[encounter],E$4,T_PROF[bill_npi],$A1699)</f>
        <v>0</v>
      </c>
      <c r="F1699" s="1">
        <f t="shared" si="182"/>
        <v>0</v>
      </c>
      <c r="G1699" s="1">
        <f>SUMIFS(T_PROF[claims],T_PROF[year],G$2,T_PROF[encounter],G$4,T_PROF[bill_npi],$A1699)</f>
        <v>0</v>
      </c>
      <c r="H1699" s="1">
        <f>SUMIFS(T_PROF[claims],T_PROF[year],H$2,T_PROF[encounter],H$4,T_PROF[bill_npi],$A1699)</f>
        <v>1</v>
      </c>
      <c r="I1699" s="1">
        <f t="shared" si="183"/>
        <v>1</v>
      </c>
      <c r="J1699" s="1">
        <f>SUMIFS(T_PROF[claims],T_PROF[year],J$2,T_PROF[encounter],J$4,T_PROF[bill_npi],$A1699)</f>
        <v>0</v>
      </c>
      <c r="K1699" s="1">
        <f>SUMIFS(T_PROF[claims],T_PROF[year],K$2,T_PROF[encounter],K$4,T_PROF[bill_npi],$A1699)</f>
        <v>0</v>
      </c>
      <c r="L1699" s="1">
        <f t="shared" si="184"/>
        <v>0</v>
      </c>
      <c r="M1699" s="18">
        <f>SUMIFS(T_PROF[paid_amt],T_PROF[bill_npi],$A1699,T_PROF[year],M$2,T_PROF[encounter],M$4)</f>
        <v>0</v>
      </c>
      <c r="N1699" s="18">
        <f>SUMIFS(T_PROF[paid_amt],T_PROF[bill_npi],$A1699,T_PROF[year],N$2,T_PROF[encounter],N$4)</f>
        <v>0</v>
      </c>
      <c r="O1699" s="18">
        <f t="shared" si="185"/>
        <v>0</v>
      </c>
      <c r="P1699" s="1">
        <f t="shared" si="186"/>
        <v>0</v>
      </c>
      <c r="Q1699" s="1">
        <f t="shared" si="187"/>
        <v>0.33333333333333331</v>
      </c>
      <c r="R1699" s="1">
        <f t="shared" si="188"/>
        <v>0.33333333333333331</v>
      </c>
      <c r="S1699" s="2">
        <f>SUM($R$6:$R1699)/SUM($R$6:$R$1749)</f>
        <v>0.99918247389608106</v>
      </c>
    </row>
    <row r="1700" spans="1:19" x14ac:dyDescent="0.35">
      <c r="A1700">
        <v>1548274210</v>
      </c>
      <c r="B1700" t="s">
        <v>351</v>
      </c>
      <c r="C1700" t="s">
        <v>777</v>
      </c>
      <c r="D1700" s="1">
        <f>SUMIFS(T_PROF[claims],T_PROF[year],D$2,T_PROF[encounter],D$4,T_PROF[bill_npi],$A1700)</f>
        <v>0</v>
      </c>
      <c r="E1700" s="1">
        <f>SUMIFS(T_PROF[claims],T_PROF[year],E$2,T_PROF[encounter],E$4,T_PROF[bill_npi],$A1700)</f>
        <v>0</v>
      </c>
      <c r="F1700" s="1">
        <f t="shared" si="182"/>
        <v>0</v>
      </c>
      <c r="G1700" s="1">
        <f>SUMIFS(T_PROF[claims],T_PROF[year],G$2,T_PROF[encounter],G$4,T_PROF[bill_npi],$A1700)</f>
        <v>2</v>
      </c>
      <c r="H1700" s="1">
        <f>SUMIFS(T_PROF[claims],T_PROF[year],H$2,T_PROF[encounter],H$4,T_PROF[bill_npi],$A1700)</f>
        <v>0</v>
      </c>
      <c r="I1700" s="1">
        <f t="shared" si="183"/>
        <v>2</v>
      </c>
      <c r="J1700" s="1">
        <f>SUMIFS(T_PROF[claims],T_PROF[year],J$2,T_PROF[encounter],J$4,T_PROF[bill_npi],$A1700)</f>
        <v>0</v>
      </c>
      <c r="K1700" s="1">
        <f>SUMIFS(T_PROF[claims],T_PROF[year],K$2,T_PROF[encounter],K$4,T_PROF[bill_npi],$A1700)</f>
        <v>0</v>
      </c>
      <c r="L1700" s="1">
        <f t="shared" si="184"/>
        <v>0</v>
      </c>
      <c r="M1700" s="18">
        <f>SUMIFS(T_PROF[paid_amt],T_PROF[bill_npi],$A1700,T_PROF[year],M$2,T_PROF[encounter],M$4)</f>
        <v>0</v>
      </c>
      <c r="N1700" s="18">
        <f>SUMIFS(T_PROF[paid_amt],T_PROF[bill_npi],$A1700,T_PROF[year],N$2,T_PROF[encounter],N$4)</f>
        <v>0</v>
      </c>
      <c r="O1700" s="18">
        <f t="shared" si="185"/>
        <v>0</v>
      </c>
      <c r="P1700" s="1">
        <f t="shared" si="186"/>
        <v>0.66666666666666663</v>
      </c>
      <c r="Q1700" s="1">
        <f t="shared" si="187"/>
        <v>0</v>
      </c>
      <c r="R1700" s="1">
        <f t="shared" si="188"/>
        <v>0.66666666666666663</v>
      </c>
      <c r="S1700" s="2">
        <f>SUM($R$6:$R1700)/SUM($R$6:$R$1749)</f>
        <v>0.99920317075947152</v>
      </c>
    </row>
    <row r="1701" spans="1:19" x14ac:dyDescent="0.35">
      <c r="A1701">
        <v>1689621500</v>
      </c>
      <c r="B1701" t="s">
        <v>351</v>
      </c>
      <c r="C1701" t="s">
        <v>777</v>
      </c>
      <c r="D1701" s="1">
        <f>SUMIFS(T_PROF[claims],T_PROF[year],D$2,T_PROF[encounter],D$4,T_PROF[bill_npi],$A1701)</f>
        <v>0</v>
      </c>
      <c r="E1701" s="1">
        <f>SUMIFS(T_PROF[claims],T_PROF[year],E$2,T_PROF[encounter],E$4,T_PROF[bill_npi],$A1701)</f>
        <v>0</v>
      </c>
      <c r="F1701" s="1">
        <f t="shared" si="182"/>
        <v>0</v>
      </c>
      <c r="G1701" s="1">
        <f>SUMIFS(T_PROF[claims],T_PROF[year],G$2,T_PROF[encounter],G$4,T_PROF[bill_npi],$A1701)</f>
        <v>2</v>
      </c>
      <c r="H1701" s="1">
        <f>SUMIFS(T_PROF[claims],T_PROF[year],H$2,T_PROF[encounter],H$4,T_PROF[bill_npi],$A1701)</f>
        <v>0</v>
      </c>
      <c r="I1701" s="1">
        <f t="shared" si="183"/>
        <v>2</v>
      </c>
      <c r="J1701" s="1">
        <f>SUMIFS(T_PROF[claims],T_PROF[year],J$2,T_PROF[encounter],J$4,T_PROF[bill_npi],$A1701)</f>
        <v>0</v>
      </c>
      <c r="K1701" s="1">
        <f>SUMIFS(T_PROF[claims],T_PROF[year],K$2,T_PROF[encounter],K$4,T_PROF[bill_npi],$A1701)</f>
        <v>0</v>
      </c>
      <c r="L1701" s="1">
        <f t="shared" si="184"/>
        <v>0</v>
      </c>
      <c r="M1701" s="18">
        <f>SUMIFS(T_PROF[paid_amt],T_PROF[bill_npi],$A1701,T_PROF[year],M$2,T_PROF[encounter],M$4)</f>
        <v>0</v>
      </c>
      <c r="N1701" s="18">
        <f>SUMIFS(T_PROF[paid_amt],T_PROF[bill_npi],$A1701,T_PROF[year],N$2,T_PROF[encounter],N$4)</f>
        <v>0</v>
      </c>
      <c r="O1701" s="18">
        <f t="shared" si="185"/>
        <v>0</v>
      </c>
      <c r="P1701" s="1">
        <f t="shared" si="186"/>
        <v>0.66666666666666663</v>
      </c>
      <c r="Q1701" s="1">
        <f t="shared" si="187"/>
        <v>0</v>
      </c>
      <c r="R1701" s="1">
        <f t="shared" si="188"/>
        <v>0.66666666666666663</v>
      </c>
      <c r="S1701" s="2">
        <f>SUM($R$6:$R1701)/SUM($R$6:$R$1749)</f>
        <v>0.99922386762286186</v>
      </c>
    </row>
    <row r="1702" spans="1:19" x14ac:dyDescent="0.35">
      <c r="A1702">
        <v>1053372235</v>
      </c>
      <c r="B1702" t="s">
        <v>351</v>
      </c>
      <c r="C1702" t="s">
        <v>777</v>
      </c>
      <c r="D1702" s="1">
        <f>SUMIFS(T_PROF[claims],T_PROF[year],D$2,T_PROF[encounter],D$4,T_PROF[bill_npi],$A1702)</f>
        <v>0</v>
      </c>
      <c r="E1702" s="1">
        <f>SUMIFS(T_PROF[claims],T_PROF[year],E$2,T_PROF[encounter],E$4,T_PROF[bill_npi],$A1702)</f>
        <v>0</v>
      </c>
      <c r="F1702" s="1">
        <f t="shared" si="182"/>
        <v>0</v>
      </c>
      <c r="G1702" s="1">
        <f>SUMIFS(T_PROF[claims],T_PROF[year],G$2,T_PROF[encounter],G$4,T_PROF[bill_npi],$A1702)</f>
        <v>2</v>
      </c>
      <c r="H1702" s="1">
        <f>SUMIFS(T_PROF[claims],T_PROF[year],H$2,T_PROF[encounter],H$4,T_PROF[bill_npi],$A1702)</f>
        <v>0</v>
      </c>
      <c r="I1702" s="1">
        <f t="shared" si="183"/>
        <v>2</v>
      </c>
      <c r="J1702" s="1">
        <f>SUMIFS(T_PROF[claims],T_PROF[year],J$2,T_PROF[encounter],J$4,T_PROF[bill_npi],$A1702)</f>
        <v>0</v>
      </c>
      <c r="K1702" s="1">
        <f>SUMIFS(T_PROF[claims],T_PROF[year],K$2,T_PROF[encounter],K$4,T_PROF[bill_npi],$A1702)</f>
        <v>0</v>
      </c>
      <c r="L1702" s="1">
        <f t="shared" si="184"/>
        <v>0</v>
      </c>
      <c r="M1702" s="18">
        <f>SUMIFS(T_PROF[paid_amt],T_PROF[bill_npi],$A1702,T_PROF[year],M$2,T_PROF[encounter],M$4)</f>
        <v>0</v>
      </c>
      <c r="N1702" s="18">
        <f>SUMIFS(T_PROF[paid_amt],T_PROF[bill_npi],$A1702,T_PROF[year],N$2,T_PROF[encounter],N$4)</f>
        <v>0</v>
      </c>
      <c r="O1702" s="18">
        <f t="shared" si="185"/>
        <v>0</v>
      </c>
      <c r="P1702" s="1">
        <f t="shared" si="186"/>
        <v>0.66666666666666663</v>
      </c>
      <c r="Q1702" s="1">
        <f t="shared" si="187"/>
        <v>0</v>
      </c>
      <c r="R1702" s="1">
        <f t="shared" si="188"/>
        <v>0.66666666666666663</v>
      </c>
      <c r="S1702" s="2">
        <f>SUM($R$6:$R1702)/SUM($R$6:$R$1749)</f>
        <v>0.99924456448625221</v>
      </c>
    </row>
    <row r="1703" spans="1:19" x14ac:dyDescent="0.35">
      <c r="A1703">
        <v>1053331041</v>
      </c>
      <c r="B1703" t="s">
        <v>351</v>
      </c>
      <c r="C1703" t="s">
        <v>777</v>
      </c>
      <c r="D1703" s="1">
        <f>SUMIFS(T_PROF[claims],T_PROF[year],D$2,T_PROF[encounter],D$4,T_PROF[bill_npi],$A1703)</f>
        <v>0</v>
      </c>
      <c r="E1703" s="1">
        <f>SUMIFS(T_PROF[claims],T_PROF[year],E$2,T_PROF[encounter],E$4,T_PROF[bill_npi],$A1703)</f>
        <v>0</v>
      </c>
      <c r="F1703" s="1">
        <f t="shared" si="182"/>
        <v>0</v>
      </c>
      <c r="G1703" s="1">
        <f>SUMIFS(T_PROF[claims],T_PROF[year],G$2,T_PROF[encounter],G$4,T_PROF[bill_npi],$A1703)</f>
        <v>0</v>
      </c>
      <c r="H1703" s="1">
        <f>SUMIFS(T_PROF[claims],T_PROF[year],H$2,T_PROF[encounter],H$4,T_PROF[bill_npi],$A1703)</f>
        <v>0</v>
      </c>
      <c r="I1703" s="1">
        <f t="shared" si="183"/>
        <v>0</v>
      </c>
      <c r="J1703" s="1">
        <f>SUMIFS(T_PROF[claims],T_PROF[year],J$2,T_PROF[encounter],J$4,T_PROF[bill_npi],$A1703)</f>
        <v>0</v>
      </c>
      <c r="K1703" s="1">
        <f>SUMIFS(T_PROF[claims],T_PROF[year],K$2,T_PROF[encounter],K$4,T_PROF[bill_npi],$A1703)</f>
        <v>1</v>
      </c>
      <c r="L1703" s="1">
        <f t="shared" si="184"/>
        <v>1</v>
      </c>
      <c r="M1703" s="18">
        <f>SUMIFS(T_PROF[paid_amt],T_PROF[bill_npi],$A1703,T_PROF[year],M$2,T_PROF[encounter],M$4)</f>
        <v>0</v>
      </c>
      <c r="N1703" s="18">
        <f>SUMIFS(T_PROF[paid_amt],T_PROF[bill_npi],$A1703,T_PROF[year],N$2,T_PROF[encounter],N$4)</f>
        <v>3200</v>
      </c>
      <c r="O1703" s="18">
        <f t="shared" si="185"/>
        <v>3200</v>
      </c>
      <c r="P1703" s="1">
        <f t="shared" si="186"/>
        <v>0</v>
      </c>
      <c r="Q1703" s="1">
        <f t="shared" si="187"/>
        <v>0.33333333333333331</v>
      </c>
      <c r="R1703" s="1">
        <f t="shared" si="188"/>
        <v>0.33333333333333331</v>
      </c>
      <c r="S1703" s="2">
        <f>SUM($R$6:$R1703)/SUM($R$6:$R$1749)</f>
        <v>0.99925491291794744</v>
      </c>
    </row>
    <row r="1704" spans="1:19" x14ac:dyDescent="0.35">
      <c r="A1704">
        <v>1528445020</v>
      </c>
      <c r="B1704" t="s">
        <v>410</v>
      </c>
      <c r="C1704" t="s">
        <v>1818</v>
      </c>
      <c r="D1704" s="1">
        <f>SUMIFS(T_PROF[claims],T_PROF[year],D$2,T_PROF[encounter],D$4,T_PROF[bill_npi],$A1704)</f>
        <v>0</v>
      </c>
      <c r="E1704" s="1">
        <f>SUMIFS(T_PROF[claims],T_PROF[year],E$2,T_PROF[encounter],E$4,T_PROF[bill_npi],$A1704)</f>
        <v>2</v>
      </c>
      <c r="F1704" s="1">
        <f t="shared" si="182"/>
        <v>2</v>
      </c>
      <c r="G1704" s="1">
        <f>SUMIFS(T_PROF[claims],T_PROF[year],G$2,T_PROF[encounter],G$4,T_PROF[bill_npi],$A1704)</f>
        <v>0</v>
      </c>
      <c r="H1704" s="1">
        <f>SUMIFS(T_PROF[claims],T_PROF[year],H$2,T_PROF[encounter],H$4,T_PROF[bill_npi],$A1704)</f>
        <v>0</v>
      </c>
      <c r="I1704" s="1">
        <f t="shared" si="183"/>
        <v>0</v>
      </c>
      <c r="J1704" s="1">
        <f>SUMIFS(T_PROF[claims],T_PROF[year],J$2,T_PROF[encounter],J$4,T_PROF[bill_npi],$A1704)</f>
        <v>0</v>
      </c>
      <c r="K1704" s="1">
        <f>SUMIFS(T_PROF[claims],T_PROF[year],K$2,T_PROF[encounter],K$4,T_PROF[bill_npi],$A1704)</f>
        <v>2</v>
      </c>
      <c r="L1704" s="1">
        <f t="shared" si="184"/>
        <v>2</v>
      </c>
      <c r="M1704" s="18">
        <f>SUMIFS(T_PROF[paid_amt],T_PROF[bill_npi],$A1704,T_PROF[year],M$2,T_PROF[encounter],M$4)</f>
        <v>0</v>
      </c>
      <c r="N1704" s="18">
        <f>SUMIFS(T_PROF[paid_amt],T_PROF[bill_npi],$A1704,T_PROF[year],N$2,T_PROF[encounter],N$4)</f>
        <v>3251.28</v>
      </c>
      <c r="O1704" s="18">
        <f t="shared" si="185"/>
        <v>3251.28</v>
      </c>
      <c r="P1704" s="1">
        <f t="shared" si="186"/>
        <v>0</v>
      </c>
      <c r="Q1704" s="1">
        <f t="shared" si="187"/>
        <v>1.3333333333333333</v>
      </c>
      <c r="R1704" s="1">
        <f t="shared" si="188"/>
        <v>1.3333333333333333</v>
      </c>
      <c r="S1704" s="2">
        <f>SUM($R$6:$R1704)/SUM($R$6:$R$1749)</f>
        <v>0.99929630664472802</v>
      </c>
    </row>
    <row r="1705" spans="1:19" x14ac:dyDescent="0.35">
      <c r="A1705">
        <v>1932516135</v>
      </c>
      <c r="B1705" t="s">
        <v>357</v>
      </c>
      <c r="C1705" t="s">
        <v>2208</v>
      </c>
      <c r="D1705" s="1">
        <f>SUMIFS(T_PROF[claims],T_PROF[year],D$2,T_PROF[encounter],D$4,T_PROF[bill_npi],$A1705)</f>
        <v>0</v>
      </c>
      <c r="E1705" s="1">
        <f>SUMIFS(T_PROF[claims],T_PROF[year],E$2,T_PROF[encounter],E$4,T_PROF[bill_npi],$A1705)</f>
        <v>0</v>
      </c>
      <c r="F1705" s="1">
        <f t="shared" si="182"/>
        <v>0</v>
      </c>
      <c r="G1705" s="1">
        <f>SUMIFS(T_PROF[claims],T_PROF[year],G$2,T_PROF[encounter],G$4,T_PROF[bill_npi],$A1705)</f>
        <v>0</v>
      </c>
      <c r="H1705" s="1">
        <f>SUMIFS(T_PROF[claims],T_PROF[year],H$2,T_PROF[encounter],H$4,T_PROF[bill_npi],$A1705)</f>
        <v>2</v>
      </c>
      <c r="I1705" s="1">
        <f t="shared" si="183"/>
        <v>2</v>
      </c>
      <c r="J1705" s="1">
        <f>SUMIFS(T_PROF[claims],T_PROF[year],J$2,T_PROF[encounter],J$4,T_PROF[bill_npi],$A1705)</f>
        <v>0</v>
      </c>
      <c r="K1705" s="1">
        <f>SUMIFS(T_PROF[claims],T_PROF[year],K$2,T_PROF[encounter],K$4,T_PROF[bill_npi],$A1705)</f>
        <v>6</v>
      </c>
      <c r="L1705" s="1">
        <f t="shared" si="184"/>
        <v>6</v>
      </c>
      <c r="M1705" s="18">
        <f>SUMIFS(T_PROF[paid_amt],T_PROF[bill_npi],$A1705,T_PROF[year],M$2,T_PROF[encounter],M$4)</f>
        <v>0</v>
      </c>
      <c r="N1705" s="18">
        <f>SUMIFS(T_PROF[paid_amt],T_PROF[bill_npi],$A1705,T_PROF[year],N$2,T_PROF[encounter],N$4)</f>
        <v>24769.599999999999</v>
      </c>
      <c r="O1705" s="18">
        <f t="shared" si="185"/>
        <v>24769.599999999999</v>
      </c>
      <c r="P1705" s="1">
        <f t="shared" si="186"/>
        <v>0</v>
      </c>
      <c r="Q1705" s="1">
        <f t="shared" si="187"/>
        <v>2.6666666666666665</v>
      </c>
      <c r="R1705" s="1">
        <f t="shared" si="188"/>
        <v>2.6666666666666665</v>
      </c>
      <c r="S1705" s="2">
        <f>SUM($R$6:$R1705)/SUM($R$6:$R$1749)</f>
        <v>0.99937909409828951</v>
      </c>
    </row>
    <row r="1706" spans="1:19" x14ac:dyDescent="0.35">
      <c r="A1706">
        <v>1366766800</v>
      </c>
      <c r="B1706" t="s">
        <v>351</v>
      </c>
      <c r="C1706" t="s">
        <v>777</v>
      </c>
      <c r="D1706" s="1">
        <f>SUMIFS(T_PROF[claims],T_PROF[year],D$2,T_PROF[encounter],D$4,T_PROF[bill_npi],$A1706)</f>
        <v>0</v>
      </c>
      <c r="E1706" s="1">
        <f>SUMIFS(T_PROF[claims],T_PROF[year],E$2,T_PROF[encounter],E$4,T_PROF[bill_npi],$A1706)</f>
        <v>0</v>
      </c>
      <c r="F1706" s="1">
        <f t="shared" si="182"/>
        <v>0</v>
      </c>
      <c r="G1706" s="1">
        <f>SUMIFS(T_PROF[claims],T_PROF[year],G$2,T_PROF[encounter],G$4,T_PROF[bill_npi],$A1706)</f>
        <v>0</v>
      </c>
      <c r="H1706" s="1">
        <f>SUMIFS(T_PROF[claims],T_PROF[year],H$2,T_PROF[encounter],H$4,T_PROF[bill_npi],$A1706)</f>
        <v>0</v>
      </c>
      <c r="I1706" s="1">
        <f t="shared" si="183"/>
        <v>0</v>
      </c>
      <c r="J1706" s="1">
        <f>SUMIFS(T_PROF[claims],T_PROF[year],J$2,T_PROF[encounter],J$4,T_PROF[bill_npi],$A1706)</f>
        <v>0</v>
      </c>
      <c r="K1706" s="1">
        <f>SUMIFS(T_PROF[claims],T_PROF[year],K$2,T_PROF[encounter],K$4,T_PROF[bill_npi],$A1706)</f>
        <v>0</v>
      </c>
      <c r="L1706" s="1">
        <f t="shared" si="184"/>
        <v>0</v>
      </c>
      <c r="M1706" s="18">
        <f>SUMIFS(T_PROF[paid_amt],T_PROF[bill_npi],$A1706,T_PROF[year],M$2,T_PROF[encounter],M$4)</f>
        <v>0</v>
      </c>
      <c r="N1706" s="18">
        <f>SUMIFS(T_PROF[paid_amt],T_PROF[bill_npi],$A1706,T_PROF[year],N$2,T_PROF[encounter],N$4)</f>
        <v>0</v>
      </c>
      <c r="O1706" s="18">
        <f t="shared" si="185"/>
        <v>0</v>
      </c>
      <c r="P1706" s="1">
        <f t="shared" si="186"/>
        <v>0</v>
      </c>
      <c r="Q1706" s="1">
        <f t="shared" si="187"/>
        <v>0</v>
      </c>
      <c r="R1706" s="1">
        <f t="shared" si="188"/>
        <v>0</v>
      </c>
      <c r="S1706" s="2">
        <f>SUM($R$6:$R1706)/SUM($R$6:$R$1749)</f>
        <v>0.99937909409828951</v>
      </c>
    </row>
    <row r="1707" spans="1:19" x14ac:dyDescent="0.35">
      <c r="A1707">
        <v>1629540778</v>
      </c>
      <c r="B1707" t="s">
        <v>351</v>
      </c>
      <c r="C1707" t="s">
        <v>777</v>
      </c>
      <c r="D1707" s="1">
        <f>SUMIFS(T_PROF[claims],T_PROF[year],D$2,T_PROF[encounter],D$4,T_PROF[bill_npi],$A1707)</f>
        <v>0</v>
      </c>
      <c r="E1707" s="1">
        <f>SUMIFS(T_PROF[claims],T_PROF[year],E$2,T_PROF[encounter],E$4,T_PROF[bill_npi],$A1707)</f>
        <v>0</v>
      </c>
      <c r="F1707" s="1">
        <f t="shared" si="182"/>
        <v>0</v>
      </c>
      <c r="G1707" s="1">
        <f>SUMIFS(T_PROF[claims],T_PROF[year],G$2,T_PROF[encounter],G$4,T_PROF[bill_npi],$A1707)</f>
        <v>0</v>
      </c>
      <c r="H1707" s="1">
        <f>SUMIFS(T_PROF[claims],T_PROF[year],H$2,T_PROF[encounter],H$4,T_PROF[bill_npi],$A1707)</f>
        <v>2</v>
      </c>
      <c r="I1707" s="1">
        <f t="shared" si="183"/>
        <v>2</v>
      </c>
      <c r="J1707" s="1">
        <f>SUMIFS(T_PROF[claims],T_PROF[year],J$2,T_PROF[encounter],J$4,T_PROF[bill_npi],$A1707)</f>
        <v>0</v>
      </c>
      <c r="K1707" s="1">
        <f>SUMIFS(T_PROF[claims],T_PROF[year],K$2,T_PROF[encounter],K$4,T_PROF[bill_npi],$A1707)</f>
        <v>2</v>
      </c>
      <c r="L1707" s="1">
        <f t="shared" si="184"/>
        <v>2</v>
      </c>
      <c r="M1707" s="18">
        <f>SUMIFS(T_PROF[paid_amt],T_PROF[bill_npi],$A1707,T_PROF[year],M$2,T_PROF[encounter],M$4)</f>
        <v>0</v>
      </c>
      <c r="N1707" s="18">
        <f>SUMIFS(T_PROF[paid_amt],T_PROF[bill_npi],$A1707,T_PROF[year],N$2,T_PROF[encounter],N$4)</f>
        <v>4433.5200000000004</v>
      </c>
      <c r="O1707" s="18">
        <f t="shared" si="185"/>
        <v>4433.5200000000004</v>
      </c>
      <c r="P1707" s="1">
        <f t="shared" si="186"/>
        <v>0</v>
      </c>
      <c r="Q1707" s="1">
        <f t="shared" si="187"/>
        <v>1.3333333333333333</v>
      </c>
      <c r="R1707" s="1">
        <f t="shared" si="188"/>
        <v>1.3333333333333333</v>
      </c>
      <c r="S1707" s="2">
        <f>SUM($R$6:$R1707)/SUM($R$6:$R$1749)</f>
        <v>0.9994204878250702</v>
      </c>
    </row>
    <row r="1708" spans="1:19" x14ac:dyDescent="0.35">
      <c r="A1708">
        <v>1225111024</v>
      </c>
      <c r="B1708" t="s">
        <v>351</v>
      </c>
      <c r="C1708" t="s">
        <v>777</v>
      </c>
      <c r="D1708" s="1">
        <f>SUMIFS(T_PROF[claims],T_PROF[year],D$2,T_PROF[encounter],D$4,T_PROF[bill_npi],$A1708)</f>
        <v>0</v>
      </c>
      <c r="E1708" s="1">
        <f>SUMIFS(T_PROF[claims],T_PROF[year],E$2,T_PROF[encounter],E$4,T_PROF[bill_npi],$A1708)</f>
        <v>2</v>
      </c>
      <c r="F1708" s="1">
        <f t="shared" si="182"/>
        <v>2</v>
      </c>
      <c r="G1708" s="1">
        <f>SUMIFS(T_PROF[claims],T_PROF[year],G$2,T_PROF[encounter],G$4,T_PROF[bill_npi],$A1708)</f>
        <v>0</v>
      </c>
      <c r="H1708" s="1">
        <f>SUMIFS(T_PROF[claims],T_PROF[year],H$2,T_PROF[encounter],H$4,T_PROF[bill_npi],$A1708)</f>
        <v>0</v>
      </c>
      <c r="I1708" s="1">
        <f t="shared" si="183"/>
        <v>0</v>
      </c>
      <c r="J1708" s="1">
        <f>SUMIFS(T_PROF[claims],T_PROF[year],J$2,T_PROF[encounter],J$4,T_PROF[bill_npi],$A1708)</f>
        <v>0</v>
      </c>
      <c r="K1708" s="1">
        <f>SUMIFS(T_PROF[claims],T_PROF[year],K$2,T_PROF[encounter],K$4,T_PROF[bill_npi],$A1708)</f>
        <v>0</v>
      </c>
      <c r="L1708" s="1">
        <f t="shared" si="184"/>
        <v>0</v>
      </c>
      <c r="M1708" s="18">
        <f>SUMIFS(T_PROF[paid_amt],T_PROF[bill_npi],$A1708,T_PROF[year],M$2,T_PROF[encounter],M$4)</f>
        <v>0</v>
      </c>
      <c r="N1708" s="18">
        <f>SUMIFS(T_PROF[paid_amt],T_PROF[bill_npi],$A1708,T_PROF[year],N$2,T_PROF[encounter],N$4)</f>
        <v>0</v>
      </c>
      <c r="O1708" s="18">
        <f t="shared" si="185"/>
        <v>0</v>
      </c>
      <c r="P1708" s="1">
        <f t="shared" si="186"/>
        <v>0</v>
      </c>
      <c r="Q1708" s="1">
        <f t="shared" si="187"/>
        <v>0.66666666666666663</v>
      </c>
      <c r="R1708" s="1">
        <f t="shared" si="188"/>
        <v>0.66666666666666663</v>
      </c>
      <c r="S1708" s="2">
        <f>SUM($R$6:$R1708)/SUM($R$6:$R$1749)</f>
        <v>0.99944118468846055</v>
      </c>
    </row>
    <row r="1709" spans="1:19" x14ac:dyDescent="0.35">
      <c r="A1709">
        <v>1275510760</v>
      </c>
      <c r="B1709" t="s">
        <v>351</v>
      </c>
      <c r="C1709" t="s">
        <v>777</v>
      </c>
      <c r="D1709" s="1">
        <f>SUMIFS(T_PROF[claims],T_PROF[year],D$2,T_PROF[encounter],D$4,T_PROF[bill_npi],$A1709)</f>
        <v>2</v>
      </c>
      <c r="E1709" s="1">
        <f>SUMIFS(T_PROF[claims],T_PROF[year],E$2,T_PROF[encounter],E$4,T_PROF[bill_npi],$A1709)</f>
        <v>0</v>
      </c>
      <c r="F1709" s="1">
        <f t="shared" si="182"/>
        <v>2</v>
      </c>
      <c r="G1709" s="1">
        <f>SUMIFS(T_PROF[claims],T_PROF[year],G$2,T_PROF[encounter],G$4,T_PROF[bill_npi],$A1709)</f>
        <v>0</v>
      </c>
      <c r="H1709" s="1">
        <f>SUMIFS(T_PROF[claims],T_PROF[year],H$2,T_PROF[encounter],H$4,T_PROF[bill_npi],$A1709)</f>
        <v>0</v>
      </c>
      <c r="I1709" s="1">
        <f t="shared" si="183"/>
        <v>0</v>
      </c>
      <c r="J1709" s="1">
        <f>SUMIFS(T_PROF[claims],T_PROF[year],J$2,T_PROF[encounter],J$4,T_PROF[bill_npi],$A1709)</f>
        <v>2</v>
      </c>
      <c r="K1709" s="1">
        <f>SUMIFS(T_PROF[claims],T_PROF[year],K$2,T_PROF[encounter],K$4,T_PROF[bill_npi],$A1709)</f>
        <v>0</v>
      </c>
      <c r="L1709" s="1">
        <f t="shared" si="184"/>
        <v>2</v>
      </c>
      <c r="M1709" s="18">
        <f>SUMIFS(T_PROF[paid_amt],T_PROF[bill_npi],$A1709,T_PROF[year],M$2,T_PROF[encounter],M$4)</f>
        <v>0</v>
      </c>
      <c r="N1709" s="18">
        <f>SUMIFS(T_PROF[paid_amt],T_PROF[bill_npi],$A1709,T_PROF[year],N$2,T_PROF[encounter],N$4)</f>
        <v>0</v>
      </c>
      <c r="O1709" s="18">
        <f t="shared" si="185"/>
        <v>0</v>
      </c>
      <c r="P1709" s="1">
        <f t="shared" si="186"/>
        <v>1.3333333333333333</v>
      </c>
      <c r="Q1709" s="1">
        <f t="shared" si="187"/>
        <v>0</v>
      </c>
      <c r="R1709" s="1">
        <f t="shared" si="188"/>
        <v>1.3333333333333333</v>
      </c>
      <c r="S1709" s="2">
        <f>SUM($R$6:$R1709)/SUM($R$6:$R$1749)</f>
        <v>0.99948257841524124</v>
      </c>
    </row>
    <row r="1710" spans="1:19" x14ac:dyDescent="0.35">
      <c r="A1710">
        <v>1578881058</v>
      </c>
      <c r="B1710" t="s">
        <v>351</v>
      </c>
      <c r="C1710" t="s">
        <v>777</v>
      </c>
      <c r="D1710" s="1">
        <f>SUMIFS(T_PROF[claims],T_PROF[year],D$2,T_PROF[encounter],D$4,T_PROF[bill_npi],$A1710)</f>
        <v>2</v>
      </c>
      <c r="E1710" s="1">
        <f>SUMIFS(T_PROF[claims],T_PROF[year],E$2,T_PROF[encounter],E$4,T_PROF[bill_npi],$A1710)</f>
        <v>0</v>
      </c>
      <c r="F1710" s="1">
        <f t="shared" si="182"/>
        <v>2</v>
      </c>
      <c r="G1710" s="1">
        <f>SUMIFS(T_PROF[claims],T_PROF[year],G$2,T_PROF[encounter],G$4,T_PROF[bill_npi],$A1710)</f>
        <v>0</v>
      </c>
      <c r="H1710" s="1">
        <f>SUMIFS(T_PROF[claims],T_PROF[year],H$2,T_PROF[encounter],H$4,T_PROF[bill_npi],$A1710)</f>
        <v>0</v>
      </c>
      <c r="I1710" s="1">
        <f t="shared" si="183"/>
        <v>0</v>
      </c>
      <c r="J1710" s="1">
        <f>SUMIFS(T_PROF[claims],T_PROF[year],J$2,T_PROF[encounter],J$4,T_PROF[bill_npi],$A1710)</f>
        <v>0</v>
      </c>
      <c r="K1710" s="1">
        <f>SUMIFS(T_PROF[claims],T_PROF[year],K$2,T_PROF[encounter],K$4,T_PROF[bill_npi],$A1710)</f>
        <v>0</v>
      </c>
      <c r="L1710" s="1">
        <f t="shared" si="184"/>
        <v>0</v>
      </c>
      <c r="M1710" s="18">
        <f>SUMIFS(T_PROF[paid_amt],T_PROF[bill_npi],$A1710,T_PROF[year],M$2,T_PROF[encounter],M$4)</f>
        <v>0</v>
      </c>
      <c r="N1710" s="18">
        <f>SUMIFS(T_PROF[paid_amt],T_PROF[bill_npi],$A1710,T_PROF[year],N$2,T_PROF[encounter],N$4)</f>
        <v>0</v>
      </c>
      <c r="O1710" s="18">
        <f t="shared" si="185"/>
        <v>0</v>
      </c>
      <c r="P1710" s="1">
        <f t="shared" si="186"/>
        <v>0.66666666666666663</v>
      </c>
      <c r="Q1710" s="1">
        <f t="shared" si="187"/>
        <v>0</v>
      </c>
      <c r="R1710" s="1">
        <f t="shared" si="188"/>
        <v>0.66666666666666663</v>
      </c>
      <c r="S1710" s="2">
        <f>SUM($R$6:$R1710)/SUM($R$6:$R$1749)</f>
        <v>0.99950327527863159</v>
      </c>
    </row>
    <row r="1711" spans="1:19" x14ac:dyDescent="0.35">
      <c r="A1711">
        <v>1780904466</v>
      </c>
      <c r="B1711" t="s">
        <v>351</v>
      </c>
      <c r="C1711" t="s">
        <v>777</v>
      </c>
      <c r="D1711" s="1">
        <f>SUMIFS(T_PROF[claims],T_PROF[year],D$2,T_PROF[encounter],D$4,T_PROF[bill_npi],$A1711)</f>
        <v>1</v>
      </c>
      <c r="E1711" s="1">
        <f>SUMIFS(T_PROF[claims],T_PROF[year],E$2,T_PROF[encounter],E$4,T_PROF[bill_npi],$A1711)</f>
        <v>0</v>
      </c>
      <c r="F1711" s="1">
        <f t="shared" si="182"/>
        <v>1</v>
      </c>
      <c r="G1711" s="1">
        <f>SUMIFS(T_PROF[claims],T_PROF[year],G$2,T_PROF[encounter],G$4,T_PROF[bill_npi],$A1711)</f>
        <v>0</v>
      </c>
      <c r="H1711" s="1">
        <f>SUMIFS(T_PROF[claims],T_PROF[year],H$2,T_PROF[encounter],H$4,T_PROF[bill_npi],$A1711)</f>
        <v>0</v>
      </c>
      <c r="I1711" s="1">
        <f t="shared" si="183"/>
        <v>0</v>
      </c>
      <c r="J1711" s="1">
        <f>SUMIFS(T_PROF[claims],T_PROF[year],J$2,T_PROF[encounter],J$4,T_PROF[bill_npi],$A1711)</f>
        <v>0</v>
      </c>
      <c r="K1711" s="1">
        <f>SUMIFS(T_PROF[claims],T_PROF[year],K$2,T_PROF[encounter],K$4,T_PROF[bill_npi],$A1711)</f>
        <v>0</v>
      </c>
      <c r="L1711" s="1">
        <f t="shared" si="184"/>
        <v>0</v>
      </c>
      <c r="M1711" s="18">
        <f>SUMIFS(T_PROF[paid_amt],T_PROF[bill_npi],$A1711,T_PROF[year],M$2,T_PROF[encounter],M$4)</f>
        <v>0</v>
      </c>
      <c r="N1711" s="18">
        <f>SUMIFS(T_PROF[paid_amt],T_PROF[bill_npi],$A1711,T_PROF[year],N$2,T_PROF[encounter],N$4)</f>
        <v>0</v>
      </c>
      <c r="O1711" s="18">
        <f t="shared" si="185"/>
        <v>0</v>
      </c>
      <c r="P1711" s="1">
        <f t="shared" si="186"/>
        <v>0.33333333333333331</v>
      </c>
      <c r="Q1711" s="1">
        <f t="shared" si="187"/>
        <v>0</v>
      </c>
      <c r="R1711" s="1">
        <f t="shared" si="188"/>
        <v>0.33333333333333331</v>
      </c>
      <c r="S1711" s="2">
        <f>SUM($R$6:$R1711)/SUM($R$6:$R$1749)</f>
        <v>0.99951362371032682</v>
      </c>
    </row>
    <row r="1712" spans="1:19" x14ac:dyDescent="0.35">
      <c r="A1712">
        <v>1740273887</v>
      </c>
      <c r="B1712" t="s">
        <v>342</v>
      </c>
      <c r="C1712" t="e">
        <v>#N/A</v>
      </c>
      <c r="D1712" s="1">
        <f>SUMIFS(T_PROF[claims],T_PROF[year],D$2,T_PROF[encounter],D$4,T_PROF[bill_npi],$A1712)</f>
        <v>0</v>
      </c>
      <c r="E1712" s="1">
        <f>SUMIFS(T_PROF[claims],T_PROF[year],E$2,T_PROF[encounter],E$4,T_PROF[bill_npi],$A1712)</f>
        <v>1</v>
      </c>
      <c r="F1712" s="1">
        <f t="shared" si="182"/>
        <v>1</v>
      </c>
      <c r="G1712" s="1">
        <f>SUMIFS(T_PROF[claims],T_PROF[year],G$2,T_PROF[encounter],G$4,T_PROF[bill_npi],$A1712)</f>
        <v>0</v>
      </c>
      <c r="H1712" s="1">
        <f>SUMIFS(T_PROF[claims],T_PROF[year],H$2,T_PROF[encounter],H$4,T_PROF[bill_npi],$A1712)</f>
        <v>0</v>
      </c>
      <c r="I1712" s="1">
        <f t="shared" si="183"/>
        <v>0</v>
      </c>
      <c r="J1712" s="1">
        <f>SUMIFS(T_PROF[claims],T_PROF[year],J$2,T_PROF[encounter],J$4,T_PROF[bill_npi],$A1712)</f>
        <v>0</v>
      </c>
      <c r="K1712" s="1">
        <f>SUMIFS(T_PROF[claims],T_PROF[year],K$2,T_PROF[encounter],K$4,T_PROF[bill_npi],$A1712)</f>
        <v>0</v>
      </c>
      <c r="L1712" s="1">
        <f t="shared" si="184"/>
        <v>0</v>
      </c>
      <c r="M1712" s="18">
        <f>SUMIFS(T_PROF[paid_amt],T_PROF[bill_npi],$A1712,T_PROF[year],M$2,T_PROF[encounter],M$4)</f>
        <v>0</v>
      </c>
      <c r="N1712" s="18">
        <f>SUMIFS(T_PROF[paid_amt],T_PROF[bill_npi],$A1712,T_PROF[year],N$2,T_PROF[encounter],N$4)</f>
        <v>0</v>
      </c>
      <c r="O1712" s="18">
        <f t="shared" si="185"/>
        <v>0</v>
      </c>
      <c r="P1712" s="1">
        <f t="shared" si="186"/>
        <v>0</v>
      </c>
      <c r="Q1712" s="1">
        <f t="shared" si="187"/>
        <v>0.33333333333333331</v>
      </c>
      <c r="R1712" s="1">
        <f t="shared" si="188"/>
        <v>0.33333333333333331</v>
      </c>
      <c r="S1712" s="2">
        <f>SUM($R$6:$R1712)/SUM($R$6:$R$1749)</f>
        <v>0.99952397214202193</v>
      </c>
    </row>
    <row r="1713" spans="1:19" x14ac:dyDescent="0.35">
      <c r="A1713">
        <v>1528328721</v>
      </c>
      <c r="B1713" t="s">
        <v>351</v>
      </c>
      <c r="C1713" t="s">
        <v>777</v>
      </c>
      <c r="D1713" s="1">
        <f>SUMIFS(T_PROF[claims],T_PROF[year],D$2,T_PROF[encounter],D$4,T_PROF[bill_npi],$A1713)</f>
        <v>0</v>
      </c>
      <c r="E1713" s="1">
        <f>SUMIFS(T_PROF[claims],T_PROF[year],E$2,T_PROF[encounter],E$4,T_PROF[bill_npi],$A1713)</f>
        <v>0</v>
      </c>
      <c r="F1713" s="1">
        <f t="shared" si="182"/>
        <v>0</v>
      </c>
      <c r="G1713" s="1">
        <f>SUMIFS(T_PROF[claims],T_PROF[year],G$2,T_PROF[encounter],G$4,T_PROF[bill_npi],$A1713)</f>
        <v>0</v>
      </c>
      <c r="H1713" s="1">
        <f>SUMIFS(T_PROF[claims],T_PROF[year],H$2,T_PROF[encounter],H$4,T_PROF[bill_npi],$A1713)</f>
        <v>0</v>
      </c>
      <c r="I1713" s="1">
        <f t="shared" si="183"/>
        <v>0</v>
      </c>
      <c r="J1713" s="1">
        <f>SUMIFS(T_PROF[claims],T_PROF[year],J$2,T_PROF[encounter],J$4,T_PROF[bill_npi],$A1713)</f>
        <v>0</v>
      </c>
      <c r="K1713" s="1">
        <f>SUMIFS(T_PROF[claims],T_PROF[year],K$2,T_PROF[encounter],K$4,T_PROF[bill_npi],$A1713)</f>
        <v>0</v>
      </c>
      <c r="L1713" s="1">
        <f t="shared" si="184"/>
        <v>0</v>
      </c>
      <c r="M1713" s="18">
        <f>SUMIFS(T_PROF[paid_amt],T_PROF[bill_npi],$A1713,T_PROF[year],M$2,T_PROF[encounter],M$4)</f>
        <v>0</v>
      </c>
      <c r="N1713" s="18">
        <f>SUMIFS(T_PROF[paid_amt],T_PROF[bill_npi],$A1713,T_PROF[year],N$2,T_PROF[encounter],N$4)</f>
        <v>0</v>
      </c>
      <c r="O1713" s="18">
        <f t="shared" si="185"/>
        <v>0</v>
      </c>
      <c r="P1713" s="1">
        <f t="shared" si="186"/>
        <v>0</v>
      </c>
      <c r="Q1713" s="1">
        <f t="shared" si="187"/>
        <v>0</v>
      </c>
      <c r="R1713" s="1">
        <f t="shared" si="188"/>
        <v>0</v>
      </c>
      <c r="S1713" s="2">
        <f>SUM($R$6:$R1713)/SUM($R$6:$R$1749)</f>
        <v>0.99952397214202193</v>
      </c>
    </row>
    <row r="1714" spans="1:19" x14ac:dyDescent="0.35">
      <c r="A1714">
        <v>1659305738</v>
      </c>
      <c r="B1714" t="s">
        <v>361</v>
      </c>
      <c r="C1714" t="s">
        <v>546</v>
      </c>
      <c r="D1714" s="1">
        <f>SUMIFS(T_PROF[claims],T_PROF[year],D$2,T_PROF[encounter],D$4,T_PROF[bill_npi],$A1714)</f>
        <v>1</v>
      </c>
      <c r="E1714" s="1">
        <f>SUMIFS(T_PROF[claims],T_PROF[year],E$2,T_PROF[encounter],E$4,T_PROF[bill_npi],$A1714)</f>
        <v>0</v>
      </c>
      <c r="F1714" s="1">
        <f t="shared" si="182"/>
        <v>1</v>
      </c>
      <c r="G1714" s="1">
        <f>SUMIFS(T_PROF[claims],T_PROF[year],G$2,T_PROF[encounter],G$4,T_PROF[bill_npi],$A1714)</f>
        <v>0</v>
      </c>
      <c r="H1714" s="1">
        <f>SUMIFS(T_PROF[claims],T_PROF[year],H$2,T_PROF[encounter],H$4,T_PROF[bill_npi],$A1714)</f>
        <v>0</v>
      </c>
      <c r="I1714" s="1">
        <f t="shared" si="183"/>
        <v>0</v>
      </c>
      <c r="J1714" s="1">
        <f>SUMIFS(T_PROF[claims],T_PROF[year],J$2,T_PROF[encounter],J$4,T_PROF[bill_npi],$A1714)</f>
        <v>0</v>
      </c>
      <c r="K1714" s="1">
        <f>SUMIFS(T_PROF[claims],T_PROF[year],K$2,T_PROF[encounter],K$4,T_PROF[bill_npi],$A1714)</f>
        <v>0</v>
      </c>
      <c r="L1714" s="1">
        <f t="shared" si="184"/>
        <v>0</v>
      </c>
      <c r="M1714" s="18">
        <f>SUMIFS(T_PROF[paid_amt],T_PROF[bill_npi],$A1714,T_PROF[year],M$2,T_PROF[encounter],M$4)</f>
        <v>0</v>
      </c>
      <c r="N1714" s="18">
        <f>SUMIFS(T_PROF[paid_amt],T_PROF[bill_npi],$A1714,T_PROF[year],N$2,T_PROF[encounter],N$4)</f>
        <v>0</v>
      </c>
      <c r="O1714" s="18">
        <f t="shared" si="185"/>
        <v>0</v>
      </c>
      <c r="P1714" s="1">
        <f t="shared" si="186"/>
        <v>0.33333333333333331</v>
      </c>
      <c r="Q1714" s="1">
        <f t="shared" si="187"/>
        <v>0</v>
      </c>
      <c r="R1714" s="1">
        <f t="shared" si="188"/>
        <v>0.33333333333333331</v>
      </c>
      <c r="S1714" s="2">
        <f>SUM($R$6:$R1714)/SUM($R$6:$R$1749)</f>
        <v>0.99953432057371705</v>
      </c>
    </row>
    <row r="1715" spans="1:19" x14ac:dyDescent="0.35">
      <c r="A1715">
        <v>1366833121</v>
      </c>
      <c r="B1715" t="s">
        <v>357</v>
      </c>
      <c r="C1715" t="s">
        <v>2208</v>
      </c>
      <c r="D1715" s="1">
        <f>SUMIFS(T_PROF[claims],T_PROF[year],D$2,T_PROF[encounter],D$4,T_PROF[bill_npi],$A1715)</f>
        <v>1</v>
      </c>
      <c r="E1715" s="1">
        <f>SUMIFS(T_PROF[claims],T_PROF[year],E$2,T_PROF[encounter],E$4,T_PROF[bill_npi],$A1715)</f>
        <v>0</v>
      </c>
      <c r="F1715" s="1">
        <f t="shared" si="182"/>
        <v>1</v>
      </c>
      <c r="G1715" s="1">
        <f>SUMIFS(T_PROF[claims],T_PROF[year],G$2,T_PROF[encounter],G$4,T_PROF[bill_npi],$A1715)</f>
        <v>0</v>
      </c>
      <c r="H1715" s="1">
        <f>SUMIFS(T_PROF[claims],T_PROF[year],H$2,T_PROF[encounter],H$4,T_PROF[bill_npi],$A1715)</f>
        <v>0</v>
      </c>
      <c r="I1715" s="1">
        <f t="shared" si="183"/>
        <v>0</v>
      </c>
      <c r="J1715" s="1">
        <f>SUMIFS(T_PROF[claims],T_PROF[year],J$2,T_PROF[encounter],J$4,T_PROF[bill_npi],$A1715)</f>
        <v>1</v>
      </c>
      <c r="K1715" s="1">
        <f>SUMIFS(T_PROF[claims],T_PROF[year],K$2,T_PROF[encounter],K$4,T_PROF[bill_npi],$A1715)</f>
        <v>0</v>
      </c>
      <c r="L1715" s="1">
        <f t="shared" si="184"/>
        <v>1</v>
      </c>
      <c r="M1715" s="18">
        <f>SUMIFS(T_PROF[paid_amt],T_PROF[bill_npi],$A1715,T_PROF[year],M$2,T_PROF[encounter],M$4)</f>
        <v>1462.64</v>
      </c>
      <c r="N1715" s="18">
        <f>SUMIFS(T_PROF[paid_amt],T_PROF[bill_npi],$A1715,T_PROF[year],N$2,T_PROF[encounter],N$4)</f>
        <v>0</v>
      </c>
      <c r="O1715" s="18">
        <f t="shared" si="185"/>
        <v>1462.64</v>
      </c>
      <c r="P1715" s="1">
        <f t="shared" si="186"/>
        <v>0.66666666666666663</v>
      </c>
      <c r="Q1715" s="1">
        <f t="shared" si="187"/>
        <v>0</v>
      </c>
      <c r="R1715" s="1">
        <f t="shared" si="188"/>
        <v>0.66666666666666663</v>
      </c>
      <c r="S1715" s="2">
        <f>SUM($R$6:$R1715)/SUM($R$6:$R$1749)</f>
        <v>0.9995550174371074</v>
      </c>
    </row>
    <row r="1716" spans="1:19" x14ac:dyDescent="0.35">
      <c r="A1716">
        <v>1942687033</v>
      </c>
      <c r="B1716" t="s">
        <v>354</v>
      </c>
      <c r="C1716" t="s">
        <v>777</v>
      </c>
      <c r="D1716" s="1">
        <f>SUMIFS(T_PROF[claims],T_PROF[year],D$2,T_PROF[encounter],D$4,T_PROF[bill_npi],$A1716)</f>
        <v>0</v>
      </c>
      <c r="E1716" s="1">
        <f>SUMIFS(T_PROF[claims],T_PROF[year],E$2,T_PROF[encounter],E$4,T_PROF[bill_npi],$A1716)</f>
        <v>0</v>
      </c>
      <c r="F1716" s="1">
        <f t="shared" si="182"/>
        <v>0</v>
      </c>
      <c r="G1716" s="1">
        <f>SUMIFS(T_PROF[claims],T_PROF[year],G$2,T_PROF[encounter],G$4,T_PROF[bill_npi],$A1716)</f>
        <v>1</v>
      </c>
      <c r="H1716" s="1">
        <f>SUMIFS(T_PROF[claims],T_PROF[year],H$2,T_PROF[encounter],H$4,T_PROF[bill_npi],$A1716)</f>
        <v>0</v>
      </c>
      <c r="I1716" s="1">
        <f t="shared" si="183"/>
        <v>1</v>
      </c>
      <c r="J1716" s="1">
        <f>SUMIFS(T_PROF[claims],T_PROF[year],J$2,T_PROF[encounter],J$4,T_PROF[bill_npi],$A1716)</f>
        <v>0</v>
      </c>
      <c r="K1716" s="1">
        <f>SUMIFS(T_PROF[claims],T_PROF[year],K$2,T_PROF[encounter],K$4,T_PROF[bill_npi],$A1716)</f>
        <v>0</v>
      </c>
      <c r="L1716" s="1">
        <f t="shared" si="184"/>
        <v>0</v>
      </c>
      <c r="M1716" s="18">
        <f>SUMIFS(T_PROF[paid_amt],T_PROF[bill_npi],$A1716,T_PROF[year],M$2,T_PROF[encounter],M$4)</f>
        <v>0</v>
      </c>
      <c r="N1716" s="18">
        <f>SUMIFS(T_PROF[paid_amt],T_PROF[bill_npi],$A1716,T_PROF[year],N$2,T_PROF[encounter],N$4)</f>
        <v>0</v>
      </c>
      <c r="O1716" s="18">
        <f t="shared" si="185"/>
        <v>0</v>
      </c>
      <c r="P1716" s="1">
        <f t="shared" si="186"/>
        <v>0.33333333333333331</v>
      </c>
      <c r="Q1716" s="1">
        <f t="shared" si="187"/>
        <v>0</v>
      </c>
      <c r="R1716" s="1">
        <f t="shared" si="188"/>
        <v>0.33333333333333331</v>
      </c>
      <c r="S1716" s="2">
        <f>SUM($R$6:$R1716)/SUM($R$6:$R$1749)</f>
        <v>0.99956536586880262</v>
      </c>
    </row>
    <row r="1717" spans="1:19" x14ac:dyDescent="0.35">
      <c r="A1717">
        <v>1639311277</v>
      </c>
      <c r="B1717" t="s">
        <v>351</v>
      </c>
      <c r="C1717" t="s">
        <v>777</v>
      </c>
      <c r="D1717" s="1">
        <f>SUMIFS(T_PROF[claims],T_PROF[year],D$2,T_PROF[encounter],D$4,T_PROF[bill_npi],$A1717)</f>
        <v>0</v>
      </c>
      <c r="E1717" s="1">
        <f>SUMIFS(T_PROF[claims],T_PROF[year],E$2,T_PROF[encounter],E$4,T_PROF[bill_npi],$A1717)</f>
        <v>0</v>
      </c>
      <c r="F1717" s="1">
        <f t="shared" si="182"/>
        <v>0</v>
      </c>
      <c r="G1717" s="1">
        <f>SUMIFS(T_PROF[claims],T_PROF[year],G$2,T_PROF[encounter],G$4,T_PROF[bill_npi],$A1717)</f>
        <v>1</v>
      </c>
      <c r="H1717" s="1">
        <f>SUMIFS(T_PROF[claims],T_PROF[year],H$2,T_PROF[encounter],H$4,T_PROF[bill_npi],$A1717)</f>
        <v>0</v>
      </c>
      <c r="I1717" s="1">
        <f t="shared" si="183"/>
        <v>1</v>
      </c>
      <c r="J1717" s="1">
        <f>SUMIFS(T_PROF[claims],T_PROF[year],J$2,T_PROF[encounter],J$4,T_PROF[bill_npi],$A1717)</f>
        <v>0</v>
      </c>
      <c r="K1717" s="1">
        <f>SUMIFS(T_PROF[claims],T_PROF[year],K$2,T_PROF[encounter],K$4,T_PROF[bill_npi],$A1717)</f>
        <v>0</v>
      </c>
      <c r="L1717" s="1">
        <f t="shared" si="184"/>
        <v>0</v>
      </c>
      <c r="M1717" s="18">
        <f>SUMIFS(T_PROF[paid_amt],T_PROF[bill_npi],$A1717,T_PROF[year],M$2,T_PROF[encounter],M$4)</f>
        <v>0</v>
      </c>
      <c r="N1717" s="18">
        <f>SUMIFS(T_PROF[paid_amt],T_PROF[bill_npi],$A1717,T_PROF[year],N$2,T_PROF[encounter],N$4)</f>
        <v>0</v>
      </c>
      <c r="O1717" s="18">
        <f t="shared" si="185"/>
        <v>0</v>
      </c>
      <c r="P1717" s="1">
        <f t="shared" si="186"/>
        <v>0.33333333333333331</v>
      </c>
      <c r="Q1717" s="1">
        <f t="shared" si="187"/>
        <v>0</v>
      </c>
      <c r="R1717" s="1">
        <f t="shared" si="188"/>
        <v>0.33333333333333331</v>
      </c>
      <c r="S1717" s="2">
        <f>SUM($R$6:$R1717)/SUM($R$6:$R$1749)</f>
        <v>0.99957571430049774</v>
      </c>
    </row>
    <row r="1718" spans="1:19" x14ac:dyDescent="0.35">
      <c r="A1718">
        <v>1255321121</v>
      </c>
      <c r="B1718" t="s">
        <v>351</v>
      </c>
      <c r="C1718" t="s">
        <v>777</v>
      </c>
      <c r="D1718" s="1">
        <f>SUMIFS(T_PROF[claims],T_PROF[year],D$2,T_PROF[encounter],D$4,T_PROF[bill_npi],$A1718)</f>
        <v>0</v>
      </c>
      <c r="E1718" s="1">
        <f>SUMIFS(T_PROF[claims],T_PROF[year],E$2,T_PROF[encounter],E$4,T_PROF[bill_npi],$A1718)</f>
        <v>0</v>
      </c>
      <c r="F1718" s="1">
        <f t="shared" si="182"/>
        <v>0</v>
      </c>
      <c r="G1718" s="1">
        <f>SUMIFS(T_PROF[claims],T_PROF[year],G$2,T_PROF[encounter],G$4,T_PROF[bill_npi],$A1718)</f>
        <v>0</v>
      </c>
      <c r="H1718" s="1">
        <f>SUMIFS(T_PROF[claims],T_PROF[year],H$2,T_PROF[encounter],H$4,T_PROF[bill_npi],$A1718)</f>
        <v>0</v>
      </c>
      <c r="I1718" s="1">
        <f t="shared" si="183"/>
        <v>0</v>
      </c>
      <c r="J1718" s="1">
        <f>SUMIFS(T_PROF[claims],T_PROF[year],J$2,T_PROF[encounter],J$4,T_PROF[bill_npi],$A1718)</f>
        <v>0</v>
      </c>
      <c r="K1718" s="1">
        <f>SUMIFS(T_PROF[claims],T_PROF[year],K$2,T_PROF[encounter],K$4,T_PROF[bill_npi],$A1718)</f>
        <v>0</v>
      </c>
      <c r="L1718" s="1">
        <f t="shared" si="184"/>
        <v>0</v>
      </c>
      <c r="M1718" s="18">
        <f>SUMIFS(T_PROF[paid_amt],T_PROF[bill_npi],$A1718,T_PROF[year],M$2,T_PROF[encounter],M$4)</f>
        <v>0</v>
      </c>
      <c r="N1718" s="18">
        <f>SUMIFS(T_PROF[paid_amt],T_PROF[bill_npi],$A1718,T_PROF[year],N$2,T_PROF[encounter],N$4)</f>
        <v>0</v>
      </c>
      <c r="O1718" s="18">
        <f t="shared" si="185"/>
        <v>0</v>
      </c>
      <c r="P1718" s="1">
        <f t="shared" si="186"/>
        <v>0</v>
      </c>
      <c r="Q1718" s="1">
        <f t="shared" si="187"/>
        <v>0</v>
      </c>
      <c r="R1718" s="1">
        <f t="shared" si="188"/>
        <v>0</v>
      </c>
      <c r="S1718" s="2">
        <f>SUM($R$6:$R1718)/SUM($R$6:$R$1749)</f>
        <v>0.99957571430049774</v>
      </c>
    </row>
    <row r="1719" spans="1:19" x14ac:dyDescent="0.35">
      <c r="A1719">
        <v>1144573817</v>
      </c>
      <c r="B1719" t="s">
        <v>351</v>
      </c>
      <c r="C1719" t="s">
        <v>777</v>
      </c>
      <c r="D1719" s="1">
        <f>SUMIFS(T_PROF[claims],T_PROF[year],D$2,T_PROF[encounter],D$4,T_PROF[bill_npi],$A1719)</f>
        <v>0</v>
      </c>
      <c r="E1719" s="1">
        <f>SUMIFS(T_PROF[claims],T_PROF[year],E$2,T_PROF[encounter],E$4,T_PROF[bill_npi],$A1719)</f>
        <v>1</v>
      </c>
      <c r="F1719" s="1">
        <f t="shared" si="182"/>
        <v>1</v>
      </c>
      <c r="G1719" s="1">
        <f>SUMIFS(T_PROF[claims],T_PROF[year],G$2,T_PROF[encounter],G$4,T_PROF[bill_npi],$A1719)</f>
        <v>0</v>
      </c>
      <c r="H1719" s="1">
        <f>SUMIFS(T_PROF[claims],T_PROF[year],H$2,T_PROF[encounter],H$4,T_PROF[bill_npi],$A1719)</f>
        <v>0</v>
      </c>
      <c r="I1719" s="1">
        <f t="shared" si="183"/>
        <v>0</v>
      </c>
      <c r="J1719" s="1">
        <f>SUMIFS(T_PROF[claims],T_PROF[year],J$2,T_PROF[encounter],J$4,T_PROF[bill_npi],$A1719)</f>
        <v>0</v>
      </c>
      <c r="K1719" s="1">
        <f>SUMIFS(T_PROF[claims],T_PROF[year],K$2,T_PROF[encounter],K$4,T_PROF[bill_npi],$A1719)</f>
        <v>3</v>
      </c>
      <c r="L1719" s="1">
        <f t="shared" si="184"/>
        <v>3</v>
      </c>
      <c r="M1719" s="18">
        <f>SUMIFS(T_PROF[paid_amt],T_PROF[bill_npi],$A1719,T_PROF[year],M$2,T_PROF[encounter],M$4)</f>
        <v>0</v>
      </c>
      <c r="N1719" s="18">
        <f>SUMIFS(T_PROF[paid_amt],T_PROF[bill_npi],$A1719,T_PROF[year],N$2,T_PROF[encounter],N$4)</f>
        <v>8778.4500000000007</v>
      </c>
      <c r="O1719" s="18">
        <f t="shared" si="185"/>
        <v>8778.4500000000007</v>
      </c>
      <c r="P1719" s="1">
        <f t="shared" si="186"/>
        <v>0</v>
      </c>
      <c r="Q1719" s="1">
        <f t="shared" si="187"/>
        <v>1.3333333333333333</v>
      </c>
      <c r="R1719" s="1">
        <f t="shared" si="188"/>
        <v>1.3333333333333333</v>
      </c>
      <c r="S1719" s="2">
        <f>SUM($R$6:$R1719)/SUM($R$6:$R$1749)</f>
        <v>0.99961710802727843</v>
      </c>
    </row>
    <row r="1720" spans="1:19" x14ac:dyDescent="0.35">
      <c r="A1720">
        <v>1720021728</v>
      </c>
      <c r="B1720" t="s">
        <v>351</v>
      </c>
      <c r="C1720" t="s">
        <v>777</v>
      </c>
      <c r="D1720" s="1">
        <f>SUMIFS(T_PROF[claims],T_PROF[year],D$2,T_PROF[encounter],D$4,T_PROF[bill_npi],$A1720)</f>
        <v>0</v>
      </c>
      <c r="E1720" s="1">
        <f>SUMIFS(T_PROF[claims],T_PROF[year],E$2,T_PROF[encounter],E$4,T_PROF[bill_npi],$A1720)</f>
        <v>0</v>
      </c>
      <c r="F1720" s="1">
        <f t="shared" si="182"/>
        <v>0</v>
      </c>
      <c r="G1720" s="1">
        <f>SUMIFS(T_PROF[claims],T_PROF[year],G$2,T_PROF[encounter],G$4,T_PROF[bill_npi],$A1720)</f>
        <v>0</v>
      </c>
      <c r="H1720" s="1">
        <f>SUMIFS(T_PROF[claims],T_PROF[year],H$2,T_PROF[encounter],H$4,T_PROF[bill_npi],$A1720)</f>
        <v>0</v>
      </c>
      <c r="I1720" s="1">
        <f t="shared" si="183"/>
        <v>0</v>
      </c>
      <c r="J1720" s="1">
        <f>SUMIFS(T_PROF[claims],T_PROF[year],J$2,T_PROF[encounter],J$4,T_PROF[bill_npi],$A1720)</f>
        <v>0</v>
      </c>
      <c r="K1720" s="1">
        <f>SUMIFS(T_PROF[claims],T_PROF[year],K$2,T_PROF[encounter],K$4,T_PROF[bill_npi],$A1720)</f>
        <v>0</v>
      </c>
      <c r="L1720" s="1">
        <f t="shared" si="184"/>
        <v>0</v>
      </c>
      <c r="M1720" s="18">
        <f>SUMIFS(T_PROF[paid_amt],T_PROF[bill_npi],$A1720,T_PROF[year],M$2,T_PROF[encounter],M$4)</f>
        <v>0</v>
      </c>
      <c r="N1720" s="18">
        <f>SUMIFS(T_PROF[paid_amt],T_PROF[bill_npi],$A1720,T_PROF[year],N$2,T_PROF[encounter],N$4)</f>
        <v>0</v>
      </c>
      <c r="O1720" s="18">
        <f t="shared" si="185"/>
        <v>0</v>
      </c>
      <c r="P1720" s="1">
        <f t="shared" si="186"/>
        <v>0</v>
      </c>
      <c r="Q1720" s="1">
        <f t="shared" si="187"/>
        <v>0</v>
      </c>
      <c r="R1720" s="1">
        <f t="shared" si="188"/>
        <v>0</v>
      </c>
      <c r="S1720" s="2">
        <f>SUM($R$6:$R1720)/SUM($R$6:$R$1749)</f>
        <v>0.99961710802727843</v>
      </c>
    </row>
    <row r="1721" spans="1:19" x14ac:dyDescent="0.35">
      <c r="A1721">
        <v>1104023829</v>
      </c>
      <c r="B1721" t="s">
        <v>351</v>
      </c>
      <c r="C1721" t="s">
        <v>777</v>
      </c>
      <c r="D1721" s="1">
        <f>SUMIFS(T_PROF[claims],T_PROF[year],D$2,T_PROF[encounter],D$4,T_PROF[bill_npi],$A1721)</f>
        <v>0</v>
      </c>
      <c r="E1721" s="1">
        <f>SUMIFS(T_PROF[claims],T_PROF[year],E$2,T_PROF[encounter],E$4,T_PROF[bill_npi],$A1721)</f>
        <v>0</v>
      </c>
      <c r="F1721" s="1">
        <f t="shared" si="182"/>
        <v>0</v>
      </c>
      <c r="G1721" s="1">
        <f>SUMIFS(T_PROF[claims],T_PROF[year],G$2,T_PROF[encounter],G$4,T_PROF[bill_npi],$A1721)</f>
        <v>1</v>
      </c>
      <c r="H1721" s="1">
        <f>SUMIFS(T_PROF[claims],T_PROF[year],H$2,T_PROF[encounter],H$4,T_PROF[bill_npi],$A1721)</f>
        <v>0</v>
      </c>
      <c r="I1721" s="1">
        <f t="shared" si="183"/>
        <v>1</v>
      </c>
      <c r="J1721" s="1">
        <f>SUMIFS(T_PROF[claims],T_PROF[year],J$2,T_PROF[encounter],J$4,T_PROF[bill_npi],$A1721)</f>
        <v>0</v>
      </c>
      <c r="K1721" s="1">
        <f>SUMIFS(T_PROF[claims],T_PROF[year],K$2,T_PROF[encounter],K$4,T_PROF[bill_npi],$A1721)</f>
        <v>0</v>
      </c>
      <c r="L1721" s="1">
        <f t="shared" si="184"/>
        <v>0</v>
      </c>
      <c r="M1721" s="18">
        <f>SUMIFS(T_PROF[paid_amt],T_PROF[bill_npi],$A1721,T_PROF[year],M$2,T_PROF[encounter],M$4)</f>
        <v>0</v>
      </c>
      <c r="N1721" s="18">
        <f>SUMIFS(T_PROF[paid_amt],T_PROF[bill_npi],$A1721,T_PROF[year],N$2,T_PROF[encounter],N$4)</f>
        <v>0</v>
      </c>
      <c r="O1721" s="18">
        <f t="shared" si="185"/>
        <v>0</v>
      </c>
      <c r="P1721" s="1">
        <f t="shared" si="186"/>
        <v>0.33333333333333331</v>
      </c>
      <c r="Q1721" s="1">
        <f t="shared" si="187"/>
        <v>0</v>
      </c>
      <c r="R1721" s="1">
        <f t="shared" si="188"/>
        <v>0.33333333333333331</v>
      </c>
      <c r="S1721" s="2">
        <f>SUM($R$6:$R1721)/SUM($R$6:$R$1749)</f>
        <v>0.99962745645897355</v>
      </c>
    </row>
    <row r="1722" spans="1:19" x14ac:dyDescent="0.35">
      <c r="A1722">
        <v>1629014410</v>
      </c>
      <c r="B1722" t="s">
        <v>357</v>
      </c>
      <c r="C1722" t="s">
        <v>2208</v>
      </c>
      <c r="D1722" s="1">
        <f>SUMIFS(T_PROF[claims],T_PROF[year],D$2,T_PROF[encounter],D$4,T_PROF[bill_npi],$A1722)</f>
        <v>0</v>
      </c>
      <c r="E1722" s="1">
        <f>SUMIFS(T_PROF[claims],T_PROF[year],E$2,T_PROF[encounter],E$4,T_PROF[bill_npi],$A1722)</f>
        <v>0</v>
      </c>
      <c r="F1722" s="1">
        <f t="shared" si="182"/>
        <v>0</v>
      </c>
      <c r="G1722" s="1">
        <f>SUMIFS(T_PROF[claims],T_PROF[year],G$2,T_PROF[encounter],G$4,T_PROF[bill_npi],$A1722)</f>
        <v>0</v>
      </c>
      <c r="H1722" s="1">
        <f>SUMIFS(T_PROF[claims],T_PROF[year],H$2,T_PROF[encounter],H$4,T_PROF[bill_npi],$A1722)</f>
        <v>0</v>
      </c>
      <c r="I1722" s="1">
        <f t="shared" si="183"/>
        <v>0</v>
      </c>
      <c r="J1722" s="1">
        <f>SUMIFS(T_PROF[claims],T_PROF[year],J$2,T_PROF[encounter],J$4,T_PROF[bill_npi],$A1722)</f>
        <v>1</v>
      </c>
      <c r="K1722" s="1">
        <f>SUMIFS(T_PROF[claims],T_PROF[year],K$2,T_PROF[encounter],K$4,T_PROF[bill_npi],$A1722)</f>
        <v>0</v>
      </c>
      <c r="L1722" s="1">
        <f t="shared" si="184"/>
        <v>1</v>
      </c>
      <c r="M1722" s="18">
        <f>SUMIFS(T_PROF[paid_amt],T_PROF[bill_npi],$A1722,T_PROF[year],M$2,T_PROF[encounter],M$4)</f>
        <v>0</v>
      </c>
      <c r="N1722" s="18">
        <f>SUMIFS(T_PROF[paid_amt],T_PROF[bill_npi],$A1722,T_PROF[year],N$2,T_PROF[encounter],N$4)</f>
        <v>0</v>
      </c>
      <c r="O1722" s="18">
        <f t="shared" si="185"/>
        <v>0</v>
      </c>
      <c r="P1722" s="1">
        <f t="shared" si="186"/>
        <v>0.33333333333333331</v>
      </c>
      <c r="Q1722" s="1">
        <f t="shared" si="187"/>
        <v>0</v>
      </c>
      <c r="R1722" s="1">
        <f t="shared" si="188"/>
        <v>0.33333333333333331</v>
      </c>
      <c r="S1722" s="2">
        <f>SUM($R$6:$R1722)/SUM($R$6:$R$1749)</f>
        <v>0.99963780489066867</v>
      </c>
    </row>
    <row r="1723" spans="1:19" x14ac:dyDescent="0.35">
      <c r="A1723">
        <v>1952663932</v>
      </c>
      <c r="B1723" t="s">
        <v>351</v>
      </c>
      <c r="C1723" t="s">
        <v>777</v>
      </c>
      <c r="D1723" s="1">
        <f>SUMIFS(T_PROF[claims],T_PROF[year],D$2,T_PROF[encounter],D$4,T_PROF[bill_npi],$A1723)</f>
        <v>0</v>
      </c>
      <c r="E1723" s="1">
        <f>SUMIFS(T_PROF[claims],T_PROF[year],E$2,T_PROF[encounter],E$4,T_PROF[bill_npi],$A1723)</f>
        <v>0</v>
      </c>
      <c r="F1723" s="1">
        <f t="shared" si="182"/>
        <v>0</v>
      </c>
      <c r="G1723" s="1">
        <f>SUMIFS(T_PROF[claims],T_PROF[year],G$2,T_PROF[encounter],G$4,T_PROF[bill_npi],$A1723)</f>
        <v>0</v>
      </c>
      <c r="H1723" s="1">
        <f>SUMIFS(T_PROF[claims],T_PROF[year],H$2,T_PROF[encounter],H$4,T_PROF[bill_npi],$A1723)</f>
        <v>0</v>
      </c>
      <c r="I1723" s="1">
        <f t="shared" si="183"/>
        <v>0</v>
      </c>
      <c r="J1723" s="1">
        <f>SUMIFS(T_PROF[claims],T_PROF[year],J$2,T_PROF[encounter],J$4,T_PROF[bill_npi],$A1723)</f>
        <v>0</v>
      </c>
      <c r="K1723" s="1">
        <f>SUMIFS(T_PROF[claims],T_PROF[year],K$2,T_PROF[encounter],K$4,T_PROF[bill_npi],$A1723)</f>
        <v>0</v>
      </c>
      <c r="L1723" s="1">
        <f t="shared" si="184"/>
        <v>0</v>
      </c>
      <c r="M1723" s="18">
        <f>SUMIFS(T_PROF[paid_amt],T_PROF[bill_npi],$A1723,T_PROF[year],M$2,T_PROF[encounter],M$4)</f>
        <v>0</v>
      </c>
      <c r="N1723" s="18">
        <f>SUMIFS(T_PROF[paid_amt],T_PROF[bill_npi],$A1723,T_PROF[year],N$2,T_PROF[encounter],N$4)</f>
        <v>0</v>
      </c>
      <c r="O1723" s="18">
        <f t="shared" si="185"/>
        <v>0</v>
      </c>
      <c r="P1723" s="1">
        <f t="shared" si="186"/>
        <v>0</v>
      </c>
      <c r="Q1723" s="1">
        <f t="shared" si="187"/>
        <v>0</v>
      </c>
      <c r="R1723" s="1">
        <f t="shared" si="188"/>
        <v>0</v>
      </c>
      <c r="S1723" s="2">
        <f>SUM($R$6:$R1723)/SUM($R$6:$R$1749)</f>
        <v>0.99963780489066867</v>
      </c>
    </row>
    <row r="1724" spans="1:19" x14ac:dyDescent="0.35">
      <c r="A1724">
        <v>1548407562</v>
      </c>
      <c r="B1724" t="s">
        <v>351</v>
      </c>
      <c r="C1724" t="s">
        <v>777</v>
      </c>
      <c r="D1724" s="1">
        <f>SUMIFS(T_PROF[claims],T_PROF[year],D$2,T_PROF[encounter],D$4,T_PROF[bill_npi],$A1724)</f>
        <v>0</v>
      </c>
      <c r="E1724" s="1">
        <f>SUMIFS(T_PROF[claims],T_PROF[year],E$2,T_PROF[encounter],E$4,T_PROF[bill_npi],$A1724)</f>
        <v>0</v>
      </c>
      <c r="F1724" s="1">
        <f t="shared" si="182"/>
        <v>0</v>
      </c>
      <c r="G1724" s="1">
        <f>SUMIFS(T_PROF[claims],T_PROF[year],G$2,T_PROF[encounter],G$4,T_PROF[bill_npi],$A1724)</f>
        <v>0</v>
      </c>
      <c r="H1724" s="1">
        <f>SUMIFS(T_PROF[claims],T_PROF[year],H$2,T_PROF[encounter],H$4,T_PROF[bill_npi],$A1724)</f>
        <v>0</v>
      </c>
      <c r="I1724" s="1">
        <f t="shared" si="183"/>
        <v>0</v>
      </c>
      <c r="J1724" s="1">
        <f>SUMIFS(T_PROF[claims],T_PROF[year],J$2,T_PROF[encounter],J$4,T_PROF[bill_npi],$A1724)</f>
        <v>0</v>
      </c>
      <c r="K1724" s="1">
        <f>SUMIFS(T_PROF[claims],T_PROF[year],K$2,T_PROF[encounter],K$4,T_PROF[bill_npi],$A1724)</f>
        <v>0</v>
      </c>
      <c r="L1724" s="1">
        <f t="shared" si="184"/>
        <v>0</v>
      </c>
      <c r="M1724" s="18">
        <f>SUMIFS(T_PROF[paid_amt],T_PROF[bill_npi],$A1724,T_PROF[year],M$2,T_PROF[encounter],M$4)</f>
        <v>0</v>
      </c>
      <c r="N1724" s="18">
        <f>SUMIFS(T_PROF[paid_amt],T_PROF[bill_npi],$A1724,T_PROF[year],N$2,T_PROF[encounter],N$4)</f>
        <v>0</v>
      </c>
      <c r="O1724" s="18">
        <f t="shared" si="185"/>
        <v>0</v>
      </c>
      <c r="P1724" s="1">
        <f t="shared" si="186"/>
        <v>0</v>
      </c>
      <c r="Q1724" s="1">
        <f t="shared" si="187"/>
        <v>0</v>
      </c>
      <c r="R1724" s="1">
        <f t="shared" si="188"/>
        <v>0</v>
      </c>
      <c r="S1724" s="2">
        <f>SUM($R$6:$R1724)/SUM($R$6:$R$1749)</f>
        <v>0.99963780489066867</v>
      </c>
    </row>
    <row r="1725" spans="1:19" x14ac:dyDescent="0.35">
      <c r="A1725">
        <v>1184071433</v>
      </c>
      <c r="B1725" t="s">
        <v>351</v>
      </c>
      <c r="C1725" t="s">
        <v>777</v>
      </c>
      <c r="D1725" s="1">
        <f>SUMIFS(T_PROF[claims],T_PROF[year],D$2,T_PROF[encounter],D$4,T_PROF[bill_npi],$A1725)</f>
        <v>0</v>
      </c>
      <c r="E1725" s="1">
        <f>SUMIFS(T_PROF[claims],T_PROF[year],E$2,T_PROF[encounter],E$4,T_PROF[bill_npi],$A1725)</f>
        <v>2</v>
      </c>
      <c r="F1725" s="1">
        <f t="shared" si="182"/>
        <v>2</v>
      </c>
      <c r="G1725" s="1">
        <f>SUMIFS(T_PROF[claims],T_PROF[year],G$2,T_PROF[encounter],G$4,T_PROF[bill_npi],$A1725)</f>
        <v>0</v>
      </c>
      <c r="H1725" s="1">
        <f>SUMIFS(T_PROF[claims],T_PROF[year],H$2,T_PROF[encounter],H$4,T_PROF[bill_npi],$A1725)</f>
        <v>0</v>
      </c>
      <c r="I1725" s="1">
        <f t="shared" si="183"/>
        <v>0</v>
      </c>
      <c r="J1725" s="1">
        <f>SUMIFS(T_PROF[claims],T_PROF[year],J$2,T_PROF[encounter],J$4,T_PROF[bill_npi],$A1725)</f>
        <v>0</v>
      </c>
      <c r="K1725" s="1">
        <f>SUMIFS(T_PROF[claims],T_PROF[year],K$2,T_PROF[encounter],K$4,T_PROF[bill_npi],$A1725)</f>
        <v>0</v>
      </c>
      <c r="L1725" s="1">
        <f t="shared" si="184"/>
        <v>0</v>
      </c>
      <c r="M1725" s="18">
        <f>SUMIFS(T_PROF[paid_amt],T_PROF[bill_npi],$A1725,T_PROF[year],M$2,T_PROF[encounter],M$4)</f>
        <v>0</v>
      </c>
      <c r="N1725" s="18">
        <f>SUMIFS(T_PROF[paid_amt],T_PROF[bill_npi],$A1725,T_PROF[year],N$2,T_PROF[encounter],N$4)</f>
        <v>0</v>
      </c>
      <c r="O1725" s="18">
        <f t="shared" si="185"/>
        <v>0</v>
      </c>
      <c r="P1725" s="1">
        <f t="shared" si="186"/>
        <v>0</v>
      </c>
      <c r="Q1725" s="1">
        <f t="shared" si="187"/>
        <v>0.66666666666666663</v>
      </c>
      <c r="R1725" s="1">
        <f t="shared" si="188"/>
        <v>0.66666666666666663</v>
      </c>
      <c r="S1725" s="2">
        <f>SUM($R$6:$R1725)/SUM($R$6:$R$1749)</f>
        <v>0.99965850175405901</v>
      </c>
    </row>
    <row r="1726" spans="1:19" x14ac:dyDescent="0.35">
      <c r="A1726">
        <v>1801881677</v>
      </c>
      <c r="B1726" t="s">
        <v>361</v>
      </c>
      <c r="C1726" t="s">
        <v>546</v>
      </c>
      <c r="D1726" s="1">
        <f>SUMIFS(T_PROF[claims],T_PROF[year],D$2,T_PROF[encounter],D$4,T_PROF[bill_npi],$A1726)</f>
        <v>0</v>
      </c>
      <c r="E1726" s="1">
        <f>SUMIFS(T_PROF[claims],T_PROF[year],E$2,T_PROF[encounter],E$4,T_PROF[bill_npi],$A1726)</f>
        <v>1</v>
      </c>
      <c r="F1726" s="1">
        <f t="shared" si="182"/>
        <v>1</v>
      </c>
      <c r="G1726" s="1">
        <f>SUMIFS(T_PROF[claims],T_PROF[year],G$2,T_PROF[encounter],G$4,T_PROF[bill_npi],$A1726)</f>
        <v>0</v>
      </c>
      <c r="H1726" s="1">
        <f>SUMIFS(T_PROF[claims],T_PROF[year],H$2,T_PROF[encounter],H$4,T_PROF[bill_npi],$A1726)</f>
        <v>0</v>
      </c>
      <c r="I1726" s="1">
        <f t="shared" si="183"/>
        <v>0</v>
      </c>
      <c r="J1726" s="1">
        <f>SUMIFS(T_PROF[claims],T_PROF[year],J$2,T_PROF[encounter],J$4,T_PROF[bill_npi],$A1726)</f>
        <v>0</v>
      </c>
      <c r="K1726" s="1">
        <f>SUMIFS(T_PROF[claims],T_PROF[year],K$2,T_PROF[encounter],K$4,T_PROF[bill_npi],$A1726)</f>
        <v>0</v>
      </c>
      <c r="L1726" s="1">
        <f t="shared" si="184"/>
        <v>0</v>
      </c>
      <c r="M1726" s="18">
        <f>SUMIFS(T_PROF[paid_amt],T_PROF[bill_npi],$A1726,T_PROF[year],M$2,T_PROF[encounter],M$4)</f>
        <v>0</v>
      </c>
      <c r="N1726" s="18">
        <f>SUMIFS(T_PROF[paid_amt],T_PROF[bill_npi],$A1726,T_PROF[year],N$2,T_PROF[encounter],N$4)</f>
        <v>0</v>
      </c>
      <c r="O1726" s="18">
        <f t="shared" si="185"/>
        <v>0</v>
      </c>
      <c r="P1726" s="1">
        <f t="shared" si="186"/>
        <v>0</v>
      </c>
      <c r="Q1726" s="1">
        <f t="shared" si="187"/>
        <v>0.33333333333333331</v>
      </c>
      <c r="R1726" s="1">
        <f t="shared" si="188"/>
        <v>0.33333333333333331</v>
      </c>
      <c r="S1726" s="2">
        <f>SUM($R$6:$R1726)/SUM($R$6:$R$1749)</f>
        <v>0.99966885018575424</v>
      </c>
    </row>
    <row r="1727" spans="1:19" x14ac:dyDescent="0.35">
      <c r="A1727">
        <v>1053441907</v>
      </c>
      <c r="B1727" t="s">
        <v>353</v>
      </c>
      <c r="C1727" t="s">
        <v>3196</v>
      </c>
      <c r="D1727" s="1">
        <f>SUMIFS(T_PROF[claims],T_PROF[year],D$2,T_PROF[encounter],D$4,T_PROF[bill_npi],$A1727)</f>
        <v>0</v>
      </c>
      <c r="E1727" s="1">
        <f>SUMIFS(T_PROF[claims],T_PROF[year],E$2,T_PROF[encounter],E$4,T_PROF[bill_npi],$A1727)</f>
        <v>0</v>
      </c>
      <c r="F1727" s="1">
        <f t="shared" si="182"/>
        <v>0</v>
      </c>
      <c r="G1727" s="1">
        <f>SUMIFS(T_PROF[claims],T_PROF[year],G$2,T_PROF[encounter],G$4,T_PROF[bill_npi],$A1727)</f>
        <v>0</v>
      </c>
      <c r="H1727" s="1">
        <f>SUMIFS(T_PROF[claims],T_PROF[year],H$2,T_PROF[encounter],H$4,T_PROF[bill_npi],$A1727)</f>
        <v>0</v>
      </c>
      <c r="I1727" s="1">
        <f t="shared" si="183"/>
        <v>0</v>
      </c>
      <c r="J1727" s="1">
        <f>SUMIFS(T_PROF[claims],T_PROF[year],J$2,T_PROF[encounter],J$4,T_PROF[bill_npi],$A1727)</f>
        <v>0</v>
      </c>
      <c r="K1727" s="1">
        <f>SUMIFS(T_PROF[claims],T_PROF[year],K$2,T_PROF[encounter],K$4,T_PROF[bill_npi],$A1727)</f>
        <v>0</v>
      </c>
      <c r="L1727" s="1">
        <f t="shared" si="184"/>
        <v>0</v>
      </c>
      <c r="M1727" s="18">
        <f>SUMIFS(T_PROF[paid_amt],T_PROF[bill_npi],$A1727,T_PROF[year],M$2,T_PROF[encounter],M$4)</f>
        <v>0</v>
      </c>
      <c r="N1727" s="18">
        <f>SUMIFS(T_PROF[paid_amt],T_PROF[bill_npi],$A1727,T_PROF[year],N$2,T_PROF[encounter],N$4)</f>
        <v>0</v>
      </c>
      <c r="O1727" s="18">
        <f t="shared" si="185"/>
        <v>0</v>
      </c>
      <c r="P1727" s="1">
        <f t="shared" si="186"/>
        <v>0</v>
      </c>
      <c r="Q1727" s="1">
        <f t="shared" si="187"/>
        <v>0</v>
      </c>
      <c r="R1727" s="1">
        <f t="shared" si="188"/>
        <v>0</v>
      </c>
      <c r="S1727" s="2">
        <f>SUM($R$6:$R1727)/SUM($R$6:$R$1749)</f>
        <v>0.99966885018575424</v>
      </c>
    </row>
    <row r="1728" spans="1:19" x14ac:dyDescent="0.35">
      <c r="A1728">
        <v>1073960225</v>
      </c>
      <c r="B1728" t="s">
        <v>355</v>
      </c>
      <c r="C1728" t="s">
        <v>2967</v>
      </c>
      <c r="D1728" s="1">
        <f>SUMIFS(T_PROF[claims],T_PROF[year],D$2,T_PROF[encounter],D$4,T_PROF[bill_npi],$A1728)</f>
        <v>0</v>
      </c>
      <c r="E1728" s="1">
        <f>SUMIFS(T_PROF[claims],T_PROF[year],E$2,T_PROF[encounter],E$4,T_PROF[bill_npi],$A1728)</f>
        <v>2</v>
      </c>
      <c r="F1728" s="1">
        <f t="shared" si="182"/>
        <v>2</v>
      </c>
      <c r="G1728" s="1">
        <f>SUMIFS(T_PROF[claims],T_PROF[year],G$2,T_PROF[encounter],G$4,T_PROF[bill_npi],$A1728)</f>
        <v>0</v>
      </c>
      <c r="H1728" s="1">
        <f>SUMIFS(T_PROF[claims],T_PROF[year],H$2,T_PROF[encounter],H$4,T_PROF[bill_npi],$A1728)</f>
        <v>0</v>
      </c>
      <c r="I1728" s="1">
        <f t="shared" si="183"/>
        <v>0</v>
      </c>
      <c r="J1728" s="1">
        <f>SUMIFS(T_PROF[claims],T_PROF[year],J$2,T_PROF[encounter],J$4,T_PROF[bill_npi],$A1728)</f>
        <v>0</v>
      </c>
      <c r="K1728" s="1">
        <f>SUMIFS(T_PROF[claims],T_PROF[year],K$2,T_PROF[encounter],K$4,T_PROF[bill_npi],$A1728)</f>
        <v>0</v>
      </c>
      <c r="L1728" s="1">
        <f t="shared" si="184"/>
        <v>0</v>
      </c>
      <c r="M1728" s="18">
        <f>SUMIFS(T_PROF[paid_amt],T_PROF[bill_npi],$A1728,T_PROF[year],M$2,T_PROF[encounter],M$4)</f>
        <v>0</v>
      </c>
      <c r="N1728" s="18">
        <f>SUMIFS(T_PROF[paid_amt],T_PROF[bill_npi],$A1728,T_PROF[year],N$2,T_PROF[encounter],N$4)</f>
        <v>0</v>
      </c>
      <c r="O1728" s="18">
        <f t="shared" si="185"/>
        <v>0</v>
      </c>
      <c r="P1728" s="1">
        <f t="shared" si="186"/>
        <v>0</v>
      </c>
      <c r="Q1728" s="1">
        <f t="shared" si="187"/>
        <v>0.66666666666666663</v>
      </c>
      <c r="R1728" s="1">
        <f t="shared" si="188"/>
        <v>0.66666666666666663</v>
      </c>
      <c r="S1728" s="2">
        <f>SUM($R$6:$R1728)/SUM($R$6:$R$1749)</f>
        <v>0.99968954704914459</v>
      </c>
    </row>
    <row r="1729" spans="1:19" x14ac:dyDescent="0.35">
      <c r="A1729">
        <v>1700817475</v>
      </c>
      <c r="B1729" t="s">
        <v>351</v>
      </c>
      <c r="C1729" t="s">
        <v>777</v>
      </c>
      <c r="D1729" s="1">
        <f>SUMIFS(T_PROF[claims],T_PROF[year],D$2,T_PROF[encounter],D$4,T_PROF[bill_npi],$A1729)</f>
        <v>2</v>
      </c>
      <c r="E1729" s="1">
        <f>SUMIFS(T_PROF[claims],T_PROF[year],E$2,T_PROF[encounter],E$4,T_PROF[bill_npi],$A1729)</f>
        <v>0</v>
      </c>
      <c r="F1729" s="1">
        <f t="shared" si="182"/>
        <v>2</v>
      </c>
      <c r="G1729" s="1">
        <f>SUMIFS(T_PROF[claims],T_PROF[year],G$2,T_PROF[encounter],G$4,T_PROF[bill_npi],$A1729)</f>
        <v>0</v>
      </c>
      <c r="H1729" s="1">
        <f>SUMIFS(T_PROF[claims],T_PROF[year],H$2,T_PROF[encounter],H$4,T_PROF[bill_npi],$A1729)</f>
        <v>0</v>
      </c>
      <c r="I1729" s="1">
        <f t="shared" si="183"/>
        <v>0</v>
      </c>
      <c r="J1729" s="1">
        <f>SUMIFS(T_PROF[claims],T_PROF[year],J$2,T_PROF[encounter],J$4,T_PROF[bill_npi],$A1729)</f>
        <v>0</v>
      </c>
      <c r="K1729" s="1">
        <f>SUMIFS(T_PROF[claims],T_PROF[year],K$2,T_PROF[encounter],K$4,T_PROF[bill_npi],$A1729)</f>
        <v>0</v>
      </c>
      <c r="L1729" s="1">
        <f t="shared" si="184"/>
        <v>0</v>
      </c>
      <c r="M1729" s="18">
        <f>SUMIFS(T_PROF[paid_amt],T_PROF[bill_npi],$A1729,T_PROF[year],M$2,T_PROF[encounter],M$4)</f>
        <v>0</v>
      </c>
      <c r="N1729" s="18">
        <f>SUMIFS(T_PROF[paid_amt],T_PROF[bill_npi],$A1729,T_PROF[year],N$2,T_PROF[encounter],N$4)</f>
        <v>0</v>
      </c>
      <c r="O1729" s="18">
        <f t="shared" si="185"/>
        <v>0</v>
      </c>
      <c r="P1729" s="1">
        <f t="shared" si="186"/>
        <v>0.66666666666666663</v>
      </c>
      <c r="Q1729" s="1">
        <f t="shared" si="187"/>
        <v>0</v>
      </c>
      <c r="R1729" s="1">
        <f t="shared" si="188"/>
        <v>0.66666666666666663</v>
      </c>
      <c r="S1729" s="2">
        <f>SUM($R$6:$R1729)/SUM($R$6:$R$1749)</f>
        <v>0.99971024391253493</v>
      </c>
    </row>
    <row r="1730" spans="1:19" x14ac:dyDescent="0.35">
      <c r="A1730">
        <v>1114334273</v>
      </c>
      <c r="B1730" t="s">
        <v>351</v>
      </c>
      <c r="C1730" t="s">
        <v>777</v>
      </c>
      <c r="D1730" s="1">
        <f>SUMIFS(T_PROF[claims],T_PROF[year],D$2,T_PROF[encounter],D$4,T_PROF[bill_npi],$A1730)</f>
        <v>0</v>
      </c>
      <c r="E1730" s="1">
        <f>SUMIFS(T_PROF[claims],T_PROF[year],E$2,T_PROF[encounter],E$4,T_PROF[bill_npi],$A1730)</f>
        <v>2</v>
      </c>
      <c r="F1730" s="1">
        <f t="shared" si="182"/>
        <v>2</v>
      </c>
      <c r="G1730" s="1">
        <f>SUMIFS(T_PROF[claims],T_PROF[year],G$2,T_PROF[encounter],G$4,T_PROF[bill_npi],$A1730)</f>
        <v>0</v>
      </c>
      <c r="H1730" s="1">
        <f>SUMIFS(T_PROF[claims],T_PROF[year],H$2,T_PROF[encounter],H$4,T_PROF[bill_npi],$A1730)</f>
        <v>0</v>
      </c>
      <c r="I1730" s="1">
        <f t="shared" si="183"/>
        <v>0</v>
      </c>
      <c r="J1730" s="1">
        <f>SUMIFS(T_PROF[claims],T_PROF[year],J$2,T_PROF[encounter],J$4,T_PROF[bill_npi],$A1730)</f>
        <v>0</v>
      </c>
      <c r="K1730" s="1">
        <f>SUMIFS(T_PROF[claims],T_PROF[year],K$2,T_PROF[encounter],K$4,T_PROF[bill_npi],$A1730)</f>
        <v>0</v>
      </c>
      <c r="L1730" s="1">
        <f t="shared" si="184"/>
        <v>0</v>
      </c>
      <c r="M1730" s="18">
        <f>SUMIFS(T_PROF[paid_amt],T_PROF[bill_npi],$A1730,T_PROF[year],M$2,T_PROF[encounter],M$4)</f>
        <v>0</v>
      </c>
      <c r="N1730" s="18">
        <f>SUMIFS(T_PROF[paid_amt],T_PROF[bill_npi],$A1730,T_PROF[year],N$2,T_PROF[encounter],N$4)</f>
        <v>0</v>
      </c>
      <c r="O1730" s="18">
        <f t="shared" si="185"/>
        <v>0</v>
      </c>
      <c r="P1730" s="1">
        <f t="shared" si="186"/>
        <v>0</v>
      </c>
      <c r="Q1730" s="1">
        <f t="shared" si="187"/>
        <v>0.66666666666666663</v>
      </c>
      <c r="R1730" s="1">
        <f t="shared" si="188"/>
        <v>0.66666666666666663</v>
      </c>
      <c r="S1730" s="2">
        <f>SUM($R$6:$R1730)/SUM($R$6:$R$1749)</f>
        <v>0.99973094077592539</v>
      </c>
    </row>
    <row r="1731" spans="1:19" x14ac:dyDescent="0.35">
      <c r="A1731">
        <v>1487617387</v>
      </c>
      <c r="B1731" t="s">
        <v>351</v>
      </c>
      <c r="C1731" t="s">
        <v>777</v>
      </c>
      <c r="D1731" s="1">
        <f>SUMIFS(T_PROF[claims],T_PROF[year],D$2,T_PROF[encounter],D$4,T_PROF[bill_npi],$A1731)</f>
        <v>2</v>
      </c>
      <c r="E1731" s="1">
        <f>SUMIFS(T_PROF[claims],T_PROF[year],E$2,T_PROF[encounter],E$4,T_PROF[bill_npi],$A1731)</f>
        <v>0</v>
      </c>
      <c r="F1731" s="1">
        <f t="shared" si="182"/>
        <v>2</v>
      </c>
      <c r="G1731" s="1">
        <f>SUMIFS(T_PROF[claims],T_PROF[year],G$2,T_PROF[encounter],G$4,T_PROF[bill_npi],$A1731)</f>
        <v>0</v>
      </c>
      <c r="H1731" s="1">
        <f>SUMIFS(T_PROF[claims],T_PROF[year],H$2,T_PROF[encounter],H$4,T_PROF[bill_npi],$A1731)</f>
        <v>0</v>
      </c>
      <c r="I1731" s="1">
        <f t="shared" si="183"/>
        <v>0</v>
      </c>
      <c r="J1731" s="1">
        <f>SUMIFS(T_PROF[claims],T_PROF[year],J$2,T_PROF[encounter],J$4,T_PROF[bill_npi],$A1731)</f>
        <v>2</v>
      </c>
      <c r="K1731" s="1">
        <f>SUMIFS(T_PROF[claims],T_PROF[year],K$2,T_PROF[encounter],K$4,T_PROF[bill_npi],$A1731)</f>
        <v>0</v>
      </c>
      <c r="L1731" s="1">
        <f t="shared" si="184"/>
        <v>2</v>
      </c>
      <c r="M1731" s="18">
        <f>SUMIFS(T_PROF[paid_amt],T_PROF[bill_npi],$A1731,T_PROF[year],M$2,T_PROF[encounter],M$4)</f>
        <v>1720.75</v>
      </c>
      <c r="N1731" s="18">
        <f>SUMIFS(T_PROF[paid_amt],T_PROF[bill_npi],$A1731,T_PROF[year],N$2,T_PROF[encounter],N$4)</f>
        <v>0</v>
      </c>
      <c r="O1731" s="18">
        <f t="shared" si="185"/>
        <v>1720.75</v>
      </c>
      <c r="P1731" s="1">
        <f t="shared" si="186"/>
        <v>1.3333333333333333</v>
      </c>
      <c r="Q1731" s="1">
        <f t="shared" si="187"/>
        <v>0</v>
      </c>
      <c r="R1731" s="1">
        <f t="shared" si="188"/>
        <v>1.3333333333333333</v>
      </c>
      <c r="S1731" s="2">
        <f>SUM($R$6:$R1731)/SUM($R$6:$R$1749)</f>
        <v>0.99977233450270608</v>
      </c>
    </row>
    <row r="1732" spans="1:19" x14ac:dyDescent="0.35">
      <c r="A1732">
        <v>1174611826</v>
      </c>
      <c r="B1732" t="s">
        <v>351</v>
      </c>
      <c r="C1732" t="s">
        <v>777</v>
      </c>
      <c r="D1732" s="1">
        <f>SUMIFS(T_PROF[claims],T_PROF[year],D$2,T_PROF[encounter],D$4,T_PROF[bill_npi],$A1732)</f>
        <v>0</v>
      </c>
      <c r="E1732" s="1">
        <f>SUMIFS(T_PROF[claims],T_PROF[year],E$2,T_PROF[encounter],E$4,T_PROF[bill_npi],$A1732)</f>
        <v>0</v>
      </c>
      <c r="F1732" s="1">
        <f t="shared" si="182"/>
        <v>0</v>
      </c>
      <c r="G1732" s="1">
        <f>SUMIFS(T_PROF[claims],T_PROF[year],G$2,T_PROF[encounter],G$4,T_PROF[bill_npi],$A1732)</f>
        <v>0</v>
      </c>
      <c r="H1732" s="1">
        <f>SUMIFS(T_PROF[claims],T_PROF[year],H$2,T_PROF[encounter],H$4,T_PROF[bill_npi],$A1732)</f>
        <v>0</v>
      </c>
      <c r="I1732" s="1">
        <f t="shared" si="183"/>
        <v>0</v>
      </c>
      <c r="J1732" s="1">
        <f>SUMIFS(T_PROF[claims],T_PROF[year],J$2,T_PROF[encounter],J$4,T_PROF[bill_npi],$A1732)</f>
        <v>0</v>
      </c>
      <c r="K1732" s="1">
        <f>SUMIFS(T_PROF[claims],T_PROF[year],K$2,T_PROF[encounter],K$4,T_PROF[bill_npi],$A1732)</f>
        <v>0</v>
      </c>
      <c r="L1732" s="1">
        <f t="shared" si="184"/>
        <v>0</v>
      </c>
      <c r="M1732" s="18">
        <f>SUMIFS(T_PROF[paid_amt],T_PROF[bill_npi],$A1732,T_PROF[year],M$2,T_PROF[encounter],M$4)</f>
        <v>0</v>
      </c>
      <c r="N1732" s="18">
        <f>SUMIFS(T_PROF[paid_amt],T_PROF[bill_npi],$A1732,T_PROF[year],N$2,T_PROF[encounter],N$4)</f>
        <v>0</v>
      </c>
      <c r="O1732" s="18">
        <f t="shared" si="185"/>
        <v>0</v>
      </c>
      <c r="P1732" s="1">
        <f t="shared" si="186"/>
        <v>0</v>
      </c>
      <c r="Q1732" s="1">
        <f t="shared" si="187"/>
        <v>0</v>
      </c>
      <c r="R1732" s="1">
        <f t="shared" si="188"/>
        <v>0</v>
      </c>
      <c r="S1732" s="2">
        <f>SUM($R$6:$R1732)/SUM($R$6:$R$1749)</f>
        <v>0.99977233450270608</v>
      </c>
    </row>
    <row r="1733" spans="1:19" x14ac:dyDescent="0.35">
      <c r="A1733">
        <v>1023083391</v>
      </c>
      <c r="B1733" t="s">
        <v>351</v>
      </c>
      <c r="C1733" t="s">
        <v>777</v>
      </c>
      <c r="D1733" s="1">
        <f>SUMIFS(T_PROF[claims],T_PROF[year],D$2,T_PROF[encounter],D$4,T_PROF[bill_npi],$A1733)</f>
        <v>0</v>
      </c>
      <c r="E1733" s="1">
        <f>SUMIFS(T_PROF[claims],T_PROF[year],E$2,T_PROF[encounter],E$4,T_PROF[bill_npi],$A1733)</f>
        <v>0</v>
      </c>
      <c r="F1733" s="1">
        <f t="shared" si="182"/>
        <v>0</v>
      </c>
      <c r="G1733" s="1">
        <f>SUMIFS(T_PROF[claims],T_PROF[year],G$2,T_PROF[encounter],G$4,T_PROF[bill_npi],$A1733)</f>
        <v>0</v>
      </c>
      <c r="H1733" s="1">
        <f>SUMIFS(T_PROF[claims],T_PROF[year],H$2,T_PROF[encounter],H$4,T_PROF[bill_npi],$A1733)</f>
        <v>0</v>
      </c>
      <c r="I1733" s="1">
        <f t="shared" si="183"/>
        <v>0</v>
      </c>
      <c r="J1733" s="1">
        <f>SUMIFS(T_PROF[claims],T_PROF[year],J$2,T_PROF[encounter],J$4,T_PROF[bill_npi],$A1733)</f>
        <v>0</v>
      </c>
      <c r="K1733" s="1">
        <f>SUMIFS(T_PROF[claims],T_PROF[year],K$2,T_PROF[encounter],K$4,T_PROF[bill_npi],$A1733)</f>
        <v>0</v>
      </c>
      <c r="L1733" s="1">
        <f t="shared" si="184"/>
        <v>0</v>
      </c>
      <c r="M1733" s="18">
        <f>SUMIFS(T_PROF[paid_amt],T_PROF[bill_npi],$A1733,T_PROF[year],M$2,T_PROF[encounter],M$4)</f>
        <v>0</v>
      </c>
      <c r="N1733" s="18">
        <f>SUMIFS(T_PROF[paid_amt],T_PROF[bill_npi],$A1733,T_PROF[year],N$2,T_PROF[encounter],N$4)</f>
        <v>0</v>
      </c>
      <c r="O1733" s="18">
        <f t="shared" si="185"/>
        <v>0</v>
      </c>
      <c r="P1733" s="1">
        <f t="shared" si="186"/>
        <v>0</v>
      </c>
      <c r="Q1733" s="1">
        <f t="shared" si="187"/>
        <v>0</v>
      </c>
      <c r="R1733" s="1">
        <f t="shared" si="188"/>
        <v>0</v>
      </c>
      <c r="S1733" s="2">
        <f>SUM($R$6:$R1733)/SUM($R$6:$R$1749)</f>
        <v>0.99977233450270608</v>
      </c>
    </row>
    <row r="1734" spans="1:19" x14ac:dyDescent="0.35">
      <c r="A1734">
        <v>1265888242</v>
      </c>
      <c r="B1734" t="s">
        <v>351</v>
      </c>
      <c r="C1734" t="s">
        <v>777</v>
      </c>
      <c r="D1734" s="1">
        <f>SUMIFS(T_PROF[claims],T_PROF[year],D$2,T_PROF[encounter],D$4,T_PROF[bill_npi],$A1734)</f>
        <v>0</v>
      </c>
      <c r="E1734" s="1">
        <f>SUMIFS(T_PROF[claims],T_PROF[year],E$2,T_PROF[encounter],E$4,T_PROF[bill_npi],$A1734)</f>
        <v>0</v>
      </c>
      <c r="F1734" s="1">
        <f t="shared" ref="F1734:F1749" si="189">SUM(D1734,E1734)</f>
        <v>0</v>
      </c>
      <c r="G1734" s="1">
        <f>SUMIFS(T_PROF[claims],T_PROF[year],G$2,T_PROF[encounter],G$4,T_PROF[bill_npi],$A1734)</f>
        <v>0</v>
      </c>
      <c r="H1734" s="1">
        <f>SUMIFS(T_PROF[claims],T_PROF[year],H$2,T_PROF[encounter],H$4,T_PROF[bill_npi],$A1734)</f>
        <v>2</v>
      </c>
      <c r="I1734" s="1">
        <f t="shared" ref="I1734:I1749" si="190">SUM(G1734,H1734)</f>
        <v>2</v>
      </c>
      <c r="J1734" s="1">
        <f>SUMIFS(T_PROF[claims],T_PROF[year],J$2,T_PROF[encounter],J$4,T_PROF[bill_npi],$A1734)</f>
        <v>0</v>
      </c>
      <c r="K1734" s="1">
        <f>SUMIFS(T_PROF[claims],T_PROF[year],K$2,T_PROF[encounter],K$4,T_PROF[bill_npi],$A1734)</f>
        <v>1</v>
      </c>
      <c r="L1734" s="1">
        <f t="shared" ref="L1734:L1749" si="191">SUM(J1734,K1734)</f>
        <v>1</v>
      </c>
      <c r="M1734" s="18">
        <f>SUMIFS(T_PROF[paid_amt],T_PROF[bill_npi],$A1734,T_PROF[year],M$2,T_PROF[encounter],M$4)</f>
        <v>0</v>
      </c>
      <c r="N1734" s="18">
        <f>SUMIFS(T_PROF[paid_amt],T_PROF[bill_npi],$A1734,T_PROF[year],N$2,T_PROF[encounter],N$4)</f>
        <v>3500</v>
      </c>
      <c r="O1734" s="18">
        <f t="shared" si="185"/>
        <v>3500</v>
      </c>
      <c r="P1734" s="1">
        <f t="shared" si="186"/>
        <v>0</v>
      </c>
      <c r="Q1734" s="1">
        <f t="shared" si="187"/>
        <v>1</v>
      </c>
      <c r="R1734" s="1">
        <f t="shared" si="188"/>
        <v>1</v>
      </c>
      <c r="S1734" s="2">
        <f>SUM($R$6:$R1734)/SUM($R$6:$R$1749)</f>
        <v>0.99980337979779155</v>
      </c>
    </row>
    <row r="1735" spans="1:19" x14ac:dyDescent="0.35">
      <c r="A1735">
        <v>1467981415</v>
      </c>
      <c r="B1735" t="s">
        <v>361</v>
      </c>
      <c r="C1735" t="s">
        <v>546</v>
      </c>
      <c r="D1735" s="1">
        <f>SUMIFS(T_PROF[claims],T_PROF[year],D$2,T_PROF[encounter],D$4,T_PROF[bill_npi],$A1735)</f>
        <v>0</v>
      </c>
      <c r="E1735" s="1">
        <f>SUMIFS(T_PROF[claims],T_PROF[year],E$2,T_PROF[encounter],E$4,T_PROF[bill_npi],$A1735)</f>
        <v>0</v>
      </c>
      <c r="F1735" s="1">
        <f t="shared" si="189"/>
        <v>0</v>
      </c>
      <c r="G1735" s="1">
        <f>SUMIFS(T_PROF[claims],T_PROF[year],G$2,T_PROF[encounter],G$4,T_PROF[bill_npi],$A1735)</f>
        <v>0</v>
      </c>
      <c r="H1735" s="1">
        <f>SUMIFS(T_PROF[claims],T_PROF[year],H$2,T_PROF[encounter],H$4,T_PROF[bill_npi],$A1735)</f>
        <v>0</v>
      </c>
      <c r="I1735" s="1">
        <f t="shared" si="190"/>
        <v>0</v>
      </c>
      <c r="J1735" s="1">
        <f>SUMIFS(T_PROF[claims],T_PROF[year],J$2,T_PROF[encounter],J$4,T_PROF[bill_npi],$A1735)</f>
        <v>0</v>
      </c>
      <c r="K1735" s="1">
        <f>SUMIFS(T_PROF[claims],T_PROF[year],K$2,T_PROF[encounter],K$4,T_PROF[bill_npi],$A1735)</f>
        <v>0</v>
      </c>
      <c r="L1735" s="1">
        <f t="shared" si="191"/>
        <v>0</v>
      </c>
      <c r="M1735" s="18">
        <f>SUMIFS(T_PROF[paid_amt],T_PROF[bill_npi],$A1735,T_PROF[year],M$2,T_PROF[encounter],M$4)</f>
        <v>0</v>
      </c>
      <c r="N1735" s="18">
        <f>SUMIFS(T_PROF[paid_amt],T_PROF[bill_npi],$A1735,T_PROF[year],N$2,T_PROF[encounter],N$4)</f>
        <v>0</v>
      </c>
      <c r="O1735" s="18">
        <f t="shared" ref="O1735:O1749" si="192">SUM(M1735:N1735)</f>
        <v>0</v>
      </c>
      <c r="P1735" s="1">
        <f t="shared" ref="P1735:P1749" si="193">AVERAGE(J1735,G1735,D1735)</f>
        <v>0</v>
      </c>
      <c r="Q1735" s="1">
        <f t="shared" ref="Q1735:Q1749" si="194">AVERAGE(K1735,H1735,E1735)</f>
        <v>0</v>
      </c>
      <c r="R1735" s="1">
        <f t="shared" ref="R1735:R1749" si="195">AVERAGE(L1735,I1735,F1735)</f>
        <v>0</v>
      </c>
      <c r="S1735" s="2">
        <f>SUM($R$6:$R1735)/SUM($R$6:$R$1749)</f>
        <v>0.99980337979779155</v>
      </c>
    </row>
    <row r="1736" spans="1:19" x14ac:dyDescent="0.35">
      <c r="A1736">
        <v>1194790527</v>
      </c>
      <c r="B1736" t="s">
        <v>356</v>
      </c>
      <c r="C1736" t="s">
        <v>777</v>
      </c>
      <c r="D1736" s="1">
        <f>SUMIFS(T_PROF[claims],T_PROF[year],D$2,T_PROF[encounter],D$4,T_PROF[bill_npi],$A1736)</f>
        <v>0</v>
      </c>
      <c r="E1736" s="1">
        <f>SUMIFS(T_PROF[claims],T_PROF[year],E$2,T_PROF[encounter],E$4,T_PROF[bill_npi],$A1736)</f>
        <v>0</v>
      </c>
      <c r="F1736" s="1">
        <f t="shared" si="189"/>
        <v>0</v>
      </c>
      <c r="G1736" s="1">
        <f>SUMIFS(T_PROF[claims],T_PROF[year],G$2,T_PROF[encounter],G$4,T_PROF[bill_npi],$A1736)</f>
        <v>0</v>
      </c>
      <c r="H1736" s="1">
        <f>SUMIFS(T_PROF[claims],T_PROF[year],H$2,T_PROF[encounter],H$4,T_PROF[bill_npi],$A1736)</f>
        <v>0</v>
      </c>
      <c r="I1736" s="1">
        <f t="shared" si="190"/>
        <v>0</v>
      </c>
      <c r="J1736" s="1">
        <f>SUMIFS(T_PROF[claims],T_PROF[year],J$2,T_PROF[encounter],J$4,T_PROF[bill_npi],$A1736)</f>
        <v>1</v>
      </c>
      <c r="K1736" s="1">
        <f>SUMIFS(T_PROF[claims],T_PROF[year],K$2,T_PROF[encounter],K$4,T_PROF[bill_npi],$A1736)</f>
        <v>0</v>
      </c>
      <c r="L1736" s="1">
        <f t="shared" si="191"/>
        <v>1</v>
      </c>
      <c r="M1736" s="18">
        <f>SUMIFS(T_PROF[paid_amt],T_PROF[bill_npi],$A1736,T_PROF[year],M$2,T_PROF[encounter],M$4)</f>
        <v>1720.75</v>
      </c>
      <c r="N1736" s="18">
        <f>SUMIFS(T_PROF[paid_amt],T_PROF[bill_npi],$A1736,T_PROF[year],N$2,T_PROF[encounter],N$4)</f>
        <v>0</v>
      </c>
      <c r="O1736" s="18">
        <f t="shared" si="192"/>
        <v>1720.75</v>
      </c>
      <c r="P1736" s="1">
        <f t="shared" si="193"/>
        <v>0.33333333333333331</v>
      </c>
      <c r="Q1736" s="1">
        <f t="shared" si="194"/>
        <v>0</v>
      </c>
      <c r="R1736" s="1">
        <f t="shared" si="195"/>
        <v>0.33333333333333331</v>
      </c>
      <c r="S1736" s="2">
        <f>SUM($R$6:$R1736)/SUM($R$6:$R$1749)</f>
        <v>0.99981372822948666</v>
      </c>
    </row>
    <row r="1737" spans="1:19" x14ac:dyDescent="0.35">
      <c r="A1737">
        <v>1902876535</v>
      </c>
      <c r="B1737" t="s">
        <v>351</v>
      </c>
      <c r="C1737" t="s">
        <v>777</v>
      </c>
      <c r="D1737" s="1">
        <f>SUMIFS(T_PROF[claims],T_PROF[year],D$2,T_PROF[encounter],D$4,T_PROF[bill_npi],$A1737)</f>
        <v>0</v>
      </c>
      <c r="E1737" s="1">
        <f>SUMIFS(T_PROF[claims],T_PROF[year],E$2,T_PROF[encounter],E$4,T_PROF[bill_npi],$A1737)</f>
        <v>0</v>
      </c>
      <c r="F1737" s="1">
        <f t="shared" si="189"/>
        <v>0</v>
      </c>
      <c r="G1737" s="1">
        <f>SUMIFS(T_PROF[claims],T_PROF[year],G$2,T_PROF[encounter],G$4,T_PROF[bill_npi],$A1737)</f>
        <v>0</v>
      </c>
      <c r="H1737" s="1">
        <f>SUMIFS(T_PROF[claims],T_PROF[year],H$2,T_PROF[encounter],H$4,T_PROF[bill_npi],$A1737)</f>
        <v>0</v>
      </c>
      <c r="I1737" s="1">
        <f t="shared" si="190"/>
        <v>0</v>
      </c>
      <c r="J1737" s="1">
        <f>SUMIFS(T_PROF[claims],T_PROF[year],J$2,T_PROF[encounter],J$4,T_PROF[bill_npi],$A1737)</f>
        <v>0</v>
      </c>
      <c r="K1737" s="1">
        <f>SUMIFS(T_PROF[claims],T_PROF[year],K$2,T_PROF[encounter],K$4,T_PROF[bill_npi],$A1737)</f>
        <v>0</v>
      </c>
      <c r="L1737" s="1">
        <f t="shared" si="191"/>
        <v>0</v>
      </c>
      <c r="M1737" s="18">
        <f>SUMIFS(T_PROF[paid_amt],T_PROF[bill_npi],$A1737,T_PROF[year],M$2,T_PROF[encounter],M$4)</f>
        <v>0</v>
      </c>
      <c r="N1737" s="18">
        <f>SUMIFS(T_PROF[paid_amt],T_PROF[bill_npi],$A1737,T_PROF[year],N$2,T_PROF[encounter],N$4)</f>
        <v>0</v>
      </c>
      <c r="O1737" s="18">
        <f t="shared" si="192"/>
        <v>0</v>
      </c>
      <c r="P1737" s="1">
        <f t="shared" si="193"/>
        <v>0</v>
      </c>
      <c r="Q1737" s="1">
        <f t="shared" si="194"/>
        <v>0</v>
      </c>
      <c r="R1737" s="1">
        <f t="shared" si="195"/>
        <v>0</v>
      </c>
      <c r="S1737" s="2">
        <f>SUM($R$6:$R1737)/SUM($R$6:$R$1749)</f>
        <v>0.99981372822948666</v>
      </c>
    </row>
    <row r="1738" spans="1:19" x14ac:dyDescent="0.35">
      <c r="A1738">
        <v>1316260375</v>
      </c>
      <c r="B1738" t="s">
        <v>351</v>
      </c>
      <c r="C1738" t="s">
        <v>777</v>
      </c>
      <c r="D1738" s="1">
        <f>SUMIFS(T_PROF[claims],T_PROF[year],D$2,T_PROF[encounter],D$4,T_PROF[bill_npi],$A1738)</f>
        <v>0</v>
      </c>
      <c r="E1738" s="1">
        <f>SUMIFS(T_PROF[claims],T_PROF[year],E$2,T_PROF[encounter],E$4,T_PROF[bill_npi],$A1738)</f>
        <v>2</v>
      </c>
      <c r="F1738" s="1">
        <f t="shared" si="189"/>
        <v>2</v>
      </c>
      <c r="G1738" s="1">
        <f>SUMIFS(T_PROF[claims],T_PROF[year],G$2,T_PROF[encounter],G$4,T_PROF[bill_npi],$A1738)</f>
        <v>0</v>
      </c>
      <c r="H1738" s="1">
        <f>SUMIFS(T_PROF[claims],T_PROF[year],H$2,T_PROF[encounter],H$4,T_PROF[bill_npi],$A1738)</f>
        <v>0</v>
      </c>
      <c r="I1738" s="1">
        <f t="shared" si="190"/>
        <v>0</v>
      </c>
      <c r="J1738" s="1">
        <f>SUMIFS(T_PROF[claims],T_PROF[year],J$2,T_PROF[encounter],J$4,T_PROF[bill_npi],$A1738)</f>
        <v>0</v>
      </c>
      <c r="K1738" s="1">
        <f>SUMIFS(T_PROF[claims],T_PROF[year],K$2,T_PROF[encounter],K$4,T_PROF[bill_npi],$A1738)</f>
        <v>0</v>
      </c>
      <c r="L1738" s="1">
        <f t="shared" si="191"/>
        <v>0</v>
      </c>
      <c r="M1738" s="18">
        <f>SUMIFS(T_PROF[paid_amt],T_PROF[bill_npi],$A1738,T_PROF[year],M$2,T_PROF[encounter],M$4)</f>
        <v>0</v>
      </c>
      <c r="N1738" s="18">
        <f>SUMIFS(T_PROF[paid_amt],T_PROF[bill_npi],$A1738,T_PROF[year],N$2,T_PROF[encounter],N$4)</f>
        <v>0</v>
      </c>
      <c r="O1738" s="18">
        <f t="shared" si="192"/>
        <v>0</v>
      </c>
      <c r="P1738" s="1">
        <f t="shared" si="193"/>
        <v>0</v>
      </c>
      <c r="Q1738" s="1">
        <f t="shared" si="194"/>
        <v>0.66666666666666663</v>
      </c>
      <c r="R1738" s="1">
        <f t="shared" si="195"/>
        <v>0.66666666666666663</v>
      </c>
      <c r="S1738" s="2">
        <f>SUM($R$6:$R1738)/SUM($R$6:$R$1749)</f>
        <v>0.99983442509287712</v>
      </c>
    </row>
    <row r="1739" spans="1:19" x14ac:dyDescent="0.35">
      <c r="A1739">
        <v>1437231701</v>
      </c>
      <c r="B1739" t="s">
        <v>351</v>
      </c>
      <c r="C1739" t="s">
        <v>777</v>
      </c>
      <c r="D1739" s="1">
        <f>SUMIFS(T_PROF[claims],T_PROF[year],D$2,T_PROF[encounter],D$4,T_PROF[bill_npi],$A1739)</f>
        <v>0</v>
      </c>
      <c r="E1739" s="1">
        <f>SUMIFS(T_PROF[claims],T_PROF[year],E$2,T_PROF[encounter],E$4,T_PROF[bill_npi],$A1739)</f>
        <v>0</v>
      </c>
      <c r="F1739" s="1">
        <f t="shared" si="189"/>
        <v>0</v>
      </c>
      <c r="G1739" s="1">
        <f>SUMIFS(T_PROF[claims],T_PROF[year],G$2,T_PROF[encounter],G$4,T_PROF[bill_npi],$A1739)</f>
        <v>0</v>
      </c>
      <c r="H1739" s="1">
        <f>SUMIFS(T_PROF[claims],T_PROF[year],H$2,T_PROF[encounter],H$4,T_PROF[bill_npi],$A1739)</f>
        <v>2</v>
      </c>
      <c r="I1739" s="1">
        <f t="shared" si="190"/>
        <v>2</v>
      </c>
      <c r="J1739" s="1">
        <f>SUMIFS(T_PROF[claims],T_PROF[year],J$2,T_PROF[encounter],J$4,T_PROF[bill_npi],$A1739)</f>
        <v>0</v>
      </c>
      <c r="K1739" s="1">
        <f>SUMIFS(T_PROF[claims],T_PROF[year],K$2,T_PROF[encounter],K$4,T_PROF[bill_npi],$A1739)</f>
        <v>1</v>
      </c>
      <c r="L1739" s="1">
        <f t="shared" si="191"/>
        <v>1</v>
      </c>
      <c r="M1739" s="18">
        <f>SUMIFS(T_PROF[paid_amt],T_PROF[bill_npi],$A1739,T_PROF[year],M$2,T_PROF[encounter],M$4)</f>
        <v>0</v>
      </c>
      <c r="N1739" s="18">
        <f>SUMIFS(T_PROF[paid_amt],T_PROF[bill_npi],$A1739,T_PROF[year],N$2,T_PROF[encounter],N$4)</f>
        <v>3000</v>
      </c>
      <c r="O1739" s="18">
        <f t="shared" si="192"/>
        <v>3000</v>
      </c>
      <c r="P1739" s="1">
        <f t="shared" si="193"/>
        <v>0</v>
      </c>
      <c r="Q1739" s="1">
        <f t="shared" si="194"/>
        <v>1</v>
      </c>
      <c r="R1739" s="1">
        <f t="shared" si="195"/>
        <v>1</v>
      </c>
      <c r="S1739" s="2">
        <f>SUM($R$6:$R1739)/SUM($R$6:$R$1749)</f>
        <v>0.99986547038796258</v>
      </c>
    </row>
    <row r="1740" spans="1:19" x14ac:dyDescent="0.35">
      <c r="A1740">
        <v>1750345682</v>
      </c>
      <c r="B1740" t="s">
        <v>357</v>
      </c>
      <c r="C1740" t="s">
        <v>2208</v>
      </c>
      <c r="D1740" s="1">
        <f>SUMIFS(T_PROF[claims],T_PROF[year],D$2,T_PROF[encounter],D$4,T_PROF[bill_npi],$A1740)</f>
        <v>0</v>
      </c>
      <c r="E1740" s="1">
        <f>SUMIFS(T_PROF[claims],T_PROF[year],E$2,T_PROF[encounter],E$4,T_PROF[bill_npi],$A1740)</f>
        <v>0</v>
      </c>
      <c r="F1740" s="1">
        <f t="shared" si="189"/>
        <v>0</v>
      </c>
      <c r="G1740" s="1">
        <f>SUMIFS(T_PROF[claims],T_PROF[year],G$2,T_PROF[encounter],G$4,T_PROF[bill_npi],$A1740)</f>
        <v>0</v>
      </c>
      <c r="H1740" s="1">
        <f>SUMIFS(T_PROF[claims],T_PROF[year],H$2,T_PROF[encounter],H$4,T_PROF[bill_npi],$A1740)</f>
        <v>0</v>
      </c>
      <c r="I1740" s="1">
        <f t="shared" si="190"/>
        <v>0</v>
      </c>
      <c r="J1740" s="1">
        <f>SUMIFS(T_PROF[claims],T_PROF[year],J$2,T_PROF[encounter],J$4,T_PROF[bill_npi],$A1740)</f>
        <v>0</v>
      </c>
      <c r="K1740" s="1">
        <f>SUMIFS(T_PROF[claims],T_PROF[year],K$2,T_PROF[encounter],K$4,T_PROF[bill_npi],$A1740)</f>
        <v>0</v>
      </c>
      <c r="L1740" s="1">
        <f t="shared" si="191"/>
        <v>0</v>
      </c>
      <c r="M1740" s="18">
        <f>SUMIFS(T_PROF[paid_amt],T_PROF[bill_npi],$A1740,T_PROF[year],M$2,T_PROF[encounter],M$4)</f>
        <v>0</v>
      </c>
      <c r="N1740" s="18">
        <f>SUMIFS(T_PROF[paid_amt],T_PROF[bill_npi],$A1740,T_PROF[year],N$2,T_PROF[encounter],N$4)</f>
        <v>0</v>
      </c>
      <c r="O1740" s="18">
        <f t="shared" si="192"/>
        <v>0</v>
      </c>
      <c r="P1740" s="1">
        <f t="shared" si="193"/>
        <v>0</v>
      </c>
      <c r="Q1740" s="1">
        <f t="shared" si="194"/>
        <v>0</v>
      </c>
      <c r="R1740" s="1">
        <f t="shared" si="195"/>
        <v>0</v>
      </c>
      <c r="S1740" s="2">
        <f>SUM($R$6:$R1740)/SUM($R$6:$R$1749)</f>
        <v>0.99986547038796258</v>
      </c>
    </row>
    <row r="1741" spans="1:19" x14ac:dyDescent="0.35">
      <c r="A1741">
        <v>1134102080</v>
      </c>
      <c r="B1741" t="s">
        <v>353</v>
      </c>
      <c r="C1741" t="s">
        <v>3196</v>
      </c>
      <c r="D1741" s="1">
        <f>SUMIFS(T_PROF[claims],T_PROF[year],D$2,T_PROF[encounter],D$4,T_PROF[bill_npi],$A1741)</f>
        <v>0</v>
      </c>
      <c r="E1741" s="1">
        <f>SUMIFS(T_PROF[claims],T_PROF[year],E$2,T_PROF[encounter],E$4,T_PROF[bill_npi],$A1741)</f>
        <v>0</v>
      </c>
      <c r="F1741" s="1">
        <f t="shared" si="189"/>
        <v>0</v>
      </c>
      <c r="G1741" s="1">
        <f>SUMIFS(T_PROF[claims],T_PROF[year],G$2,T_PROF[encounter],G$4,T_PROF[bill_npi],$A1741)</f>
        <v>0</v>
      </c>
      <c r="H1741" s="1">
        <f>SUMIFS(T_PROF[claims],T_PROF[year],H$2,T_PROF[encounter],H$4,T_PROF[bill_npi],$A1741)</f>
        <v>2</v>
      </c>
      <c r="I1741" s="1">
        <f t="shared" si="190"/>
        <v>2</v>
      </c>
      <c r="J1741" s="1">
        <f>SUMIFS(T_PROF[claims],T_PROF[year],J$2,T_PROF[encounter],J$4,T_PROF[bill_npi],$A1741)</f>
        <v>0</v>
      </c>
      <c r="K1741" s="1">
        <f>SUMIFS(T_PROF[claims],T_PROF[year],K$2,T_PROF[encounter],K$4,T_PROF[bill_npi],$A1741)</f>
        <v>0</v>
      </c>
      <c r="L1741" s="1">
        <f t="shared" si="191"/>
        <v>0</v>
      </c>
      <c r="M1741" s="18">
        <f>SUMIFS(T_PROF[paid_amt],T_PROF[bill_npi],$A1741,T_PROF[year],M$2,T_PROF[encounter],M$4)</f>
        <v>0</v>
      </c>
      <c r="N1741" s="18">
        <f>SUMIFS(T_PROF[paid_amt],T_PROF[bill_npi],$A1741,T_PROF[year],N$2,T_PROF[encounter],N$4)</f>
        <v>0</v>
      </c>
      <c r="O1741" s="18">
        <f t="shared" si="192"/>
        <v>0</v>
      </c>
      <c r="P1741" s="1">
        <f t="shared" si="193"/>
        <v>0</v>
      </c>
      <c r="Q1741" s="1">
        <f t="shared" si="194"/>
        <v>0.66666666666666663</v>
      </c>
      <c r="R1741" s="1">
        <f t="shared" si="195"/>
        <v>0.66666666666666663</v>
      </c>
      <c r="S1741" s="2">
        <f>SUM($R$6:$R1741)/SUM($R$6:$R$1749)</f>
        <v>0.99988616725135304</v>
      </c>
    </row>
    <row r="1742" spans="1:19" x14ac:dyDescent="0.35">
      <c r="A1742">
        <v>1003859869</v>
      </c>
      <c r="B1742" t="s">
        <v>357</v>
      </c>
      <c r="C1742" t="s">
        <v>2208</v>
      </c>
      <c r="D1742" s="1">
        <f>SUMIFS(T_PROF[claims],T_PROF[year],D$2,T_PROF[encounter],D$4,T_PROF[bill_npi],$A1742)</f>
        <v>0</v>
      </c>
      <c r="E1742" s="1">
        <f>SUMIFS(T_PROF[claims],T_PROF[year],E$2,T_PROF[encounter],E$4,T_PROF[bill_npi],$A1742)</f>
        <v>0</v>
      </c>
      <c r="F1742" s="1">
        <f t="shared" si="189"/>
        <v>0</v>
      </c>
      <c r="G1742" s="1">
        <f>SUMIFS(T_PROF[claims],T_PROF[year],G$2,T_PROF[encounter],G$4,T_PROF[bill_npi],$A1742)</f>
        <v>0</v>
      </c>
      <c r="H1742" s="1">
        <f>SUMIFS(T_PROF[claims],T_PROF[year],H$2,T_PROF[encounter],H$4,T_PROF[bill_npi],$A1742)</f>
        <v>0</v>
      </c>
      <c r="I1742" s="1">
        <f t="shared" si="190"/>
        <v>0</v>
      </c>
      <c r="J1742" s="1">
        <f>SUMIFS(T_PROF[claims],T_PROF[year],J$2,T_PROF[encounter],J$4,T_PROF[bill_npi],$A1742)</f>
        <v>0</v>
      </c>
      <c r="K1742" s="1">
        <f>SUMIFS(T_PROF[claims],T_PROF[year],K$2,T_PROF[encounter],K$4,T_PROF[bill_npi],$A1742)</f>
        <v>0</v>
      </c>
      <c r="L1742" s="1">
        <f t="shared" si="191"/>
        <v>0</v>
      </c>
      <c r="M1742" s="18">
        <f>SUMIFS(T_PROF[paid_amt],T_PROF[bill_npi],$A1742,T_PROF[year],M$2,T_PROF[encounter],M$4)</f>
        <v>0</v>
      </c>
      <c r="N1742" s="18">
        <f>SUMIFS(T_PROF[paid_amt],T_PROF[bill_npi],$A1742,T_PROF[year],N$2,T_PROF[encounter],N$4)</f>
        <v>0</v>
      </c>
      <c r="O1742" s="18">
        <f t="shared" si="192"/>
        <v>0</v>
      </c>
      <c r="P1742" s="1">
        <f t="shared" si="193"/>
        <v>0</v>
      </c>
      <c r="Q1742" s="1">
        <f t="shared" si="194"/>
        <v>0</v>
      </c>
      <c r="R1742" s="1">
        <f t="shared" si="195"/>
        <v>0</v>
      </c>
      <c r="S1742" s="2">
        <f>SUM($R$6:$R1742)/SUM($R$6:$R$1749)</f>
        <v>0.99988616725135304</v>
      </c>
    </row>
    <row r="1743" spans="1:19" x14ac:dyDescent="0.35">
      <c r="A1743">
        <v>1962427047</v>
      </c>
      <c r="B1743" t="s">
        <v>357</v>
      </c>
      <c r="C1743" t="s">
        <v>2208</v>
      </c>
      <c r="D1743" s="1">
        <f>SUMIFS(T_PROF[claims],T_PROF[year],D$2,T_PROF[encounter],D$4,T_PROF[bill_npi],$A1743)</f>
        <v>2</v>
      </c>
      <c r="E1743" s="1">
        <f>SUMIFS(T_PROF[claims],T_PROF[year],E$2,T_PROF[encounter],E$4,T_PROF[bill_npi],$A1743)</f>
        <v>0</v>
      </c>
      <c r="F1743" s="1">
        <f t="shared" si="189"/>
        <v>2</v>
      </c>
      <c r="G1743" s="1">
        <f>SUMIFS(T_PROF[claims],T_PROF[year],G$2,T_PROF[encounter],G$4,T_PROF[bill_npi],$A1743)</f>
        <v>0</v>
      </c>
      <c r="H1743" s="1">
        <f>SUMIFS(T_PROF[claims],T_PROF[year],H$2,T_PROF[encounter],H$4,T_PROF[bill_npi],$A1743)</f>
        <v>0</v>
      </c>
      <c r="I1743" s="1">
        <f t="shared" si="190"/>
        <v>0</v>
      </c>
      <c r="J1743" s="1">
        <f>SUMIFS(T_PROF[claims],T_PROF[year],J$2,T_PROF[encounter],J$4,T_PROF[bill_npi],$A1743)</f>
        <v>0</v>
      </c>
      <c r="K1743" s="1">
        <f>SUMIFS(T_PROF[claims],T_PROF[year],K$2,T_PROF[encounter],K$4,T_PROF[bill_npi],$A1743)</f>
        <v>0</v>
      </c>
      <c r="L1743" s="1">
        <f t="shared" si="191"/>
        <v>0</v>
      </c>
      <c r="M1743" s="18">
        <f>SUMIFS(T_PROF[paid_amt],T_PROF[bill_npi],$A1743,T_PROF[year],M$2,T_PROF[encounter],M$4)</f>
        <v>0</v>
      </c>
      <c r="N1743" s="18">
        <f>SUMIFS(T_PROF[paid_amt],T_PROF[bill_npi],$A1743,T_PROF[year],N$2,T_PROF[encounter],N$4)</f>
        <v>0</v>
      </c>
      <c r="O1743" s="18">
        <f t="shared" si="192"/>
        <v>0</v>
      </c>
      <c r="P1743" s="1">
        <f t="shared" si="193"/>
        <v>0.66666666666666663</v>
      </c>
      <c r="Q1743" s="1">
        <f t="shared" si="194"/>
        <v>0</v>
      </c>
      <c r="R1743" s="1">
        <f t="shared" si="195"/>
        <v>0.66666666666666663</v>
      </c>
      <c r="S1743" s="2">
        <f>SUM($R$6:$R1743)/SUM($R$6:$R$1749)</f>
        <v>0.99990686411474339</v>
      </c>
    </row>
    <row r="1744" spans="1:19" x14ac:dyDescent="0.35">
      <c r="A1744">
        <v>1407083769</v>
      </c>
      <c r="B1744" t="s">
        <v>351</v>
      </c>
      <c r="C1744" t="s">
        <v>777</v>
      </c>
      <c r="D1744" s="1">
        <f>SUMIFS(T_PROF[claims],T_PROF[year],D$2,T_PROF[encounter],D$4,T_PROF[bill_npi],$A1744)</f>
        <v>2</v>
      </c>
      <c r="E1744" s="1">
        <f>SUMIFS(T_PROF[claims],T_PROF[year],E$2,T_PROF[encounter],E$4,T_PROF[bill_npi],$A1744)</f>
        <v>0</v>
      </c>
      <c r="F1744" s="1">
        <f t="shared" si="189"/>
        <v>2</v>
      </c>
      <c r="G1744" s="1">
        <f>SUMIFS(T_PROF[claims],T_PROF[year],G$2,T_PROF[encounter],G$4,T_PROF[bill_npi],$A1744)</f>
        <v>0</v>
      </c>
      <c r="H1744" s="1">
        <f>SUMIFS(T_PROF[claims],T_PROF[year],H$2,T_PROF[encounter],H$4,T_PROF[bill_npi],$A1744)</f>
        <v>0</v>
      </c>
      <c r="I1744" s="1">
        <f t="shared" si="190"/>
        <v>0</v>
      </c>
      <c r="J1744" s="1">
        <f>SUMIFS(T_PROF[claims],T_PROF[year],J$2,T_PROF[encounter],J$4,T_PROF[bill_npi],$A1744)</f>
        <v>1</v>
      </c>
      <c r="K1744" s="1">
        <f>SUMIFS(T_PROF[claims],T_PROF[year],K$2,T_PROF[encounter],K$4,T_PROF[bill_npi],$A1744)</f>
        <v>0</v>
      </c>
      <c r="L1744" s="1">
        <f t="shared" si="191"/>
        <v>1</v>
      </c>
      <c r="M1744" s="18">
        <f>SUMIFS(T_PROF[paid_amt],T_PROF[bill_npi],$A1744,T_PROF[year],M$2,T_PROF[encounter],M$4)</f>
        <v>1720.75</v>
      </c>
      <c r="N1744" s="18">
        <f>SUMIFS(T_PROF[paid_amt],T_PROF[bill_npi],$A1744,T_PROF[year],N$2,T_PROF[encounter],N$4)</f>
        <v>0</v>
      </c>
      <c r="O1744" s="18">
        <f t="shared" si="192"/>
        <v>1720.75</v>
      </c>
      <c r="P1744" s="1">
        <f t="shared" si="193"/>
        <v>1</v>
      </c>
      <c r="Q1744" s="1">
        <f t="shared" si="194"/>
        <v>0</v>
      </c>
      <c r="R1744" s="1">
        <f t="shared" si="195"/>
        <v>1</v>
      </c>
      <c r="S1744" s="2">
        <f>SUM($R$6:$R1744)/SUM($R$6:$R$1749)</f>
        <v>0.99993790940982896</v>
      </c>
    </row>
    <row r="1745" spans="1:19" x14ac:dyDescent="0.35">
      <c r="A1745">
        <v>1437151354</v>
      </c>
      <c r="B1745" t="s">
        <v>351</v>
      </c>
      <c r="C1745" t="s">
        <v>777</v>
      </c>
      <c r="D1745" s="1">
        <f>SUMIFS(T_PROF[claims],T_PROF[year],D$2,T_PROF[encounter],D$4,T_PROF[bill_npi],$A1745)</f>
        <v>0</v>
      </c>
      <c r="E1745" s="1">
        <f>SUMIFS(T_PROF[claims],T_PROF[year],E$2,T_PROF[encounter],E$4,T_PROF[bill_npi],$A1745)</f>
        <v>0</v>
      </c>
      <c r="F1745" s="1">
        <f t="shared" si="189"/>
        <v>0</v>
      </c>
      <c r="G1745" s="1">
        <f>SUMIFS(T_PROF[claims],T_PROF[year],G$2,T_PROF[encounter],G$4,T_PROF[bill_npi],$A1745)</f>
        <v>2</v>
      </c>
      <c r="H1745" s="1">
        <f>SUMIFS(T_PROF[claims],T_PROF[year],H$2,T_PROF[encounter],H$4,T_PROF[bill_npi],$A1745)</f>
        <v>0</v>
      </c>
      <c r="I1745" s="1">
        <f t="shared" si="190"/>
        <v>2</v>
      </c>
      <c r="J1745" s="1">
        <f>SUMIFS(T_PROF[claims],T_PROF[year],J$2,T_PROF[encounter],J$4,T_PROF[bill_npi],$A1745)</f>
        <v>2</v>
      </c>
      <c r="K1745" s="1">
        <f>SUMIFS(T_PROF[claims],T_PROF[year],K$2,T_PROF[encounter],K$4,T_PROF[bill_npi],$A1745)</f>
        <v>0</v>
      </c>
      <c r="L1745" s="1">
        <f t="shared" si="191"/>
        <v>2</v>
      </c>
      <c r="M1745" s="18">
        <f>SUMIFS(T_PROF[paid_amt],T_PROF[bill_npi],$A1745,T_PROF[year],M$2,T_PROF[encounter],M$4)</f>
        <v>0</v>
      </c>
      <c r="N1745" s="18">
        <f>SUMIFS(T_PROF[paid_amt],T_PROF[bill_npi],$A1745,T_PROF[year],N$2,T_PROF[encounter],N$4)</f>
        <v>0</v>
      </c>
      <c r="O1745" s="18">
        <f t="shared" si="192"/>
        <v>0</v>
      </c>
      <c r="P1745" s="1">
        <f t="shared" si="193"/>
        <v>1.3333333333333333</v>
      </c>
      <c r="Q1745" s="1">
        <f t="shared" si="194"/>
        <v>0</v>
      </c>
      <c r="R1745" s="1">
        <f t="shared" si="195"/>
        <v>1.3333333333333333</v>
      </c>
      <c r="S1745" s="2">
        <f>SUM($R$6:$R1745)/SUM($R$6:$R$1749)</f>
        <v>0.99997930313660965</v>
      </c>
    </row>
    <row r="1746" spans="1:19" x14ac:dyDescent="0.35">
      <c r="A1746">
        <v>1265527220</v>
      </c>
      <c r="B1746" t="s">
        <v>351</v>
      </c>
      <c r="C1746" t="s">
        <v>777</v>
      </c>
      <c r="D1746" s="1">
        <f>SUMIFS(T_PROF[claims],T_PROF[year],D$2,T_PROF[encounter],D$4,T_PROF[bill_npi],$A1746)</f>
        <v>0</v>
      </c>
      <c r="E1746" s="1">
        <f>SUMIFS(T_PROF[claims],T_PROF[year],E$2,T_PROF[encounter],E$4,T_PROF[bill_npi],$A1746)</f>
        <v>0</v>
      </c>
      <c r="F1746" s="1">
        <f t="shared" si="189"/>
        <v>0</v>
      </c>
      <c r="G1746" s="1">
        <f>SUMIFS(T_PROF[claims],T_PROF[year],G$2,T_PROF[encounter],G$4,T_PROF[bill_npi],$A1746)</f>
        <v>0</v>
      </c>
      <c r="H1746" s="1">
        <f>SUMIFS(T_PROF[claims],T_PROF[year],H$2,T_PROF[encounter],H$4,T_PROF[bill_npi],$A1746)</f>
        <v>0</v>
      </c>
      <c r="I1746" s="1">
        <f t="shared" si="190"/>
        <v>0</v>
      </c>
      <c r="J1746" s="1">
        <f>SUMIFS(T_PROF[claims],T_PROF[year],J$2,T_PROF[encounter],J$4,T_PROF[bill_npi],$A1746)</f>
        <v>0</v>
      </c>
      <c r="K1746" s="1">
        <f>SUMIFS(T_PROF[claims],T_PROF[year],K$2,T_PROF[encounter],K$4,T_PROF[bill_npi],$A1746)</f>
        <v>0</v>
      </c>
      <c r="L1746" s="1">
        <f t="shared" si="191"/>
        <v>0</v>
      </c>
      <c r="M1746" s="18">
        <f>SUMIFS(T_PROF[paid_amt],T_PROF[bill_npi],$A1746,T_PROF[year],M$2,T_PROF[encounter],M$4)</f>
        <v>0</v>
      </c>
      <c r="N1746" s="18">
        <f>SUMIFS(T_PROF[paid_amt],T_PROF[bill_npi],$A1746,T_PROF[year],N$2,T_PROF[encounter],N$4)</f>
        <v>0</v>
      </c>
      <c r="O1746" s="18">
        <f t="shared" si="192"/>
        <v>0</v>
      </c>
      <c r="P1746" s="1">
        <f t="shared" si="193"/>
        <v>0</v>
      </c>
      <c r="Q1746" s="1">
        <f t="shared" si="194"/>
        <v>0</v>
      </c>
      <c r="R1746" s="1">
        <f t="shared" si="195"/>
        <v>0</v>
      </c>
      <c r="S1746" s="2">
        <f>SUM($R$6:$R1746)/SUM($R$6:$R$1749)</f>
        <v>0.99997930313660965</v>
      </c>
    </row>
    <row r="1747" spans="1:19" x14ac:dyDescent="0.35">
      <c r="A1747">
        <v>1487937702</v>
      </c>
      <c r="B1747" t="s">
        <v>374</v>
      </c>
      <c r="C1747" t="s">
        <v>714</v>
      </c>
      <c r="D1747" s="1">
        <f>SUMIFS(T_PROF[claims],T_PROF[year],D$2,T_PROF[encounter],D$4,T_PROF[bill_npi],$A1747)</f>
        <v>0</v>
      </c>
      <c r="E1747" s="1">
        <f>SUMIFS(T_PROF[claims],T_PROF[year],E$2,T_PROF[encounter],E$4,T_PROF[bill_npi],$A1747)</f>
        <v>0</v>
      </c>
      <c r="F1747" s="1">
        <f t="shared" si="189"/>
        <v>0</v>
      </c>
      <c r="G1747" s="1">
        <f>SUMIFS(T_PROF[claims],T_PROF[year],G$2,T_PROF[encounter],G$4,T_PROF[bill_npi],$A1747)</f>
        <v>0</v>
      </c>
      <c r="H1747" s="1">
        <f>SUMIFS(T_PROF[claims],T_PROF[year],H$2,T_PROF[encounter],H$4,T_PROF[bill_npi],$A1747)</f>
        <v>0</v>
      </c>
      <c r="I1747" s="1">
        <f t="shared" si="190"/>
        <v>0</v>
      </c>
      <c r="J1747" s="1">
        <f>SUMIFS(T_PROF[claims],T_PROF[year],J$2,T_PROF[encounter],J$4,T_PROF[bill_npi],$A1747)</f>
        <v>0</v>
      </c>
      <c r="K1747" s="1">
        <f>SUMIFS(T_PROF[claims],T_PROF[year],K$2,T_PROF[encounter],K$4,T_PROF[bill_npi],$A1747)</f>
        <v>0</v>
      </c>
      <c r="L1747" s="1">
        <f t="shared" si="191"/>
        <v>0</v>
      </c>
      <c r="M1747" s="18">
        <f>SUMIFS(T_PROF[paid_amt],T_PROF[bill_npi],$A1747,T_PROF[year],M$2,T_PROF[encounter],M$4)</f>
        <v>0</v>
      </c>
      <c r="N1747" s="18">
        <f>SUMIFS(T_PROF[paid_amt],T_PROF[bill_npi],$A1747,T_PROF[year],N$2,T_PROF[encounter],N$4)</f>
        <v>0</v>
      </c>
      <c r="O1747" s="18">
        <f t="shared" si="192"/>
        <v>0</v>
      </c>
      <c r="P1747" s="1">
        <f t="shared" si="193"/>
        <v>0</v>
      </c>
      <c r="Q1747" s="1">
        <f t="shared" si="194"/>
        <v>0</v>
      </c>
      <c r="R1747" s="1">
        <f t="shared" si="195"/>
        <v>0</v>
      </c>
      <c r="S1747" s="2">
        <f>SUM($R$6:$R1747)/SUM($R$6:$R$1749)</f>
        <v>0.99997930313660965</v>
      </c>
    </row>
    <row r="1748" spans="1:19" x14ac:dyDescent="0.35">
      <c r="A1748">
        <v>1922020197</v>
      </c>
      <c r="B1748" t="s">
        <v>361</v>
      </c>
      <c r="C1748" t="s">
        <v>546</v>
      </c>
      <c r="D1748" s="1">
        <f>SUMIFS(T_PROF[claims],T_PROF[year],D$2,T_PROF[encounter],D$4,T_PROF[bill_npi],$A1748)</f>
        <v>2</v>
      </c>
      <c r="E1748" s="1">
        <f>SUMIFS(T_PROF[claims],T_PROF[year],E$2,T_PROF[encounter],E$4,T_PROF[bill_npi],$A1748)</f>
        <v>0</v>
      </c>
      <c r="F1748" s="1">
        <f t="shared" si="189"/>
        <v>2</v>
      </c>
      <c r="G1748" s="1">
        <f>SUMIFS(T_PROF[claims],T_PROF[year],G$2,T_PROF[encounter],G$4,T_PROF[bill_npi],$A1748)</f>
        <v>0</v>
      </c>
      <c r="H1748" s="1">
        <f>SUMIFS(T_PROF[claims],T_PROF[year],H$2,T_PROF[encounter],H$4,T_PROF[bill_npi],$A1748)</f>
        <v>0</v>
      </c>
      <c r="I1748" s="1">
        <f t="shared" si="190"/>
        <v>0</v>
      </c>
      <c r="J1748" s="1">
        <f>SUMIFS(T_PROF[claims],T_PROF[year],J$2,T_PROF[encounter],J$4,T_PROF[bill_npi],$A1748)</f>
        <v>0</v>
      </c>
      <c r="K1748" s="1">
        <f>SUMIFS(T_PROF[claims],T_PROF[year],K$2,T_PROF[encounter],K$4,T_PROF[bill_npi],$A1748)</f>
        <v>0</v>
      </c>
      <c r="L1748" s="1">
        <f t="shared" si="191"/>
        <v>0</v>
      </c>
      <c r="M1748" s="18">
        <f>SUMIFS(T_PROF[paid_amt],T_PROF[bill_npi],$A1748,T_PROF[year],M$2,T_PROF[encounter],M$4)</f>
        <v>0</v>
      </c>
      <c r="N1748" s="18">
        <f>SUMIFS(T_PROF[paid_amt],T_PROF[bill_npi],$A1748,T_PROF[year],N$2,T_PROF[encounter],N$4)</f>
        <v>0</v>
      </c>
      <c r="O1748" s="18">
        <f t="shared" si="192"/>
        <v>0</v>
      </c>
      <c r="P1748" s="1">
        <f t="shared" si="193"/>
        <v>0.66666666666666663</v>
      </c>
      <c r="Q1748" s="1">
        <f t="shared" si="194"/>
        <v>0</v>
      </c>
      <c r="R1748" s="1">
        <f t="shared" si="195"/>
        <v>0.66666666666666663</v>
      </c>
      <c r="S1748" s="2">
        <f>SUM($R$6:$R1748)/SUM($R$6:$R$1749)</f>
        <v>1</v>
      </c>
    </row>
    <row r="1749" spans="1:19" x14ac:dyDescent="0.35">
      <c r="A1749">
        <v>1548329493</v>
      </c>
      <c r="B1749" t="s">
        <v>351</v>
      </c>
      <c r="C1749" t="s">
        <v>777</v>
      </c>
      <c r="D1749" s="1">
        <f>SUMIFS(T_PROF[claims],T_PROF[year],D$2,T_PROF[encounter],D$4,T_PROF[bill_npi],$A1749)</f>
        <v>0</v>
      </c>
      <c r="E1749" s="1">
        <f>SUMIFS(T_PROF[claims],T_PROF[year],E$2,T_PROF[encounter],E$4,T_PROF[bill_npi],$A1749)</f>
        <v>0</v>
      </c>
      <c r="F1749" s="1">
        <f t="shared" si="189"/>
        <v>0</v>
      </c>
      <c r="G1749" s="1">
        <f>SUMIFS(T_PROF[claims],T_PROF[year],G$2,T_PROF[encounter],G$4,T_PROF[bill_npi],$A1749)</f>
        <v>0</v>
      </c>
      <c r="H1749" s="1">
        <f>SUMIFS(T_PROF[claims],T_PROF[year],H$2,T_PROF[encounter],H$4,T_PROF[bill_npi],$A1749)</f>
        <v>0</v>
      </c>
      <c r="I1749" s="1">
        <f t="shared" si="190"/>
        <v>0</v>
      </c>
      <c r="J1749" s="1">
        <f>SUMIFS(T_PROF[claims],T_PROF[year],J$2,T_PROF[encounter],J$4,T_PROF[bill_npi],$A1749)</f>
        <v>0</v>
      </c>
      <c r="K1749" s="1">
        <f>SUMIFS(T_PROF[claims],T_PROF[year],K$2,T_PROF[encounter],K$4,T_PROF[bill_npi],$A1749)</f>
        <v>0</v>
      </c>
      <c r="L1749" s="1">
        <f t="shared" si="191"/>
        <v>0</v>
      </c>
      <c r="M1749" s="18">
        <f>SUMIFS(T_PROF[paid_amt],T_PROF[bill_npi],$A1749,T_PROF[year],M$2,T_PROF[encounter],M$4)</f>
        <v>0</v>
      </c>
      <c r="N1749" s="18">
        <f>SUMIFS(T_PROF[paid_amt],T_PROF[bill_npi],$A1749,T_PROF[year],N$2,T_PROF[encounter],N$4)</f>
        <v>0</v>
      </c>
      <c r="O1749" s="18">
        <f t="shared" si="192"/>
        <v>0</v>
      </c>
      <c r="P1749" s="1">
        <f t="shared" si="193"/>
        <v>0</v>
      </c>
      <c r="Q1749" s="1">
        <f t="shared" si="194"/>
        <v>0</v>
      </c>
      <c r="R1749" s="1">
        <f t="shared" si="195"/>
        <v>0</v>
      </c>
      <c r="S1749" s="2">
        <f>SUM($R$6:$R1749)/SUM($R$6:$R$1749)</f>
        <v>1</v>
      </c>
    </row>
  </sheetData>
  <autoFilter ref="A5:S1749" xr:uid="{9DEAFACC-0531-443E-8D6B-45E5D3D42B1F}"/>
  <mergeCells count="1">
    <mergeCell ref="S2:S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AC6ED-CC4C-4D85-BC1F-A2BE3A22BEFB}">
  <dimension ref="A1:E66"/>
  <sheetViews>
    <sheetView zoomScaleNormal="100" workbookViewId="0"/>
  </sheetViews>
  <sheetFormatPr defaultRowHeight="14.5" x14ac:dyDescent="0.35"/>
  <cols>
    <col min="1" max="1" width="24.7265625" customWidth="1"/>
    <col min="2" max="2" width="32.7265625" customWidth="1"/>
    <col min="3" max="5" width="14.7265625" customWidth="1"/>
  </cols>
  <sheetData>
    <row r="1" spans="1:5" ht="18.5" x14ac:dyDescent="0.45">
      <c r="A1" s="9" t="s">
        <v>3611</v>
      </c>
    </row>
    <row r="2" spans="1:5" x14ac:dyDescent="0.35">
      <c r="A2" s="10" t="s">
        <v>3613</v>
      </c>
    </row>
    <row r="3" spans="1:5" x14ac:dyDescent="0.35">
      <c r="C3" s="4" t="s">
        <v>3610</v>
      </c>
      <c r="D3" s="4"/>
      <c r="E3" s="4"/>
    </row>
    <row r="4" spans="1:5" ht="43.5" x14ac:dyDescent="0.35">
      <c r="A4" s="14" t="s">
        <v>3556</v>
      </c>
      <c r="B4" s="14" t="s">
        <v>3557</v>
      </c>
      <c r="C4" s="13" t="s">
        <v>3558</v>
      </c>
      <c r="D4" s="13" t="s">
        <v>3559</v>
      </c>
      <c r="E4" s="13" t="s">
        <v>3560</v>
      </c>
    </row>
    <row r="5" spans="1:5" x14ac:dyDescent="0.35">
      <c r="A5" s="3"/>
      <c r="B5" s="3"/>
      <c r="C5" s="3"/>
      <c r="D5" s="3"/>
      <c r="E5" s="3"/>
    </row>
    <row r="6" spans="1:5" x14ac:dyDescent="0.35">
      <c r="A6" t="s">
        <v>351</v>
      </c>
      <c r="B6" t="s">
        <v>777</v>
      </c>
      <c r="C6" s="1">
        <f>SUMIFS(Professional!$L:$L,Professional!$B:$B,$A6)</f>
        <v>12647</v>
      </c>
      <c r="D6" s="11">
        <f>C6/SUM($C$6:$C$66)</f>
        <v>0.38269737041183771</v>
      </c>
      <c r="E6" s="12">
        <f>SUM($D$6:$D6)</f>
        <v>0.38269737041183771</v>
      </c>
    </row>
    <row r="7" spans="1:5" x14ac:dyDescent="0.35">
      <c r="A7" t="s">
        <v>366</v>
      </c>
      <c r="B7" t="s">
        <v>600</v>
      </c>
      <c r="C7" s="1">
        <f>SUMIFS(Professional!$L:$L,Professional!$B:$B,$A7)</f>
        <v>4840</v>
      </c>
      <c r="D7" s="11">
        <f t="shared" ref="D7:D66" si="0">C7/SUM($C$6:$C$66)</f>
        <v>0.1464580748630738</v>
      </c>
      <c r="E7" s="12">
        <f>SUM($D$6:$D7)</f>
        <v>0.52915544527491154</v>
      </c>
    </row>
    <row r="8" spans="1:5" x14ac:dyDescent="0.35">
      <c r="A8" t="s">
        <v>363</v>
      </c>
      <c r="B8" t="s">
        <v>2967</v>
      </c>
      <c r="C8" s="1">
        <f>SUMIFS(Professional!$L:$L,Professional!$B:$B,$A8)</f>
        <v>3574</v>
      </c>
      <c r="D8" s="11">
        <f t="shared" si="0"/>
        <v>0.10814899990922019</v>
      </c>
      <c r="E8" s="12">
        <f>SUM($D$6:$D8)</f>
        <v>0.63730444518413176</v>
      </c>
    </row>
    <row r="9" spans="1:5" x14ac:dyDescent="0.35">
      <c r="A9" t="s">
        <v>353</v>
      </c>
      <c r="B9" t="s">
        <v>3196</v>
      </c>
      <c r="C9" s="1">
        <f>SUMIFS(Professional!$L:$L,Professional!$B:$B,$A9)</f>
        <v>2166</v>
      </c>
      <c r="D9" s="11">
        <f t="shared" si="0"/>
        <v>6.554301449450782E-2</v>
      </c>
      <c r="E9" s="12">
        <f>SUM($D$6:$D9)</f>
        <v>0.7028474596786396</v>
      </c>
    </row>
    <row r="10" spans="1:5" x14ac:dyDescent="0.35">
      <c r="A10" t="s">
        <v>352</v>
      </c>
      <c r="B10" t="s">
        <v>2130</v>
      </c>
      <c r="C10" s="1">
        <f>SUMIFS(Professional!$L:$L,Professional!$B:$B,$A10)</f>
        <v>2160</v>
      </c>
      <c r="D10" s="11">
        <f t="shared" si="0"/>
        <v>6.5361454897570129E-2</v>
      </c>
      <c r="E10" s="12">
        <f>SUM($D$6:$D10)</f>
        <v>0.76820891457620977</v>
      </c>
    </row>
    <row r="11" spans="1:5" x14ac:dyDescent="0.35">
      <c r="A11" t="s">
        <v>362</v>
      </c>
      <c r="B11" t="s">
        <v>584</v>
      </c>
      <c r="C11" s="1">
        <f>SUMIFS(Professional!$L:$L,Professional!$B:$B,$A11)</f>
        <v>997</v>
      </c>
      <c r="D11" s="11">
        <f t="shared" si="0"/>
        <v>3.0169153024480286E-2</v>
      </c>
      <c r="E11" s="12">
        <f>SUM($D$6:$D11)</f>
        <v>0.79837806760069008</v>
      </c>
    </row>
    <row r="12" spans="1:5" x14ac:dyDescent="0.35">
      <c r="A12" t="s">
        <v>392</v>
      </c>
      <c r="B12" t="s">
        <v>1288</v>
      </c>
      <c r="C12" s="1">
        <f>SUMIFS(Professional!$L:$L,Professional!$B:$B,$A12)</f>
        <v>799</v>
      </c>
      <c r="D12" s="11">
        <f t="shared" si="0"/>
        <v>2.4177686325536359E-2</v>
      </c>
      <c r="E12" s="12">
        <f>SUM($D$6:$D12)</f>
        <v>0.82255575392622649</v>
      </c>
    </row>
    <row r="13" spans="1:5" x14ac:dyDescent="0.35">
      <c r="A13" t="s">
        <v>376</v>
      </c>
      <c r="B13" t="s">
        <v>1337</v>
      </c>
      <c r="C13" s="1">
        <f>SUMIFS(Professional!$L:$L,Professional!$B:$B,$A13)</f>
        <v>688</v>
      </c>
      <c r="D13" s="11">
        <f t="shared" si="0"/>
        <v>2.0818833782189003E-2</v>
      </c>
      <c r="E13" s="12">
        <f>SUM($D$6:$D13)</f>
        <v>0.84337458770841545</v>
      </c>
    </row>
    <row r="14" spans="1:5" x14ac:dyDescent="0.35">
      <c r="A14" t="s">
        <v>355</v>
      </c>
      <c r="B14" t="s">
        <v>2967</v>
      </c>
      <c r="C14" s="1">
        <f>SUMIFS(Professional!$L:$L,Professional!$B:$B,$A14)</f>
        <v>842</v>
      </c>
      <c r="D14" s="11">
        <f t="shared" si="0"/>
        <v>2.5478863436923169E-2</v>
      </c>
      <c r="E14" s="12">
        <f>SUM($D$6:$D14)</f>
        <v>0.86885345114533863</v>
      </c>
    </row>
    <row r="15" spans="1:5" x14ac:dyDescent="0.35">
      <c r="A15" t="s">
        <v>357</v>
      </c>
      <c r="B15" t="s">
        <v>2208</v>
      </c>
      <c r="C15" s="1">
        <f>SUMIFS(Professional!$L:$L,Professional!$B:$B,$A15)</f>
        <v>484</v>
      </c>
      <c r="D15" s="11">
        <f t="shared" si="0"/>
        <v>1.464580748630738E-2</v>
      </c>
      <c r="E15" s="12">
        <f>SUM($D$6:$D15)</f>
        <v>0.88349925863164602</v>
      </c>
    </row>
    <row r="16" spans="1:5" x14ac:dyDescent="0.35">
      <c r="A16" t="s">
        <v>361</v>
      </c>
      <c r="B16" t="s">
        <v>546</v>
      </c>
      <c r="C16" s="1">
        <f>SUMIFS(Professional!$L:$L,Professional!$B:$B,$A16)</f>
        <v>623</v>
      </c>
      <c r="D16" s="11">
        <f t="shared" si="0"/>
        <v>1.885193814869731E-2</v>
      </c>
      <c r="E16" s="12">
        <f>SUM($D$6:$D16)</f>
        <v>0.90235119678034337</v>
      </c>
    </row>
    <row r="17" spans="1:5" x14ac:dyDescent="0.35">
      <c r="A17" t="s">
        <v>367</v>
      </c>
      <c r="B17" t="s">
        <v>2086</v>
      </c>
      <c r="C17" s="1">
        <f>SUMIFS(Professional!$L:$L,Professional!$B:$B,$A17)</f>
        <v>399</v>
      </c>
      <c r="D17" s="11">
        <f t="shared" si="0"/>
        <v>1.2073713196356703E-2</v>
      </c>
      <c r="E17" s="12">
        <f>SUM($D$6:$D17)</f>
        <v>0.91442490997670012</v>
      </c>
    </row>
    <row r="18" spans="1:5" x14ac:dyDescent="0.35">
      <c r="A18" t="s">
        <v>358</v>
      </c>
      <c r="B18" t="s">
        <v>777</v>
      </c>
      <c r="C18" s="1">
        <f>SUMIFS(Professional!$L:$L,Professional!$B:$B,$A18)</f>
        <v>286</v>
      </c>
      <c r="D18" s="11">
        <f t="shared" si="0"/>
        <v>8.6543407873634522E-3</v>
      </c>
      <c r="E18" s="12">
        <f>SUM($D$6:$D18)</f>
        <v>0.92307925076406361</v>
      </c>
    </row>
    <row r="19" spans="1:5" x14ac:dyDescent="0.35">
      <c r="A19" t="s">
        <v>391</v>
      </c>
      <c r="B19" t="s">
        <v>600</v>
      </c>
      <c r="C19" s="1">
        <f>SUMIFS(Professional!$L:$L,Professional!$B:$B,$A19)</f>
        <v>353</v>
      </c>
      <c r="D19" s="11">
        <f t="shared" si="0"/>
        <v>1.0681756286501044E-2</v>
      </c>
      <c r="E19" s="12">
        <f>SUM($D$6:$D19)</f>
        <v>0.93376100705056464</v>
      </c>
    </row>
    <row r="20" spans="1:5" x14ac:dyDescent="0.35">
      <c r="A20" t="s">
        <v>356</v>
      </c>
      <c r="B20" t="s">
        <v>777</v>
      </c>
      <c r="C20" s="1">
        <f>SUMIFS(Professional!$L:$L,Professional!$B:$B,$A20)</f>
        <v>192</v>
      </c>
      <c r="D20" s="11">
        <f t="shared" si="0"/>
        <v>5.8099071020062338E-3</v>
      </c>
      <c r="E20" s="12">
        <f>SUM($D$6:$D20)</f>
        <v>0.93957091415257088</v>
      </c>
    </row>
    <row r="21" spans="1:5" x14ac:dyDescent="0.35">
      <c r="A21" t="s">
        <v>375</v>
      </c>
      <c r="B21" t="s">
        <v>854</v>
      </c>
      <c r="C21" s="1">
        <f>SUMIFS(Professional!$L:$L,Professional!$B:$B,$A21)</f>
        <v>268</v>
      </c>
      <c r="D21" s="11">
        <f t="shared" si="0"/>
        <v>8.1096619965503672E-3</v>
      </c>
      <c r="E21" s="12">
        <f>SUM($D$6:$D21)</f>
        <v>0.94768057614912127</v>
      </c>
    </row>
    <row r="22" spans="1:5" x14ac:dyDescent="0.35">
      <c r="A22" t="s">
        <v>371</v>
      </c>
      <c r="B22" t="s">
        <v>586</v>
      </c>
      <c r="C22" s="1">
        <f>SUMIFS(Professional!$L:$L,Professional!$B:$B,$A22)</f>
        <v>236</v>
      </c>
      <c r="D22" s="11">
        <f t="shared" si="0"/>
        <v>7.141344146215995E-3</v>
      </c>
      <c r="E22" s="12">
        <f>SUM($D$6:$D22)</f>
        <v>0.9548219202953373</v>
      </c>
    </row>
    <row r="23" spans="1:5" x14ac:dyDescent="0.35">
      <c r="A23" t="s">
        <v>359</v>
      </c>
      <c r="B23" t="s">
        <v>2967</v>
      </c>
      <c r="C23" s="1">
        <f>SUMIFS(Professional!$L:$L,Professional!$B:$B,$A23)</f>
        <v>244</v>
      </c>
      <c r="D23" s="11">
        <f t="shared" si="0"/>
        <v>7.3834236087995881E-3</v>
      </c>
      <c r="E23" s="12">
        <f>SUM($D$6:$D23)</f>
        <v>0.96220534390413692</v>
      </c>
    </row>
    <row r="24" spans="1:5" x14ac:dyDescent="0.35">
      <c r="A24" t="s">
        <v>368</v>
      </c>
      <c r="B24" t="s">
        <v>445</v>
      </c>
      <c r="C24" s="1">
        <f>SUMIFS(Professional!$L:$L,Professional!$B:$B,$A24)</f>
        <v>195</v>
      </c>
      <c r="D24" s="11">
        <f t="shared" si="0"/>
        <v>5.9006869004750813E-3</v>
      </c>
      <c r="E24" s="12">
        <f>SUM($D$6:$D24)</f>
        <v>0.96810603080461199</v>
      </c>
    </row>
    <row r="25" spans="1:5" x14ac:dyDescent="0.35">
      <c r="A25" t="s">
        <v>365</v>
      </c>
      <c r="B25" t="s">
        <v>3266</v>
      </c>
      <c r="C25" s="1">
        <f>SUMIFS(Professional!$L:$L,Professional!$B:$B,$A25)</f>
        <v>304</v>
      </c>
      <c r="D25" s="11">
        <f t="shared" si="0"/>
        <v>9.1990195781765371E-3</v>
      </c>
      <c r="E25" s="12">
        <f>SUM($D$6:$D25)</f>
        <v>0.97730505038278848</v>
      </c>
    </row>
    <row r="26" spans="1:5" x14ac:dyDescent="0.35">
      <c r="A26" t="s">
        <v>342</v>
      </c>
      <c r="B26" t="e">
        <v>#N/A</v>
      </c>
      <c r="C26" s="1">
        <f>SUMIFS(Professional!$L:$L,Professional!$B:$B,$A26)</f>
        <v>11</v>
      </c>
      <c r="D26" s="11">
        <f t="shared" si="0"/>
        <v>3.3285926105244048E-4</v>
      </c>
      <c r="E26" s="12">
        <f>SUM($D$6:$D26)</f>
        <v>0.9776379096438409</v>
      </c>
    </row>
    <row r="27" spans="1:5" x14ac:dyDescent="0.35">
      <c r="A27" t="s">
        <v>383</v>
      </c>
      <c r="B27" t="s">
        <v>2967</v>
      </c>
      <c r="C27" s="1">
        <f>SUMIFS(Professional!$L:$L,Professional!$B:$B,$A27)</f>
        <v>282</v>
      </c>
      <c r="D27" s="11">
        <f t="shared" si="0"/>
        <v>8.5333010560716561E-3</v>
      </c>
      <c r="E27" s="12">
        <f>SUM($D$6:$D27)</f>
        <v>0.98617121069991254</v>
      </c>
    </row>
    <row r="28" spans="1:5" x14ac:dyDescent="0.35">
      <c r="A28" t="s">
        <v>387</v>
      </c>
      <c r="B28" t="s">
        <v>3255</v>
      </c>
      <c r="C28" s="1">
        <f>SUMIFS(Professional!$L:$L,Professional!$B:$B,$A28)</f>
        <v>101</v>
      </c>
      <c r="D28" s="11">
        <f t="shared" si="0"/>
        <v>3.0562532151178624E-3</v>
      </c>
      <c r="E28" s="12">
        <f>SUM($D$6:$D28)</f>
        <v>0.98922746391503036</v>
      </c>
    </row>
    <row r="29" spans="1:5" x14ac:dyDescent="0.35">
      <c r="A29" t="s">
        <v>354</v>
      </c>
      <c r="B29" t="s">
        <v>777</v>
      </c>
      <c r="C29" s="1">
        <f>SUMIFS(Professional!$L:$L,Professional!$B:$B,$A29)</f>
        <v>105</v>
      </c>
      <c r="D29" s="11">
        <f t="shared" si="0"/>
        <v>3.1772929464096589E-3</v>
      </c>
      <c r="E29" s="12">
        <f>SUM($D$6:$D29)</f>
        <v>0.99240475686144003</v>
      </c>
    </row>
    <row r="30" spans="1:5" x14ac:dyDescent="0.35">
      <c r="A30" t="s">
        <v>384</v>
      </c>
      <c r="B30" t="s">
        <v>934</v>
      </c>
      <c r="C30" s="1">
        <f>SUMIFS(Professional!$L:$L,Professional!$B:$B,$A30)</f>
        <v>17</v>
      </c>
      <c r="D30" s="11">
        <f t="shared" si="0"/>
        <v>5.1441885799013531E-4</v>
      </c>
      <c r="E30" s="12">
        <f>SUM($D$6:$D30)</f>
        <v>0.99291917571943011</v>
      </c>
    </row>
    <row r="31" spans="1:5" x14ac:dyDescent="0.35">
      <c r="A31" t="s">
        <v>374</v>
      </c>
      <c r="B31" t="s">
        <v>714</v>
      </c>
      <c r="C31" s="1">
        <f>SUMIFS(Professional!$L:$L,Professional!$B:$B,$A31)</f>
        <v>51</v>
      </c>
      <c r="D31" s="11">
        <f t="shared" si="0"/>
        <v>1.5432565739704057E-3</v>
      </c>
      <c r="E31" s="12">
        <f>SUM($D$6:$D31)</f>
        <v>0.99446243229340048</v>
      </c>
    </row>
    <row r="32" spans="1:5" x14ac:dyDescent="0.35">
      <c r="A32" t="s">
        <v>372</v>
      </c>
      <c r="B32" t="s">
        <v>2697</v>
      </c>
      <c r="C32" s="1">
        <f>SUMIFS(Professional!$L:$L,Professional!$B:$B,$A32)</f>
        <v>15</v>
      </c>
      <c r="D32" s="11">
        <f t="shared" si="0"/>
        <v>4.53898992344237E-4</v>
      </c>
      <c r="E32" s="12">
        <f>SUM($D$6:$D32)</f>
        <v>0.99491633128574475</v>
      </c>
    </row>
    <row r="33" spans="1:5" x14ac:dyDescent="0.35">
      <c r="A33" t="s">
        <v>388</v>
      </c>
      <c r="B33" t="s">
        <v>3196</v>
      </c>
      <c r="C33" s="1">
        <f>SUMIFS(Professional!$L:$L,Professional!$B:$B,$A33)</f>
        <v>38</v>
      </c>
      <c r="D33" s="11">
        <f t="shared" si="0"/>
        <v>1.1498774472720671E-3</v>
      </c>
      <c r="E33" s="12">
        <f>SUM($D$6:$D33)</f>
        <v>0.99606620873301677</v>
      </c>
    </row>
    <row r="34" spans="1:5" x14ac:dyDescent="0.35">
      <c r="A34" t="s">
        <v>390</v>
      </c>
      <c r="B34" t="s">
        <v>434</v>
      </c>
      <c r="C34" s="1">
        <f>SUMIFS(Professional!$L:$L,Professional!$B:$B,$A34)</f>
        <v>40</v>
      </c>
      <c r="D34" s="11">
        <f t="shared" si="0"/>
        <v>1.2103973129179654E-3</v>
      </c>
      <c r="E34" s="12">
        <f>SUM($D$6:$D34)</f>
        <v>0.99727660604593471</v>
      </c>
    </row>
    <row r="35" spans="1:5" x14ac:dyDescent="0.35">
      <c r="A35" t="s">
        <v>393</v>
      </c>
      <c r="B35" t="s">
        <v>747</v>
      </c>
      <c r="C35" s="1">
        <f>SUMIFS(Professional!$L:$L,Professional!$B:$B,$A35)</f>
        <v>17</v>
      </c>
      <c r="D35" s="11">
        <f t="shared" si="0"/>
        <v>5.1441885799013531E-4</v>
      </c>
      <c r="E35" s="12">
        <f>SUM($D$6:$D35)</f>
        <v>0.99779102490392479</v>
      </c>
    </row>
    <row r="36" spans="1:5" x14ac:dyDescent="0.35">
      <c r="A36" t="s">
        <v>380</v>
      </c>
      <c r="B36" t="s">
        <v>3196</v>
      </c>
      <c r="C36" s="1">
        <f>SUMIFS(Professional!$L:$L,Professional!$B:$B,$A36)</f>
        <v>23</v>
      </c>
      <c r="D36" s="11">
        <f t="shared" si="0"/>
        <v>6.9597845492783009E-4</v>
      </c>
      <c r="E36" s="12">
        <f>SUM($D$6:$D36)</f>
        <v>0.99848700335885265</v>
      </c>
    </row>
    <row r="37" spans="1:5" x14ac:dyDescent="0.35">
      <c r="A37" t="s">
        <v>401</v>
      </c>
      <c r="B37" t="s">
        <v>1003</v>
      </c>
      <c r="C37" s="1">
        <f>SUMIFS(Professional!$L:$L,Professional!$B:$B,$A37)</f>
        <v>0</v>
      </c>
      <c r="D37" s="11">
        <f t="shared" si="0"/>
        <v>0</v>
      </c>
      <c r="E37" s="12">
        <f>SUM($D$6:$D37)</f>
        <v>0.99848700335885265</v>
      </c>
    </row>
    <row r="38" spans="1:5" x14ac:dyDescent="0.35">
      <c r="A38" t="s">
        <v>382</v>
      </c>
      <c r="B38" t="s">
        <v>516</v>
      </c>
      <c r="C38" s="1">
        <f>SUMIFS(Professional!$L:$L,Professional!$B:$B,$A38)</f>
        <v>8</v>
      </c>
      <c r="D38" s="11">
        <f t="shared" si="0"/>
        <v>2.4207946258359306E-4</v>
      </c>
      <c r="E38" s="12">
        <f>SUM($D$6:$D38)</f>
        <v>0.99872908282143624</v>
      </c>
    </row>
    <row r="39" spans="1:5" x14ac:dyDescent="0.35">
      <c r="A39" t="s">
        <v>378</v>
      </c>
      <c r="B39" t="s">
        <v>1449</v>
      </c>
      <c r="C39" s="1">
        <f>SUMIFS(Professional!$L:$L,Professional!$B:$B,$A39)</f>
        <v>0</v>
      </c>
      <c r="D39" s="11">
        <f t="shared" si="0"/>
        <v>0</v>
      </c>
      <c r="E39" s="12">
        <f>SUM($D$6:$D39)</f>
        <v>0.99872908282143624</v>
      </c>
    </row>
    <row r="40" spans="1:5" x14ac:dyDescent="0.35">
      <c r="A40" t="s">
        <v>389</v>
      </c>
      <c r="B40" t="s">
        <v>600</v>
      </c>
      <c r="C40" s="1">
        <f>SUMIFS(Professional!$L:$L,Professional!$B:$B,$A40)</f>
        <v>3</v>
      </c>
      <c r="D40" s="11">
        <f t="shared" si="0"/>
        <v>9.0779798468847403E-5</v>
      </c>
      <c r="E40" s="12">
        <f>SUM($D$6:$D40)</f>
        <v>0.99881986261990507</v>
      </c>
    </row>
    <row r="41" spans="1:5" x14ac:dyDescent="0.35">
      <c r="A41" t="s">
        <v>369</v>
      </c>
      <c r="B41" t="s">
        <v>777</v>
      </c>
      <c r="C41" s="1">
        <f>SUMIFS(Professional!$L:$L,Professional!$B:$B,$A41)</f>
        <v>6</v>
      </c>
      <c r="D41" s="11">
        <f t="shared" si="0"/>
        <v>1.8155959693769481E-4</v>
      </c>
      <c r="E41" s="12">
        <f>SUM($D$6:$D41)</f>
        <v>0.99900142221684274</v>
      </c>
    </row>
    <row r="42" spans="1:5" x14ac:dyDescent="0.35">
      <c r="A42" t="s">
        <v>386</v>
      </c>
      <c r="B42" t="s">
        <v>3169</v>
      </c>
      <c r="C42" s="1">
        <f>SUMIFS(Professional!$L:$L,Professional!$B:$B,$A42)</f>
        <v>10</v>
      </c>
      <c r="D42" s="11">
        <f t="shared" si="0"/>
        <v>3.0259932822949135E-4</v>
      </c>
      <c r="E42" s="12">
        <f>SUM($D$6:$D42)</f>
        <v>0.99930402154507225</v>
      </c>
    </row>
    <row r="43" spans="1:5" x14ac:dyDescent="0.35">
      <c r="A43" t="s">
        <v>398</v>
      </c>
      <c r="B43" t="s">
        <v>2967</v>
      </c>
      <c r="C43" s="1">
        <f>SUMIFS(Professional!$L:$L,Professional!$B:$B,$A43)</f>
        <v>2</v>
      </c>
      <c r="D43" s="11">
        <f t="shared" si="0"/>
        <v>6.0519865645898266E-5</v>
      </c>
      <c r="E43" s="12">
        <f>SUM($D$6:$D43)</f>
        <v>0.99936454141071818</v>
      </c>
    </row>
    <row r="44" spans="1:5" x14ac:dyDescent="0.35">
      <c r="A44" t="s">
        <v>360</v>
      </c>
      <c r="B44" t="s">
        <v>1875</v>
      </c>
      <c r="C44" s="1">
        <f>SUMIFS(Professional!$L:$L,Professional!$B:$B,$A44)</f>
        <v>0</v>
      </c>
      <c r="D44" s="11">
        <f t="shared" si="0"/>
        <v>0</v>
      </c>
      <c r="E44" s="12">
        <f>SUM($D$6:$D44)</f>
        <v>0.99936454141071818</v>
      </c>
    </row>
    <row r="45" spans="1:5" x14ac:dyDescent="0.35">
      <c r="A45" t="s">
        <v>381</v>
      </c>
      <c r="B45" t="s">
        <v>2306</v>
      </c>
      <c r="C45" s="1">
        <f>SUMIFS(Professional!$L:$L,Professional!$B:$B,$A45)</f>
        <v>1</v>
      </c>
      <c r="D45" s="11">
        <f t="shared" si="0"/>
        <v>3.0259932822949133E-5</v>
      </c>
      <c r="E45" s="12">
        <f>SUM($D$6:$D45)</f>
        <v>0.99939480134354108</v>
      </c>
    </row>
    <row r="46" spans="1:5" x14ac:dyDescent="0.35">
      <c r="A46" t="s">
        <v>377</v>
      </c>
      <c r="B46" t="s">
        <v>777</v>
      </c>
      <c r="C46" s="1">
        <f>SUMIFS(Professional!$L:$L,Professional!$B:$B,$A46)</f>
        <v>2</v>
      </c>
      <c r="D46" s="11">
        <f t="shared" si="0"/>
        <v>6.0519865645898266E-5</v>
      </c>
      <c r="E46" s="12">
        <f>SUM($D$6:$D46)</f>
        <v>0.99945532120918701</v>
      </c>
    </row>
    <row r="47" spans="1:5" x14ac:dyDescent="0.35">
      <c r="A47" t="s">
        <v>399</v>
      </c>
      <c r="B47" t="s">
        <v>2306</v>
      </c>
      <c r="C47" s="1">
        <f>SUMIFS(Professional!$L:$L,Professional!$B:$B,$A47)</f>
        <v>9</v>
      </c>
      <c r="D47" s="11">
        <f t="shared" si="0"/>
        <v>2.7233939540654222E-4</v>
      </c>
      <c r="E47" s="12">
        <f>SUM($D$6:$D47)</f>
        <v>0.9997276606045935</v>
      </c>
    </row>
    <row r="48" spans="1:5" x14ac:dyDescent="0.35">
      <c r="A48" t="s">
        <v>405</v>
      </c>
      <c r="B48" t="s">
        <v>777</v>
      </c>
      <c r="C48" s="1">
        <f>SUMIFS(Professional!$L:$L,Professional!$B:$B,$A48)</f>
        <v>5</v>
      </c>
      <c r="D48" s="11">
        <f t="shared" si="0"/>
        <v>1.5129966411474568E-4</v>
      </c>
      <c r="E48" s="12">
        <f>SUM($D$6:$D48)</f>
        <v>0.99987896026870826</v>
      </c>
    </row>
    <row r="49" spans="1:5" x14ac:dyDescent="0.35">
      <c r="A49" t="s">
        <v>364</v>
      </c>
      <c r="B49" t="s">
        <v>516</v>
      </c>
      <c r="C49" s="1">
        <f>SUMIFS(Professional!$L:$L,Professional!$B:$B,$A49)</f>
        <v>2</v>
      </c>
      <c r="D49" s="11">
        <f t="shared" si="0"/>
        <v>6.0519865645898266E-5</v>
      </c>
      <c r="E49" s="12">
        <f>SUM($D$6:$D49)</f>
        <v>0.99993948013435419</v>
      </c>
    </row>
    <row r="50" spans="1:5" x14ac:dyDescent="0.35">
      <c r="A50" t="s">
        <v>373</v>
      </c>
      <c r="B50" t="s">
        <v>482</v>
      </c>
      <c r="C50" s="1">
        <f>SUMIFS(Professional!$L:$L,Professional!$B:$B,$A50)</f>
        <v>0</v>
      </c>
      <c r="D50" s="11">
        <f t="shared" si="0"/>
        <v>0</v>
      </c>
      <c r="E50" s="12">
        <f>SUM($D$6:$D50)</f>
        <v>0.99993948013435419</v>
      </c>
    </row>
    <row r="51" spans="1:5" x14ac:dyDescent="0.35">
      <c r="A51" t="s">
        <v>395</v>
      </c>
      <c r="B51" t="s">
        <v>1754</v>
      </c>
      <c r="C51" s="1">
        <f>SUMIFS(Professional!$L:$L,Professional!$B:$B,$A51)</f>
        <v>0</v>
      </c>
      <c r="D51" s="11">
        <f t="shared" si="0"/>
        <v>0</v>
      </c>
      <c r="E51" s="12">
        <f>SUM($D$6:$D51)</f>
        <v>0.99993948013435419</v>
      </c>
    </row>
    <row r="52" spans="1:5" x14ac:dyDescent="0.35">
      <c r="A52" t="s">
        <v>406</v>
      </c>
      <c r="B52" t="s">
        <v>2344</v>
      </c>
      <c r="C52" s="1">
        <f>SUMIFS(Professional!$L:$L,Professional!$B:$B,$A52)</f>
        <v>0</v>
      </c>
      <c r="D52" s="11">
        <f t="shared" si="0"/>
        <v>0</v>
      </c>
      <c r="E52" s="12">
        <f>SUM($D$6:$D52)</f>
        <v>0.99993948013435419</v>
      </c>
    </row>
    <row r="53" spans="1:5" x14ac:dyDescent="0.35">
      <c r="A53" t="s">
        <v>403</v>
      </c>
      <c r="B53" t="s">
        <v>2215</v>
      </c>
      <c r="C53" s="1">
        <f>SUMIFS(Professional!$L:$L,Professional!$B:$B,$A53)</f>
        <v>0</v>
      </c>
      <c r="D53" s="11">
        <f t="shared" si="0"/>
        <v>0</v>
      </c>
      <c r="E53" s="12">
        <f>SUM($D$6:$D53)</f>
        <v>0.99993948013435419</v>
      </c>
    </row>
    <row r="54" spans="1:5" x14ac:dyDescent="0.35">
      <c r="A54" t="s">
        <v>370</v>
      </c>
      <c r="B54" t="s">
        <v>600</v>
      </c>
      <c r="C54" s="1">
        <f>SUMIFS(Professional!$L:$L,Professional!$B:$B,$A54)</f>
        <v>0</v>
      </c>
      <c r="D54" s="11">
        <f t="shared" si="0"/>
        <v>0</v>
      </c>
      <c r="E54" s="12">
        <f>SUM($D$6:$D54)</f>
        <v>0.99993948013435419</v>
      </c>
    </row>
    <row r="55" spans="1:5" x14ac:dyDescent="0.35">
      <c r="A55" t="s">
        <v>397</v>
      </c>
      <c r="B55" t="s">
        <v>2032</v>
      </c>
      <c r="C55" s="1">
        <f>SUMIFS(Professional!$L:$L,Professional!$B:$B,$A55)</f>
        <v>0</v>
      </c>
      <c r="D55" s="11">
        <f t="shared" si="0"/>
        <v>0</v>
      </c>
      <c r="E55" s="12">
        <f>SUM($D$6:$D55)</f>
        <v>0.99993948013435419</v>
      </c>
    </row>
    <row r="56" spans="1:5" x14ac:dyDescent="0.35">
      <c r="A56" t="s">
        <v>404</v>
      </c>
      <c r="B56" t="s">
        <v>3240</v>
      </c>
      <c r="C56" s="1">
        <f>SUMIFS(Professional!$L:$L,Professional!$B:$B,$A56)</f>
        <v>0</v>
      </c>
      <c r="D56" s="11">
        <f t="shared" si="0"/>
        <v>0</v>
      </c>
      <c r="E56" s="12">
        <f>SUM($D$6:$D56)</f>
        <v>0.99993948013435419</v>
      </c>
    </row>
    <row r="57" spans="1:5" x14ac:dyDescent="0.35">
      <c r="A57" t="s">
        <v>396</v>
      </c>
      <c r="B57" t="s">
        <v>2967</v>
      </c>
      <c r="C57" s="1">
        <f>SUMIFS(Professional!$L:$L,Professional!$B:$B,$A57)</f>
        <v>0</v>
      </c>
      <c r="D57" s="11">
        <f t="shared" si="0"/>
        <v>0</v>
      </c>
      <c r="E57" s="12">
        <f>SUM($D$6:$D57)</f>
        <v>0.99993948013435419</v>
      </c>
    </row>
    <row r="58" spans="1:5" x14ac:dyDescent="0.35">
      <c r="A58" t="s">
        <v>379</v>
      </c>
      <c r="B58" t="s">
        <v>1380</v>
      </c>
      <c r="C58" s="1">
        <f>SUMIFS(Professional!$L:$L,Professional!$B:$B,$A58)</f>
        <v>0</v>
      </c>
      <c r="D58" s="11">
        <f t="shared" si="0"/>
        <v>0</v>
      </c>
      <c r="E58" s="12">
        <f>SUM($D$6:$D58)</f>
        <v>0.99993948013435419</v>
      </c>
    </row>
    <row r="59" spans="1:5" x14ac:dyDescent="0.35">
      <c r="A59" t="s">
        <v>385</v>
      </c>
      <c r="B59" t="s">
        <v>2306</v>
      </c>
      <c r="C59" s="1">
        <f>SUMIFS(Professional!$L:$L,Professional!$B:$B,$A59)</f>
        <v>0</v>
      </c>
      <c r="D59" s="11">
        <f t="shared" si="0"/>
        <v>0</v>
      </c>
      <c r="E59" s="12">
        <f>SUM($D$6:$D59)</f>
        <v>0.99993948013435419</v>
      </c>
    </row>
    <row r="60" spans="1:5" x14ac:dyDescent="0.35">
      <c r="A60" t="s">
        <v>394</v>
      </c>
      <c r="B60" t="s">
        <v>777</v>
      </c>
      <c r="C60" s="1">
        <f>SUMIFS(Professional!$L:$L,Professional!$B:$B,$A60)</f>
        <v>0</v>
      </c>
      <c r="D60" s="11">
        <f t="shared" si="0"/>
        <v>0</v>
      </c>
      <c r="E60" s="12">
        <f>SUM($D$6:$D60)</f>
        <v>0.99993948013435419</v>
      </c>
    </row>
    <row r="61" spans="1:5" x14ac:dyDescent="0.35">
      <c r="A61" t="s">
        <v>400</v>
      </c>
      <c r="B61" t="s">
        <v>2306</v>
      </c>
      <c r="C61" s="1">
        <f>SUMIFS(Professional!$L:$L,Professional!$B:$B,$A61)</f>
        <v>0</v>
      </c>
      <c r="D61" s="11">
        <f t="shared" si="0"/>
        <v>0</v>
      </c>
      <c r="E61" s="12">
        <f>SUM($D$6:$D61)</f>
        <v>0.99993948013435419</v>
      </c>
    </row>
    <row r="62" spans="1:5" x14ac:dyDescent="0.35">
      <c r="A62" t="s">
        <v>402</v>
      </c>
      <c r="B62" t="s">
        <v>3165</v>
      </c>
      <c r="C62" s="1">
        <f>SUMIFS(Professional!$L:$L,Professional!$B:$B,$A62)</f>
        <v>0</v>
      </c>
      <c r="D62" s="11">
        <f t="shared" si="0"/>
        <v>0</v>
      </c>
      <c r="E62" s="12">
        <f>SUM($D$6:$D62)</f>
        <v>0.99993948013435419</v>
      </c>
    </row>
    <row r="63" spans="1:5" x14ac:dyDescent="0.35">
      <c r="A63" t="s">
        <v>407</v>
      </c>
      <c r="B63" t="s">
        <v>2967</v>
      </c>
      <c r="C63" s="1">
        <f>SUMIFS(Professional!$L:$L,Professional!$B:$B,$A63)</f>
        <v>0</v>
      </c>
      <c r="D63" s="11">
        <f t="shared" si="0"/>
        <v>0</v>
      </c>
      <c r="E63" s="12">
        <f>SUM($D$6:$D63)</f>
        <v>0.99993948013435419</v>
      </c>
    </row>
    <row r="64" spans="1:5" x14ac:dyDescent="0.35">
      <c r="A64" t="s">
        <v>408</v>
      </c>
      <c r="B64" t="s">
        <v>3498</v>
      </c>
      <c r="C64" s="1">
        <f>SUMIFS(Professional!$L:$L,Professional!$B:$B,$A64)</f>
        <v>0</v>
      </c>
      <c r="D64" s="11">
        <f t="shared" si="0"/>
        <v>0</v>
      </c>
      <c r="E64" s="12">
        <f>SUM($D$6:$D64)</f>
        <v>0.99993948013435419</v>
      </c>
    </row>
    <row r="65" spans="1:5" x14ac:dyDescent="0.35">
      <c r="A65" t="s">
        <v>409</v>
      </c>
      <c r="B65" t="s">
        <v>1158</v>
      </c>
      <c r="C65" s="1">
        <f>SUMIFS(Professional!$L:$L,Professional!$B:$B,$A65)</f>
        <v>0</v>
      </c>
      <c r="D65" s="11">
        <f t="shared" si="0"/>
        <v>0</v>
      </c>
      <c r="E65" s="12">
        <f>SUM($D$6:$D65)</f>
        <v>0.99993948013435419</v>
      </c>
    </row>
    <row r="66" spans="1:5" x14ac:dyDescent="0.35">
      <c r="A66" t="s">
        <v>410</v>
      </c>
      <c r="B66" t="s">
        <v>1818</v>
      </c>
      <c r="C66" s="1">
        <f>SUMIFS(Professional!$L:$L,Professional!$B:$B,$A66)</f>
        <v>2</v>
      </c>
      <c r="D66" s="11">
        <f t="shared" si="0"/>
        <v>6.0519865645898266E-5</v>
      </c>
      <c r="E66" s="12">
        <f>SUM($D$6:$D66)</f>
        <v>1</v>
      </c>
    </row>
  </sheetData>
  <autoFilter ref="A5:E5" xr:uid="{0ADAC6ED-CC4C-4D85-BC1F-A2BE3A22BEF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8FB2C-B6A5-4184-8015-04D23A5AFD5A}">
  <dimension ref="A1:I45"/>
  <sheetViews>
    <sheetView workbookViewId="0"/>
  </sheetViews>
  <sheetFormatPr defaultRowHeight="14.5" x14ac:dyDescent="0.35"/>
  <cols>
    <col min="3" max="3" width="9.1796875" bestFit="1" customWidth="1"/>
    <col min="4" max="4" width="9" bestFit="1" customWidth="1"/>
    <col min="6" max="6" width="12.54296875" bestFit="1" customWidth="1"/>
  </cols>
  <sheetData>
    <row r="1" spans="1:9" ht="18.5" x14ac:dyDescent="0.45">
      <c r="A1" s="9" t="s">
        <v>3636</v>
      </c>
    </row>
    <row r="2" spans="1:9" x14ac:dyDescent="0.35">
      <c r="A2" s="10" t="s">
        <v>3637</v>
      </c>
    </row>
    <row r="4" spans="1:9" x14ac:dyDescent="0.35">
      <c r="C4" s="55">
        <v>2021</v>
      </c>
    </row>
    <row r="5" spans="1:9" ht="43.5" x14ac:dyDescent="0.35">
      <c r="A5" s="28"/>
      <c r="B5" s="29"/>
      <c r="C5" s="58" t="s">
        <v>3663</v>
      </c>
      <c r="D5" s="59"/>
      <c r="E5" s="59"/>
      <c r="F5" s="56" t="s">
        <v>3665</v>
      </c>
      <c r="G5" s="58" t="s">
        <v>3664</v>
      </c>
      <c r="H5" s="59"/>
      <c r="I5" s="60"/>
    </row>
    <row r="6" spans="1:9" x14ac:dyDescent="0.35">
      <c r="A6" s="30"/>
      <c r="B6" s="31"/>
      <c r="C6" s="32">
        <v>59400</v>
      </c>
      <c r="D6" s="32">
        <v>59610</v>
      </c>
      <c r="E6" s="32" t="s">
        <v>345</v>
      </c>
      <c r="F6" s="57"/>
      <c r="G6" s="32">
        <v>59400</v>
      </c>
      <c r="H6" s="32">
        <v>59610</v>
      </c>
      <c r="I6" s="33" t="s">
        <v>345</v>
      </c>
    </row>
    <row r="7" spans="1:9" x14ac:dyDescent="0.35">
      <c r="A7" s="19"/>
      <c r="B7" s="3"/>
      <c r="C7" s="3"/>
      <c r="D7" s="3"/>
      <c r="E7" s="3"/>
      <c r="F7" s="27"/>
      <c r="G7" s="3"/>
      <c r="H7" s="3"/>
      <c r="I7" s="20"/>
    </row>
    <row r="8" spans="1:9" x14ac:dyDescent="0.35">
      <c r="A8" s="34">
        <v>1421250</v>
      </c>
      <c r="B8" s="35" t="s">
        <v>3643</v>
      </c>
      <c r="C8" s="36">
        <f>SUMIFS(T_PLAN[N],T_PLAN[year],$C$4,T_PLAN[proc_cd_1],C$6,T_PLAN[plan_name_std],$B8,T_PLAN[plan_id],$A8)</f>
        <v>2442</v>
      </c>
      <c r="D8" s="36">
        <f>SUMIFS(T_PLAN[N],T_PLAN[year],$C$4,T_PLAN[proc_cd_1],D$6,T_PLAN[plan_name_std],$B8,T_PLAN[plan_id],$A8)</f>
        <v>119</v>
      </c>
      <c r="E8" s="37">
        <f t="shared" ref="E8:E45" si="0">SUM(C8:D8)</f>
        <v>2561</v>
      </c>
      <c r="F8" s="38">
        <f>IFERROR(SUMIFS(T_PLAN_ENR[N_MBR_ENR],T_PLAN_ENR[year],$C$4,T_PLAN_ENR[plan_id],$A8),0)</f>
        <v>232905</v>
      </c>
      <c r="G8" s="39">
        <f t="shared" ref="G8:G45" si="1">IFERROR(C8/$F8,0)*1000</f>
        <v>10.484961679654795</v>
      </c>
      <c r="H8" s="39">
        <f t="shared" ref="H8:H45" si="2">IFERROR(D8/$F8,0)*1000</f>
        <v>0.51093793606835403</v>
      </c>
      <c r="I8" s="40">
        <f t="shared" ref="I8:I45" si="3">IFERROR(E8/$F8,0)*1000</f>
        <v>10.99589961572315</v>
      </c>
    </row>
    <row r="9" spans="1:9" x14ac:dyDescent="0.35">
      <c r="A9" s="41">
        <v>1208997</v>
      </c>
      <c r="B9" s="42" t="s">
        <v>3648</v>
      </c>
      <c r="C9" s="43">
        <f>SUMIFS(T_PLAN[N],T_PLAN[year],$C$4,T_PLAN[proc_cd_1],C$6,T_PLAN[plan_name_std],$B9,T_PLAN[plan_id],$A9)</f>
        <v>595</v>
      </c>
      <c r="D9" s="43">
        <f>SUMIFS(T_PLAN[N],T_PLAN[year],$C$4,T_PLAN[proc_cd_1],D$6,T_PLAN[plan_name_std],$B9,T_PLAN[plan_id],$A9)</f>
        <v>22</v>
      </c>
      <c r="E9" s="44">
        <f t="shared" si="0"/>
        <v>617</v>
      </c>
      <c r="F9" s="45">
        <f>IFERROR(SUMIFS(T_PLAN_ENR[N_MBR_ENR],T_PLAN_ENR[year],$C$4,T_PLAN_ENR[plan_id],$A9),0)</f>
        <v>66979</v>
      </c>
      <c r="G9" s="46">
        <f t="shared" si="1"/>
        <v>8.8833813583361945</v>
      </c>
      <c r="H9" s="46">
        <f t="shared" si="2"/>
        <v>0.32846115946789295</v>
      </c>
      <c r="I9" s="47">
        <f t="shared" si="3"/>
        <v>9.2118425178040866</v>
      </c>
    </row>
    <row r="10" spans="1:9" x14ac:dyDescent="0.35">
      <c r="A10" s="41">
        <v>1403176</v>
      </c>
      <c r="B10" s="42" t="s">
        <v>3651</v>
      </c>
      <c r="C10" s="43">
        <f>SUMIFS(T_PLAN[N],T_PLAN[year],$C$4,T_PLAN[proc_cd_1],C$6,T_PLAN[plan_name_std],$B10,T_PLAN[plan_id],$A10)</f>
        <v>3391</v>
      </c>
      <c r="D10" s="43">
        <f>SUMIFS(T_PLAN[N],T_PLAN[year],$C$4,T_PLAN[proc_cd_1],D$6,T_PLAN[plan_name_std],$B10,T_PLAN[plan_id],$A10)</f>
        <v>77</v>
      </c>
      <c r="E10" s="44">
        <f t="shared" si="0"/>
        <v>3468</v>
      </c>
      <c r="F10" s="45">
        <f>IFERROR(SUMIFS(T_PLAN_ENR[N_MBR_ENR],T_PLAN_ENR[year],$C$4,T_PLAN_ENR[plan_id],$A10),0)</f>
        <v>399864</v>
      </c>
      <c r="G10" s="46">
        <f t="shared" si="1"/>
        <v>8.4803833303323124</v>
      </c>
      <c r="H10" s="46">
        <f t="shared" si="2"/>
        <v>0.19256547226056861</v>
      </c>
      <c r="I10" s="47">
        <f t="shared" si="3"/>
        <v>8.6729488025928809</v>
      </c>
    </row>
    <row r="11" spans="1:9" x14ac:dyDescent="0.35">
      <c r="A11" s="41">
        <v>1249265</v>
      </c>
      <c r="B11" s="42" t="s">
        <v>3656</v>
      </c>
      <c r="C11" s="43">
        <f>SUMIFS(T_PLAN[N],T_PLAN[year],$C$4,T_PLAN[proc_cd_1],C$6,T_PLAN[plan_name_std],$B11,T_PLAN[plan_id],$A11)</f>
        <v>405</v>
      </c>
      <c r="D11" s="43">
        <f>SUMIFS(T_PLAN[N],T_PLAN[year],$C$4,T_PLAN[proc_cd_1],D$6,T_PLAN[plan_name_std],$B11,T_PLAN[plan_id],$A11)</f>
        <v>6</v>
      </c>
      <c r="E11" s="44">
        <f t="shared" si="0"/>
        <v>411</v>
      </c>
      <c r="F11" s="45">
        <f>IFERROR(SUMIFS(T_PLAN_ENR[N_MBR_ENR],T_PLAN_ENR[year],$C$4,T_PLAN_ENR[plan_id],$A11),0)</f>
        <v>52719</v>
      </c>
      <c r="G11" s="46">
        <f t="shared" si="1"/>
        <v>7.6822397996927103</v>
      </c>
      <c r="H11" s="46">
        <f t="shared" si="2"/>
        <v>0.11381095999544756</v>
      </c>
      <c r="I11" s="47">
        <f t="shared" si="3"/>
        <v>7.7960507596881579</v>
      </c>
    </row>
    <row r="12" spans="1:9" x14ac:dyDescent="0.35">
      <c r="A12" s="41">
        <v>477023</v>
      </c>
      <c r="B12" s="42" t="s">
        <v>3646</v>
      </c>
      <c r="C12" s="43">
        <f>SUMIFS(T_PLAN[N],T_PLAN[year],$C$4,T_PLAN[proc_cd_1],C$6,T_PLAN[plan_name_std],$B12,T_PLAN[plan_id],$A12)</f>
        <v>1652</v>
      </c>
      <c r="D12" s="43">
        <f>SUMIFS(T_PLAN[N],T_PLAN[year],$C$4,T_PLAN[proc_cd_1],D$6,T_PLAN[plan_name_std],$B12,T_PLAN[plan_id],$A12)</f>
        <v>53</v>
      </c>
      <c r="E12" s="44">
        <f t="shared" si="0"/>
        <v>1705</v>
      </c>
      <c r="F12" s="45">
        <f>IFERROR(SUMIFS(T_PLAN_ENR[N_MBR_ENR],T_PLAN_ENR[year],$C$4,T_PLAN_ENR[plan_id],$A12),0)</f>
        <v>222375</v>
      </c>
      <c r="G12" s="46">
        <f t="shared" si="1"/>
        <v>7.4288926363125354</v>
      </c>
      <c r="H12" s="46">
        <f t="shared" si="2"/>
        <v>0.23833614390106803</v>
      </c>
      <c r="I12" s="47">
        <f t="shared" si="3"/>
        <v>7.6672287802136028</v>
      </c>
    </row>
    <row r="13" spans="1:9" x14ac:dyDescent="0.35">
      <c r="A13" s="41">
        <v>1183013</v>
      </c>
      <c r="B13" s="42" t="s">
        <v>3659</v>
      </c>
      <c r="C13" s="43">
        <f>SUMIFS(T_PLAN[N],T_PLAN[year],$C$4,T_PLAN[proc_cd_1],C$6,T_PLAN[plan_name_std],$B13,T_PLAN[plan_id],$A13)</f>
        <v>746</v>
      </c>
      <c r="D13" s="43">
        <f>SUMIFS(T_PLAN[N],T_PLAN[year],$C$4,T_PLAN[proc_cd_1],D$6,T_PLAN[plan_name_std],$B13,T_PLAN[plan_id],$A13)</f>
        <v>29</v>
      </c>
      <c r="E13" s="44">
        <f t="shared" si="0"/>
        <v>775</v>
      </c>
      <c r="F13" s="45">
        <f>IFERROR(SUMIFS(T_PLAN_ENR[N_MBR_ENR],T_PLAN_ENR[year],$C$4,T_PLAN_ENR[plan_id],$A13),0)</f>
        <v>106538</v>
      </c>
      <c r="G13" s="46">
        <f t="shared" si="1"/>
        <v>7.0021963994067837</v>
      </c>
      <c r="H13" s="46">
        <f t="shared" si="2"/>
        <v>0.27220334528525031</v>
      </c>
      <c r="I13" s="47">
        <f t="shared" si="3"/>
        <v>7.274399744692035</v>
      </c>
    </row>
    <row r="14" spans="1:9" x14ac:dyDescent="0.35">
      <c r="A14" s="41">
        <v>1751046</v>
      </c>
      <c r="B14" s="42" t="s">
        <v>3643</v>
      </c>
      <c r="C14" s="43">
        <f>SUMIFS(T_PLAN[N],T_PLAN[year],$C$4,T_PLAN[proc_cd_1],C$6,T_PLAN[plan_name_std],$B14,T_PLAN[plan_id],$A14)</f>
        <v>9872</v>
      </c>
      <c r="D14" s="43">
        <f>SUMIFS(T_PLAN[N],T_PLAN[year],$C$4,T_PLAN[proc_cd_1],D$6,T_PLAN[plan_name_std],$B14,T_PLAN[plan_id],$A14)</f>
        <v>414</v>
      </c>
      <c r="E14" s="44">
        <f t="shared" si="0"/>
        <v>10286</v>
      </c>
      <c r="F14" s="45">
        <f>IFERROR(SUMIFS(T_PLAN_ENR[N_MBR_ENR],T_PLAN_ENR[year],$C$4,T_PLAN_ENR[plan_id],$A14),0)</f>
        <v>1462273</v>
      </c>
      <c r="G14" s="46">
        <f t="shared" si="1"/>
        <v>6.7511333383027656</v>
      </c>
      <c r="H14" s="46">
        <f t="shared" si="2"/>
        <v>0.28312086730726749</v>
      </c>
      <c r="I14" s="47">
        <f t="shared" si="3"/>
        <v>7.0342542056100337</v>
      </c>
    </row>
    <row r="15" spans="1:9" x14ac:dyDescent="0.35">
      <c r="A15" s="41">
        <v>1131584</v>
      </c>
      <c r="B15" s="42" t="s">
        <v>3654</v>
      </c>
      <c r="C15" s="43">
        <f>SUMIFS(T_PLAN[N],T_PLAN[year],$C$4,T_PLAN[proc_cd_1],C$6,T_PLAN[plan_name_std],$B15,T_PLAN[plan_id],$A15)</f>
        <v>63</v>
      </c>
      <c r="D15" s="43">
        <f>SUMIFS(T_PLAN[N],T_PLAN[year],$C$4,T_PLAN[proc_cd_1],D$6,T_PLAN[plan_name_std],$B15,T_PLAN[plan_id],$A15)</f>
        <v>4</v>
      </c>
      <c r="E15" s="44">
        <f t="shared" si="0"/>
        <v>67</v>
      </c>
      <c r="F15" s="45">
        <f>IFERROR(SUMIFS(T_PLAN_ENR[N_MBR_ENR],T_PLAN_ENR[year],$C$4,T_PLAN_ENR[plan_id],$A15),0)</f>
        <v>10211</v>
      </c>
      <c r="G15" s="46">
        <f t="shared" si="1"/>
        <v>6.1698168641660951</v>
      </c>
      <c r="H15" s="46">
        <f t="shared" si="2"/>
        <v>0.39173440407403781</v>
      </c>
      <c r="I15" s="47">
        <f t="shared" si="3"/>
        <v>6.5615512682401329</v>
      </c>
    </row>
    <row r="16" spans="1:9" x14ac:dyDescent="0.35">
      <c r="A16" s="41">
        <v>1617894</v>
      </c>
      <c r="B16" s="42" t="s">
        <v>3660</v>
      </c>
      <c r="C16" s="43">
        <f>SUMIFS(T_PLAN[N],T_PLAN[year],$C$4,T_PLAN[proc_cd_1],C$6,T_PLAN[plan_name_std],$B16,T_PLAN[plan_id],$A16)</f>
        <v>2006</v>
      </c>
      <c r="D16" s="43">
        <f>SUMIFS(T_PLAN[N],T_PLAN[year],$C$4,T_PLAN[proc_cd_1],D$6,T_PLAN[plan_name_std],$B16,T_PLAN[plan_id],$A16)</f>
        <v>88</v>
      </c>
      <c r="E16" s="44">
        <f t="shared" si="0"/>
        <v>2094</v>
      </c>
      <c r="F16" s="45">
        <f>IFERROR(SUMIFS(T_PLAN_ENR[N_MBR_ENR],T_PLAN_ENR[year],$C$4,T_PLAN_ENR[plan_id],$A16),0)</f>
        <v>377051</v>
      </c>
      <c r="G16" s="46">
        <f t="shared" si="1"/>
        <v>5.3202351936475436</v>
      </c>
      <c r="H16" s="46">
        <f t="shared" si="2"/>
        <v>0.23339017798653233</v>
      </c>
      <c r="I16" s="47">
        <f t="shared" si="3"/>
        <v>5.5536253716340767</v>
      </c>
    </row>
    <row r="17" spans="1:9" x14ac:dyDescent="0.35">
      <c r="A17" s="41">
        <v>4342316</v>
      </c>
      <c r="B17" s="42" t="s">
        <v>3659</v>
      </c>
      <c r="C17" s="43">
        <f>SUMIFS(T_PLAN[N],T_PLAN[year],$C$4,T_PLAN[proc_cd_1],C$6,T_PLAN[plan_name_std],$B17,T_PLAN[plan_id],$A17)</f>
        <v>24</v>
      </c>
      <c r="D17" s="43">
        <f>SUMIFS(T_PLAN[N],T_PLAN[year],$C$4,T_PLAN[proc_cd_1],D$6,T_PLAN[plan_name_std],$B17,T_PLAN[plan_id],$A17)</f>
        <v>1</v>
      </c>
      <c r="E17" s="44">
        <f t="shared" si="0"/>
        <v>25</v>
      </c>
      <c r="F17" s="45">
        <f>IFERROR(SUMIFS(T_PLAN_ENR[N_MBR_ENR],T_PLAN_ENR[year],$C$4,T_PLAN_ENR[plan_id],$A17),0)</f>
        <v>4661</v>
      </c>
      <c r="G17" s="46">
        <f t="shared" si="1"/>
        <v>5.1491096331259385</v>
      </c>
      <c r="H17" s="46">
        <f t="shared" si="2"/>
        <v>0.21454623471358078</v>
      </c>
      <c r="I17" s="47">
        <f t="shared" si="3"/>
        <v>5.363655867839519</v>
      </c>
    </row>
    <row r="18" spans="1:9" x14ac:dyDescent="0.35">
      <c r="A18" s="41">
        <v>1202822</v>
      </c>
      <c r="B18" s="42" t="s">
        <v>3654</v>
      </c>
      <c r="C18" s="43">
        <f>SUMIFS(T_PLAN[N],T_PLAN[year],$C$4,T_PLAN[proc_cd_1],C$6,T_PLAN[plan_name_std],$B18,T_PLAN[plan_id],$A18)</f>
        <v>70</v>
      </c>
      <c r="D18" s="43">
        <f>SUMIFS(T_PLAN[N],T_PLAN[year],$C$4,T_PLAN[proc_cd_1],D$6,T_PLAN[plan_name_std],$B18,T_PLAN[plan_id],$A18)</f>
        <v>2</v>
      </c>
      <c r="E18" s="44">
        <f t="shared" si="0"/>
        <v>72</v>
      </c>
      <c r="F18" s="45">
        <f>IFERROR(SUMIFS(T_PLAN_ENR[N_MBR_ENR],T_PLAN_ENR[year],$C$4,T_PLAN_ENR[plan_id],$A18),0)</f>
        <v>15846</v>
      </c>
      <c r="G18" s="46">
        <f t="shared" si="1"/>
        <v>4.4175186166855989</v>
      </c>
      <c r="H18" s="46">
        <f t="shared" si="2"/>
        <v>0.12621481761958855</v>
      </c>
      <c r="I18" s="47">
        <f t="shared" si="3"/>
        <v>4.5437334343051878</v>
      </c>
    </row>
    <row r="19" spans="1:9" x14ac:dyDescent="0.35">
      <c r="A19" s="41">
        <v>1111375</v>
      </c>
      <c r="B19" s="42" t="s">
        <v>3649</v>
      </c>
      <c r="C19" s="43">
        <f>SUMIFS(T_PLAN[N],T_PLAN[year],$C$4,T_PLAN[proc_cd_1],C$6,T_PLAN[plan_name_std],$B19,T_PLAN[plan_id],$A19)</f>
        <v>791</v>
      </c>
      <c r="D19" s="43">
        <f>SUMIFS(T_PLAN[N],T_PLAN[year],$C$4,T_PLAN[proc_cd_1],D$6,T_PLAN[plan_name_std],$B19,T_PLAN[plan_id],$A19)</f>
        <v>32</v>
      </c>
      <c r="E19" s="44">
        <f t="shared" si="0"/>
        <v>823</v>
      </c>
      <c r="F19" s="45">
        <f>IFERROR(SUMIFS(T_PLAN_ENR[N_MBR_ENR],T_PLAN_ENR[year],$C$4,T_PLAN_ENR[plan_id],$A19),0)</f>
        <v>203690</v>
      </c>
      <c r="G19" s="46">
        <f t="shared" si="1"/>
        <v>3.8833521527811872</v>
      </c>
      <c r="H19" s="46">
        <f t="shared" si="2"/>
        <v>0.15710147773577493</v>
      </c>
      <c r="I19" s="47">
        <f t="shared" si="3"/>
        <v>4.0404536305169616</v>
      </c>
    </row>
    <row r="20" spans="1:9" x14ac:dyDescent="0.35">
      <c r="A20" s="41">
        <v>4342343</v>
      </c>
      <c r="B20" s="42" t="s">
        <v>3646</v>
      </c>
      <c r="C20" s="43">
        <f>SUMIFS(T_PLAN[N],T_PLAN[year],$C$4,T_PLAN[proc_cd_1],C$6,T_PLAN[plan_name_std],$B20,T_PLAN[plan_id],$A20)</f>
        <v>43</v>
      </c>
      <c r="D20" s="43">
        <f>SUMIFS(T_PLAN[N],T_PLAN[year],$C$4,T_PLAN[proc_cd_1],D$6,T_PLAN[plan_name_std],$B20,T_PLAN[plan_id],$A20)</f>
        <v>2</v>
      </c>
      <c r="E20" s="44">
        <f t="shared" si="0"/>
        <v>45</v>
      </c>
      <c r="F20" s="45">
        <f>IFERROR(SUMIFS(T_PLAN_ENR[N_MBR_ENR],T_PLAN_ENR[year],$C$4,T_PLAN_ENR[plan_id],$A20),0)</f>
        <v>11587</v>
      </c>
      <c r="G20" s="46">
        <f t="shared" si="1"/>
        <v>3.711055493225166</v>
      </c>
      <c r="H20" s="46">
        <f t="shared" si="2"/>
        <v>0.17260723224303098</v>
      </c>
      <c r="I20" s="47">
        <f t="shared" si="3"/>
        <v>3.8836627254681972</v>
      </c>
    </row>
    <row r="21" spans="1:9" x14ac:dyDescent="0.35">
      <c r="A21" s="41">
        <v>4342325</v>
      </c>
      <c r="B21" s="42" t="s">
        <v>3648</v>
      </c>
      <c r="C21" s="43">
        <f>SUMIFS(T_PLAN[N],T_PLAN[year],$C$4,T_PLAN[proc_cd_1],C$6,T_PLAN[plan_name_std],$B21,T_PLAN[plan_id],$A21)</f>
        <v>9</v>
      </c>
      <c r="D21" s="43">
        <f>SUMIFS(T_PLAN[N],T_PLAN[year],$C$4,T_PLAN[proc_cd_1],D$6,T_PLAN[plan_name_std],$B21,T_PLAN[plan_id],$A21)</f>
        <v>0</v>
      </c>
      <c r="E21" s="44">
        <f t="shared" si="0"/>
        <v>9</v>
      </c>
      <c r="F21" s="45">
        <f>IFERROR(SUMIFS(T_PLAN_ENR[N_MBR_ENR],T_PLAN_ENR[year],$C$4,T_PLAN_ENR[plan_id],$A21),0)</f>
        <v>2847</v>
      </c>
      <c r="G21" s="46">
        <f t="shared" si="1"/>
        <v>3.1612223393045311</v>
      </c>
      <c r="H21" s="46">
        <f t="shared" si="2"/>
        <v>0</v>
      </c>
      <c r="I21" s="47">
        <f t="shared" si="3"/>
        <v>3.1612223393045311</v>
      </c>
    </row>
    <row r="22" spans="1:9" x14ac:dyDescent="0.35">
      <c r="A22" s="41">
        <v>4004486</v>
      </c>
      <c r="B22" s="42" t="s">
        <v>3643</v>
      </c>
      <c r="C22" s="43">
        <f>SUMIFS(T_PLAN[N],T_PLAN[year],$C$4,T_PLAN[proc_cd_1],C$6,T_PLAN[plan_name_std],$B22,T_PLAN[plan_id],$A22)</f>
        <v>159</v>
      </c>
      <c r="D22" s="43">
        <f>SUMIFS(T_PLAN[N],T_PLAN[year],$C$4,T_PLAN[proc_cd_1],D$6,T_PLAN[plan_name_std],$B22,T_PLAN[plan_id],$A22)</f>
        <v>3</v>
      </c>
      <c r="E22" s="44">
        <f t="shared" si="0"/>
        <v>162</v>
      </c>
      <c r="F22" s="45">
        <f>IFERROR(SUMIFS(T_PLAN_ENR[N_MBR_ENR],T_PLAN_ENR[year],$C$4,T_PLAN_ENR[plan_id],$A22),0)</f>
        <v>53721</v>
      </c>
      <c r="G22" s="46">
        <f t="shared" si="1"/>
        <v>2.9597364159267325</v>
      </c>
      <c r="H22" s="46">
        <f t="shared" si="2"/>
        <v>5.5844083319372309E-2</v>
      </c>
      <c r="I22" s="47">
        <f t="shared" si="3"/>
        <v>3.0155804992461048</v>
      </c>
    </row>
    <row r="23" spans="1:9" x14ac:dyDescent="0.35">
      <c r="A23" s="41">
        <v>313979</v>
      </c>
      <c r="B23" s="42" t="s">
        <v>3654</v>
      </c>
      <c r="C23" s="43">
        <f>SUMIFS(T_PLAN[N],T_PLAN[year],$C$4,T_PLAN[proc_cd_1],C$6,T_PLAN[plan_name_std],$B23,T_PLAN[plan_id],$A23)</f>
        <v>384</v>
      </c>
      <c r="D23" s="43">
        <f>SUMIFS(T_PLAN[N],T_PLAN[year],$C$4,T_PLAN[proc_cd_1],D$6,T_PLAN[plan_name_std],$B23,T_PLAN[plan_id],$A23)</f>
        <v>11</v>
      </c>
      <c r="E23" s="44">
        <f t="shared" si="0"/>
        <v>395</v>
      </c>
      <c r="F23" s="45">
        <f>IFERROR(SUMIFS(T_PLAN_ENR[N_MBR_ENR],T_PLAN_ENR[year],$C$4,T_PLAN_ENR[plan_id],$A23),0)</f>
        <v>135032</v>
      </c>
      <c r="G23" s="46">
        <f t="shared" si="1"/>
        <v>2.8437703655429822</v>
      </c>
      <c r="H23" s="46">
        <f t="shared" si="2"/>
        <v>8.1462171929616689E-2</v>
      </c>
      <c r="I23" s="47">
        <f t="shared" si="3"/>
        <v>2.9252325374725991</v>
      </c>
    </row>
    <row r="24" spans="1:9" x14ac:dyDescent="0.35">
      <c r="A24" s="41">
        <v>4342334</v>
      </c>
      <c r="B24" s="42" t="s">
        <v>3649</v>
      </c>
      <c r="C24" s="43">
        <f>SUMIFS(T_PLAN[N],T_PLAN[year],$C$4,T_PLAN[proc_cd_1],C$6,T_PLAN[plan_name_std],$B24,T_PLAN[plan_id],$A24)</f>
        <v>21</v>
      </c>
      <c r="D24" s="43">
        <f>SUMIFS(T_PLAN[N],T_PLAN[year],$C$4,T_PLAN[proc_cd_1],D$6,T_PLAN[plan_name_std],$B24,T_PLAN[plan_id],$A24)</f>
        <v>1</v>
      </c>
      <c r="E24" s="44">
        <f t="shared" si="0"/>
        <v>22</v>
      </c>
      <c r="F24" s="45">
        <f>IFERROR(SUMIFS(T_PLAN_ENR[N_MBR_ENR],T_PLAN_ENR[year],$C$4,T_PLAN_ENR[plan_id],$A24),0)</f>
        <v>7789</v>
      </c>
      <c r="G24" s="46">
        <f t="shared" si="1"/>
        <v>2.696109898574913</v>
      </c>
      <c r="H24" s="46">
        <f t="shared" si="2"/>
        <v>0.12838618564642446</v>
      </c>
      <c r="I24" s="47">
        <f t="shared" si="3"/>
        <v>2.8244960842213378</v>
      </c>
    </row>
    <row r="25" spans="1:9" x14ac:dyDescent="0.35">
      <c r="A25" s="41">
        <v>4054091</v>
      </c>
      <c r="B25" s="42" t="s">
        <v>3651</v>
      </c>
      <c r="C25" s="43">
        <f>SUMIFS(T_PLAN[N],T_PLAN[year],$C$4,T_PLAN[proc_cd_1],C$6,T_PLAN[plan_name_std],$B25,T_PLAN[plan_id],$A25)</f>
        <v>25</v>
      </c>
      <c r="D25" s="43">
        <f>SUMIFS(T_PLAN[N],T_PLAN[year],$C$4,T_PLAN[proc_cd_1],D$6,T_PLAN[plan_name_std],$B25,T_PLAN[plan_id],$A25)</f>
        <v>0</v>
      </c>
      <c r="E25" s="44">
        <f t="shared" si="0"/>
        <v>25</v>
      </c>
      <c r="F25" s="45">
        <f>IFERROR(SUMIFS(T_PLAN_ENR[N_MBR_ENR],T_PLAN_ENR[year],$C$4,T_PLAN_ENR[plan_id],$A25),0)</f>
        <v>11097</v>
      </c>
      <c r="G25" s="46">
        <f t="shared" si="1"/>
        <v>2.2528611336397226</v>
      </c>
      <c r="H25" s="46">
        <f t="shared" si="2"/>
        <v>0</v>
      </c>
      <c r="I25" s="47">
        <f t="shared" si="3"/>
        <v>2.2528611336397226</v>
      </c>
    </row>
    <row r="26" spans="1:9" x14ac:dyDescent="0.35">
      <c r="A26" s="41">
        <v>3685774</v>
      </c>
      <c r="B26" s="42" t="s">
        <v>3652</v>
      </c>
      <c r="C26" s="43">
        <f>SUMIFS(T_PLAN[N],T_PLAN[year],$C$4,T_PLAN[proc_cd_1],C$6,T_PLAN[plan_name_std],$B26,T_PLAN[plan_id],$A26)</f>
        <v>545</v>
      </c>
      <c r="D26" s="43">
        <f>SUMIFS(T_PLAN[N],T_PLAN[year],$C$4,T_PLAN[proc_cd_1],D$6,T_PLAN[plan_name_std],$B26,T_PLAN[plan_id],$A26)</f>
        <v>18</v>
      </c>
      <c r="E26" s="44">
        <f t="shared" si="0"/>
        <v>563</v>
      </c>
      <c r="F26" s="45">
        <f>IFERROR(SUMIFS(T_PLAN_ENR[N_MBR_ENR],T_PLAN_ENR[year],$C$4,T_PLAN_ENR[plan_id],$A26),0)</f>
        <v>309788</v>
      </c>
      <c r="G26" s="46">
        <f t="shared" si="1"/>
        <v>1.7592676281844357</v>
      </c>
      <c r="H26" s="46">
        <f t="shared" si="2"/>
        <v>5.8104251940036412E-2</v>
      </c>
      <c r="I26" s="47">
        <f t="shared" si="3"/>
        <v>1.817371880124472</v>
      </c>
    </row>
    <row r="27" spans="1:9" x14ac:dyDescent="0.35">
      <c r="A27" s="41">
        <v>4082293</v>
      </c>
      <c r="B27" s="42" t="s">
        <v>3654</v>
      </c>
      <c r="C27" s="43">
        <f>SUMIFS(T_PLAN[N],T_PLAN[year],$C$4,T_PLAN[proc_cd_1],C$6,T_PLAN[plan_name_std],$B27,T_PLAN[plan_id],$A27)</f>
        <v>7</v>
      </c>
      <c r="D27" s="43">
        <f>SUMIFS(T_PLAN[N],T_PLAN[year],$C$4,T_PLAN[proc_cd_1],D$6,T_PLAN[plan_name_std],$B27,T_PLAN[plan_id],$A27)</f>
        <v>0</v>
      </c>
      <c r="E27" s="44">
        <f t="shared" si="0"/>
        <v>7</v>
      </c>
      <c r="F27" s="45">
        <f>IFERROR(SUMIFS(T_PLAN_ENR[N_MBR_ENR],T_PLAN_ENR[year],$C$4,T_PLAN_ENR[plan_id],$A27),0)</f>
        <v>5628</v>
      </c>
      <c r="G27" s="46">
        <f t="shared" si="1"/>
        <v>1.2437810945273631</v>
      </c>
      <c r="H27" s="46">
        <f t="shared" si="2"/>
        <v>0</v>
      </c>
      <c r="I27" s="47">
        <f t="shared" si="3"/>
        <v>1.2437810945273631</v>
      </c>
    </row>
    <row r="28" spans="1:9" x14ac:dyDescent="0.35">
      <c r="A28" s="41">
        <v>4342292</v>
      </c>
      <c r="B28" s="42" t="s">
        <v>3652</v>
      </c>
      <c r="C28" s="43">
        <f>SUMIFS(T_PLAN[N],T_PLAN[year],$C$4,T_PLAN[proc_cd_1],C$6,T_PLAN[plan_name_std],$B28,T_PLAN[plan_id],$A28)</f>
        <v>10</v>
      </c>
      <c r="D28" s="43">
        <f>SUMIFS(T_PLAN[N],T_PLAN[year],$C$4,T_PLAN[proc_cd_1],D$6,T_PLAN[plan_name_std],$B28,T_PLAN[plan_id],$A28)</f>
        <v>1</v>
      </c>
      <c r="E28" s="44">
        <f t="shared" si="0"/>
        <v>11</v>
      </c>
      <c r="F28" s="45">
        <f>IFERROR(SUMIFS(T_PLAN_ENR[N_MBR_ENR],T_PLAN_ENR[year],$C$4,T_PLAN_ENR[plan_id],$A28),0)</f>
        <v>9870</v>
      </c>
      <c r="G28" s="46">
        <f t="shared" si="1"/>
        <v>1.0131712259371835</v>
      </c>
      <c r="H28" s="46">
        <f t="shared" si="2"/>
        <v>0.10131712259371833</v>
      </c>
      <c r="I28" s="47">
        <f t="shared" si="3"/>
        <v>1.1144883485309016</v>
      </c>
    </row>
    <row r="29" spans="1:9" x14ac:dyDescent="0.35">
      <c r="A29" s="41">
        <v>894519</v>
      </c>
      <c r="B29" s="42" t="s">
        <v>3645</v>
      </c>
      <c r="C29" s="43">
        <f>SUMIFS(T_PLAN[N],T_PLAN[year],$C$4,T_PLAN[proc_cd_1],C$6,T_PLAN[plan_name_std],$B29,T_PLAN[plan_id],$A29)</f>
        <v>281</v>
      </c>
      <c r="D29" s="43">
        <f>SUMIFS(T_PLAN[N],T_PLAN[year],$C$4,T_PLAN[proc_cd_1],D$6,T_PLAN[plan_name_std],$B29,T_PLAN[plan_id],$A29)</f>
        <v>5</v>
      </c>
      <c r="E29" s="44">
        <f t="shared" si="0"/>
        <v>286</v>
      </c>
      <c r="F29" s="45">
        <f>IFERROR(SUMIFS(T_PLAN_ENR[N_MBR_ENR],T_PLAN_ENR[year],$C$4,T_PLAN_ENR[plan_id],$A29),0)</f>
        <v>462873</v>
      </c>
      <c r="G29" s="46">
        <f t="shared" si="1"/>
        <v>0.60707796739062336</v>
      </c>
      <c r="H29" s="46">
        <f t="shared" si="2"/>
        <v>1.0802099063890094E-2</v>
      </c>
      <c r="I29" s="47">
        <f t="shared" si="3"/>
        <v>0.61788006645451343</v>
      </c>
    </row>
    <row r="30" spans="1:9" x14ac:dyDescent="0.35">
      <c r="A30" s="41">
        <v>2191362</v>
      </c>
      <c r="B30" s="42" t="s">
        <v>3645</v>
      </c>
      <c r="C30" s="43">
        <f>SUMIFS(T_PLAN[N],T_PLAN[year],$C$4,T_PLAN[proc_cd_1],C$6,T_PLAN[plan_name_std],$B30,T_PLAN[plan_id],$A30)</f>
        <v>2</v>
      </c>
      <c r="D30" s="43">
        <f>SUMIFS(T_PLAN[N],T_PLAN[year],$C$4,T_PLAN[proc_cd_1],D$6,T_PLAN[plan_name_std],$B30,T_PLAN[plan_id],$A30)</f>
        <v>0</v>
      </c>
      <c r="E30" s="44">
        <f t="shared" si="0"/>
        <v>2</v>
      </c>
      <c r="F30" s="45">
        <f>IFERROR(SUMIFS(T_PLAN_ENR[N_MBR_ENR],T_PLAN_ENR[year],$C$4,T_PLAN_ENR[plan_id],$A30),0)</f>
        <v>4568</v>
      </c>
      <c r="G30" s="46">
        <f t="shared" si="1"/>
        <v>0.43782837127845886</v>
      </c>
      <c r="H30" s="46">
        <f t="shared" si="2"/>
        <v>0</v>
      </c>
      <c r="I30" s="47">
        <f t="shared" si="3"/>
        <v>0.43782837127845886</v>
      </c>
    </row>
    <row r="31" spans="1:9" x14ac:dyDescent="0.35">
      <c r="A31" s="41">
        <v>4004537</v>
      </c>
      <c r="B31" s="42" t="s">
        <v>3660</v>
      </c>
      <c r="C31" s="43">
        <f>SUMIFS(T_PLAN[N],T_PLAN[year],$C$4,T_PLAN[proc_cd_1],C$6,T_PLAN[plan_name_std],$B31,T_PLAN[plan_id],$A31)</f>
        <v>3</v>
      </c>
      <c r="D31" s="43">
        <f>SUMIFS(T_PLAN[N],T_PLAN[year],$C$4,T_PLAN[proc_cd_1],D$6,T_PLAN[plan_name_std],$B31,T_PLAN[plan_id],$A31)</f>
        <v>0</v>
      </c>
      <c r="E31" s="44">
        <f t="shared" si="0"/>
        <v>3</v>
      </c>
      <c r="F31" s="45">
        <f>IFERROR(SUMIFS(T_PLAN_ENR[N_MBR_ENR],T_PLAN_ENR[year],$C$4,T_PLAN_ENR[plan_id],$A31),0)</f>
        <v>7869</v>
      </c>
      <c r="G31" s="46">
        <f t="shared" si="1"/>
        <v>0.38124285169653072</v>
      </c>
      <c r="H31" s="46">
        <f t="shared" si="2"/>
        <v>0</v>
      </c>
      <c r="I31" s="47">
        <f t="shared" si="3"/>
        <v>0.38124285169653072</v>
      </c>
    </row>
    <row r="32" spans="1:9" x14ac:dyDescent="0.35">
      <c r="A32" s="41">
        <v>4682248</v>
      </c>
      <c r="B32" s="42" t="s">
        <v>3658</v>
      </c>
      <c r="C32" s="43">
        <f>SUMIFS(T_PLAN[N],T_PLAN[year],$C$4,T_PLAN[proc_cd_1],C$6,T_PLAN[plan_name_std],$B32,T_PLAN[plan_id],$A32)</f>
        <v>1</v>
      </c>
      <c r="D32" s="43">
        <f>SUMIFS(T_PLAN[N],T_PLAN[year],$C$4,T_PLAN[proc_cd_1],D$6,T_PLAN[plan_name_std],$B32,T_PLAN[plan_id],$A32)</f>
        <v>0</v>
      </c>
      <c r="E32" s="44">
        <f t="shared" si="0"/>
        <v>1</v>
      </c>
      <c r="F32" s="45">
        <f>IFERROR(SUMIFS(T_PLAN_ENR[N_MBR_ENR],T_PLAN_ENR[year],$C$4,T_PLAN_ENR[plan_id],$A32),0)</f>
        <v>2810</v>
      </c>
      <c r="G32" s="46">
        <f t="shared" si="1"/>
        <v>0.35587188612099646</v>
      </c>
      <c r="H32" s="46">
        <f t="shared" si="2"/>
        <v>0</v>
      </c>
      <c r="I32" s="47">
        <f t="shared" si="3"/>
        <v>0.35587188612099646</v>
      </c>
    </row>
    <row r="33" spans="1:9" x14ac:dyDescent="0.35">
      <c r="A33" s="41">
        <v>4053201</v>
      </c>
      <c r="B33" s="42" t="s">
        <v>3645</v>
      </c>
      <c r="C33" s="43">
        <f>SUMIFS(T_PLAN[N],T_PLAN[year],$C$4,T_PLAN[proc_cd_1],C$6,T_PLAN[plan_name_std],$B33,T_PLAN[plan_id],$A33)</f>
        <v>4</v>
      </c>
      <c r="D33" s="43">
        <f>SUMIFS(T_PLAN[N],T_PLAN[year],$C$4,T_PLAN[proc_cd_1],D$6,T_PLAN[plan_name_std],$B33,T_PLAN[plan_id],$A33)</f>
        <v>0</v>
      </c>
      <c r="E33" s="44">
        <f t="shared" si="0"/>
        <v>4</v>
      </c>
      <c r="F33" s="45">
        <f>IFERROR(SUMIFS(T_PLAN_ENR[N_MBR_ENR],T_PLAN_ENR[year],$C$4,T_PLAN_ENR[plan_id],$A33),0)</f>
        <v>13803</v>
      </c>
      <c r="G33" s="46">
        <f t="shared" si="1"/>
        <v>0.289792074186771</v>
      </c>
      <c r="H33" s="46">
        <f t="shared" si="2"/>
        <v>0</v>
      </c>
      <c r="I33" s="47">
        <f t="shared" si="3"/>
        <v>0.289792074186771</v>
      </c>
    </row>
    <row r="34" spans="1:9" x14ac:dyDescent="0.35">
      <c r="A34" s="41">
        <v>1479670</v>
      </c>
      <c r="B34" s="42" t="s">
        <v>3650</v>
      </c>
      <c r="C34" s="43">
        <f>SUMIFS(T_PLAN[N],T_PLAN[year],$C$4,T_PLAN[proc_cd_1],C$6,T_PLAN[plan_name_std],$B34,T_PLAN[plan_id],$A34)</f>
        <v>178</v>
      </c>
      <c r="D34" s="43">
        <f>SUMIFS(T_PLAN[N],T_PLAN[year],$C$4,T_PLAN[proc_cd_1],D$6,T_PLAN[plan_name_std],$B34,T_PLAN[plan_id],$A34)</f>
        <v>12</v>
      </c>
      <c r="E34" s="44">
        <f t="shared" si="0"/>
        <v>190</v>
      </c>
      <c r="F34" s="45">
        <f>IFERROR(SUMIFS(T_PLAN_ENR[N_MBR_ENR],T_PLAN_ENR[year],$C$4,T_PLAN_ENR[plan_id],$A34),0)</f>
        <v>1199383</v>
      </c>
      <c r="G34" s="46">
        <f t="shared" si="1"/>
        <v>0.14840964062355394</v>
      </c>
      <c r="H34" s="46">
        <f t="shared" si="2"/>
        <v>1.0005144311700267E-2</v>
      </c>
      <c r="I34" s="47">
        <f t="shared" si="3"/>
        <v>0.15841478493525421</v>
      </c>
    </row>
    <row r="35" spans="1:9" x14ac:dyDescent="0.35">
      <c r="A35" s="41">
        <v>2191582</v>
      </c>
      <c r="B35" s="42" t="s">
        <v>3657</v>
      </c>
      <c r="C35" s="43">
        <f>SUMIFS(T_PLAN[N],T_PLAN[year],$C$4,T_PLAN[proc_cd_1],C$6,T_PLAN[plan_name_std],$B35,T_PLAN[plan_id],$A35)</f>
        <v>1</v>
      </c>
      <c r="D35" s="43">
        <f>SUMIFS(T_PLAN[N],T_PLAN[year],$C$4,T_PLAN[proc_cd_1],D$6,T_PLAN[plan_name_std],$B35,T_PLAN[plan_id],$A35)</f>
        <v>0</v>
      </c>
      <c r="E35" s="44">
        <f t="shared" si="0"/>
        <v>1</v>
      </c>
      <c r="F35" s="45">
        <f>IFERROR(SUMIFS(T_PLAN_ENR[N_MBR_ENR],T_PLAN_ENR[year],$C$4,T_PLAN_ENR[plan_id],$A35),0)</f>
        <v>8010</v>
      </c>
      <c r="G35" s="46">
        <f t="shared" si="1"/>
        <v>0.12484394506866417</v>
      </c>
      <c r="H35" s="46">
        <f t="shared" si="2"/>
        <v>0</v>
      </c>
      <c r="I35" s="47">
        <f t="shared" si="3"/>
        <v>0.12484394506866417</v>
      </c>
    </row>
    <row r="36" spans="1:9" x14ac:dyDescent="0.35">
      <c r="A36" s="41">
        <v>4003696</v>
      </c>
      <c r="B36" s="42" t="s">
        <v>3650</v>
      </c>
      <c r="C36" s="43">
        <f>SUMIFS(T_PLAN[N],T_PLAN[year],$C$4,T_PLAN[proc_cd_1],C$6,T_PLAN[plan_name_std],$B36,T_PLAN[plan_id],$A36)</f>
        <v>1</v>
      </c>
      <c r="D36" s="43">
        <f>SUMIFS(T_PLAN[N],T_PLAN[year],$C$4,T_PLAN[proc_cd_1],D$6,T_PLAN[plan_name_std],$B36,T_PLAN[plan_id],$A36)</f>
        <v>0</v>
      </c>
      <c r="E36" s="44">
        <f t="shared" si="0"/>
        <v>1</v>
      </c>
      <c r="F36" s="45">
        <f>IFERROR(SUMIFS(T_PLAN_ENR[N_MBR_ENR],T_PLAN_ENR[year],$C$4,T_PLAN_ENR[plan_id],$A36),0)</f>
        <v>32518</v>
      </c>
      <c r="G36" s="46">
        <f t="shared" si="1"/>
        <v>3.0752198782212924E-2</v>
      </c>
      <c r="H36" s="46">
        <f t="shared" si="2"/>
        <v>0</v>
      </c>
      <c r="I36" s="47">
        <f t="shared" si="3"/>
        <v>3.0752198782212924E-2</v>
      </c>
    </row>
    <row r="37" spans="1:9" x14ac:dyDescent="0.35">
      <c r="A37" s="41">
        <v>2738989</v>
      </c>
      <c r="B37" s="42" t="s">
        <v>3643</v>
      </c>
      <c r="C37" s="43">
        <f>SUMIFS(T_PLAN[N],T_PLAN[year],$C$4,T_PLAN[proc_cd_1],C$6,T_PLAN[plan_name_std],$B37,T_PLAN[plan_id],$A37)</f>
        <v>0</v>
      </c>
      <c r="D37" s="43">
        <f>SUMIFS(T_PLAN[N],T_PLAN[year],$C$4,T_PLAN[proc_cd_1],D$6,T_PLAN[plan_name_std],$B37,T_PLAN[plan_id],$A37)</f>
        <v>0</v>
      </c>
      <c r="E37" s="44">
        <f t="shared" si="0"/>
        <v>0</v>
      </c>
      <c r="F37" s="45">
        <f>IFERROR(SUMIFS(T_PLAN_ENR[N_MBR_ENR],T_PLAN_ENR[year],$C$4,T_PLAN_ENR[plan_id],$A37),0)</f>
        <v>0</v>
      </c>
      <c r="G37" s="46">
        <f t="shared" si="1"/>
        <v>0</v>
      </c>
      <c r="H37" s="46">
        <f t="shared" si="2"/>
        <v>0</v>
      </c>
      <c r="I37" s="47">
        <f t="shared" si="3"/>
        <v>0</v>
      </c>
    </row>
    <row r="38" spans="1:9" x14ac:dyDescent="0.35">
      <c r="A38" s="41">
        <v>477156</v>
      </c>
      <c r="B38" s="42" t="s">
        <v>3644</v>
      </c>
      <c r="C38" s="43">
        <f>SUMIFS(T_PLAN[N],T_PLAN[year],$C$4,T_PLAN[proc_cd_1],C$6,T_PLAN[plan_name_std],$B38,T_PLAN[plan_id],$A38)</f>
        <v>1</v>
      </c>
      <c r="D38" s="43">
        <f>SUMIFS(T_PLAN[N],T_PLAN[year],$C$4,T_PLAN[proc_cd_1],D$6,T_PLAN[plan_name_std],$B38,T_PLAN[plan_id],$A38)</f>
        <v>0</v>
      </c>
      <c r="E38" s="44">
        <f t="shared" si="0"/>
        <v>1</v>
      </c>
      <c r="F38" s="45">
        <f>IFERROR(SUMIFS(T_PLAN_ENR[N_MBR_ENR],T_PLAN_ENR[year],$C$4,T_PLAN_ENR[plan_id],$A38),0)</f>
        <v>0</v>
      </c>
      <c r="G38" s="46">
        <f t="shared" si="1"/>
        <v>0</v>
      </c>
      <c r="H38" s="46">
        <f t="shared" si="2"/>
        <v>0</v>
      </c>
      <c r="I38" s="47">
        <f t="shared" si="3"/>
        <v>0</v>
      </c>
    </row>
    <row r="39" spans="1:9" x14ac:dyDescent="0.35">
      <c r="A39" s="41">
        <v>4342283</v>
      </c>
      <c r="B39" s="42" t="s">
        <v>3647</v>
      </c>
      <c r="C39" s="43">
        <f>SUMIFS(T_PLAN[N],T_PLAN[year],$C$4,T_PLAN[proc_cd_1],C$6,T_PLAN[plan_name_std],$B39,T_PLAN[plan_id],$A39)</f>
        <v>0</v>
      </c>
      <c r="D39" s="43">
        <f>SUMIFS(T_PLAN[N],T_PLAN[year],$C$4,T_PLAN[proc_cd_1],D$6,T_PLAN[plan_name_std],$B39,T_PLAN[plan_id],$A39)</f>
        <v>0</v>
      </c>
      <c r="E39" s="44">
        <f t="shared" si="0"/>
        <v>0</v>
      </c>
      <c r="F39" s="45">
        <f>IFERROR(SUMIFS(T_PLAN_ENR[N_MBR_ENR],T_PLAN_ENR[year],$C$4,T_PLAN_ENR[plan_id],$A39),0)</f>
        <v>0</v>
      </c>
      <c r="G39" s="46">
        <f t="shared" si="1"/>
        <v>0</v>
      </c>
      <c r="H39" s="46">
        <f t="shared" si="2"/>
        <v>0</v>
      </c>
      <c r="I39" s="47">
        <f t="shared" si="3"/>
        <v>0</v>
      </c>
    </row>
    <row r="40" spans="1:9" x14ac:dyDescent="0.35">
      <c r="A40" s="41">
        <v>4131540</v>
      </c>
      <c r="B40" s="42" t="s">
        <v>3653</v>
      </c>
      <c r="C40" s="43">
        <f>SUMIFS(T_PLAN[N],T_PLAN[year],$C$4,T_PLAN[proc_cd_1],C$6,T_PLAN[plan_name_std],$B40,T_PLAN[plan_id],$A40)</f>
        <v>0</v>
      </c>
      <c r="D40" s="43">
        <f>SUMIFS(T_PLAN[N],T_PLAN[year],$C$4,T_PLAN[proc_cd_1],D$6,T_PLAN[plan_name_std],$B40,T_PLAN[plan_id],$A40)</f>
        <v>0</v>
      </c>
      <c r="E40" s="44">
        <f t="shared" si="0"/>
        <v>0</v>
      </c>
      <c r="F40" s="45">
        <f>IFERROR(SUMIFS(T_PLAN_ENR[N_MBR_ENR],T_PLAN_ENR[year],$C$4,T_PLAN_ENR[plan_id],$A40),0)</f>
        <v>0</v>
      </c>
      <c r="G40" s="46">
        <f t="shared" si="1"/>
        <v>0</v>
      </c>
      <c r="H40" s="46">
        <f t="shared" si="2"/>
        <v>0</v>
      </c>
      <c r="I40" s="47">
        <f t="shared" si="3"/>
        <v>0</v>
      </c>
    </row>
    <row r="41" spans="1:9" x14ac:dyDescent="0.35">
      <c r="A41" s="41">
        <v>1788325</v>
      </c>
      <c r="B41" s="42" t="s">
        <v>3643</v>
      </c>
      <c r="C41" s="43">
        <f>SUMIFS(T_PLAN[N],T_PLAN[year],$C$4,T_PLAN[proc_cd_1],C$6,T_PLAN[plan_name_std],$B41,T_PLAN[plan_id],$A41)</f>
        <v>0</v>
      </c>
      <c r="D41" s="43">
        <f>SUMIFS(T_PLAN[N],T_PLAN[year],$C$4,T_PLAN[proc_cd_1],D$6,T_PLAN[plan_name_std],$B41,T_PLAN[plan_id],$A41)</f>
        <v>0</v>
      </c>
      <c r="E41" s="44">
        <f t="shared" si="0"/>
        <v>0</v>
      </c>
      <c r="F41" s="45">
        <f>IFERROR(SUMIFS(T_PLAN_ENR[N_MBR_ENR],T_PLAN_ENR[year],$C$4,T_PLAN_ENR[plan_id],$A41),0)</f>
        <v>0</v>
      </c>
      <c r="G41" s="46">
        <f t="shared" si="1"/>
        <v>0</v>
      </c>
      <c r="H41" s="46">
        <f t="shared" si="2"/>
        <v>0</v>
      </c>
      <c r="I41" s="47">
        <f t="shared" si="3"/>
        <v>0</v>
      </c>
    </row>
    <row r="42" spans="1:9" x14ac:dyDescent="0.35">
      <c r="A42" s="41">
        <v>3238240</v>
      </c>
      <c r="B42" s="42" t="s">
        <v>3651</v>
      </c>
      <c r="C42" s="43">
        <f>SUMIFS(T_PLAN[N],T_PLAN[year],$C$4,T_PLAN[proc_cd_1],C$6,T_PLAN[plan_name_std],$B42,T_PLAN[plan_id],$A42)</f>
        <v>0</v>
      </c>
      <c r="D42" s="43">
        <f>SUMIFS(T_PLAN[N],T_PLAN[year],$C$4,T_PLAN[proc_cd_1],D$6,T_PLAN[plan_name_std],$B42,T_PLAN[plan_id],$A42)</f>
        <v>0</v>
      </c>
      <c r="E42" s="44">
        <f t="shared" si="0"/>
        <v>0</v>
      </c>
      <c r="F42" s="45">
        <f>IFERROR(SUMIFS(T_PLAN_ENR[N_MBR_ENR],T_PLAN_ENR[year],$C$4,T_PLAN_ENR[plan_id],$A42),0)</f>
        <v>0</v>
      </c>
      <c r="G42" s="46">
        <f t="shared" si="1"/>
        <v>0</v>
      </c>
      <c r="H42" s="46">
        <f t="shared" si="2"/>
        <v>0</v>
      </c>
      <c r="I42" s="47">
        <f t="shared" si="3"/>
        <v>0</v>
      </c>
    </row>
    <row r="43" spans="1:9" x14ac:dyDescent="0.35">
      <c r="A43" s="41">
        <v>1659989</v>
      </c>
      <c r="B43" s="42" t="s">
        <v>3647</v>
      </c>
      <c r="C43" s="43">
        <f>SUMIFS(T_PLAN[N],T_PLAN[year],$C$4,T_PLAN[proc_cd_1],C$6,T_PLAN[plan_name_std],$B43,T_PLAN[plan_id],$A43)</f>
        <v>0</v>
      </c>
      <c r="D43" s="43">
        <f>SUMIFS(T_PLAN[N],T_PLAN[year],$C$4,T_PLAN[proc_cd_1],D$6,T_PLAN[plan_name_std],$B43,T_PLAN[plan_id],$A43)</f>
        <v>0</v>
      </c>
      <c r="E43" s="44">
        <f t="shared" si="0"/>
        <v>0</v>
      </c>
      <c r="F43" s="45">
        <f>IFERROR(SUMIFS(T_PLAN_ENR[N_MBR_ENR],T_PLAN_ENR[year],$C$4,T_PLAN_ENR[plan_id],$A43),0)</f>
        <v>0</v>
      </c>
      <c r="G43" s="46">
        <f t="shared" si="1"/>
        <v>0</v>
      </c>
      <c r="H43" s="46">
        <f t="shared" si="2"/>
        <v>0</v>
      </c>
      <c r="I43" s="47">
        <f t="shared" si="3"/>
        <v>0</v>
      </c>
    </row>
    <row r="44" spans="1:9" x14ac:dyDescent="0.35">
      <c r="A44" s="41">
        <v>3420871</v>
      </c>
      <c r="B44" s="42" t="s">
        <v>3661</v>
      </c>
      <c r="C44" s="43">
        <f>SUMIFS(T_PLAN[N],T_PLAN[year],$C$4,T_PLAN[proc_cd_1],C$6,T_PLAN[plan_name_std],$B44,T_PLAN[plan_id],$A44)</f>
        <v>0</v>
      </c>
      <c r="D44" s="43">
        <f>SUMIFS(T_PLAN[N],T_PLAN[year],$C$4,T_PLAN[proc_cd_1],D$6,T_PLAN[plan_name_std],$B44,T_PLAN[plan_id],$A44)</f>
        <v>0</v>
      </c>
      <c r="E44" s="44">
        <f t="shared" si="0"/>
        <v>0</v>
      </c>
      <c r="F44" s="45">
        <f>IFERROR(SUMIFS(T_PLAN_ENR[N_MBR_ENR],T_PLAN_ENR[year],$C$4,T_PLAN_ENR[plan_id],$A44),0)</f>
        <v>0</v>
      </c>
      <c r="G44" s="46">
        <f t="shared" si="1"/>
        <v>0</v>
      </c>
      <c r="H44" s="46">
        <f t="shared" si="2"/>
        <v>0</v>
      </c>
      <c r="I44" s="47">
        <f t="shared" si="3"/>
        <v>0</v>
      </c>
    </row>
    <row r="45" spans="1:9" x14ac:dyDescent="0.35">
      <c r="A45" s="48">
        <v>1182503</v>
      </c>
      <c r="B45" s="49" t="s">
        <v>3662</v>
      </c>
      <c r="C45" s="50">
        <f>SUMIFS(T_PLAN[N],T_PLAN[year],$C$4,T_PLAN[proc_cd_1],C$6,T_PLAN[plan_name_std],$B45,T_PLAN[plan_id],$A45)</f>
        <v>0</v>
      </c>
      <c r="D45" s="50">
        <f>SUMIFS(T_PLAN[N],T_PLAN[year],$C$4,T_PLAN[proc_cd_1],D$6,T_PLAN[plan_name_std],$B45,T_PLAN[plan_id],$A45)</f>
        <v>0</v>
      </c>
      <c r="E45" s="51">
        <f t="shared" si="0"/>
        <v>0</v>
      </c>
      <c r="F45" s="52">
        <f>IFERROR(SUMIFS(T_PLAN_ENR[N_MBR_ENR],T_PLAN_ENR[year],$C$4,T_PLAN_ENR[plan_id],$A45),0)</f>
        <v>0</v>
      </c>
      <c r="G45" s="53">
        <f t="shared" si="1"/>
        <v>0</v>
      </c>
      <c r="H45" s="53">
        <f t="shared" si="2"/>
        <v>0</v>
      </c>
      <c r="I45" s="54">
        <f t="shared" si="3"/>
        <v>0</v>
      </c>
    </row>
  </sheetData>
  <autoFilter ref="A7:I26" xr:uid="{5CC8FB2C-B6A5-4184-8015-04D23A5AFD5A}">
    <sortState xmlns:xlrd2="http://schemas.microsoft.com/office/spreadsheetml/2017/richdata2" ref="A8:I45">
      <sortCondition descending="1" ref="I7:I26"/>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B471E-F555-46D7-994E-AC7284CC812B}">
  <sheetPr>
    <tabColor theme="1"/>
  </sheetPr>
  <dimension ref="A1"/>
  <sheetViews>
    <sheetView workbookViewId="0">
      <selection activeCell="A2" sqref="A2"/>
    </sheetView>
  </sheetViews>
  <sheetFormatPr defaultRowHeight="14.5" x14ac:dyDescent="0.35"/>
  <sheetData>
    <row r="1" spans="1:1" x14ac:dyDescent="0.35">
      <c r="A1" t="s">
        <v>3681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D65CC-E2B0-41AC-9AA0-0D7E5B2A38AC}">
  <dimension ref="A1:L1408"/>
  <sheetViews>
    <sheetView workbookViewId="0"/>
  </sheetViews>
  <sheetFormatPr defaultRowHeight="14.5" x14ac:dyDescent="0.35"/>
  <cols>
    <col min="1" max="1" width="11.54296875" customWidth="1"/>
    <col min="3" max="3" width="11" bestFit="1" customWidth="1"/>
    <col min="4" max="5" width="12.54296875" customWidth="1"/>
    <col min="6" max="6" width="11.7265625" customWidth="1"/>
  </cols>
  <sheetData>
    <row r="1" spans="1:12" x14ac:dyDescent="0.35">
      <c r="A1" t="s">
        <v>0</v>
      </c>
      <c r="B1" t="s">
        <v>1</v>
      </c>
      <c r="C1" t="s">
        <v>2</v>
      </c>
      <c r="D1" t="s">
        <v>3</v>
      </c>
      <c r="E1" t="s">
        <v>4</v>
      </c>
      <c r="F1" t="s">
        <v>3674</v>
      </c>
      <c r="G1" t="s">
        <v>3666</v>
      </c>
      <c r="H1" t="s">
        <v>3667</v>
      </c>
      <c r="I1" t="s">
        <v>3711</v>
      </c>
      <c r="J1" t="s">
        <v>3712</v>
      </c>
      <c r="K1" t="s">
        <v>3713</v>
      </c>
      <c r="L1" t="s">
        <v>3714</v>
      </c>
    </row>
    <row r="2" spans="1:12" hidden="1" x14ac:dyDescent="0.35">
      <c r="A2">
        <v>1</v>
      </c>
      <c r="B2">
        <v>2020</v>
      </c>
      <c r="C2">
        <v>1609875772</v>
      </c>
      <c r="D2" t="s">
        <v>49</v>
      </c>
      <c r="E2">
        <v>954</v>
      </c>
      <c r="F2">
        <v>357</v>
      </c>
      <c r="G2">
        <v>358</v>
      </c>
      <c r="H2">
        <v>93</v>
      </c>
      <c r="I2">
        <v>5671342.7699999996</v>
      </c>
      <c r="J2">
        <v>2720389.41</v>
      </c>
      <c r="K2">
        <v>1991646.16</v>
      </c>
      <c r="L2">
        <v>686519.19</v>
      </c>
    </row>
    <row r="3" spans="1:12" hidden="1" x14ac:dyDescent="0.35">
      <c r="A3">
        <v>1</v>
      </c>
      <c r="B3">
        <v>2019</v>
      </c>
      <c r="C3">
        <v>1548322720</v>
      </c>
      <c r="D3" t="s">
        <v>89</v>
      </c>
      <c r="E3">
        <v>1</v>
      </c>
      <c r="F3">
        <v>0</v>
      </c>
      <c r="G3">
        <v>1</v>
      </c>
      <c r="H3">
        <v>0</v>
      </c>
      <c r="I3">
        <v>3261.53</v>
      </c>
      <c r="J3">
        <v>0</v>
      </c>
      <c r="K3">
        <v>3261.53</v>
      </c>
      <c r="L3">
        <v>0</v>
      </c>
    </row>
    <row r="4" spans="1:12" hidden="1" x14ac:dyDescent="0.35">
      <c r="A4">
        <v>0</v>
      </c>
      <c r="B4">
        <v>2020</v>
      </c>
      <c r="C4">
        <v>1649350380</v>
      </c>
      <c r="D4" t="s">
        <v>109</v>
      </c>
      <c r="E4">
        <v>65</v>
      </c>
      <c r="F4">
        <v>20</v>
      </c>
      <c r="G4">
        <v>38</v>
      </c>
      <c r="H4">
        <v>9</v>
      </c>
      <c r="J4">
        <v>0</v>
      </c>
      <c r="K4">
        <v>0</v>
      </c>
      <c r="L4">
        <v>0</v>
      </c>
    </row>
    <row r="5" spans="1:12" hidden="1" x14ac:dyDescent="0.35">
      <c r="A5">
        <v>1</v>
      </c>
      <c r="B5">
        <v>2020</v>
      </c>
      <c r="C5">
        <v>1316924913</v>
      </c>
      <c r="D5" t="s">
        <v>200</v>
      </c>
      <c r="E5">
        <v>64</v>
      </c>
      <c r="F5">
        <v>23</v>
      </c>
      <c r="G5">
        <v>31</v>
      </c>
      <c r="H5">
        <v>9</v>
      </c>
      <c r="I5">
        <v>249499.86</v>
      </c>
      <c r="J5">
        <v>109622.23</v>
      </c>
      <c r="K5">
        <v>130444.57</v>
      </c>
      <c r="L5">
        <v>46537.98</v>
      </c>
    </row>
    <row r="6" spans="1:12" hidden="1" x14ac:dyDescent="0.35">
      <c r="A6">
        <v>1</v>
      </c>
      <c r="B6">
        <v>2020</v>
      </c>
      <c r="C6">
        <v>1043475668</v>
      </c>
      <c r="D6" t="s">
        <v>242</v>
      </c>
      <c r="E6">
        <v>2</v>
      </c>
      <c r="F6">
        <v>0</v>
      </c>
      <c r="G6">
        <v>1</v>
      </c>
      <c r="H6">
        <v>0</v>
      </c>
      <c r="I6">
        <v>27981.58</v>
      </c>
      <c r="J6">
        <v>0</v>
      </c>
      <c r="K6">
        <v>4756.12</v>
      </c>
      <c r="L6">
        <v>0</v>
      </c>
    </row>
    <row r="7" spans="1:12" hidden="1" x14ac:dyDescent="0.35">
      <c r="A7">
        <v>1</v>
      </c>
      <c r="B7">
        <v>2020</v>
      </c>
      <c r="C7">
        <v>1427501766</v>
      </c>
      <c r="D7" t="s">
        <v>280</v>
      </c>
      <c r="E7">
        <v>1</v>
      </c>
      <c r="F7">
        <v>0</v>
      </c>
      <c r="G7">
        <v>1</v>
      </c>
      <c r="H7">
        <v>0</v>
      </c>
      <c r="I7">
        <v>3435.92</v>
      </c>
      <c r="J7">
        <v>0</v>
      </c>
      <c r="K7">
        <v>3435.92</v>
      </c>
      <c r="L7">
        <v>0</v>
      </c>
    </row>
    <row r="8" spans="1:12" hidden="1" x14ac:dyDescent="0.35">
      <c r="A8">
        <v>0</v>
      </c>
      <c r="B8">
        <v>2021</v>
      </c>
      <c r="C8">
        <v>1770593956</v>
      </c>
      <c r="D8" t="s">
        <v>36</v>
      </c>
      <c r="E8">
        <v>10</v>
      </c>
      <c r="F8">
        <v>4</v>
      </c>
      <c r="G8">
        <v>8</v>
      </c>
      <c r="H8">
        <v>2</v>
      </c>
      <c r="J8">
        <v>0</v>
      </c>
      <c r="K8">
        <v>0</v>
      </c>
      <c r="L8">
        <v>0</v>
      </c>
    </row>
    <row r="9" spans="1:12" hidden="1" x14ac:dyDescent="0.35">
      <c r="A9">
        <v>1</v>
      </c>
      <c r="B9">
        <v>2020</v>
      </c>
      <c r="C9">
        <v>1780600577</v>
      </c>
      <c r="D9" t="s">
        <v>50</v>
      </c>
      <c r="E9">
        <v>458</v>
      </c>
      <c r="F9">
        <v>106</v>
      </c>
      <c r="G9">
        <v>202</v>
      </c>
      <c r="H9">
        <v>24</v>
      </c>
      <c r="I9">
        <v>2059302.06</v>
      </c>
      <c r="J9">
        <v>605910.67000000004</v>
      </c>
      <c r="K9">
        <v>875636.94</v>
      </c>
      <c r="L9">
        <v>137567.92000000001</v>
      </c>
    </row>
    <row r="10" spans="1:12" hidden="1" x14ac:dyDescent="0.35">
      <c r="A10">
        <v>1</v>
      </c>
      <c r="B10">
        <v>2021</v>
      </c>
      <c r="C10">
        <v>1477065126</v>
      </c>
      <c r="D10" t="s">
        <v>143</v>
      </c>
      <c r="E10">
        <v>3</v>
      </c>
      <c r="F10">
        <v>1</v>
      </c>
      <c r="G10">
        <v>1</v>
      </c>
      <c r="H10">
        <v>0</v>
      </c>
      <c r="I10">
        <v>15970.54</v>
      </c>
      <c r="J10">
        <v>6458.3</v>
      </c>
      <c r="K10">
        <v>4756.12</v>
      </c>
      <c r="L10">
        <v>0</v>
      </c>
    </row>
    <row r="11" spans="1:12" hidden="1" x14ac:dyDescent="0.35">
      <c r="A11">
        <v>1</v>
      </c>
      <c r="B11">
        <v>2021</v>
      </c>
      <c r="C11">
        <v>1396714663</v>
      </c>
      <c r="D11" t="s">
        <v>335</v>
      </c>
      <c r="E11">
        <v>1</v>
      </c>
      <c r="F11">
        <v>0</v>
      </c>
      <c r="G11">
        <v>1</v>
      </c>
      <c r="H11">
        <v>0</v>
      </c>
      <c r="I11">
        <v>3797.36</v>
      </c>
      <c r="J11">
        <v>0</v>
      </c>
      <c r="K11">
        <v>3797.36</v>
      </c>
      <c r="L11">
        <v>0</v>
      </c>
    </row>
    <row r="12" spans="1:12" hidden="1" x14ac:dyDescent="0.35">
      <c r="A12">
        <v>1</v>
      </c>
      <c r="B12">
        <v>2020</v>
      </c>
      <c r="C12">
        <v>1346243375</v>
      </c>
      <c r="D12" t="s">
        <v>82</v>
      </c>
      <c r="E12">
        <v>4</v>
      </c>
      <c r="F12">
        <v>2</v>
      </c>
      <c r="G12">
        <v>0</v>
      </c>
      <c r="H12">
        <v>0</v>
      </c>
      <c r="I12">
        <v>25437.94</v>
      </c>
      <c r="J12">
        <v>16666.88</v>
      </c>
      <c r="K12">
        <v>0</v>
      </c>
      <c r="L12">
        <v>0</v>
      </c>
    </row>
    <row r="13" spans="1:12" hidden="1" x14ac:dyDescent="0.35">
      <c r="A13">
        <v>1</v>
      </c>
      <c r="B13">
        <v>2020</v>
      </c>
      <c r="C13">
        <v>1598795585</v>
      </c>
      <c r="D13" t="s">
        <v>275</v>
      </c>
      <c r="E13">
        <v>1</v>
      </c>
      <c r="F13">
        <v>0</v>
      </c>
      <c r="G13">
        <v>1</v>
      </c>
      <c r="H13">
        <v>0</v>
      </c>
      <c r="I13">
        <v>5379.94</v>
      </c>
      <c r="J13">
        <v>0</v>
      </c>
      <c r="K13">
        <v>5379.94</v>
      </c>
      <c r="L13">
        <v>0</v>
      </c>
    </row>
    <row r="14" spans="1:12" hidden="1" x14ac:dyDescent="0.35">
      <c r="A14">
        <v>1</v>
      </c>
      <c r="B14">
        <v>2020</v>
      </c>
      <c r="C14">
        <v>1285641514</v>
      </c>
      <c r="D14" t="s">
        <v>98</v>
      </c>
      <c r="E14">
        <v>3996</v>
      </c>
      <c r="F14">
        <v>1306</v>
      </c>
      <c r="G14">
        <v>2002</v>
      </c>
      <c r="H14">
        <v>395</v>
      </c>
      <c r="I14">
        <v>26740083.530000001</v>
      </c>
      <c r="J14">
        <v>10999195.300000001</v>
      </c>
      <c r="K14">
        <v>12604513.060000001</v>
      </c>
      <c r="L14">
        <v>3285481.07</v>
      </c>
    </row>
    <row r="15" spans="1:12" hidden="1" x14ac:dyDescent="0.35">
      <c r="A15">
        <v>0</v>
      </c>
      <c r="B15">
        <v>2021</v>
      </c>
      <c r="C15">
        <v>1952476988</v>
      </c>
      <c r="D15" t="s">
        <v>103</v>
      </c>
      <c r="E15">
        <v>235</v>
      </c>
      <c r="F15">
        <v>69</v>
      </c>
      <c r="G15">
        <v>115</v>
      </c>
      <c r="H15">
        <v>19</v>
      </c>
      <c r="J15">
        <v>0</v>
      </c>
      <c r="K15">
        <v>0</v>
      </c>
      <c r="L15">
        <v>0</v>
      </c>
    </row>
    <row r="16" spans="1:12" hidden="1" x14ac:dyDescent="0.35">
      <c r="A16">
        <v>1</v>
      </c>
      <c r="B16">
        <v>2021</v>
      </c>
      <c r="C16">
        <v>1427616002</v>
      </c>
      <c r="D16" t="s">
        <v>67</v>
      </c>
      <c r="E16">
        <v>1483</v>
      </c>
      <c r="F16">
        <v>491</v>
      </c>
      <c r="G16">
        <v>706</v>
      </c>
      <c r="H16">
        <v>142</v>
      </c>
      <c r="I16">
        <v>11377266.01</v>
      </c>
      <c r="J16">
        <v>4606374.49</v>
      </c>
      <c r="K16">
        <v>5126624.09</v>
      </c>
      <c r="L16">
        <v>1331995.5</v>
      </c>
    </row>
    <row r="17" spans="1:12" hidden="1" x14ac:dyDescent="0.35">
      <c r="A17">
        <v>1</v>
      </c>
      <c r="B17">
        <v>2019</v>
      </c>
      <c r="C17">
        <v>1235215427</v>
      </c>
      <c r="D17" t="s">
        <v>276</v>
      </c>
      <c r="E17">
        <v>3</v>
      </c>
      <c r="F17">
        <v>0</v>
      </c>
      <c r="G17">
        <v>2</v>
      </c>
      <c r="H17">
        <v>0</v>
      </c>
      <c r="I17">
        <v>19824.72</v>
      </c>
      <c r="J17">
        <v>0</v>
      </c>
      <c r="K17">
        <v>8815.86</v>
      </c>
      <c r="L17">
        <v>0</v>
      </c>
    </row>
    <row r="18" spans="1:12" hidden="1" x14ac:dyDescent="0.35">
      <c r="A18">
        <v>1</v>
      </c>
      <c r="B18">
        <v>2020</v>
      </c>
      <c r="C18">
        <v>1215042114</v>
      </c>
      <c r="D18" t="s">
        <v>3629</v>
      </c>
      <c r="E18">
        <v>1</v>
      </c>
      <c r="F18">
        <v>0</v>
      </c>
      <c r="G18">
        <v>1</v>
      </c>
      <c r="H18">
        <v>0</v>
      </c>
      <c r="I18">
        <v>4001.45</v>
      </c>
      <c r="J18">
        <v>0</v>
      </c>
      <c r="K18">
        <v>4001.45</v>
      </c>
      <c r="L18">
        <v>0</v>
      </c>
    </row>
    <row r="19" spans="1:12" hidden="1" x14ac:dyDescent="0.35">
      <c r="A19">
        <v>1</v>
      </c>
      <c r="B19">
        <v>2020</v>
      </c>
      <c r="C19">
        <v>1568548782</v>
      </c>
      <c r="D19" t="s">
        <v>245</v>
      </c>
      <c r="E19">
        <v>226</v>
      </c>
      <c r="F19">
        <v>86</v>
      </c>
      <c r="G19">
        <v>91</v>
      </c>
      <c r="H19">
        <v>15</v>
      </c>
      <c r="I19">
        <v>1271096.6100000001</v>
      </c>
      <c r="J19">
        <v>590861.93000000005</v>
      </c>
      <c r="K19">
        <v>481110.44</v>
      </c>
      <c r="L19">
        <v>110520.41</v>
      </c>
    </row>
    <row r="20" spans="1:12" hidden="1" x14ac:dyDescent="0.35">
      <c r="A20">
        <v>0</v>
      </c>
      <c r="B20">
        <v>2019</v>
      </c>
      <c r="C20">
        <v>1952332801</v>
      </c>
      <c r="D20" t="s">
        <v>6</v>
      </c>
      <c r="E20">
        <v>96</v>
      </c>
      <c r="F20">
        <v>35</v>
      </c>
      <c r="G20">
        <v>50</v>
      </c>
      <c r="H20">
        <v>11</v>
      </c>
      <c r="J20">
        <v>0</v>
      </c>
      <c r="K20">
        <v>0</v>
      </c>
      <c r="L20">
        <v>0</v>
      </c>
    </row>
    <row r="21" spans="1:12" hidden="1" x14ac:dyDescent="0.35">
      <c r="A21">
        <v>1</v>
      </c>
      <c r="B21">
        <v>2021</v>
      </c>
      <c r="C21">
        <v>1427063270</v>
      </c>
      <c r="D21" t="s">
        <v>126</v>
      </c>
      <c r="E21">
        <v>1179</v>
      </c>
      <c r="F21">
        <v>399</v>
      </c>
      <c r="G21">
        <v>478</v>
      </c>
      <c r="H21">
        <v>90</v>
      </c>
      <c r="I21">
        <v>8725883.4299999997</v>
      </c>
      <c r="J21">
        <v>3745141.58</v>
      </c>
      <c r="K21">
        <v>3254427.27</v>
      </c>
      <c r="L21">
        <v>892348.24</v>
      </c>
    </row>
    <row r="22" spans="1:12" hidden="1" x14ac:dyDescent="0.35">
      <c r="A22">
        <v>1</v>
      </c>
      <c r="B22">
        <v>2021</v>
      </c>
      <c r="C22">
        <v>1952347205</v>
      </c>
      <c r="D22" t="s">
        <v>9</v>
      </c>
      <c r="E22">
        <v>1849</v>
      </c>
      <c r="F22">
        <v>660</v>
      </c>
      <c r="G22">
        <v>895</v>
      </c>
      <c r="H22">
        <v>225</v>
      </c>
      <c r="I22">
        <v>12126622.970000001</v>
      </c>
      <c r="J22">
        <v>5246143.7699999996</v>
      </c>
      <c r="K22">
        <v>5400217.9900000002</v>
      </c>
      <c r="L22">
        <v>1862053.67</v>
      </c>
    </row>
    <row r="23" spans="1:12" hidden="1" x14ac:dyDescent="0.35">
      <c r="A23">
        <v>1</v>
      </c>
      <c r="B23">
        <v>2019</v>
      </c>
      <c r="C23">
        <v>1568459436</v>
      </c>
      <c r="D23" t="s">
        <v>107</v>
      </c>
      <c r="E23">
        <v>5</v>
      </c>
      <c r="F23">
        <v>2</v>
      </c>
      <c r="G23">
        <v>2</v>
      </c>
      <c r="H23">
        <v>1</v>
      </c>
      <c r="I23">
        <v>31722.44</v>
      </c>
      <c r="J23">
        <v>15273.1</v>
      </c>
      <c r="K23">
        <v>13032.88</v>
      </c>
      <c r="L23">
        <v>7567.44</v>
      </c>
    </row>
    <row r="24" spans="1:12" hidden="1" x14ac:dyDescent="0.35">
      <c r="A24">
        <v>1</v>
      </c>
      <c r="B24">
        <v>2020</v>
      </c>
      <c r="C24">
        <v>1043394745</v>
      </c>
      <c r="D24" t="s">
        <v>144</v>
      </c>
      <c r="E24">
        <v>206</v>
      </c>
      <c r="F24">
        <v>82</v>
      </c>
      <c r="G24">
        <v>65</v>
      </c>
      <c r="H24">
        <v>9</v>
      </c>
      <c r="I24">
        <v>894041.79</v>
      </c>
      <c r="J24">
        <v>426932.92</v>
      </c>
      <c r="K24">
        <v>256447.86</v>
      </c>
      <c r="L24">
        <v>47460.98</v>
      </c>
    </row>
    <row r="25" spans="1:12" hidden="1" x14ac:dyDescent="0.35">
      <c r="A25">
        <v>0</v>
      </c>
      <c r="B25">
        <v>2019</v>
      </c>
      <c r="C25">
        <v>1346380870</v>
      </c>
      <c r="D25" t="s">
        <v>197</v>
      </c>
      <c r="E25">
        <v>86</v>
      </c>
      <c r="F25">
        <v>23</v>
      </c>
      <c r="G25">
        <v>49</v>
      </c>
      <c r="H25">
        <v>9</v>
      </c>
      <c r="J25">
        <v>0</v>
      </c>
      <c r="K25">
        <v>0</v>
      </c>
      <c r="L25">
        <v>0</v>
      </c>
    </row>
    <row r="26" spans="1:12" hidden="1" x14ac:dyDescent="0.35">
      <c r="A26">
        <v>1</v>
      </c>
      <c r="B26">
        <v>2019</v>
      </c>
      <c r="C26">
        <v>1255585303</v>
      </c>
      <c r="D26" t="s">
        <v>278</v>
      </c>
      <c r="E26">
        <v>1</v>
      </c>
      <c r="F26">
        <v>1</v>
      </c>
      <c r="G26">
        <v>0</v>
      </c>
      <c r="H26">
        <v>0</v>
      </c>
      <c r="I26">
        <v>6458.3</v>
      </c>
      <c r="J26">
        <v>6458.3</v>
      </c>
      <c r="K26">
        <v>0</v>
      </c>
      <c r="L26">
        <v>0</v>
      </c>
    </row>
    <row r="27" spans="1:12" hidden="1" x14ac:dyDescent="0.35">
      <c r="A27">
        <v>1</v>
      </c>
      <c r="B27">
        <v>2020</v>
      </c>
      <c r="C27">
        <v>1104982917</v>
      </c>
      <c r="D27" t="s">
        <v>266</v>
      </c>
      <c r="E27">
        <v>910</v>
      </c>
      <c r="F27">
        <v>292</v>
      </c>
      <c r="G27">
        <v>473</v>
      </c>
      <c r="H27">
        <v>106</v>
      </c>
      <c r="I27">
        <v>6280412.4800000004</v>
      </c>
      <c r="J27">
        <v>2674744.61</v>
      </c>
      <c r="K27">
        <v>3056919.76</v>
      </c>
      <c r="L27">
        <v>986422.15</v>
      </c>
    </row>
    <row r="28" spans="1:12" hidden="1" x14ac:dyDescent="0.35">
      <c r="A28">
        <v>1</v>
      </c>
      <c r="B28">
        <v>2020</v>
      </c>
      <c r="C28">
        <v>1912992215</v>
      </c>
      <c r="D28" t="s">
        <v>229</v>
      </c>
      <c r="E28">
        <v>424</v>
      </c>
      <c r="F28">
        <v>147</v>
      </c>
      <c r="G28">
        <v>202</v>
      </c>
      <c r="H28">
        <v>31</v>
      </c>
      <c r="I28">
        <v>2499371.5299999998</v>
      </c>
      <c r="J28">
        <v>1117346.04</v>
      </c>
      <c r="K28">
        <v>1083987.55</v>
      </c>
      <c r="L28">
        <v>231253.11</v>
      </c>
    </row>
    <row r="29" spans="1:12" hidden="1" x14ac:dyDescent="0.35">
      <c r="A29">
        <v>1</v>
      </c>
      <c r="B29">
        <v>2019</v>
      </c>
      <c r="C29">
        <v>1154461622</v>
      </c>
      <c r="D29" t="s">
        <v>141</v>
      </c>
      <c r="E29">
        <v>1621</v>
      </c>
      <c r="F29">
        <v>609</v>
      </c>
      <c r="G29">
        <v>828</v>
      </c>
      <c r="H29">
        <v>177</v>
      </c>
      <c r="I29">
        <v>8556865.1099999994</v>
      </c>
      <c r="J29">
        <v>3983785.47</v>
      </c>
      <c r="K29">
        <v>4093980.77</v>
      </c>
      <c r="L29">
        <v>1153226.2</v>
      </c>
    </row>
    <row r="30" spans="1:12" hidden="1" x14ac:dyDescent="0.35">
      <c r="A30">
        <v>0</v>
      </c>
      <c r="B30">
        <v>2020</v>
      </c>
      <c r="C30">
        <v>1770573222</v>
      </c>
      <c r="D30" t="s">
        <v>127</v>
      </c>
      <c r="E30">
        <v>27</v>
      </c>
      <c r="F30">
        <v>13</v>
      </c>
      <c r="G30">
        <v>16</v>
      </c>
      <c r="H30">
        <v>8</v>
      </c>
      <c r="J30">
        <v>0</v>
      </c>
      <c r="K30">
        <v>0</v>
      </c>
      <c r="L30">
        <v>0</v>
      </c>
    </row>
    <row r="31" spans="1:12" hidden="1" x14ac:dyDescent="0.35">
      <c r="A31">
        <v>1</v>
      </c>
      <c r="B31">
        <v>2020</v>
      </c>
      <c r="C31">
        <v>1346519816</v>
      </c>
      <c r="D31" t="s">
        <v>342</v>
      </c>
      <c r="E31">
        <v>2</v>
      </c>
      <c r="F31">
        <v>0</v>
      </c>
      <c r="G31">
        <v>1</v>
      </c>
      <c r="H31">
        <v>0</v>
      </c>
      <c r="I31">
        <v>6524.73</v>
      </c>
      <c r="J31">
        <v>0</v>
      </c>
      <c r="K31">
        <v>0</v>
      </c>
      <c r="L31">
        <v>0</v>
      </c>
    </row>
    <row r="32" spans="1:12" hidden="1" x14ac:dyDescent="0.35">
      <c r="A32">
        <v>1</v>
      </c>
      <c r="B32">
        <v>2019</v>
      </c>
      <c r="C32">
        <v>1770573222</v>
      </c>
      <c r="D32" t="s">
        <v>127</v>
      </c>
      <c r="E32">
        <v>29</v>
      </c>
      <c r="F32">
        <v>11</v>
      </c>
      <c r="G32">
        <v>17</v>
      </c>
      <c r="H32">
        <v>4</v>
      </c>
      <c r="I32">
        <v>98471.71</v>
      </c>
      <c r="J32">
        <v>44838.12</v>
      </c>
      <c r="K32">
        <v>58810.080000000002</v>
      </c>
      <c r="L32">
        <v>19558.05</v>
      </c>
    </row>
    <row r="33" spans="1:12" hidden="1" x14ac:dyDescent="0.35">
      <c r="A33">
        <v>1</v>
      </c>
      <c r="B33">
        <v>2021</v>
      </c>
      <c r="C33">
        <v>1518913607</v>
      </c>
      <c r="D33" t="s">
        <v>3568</v>
      </c>
      <c r="E33">
        <v>1</v>
      </c>
      <c r="F33">
        <v>0</v>
      </c>
      <c r="G33">
        <v>0</v>
      </c>
      <c r="H33">
        <v>0</v>
      </c>
      <c r="I33">
        <v>3435.92</v>
      </c>
      <c r="J33">
        <v>0</v>
      </c>
      <c r="K33">
        <v>0</v>
      </c>
      <c r="L33">
        <v>0</v>
      </c>
    </row>
    <row r="34" spans="1:12" hidden="1" x14ac:dyDescent="0.35">
      <c r="A34">
        <v>0</v>
      </c>
      <c r="B34">
        <v>2020</v>
      </c>
      <c r="C34">
        <v>1083614382</v>
      </c>
      <c r="D34" t="s">
        <v>155</v>
      </c>
      <c r="E34">
        <v>13</v>
      </c>
      <c r="F34">
        <v>6</v>
      </c>
      <c r="G34">
        <v>7</v>
      </c>
      <c r="H34">
        <v>2</v>
      </c>
      <c r="J34">
        <v>0</v>
      </c>
      <c r="K34">
        <v>0</v>
      </c>
      <c r="L34">
        <v>0</v>
      </c>
    </row>
    <row r="35" spans="1:12" hidden="1" x14ac:dyDescent="0.35">
      <c r="A35">
        <v>1</v>
      </c>
      <c r="B35">
        <v>2021</v>
      </c>
      <c r="C35">
        <v>1982663423</v>
      </c>
      <c r="D35" t="s">
        <v>79</v>
      </c>
      <c r="E35">
        <v>167</v>
      </c>
      <c r="F35">
        <v>65</v>
      </c>
      <c r="G35">
        <v>73</v>
      </c>
      <c r="H35">
        <v>19</v>
      </c>
      <c r="I35">
        <v>883319.83</v>
      </c>
      <c r="J35">
        <v>427044.71</v>
      </c>
      <c r="K35">
        <v>363640.27</v>
      </c>
      <c r="L35">
        <v>129696.52</v>
      </c>
    </row>
    <row r="36" spans="1:12" hidden="1" x14ac:dyDescent="0.35">
      <c r="A36">
        <v>1</v>
      </c>
      <c r="B36">
        <v>2019</v>
      </c>
      <c r="C36">
        <v>1346380870</v>
      </c>
      <c r="D36" t="s">
        <v>197</v>
      </c>
      <c r="E36">
        <v>511</v>
      </c>
      <c r="F36">
        <v>173</v>
      </c>
      <c r="G36">
        <v>248</v>
      </c>
      <c r="H36">
        <v>52</v>
      </c>
      <c r="I36">
        <v>2564627.0299999998</v>
      </c>
      <c r="J36">
        <v>1071115.81</v>
      </c>
      <c r="K36">
        <v>1227328.31</v>
      </c>
      <c r="L36">
        <v>372586.99</v>
      </c>
    </row>
    <row r="37" spans="1:12" hidden="1" x14ac:dyDescent="0.35">
      <c r="A37">
        <v>1</v>
      </c>
      <c r="B37">
        <v>2019</v>
      </c>
      <c r="C37">
        <v>1104859131</v>
      </c>
      <c r="D37" t="s">
        <v>263</v>
      </c>
      <c r="E37">
        <v>8</v>
      </c>
      <c r="F37">
        <v>0</v>
      </c>
      <c r="G37">
        <v>5</v>
      </c>
      <c r="H37">
        <v>0</v>
      </c>
      <c r="I37">
        <v>18175.080000000002</v>
      </c>
      <c r="J37">
        <v>0</v>
      </c>
      <c r="K37">
        <v>15361.69</v>
      </c>
      <c r="L37">
        <v>0</v>
      </c>
    </row>
    <row r="38" spans="1:12" hidden="1" x14ac:dyDescent="0.35">
      <c r="A38">
        <v>0</v>
      </c>
      <c r="B38">
        <v>2020</v>
      </c>
      <c r="C38">
        <v>1932103413</v>
      </c>
      <c r="D38" t="s">
        <v>149</v>
      </c>
      <c r="E38">
        <v>267</v>
      </c>
      <c r="F38">
        <v>71</v>
      </c>
      <c r="G38">
        <v>125</v>
      </c>
      <c r="H38">
        <v>20</v>
      </c>
      <c r="J38">
        <v>0</v>
      </c>
      <c r="K38">
        <v>0</v>
      </c>
      <c r="L38">
        <v>0</v>
      </c>
    </row>
    <row r="39" spans="1:12" hidden="1" x14ac:dyDescent="0.35">
      <c r="A39">
        <v>0</v>
      </c>
      <c r="B39">
        <v>2021</v>
      </c>
      <c r="C39">
        <v>1487647590</v>
      </c>
      <c r="D39" t="s">
        <v>77</v>
      </c>
      <c r="E39">
        <v>4</v>
      </c>
      <c r="F39">
        <v>2</v>
      </c>
      <c r="G39">
        <v>1</v>
      </c>
      <c r="H39">
        <v>0</v>
      </c>
      <c r="J39">
        <v>0</v>
      </c>
      <c r="K39">
        <v>0</v>
      </c>
      <c r="L39">
        <v>0</v>
      </c>
    </row>
    <row r="40" spans="1:12" hidden="1" x14ac:dyDescent="0.35">
      <c r="A40">
        <v>1</v>
      </c>
      <c r="B40">
        <v>2019</v>
      </c>
      <c r="C40">
        <v>1205865789</v>
      </c>
      <c r="D40" t="s">
        <v>75</v>
      </c>
      <c r="E40">
        <v>45</v>
      </c>
      <c r="F40">
        <v>5</v>
      </c>
      <c r="G40">
        <v>23</v>
      </c>
      <c r="H40">
        <v>1</v>
      </c>
      <c r="I40">
        <v>162823.16</v>
      </c>
      <c r="J40">
        <v>24241.51</v>
      </c>
      <c r="K40">
        <v>82069.710000000006</v>
      </c>
      <c r="L40">
        <v>1853.98</v>
      </c>
    </row>
    <row r="41" spans="1:12" hidden="1" x14ac:dyDescent="0.35">
      <c r="A41">
        <v>1</v>
      </c>
      <c r="B41">
        <v>2019</v>
      </c>
      <c r="C41">
        <v>1326085424</v>
      </c>
      <c r="D41" t="s">
        <v>274</v>
      </c>
      <c r="E41">
        <v>1</v>
      </c>
      <c r="F41">
        <v>0</v>
      </c>
      <c r="G41">
        <v>1</v>
      </c>
      <c r="H41">
        <v>0</v>
      </c>
      <c r="I41">
        <v>5516.48</v>
      </c>
      <c r="J41">
        <v>0</v>
      </c>
      <c r="K41">
        <v>5516.48</v>
      </c>
      <c r="L41">
        <v>0</v>
      </c>
    </row>
    <row r="42" spans="1:12" hidden="1" x14ac:dyDescent="0.35">
      <c r="A42">
        <v>1</v>
      </c>
      <c r="B42">
        <v>2021</v>
      </c>
      <c r="C42">
        <v>1790727543</v>
      </c>
      <c r="D42" t="s">
        <v>119</v>
      </c>
      <c r="E42">
        <v>1231</v>
      </c>
      <c r="F42">
        <v>331</v>
      </c>
      <c r="G42">
        <v>468</v>
      </c>
      <c r="H42">
        <v>69</v>
      </c>
      <c r="I42">
        <v>5810412.9699999997</v>
      </c>
      <c r="J42">
        <v>2122699.42</v>
      </c>
      <c r="K42">
        <v>2032990.05</v>
      </c>
      <c r="L42">
        <v>428676.16</v>
      </c>
    </row>
    <row r="43" spans="1:12" hidden="1" x14ac:dyDescent="0.35">
      <c r="A43">
        <v>1</v>
      </c>
      <c r="B43">
        <v>2020</v>
      </c>
      <c r="C43">
        <v>1629087580</v>
      </c>
      <c r="D43" t="s">
        <v>137</v>
      </c>
      <c r="E43">
        <v>249</v>
      </c>
      <c r="F43">
        <v>64</v>
      </c>
      <c r="G43">
        <v>119</v>
      </c>
      <c r="H43">
        <v>16</v>
      </c>
      <c r="I43">
        <v>999028.32</v>
      </c>
      <c r="J43">
        <v>323353.46000000002</v>
      </c>
      <c r="K43">
        <v>450579.5</v>
      </c>
      <c r="L43">
        <v>83121.440000000002</v>
      </c>
    </row>
    <row r="44" spans="1:12" hidden="1" x14ac:dyDescent="0.35">
      <c r="A44">
        <v>0</v>
      </c>
      <c r="B44">
        <v>2020</v>
      </c>
      <c r="C44">
        <v>1962422733</v>
      </c>
      <c r="D44" t="s">
        <v>203</v>
      </c>
      <c r="E44">
        <v>33</v>
      </c>
      <c r="F44">
        <v>7</v>
      </c>
      <c r="G44">
        <v>20</v>
      </c>
      <c r="H44">
        <v>3</v>
      </c>
      <c r="J44">
        <v>0</v>
      </c>
      <c r="K44">
        <v>0</v>
      </c>
      <c r="L44">
        <v>0</v>
      </c>
    </row>
    <row r="45" spans="1:12" hidden="1" x14ac:dyDescent="0.35">
      <c r="A45">
        <v>1</v>
      </c>
      <c r="B45">
        <v>2020</v>
      </c>
      <c r="C45">
        <v>1376540138</v>
      </c>
      <c r="D45" t="s">
        <v>279</v>
      </c>
      <c r="E45">
        <v>1</v>
      </c>
      <c r="F45">
        <v>0</v>
      </c>
      <c r="G45">
        <v>0</v>
      </c>
      <c r="H45">
        <v>0</v>
      </c>
      <c r="I45">
        <v>3077.68</v>
      </c>
      <c r="J45">
        <v>0</v>
      </c>
      <c r="K45">
        <v>0</v>
      </c>
      <c r="L45">
        <v>0</v>
      </c>
    </row>
    <row r="46" spans="1:12" hidden="1" x14ac:dyDescent="0.35">
      <c r="A46">
        <v>0</v>
      </c>
      <c r="B46">
        <v>2020</v>
      </c>
      <c r="C46">
        <v>1982625661</v>
      </c>
      <c r="D46" t="s">
        <v>277</v>
      </c>
      <c r="E46">
        <v>27</v>
      </c>
      <c r="F46">
        <v>11</v>
      </c>
      <c r="G46">
        <v>14</v>
      </c>
      <c r="H46">
        <v>4</v>
      </c>
      <c r="J46">
        <v>0</v>
      </c>
      <c r="K46">
        <v>0</v>
      </c>
      <c r="L46">
        <v>0</v>
      </c>
    </row>
    <row r="47" spans="1:12" hidden="1" x14ac:dyDescent="0.35">
      <c r="A47">
        <v>0</v>
      </c>
      <c r="B47">
        <v>2021</v>
      </c>
      <c r="C47">
        <v>1114924834</v>
      </c>
      <c r="D47" t="s">
        <v>132</v>
      </c>
      <c r="E47">
        <v>1</v>
      </c>
      <c r="F47">
        <v>0</v>
      </c>
      <c r="G47">
        <v>1</v>
      </c>
      <c r="H47">
        <v>0</v>
      </c>
      <c r="J47">
        <v>0</v>
      </c>
      <c r="L47">
        <v>0</v>
      </c>
    </row>
    <row r="48" spans="1:12" hidden="1" x14ac:dyDescent="0.35">
      <c r="A48">
        <v>0</v>
      </c>
      <c r="B48">
        <v>2021</v>
      </c>
      <c r="C48">
        <v>1770671182</v>
      </c>
      <c r="D48" t="s">
        <v>121</v>
      </c>
      <c r="E48">
        <v>30</v>
      </c>
      <c r="F48">
        <v>5</v>
      </c>
      <c r="G48">
        <v>19</v>
      </c>
      <c r="H48">
        <v>0</v>
      </c>
      <c r="J48">
        <v>0</v>
      </c>
      <c r="K48">
        <v>0</v>
      </c>
      <c r="L48">
        <v>0</v>
      </c>
    </row>
    <row r="49" spans="1:12" hidden="1" x14ac:dyDescent="0.35">
      <c r="A49">
        <v>0</v>
      </c>
      <c r="B49">
        <v>2019</v>
      </c>
      <c r="C49">
        <v>1205865789</v>
      </c>
      <c r="D49" t="s">
        <v>75</v>
      </c>
      <c r="E49">
        <v>3</v>
      </c>
      <c r="F49">
        <v>1</v>
      </c>
      <c r="G49">
        <v>3</v>
      </c>
      <c r="H49">
        <v>1</v>
      </c>
      <c r="J49">
        <v>0</v>
      </c>
      <c r="L49">
        <v>0</v>
      </c>
    </row>
    <row r="50" spans="1:12" hidden="1" x14ac:dyDescent="0.35">
      <c r="A50">
        <v>1</v>
      </c>
      <c r="B50">
        <v>2019</v>
      </c>
      <c r="C50">
        <v>1033227111</v>
      </c>
      <c r="D50" t="s">
        <v>127</v>
      </c>
      <c r="E50">
        <v>291</v>
      </c>
      <c r="F50">
        <v>99</v>
      </c>
      <c r="G50">
        <v>118</v>
      </c>
      <c r="H50">
        <v>23</v>
      </c>
      <c r="I50">
        <v>890985.33</v>
      </c>
      <c r="J50">
        <v>352231.02</v>
      </c>
      <c r="K50">
        <v>359938.33</v>
      </c>
      <c r="L50">
        <v>94046.64</v>
      </c>
    </row>
    <row r="51" spans="1:12" hidden="1" x14ac:dyDescent="0.35">
      <c r="A51">
        <v>1</v>
      </c>
      <c r="B51">
        <v>2021</v>
      </c>
      <c r="C51">
        <v>1053441907</v>
      </c>
      <c r="D51" t="s">
        <v>21</v>
      </c>
      <c r="E51">
        <v>438</v>
      </c>
      <c r="F51">
        <v>171</v>
      </c>
      <c r="G51">
        <v>201</v>
      </c>
      <c r="H51">
        <v>61</v>
      </c>
      <c r="I51">
        <v>2283808.59</v>
      </c>
      <c r="J51">
        <v>1100952.22</v>
      </c>
      <c r="K51">
        <v>1004505.81</v>
      </c>
      <c r="L51">
        <v>400256.5</v>
      </c>
    </row>
    <row r="52" spans="1:12" hidden="1" x14ac:dyDescent="0.35">
      <c r="A52">
        <v>1</v>
      </c>
      <c r="B52">
        <v>2020</v>
      </c>
      <c r="C52">
        <v>1265484489</v>
      </c>
      <c r="D52" t="s">
        <v>11</v>
      </c>
      <c r="E52">
        <v>167</v>
      </c>
      <c r="F52">
        <v>69</v>
      </c>
      <c r="G52">
        <v>74</v>
      </c>
      <c r="H52">
        <v>21</v>
      </c>
      <c r="I52">
        <v>690799.57</v>
      </c>
      <c r="J52">
        <v>358286.12</v>
      </c>
      <c r="K52">
        <v>295938.53999999998</v>
      </c>
      <c r="L52">
        <v>117068.57</v>
      </c>
    </row>
    <row r="53" spans="1:12" hidden="1" x14ac:dyDescent="0.35">
      <c r="A53">
        <v>0</v>
      </c>
      <c r="B53">
        <v>2019</v>
      </c>
      <c r="C53">
        <v>1639209596</v>
      </c>
      <c r="D53" t="s">
        <v>169</v>
      </c>
      <c r="E53">
        <v>1</v>
      </c>
      <c r="F53">
        <v>0</v>
      </c>
      <c r="G53">
        <v>0</v>
      </c>
      <c r="H53">
        <v>0</v>
      </c>
      <c r="J53">
        <v>0</v>
      </c>
      <c r="K53">
        <v>0</v>
      </c>
      <c r="L53">
        <v>0</v>
      </c>
    </row>
    <row r="54" spans="1:12" hidden="1" x14ac:dyDescent="0.35">
      <c r="A54">
        <v>1</v>
      </c>
      <c r="B54">
        <v>2020</v>
      </c>
      <c r="C54">
        <v>1649260845</v>
      </c>
      <c r="D54" t="s">
        <v>40</v>
      </c>
      <c r="E54">
        <v>6</v>
      </c>
      <c r="F54">
        <v>1</v>
      </c>
      <c r="G54">
        <v>3</v>
      </c>
      <c r="H54">
        <v>0</v>
      </c>
      <c r="I54">
        <v>24064.34</v>
      </c>
      <c r="J54">
        <v>2373.64</v>
      </c>
      <c r="K54">
        <v>14618.49</v>
      </c>
      <c r="L54">
        <v>0</v>
      </c>
    </row>
    <row r="55" spans="1:12" hidden="1" x14ac:dyDescent="0.35">
      <c r="A55">
        <v>1</v>
      </c>
      <c r="B55">
        <v>2021</v>
      </c>
      <c r="C55">
        <v>1639244262</v>
      </c>
      <c r="D55" t="s">
        <v>342</v>
      </c>
      <c r="E55">
        <v>1</v>
      </c>
      <c r="F55">
        <v>1</v>
      </c>
      <c r="G55">
        <v>1</v>
      </c>
      <c r="H55">
        <v>1</v>
      </c>
      <c r="I55">
        <v>0</v>
      </c>
      <c r="J55">
        <v>0</v>
      </c>
      <c r="K55">
        <v>0</v>
      </c>
      <c r="L55">
        <v>0</v>
      </c>
    </row>
    <row r="56" spans="1:12" hidden="1" x14ac:dyDescent="0.35">
      <c r="A56">
        <v>1</v>
      </c>
      <c r="B56">
        <v>2020</v>
      </c>
      <c r="C56">
        <v>1730692344</v>
      </c>
      <c r="D56" t="s">
        <v>143</v>
      </c>
      <c r="E56">
        <v>3</v>
      </c>
      <c r="F56">
        <v>1</v>
      </c>
      <c r="G56">
        <v>1</v>
      </c>
      <c r="H56">
        <v>1</v>
      </c>
      <c r="I56">
        <v>15946.74</v>
      </c>
      <c r="J56">
        <v>10566.8</v>
      </c>
      <c r="K56">
        <v>10566.8</v>
      </c>
      <c r="L56">
        <v>10566.8</v>
      </c>
    </row>
    <row r="57" spans="1:12" hidden="1" x14ac:dyDescent="0.35">
      <c r="A57">
        <v>1</v>
      </c>
      <c r="B57">
        <v>2021</v>
      </c>
      <c r="C57">
        <v>1356528756</v>
      </c>
      <c r="D57" t="s">
        <v>342</v>
      </c>
      <c r="E57">
        <v>1</v>
      </c>
      <c r="F57">
        <v>0</v>
      </c>
      <c r="G57">
        <v>0</v>
      </c>
      <c r="H57">
        <v>0</v>
      </c>
      <c r="I57">
        <v>7833.16</v>
      </c>
      <c r="J57">
        <v>0</v>
      </c>
      <c r="K57">
        <v>0</v>
      </c>
      <c r="L57">
        <v>0</v>
      </c>
    </row>
    <row r="58" spans="1:12" hidden="1" x14ac:dyDescent="0.35">
      <c r="A58">
        <v>0</v>
      </c>
      <c r="B58">
        <v>2020</v>
      </c>
      <c r="C58">
        <v>1013924372</v>
      </c>
      <c r="D58" t="s">
        <v>261</v>
      </c>
      <c r="E58">
        <v>51</v>
      </c>
      <c r="F58">
        <v>21</v>
      </c>
      <c r="G58">
        <v>20</v>
      </c>
      <c r="H58">
        <v>5</v>
      </c>
      <c r="J58">
        <v>0</v>
      </c>
      <c r="K58">
        <v>0</v>
      </c>
      <c r="L58">
        <v>0</v>
      </c>
    </row>
    <row r="59" spans="1:12" hidden="1" x14ac:dyDescent="0.35">
      <c r="A59">
        <v>1</v>
      </c>
      <c r="B59">
        <v>2021</v>
      </c>
      <c r="C59">
        <v>1194776351</v>
      </c>
      <c r="D59" t="s">
        <v>90</v>
      </c>
      <c r="E59">
        <v>263</v>
      </c>
      <c r="F59">
        <v>61</v>
      </c>
      <c r="G59">
        <v>116</v>
      </c>
      <c r="H59">
        <v>17</v>
      </c>
      <c r="I59">
        <v>942730.31</v>
      </c>
      <c r="J59">
        <v>283302.8</v>
      </c>
      <c r="K59">
        <v>403060.54</v>
      </c>
      <c r="L59">
        <v>80096.42</v>
      </c>
    </row>
    <row r="60" spans="1:12" hidden="1" x14ac:dyDescent="0.35">
      <c r="A60">
        <v>1</v>
      </c>
      <c r="B60">
        <v>2019</v>
      </c>
      <c r="C60">
        <v>1598755324</v>
      </c>
      <c r="D60" t="s">
        <v>76</v>
      </c>
      <c r="E60">
        <v>78</v>
      </c>
      <c r="F60">
        <v>20</v>
      </c>
      <c r="G60">
        <v>45</v>
      </c>
      <c r="H60">
        <v>8</v>
      </c>
      <c r="I60">
        <v>435385.81</v>
      </c>
      <c r="J60">
        <v>143443.34</v>
      </c>
      <c r="K60">
        <v>236668.75</v>
      </c>
      <c r="L60">
        <v>51959.75</v>
      </c>
    </row>
    <row r="61" spans="1:12" hidden="1" x14ac:dyDescent="0.35">
      <c r="A61">
        <v>1</v>
      </c>
      <c r="B61">
        <v>2021</v>
      </c>
      <c r="C61">
        <v>1326434242</v>
      </c>
      <c r="D61" t="s">
        <v>342</v>
      </c>
      <c r="E61">
        <v>1</v>
      </c>
      <c r="F61">
        <v>0</v>
      </c>
      <c r="G61">
        <v>1</v>
      </c>
      <c r="H61">
        <v>0</v>
      </c>
      <c r="I61">
        <v>3401.43</v>
      </c>
      <c r="J61">
        <v>0</v>
      </c>
      <c r="K61">
        <v>3401.43</v>
      </c>
      <c r="L61">
        <v>0</v>
      </c>
    </row>
    <row r="62" spans="1:12" hidden="1" x14ac:dyDescent="0.35">
      <c r="A62">
        <v>0</v>
      </c>
      <c r="B62">
        <v>2021</v>
      </c>
      <c r="C62">
        <v>1013912633</v>
      </c>
      <c r="D62" t="s">
        <v>237</v>
      </c>
      <c r="E62">
        <v>27</v>
      </c>
      <c r="F62">
        <v>1</v>
      </c>
      <c r="G62">
        <v>17</v>
      </c>
      <c r="H62">
        <v>0</v>
      </c>
      <c r="J62">
        <v>0</v>
      </c>
      <c r="K62">
        <v>0</v>
      </c>
      <c r="L62">
        <v>0</v>
      </c>
    </row>
    <row r="63" spans="1:12" hidden="1" x14ac:dyDescent="0.35">
      <c r="A63">
        <v>1</v>
      </c>
      <c r="B63">
        <v>2019</v>
      </c>
      <c r="C63">
        <v>1194832477</v>
      </c>
      <c r="D63" t="s">
        <v>110</v>
      </c>
      <c r="E63">
        <v>3595</v>
      </c>
      <c r="F63">
        <v>1305</v>
      </c>
      <c r="G63">
        <v>1836</v>
      </c>
      <c r="H63">
        <v>414</v>
      </c>
      <c r="I63">
        <v>31975203.73</v>
      </c>
      <c r="J63">
        <v>14420400.76</v>
      </c>
      <c r="K63">
        <v>14714026.369999999</v>
      </c>
      <c r="L63">
        <v>4116462.19</v>
      </c>
    </row>
    <row r="64" spans="1:12" hidden="1" x14ac:dyDescent="0.35">
      <c r="A64">
        <v>1</v>
      </c>
      <c r="B64">
        <v>2019</v>
      </c>
      <c r="C64">
        <v>1962422733</v>
      </c>
      <c r="D64" t="s">
        <v>203</v>
      </c>
      <c r="E64">
        <v>272</v>
      </c>
      <c r="F64">
        <v>77</v>
      </c>
      <c r="G64">
        <v>121</v>
      </c>
      <c r="H64">
        <v>23</v>
      </c>
      <c r="I64">
        <v>1477264.7</v>
      </c>
      <c r="J64">
        <v>508213.54</v>
      </c>
      <c r="K64">
        <v>646617.93000000005</v>
      </c>
      <c r="L64">
        <v>157801.75</v>
      </c>
    </row>
    <row r="65" spans="1:12" hidden="1" x14ac:dyDescent="0.35">
      <c r="A65">
        <v>1</v>
      </c>
      <c r="B65">
        <v>2020</v>
      </c>
      <c r="C65">
        <v>1922376136</v>
      </c>
      <c r="D65" t="s">
        <v>170</v>
      </c>
      <c r="E65">
        <v>4</v>
      </c>
      <c r="F65">
        <v>1</v>
      </c>
      <c r="G65">
        <v>2</v>
      </c>
      <c r="H65">
        <v>0</v>
      </c>
      <c r="I65">
        <v>15375.62</v>
      </c>
      <c r="J65">
        <v>7301.08</v>
      </c>
      <c r="K65">
        <v>3797.34</v>
      </c>
      <c r="L65">
        <v>0</v>
      </c>
    </row>
    <row r="66" spans="1:12" hidden="1" x14ac:dyDescent="0.35">
      <c r="A66">
        <v>1</v>
      </c>
      <c r="B66">
        <v>2021</v>
      </c>
      <c r="C66">
        <v>1760421713</v>
      </c>
      <c r="D66" t="s">
        <v>52</v>
      </c>
      <c r="E66">
        <v>678</v>
      </c>
      <c r="F66">
        <v>209</v>
      </c>
      <c r="G66">
        <v>268</v>
      </c>
      <c r="H66">
        <v>62</v>
      </c>
      <c r="I66">
        <v>2749766.15</v>
      </c>
      <c r="J66">
        <v>1050210.93</v>
      </c>
      <c r="K66">
        <v>1077367.3700000001</v>
      </c>
      <c r="L66">
        <v>343928.37</v>
      </c>
    </row>
    <row r="67" spans="1:12" hidden="1" x14ac:dyDescent="0.35">
      <c r="A67">
        <v>0</v>
      </c>
      <c r="B67">
        <v>2019</v>
      </c>
      <c r="C67">
        <v>1619390838</v>
      </c>
      <c r="D67" t="s">
        <v>146</v>
      </c>
      <c r="E67">
        <v>10</v>
      </c>
      <c r="F67">
        <v>3</v>
      </c>
      <c r="G67">
        <v>7</v>
      </c>
      <c r="H67">
        <v>1</v>
      </c>
      <c r="J67">
        <v>0</v>
      </c>
      <c r="K67">
        <v>0</v>
      </c>
      <c r="L67">
        <v>0</v>
      </c>
    </row>
    <row r="68" spans="1:12" hidden="1" x14ac:dyDescent="0.35">
      <c r="A68">
        <v>1</v>
      </c>
      <c r="B68">
        <v>2019</v>
      </c>
      <c r="C68">
        <v>1841264868</v>
      </c>
      <c r="D68" t="s">
        <v>310</v>
      </c>
      <c r="E68">
        <v>1</v>
      </c>
      <c r="F68">
        <v>0</v>
      </c>
      <c r="G68">
        <v>1</v>
      </c>
      <c r="H68">
        <v>0</v>
      </c>
      <c r="I68">
        <v>3034.34</v>
      </c>
      <c r="J68">
        <v>0</v>
      </c>
      <c r="K68">
        <v>3034.34</v>
      </c>
      <c r="L68">
        <v>0</v>
      </c>
    </row>
    <row r="69" spans="1:12" hidden="1" x14ac:dyDescent="0.35">
      <c r="A69">
        <v>1</v>
      </c>
      <c r="B69">
        <v>2019</v>
      </c>
      <c r="C69">
        <v>1073688354</v>
      </c>
      <c r="D69" t="s">
        <v>309</v>
      </c>
      <c r="E69">
        <v>1</v>
      </c>
      <c r="F69">
        <v>1</v>
      </c>
      <c r="G69">
        <v>0</v>
      </c>
      <c r="H69">
        <v>0</v>
      </c>
      <c r="I69">
        <v>5961.42</v>
      </c>
      <c r="J69">
        <v>5961.42</v>
      </c>
      <c r="K69">
        <v>0</v>
      </c>
      <c r="L69">
        <v>0</v>
      </c>
    </row>
    <row r="70" spans="1:12" hidden="1" x14ac:dyDescent="0.35">
      <c r="A70">
        <v>1</v>
      </c>
      <c r="B70">
        <v>2019</v>
      </c>
      <c r="C70">
        <v>1992701825</v>
      </c>
      <c r="D70" t="s">
        <v>342</v>
      </c>
      <c r="E70">
        <v>1</v>
      </c>
      <c r="F70">
        <v>1</v>
      </c>
      <c r="G70">
        <v>0</v>
      </c>
      <c r="H70">
        <v>0</v>
      </c>
      <c r="I70">
        <v>7454.27</v>
      </c>
      <c r="J70">
        <v>7454.27</v>
      </c>
      <c r="K70">
        <v>0</v>
      </c>
      <c r="L70">
        <v>0</v>
      </c>
    </row>
    <row r="71" spans="1:12" hidden="1" x14ac:dyDescent="0.35">
      <c r="A71">
        <v>1</v>
      </c>
      <c r="B71">
        <v>2020</v>
      </c>
      <c r="C71">
        <v>1013010917</v>
      </c>
      <c r="D71" t="s">
        <v>285</v>
      </c>
      <c r="E71">
        <v>3</v>
      </c>
      <c r="F71">
        <v>0</v>
      </c>
      <c r="G71">
        <v>1</v>
      </c>
      <c r="H71">
        <v>0</v>
      </c>
      <c r="I71">
        <v>8693.3700000000008</v>
      </c>
      <c r="J71">
        <v>0</v>
      </c>
      <c r="K71">
        <v>2897.79</v>
      </c>
      <c r="L71">
        <v>0</v>
      </c>
    </row>
    <row r="72" spans="1:12" hidden="1" x14ac:dyDescent="0.35">
      <c r="A72">
        <v>1</v>
      </c>
      <c r="B72">
        <v>2019</v>
      </c>
      <c r="C72">
        <v>1346241973</v>
      </c>
      <c r="D72" t="s">
        <v>191</v>
      </c>
      <c r="E72">
        <v>172</v>
      </c>
      <c r="F72">
        <v>55</v>
      </c>
      <c r="G72">
        <v>78</v>
      </c>
      <c r="H72">
        <v>12</v>
      </c>
      <c r="I72">
        <v>766404.55</v>
      </c>
      <c r="J72">
        <v>309611.68</v>
      </c>
      <c r="K72">
        <v>333218.36</v>
      </c>
      <c r="L72">
        <v>76886.740000000005</v>
      </c>
    </row>
    <row r="73" spans="1:12" hidden="1" x14ac:dyDescent="0.35">
      <c r="A73">
        <v>1</v>
      </c>
      <c r="B73">
        <v>2020</v>
      </c>
      <c r="C73">
        <v>1013919315</v>
      </c>
      <c r="D73" t="s">
        <v>216</v>
      </c>
      <c r="E73">
        <v>3</v>
      </c>
      <c r="F73">
        <v>0</v>
      </c>
      <c r="G73">
        <v>1</v>
      </c>
      <c r="H73">
        <v>0</v>
      </c>
      <c r="I73">
        <v>7310.64</v>
      </c>
      <c r="J73">
        <v>0</v>
      </c>
      <c r="K73">
        <v>3757.67</v>
      </c>
      <c r="L73">
        <v>0</v>
      </c>
    </row>
    <row r="74" spans="1:12" hidden="1" x14ac:dyDescent="0.35">
      <c r="A74">
        <v>1</v>
      </c>
      <c r="B74">
        <v>2019</v>
      </c>
      <c r="C74">
        <v>1033270699</v>
      </c>
      <c r="D74" t="s">
        <v>184</v>
      </c>
      <c r="E74">
        <v>319</v>
      </c>
      <c r="F74">
        <v>84</v>
      </c>
      <c r="G74">
        <v>156</v>
      </c>
      <c r="H74">
        <v>25</v>
      </c>
      <c r="I74">
        <v>1723878.76</v>
      </c>
      <c r="J74">
        <v>550286.28</v>
      </c>
      <c r="K74">
        <v>817432.95</v>
      </c>
      <c r="L74">
        <v>174547.82</v>
      </c>
    </row>
    <row r="75" spans="1:12" hidden="1" x14ac:dyDescent="0.35">
      <c r="A75">
        <v>1</v>
      </c>
      <c r="B75">
        <v>2019</v>
      </c>
      <c r="C75">
        <v>1427616002</v>
      </c>
      <c r="D75" t="s">
        <v>67</v>
      </c>
      <c r="E75">
        <v>536</v>
      </c>
      <c r="F75">
        <v>176</v>
      </c>
      <c r="G75">
        <v>267</v>
      </c>
      <c r="H75">
        <v>51</v>
      </c>
      <c r="I75">
        <v>2927171.03</v>
      </c>
      <c r="J75">
        <v>1267695.1599999999</v>
      </c>
      <c r="K75">
        <v>1365615.61</v>
      </c>
      <c r="L75">
        <v>375520.95</v>
      </c>
    </row>
    <row r="76" spans="1:12" hidden="1" x14ac:dyDescent="0.35">
      <c r="A76">
        <v>1</v>
      </c>
      <c r="B76">
        <v>2019</v>
      </c>
      <c r="C76">
        <v>1427064310</v>
      </c>
      <c r="D76" t="s">
        <v>114</v>
      </c>
      <c r="E76">
        <v>1</v>
      </c>
      <c r="F76">
        <v>0</v>
      </c>
      <c r="G76">
        <v>1</v>
      </c>
      <c r="H76">
        <v>0</v>
      </c>
      <c r="I76">
        <v>0</v>
      </c>
      <c r="J76">
        <v>0</v>
      </c>
      <c r="K76">
        <v>0</v>
      </c>
      <c r="L76">
        <v>0</v>
      </c>
    </row>
    <row r="77" spans="1:12" hidden="1" x14ac:dyDescent="0.35">
      <c r="A77">
        <v>1</v>
      </c>
      <c r="B77">
        <v>2020</v>
      </c>
      <c r="C77">
        <v>1013912633</v>
      </c>
      <c r="D77" t="s">
        <v>237</v>
      </c>
      <c r="E77">
        <v>11</v>
      </c>
      <c r="F77">
        <v>1</v>
      </c>
      <c r="G77">
        <v>4</v>
      </c>
      <c r="H77">
        <v>1</v>
      </c>
      <c r="I77">
        <v>28198.89</v>
      </c>
      <c r="J77">
        <v>0</v>
      </c>
      <c r="K77">
        <v>6840.87</v>
      </c>
      <c r="L77">
        <v>0</v>
      </c>
    </row>
    <row r="78" spans="1:12" hidden="1" x14ac:dyDescent="0.35">
      <c r="A78">
        <v>0</v>
      </c>
      <c r="B78">
        <v>2021</v>
      </c>
      <c r="C78">
        <v>1104234376</v>
      </c>
      <c r="D78" t="s">
        <v>22</v>
      </c>
      <c r="E78">
        <v>6</v>
      </c>
      <c r="F78">
        <v>0</v>
      </c>
      <c r="G78">
        <v>6</v>
      </c>
      <c r="H78">
        <v>0</v>
      </c>
      <c r="J78">
        <v>0</v>
      </c>
      <c r="L78">
        <v>0</v>
      </c>
    </row>
    <row r="79" spans="1:12" hidden="1" x14ac:dyDescent="0.35">
      <c r="A79">
        <v>0</v>
      </c>
      <c r="B79">
        <v>2019</v>
      </c>
      <c r="C79">
        <v>1790727543</v>
      </c>
      <c r="D79" t="s">
        <v>119</v>
      </c>
      <c r="E79">
        <v>115</v>
      </c>
      <c r="F79">
        <v>29</v>
      </c>
      <c r="G79">
        <v>61</v>
      </c>
      <c r="H79">
        <v>8</v>
      </c>
      <c r="J79">
        <v>0</v>
      </c>
      <c r="K79">
        <v>0</v>
      </c>
      <c r="L79">
        <v>0</v>
      </c>
    </row>
    <row r="80" spans="1:12" hidden="1" x14ac:dyDescent="0.35">
      <c r="A80">
        <v>0</v>
      </c>
      <c r="B80">
        <v>2019</v>
      </c>
      <c r="C80">
        <v>1003923434</v>
      </c>
      <c r="D80" t="s">
        <v>174</v>
      </c>
      <c r="E80">
        <v>34</v>
      </c>
      <c r="F80">
        <v>12</v>
      </c>
      <c r="G80">
        <v>20</v>
      </c>
      <c r="H80">
        <v>4</v>
      </c>
      <c r="J80">
        <v>0</v>
      </c>
      <c r="K80">
        <v>0</v>
      </c>
      <c r="L80">
        <v>0</v>
      </c>
    </row>
    <row r="81" spans="1:12" hidden="1" x14ac:dyDescent="0.35">
      <c r="A81">
        <v>1</v>
      </c>
      <c r="B81">
        <v>2020</v>
      </c>
      <c r="C81">
        <v>1336139500</v>
      </c>
      <c r="D81" t="s">
        <v>215</v>
      </c>
      <c r="E81">
        <v>7</v>
      </c>
      <c r="F81">
        <v>2</v>
      </c>
      <c r="G81">
        <v>1</v>
      </c>
      <c r="H81">
        <v>0</v>
      </c>
      <c r="I81">
        <v>24160.54</v>
      </c>
      <c r="J81">
        <v>5276.82</v>
      </c>
      <c r="K81">
        <v>5693.03</v>
      </c>
      <c r="L81">
        <v>0</v>
      </c>
    </row>
    <row r="82" spans="1:12" hidden="1" x14ac:dyDescent="0.35">
      <c r="A82">
        <v>1</v>
      </c>
      <c r="B82">
        <v>2021</v>
      </c>
      <c r="C82">
        <v>1568435477</v>
      </c>
      <c r="D82" t="s">
        <v>292</v>
      </c>
      <c r="E82">
        <v>1</v>
      </c>
      <c r="F82">
        <v>1</v>
      </c>
      <c r="G82">
        <v>0</v>
      </c>
      <c r="H82">
        <v>0</v>
      </c>
      <c r="I82">
        <v>5198.32</v>
      </c>
      <c r="J82">
        <v>5198.32</v>
      </c>
      <c r="K82">
        <v>0</v>
      </c>
      <c r="L82">
        <v>0</v>
      </c>
    </row>
    <row r="83" spans="1:12" hidden="1" x14ac:dyDescent="0.35">
      <c r="A83">
        <v>0</v>
      </c>
      <c r="B83">
        <v>2020</v>
      </c>
      <c r="C83">
        <v>1700886322</v>
      </c>
      <c r="D83" t="s">
        <v>290</v>
      </c>
      <c r="E83">
        <v>49</v>
      </c>
      <c r="F83">
        <v>14</v>
      </c>
      <c r="G83">
        <v>26</v>
      </c>
      <c r="H83">
        <v>4</v>
      </c>
      <c r="J83">
        <v>0</v>
      </c>
      <c r="K83">
        <v>0</v>
      </c>
      <c r="L83">
        <v>0</v>
      </c>
    </row>
    <row r="84" spans="1:12" hidden="1" x14ac:dyDescent="0.35">
      <c r="A84">
        <v>0</v>
      </c>
      <c r="B84">
        <v>2019</v>
      </c>
      <c r="C84">
        <v>1578526695</v>
      </c>
      <c r="D84" t="s">
        <v>39</v>
      </c>
      <c r="E84">
        <v>39</v>
      </c>
      <c r="F84">
        <v>12</v>
      </c>
      <c r="G84">
        <v>26</v>
      </c>
      <c r="H84">
        <v>5</v>
      </c>
      <c r="J84">
        <v>0</v>
      </c>
      <c r="K84">
        <v>0</v>
      </c>
      <c r="L84">
        <v>0</v>
      </c>
    </row>
    <row r="85" spans="1:12" hidden="1" x14ac:dyDescent="0.35">
      <c r="A85">
        <v>1</v>
      </c>
      <c r="B85">
        <v>2021</v>
      </c>
      <c r="C85">
        <v>1447233788</v>
      </c>
      <c r="D85" t="s">
        <v>60</v>
      </c>
      <c r="E85">
        <v>1</v>
      </c>
      <c r="F85">
        <v>0</v>
      </c>
      <c r="G85">
        <v>1</v>
      </c>
      <c r="H85">
        <v>0</v>
      </c>
      <c r="I85">
        <v>2819.96</v>
      </c>
      <c r="J85">
        <v>0</v>
      </c>
      <c r="K85">
        <v>2819.96</v>
      </c>
      <c r="L85">
        <v>0</v>
      </c>
    </row>
    <row r="86" spans="1:12" hidden="1" x14ac:dyDescent="0.35">
      <c r="A86">
        <v>1</v>
      </c>
      <c r="B86">
        <v>2020</v>
      </c>
      <c r="C86">
        <v>1871678458</v>
      </c>
      <c r="D86" t="s">
        <v>131</v>
      </c>
      <c r="E86">
        <v>278</v>
      </c>
      <c r="F86">
        <v>88</v>
      </c>
      <c r="G86">
        <v>100</v>
      </c>
      <c r="H86">
        <v>17</v>
      </c>
      <c r="I86">
        <v>974927.61</v>
      </c>
      <c r="J86">
        <v>366711.11</v>
      </c>
      <c r="K86">
        <v>356993.31</v>
      </c>
      <c r="L86">
        <v>80941.56</v>
      </c>
    </row>
    <row r="87" spans="1:12" hidden="1" x14ac:dyDescent="0.35">
      <c r="A87">
        <v>1</v>
      </c>
      <c r="B87">
        <v>2020</v>
      </c>
      <c r="C87">
        <v>1134194038</v>
      </c>
      <c r="D87" t="s">
        <v>246</v>
      </c>
      <c r="E87">
        <v>3</v>
      </c>
      <c r="F87">
        <v>0</v>
      </c>
      <c r="G87">
        <v>0</v>
      </c>
      <c r="H87">
        <v>0</v>
      </c>
      <c r="I87">
        <v>13454.71</v>
      </c>
      <c r="J87">
        <v>0</v>
      </c>
      <c r="K87">
        <v>0</v>
      </c>
      <c r="L87">
        <v>0</v>
      </c>
    </row>
    <row r="88" spans="1:12" hidden="1" x14ac:dyDescent="0.35">
      <c r="A88">
        <v>1</v>
      </c>
      <c r="B88">
        <v>2019</v>
      </c>
      <c r="C88">
        <v>1013961838</v>
      </c>
      <c r="D88" t="s">
        <v>308</v>
      </c>
      <c r="E88">
        <v>1</v>
      </c>
      <c r="F88">
        <v>0</v>
      </c>
      <c r="G88">
        <v>0</v>
      </c>
      <c r="H88">
        <v>0</v>
      </c>
      <c r="I88">
        <v>4639.47</v>
      </c>
      <c r="J88">
        <v>0</v>
      </c>
      <c r="K88">
        <v>0</v>
      </c>
      <c r="L88">
        <v>0</v>
      </c>
    </row>
    <row r="89" spans="1:12" hidden="1" x14ac:dyDescent="0.35">
      <c r="A89">
        <v>1</v>
      </c>
      <c r="B89">
        <v>2021</v>
      </c>
      <c r="C89">
        <v>1093712911</v>
      </c>
      <c r="D89" t="s">
        <v>240</v>
      </c>
      <c r="E89">
        <v>177</v>
      </c>
      <c r="F89">
        <v>53</v>
      </c>
      <c r="G89">
        <v>73</v>
      </c>
      <c r="H89">
        <v>13</v>
      </c>
      <c r="I89">
        <v>679001.01</v>
      </c>
      <c r="J89">
        <v>254843.75</v>
      </c>
      <c r="K89">
        <v>274445.21999999997</v>
      </c>
      <c r="L89">
        <v>63711.95</v>
      </c>
    </row>
    <row r="90" spans="1:12" hidden="1" x14ac:dyDescent="0.35">
      <c r="A90">
        <v>1</v>
      </c>
      <c r="B90">
        <v>2021</v>
      </c>
      <c r="C90">
        <v>1144211020</v>
      </c>
      <c r="D90" t="s">
        <v>289</v>
      </c>
      <c r="E90">
        <v>1</v>
      </c>
      <c r="F90">
        <v>1</v>
      </c>
      <c r="G90">
        <v>1</v>
      </c>
      <c r="H90">
        <v>1</v>
      </c>
      <c r="I90">
        <v>4656.33</v>
      </c>
      <c r="J90">
        <v>4656.33</v>
      </c>
      <c r="K90">
        <v>4656.33</v>
      </c>
      <c r="L90">
        <v>4656.33</v>
      </c>
    </row>
    <row r="91" spans="1:12" hidden="1" x14ac:dyDescent="0.35">
      <c r="A91">
        <v>1</v>
      </c>
      <c r="B91">
        <v>2021</v>
      </c>
      <c r="C91">
        <v>1184725525</v>
      </c>
      <c r="D91" t="s">
        <v>182</v>
      </c>
      <c r="E91">
        <v>172</v>
      </c>
      <c r="F91">
        <v>59</v>
      </c>
      <c r="G91">
        <v>64</v>
      </c>
      <c r="H91">
        <v>18</v>
      </c>
      <c r="I91">
        <v>920342.1</v>
      </c>
      <c r="J91">
        <v>403897.67</v>
      </c>
      <c r="K91">
        <v>340858.3</v>
      </c>
      <c r="L91">
        <v>130668.68</v>
      </c>
    </row>
    <row r="92" spans="1:12" hidden="1" x14ac:dyDescent="0.35">
      <c r="A92">
        <v>0</v>
      </c>
      <c r="B92">
        <v>2021</v>
      </c>
      <c r="C92">
        <v>1811977796</v>
      </c>
      <c r="D92" t="s">
        <v>78</v>
      </c>
      <c r="E92">
        <v>18</v>
      </c>
      <c r="F92">
        <v>6</v>
      </c>
      <c r="G92">
        <v>9</v>
      </c>
      <c r="H92">
        <v>1</v>
      </c>
      <c r="J92">
        <v>0</v>
      </c>
      <c r="K92">
        <v>0</v>
      </c>
      <c r="L92">
        <v>0</v>
      </c>
    </row>
    <row r="93" spans="1:12" hidden="1" x14ac:dyDescent="0.35">
      <c r="A93">
        <v>1</v>
      </c>
      <c r="B93">
        <v>2020</v>
      </c>
      <c r="C93">
        <v>1659330173</v>
      </c>
      <c r="D93" t="s">
        <v>25</v>
      </c>
      <c r="E93">
        <v>504</v>
      </c>
      <c r="F93">
        <v>227</v>
      </c>
      <c r="G93">
        <v>260</v>
      </c>
      <c r="H93">
        <v>69</v>
      </c>
      <c r="I93">
        <v>2633717.92</v>
      </c>
      <c r="J93">
        <v>1434041.8</v>
      </c>
      <c r="K93">
        <v>1259012.56</v>
      </c>
      <c r="L93">
        <v>443029.73</v>
      </c>
    </row>
    <row r="94" spans="1:12" hidden="1" x14ac:dyDescent="0.35">
      <c r="A94">
        <v>1</v>
      </c>
      <c r="B94">
        <v>2021</v>
      </c>
      <c r="C94">
        <v>1659387975</v>
      </c>
      <c r="D94" t="s">
        <v>342</v>
      </c>
      <c r="E94">
        <v>4</v>
      </c>
      <c r="F94">
        <v>1</v>
      </c>
      <c r="G94">
        <v>1</v>
      </c>
      <c r="H94">
        <v>0</v>
      </c>
      <c r="I94">
        <v>8136.96</v>
      </c>
      <c r="J94">
        <v>4224.03</v>
      </c>
      <c r="K94">
        <v>0</v>
      </c>
      <c r="L94">
        <v>0</v>
      </c>
    </row>
    <row r="95" spans="1:12" hidden="1" x14ac:dyDescent="0.35">
      <c r="A95">
        <v>0</v>
      </c>
      <c r="B95">
        <v>2021</v>
      </c>
      <c r="C95">
        <v>1386649804</v>
      </c>
      <c r="D95" t="s">
        <v>117</v>
      </c>
      <c r="E95">
        <v>12</v>
      </c>
      <c r="F95">
        <v>3</v>
      </c>
      <c r="G95">
        <v>6</v>
      </c>
      <c r="H95">
        <v>1</v>
      </c>
      <c r="J95">
        <v>0</v>
      </c>
      <c r="K95">
        <v>0</v>
      </c>
      <c r="L95">
        <v>0</v>
      </c>
    </row>
    <row r="96" spans="1:12" hidden="1" x14ac:dyDescent="0.35">
      <c r="A96">
        <v>1</v>
      </c>
      <c r="B96">
        <v>2020</v>
      </c>
      <c r="C96">
        <v>1982625661</v>
      </c>
      <c r="D96" t="s">
        <v>277</v>
      </c>
      <c r="E96">
        <v>158</v>
      </c>
      <c r="F96">
        <v>37</v>
      </c>
      <c r="G96">
        <v>75</v>
      </c>
      <c r="H96">
        <v>10</v>
      </c>
      <c r="I96">
        <v>482231.43</v>
      </c>
      <c r="J96">
        <v>144038.10999999999</v>
      </c>
      <c r="K96">
        <v>227730.36</v>
      </c>
      <c r="L96">
        <v>42381.82</v>
      </c>
    </row>
    <row r="97" spans="1:12" hidden="1" x14ac:dyDescent="0.35">
      <c r="A97">
        <v>1</v>
      </c>
      <c r="B97">
        <v>2019</v>
      </c>
      <c r="C97">
        <v>1578554630</v>
      </c>
      <c r="D97" t="s">
        <v>210</v>
      </c>
      <c r="E97">
        <v>544</v>
      </c>
      <c r="F97">
        <v>175</v>
      </c>
      <c r="G97">
        <v>271</v>
      </c>
      <c r="H97">
        <v>39</v>
      </c>
      <c r="I97">
        <v>2678689.0499999998</v>
      </c>
      <c r="J97">
        <v>1068251.6000000001</v>
      </c>
      <c r="K97">
        <v>1265450.1299999999</v>
      </c>
      <c r="L97">
        <v>242626.43</v>
      </c>
    </row>
    <row r="98" spans="1:12" hidden="1" x14ac:dyDescent="0.35">
      <c r="A98">
        <v>1</v>
      </c>
      <c r="B98">
        <v>2019</v>
      </c>
      <c r="C98">
        <v>1427063270</v>
      </c>
      <c r="D98" t="s">
        <v>126</v>
      </c>
      <c r="E98">
        <v>1399</v>
      </c>
      <c r="F98">
        <v>461</v>
      </c>
      <c r="G98">
        <v>686</v>
      </c>
      <c r="H98">
        <v>134</v>
      </c>
      <c r="I98">
        <v>7038451.1699999999</v>
      </c>
      <c r="J98">
        <v>2768597.49</v>
      </c>
      <c r="K98">
        <v>3349416.35</v>
      </c>
      <c r="L98">
        <v>862511.5</v>
      </c>
    </row>
    <row r="99" spans="1:12" hidden="1" x14ac:dyDescent="0.35">
      <c r="A99">
        <v>1</v>
      </c>
      <c r="B99">
        <v>2020</v>
      </c>
      <c r="C99">
        <v>1225091697</v>
      </c>
      <c r="D99" t="s">
        <v>208</v>
      </c>
      <c r="E99">
        <v>1</v>
      </c>
      <c r="F99">
        <v>0</v>
      </c>
      <c r="G99">
        <v>0</v>
      </c>
      <c r="H99">
        <v>0</v>
      </c>
      <c r="I99">
        <v>0</v>
      </c>
      <c r="J99">
        <v>0</v>
      </c>
      <c r="K99">
        <v>0</v>
      </c>
      <c r="L99">
        <v>0</v>
      </c>
    </row>
    <row r="100" spans="1:12" hidden="1" x14ac:dyDescent="0.35">
      <c r="A100">
        <v>1</v>
      </c>
      <c r="B100">
        <v>2021</v>
      </c>
      <c r="C100">
        <v>1790297455</v>
      </c>
      <c r="D100" t="s">
        <v>249</v>
      </c>
      <c r="E100">
        <v>4</v>
      </c>
      <c r="F100">
        <v>0</v>
      </c>
      <c r="G100">
        <v>0</v>
      </c>
      <c r="H100">
        <v>0</v>
      </c>
      <c r="I100">
        <v>20488.03</v>
      </c>
      <c r="J100">
        <v>0</v>
      </c>
      <c r="K100">
        <v>0</v>
      </c>
      <c r="L100">
        <v>0</v>
      </c>
    </row>
    <row r="101" spans="1:12" hidden="1" x14ac:dyDescent="0.35">
      <c r="A101">
        <v>1</v>
      </c>
      <c r="B101">
        <v>2021</v>
      </c>
      <c r="C101">
        <v>1659309615</v>
      </c>
      <c r="D101" t="s">
        <v>27</v>
      </c>
      <c r="E101">
        <v>55</v>
      </c>
      <c r="F101">
        <v>27</v>
      </c>
      <c r="G101">
        <v>13</v>
      </c>
      <c r="H101">
        <v>4</v>
      </c>
      <c r="I101">
        <v>461287.96</v>
      </c>
      <c r="J101">
        <v>277255.37</v>
      </c>
      <c r="K101">
        <v>96374.89</v>
      </c>
      <c r="L101">
        <v>42862.57</v>
      </c>
    </row>
    <row r="102" spans="1:12" hidden="1" x14ac:dyDescent="0.35">
      <c r="A102">
        <v>1</v>
      </c>
      <c r="B102">
        <v>2020</v>
      </c>
      <c r="C102">
        <v>1811977796</v>
      </c>
      <c r="D102" t="s">
        <v>78</v>
      </c>
      <c r="E102">
        <v>205</v>
      </c>
      <c r="F102">
        <v>62</v>
      </c>
      <c r="G102">
        <v>103</v>
      </c>
      <c r="H102">
        <v>17</v>
      </c>
      <c r="I102">
        <v>708384.67</v>
      </c>
      <c r="J102">
        <v>268063.61</v>
      </c>
      <c r="K102">
        <v>333776.96000000002</v>
      </c>
      <c r="L102">
        <v>66549.84</v>
      </c>
    </row>
    <row r="103" spans="1:12" hidden="1" x14ac:dyDescent="0.35">
      <c r="A103">
        <v>0</v>
      </c>
      <c r="B103">
        <v>2020</v>
      </c>
      <c r="C103">
        <v>1306938071</v>
      </c>
      <c r="D103" t="s">
        <v>3697</v>
      </c>
      <c r="E103">
        <v>1</v>
      </c>
      <c r="F103">
        <v>1</v>
      </c>
      <c r="G103">
        <v>0</v>
      </c>
      <c r="H103">
        <v>0</v>
      </c>
      <c r="K103">
        <v>0</v>
      </c>
      <c r="L103">
        <v>0</v>
      </c>
    </row>
    <row r="104" spans="1:12" hidden="1" x14ac:dyDescent="0.35">
      <c r="A104">
        <v>0</v>
      </c>
      <c r="B104">
        <v>2019</v>
      </c>
      <c r="C104">
        <v>1952476988</v>
      </c>
      <c r="D104" t="s">
        <v>103</v>
      </c>
      <c r="E104">
        <v>314</v>
      </c>
      <c r="F104">
        <v>101</v>
      </c>
      <c r="G104">
        <v>169</v>
      </c>
      <c r="H104">
        <v>27</v>
      </c>
      <c r="J104">
        <v>0</v>
      </c>
      <c r="K104">
        <v>0</v>
      </c>
      <c r="L104">
        <v>0</v>
      </c>
    </row>
    <row r="105" spans="1:12" hidden="1" x14ac:dyDescent="0.35">
      <c r="A105">
        <v>1</v>
      </c>
      <c r="B105">
        <v>2021</v>
      </c>
      <c r="C105">
        <v>1396765681</v>
      </c>
      <c r="D105" t="s">
        <v>342</v>
      </c>
      <c r="E105">
        <v>1</v>
      </c>
      <c r="F105">
        <v>0</v>
      </c>
      <c r="G105">
        <v>1</v>
      </c>
      <c r="H105">
        <v>0</v>
      </c>
      <c r="I105">
        <v>0</v>
      </c>
      <c r="J105">
        <v>0</v>
      </c>
      <c r="K105">
        <v>0</v>
      </c>
      <c r="L105">
        <v>0</v>
      </c>
    </row>
    <row r="106" spans="1:12" hidden="1" x14ac:dyDescent="0.35">
      <c r="A106">
        <v>0</v>
      </c>
      <c r="B106">
        <v>2019</v>
      </c>
      <c r="C106">
        <v>1952347205</v>
      </c>
      <c r="D106" t="s">
        <v>9</v>
      </c>
      <c r="E106">
        <v>68</v>
      </c>
      <c r="F106">
        <v>25</v>
      </c>
      <c r="G106">
        <v>46</v>
      </c>
      <c r="H106">
        <v>11</v>
      </c>
      <c r="J106">
        <v>0</v>
      </c>
      <c r="K106">
        <v>0</v>
      </c>
      <c r="L106">
        <v>0</v>
      </c>
    </row>
    <row r="107" spans="1:12" hidden="1" x14ac:dyDescent="0.35">
      <c r="A107">
        <v>1</v>
      </c>
      <c r="B107">
        <v>2020</v>
      </c>
      <c r="C107">
        <v>1205176062</v>
      </c>
      <c r="D107" t="s">
        <v>55</v>
      </c>
      <c r="E107">
        <v>5</v>
      </c>
      <c r="F107">
        <v>0</v>
      </c>
      <c r="G107">
        <v>3</v>
      </c>
      <c r="H107">
        <v>0</v>
      </c>
      <c r="I107">
        <v>11410.25</v>
      </c>
      <c r="J107">
        <v>0</v>
      </c>
      <c r="K107">
        <v>2897.79</v>
      </c>
      <c r="L107">
        <v>0</v>
      </c>
    </row>
    <row r="108" spans="1:12" hidden="1" x14ac:dyDescent="0.35">
      <c r="A108">
        <v>1</v>
      </c>
      <c r="B108">
        <v>2019</v>
      </c>
      <c r="C108">
        <v>1003236878</v>
      </c>
      <c r="D108" t="s">
        <v>82</v>
      </c>
      <c r="E108">
        <v>1</v>
      </c>
      <c r="F108">
        <v>0</v>
      </c>
      <c r="G108">
        <v>1</v>
      </c>
      <c r="H108">
        <v>0</v>
      </c>
      <c r="I108">
        <v>5256.44</v>
      </c>
      <c r="J108">
        <v>0</v>
      </c>
      <c r="K108">
        <v>5256.44</v>
      </c>
      <c r="L108">
        <v>0</v>
      </c>
    </row>
    <row r="109" spans="1:12" hidden="1" x14ac:dyDescent="0.35">
      <c r="A109">
        <v>1</v>
      </c>
      <c r="B109">
        <v>2021</v>
      </c>
      <c r="C109">
        <v>1982784534</v>
      </c>
      <c r="D109" t="s">
        <v>299</v>
      </c>
      <c r="E109">
        <v>2</v>
      </c>
      <c r="F109">
        <v>0</v>
      </c>
      <c r="G109">
        <v>2</v>
      </c>
      <c r="H109">
        <v>0</v>
      </c>
      <c r="I109">
        <v>8296.2800000000007</v>
      </c>
      <c r="J109">
        <v>0</v>
      </c>
      <c r="K109">
        <v>8296.2800000000007</v>
      </c>
      <c r="L109">
        <v>0</v>
      </c>
    </row>
    <row r="110" spans="1:12" hidden="1" x14ac:dyDescent="0.35">
      <c r="A110">
        <v>1</v>
      </c>
      <c r="B110">
        <v>2019</v>
      </c>
      <c r="C110">
        <v>1457369381</v>
      </c>
      <c r="D110" t="s">
        <v>7</v>
      </c>
      <c r="E110">
        <v>1501</v>
      </c>
      <c r="F110">
        <v>578</v>
      </c>
      <c r="G110">
        <v>785</v>
      </c>
      <c r="H110">
        <v>153</v>
      </c>
      <c r="I110">
        <v>9140800.5500000007</v>
      </c>
      <c r="J110">
        <v>4165918.75</v>
      </c>
      <c r="K110">
        <v>4542094.93</v>
      </c>
      <c r="L110">
        <v>1132789.8400000001</v>
      </c>
    </row>
    <row r="111" spans="1:12" hidden="1" x14ac:dyDescent="0.35">
      <c r="A111">
        <v>1</v>
      </c>
      <c r="B111">
        <v>2021</v>
      </c>
      <c r="C111">
        <v>1144286402</v>
      </c>
      <c r="D111" t="s">
        <v>331</v>
      </c>
      <c r="E111">
        <v>1</v>
      </c>
      <c r="F111">
        <v>0</v>
      </c>
      <c r="G111">
        <v>0</v>
      </c>
      <c r="H111">
        <v>0</v>
      </c>
      <c r="I111">
        <v>3912.93</v>
      </c>
      <c r="J111">
        <v>0</v>
      </c>
      <c r="K111">
        <v>0</v>
      </c>
      <c r="L111">
        <v>0</v>
      </c>
    </row>
    <row r="112" spans="1:12" hidden="1" x14ac:dyDescent="0.35">
      <c r="A112">
        <v>0</v>
      </c>
      <c r="B112">
        <v>2019</v>
      </c>
      <c r="C112">
        <v>1972557379</v>
      </c>
      <c r="D112" t="s">
        <v>32</v>
      </c>
      <c r="E112">
        <v>7</v>
      </c>
      <c r="F112">
        <v>2</v>
      </c>
      <c r="G112">
        <v>6</v>
      </c>
      <c r="H112">
        <v>1</v>
      </c>
      <c r="J112">
        <v>0</v>
      </c>
      <c r="K112">
        <v>0</v>
      </c>
      <c r="L112">
        <v>0</v>
      </c>
    </row>
    <row r="113" spans="1:12" hidden="1" x14ac:dyDescent="0.35">
      <c r="A113">
        <v>0</v>
      </c>
      <c r="B113">
        <v>2019</v>
      </c>
      <c r="C113">
        <v>1073569331</v>
      </c>
      <c r="D113" t="s">
        <v>85</v>
      </c>
      <c r="E113">
        <v>22</v>
      </c>
      <c r="F113">
        <v>12</v>
      </c>
      <c r="G113">
        <v>8</v>
      </c>
      <c r="H113">
        <v>1</v>
      </c>
      <c r="J113">
        <v>0</v>
      </c>
      <c r="K113">
        <v>0</v>
      </c>
      <c r="L113">
        <v>0</v>
      </c>
    </row>
    <row r="114" spans="1:12" hidden="1" x14ac:dyDescent="0.35">
      <c r="A114">
        <v>1</v>
      </c>
      <c r="B114">
        <v>2019</v>
      </c>
      <c r="C114">
        <v>1518926401</v>
      </c>
      <c r="D114" t="s">
        <v>78</v>
      </c>
      <c r="E114">
        <v>2</v>
      </c>
      <c r="F114">
        <v>0</v>
      </c>
      <c r="G114">
        <v>1</v>
      </c>
      <c r="H114">
        <v>0</v>
      </c>
      <c r="I114">
        <v>6822.94</v>
      </c>
      <c r="J114">
        <v>0</v>
      </c>
      <c r="K114">
        <v>3374.31</v>
      </c>
      <c r="L114">
        <v>0</v>
      </c>
    </row>
    <row r="115" spans="1:12" hidden="1" x14ac:dyDescent="0.35">
      <c r="A115">
        <v>1</v>
      </c>
      <c r="B115">
        <v>2019</v>
      </c>
      <c r="C115">
        <v>1114954682</v>
      </c>
      <c r="D115" t="s">
        <v>24</v>
      </c>
      <c r="E115">
        <v>5</v>
      </c>
      <c r="F115">
        <v>0</v>
      </c>
      <c r="G115">
        <v>0</v>
      </c>
      <c r="H115">
        <v>0</v>
      </c>
      <c r="I115">
        <v>20846.14</v>
      </c>
      <c r="J115">
        <v>0</v>
      </c>
      <c r="K115">
        <v>0</v>
      </c>
      <c r="L115">
        <v>0</v>
      </c>
    </row>
    <row r="116" spans="1:12" hidden="1" x14ac:dyDescent="0.35">
      <c r="A116">
        <v>0</v>
      </c>
      <c r="B116">
        <v>2020</v>
      </c>
      <c r="C116">
        <v>1285717298</v>
      </c>
      <c r="D116" t="s">
        <v>46</v>
      </c>
      <c r="E116">
        <v>21</v>
      </c>
      <c r="F116">
        <v>9</v>
      </c>
      <c r="G116">
        <v>11</v>
      </c>
      <c r="H116">
        <v>3</v>
      </c>
      <c r="J116">
        <v>0</v>
      </c>
      <c r="K116">
        <v>0</v>
      </c>
      <c r="L116">
        <v>0</v>
      </c>
    </row>
    <row r="117" spans="1:12" hidden="1" x14ac:dyDescent="0.35">
      <c r="A117">
        <v>1</v>
      </c>
      <c r="B117">
        <v>2020</v>
      </c>
      <c r="C117">
        <v>1003281452</v>
      </c>
      <c r="D117" t="s">
        <v>311</v>
      </c>
      <c r="E117">
        <v>1</v>
      </c>
      <c r="F117">
        <v>0</v>
      </c>
      <c r="G117">
        <v>1</v>
      </c>
      <c r="H117">
        <v>0</v>
      </c>
      <c r="I117">
        <v>3261.53</v>
      </c>
      <c r="J117">
        <v>0</v>
      </c>
      <c r="K117">
        <v>3261.53</v>
      </c>
      <c r="L117">
        <v>0</v>
      </c>
    </row>
    <row r="118" spans="1:12" hidden="1" x14ac:dyDescent="0.35">
      <c r="A118">
        <v>1</v>
      </c>
      <c r="B118">
        <v>2019</v>
      </c>
      <c r="C118">
        <v>1467469023</v>
      </c>
      <c r="D118" t="s">
        <v>15</v>
      </c>
      <c r="E118">
        <v>1154</v>
      </c>
      <c r="F118">
        <v>290</v>
      </c>
      <c r="G118">
        <v>638</v>
      </c>
      <c r="H118">
        <v>85</v>
      </c>
      <c r="I118">
        <v>6930020.6699999999</v>
      </c>
      <c r="J118">
        <v>2129347.91</v>
      </c>
      <c r="K118">
        <v>3729417.97</v>
      </c>
      <c r="L118">
        <v>665397.38</v>
      </c>
    </row>
    <row r="119" spans="1:12" hidden="1" x14ac:dyDescent="0.35">
      <c r="A119">
        <v>1</v>
      </c>
      <c r="B119">
        <v>2021</v>
      </c>
      <c r="C119">
        <v>1043402050</v>
      </c>
      <c r="D119" t="s">
        <v>117</v>
      </c>
      <c r="E119">
        <v>80</v>
      </c>
      <c r="F119">
        <v>29</v>
      </c>
      <c r="G119">
        <v>46</v>
      </c>
      <c r="H119">
        <v>10</v>
      </c>
      <c r="I119">
        <v>402655.8</v>
      </c>
      <c r="J119">
        <v>172165.07</v>
      </c>
      <c r="K119">
        <v>231474.48</v>
      </c>
      <c r="L119">
        <v>68268.23</v>
      </c>
    </row>
    <row r="120" spans="1:12" hidden="1" x14ac:dyDescent="0.35">
      <c r="A120">
        <v>1</v>
      </c>
      <c r="B120">
        <v>2020</v>
      </c>
      <c r="C120">
        <v>1770671182</v>
      </c>
      <c r="D120" t="s">
        <v>121</v>
      </c>
      <c r="E120">
        <v>368</v>
      </c>
      <c r="F120">
        <v>101</v>
      </c>
      <c r="G120">
        <v>168</v>
      </c>
      <c r="H120">
        <v>32</v>
      </c>
      <c r="I120">
        <v>1295833.3</v>
      </c>
      <c r="J120">
        <v>459458.06</v>
      </c>
      <c r="K120">
        <v>572848.25</v>
      </c>
      <c r="L120">
        <v>154369.03</v>
      </c>
    </row>
    <row r="121" spans="1:12" hidden="1" x14ac:dyDescent="0.35">
      <c r="A121">
        <v>1</v>
      </c>
      <c r="B121">
        <v>2021</v>
      </c>
      <c r="C121">
        <v>1265437644</v>
      </c>
      <c r="D121" t="s">
        <v>3582</v>
      </c>
      <c r="E121">
        <v>1</v>
      </c>
      <c r="F121">
        <v>0</v>
      </c>
      <c r="G121">
        <v>1</v>
      </c>
      <c r="H121">
        <v>0</v>
      </c>
      <c r="I121">
        <v>5458.11</v>
      </c>
      <c r="J121">
        <v>0</v>
      </c>
      <c r="K121">
        <v>5458.11</v>
      </c>
      <c r="L121">
        <v>0</v>
      </c>
    </row>
    <row r="122" spans="1:12" hidden="1" x14ac:dyDescent="0.35">
      <c r="A122">
        <v>1</v>
      </c>
      <c r="B122">
        <v>2020</v>
      </c>
      <c r="C122">
        <v>1043218944</v>
      </c>
      <c r="D122" t="s">
        <v>23</v>
      </c>
      <c r="E122">
        <v>1</v>
      </c>
      <c r="F122">
        <v>0</v>
      </c>
      <c r="G122">
        <v>0</v>
      </c>
      <c r="H122">
        <v>0</v>
      </c>
      <c r="I122">
        <v>0</v>
      </c>
      <c r="J122">
        <v>0</v>
      </c>
      <c r="K122">
        <v>0</v>
      </c>
      <c r="L122">
        <v>0</v>
      </c>
    </row>
    <row r="123" spans="1:12" hidden="1" x14ac:dyDescent="0.35">
      <c r="A123">
        <v>0</v>
      </c>
      <c r="B123">
        <v>2020</v>
      </c>
      <c r="C123">
        <v>1114954682</v>
      </c>
      <c r="D123" t="s">
        <v>24</v>
      </c>
      <c r="E123">
        <v>14</v>
      </c>
      <c r="F123">
        <v>5</v>
      </c>
      <c r="G123">
        <v>8</v>
      </c>
      <c r="H123">
        <v>3</v>
      </c>
      <c r="J123">
        <v>0</v>
      </c>
      <c r="K123">
        <v>0</v>
      </c>
      <c r="L123">
        <v>0</v>
      </c>
    </row>
    <row r="124" spans="1:12" hidden="1" x14ac:dyDescent="0.35">
      <c r="A124">
        <v>1</v>
      </c>
      <c r="B124">
        <v>2021</v>
      </c>
      <c r="C124">
        <v>1235215427</v>
      </c>
      <c r="D124" t="s">
        <v>276</v>
      </c>
      <c r="E124">
        <v>1</v>
      </c>
      <c r="F124">
        <v>0</v>
      </c>
      <c r="G124">
        <v>0</v>
      </c>
      <c r="H124">
        <v>0</v>
      </c>
      <c r="I124">
        <v>0</v>
      </c>
      <c r="J124">
        <v>0</v>
      </c>
      <c r="K124">
        <v>0</v>
      </c>
      <c r="L124">
        <v>0</v>
      </c>
    </row>
    <row r="125" spans="1:12" hidden="1" x14ac:dyDescent="0.35">
      <c r="A125">
        <v>1</v>
      </c>
      <c r="B125">
        <v>2021</v>
      </c>
      <c r="C125">
        <v>1609884154</v>
      </c>
      <c r="D125" t="s">
        <v>342</v>
      </c>
      <c r="E125">
        <v>1</v>
      </c>
      <c r="F125">
        <v>1</v>
      </c>
      <c r="G125">
        <v>1</v>
      </c>
      <c r="H125">
        <v>1</v>
      </c>
      <c r="I125">
        <v>15726.08</v>
      </c>
      <c r="J125">
        <v>15726.08</v>
      </c>
      <c r="K125">
        <v>15726.08</v>
      </c>
      <c r="L125">
        <v>15726.08</v>
      </c>
    </row>
    <row r="126" spans="1:12" hidden="1" x14ac:dyDescent="0.35">
      <c r="A126">
        <v>0</v>
      </c>
      <c r="B126">
        <v>2019</v>
      </c>
      <c r="C126">
        <v>1114925567</v>
      </c>
      <c r="D126" t="s">
        <v>342</v>
      </c>
      <c r="E126">
        <v>48</v>
      </c>
      <c r="F126">
        <v>23</v>
      </c>
      <c r="G126">
        <v>26</v>
      </c>
      <c r="H126">
        <v>9</v>
      </c>
      <c r="J126">
        <v>0</v>
      </c>
      <c r="K126">
        <v>0</v>
      </c>
      <c r="L126">
        <v>0</v>
      </c>
    </row>
    <row r="127" spans="1:12" hidden="1" x14ac:dyDescent="0.35">
      <c r="A127">
        <v>1</v>
      </c>
      <c r="B127">
        <v>2021</v>
      </c>
      <c r="C127">
        <v>1346213469</v>
      </c>
      <c r="D127" t="s">
        <v>66</v>
      </c>
      <c r="E127">
        <v>2843</v>
      </c>
      <c r="F127">
        <v>194</v>
      </c>
      <c r="G127">
        <v>740</v>
      </c>
      <c r="H127">
        <v>46</v>
      </c>
      <c r="I127">
        <v>13762045.560000001</v>
      </c>
      <c r="J127">
        <v>1369723.55</v>
      </c>
      <c r="K127">
        <v>3596383.22</v>
      </c>
      <c r="L127">
        <v>325742.61</v>
      </c>
    </row>
    <row r="128" spans="1:12" hidden="1" x14ac:dyDescent="0.35">
      <c r="A128">
        <v>1</v>
      </c>
      <c r="B128">
        <v>2021</v>
      </c>
      <c r="C128">
        <v>1699874248</v>
      </c>
      <c r="D128" t="s">
        <v>3580</v>
      </c>
      <c r="E128">
        <v>1</v>
      </c>
      <c r="F128">
        <v>0</v>
      </c>
      <c r="G128">
        <v>1</v>
      </c>
      <c r="H128">
        <v>0</v>
      </c>
      <c r="I128">
        <v>0</v>
      </c>
      <c r="J128">
        <v>0</v>
      </c>
      <c r="K128">
        <v>0</v>
      </c>
      <c r="L128">
        <v>0</v>
      </c>
    </row>
    <row r="129" spans="1:12" hidden="1" x14ac:dyDescent="0.35">
      <c r="A129">
        <v>1</v>
      </c>
      <c r="B129">
        <v>2020</v>
      </c>
      <c r="C129">
        <v>1801992631</v>
      </c>
      <c r="D129" t="s">
        <v>67</v>
      </c>
      <c r="E129">
        <v>1074</v>
      </c>
      <c r="F129">
        <v>162</v>
      </c>
      <c r="G129">
        <v>334</v>
      </c>
      <c r="H129">
        <v>36</v>
      </c>
      <c r="I129">
        <v>7216922.3099999996</v>
      </c>
      <c r="J129">
        <v>1665583.56</v>
      </c>
      <c r="K129">
        <v>2073051.27</v>
      </c>
      <c r="L129">
        <v>285940.45</v>
      </c>
    </row>
    <row r="130" spans="1:12" hidden="1" x14ac:dyDescent="0.35">
      <c r="A130">
        <v>1</v>
      </c>
      <c r="B130">
        <v>2020</v>
      </c>
      <c r="C130">
        <v>1740233782</v>
      </c>
      <c r="D130" t="s">
        <v>142</v>
      </c>
      <c r="E130">
        <v>1</v>
      </c>
      <c r="F130">
        <v>0</v>
      </c>
      <c r="G130">
        <v>0</v>
      </c>
      <c r="H130">
        <v>0</v>
      </c>
      <c r="I130">
        <v>5805.35</v>
      </c>
      <c r="J130">
        <v>0</v>
      </c>
      <c r="K130">
        <v>0</v>
      </c>
      <c r="L130">
        <v>0</v>
      </c>
    </row>
    <row r="131" spans="1:12" hidden="1" x14ac:dyDescent="0.35">
      <c r="A131">
        <v>1</v>
      </c>
      <c r="B131">
        <v>2020</v>
      </c>
      <c r="C131">
        <v>1033124961</v>
      </c>
      <c r="D131" t="s">
        <v>122</v>
      </c>
      <c r="E131">
        <v>491</v>
      </c>
      <c r="F131">
        <v>168</v>
      </c>
      <c r="G131">
        <v>237</v>
      </c>
      <c r="H131">
        <v>41</v>
      </c>
      <c r="I131">
        <v>3968341.7</v>
      </c>
      <c r="J131">
        <v>1777448.87</v>
      </c>
      <c r="K131">
        <v>1817411.05</v>
      </c>
      <c r="L131">
        <v>540015.11</v>
      </c>
    </row>
    <row r="132" spans="1:12" hidden="1" x14ac:dyDescent="0.35">
      <c r="A132">
        <v>1</v>
      </c>
      <c r="B132">
        <v>2020</v>
      </c>
      <c r="C132">
        <v>1891753034</v>
      </c>
      <c r="D132" t="s">
        <v>135</v>
      </c>
      <c r="E132">
        <v>70</v>
      </c>
      <c r="F132">
        <v>37</v>
      </c>
      <c r="G132">
        <v>24</v>
      </c>
      <c r="H132">
        <v>13</v>
      </c>
      <c r="I132">
        <v>326018.3</v>
      </c>
      <c r="J132">
        <v>190664.42</v>
      </c>
      <c r="K132">
        <v>125006.2</v>
      </c>
      <c r="L132">
        <v>77716.94</v>
      </c>
    </row>
    <row r="133" spans="1:12" hidden="1" x14ac:dyDescent="0.35">
      <c r="A133">
        <v>1</v>
      </c>
      <c r="B133">
        <v>2019</v>
      </c>
      <c r="C133">
        <v>1164481529</v>
      </c>
      <c r="D133" t="s">
        <v>112</v>
      </c>
      <c r="E133">
        <v>252</v>
      </c>
      <c r="F133">
        <v>101</v>
      </c>
      <c r="G133">
        <v>142</v>
      </c>
      <c r="H133">
        <v>38</v>
      </c>
      <c r="I133">
        <v>1262572.1399999999</v>
      </c>
      <c r="J133">
        <v>617239.68000000005</v>
      </c>
      <c r="K133">
        <v>679845.53</v>
      </c>
      <c r="L133">
        <v>241126.61</v>
      </c>
    </row>
    <row r="134" spans="1:12" hidden="1" x14ac:dyDescent="0.35">
      <c r="A134">
        <v>1</v>
      </c>
      <c r="B134">
        <v>2021</v>
      </c>
      <c r="C134">
        <v>1417027558</v>
      </c>
      <c r="D134" t="s">
        <v>28</v>
      </c>
      <c r="E134">
        <v>1416</v>
      </c>
      <c r="F134">
        <v>590</v>
      </c>
      <c r="G134">
        <v>608</v>
      </c>
      <c r="H134">
        <v>165</v>
      </c>
      <c r="I134">
        <v>8275426.3600000003</v>
      </c>
      <c r="J134">
        <v>4019999.16</v>
      </c>
      <c r="K134">
        <v>3457740.97</v>
      </c>
      <c r="L134">
        <v>1188749.94</v>
      </c>
    </row>
    <row r="135" spans="1:12" hidden="1" x14ac:dyDescent="0.35">
      <c r="A135">
        <v>1</v>
      </c>
      <c r="B135">
        <v>2020</v>
      </c>
      <c r="C135">
        <v>1669462420</v>
      </c>
      <c r="D135" t="s">
        <v>62</v>
      </c>
      <c r="E135">
        <v>7</v>
      </c>
      <c r="F135">
        <v>2</v>
      </c>
      <c r="G135">
        <v>2</v>
      </c>
      <c r="H135">
        <v>0</v>
      </c>
      <c r="I135">
        <v>36233.120000000003</v>
      </c>
      <c r="J135">
        <v>15269.49</v>
      </c>
      <c r="K135">
        <v>9657.15</v>
      </c>
      <c r="L135">
        <v>0</v>
      </c>
    </row>
    <row r="136" spans="1:12" hidden="1" x14ac:dyDescent="0.35">
      <c r="A136">
        <v>1</v>
      </c>
      <c r="B136">
        <v>2020</v>
      </c>
      <c r="C136">
        <v>1538111653</v>
      </c>
      <c r="D136" t="s">
        <v>342</v>
      </c>
      <c r="E136">
        <v>4</v>
      </c>
      <c r="F136">
        <v>2</v>
      </c>
      <c r="G136">
        <v>0</v>
      </c>
      <c r="H136">
        <v>0</v>
      </c>
      <c r="I136">
        <v>20720.71</v>
      </c>
      <c r="J136">
        <v>8039.31</v>
      </c>
      <c r="K136">
        <v>0</v>
      </c>
      <c r="L136">
        <v>0</v>
      </c>
    </row>
    <row r="137" spans="1:12" hidden="1" x14ac:dyDescent="0.35">
      <c r="A137">
        <v>0</v>
      </c>
      <c r="B137">
        <v>2020</v>
      </c>
      <c r="C137">
        <v>1487644993</v>
      </c>
      <c r="D137" t="s">
        <v>129</v>
      </c>
      <c r="E137">
        <v>66</v>
      </c>
      <c r="F137">
        <v>18</v>
      </c>
      <c r="G137">
        <v>41</v>
      </c>
      <c r="H137">
        <v>9</v>
      </c>
      <c r="J137">
        <v>0</v>
      </c>
      <c r="K137">
        <v>0</v>
      </c>
      <c r="L137">
        <v>0</v>
      </c>
    </row>
    <row r="138" spans="1:12" hidden="1" x14ac:dyDescent="0.35">
      <c r="A138">
        <v>0</v>
      </c>
      <c r="B138">
        <v>2021</v>
      </c>
      <c r="C138">
        <v>1346241973</v>
      </c>
      <c r="D138" t="s">
        <v>191</v>
      </c>
      <c r="E138">
        <v>32</v>
      </c>
      <c r="F138">
        <v>6</v>
      </c>
      <c r="G138">
        <v>22</v>
      </c>
      <c r="H138">
        <v>4</v>
      </c>
      <c r="J138">
        <v>0</v>
      </c>
      <c r="K138">
        <v>0</v>
      </c>
      <c r="L138">
        <v>0</v>
      </c>
    </row>
    <row r="139" spans="1:12" hidden="1" x14ac:dyDescent="0.35">
      <c r="A139">
        <v>1</v>
      </c>
      <c r="B139">
        <v>2020</v>
      </c>
      <c r="C139">
        <v>1184197683</v>
      </c>
      <c r="D139" t="s">
        <v>342</v>
      </c>
      <c r="E139">
        <v>1</v>
      </c>
      <c r="F139">
        <v>0</v>
      </c>
      <c r="G139">
        <v>0</v>
      </c>
      <c r="H139">
        <v>0</v>
      </c>
      <c r="I139">
        <v>0</v>
      </c>
      <c r="J139">
        <v>0</v>
      </c>
      <c r="K139">
        <v>0</v>
      </c>
      <c r="L139">
        <v>0</v>
      </c>
    </row>
    <row r="140" spans="1:12" hidden="1" x14ac:dyDescent="0.35">
      <c r="A140">
        <v>1</v>
      </c>
      <c r="B140">
        <v>2021</v>
      </c>
      <c r="C140">
        <v>1043267727</v>
      </c>
      <c r="D140" t="s">
        <v>19</v>
      </c>
      <c r="E140">
        <v>492</v>
      </c>
      <c r="F140">
        <v>107</v>
      </c>
      <c r="G140">
        <v>214</v>
      </c>
      <c r="H140">
        <v>26</v>
      </c>
      <c r="I140">
        <v>1834585.35</v>
      </c>
      <c r="J140">
        <v>536643.17000000004</v>
      </c>
      <c r="K140">
        <v>766571.14</v>
      </c>
      <c r="L140">
        <v>127164.11</v>
      </c>
    </row>
    <row r="141" spans="1:12" hidden="1" x14ac:dyDescent="0.35">
      <c r="A141">
        <v>0</v>
      </c>
      <c r="B141">
        <v>2021</v>
      </c>
      <c r="C141">
        <v>1073516183</v>
      </c>
      <c r="D141" t="s">
        <v>100</v>
      </c>
      <c r="E141">
        <v>1</v>
      </c>
      <c r="F141">
        <v>1</v>
      </c>
      <c r="G141">
        <v>0</v>
      </c>
      <c r="H141">
        <v>0</v>
      </c>
      <c r="K141">
        <v>0</v>
      </c>
      <c r="L141">
        <v>0</v>
      </c>
    </row>
    <row r="142" spans="1:12" hidden="1" x14ac:dyDescent="0.35">
      <c r="A142">
        <v>0</v>
      </c>
      <c r="B142">
        <v>2020</v>
      </c>
      <c r="C142">
        <v>1609875772</v>
      </c>
      <c r="D142" t="s">
        <v>49</v>
      </c>
      <c r="E142">
        <v>78</v>
      </c>
      <c r="F142">
        <v>37</v>
      </c>
      <c r="G142">
        <v>31</v>
      </c>
      <c r="H142">
        <v>8</v>
      </c>
      <c r="J142">
        <v>0</v>
      </c>
      <c r="K142">
        <v>0</v>
      </c>
      <c r="L142">
        <v>0</v>
      </c>
    </row>
    <row r="143" spans="1:12" hidden="1" x14ac:dyDescent="0.35">
      <c r="A143">
        <v>1</v>
      </c>
      <c r="B143">
        <v>2020</v>
      </c>
      <c r="C143">
        <v>1366436073</v>
      </c>
      <c r="D143" t="s">
        <v>118</v>
      </c>
      <c r="E143">
        <v>1</v>
      </c>
      <c r="F143">
        <v>0</v>
      </c>
      <c r="G143">
        <v>0</v>
      </c>
      <c r="H143">
        <v>0</v>
      </c>
      <c r="I143">
        <v>3034.34</v>
      </c>
      <c r="J143">
        <v>0</v>
      </c>
      <c r="K143">
        <v>0</v>
      </c>
      <c r="L143">
        <v>0</v>
      </c>
    </row>
    <row r="144" spans="1:12" hidden="1" x14ac:dyDescent="0.35">
      <c r="A144">
        <v>1</v>
      </c>
      <c r="B144">
        <v>2019</v>
      </c>
      <c r="C144">
        <v>1790727543</v>
      </c>
      <c r="D144" t="s">
        <v>119</v>
      </c>
      <c r="E144">
        <v>1293</v>
      </c>
      <c r="F144">
        <v>336</v>
      </c>
      <c r="G144">
        <v>563</v>
      </c>
      <c r="H144">
        <v>82</v>
      </c>
      <c r="I144">
        <v>6046882.3700000001</v>
      </c>
      <c r="J144">
        <v>2152341.11</v>
      </c>
      <c r="K144">
        <v>2432385.9</v>
      </c>
      <c r="L144">
        <v>497226.69</v>
      </c>
    </row>
    <row r="145" spans="1:12" hidden="1" x14ac:dyDescent="0.35">
      <c r="A145">
        <v>0</v>
      </c>
      <c r="B145">
        <v>2021</v>
      </c>
      <c r="C145">
        <v>1912992215</v>
      </c>
      <c r="D145" t="s">
        <v>229</v>
      </c>
      <c r="E145">
        <v>15</v>
      </c>
      <c r="F145">
        <v>6</v>
      </c>
      <c r="G145">
        <v>10</v>
      </c>
      <c r="H145">
        <v>2</v>
      </c>
      <c r="J145">
        <v>0</v>
      </c>
      <c r="K145">
        <v>0</v>
      </c>
      <c r="L145">
        <v>0</v>
      </c>
    </row>
    <row r="146" spans="1:12" hidden="1" x14ac:dyDescent="0.35">
      <c r="A146">
        <v>1</v>
      </c>
      <c r="B146">
        <v>2021</v>
      </c>
      <c r="C146">
        <v>1376546440</v>
      </c>
      <c r="D146" t="s">
        <v>59</v>
      </c>
      <c r="E146">
        <v>283</v>
      </c>
      <c r="F146">
        <v>109</v>
      </c>
      <c r="G146">
        <v>96</v>
      </c>
      <c r="H146">
        <v>26</v>
      </c>
      <c r="I146">
        <v>1148098.3600000001</v>
      </c>
      <c r="J146">
        <v>557214.21</v>
      </c>
      <c r="K146">
        <v>368705.45</v>
      </c>
      <c r="L146">
        <v>133124.43</v>
      </c>
    </row>
    <row r="147" spans="1:12" hidden="1" x14ac:dyDescent="0.35">
      <c r="A147">
        <v>0</v>
      </c>
      <c r="B147">
        <v>2019</v>
      </c>
      <c r="C147">
        <v>1154461622</v>
      </c>
      <c r="D147" t="s">
        <v>141</v>
      </c>
      <c r="E147">
        <v>90</v>
      </c>
      <c r="F147">
        <v>31</v>
      </c>
      <c r="G147">
        <v>47</v>
      </c>
      <c r="H147">
        <v>7</v>
      </c>
      <c r="J147">
        <v>0</v>
      </c>
      <c r="K147">
        <v>0</v>
      </c>
      <c r="L147">
        <v>0</v>
      </c>
    </row>
    <row r="148" spans="1:12" hidden="1" x14ac:dyDescent="0.35">
      <c r="A148">
        <v>0</v>
      </c>
      <c r="B148">
        <v>2019</v>
      </c>
      <c r="C148">
        <v>1649350380</v>
      </c>
      <c r="D148" t="s">
        <v>109</v>
      </c>
      <c r="E148">
        <v>88</v>
      </c>
      <c r="F148">
        <v>35</v>
      </c>
      <c r="G148">
        <v>44</v>
      </c>
      <c r="H148">
        <v>12</v>
      </c>
      <c r="J148">
        <v>0</v>
      </c>
      <c r="K148">
        <v>0</v>
      </c>
      <c r="L148">
        <v>0</v>
      </c>
    </row>
    <row r="149" spans="1:12" hidden="1" x14ac:dyDescent="0.35">
      <c r="A149">
        <v>0</v>
      </c>
      <c r="B149">
        <v>2020</v>
      </c>
      <c r="C149">
        <v>1033124961</v>
      </c>
      <c r="D149" t="s">
        <v>122</v>
      </c>
      <c r="E149">
        <v>71</v>
      </c>
      <c r="F149">
        <v>21</v>
      </c>
      <c r="G149">
        <v>32</v>
      </c>
      <c r="H149">
        <v>5</v>
      </c>
      <c r="J149">
        <v>0</v>
      </c>
      <c r="K149">
        <v>0</v>
      </c>
      <c r="L149">
        <v>0</v>
      </c>
    </row>
    <row r="150" spans="1:12" hidden="1" x14ac:dyDescent="0.35">
      <c r="A150">
        <v>0</v>
      </c>
      <c r="B150">
        <v>2019</v>
      </c>
      <c r="C150">
        <v>1770573222</v>
      </c>
      <c r="D150" t="s">
        <v>127</v>
      </c>
      <c r="E150">
        <v>27</v>
      </c>
      <c r="F150">
        <v>8</v>
      </c>
      <c r="G150">
        <v>16</v>
      </c>
      <c r="H150">
        <v>3</v>
      </c>
      <c r="J150">
        <v>0</v>
      </c>
      <c r="K150">
        <v>0</v>
      </c>
      <c r="L150">
        <v>0</v>
      </c>
    </row>
    <row r="151" spans="1:12" hidden="1" x14ac:dyDescent="0.35">
      <c r="A151">
        <v>0</v>
      </c>
      <c r="B151">
        <v>2020</v>
      </c>
      <c r="C151">
        <v>1194832477</v>
      </c>
      <c r="D151" t="s">
        <v>110</v>
      </c>
      <c r="E151">
        <v>150</v>
      </c>
      <c r="F151">
        <v>65</v>
      </c>
      <c r="G151">
        <v>67</v>
      </c>
      <c r="H151">
        <v>15</v>
      </c>
      <c r="J151">
        <v>0</v>
      </c>
      <c r="K151">
        <v>0</v>
      </c>
      <c r="L151">
        <v>0</v>
      </c>
    </row>
    <row r="152" spans="1:12" hidden="1" x14ac:dyDescent="0.35">
      <c r="A152">
        <v>1</v>
      </c>
      <c r="B152">
        <v>2021</v>
      </c>
      <c r="C152">
        <v>1568419976</v>
      </c>
      <c r="D152" t="s">
        <v>69</v>
      </c>
      <c r="E152">
        <v>9</v>
      </c>
      <c r="F152">
        <v>5</v>
      </c>
      <c r="G152">
        <v>5</v>
      </c>
      <c r="H152">
        <v>2</v>
      </c>
      <c r="I152">
        <v>54790.53</v>
      </c>
      <c r="J152">
        <v>43051.73</v>
      </c>
      <c r="K152">
        <v>37855.61</v>
      </c>
      <c r="L152">
        <v>27578.720000000001</v>
      </c>
    </row>
    <row r="153" spans="1:12" hidden="1" x14ac:dyDescent="0.35">
      <c r="A153">
        <v>1</v>
      </c>
      <c r="B153">
        <v>2020</v>
      </c>
      <c r="C153">
        <v>1508845322</v>
      </c>
      <c r="D153" t="s">
        <v>120</v>
      </c>
      <c r="E153">
        <v>437</v>
      </c>
      <c r="F153">
        <v>134</v>
      </c>
      <c r="G153">
        <v>249</v>
      </c>
      <c r="H153">
        <v>44</v>
      </c>
      <c r="I153">
        <v>2457143.0099999998</v>
      </c>
      <c r="J153">
        <v>925832.79</v>
      </c>
      <c r="K153">
        <v>1350361.34</v>
      </c>
      <c r="L153">
        <v>332713.71999999997</v>
      </c>
    </row>
    <row r="154" spans="1:12" hidden="1" x14ac:dyDescent="0.35">
      <c r="A154">
        <v>1</v>
      </c>
      <c r="B154">
        <v>2021</v>
      </c>
      <c r="C154">
        <v>1639172869</v>
      </c>
      <c r="D154" t="s">
        <v>236</v>
      </c>
      <c r="E154">
        <v>2</v>
      </c>
      <c r="F154">
        <v>1</v>
      </c>
      <c r="G154">
        <v>1</v>
      </c>
      <c r="H154">
        <v>0</v>
      </c>
      <c r="I154">
        <v>10145.219999999999</v>
      </c>
      <c r="J154">
        <v>7325.26</v>
      </c>
      <c r="K154">
        <v>2819.96</v>
      </c>
      <c r="L154">
        <v>0</v>
      </c>
    </row>
    <row r="155" spans="1:12" hidden="1" x14ac:dyDescent="0.35">
      <c r="A155">
        <v>1</v>
      </c>
      <c r="B155">
        <v>2021</v>
      </c>
      <c r="C155">
        <v>1386649804</v>
      </c>
      <c r="D155" t="s">
        <v>117</v>
      </c>
      <c r="E155">
        <v>186</v>
      </c>
      <c r="F155">
        <v>82</v>
      </c>
      <c r="G155">
        <v>84</v>
      </c>
      <c r="H155">
        <v>22</v>
      </c>
      <c r="I155">
        <v>919906.31</v>
      </c>
      <c r="J155">
        <v>481692.17</v>
      </c>
      <c r="K155">
        <v>393890.25</v>
      </c>
      <c r="L155">
        <v>136328.81</v>
      </c>
    </row>
    <row r="156" spans="1:12" hidden="1" x14ac:dyDescent="0.35">
      <c r="A156">
        <v>1</v>
      </c>
      <c r="B156">
        <v>2021</v>
      </c>
      <c r="C156">
        <v>1346274537</v>
      </c>
      <c r="D156" t="s">
        <v>156</v>
      </c>
      <c r="E156">
        <v>290</v>
      </c>
      <c r="F156">
        <v>110</v>
      </c>
      <c r="G156">
        <v>136</v>
      </c>
      <c r="H156">
        <v>38</v>
      </c>
      <c r="I156">
        <v>1827627.54</v>
      </c>
      <c r="J156">
        <v>790390.58</v>
      </c>
      <c r="K156">
        <v>889598.93</v>
      </c>
      <c r="L156">
        <v>314197.28000000003</v>
      </c>
    </row>
    <row r="157" spans="1:12" hidden="1" x14ac:dyDescent="0.35">
      <c r="A157">
        <v>1</v>
      </c>
      <c r="B157">
        <v>2019</v>
      </c>
      <c r="C157">
        <v>1578526695</v>
      </c>
      <c r="D157" t="s">
        <v>39</v>
      </c>
      <c r="E157">
        <v>722</v>
      </c>
      <c r="F157">
        <v>277</v>
      </c>
      <c r="G157">
        <v>396</v>
      </c>
      <c r="H157">
        <v>93</v>
      </c>
      <c r="I157">
        <v>3542511.17</v>
      </c>
      <c r="J157">
        <v>1598227.72</v>
      </c>
      <c r="K157">
        <v>1870498.97</v>
      </c>
      <c r="L157">
        <v>558755.04</v>
      </c>
    </row>
    <row r="158" spans="1:12" hidden="1" x14ac:dyDescent="0.35">
      <c r="A158">
        <v>1</v>
      </c>
      <c r="B158">
        <v>2020</v>
      </c>
      <c r="C158">
        <v>1114924834</v>
      </c>
      <c r="D158" t="s">
        <v>132</v>
      </c>
      <c r="E158">
        <v>4</v>
      </c>
      <c r="F158">
        <v>0</v>
      </c>
      <c r="G158">
        <v>3</v>
      </c>
      <c r="H158">
        <v>0</v>
      </c>
      <c r="I158">
        <v>20219.419999999998</v>
      </c>
      <c r="J158">
        <v>0</v>
      </c>
      <c r="K158">
        <v>14839.48</v>
      </c>
      <c r="L158">
        <v>0</v>
      </c>
    </row>
    <row r="159" spans="1:12" hidden="1" x14ac:dyDescent="0.35">
      <c r="A159">
        <v>1</v>
      </c>
      <c r="B159">
        <v>2020</v>
      </c>
      <c r="C159">
        <v>1366459570</v>
      </c>
      <c r="D159" t="s">
        <v>139</v>
      </c>
      <c r="E159">
        <v>773</v>
      </c>
      <c r="F159">
        <v>267</v>
      </c>
      <c r="G159">
        <v>374</v>
      </c>
      <c r="H159">
        <v>66</v>
      </c>
      <c r="I159">
        <v>5646759.2199999997</v>
      </c>
      <c r="J159">
        <v>2365882.87</v>
      </c>
      <c r="K159">
        <v>2481177.02</v>
      </c>
      <c r="L159">
        <v>530998.9</v>
      </c>
    </row>
    <row r="160" spans="1:12" hidden="1" x14ac:dyDescent="0.35">
      <c r="A160">
        <v>1</v>
      </c>
      <c r="B160">
        <v>2020</v>
      </c>
      <c r="C160">
        <v>1366450298</v>
      </c>
      <c r="D160" t="s">
        <v>7</v>
      </c>
      <c r="E160">
        <v>1</v>
      </c>
      <c r="F160">
        <v>0</v>
      </c>
      <c r="G160">
        <v>1</v>
      </c>
      <c r="H160">
        <v>0</v>
      </c>
      <c r="I160">
        <v>4941.95</v>
      </c>
      <c r="J160">
        <v>0</v>
      </c>
      <c r="K160">
        <v>4941.95</v>
      </c>
      <c r="L160">
        <v>0</v>
      </c>
    </row>
    <row r="161" spans="1:12" hidden="1" x14ac:dyDescent="0.35">
      <c r="A161">
        <v>1</v>
      </c>
      <c r="B161">
        <v>2021</v>
      </c>
      <c r="C161">
        <v>1649726738</v>
      </c>
      <c r="D161" t="s">
        <v>3622</v>
      </c>
      <c r="E161">
        <v>1</v>
      </c>
      <c r="F161">
        <v>1</v>
      </c>
      <c r="G161">
        <v>0</v>
      </c>
      <c r="H161">
        <v>0</v>
      </c>
      <c r="I161">
        <v>0</v>
      </c>
      <c r="J161">
        <v>0</v>
      </c>
      <c r="K161">
        <v>0</v>
      </c>
      <c r="L161">
        <v>0</v>
      </c>
    </row>
    <row r="162" spans="1:12" hidden="1" x14ac:dyDescent="0.35">
      <c r="A162">
        <v>1</v>
      </c>
      <c r="B162">
        <v>2019</v>
      </c>
      <c r="C162">
        <v>1699734665</v>
      </c>
      <c r="D162" t="s">
        <v>125</v>
      </c>
      <c r="E162">
        <v>1</v>
      </c>
      <c r="F162">
        <v>0</v>
      </c>
      <c r="G162">
        <v>0</v>
      </c>
      <c r="H162">
        <v>0</v>
      </c>
      <c r="I162">
        <v>6059.32</v>
      </c>
      <c r="J162">
        <v>0</v>
      </c>
      <c r="K162">
        <v>0</v>
      </c>
      <c r="L162">
        <v>0</v>
      </c>
    </row>
    <row r="163" spans="1:12" hidden="1" x14ac:dyDescent="0.35">
      <c r="A163">
        <v>1</v>
      </c>
      <c r="B163">
        <v>2021</v>
      </c>
      <c r="C163">
        <v>1245221050</v>
      </c>
      <c r="D163" t="s">
        <v>3581</v>
      </c>
      <c r="E163">
        <v>1</v>
      </c>
      <c r="F163">
        <v>0</v>
      </c>
      <c r="G163">
        <v>1</v>
      </c>
      <c r="H163">
        <v>0</v>
      </c>
      <c r="I163">
        <v>4254.83</v>
      </c>
      <c r="J163">
        <v>0</v>
      </c>
      <c r="K163">
        <v>4254.83</v>
      </c>
      <c r="L163">
        <v>0</v>
      </c>
    </row>
    <row r="164" spans="1:12" hidden="1" x14ac:dyDescent="0.35">
      <c r="A164">
        <v>1</v>
      </c>
      <c r="B164">
        <v>2019</v>
      </c>
      <c r="C164">
        <v>1235138405</v>
      </c>
      <c r="D164" t="s">
        <v>97</v>
      </c>
      <c r="E164">
        <v>1</v>
      </c>
      <c r="F164">
        <v>0</v>
      </c>
      <c r="G164">
        <v>0</v>
      </c>
      <c r="H164">
        <v>0</v>
      </c>
      <c r="I164">
        <v>0</v>
      </c>
      <c r="J164">
        <v>0</v>
      </c>
      <c r="K164">
        <v>0</v>
      </c>
      <c r="L164">
        <v>0</v>
      </c>
    </row>
    <row r="165" spans="1:12" hidden="1" x14ac:dyDescent="0.35">
      <c r="A165">
        <v>1</v>
      </c>
      <c r="B165">
        <v>2020</v>
      </c>
      <c r="C165">
        <v>1275541104</v>
      </c>
      <c r="D165" t="s">
        <v>7</v>
      </c>
      <c r="E165">
        <v>2</v>
      </c>
      <c r="F165">
        <v>0</v>
      </c>
      <c r="G165">
        <v>2</v>
      </c>
      <c r="H165">
        <v>0</v>
      </c>
      <c r="I165">
        <v>10291.02</v>
      </c>
      <c r="J165">
        <v>0</v>
      </c>
      <c r="K165">
        <v>10291.02</v>
      </c>
      <c r="L165">
        <v>0</v>
      </c>
    </row>
    <row r="166" spans="1:12" hidden="1" x14ac:dyDescent="0.35">
      <c r="A166">
        <v>0</v>
      </c>
      <c r="B166">
        <v>2019</v>
      </c>
      <c r="C166">
        <v>1023024882</v>
      </c>
      <c r="D166" t="s">
        <v>133</v>
      </c>
      <c r="E166">
        <v>56</v>
      </c>
      <c r="F166">
        <v>22</v>
      </c>
      <c r="G166">
        <v>27</v>
      </c>
      <c r="H166">
        <v>6</v>
      </c>
      <c r="J166">
        <v>0</v>
      </c>
      <c r="K166">
        <v>0</v>
      </c>
      <c r="L166">
        <v>0</v>
      </c>
    </row>
    <row r="167" spans="1:12" hidden="1" x14ac:dyDescent="0.35">
      <c r="A167">
        <v>1</v>
      </c>
      <c r="B167">
        <v>2019</v>
      </c>
      <c r="C167">
        <v>1427360700</v>
      </c>
      <c r="D167" t="s">
        <v>230</v>
      </c>
      <c r="E167">
        <v>1</v>
      </c>
      <c r="F167">
        <v>0</v>
      </c>
      <c r="G167">
        <v>1</v>
      </c>
      <c r="H167">
        <v>0</v>
      </c>
      <c r="I167">
        <v>3375.96</v>
      </c>
      <c r="J167">
        <v>0</v>
      </c>
      <c r="K167">
        <v>3375.96</v>
      </c>
      <c r="L167">
        <v>0</v>
      </c>
    </row>
    <row r="168" spans="1:12" hidden="1" x14ac:dyDescent="0.35">
      <c r="A168">
        <v>1</v>
      </c>
      <c r="B168">
        <v>2021</v>
      </c>
      <c r="C168">
        <v>1336145168</v>
      </c>
      <c r="D168" t="s">
        <v>140</v>
      </c>
      <c r="E168">
        <v>219</v>
      </c>
      <c r="F168">
        <v>60</v>
      </c>
      <c r="G168">
        <v>86</v>
      </c>
      <c r="H168">
        <v>17</v>
      </c>
      <c r="I168">
        <v>876553.48</v>
      </c>
      <c r="J168">
        <v>294284.74</v>
      </c>
      <c r="K168">
        <v>329733.93</v>
      </c>
      <c r="L168">
        <v>80857.87</v>
      </c>
    </row>
    <row r="169" spans="1:12" hidden="1" x14ac:dyDescent="0.35">
      <c r="A169">
        <v>1</v>
      </c>
      <c r="B169">
        <v>2021</v>
      </c>
      <c r="C169">
        <v>1043475668</v>
      </c>
      <c r="D169" t="s">
        <v>242</v>
      </c>
      <c r="E169">
        <v>2</v>
      </c>
      <c r="F169">
        <v>0</v>
      </c>
      <c r="G169">
        <v>1</v>
      </c>
      <c r="H169">
        <v>0</v>
      </c>
      <c r="I169">
        <v>8300.94</v>
      </c>
      <c r="J169">
        <v>0</v>
      </c>
      <c r="K169">
        <v>3943.08</v>
      </c>
      <c r="L169">
        <v>0</v>
      </c>
    </row>
    <row r="170" spans="1:12" hidden="1" x14ac:dyDescent="0.35">
      <c r="A170">
        <v>0</v>
      </c>
      <c r="B170">
        <v>2020</v>
      </c>
      <c r="C170">
        <v>1639179328</v>
      </c>
      <c r="D170" t="s">
        <v>86</v>
      </c>
      <c r="E170">
        <v>67</v>
      </c>
      <c r="F170">
        <v>32</v>
      </c>
      <c r="G170">
        <v>31</v>
      </c>
      <c r="H170">
        <v>7</v>
      </c>
      <c r="J170">
        <v>0</v>
      </c>
      <c r="K170">
        <v>0</v>
      </c>
      <c r="L170">
        <v>0</v>
      </c>
    </row>
    <row r="171" spans="1:12" hidden="1" x14ac:dyDescent="0.35">
      <c r="A171">
        <v>1</v>
      </c>
      <c r="B171">
        <v>2019</v>
      </c>
      <c r="C171">
        <v>1043224355</v>
      </c>
      <c r="D171" t="s">
        <v>53</v>
      </c>
      <c r="E171">
        <v>1093</v>
      </c>
      <c r="F171">
        <v>332</v>
      </c>
      <c r="G171">
        <v>627</v>
      </c>
      <c r="H171">
        <v>122</v>
      </c>
      <c r="I171">
        <v>7561158.6799999997</v>
      </c>
      <c r="J171">
        <v>2793944.01</v>
      </c>
      <c r="K171">
        <v>4187024.91</v>
      </c>
      <c r="L171">
        <v>1065441.49</v>
      </c>
    </row>
    <row r="172" spans="1:12" hidden="1" x14ac:dyDescent="0.35">
      <c r="A172">
        <v>0</v>
      </c>
      <c r="B172">
        <v>2020</v>
      </c>
      <c r="C172">
        <v>1710491253</v>
      </c>
      <c r="D172" t="s">
        <v>3696</v>
      </c>
      <c r="E172">
        <v>2</v>
      </c>
      <c r="F172">
        <v>0</v>
      </c>
      <c r="G172">
        <v>0</v>
      </c>
      <c r="H172">
        <v>0</v>
      </c>
      <c r="J172">
        <v>0</v>
      </c>
      <c r="K172">
        <v>0</v>
      </c>
      <c r="L172">
        <v>0</v>
      </c>
    </row>
    <row r="173" spans="1:12" hidden="1" x14ac:dyDescent="0.35">
      <c r="A173">
        <v>1</v>
      </c>
      <c r="B173">
        <v>2020</v>
      </c>
      <c r="C173">
        <v>1083615587</v>
      </c>
      <c r="D173" t="s">
        <v>134</v>
      </c>
      <c r="E173">
        <v>1</v>
      </c>
      <c r="F173">
        <v>1</v>
      </c>
      <c r="G173">
        <v>0</v>
      </c>
      <c r="H173">
        <v>0</v>
      </c>
      <c r="I173">
        <v>7195.73</v>
      </c>
      <c r="J173">
        <v>7195.73</v>
      </c>
      <c r="K173">
        <v>0</v>
      </c>
      <c r="L173">
        <v>0</v>
      </c>
    </row>
    <row r="174" spans="1:12" hidden="1" x14ac:dyDescent="0.35">
      <c r="A174">
        <v>1</v>
      </c>
      <c r="B174">
        <v>2021</v>
      </c>
      <c r="C174">
        <v>1548293954</v>
      </c>
      <c r="D174" t="s">
        <v>342</v>
      </c>
      <c r="E174">
        <v>2</v>
      </c>
      <c r="F174">
        <v>0</v>
      </c>
      <c r="G174">
        <v>1</v>
      </c>
      <c r="H174">
        <v>0</v>
      </c>
      <c r="I174">
        <v>7220.39</v>
      </c>
      <c r="J174">
        <v>0</v>
      </c>
      <c r="K174">
        <v>3435.92</v>
      </c>
      <c r="L174">
        <v>0</v>
      </c>
    </row>
    <row r="175" spans="1:12" hidden="1" x14ac:dyDescent="0.35">
      <c r="A175">
        <v>1</v>
      </c>
      <c r="B175">
        <v>2019</v>
      </c>
      <c r="C175">
        <v>1801992631</v>
      </c>
      <c r="D175" t="s">
        <v>67</v>
      </c>
      <c r="E175">
        <v>1058</v>
      </c>
      <c r="F175">
        <v>181</v>
      </c>
      <c r="G175">
        <v>349</v>
      </c>
      <c r="H175">
        <v>51</v>
      </c>
      <c r="I175">
        <v>7368758.2999999998</v>
      </c>
      <c r="J175">
        <v>2106986.5</v>
      </c>
      <c r="K175">
        <v>2188591.2799999998</v>
      </c>
      <c r="L175">
        <v>436321.55</v>
      </c>
    </row>
    <row r="176" spans="1:12" hidden="1" x14ac:dyDescent="0.35">
      <c r="A176">
        <v>1</v>
      </c>
      <c r="B176">
        <v>2019</v>
      </c>
      <c r="C176">
        <v>1568735660</v>
      </c>
      <c r="D176" t="s">
        <v>24</v>
      </c>
      <c r="E176">
        <v>92</v>
      </c>
      <c r="F176">
        <v>28</v>
      </c>
      <c r="G176">
        <v>40</v>
      </c>
      <c r="H176">
        <v>6</v>
      </c>
      <c r="I176">
        <v>416947.29</v>
      </c>
      <c r="J176">
        <v>154567.70000000001</v>
      </c>
      <c r="K176">
        <v>172192.87</v>
      </c>
      <c r="L176">
        <v>33826.370000000003</v>
      </c>
    </row>
    <row r="177" spans="1:12" hidden="1" x14ac:dyDescent="0.35">
      <c r="A177">
        <v>1</v>
      </c>
      <c r="B177">
        <v>2021</v>
      </c>
      <c r="C177">
        <v>1528064409</v>
      </c>
      <c r="D177" t="s">
        <v>61</v>
      </c>
      <c r="E177">
        <v>7</v>
      </c>
      <c r="F177">
        <v>1</v>
      </c>
      <c r="G177">
        <v>5</v>
      </c>
      <c r="H177">
        <v>0</v>
      </c>
      <c r="I177">
        <v>34569.18</v>
      </c>
      <c r="J177">
        <v>1349.17</v>
      </c>
      <c r="K177">
        <v>28428.32</v>
      </c>
      <c r="L177">
        <v>0</v>
      </c>
    </row>
    <row r="178" spans="1:12" hidden="1" x14ac:dyDescent="0.35">
      <c r="A178">
        <v>1</v>
      </c>
      <c r="B178">
        <v>2020</v>
      </c>
      <c r="C178">
        <v>1356528756</v>
      </c>
      <c r="D178" t="s">
        <v>342</v>
      </c>
      <c r="E178">
        <v>1</v>
      </c>
      <c r="F178">
        <v>0</v>
      </c>
      <c r="G178">
        <v>0</v>
      </c>
      <c r="H178">
        <v>0</v>
      </c>
      <c r="I178">
        <v>7420.18</v>
      </c>
      <c r="J178">
        <v>0</v>
      </c>
      <c r="K178">
        <v>0</v>
      </c>
      <c r="L178">
        <v>0</v>
      </c>
    </row>
    <row r="179" spans="1:12" hidden="1" x14ac:dyDescent="0.35">
      <c r="A179">
        <v>1</v>
      </c>
      <c r="B179">
        <v>2020</v>
      </c>
      <c r="C179">
        <v>1770583999</v>
      </c>
      <c r="D179" t="s">
        <v>130</v>
      </c>
      <c r="E179">
        <v>4</v>
      </c>
      <c r="F179">
        <v>1</v>
      </c>
      <c r="G179">
        <v>2</v>
      </c>
      <c r="H179">
        <v>0</v>
      </c>
      <c r="I179">
        <v>23284.36</v>
      </c>
      <c r="J179">
        <v>7454.27</v>
      </c>
      <c r="K179">
        <v>12062.96</v>
      </c>
      <c r="L179">
        <v>0</v>
      </c>
    </row>
    <row r="180" spans="1:12" hidden="1" x14ac:dyDescent="0.35">
      <c r="A180">
        <v>1</v>
      </c>
      <c r="B180">
        <v>2019</v>
      </c>
      <c r="C180">
        <v>1043402050</v>
      </c>
      <c r="D180" t="s">
        <v>117</v>
      </c>
      <c r="E180">
        <v>58</v>
      </c>
      <c r="F180">
        <v>26</v>
      </c>
      <c r="G180">
        <v>34</v>
      </c>
      <c r="H180">
        <v>7</v>
      </c>
      <c r="I180">
        <v>275755.58</v>
      </c>
      <c r="J180">
        <v>142875.65</v>
      </c>
      <c r="K180">
        <v>157648.53</v>
      </c>
      <c r="L180">
        <v>43107.86</v>
      </c>
    </row>
    <row r="181" spans="1:12" hidden="1" x14ac:dyDescent="0.35">
      <c r="A181">
        <v>1</v>
      </c>
      <c r="B181">
        <v>2021</v>
      </c>
      <c r="C181">
        <v>1487647590</v>
      </c>
      <c r="D181" t="s">
        <v>77</v>
      </c>
      <c r="E181">
        <v>21</v>
      </c>
      <c r="F181">
        <v>5</v>
      </c>
      <c r="G181">
        <v>8</v>
      </c>
      <c r="H181">
        <v>2</v>
      </c>
      <c r="I181">
        <v>89644.73</v>
      </c>
      <c r="J181">
        <v>23075.59</v>
      </c>
      <c r="K181">
        <v>42272.68</v>
      </c>
      <c r="L181">
        <v>13744.86</v>
      </c>
    </row>
    <row r="182" spans="1:12" hidden="1" x14ac:dyDescent="0.35">
      <c r="A182">
        <v>1</v>
      </c>
      <c r="B182">
        <v>2019</v>
      </c>
      <c r="C182">
        <v>1275620585</v>
      </c>
      <c r="D182" t="s">
        <v>106</v>
      </c>
      <c r="E182">
        <v>6</v>
      </c>
      <c r="F182">
        <v>2</v>
      </c>
      <c r="G182">
        <v>6</v>
      </c>
      <c r="H182">
        <v>2</v>
      </c>
      <c r="I182">
        <v>19937.79</v>
      </c>
      <c r="J182">
        <v>1644.77</v>
      </c>
      <c r="K182">
        <v>19937.79</v>
      </c>
      <c r="L182">
        <v>1644.77</v>
      </c>
    </row>
    <row r="183" spans="1:12" hidden="1" x14ac:dyDescent="0.35">
      <c r="A183">
        <v>1</v>
      </c>
      <c r="B183">
        <v>2019</v>
      </c>
      <c r="C183">
        <v>1245370717</v>
      </c>
      <c r="D183" t="s">
        <v>123</v>
      </c>
      <c r="E183">
        <v>1248</v>
      </c>
      <c r="F183">
        <v>514</v>
      </c>
      <c r="G183">
        <v>631</v>
      </c>
      <c r="H183">
        <v>176</v>
      </c>
      <c r="I183">
        <v>7838305.6799999997</v>
      </c>
      <c r="J183">
        <v>4010271.79</v>
      </c>
      <c r="K183">
        <v>3718825.95</v>
      </c>
      <c r="L183">
        <v>1352088.82</v>
      </c>
    </row>
    <row r="184" spans="1:12" hidden="1" x14ac:dyDescent="0.35">
      <c r="A184">
        <v>1</v>
      </c>
      <c r="B184">
        <v>2019</v>
      </c>
      <c r="C184">
        <v>1376564302</v>
      </c>
      <c r="D184" t="s">
        <v>113</v>
      </c>
      <c r="E184">
        <v>1</v>
      </c>
      <c r="F184">
        <v>0</v>
      </c>
      <c r="G184">
        <v>0</v>
      </c>
      <c r="H184">
        <v>0</v>
      </c>
      <c r="I184">
        <v>6883.75</v>
      </c>
      <c r="J184">
        <v>0</v>
      </c>
      <c r="K184">
        <v>0</v>
      </c>
      <c r="L184">
        <v>0</v>
      </c>
    </row>
    <row r="185" spans="1:12" hidden="1" x14ac:dyDescent="0.35">
      <c r="A185">
        <v>0</v>
      </c>
      <c r="B185">
        <v>2019</v>
      </c>
      <c r="C185">
        <v>1760421713</v>
      </c>
      <c r="D185" t="s">
        <v>52</v>
      </c>
      <c r="E185">
        <v>90</v>
      </c>
      <c r="F185">
        <v>33</v>
      </c>
      <c r="G185">
        <v>41</v>
      </c>
      <c r="H185">
        <v>10</v>
      </c>
      <c r="J185">
        <v>0</v>
      </c>
      <c r="K185">
        <v>0</v>
      </c>
      <c r="L185">
        <v>0</v>
      </c>
    </row>
    <row r="186" spans="1:12" hidden="1" x14ac:dyDescent="0.35">
      <c r="A186">
        <v>1</v>
      </c>
      <c r="B186">
        <v>2019</v>
      </c>
      <c r="C186">
        <v>1730692344</v>
      </c>
      <c r="D186" t="s">
        <v>143</v>
      </c>
      <c r="E186">
        <v>3</v>
      </c>
      <c r="F186">
        <v>1</v>
      </c>
      <c r="G186">
        <v>1</v>
      </c>
      <c r="H186">
        <v>1</v>
      </c>
      <c r="I186">
        <v>13992.85</v>
      </c>
      <c r="J186">
        <v>4768.8</v>
      </c>
      <c r="K186">
        <v>4768.8</v>
      </c>
      <c r="L186">
        <v>4768.8</v>
      </c>
    </row>
    <row r="187" spans="1:12" hidden="1" x14ac:dyDescent="0.35">
      <c r="A187">
        <v>1</v>
      </c>
      <c r="B187">
        <v>2020</v>
      </c>
      <c r="C187">
        <v>1295789907</v>
      </c>
      <c r="D187" t="s">
        <v>124</v>
      </c>
      <c r="E187">
        <v>2</v>
      </c>
      <c r="F187">
        <v>0</v>
      </c>
      <c r="G187">
        <v>1</v>
      </c>
      <c r="H187">
        <v>0</v>
      </c>
      <c r="I187">
        <v>4277.2</v>
      </c>
      <c r="J187">
        <v>0</v>
      </c>
      <c r="K187">
        <v>0</v>
      </c>
      <c r="L187">
        <v>0</v>
      </c>
    </row>
    <row r="188" spans="1:12" hidden="1" x14ac:dyDescent="0.35">
      <c r="A188">
        <v>0</v>
      </c>
      <c r="B188">
        <v>2020</v>
      </c>
      <c r="C188">
        <v>1952311508</v>
      </c>
      <c r="D188" t="s">
        <v>178</v>
      </c>
      <c r="E188">
        <v>2</v>
      </c>
      <c r="F188">
        <v>1</v>
      </c>
      <c r="G188">
        <v>0</v>
      </c>
      <c r="H188">
        <v>0</v>
      </c>
      <c r="J188">
        <v>0</v>
      </c>
      <c r="K188">
        <v>0</v>
      </c>
      <c r="L188">
        <v>0</v>
      </c>
    </row>
    <row r="189" spans="1:12" hidden="1" x14ac:dyDescent="0.35">
      <c r="A189">
        <v>0</v>
      </c>
      <c r="B189">
        <v>2020</v>
      </c>
      <c r="C189">
        <v>1477616571</v>
      </c>
      <c r="D189" t="s">
        <v>96</v>
      </c>
      <c r="E189">
        <v>51</v>
      </c>
      <c r="F189">
        <v>9</v>
      </c>
      <c r="G189">
        <v>29</v>
      </c>
      <c r="H189">
        <v>4</v>
      </c>
      <c r="J189">
        <v>0</v>
      </c>
      <c r="K189">
        <v>0</v>
      </c>
      <c r="L189">
        <v>0</v>
      </c>
    </row>
    <row r="190" spans="1:12" hidden="1" x14ac:dyDescent="0.35">
      <c r="A190">
        <v>0</v>
      </c>
      <c r="B190">
        <v>2020</v>
      </c>
      <c r="C190">
        <v>1033270699</v>
      </c>
      <c r="D190" t="s">
        <v>184</v>
      </c>
      <c r="E190">
        <v>43</v>
      </c>
      <c r="F190">
        <v>12</v>
      </c>
      <c r="G190">
        <v>23</v>
      </c>
      <c r="H190">
        <v>3</v>
      </c>
      <c r="J190">
        <v>0</v>
      </c>
      <c r="K190">
        <v>0</v>
      </c>
      <c r="L190">
        <v>0</v>
      </c>
    </row>
    <row r="191" spans="1:12" hidden="1" x14ac:dyDescent="0.35">
      <c r="A191">
        <v>1</v>
      </c>
      <c r="B191">
        <v>2020</v>
      </c>
      <c r="C191">
        <v>1346241973</v>
      </c>
      <c r="D191" t="s">
        <v>191</v>
      </c>
      <c r="E191">
        <v>179</v>
      </c>
      <c r="F191">
        <v>59</v>
      </c>
      <c r="G191">
        <v>74</v>
      </c>
      <c r="H191">
        <v>17</v>
      </c>
      <c r="I191">
        <v>742829.23</v>
      </c>
      <c r="J191">
        <v>321344.40000000002</v>
      </c>
      <c r="K191">
        <v>299413.53000000003</v>
      </c>
      <c r="L191">
        <v>94519.58</v>
      </c>
    </row>
    <row r="192" spans="1:12" hidden="1" x14ac:dyDescent="0.35">
      <c r="A192">
        <v>1</v>
      </c>
      <c r="B192">
        <v>2020</v>
      </c>
      <c r="C192">
        <v>1912341439</v>
      </c>
      <c r="D192" t="s">
        <v>326</v>
      </c>
      <c r="E192">
        <v>1</v>
      </c>
      <c r="F192">
        <v>1</v>
      </c>
      <c r="G192">
        <v>0</v>
      </c>
      <c r="H192">
        <v>0</v>
      </c>
      <c r="I192">
        <v>0</v>
      </c>
      <c r="J192">
        <v>0</v>
      </c>
      <c r="K192">
        <v>0</v>
      </c>
      <c r="L192">
        <v>0</v>
      </c>
    </row>
    <row r="193" spans="1:12" hidden="1" x14ac:dyDescent="0.35">
      <c r="A193">
        <v>0</v>
      </c>
      <c r="B193">
        <v>2021</v>
      </c>
      <c r="C193">
        <v>1043267727</v>
      </c>
      <c r="D193" t="s">
        <v>19</v>
      </c>
      <c r="E193">
        <v>42</v>
      </c>
      <c r="F193">
        <v>12</v>
      </c>
      <c r="G193">
        <v>22</v>
      </c>
      <c r="H193">
        <v>5</v>
      </c>
      <c r="J193">
        <v>0</v>
      </c>
      <c r="K193">
        <v>0</v>
      </c>
      <c r="L193">
        <v>0</v>
      </c>
    </row>
    <row r="194" spans="1:12" hidden="1" x14ac:dyDescent="0.35">
      <c r="A194">
        <v>0</v>
      </c>
      <c r="B194">
        <v>2021</v>
      </c>
      <c r="C194">
        <v>1649350380</v>
      </c>
      <c r="D194" t="s">
        <v>109</v>
      </c>
      <c r="E194">
        <v>78</v>
      </c>
      <c r="F194">
        <v>29</v>
      </c>
      <c r="G194">
        <v>42</v>
      </c>
      <c r="H194">
        <v>10</v>
      </c>
      <c r="J194">
        <v>0</v>
      </c>
      <c r="K194">
        <v>0</v>
      </c>
      <c r="L194">
        <v>0</v>
      </c>
    </row>
    <row r="195" spans="1:12" hidden="1" x14ac:dyDescent="0.35">
      <c r="A195">
        <v>1</v>
      </c>
      <c r="B195">
        <v>2020</v>
      </c>
      <c r="C195">
        <v>1689714255</v>
      </c>
      <c r="D195" t="s">
        <v>180</v>
      </c>
      <c r="E195">
        <v>1</v>
      </c>
      <c r="F195">
        <v>0</v>
      </c>
      <c r="G195">
        <v>0</v>
      </c>
      <c r="H195">
        <v>0</v>
      </c>
      <c r="I195">
        <v>4756.13</v>
      </c>
      <c r="J195">
        <v>0</v>
      </c>
      <c r="K195">
        <v>0</v>
      </c>
      <c r="L195">
        <v>0</v>
      </c>
    </row>
    <row r="196" spans="1:12" hidden="1" x14ac:dyDescent="0.35">
      <c r="A196">
        <v>0</v>
      </c>
      <c r="B196">
        <v>2020</v>
      </c>
      <c r="C196">
        <v>1891753034</v>
      </c>
      <c r="D196" t="s">
        <v>135</v>
      </c>
      <c r="E196">
        <v>9</v>
      </c>
      <c r="F196">
        <v>5</v>
      </c>
      <c r="G196">
        <v>3</v>
      </c>
      <c r="H196">
        <v>1</v>
      </c>
      <c r="J196">
        <v>0</v>
      </c>
      <c r="K196">
        <v>0</v>
      </c>
      <c r="L196">
        <v>0</v>
      </c>
    </row>
    <row r="197" spans="1:12" hidden="1" x14ac:dyDescent="0.35">
      <c r="A197">
        <v>1</v>
      </c>
      <c r="B197">
        <v>2020</v>
      </c>
      <c r="C197">
        <v>1992701825</v>
      </c>
      <c r="D197" t="s">
        <v>342</v>
      </c>
      <c r="E197">
        <v>1</v>
      </c>
      <c r="F197">
        <v>0</v>
      </c>
      <c r="G197">
        <v>1</v>
      </c>
      <c r="H197">
        <v>0</v>
      </c>
      <c r="I197">
        <v>0</v>
      </c>
      <c r="J197">
        <v>0</v>
      </c>
      <c r="K197">
        <v>0</v>
      </c>
      <c r="L197">
        <v>0</v>
      </c>
    </row>
    <row r="198" spans="1:12" hidden="1" x14ac:dyDescent="0.35">
      <c r="A198">
        <v>1</v>
      </c>
      <c r="B198">
        <v>2021</v>
      </c>
      <c r="C198">
        <v>1679632137</v>
      </c>
      <c r="D198" t="s">
        <v>342</v>
      </c>
      <c r="E198">
        <v>1</v>
      </c>
      <c r="F198">
        <v>0</v>
      </c>
      <c r="G198">
        <v>0</v>
      </c>
      <c r="H198">
        <v>0</v>
      </c>
      <c r="I198">
        <v>5256.45</v>
      </c>
      <c r="J198">
        <v>0</v>
      </c>
      <c r="K198">
        <v>0</v>
      </c>
      <c r="L198">
        <v>0</v>
      </c>
    </row>
    <row r="199" spans="1:12" hidden="1" x14ac:dyDescent="0.35">
      <c r="A199">
        <v>0</v>
      </c>
      <c r="B199">
        <v>2019</v>
      </c>
      <c r="C199">
        <v>1801992631</v>
      </c>
      <c r="D199" t="s">
        <v>67</v>
      </c>
      <c r="E199">
        <v>86</v>
      </c>
      <c r="F199">
        <v>12</v>
      </c>
      <c r="G199">
        <v>39</v>
      </c>
      <c r="H199">
        <v>5</v>
      </c>
      <c r="J199">
        <v>0</v>
      </c>
      <c r="K199">
        <v>0</v>
      </c>
      <c r="L199">
        <v>0</v>
      </c>
    </row>
    <row r="200" spans="1:12" hidden="1" x14ac:dyDescent="0.35">
      <c r="A200">
        <v>1</v>
      </c>
      <c r="B200">
        <v>2021</v>
      </c>
      <c r="C200">
        <v>1457396079</v>
      </c>
      <c r="D200" t="s">
        <v>3570</v>
      </c>
      <c r="E200">
        <v>2</v>
      </c>
      <c r="F200">
        <v>0</v>
      </c>
      <c r="G200">
        <v>1</v>
      </c>
      <c r="H200">
        <v>0</v>
      </c>
      <c r="I200">
        <v>6037.5</v>
      </c>
      <c r="J200">
        <v>0</v>
      </c>
      <c r="K200">
        <v>3217.54</v>
      </c>
      <c r="L200">
        <v>0</v>
      </c>
    </row>
    <row r="201" spans="1:12" hidden="1" x14ac:dyDescent="0.35">
      <c r="A201">
        <v>1</v>
      </c>
      <c r="B201">
        <v>2021</v>
      </c>
      <c r="C201">
        <v>1922376136</v>
      </c>
      <c r="D201" t="s">
        <v>170</v>
      </c>
      <c r="E201">
        <v>3</v>
      </c>
      <c r="F201">
        <v>1</v>
      </c>
      <c r="G201">
        <v>1</v>
      </c>
      <c r="H201">
        <v>0</v>
      </c>
      <c r="I201">
        <v>3077.68</v>
      </c>
      <c r="J201">
        <v>0</v>
      </c>
      <c r="K201">
        <v>3077.68</v>
      </c>
      <c r="L201">
        <v>0</v>
      </c>
    </row>
    <row r="202" spans="1:12" hidden="1" x14ac:dyDescent="0.35">
      <c r="A202">
        <v>1</v>
      </c>
      <c r="B202">
        <v>2021</v>
      </c>
      <c r="C202">
        <v>1659531952</v>
      </c>
      <c r="D202" t="s">
        <v>342</v>
      </c>
      <c r="E202">
        <v>1</v>
      </c>
      <c r="F202">
        <v>0</v>
      </c>
      <c r="G202">
        <v>1</v>
      </c>
      <c r="H202">
        <v>0</v>
      </c>
      <c r="I202">
        <v>3077.68</v>
      </c>
      <c r="J202">
        <v>0</v>
      </c>
      <c r="K202">
        <v>3077.68</v>
      </c>
      <c r="L202">
        <v>0</v>
      </c>
    </row>
    <row r="203" spans="1:12" hidden="1" x14ac:dyDescent="0.35">
      <c r="A203">
        <v>0</v>
      </c>
      <c r="B203">
        <v>2019</v>
      </c>
      <c r="C203">
        <v>1104234376</v>
      </c>
      <c r="D203" t="s">
        <v>22</v>
      </c>
      <c r="E203">
        <v>11</v>
      </c>
      <c r="F203">
        <v>0</v>
      </c>
      <c r="G203">
        <v>9</v>
      </c>
      <c r="H203">
        <v>0</v>
      </c>
      <c r="J203">
        <v>0</v>
      </c>
      <c r="K203">
        <v>0</v>
      </c>
      <c r="L203">
        <v>0</v>
      </c>
    </row>
    <row r="204" spans="1:12" hidden="1" x14ac:dyDescent="0.35">
      <c r="A204">
        <v>1</v>
      </c>
      <c r="B204">
        <v>2021</v>
      </c>
      <c r="C204">
        <v>1215027966</v>
      </c>
      <c r="D204" t="s">
        <v>87</v>
      </c>
      <c r="E204">
        <v>19</v>
      </c>
      <c r="F204">
        <v>3</v>
      </c>
      <c r="G204">
        <v>13</v>
      </c>
      <c r="H204">
        <v>2</v>
      </c>
      <c r="I204">
        <v>90650.09</v>
      </c>
      <c r="J204">
        <v>14711.52</v>
      </c>
      <c r="K204">
        <v>60105.52</v>
      </c>
      <c r="L204">
        <v>7195.71</v>
      </c>
    </row>
    <row r="205" spans="1:12" hidden="1" x14ac:dyDescent="0.35">
      <c r="A205">
        <v>1</v>
      </c>
      <c r="B205">
        <v>2019</v>
      </c>
      <c r="C205">
        <v>1669417838</v>
      </c>
      <c r="D205" t="s">
        <v>342</v>
      </c>
      <c r="E205">
        <v>1</v>
      </c>
      <c r="F205">
        <v>0</v>
      </c>
      <c r="G205">
        <v>1</v>
      </c>
      <c r="H205">
        <v>0</v>
      </c>
      <c r="I205">
        <v>3401.42</v>
      </c>
      <c r="J205">
        <v>0</v>
      </c>
      <c r="K205">
        <v>3401.42</v>
      </c>
      <c r="L205">
        <v>0</v>
      </c>
    </row>
    <row r="206" spans="1:12" hidden="1" x14ac:dyDescent="0.35">
      <c r="A206">
        <v>0</v>
      </c>
      <c r="B206">
        <v>2020</v>
      </c>
      <c r="C206">
        <v>1679587679</v>
      </c>
      <c r="D206" t="s">
        <v>183</v>
      </c>
      <c r="E206">
        <v>101</v>
      </c>
      <c r="F206">
        <v>35</v>
      </c>
      <c r="G206">
        <v>50</v>
      </c>
      <c r="H206">
        <v>10</v>
      </c>
      <c r="J206">
        <v>0</v>
      </c>
      <c r="K206">
        <v>0</v>
      </c>
      <c r="L206">
        <v>0</v>
      </c>
    </row>
    <row r="207" spans="1:12" hidden="1" x14ac:dyDescent="0.35">
      <c r="A207">
        <v>1</v>
      </c>
      <c r="B207">
        <v>2019</v>
      </c>
      <c r="C207">
        <v>1510050002</v>
      </c>
      <c r="D207" t="s">
        <v>342</v>
      </c>
      <c r="E207">
        <v>1</v>
      </c>
      <c r="F207">
        <v>1</v>
      </c>
      <c r="G207">
        <v>0</v>
      </c>
      <c r="H207">
        <v>0</v>
      </c>
      <c r="I207">
        <v>0</v>
      </c>
      <c r="J207">
        <v>0</v>
      </c>
      <c r="K207">
        <v>0</v>
      </c>
      <c r="L207">
        <v>0</v>
      </c>
    </row>
    <row r="208" spans="1:12" hidden="1" x14ac:dyDescent="0.35">
      <c r="A208">
        <v>1</v>
      </c>
      <c r="B208">
        <v>2020</v>
      </c>
      <c r="C208">
        <v>1740287531</v>
      </c>
      <c r="D208" t="s">
        <v>165</v>
      </c>
      <c r="E208">
        <v>186</v>
      </c>
      <c r="F208">
        <v>39</v>
      </c>
      <c r="G208">
        <v>84</v>
      </c>
      <c r="H208">
        <v>6</v>
      </c>
      <c r="I208">
        <v>641481.49</v>
      </c>
      <c r="J208">
        <v>178527.17</v>
      </c>
      <c r="K208">
        <v>277704.84000000003</v>
      </c>
      <c r="L208">
        <v>29025.98</v>
      </c>
    </row>
    <row r="209" spans="1:12" hidden="1" x14ac:dyDescent="0.35">
      <c r="A209">
        <v>1</v>
      </c>
      <c r="B209">
        <v>2019</v>
      </c>
      <c r="C209">
        <v>1659309615</v>
      </c>
      <c r="D209" t="s">
        <v>27</v>
      </c>
      <c r="E209">
        <v>70</v>
      </c>
      <c r="F209">
        <v>29</v>
      </c>
      <c r="G209">
        <v>25</v>
      </c>
      <c r="H209">
        <v>6</v>
      </c>
      <c r="I209">
        <v>626313.41</v>
      </c>
      <c r="J209">
        <v>351090.62</v>
      </c>
      <c r="K209">
        <v>191065.89</v>
      </c>
      <c r="L209">
        <v>62058.95</v>
      </c>
    </row>
    <row r="210" spans="1:12" hidden="1" x14ac:dyDescent="0.35">
      <c r="A210">
        <v>0</v>
      </c>
      <c r="B210">
        <v>2020</v>
      </c>
      <c r="C210">
        <v>1346241973</v>
      </c>
      <c r="D210" t="s">
        <v>191</v>
      </c>
      <c r="E210">
        <v>17</v>
      </c>
      <c r="F210">
        <v>5</v>
      </c>
      <c r="G210">
        <v>10</v>
      </c>
      <c r="H210">
        <v>4</v>
      </c>
      <c r="J210">
        <v>0</v>
      </c>
      <c r="K210">
        <v>0</v>
      </c>
      <c r="L210">
        <v>0</v>
      </c>
    </row>
    <row r="211" spans="1:12" hidden="1" x14ac:dyDescent="0.35">
      <c r="A211">
        <v>0</v>
      </c>
      <c r="B211">
        <v>2021</v>
      </c>
      <c r="C211">
        <v>1598713745</v>
      </c>
      <c r="D211" t="s">
        <v>199</v>
      </c>
      <c r="E211">
        <v>27</v>
      </c>
      <c r="F211">
        <v>9</v>
      </c>
      <c r="G211">
        <v>14</v>
      </c>
      <c r="H211">
        <v>2</v>
      </c>
      <c r="J211">
        <v>0</v>
      </c>
      <c r="K211">
        <v>0</v>
      </c>
      <c r="L211">
        <v>0</v>
      </c>
    </row>
    <row r="212" spans="1:12" hidden="1" x14ac:dyDescent="0.35">
      <c r="A212">
        <v>1</v>
      </c>
      <c r="B212">
        <v>2019</v>
      </c>
      <c r="C212">
        <v>1184725525</v>
      </c>
      <c r="D212" t="s">
        <v>182</v>
      </c>
      <c r="E212">
        <v>127</v>
      </c>
      <c r="F212">
        <v>46</v>
      </c>
      <c r="G212">
        <v>46</v>
      </c>
      <c r="H212">
        <v>10</v>
      </c>
      <c r="I212">
        <v>853394.34</v>
      </c>
      <c r="J212">
        <v>445166.95</v>
      </c>
      <c r="K212">
        <v>244193.31</v>
      </c>
      <c r="L212">
        <v>66114.47</v>
      </c>
    </row>
    <row r="213" spans="1:12" hidden="1" x14ac:dyDescent="0.35">
      <c r="A213">
        <v>1</v>
      </c>
      <c r="B213">
        <v>2019</v>
      </c>
      <c r="C213">
        <v>1043394745</v>
      </c>
      <c r="D213" t="s">
        <v>144</v>
      </c>
      <c r="E213">
        <v>196</v>
      </c>
      <c r="F213">
        <v>85</v>
      </c>
      <c r="G213">
        <v>89</v>
      </c>
      <c r="H213">
        <v>22</v>
      </c>
      <c r="I213">
        <v>842779.01</v>
      </c>
      <c r="J213">
        <v>431563.44</v>
      </c>
      <c r="K213">
        <v>360623.22</v>
      </c>
      <c r="L213">
        <v>115001.41</v>
      </c>
    </row>
    <row r="214" spans="1:12" hidden="1" x14ac:dyDescent="0.35">
      <c r="A214">
        <v>1</v>
      </c>
      <c r="B214">
        <v>2021</v>
      </c>
      <c r="C214">
        <v>1730112251</v>
      </c>
      <c r="D214" t="s">
        <v>172</v>
      </c>
      <c r="E214">
        <v>2</v>
      </c>
      <c r="F214">
        <v>1</v>
      </c>
      <c r="G214">
        <v>1</v>
      </c>
      <c r="H214">
        <v>0</v>
      </c>
      <c r="I214">
        <v>4522.45</v>
      </c>
      <c r="J214">
        <v>4522.45</v>
      </c>
      <c r="K214">
        <v>0</v>
      </c>
      <c r="L214">
        <v>0</v>
      </c>
    </row>
    <row r="215" spans="1:12" hidden="1" x14ac:dyDescent="0.35">
      <c r="A215">
        <v>1</v>
      </c>
      <c r="B215">
        <v>2019</v>
      </c>
      <c r="C215">
        <v>1740291400</v>
      </c>
      <c r="D215" t="s">
        <v>44</v>
      </c>
      <c r="E215">
        <v>24</v>
      </c>
      <c r="F215">
        <v>2</v>
      </c>
      <c r="G215">
        <v>12</v>
      </c>
      <c r="H215">
        <v>1</v>
      </c>
      <c r="I215">
        <v>110133.54</v>
      </c>
      <c r="J215">
        <v>12786</v>
      </c>
      <c r="K215">
        <v>54939.08</v>
      </c>
      <c r="L215">
        <v>7671.6</v>
      </c>
    </row>
    <row r="216" spans="1:12" hidden="1" x14ac:dyDescent="0.35">
      <c r="A216">
        <v>1</v>
      </c>
      <c r="B216">
        <v>2020</v>
      </c>
      <c r="C216">
        <v>1881647204</v>
      </c>
      <c r="D216" t="s">
        <v>194</v>
      </c>
      <c r="E216">
        <v>1</v>
      </c>
      <c r="F216">
        <v>0</v>
      </c>
      <c r="G216">
        <v>0</v>
      </c>
      <c r="H216">
        <v>0</v>
      </c>
      <c r="I216">
        <v>0</v>
      </c>
      <c r="J216">
        <v>0</v>
      </c>
      <c r="K216">
        <v>0</v>
      </c>
      <c r="L216">
        <v>0</v>
      </c>
    </row>
    <row r="217" spans="1:12" hidden="1" x14ac:dyDescent="0.35">
      <c r="A217">
        <v>1</v>
      </c>
      <c r="B217">
        <v>2021</v>
      </c>
      <c r="C217">
        <v>1962408203</v>
      </c>
      <c r="D217" t="s">
        <v>259</v>
      </c>
      <c r="E217">
        <v>206</v>
      </c>
      <c r="F217">
        <v>80</v>
      </c>
      <c r="G217">
        <v>81</v>
      </c>
      <c r="H217">
        <v>17</v>
      </c>
      <c r="I217">
        <v>790868.22</v>
      </c>
      <c r="J217">
        <v>380390.79</v>
      </c>
      <c r="K217">
        <v>286341.40999999997</v>
      </c>
      <c r="L217">
        <v>80846.710000000006</v>
      </c>
    </row>
    <row r="218" spans="1:12" hidden="1" x14ac:dyDescent="0.35">
      <c r="A218">
        <v>1</v>
      </c>
      <c r="B218">
        <v>2020</v>
      </c>
      <c r="C218">
        <v>1154795581</v>
      </c>
      <c r="D218" t="s">
        <v>342</v>
      </c>
      <c r="E218">
        <v>1</v>
      </c>
      <c r="F218">
        <v>1</v>
      </c>
      <c r="G218">
        <v>0</v>
      </c>
      <c r="H218">
        <v>0</v>
      </c>
      <c r="I218">
        <v>8223.43</v>
      </c>
      <c r="J218">
        <v>8223.43</v>
      </c>
      <c r="K218">
        <v>0</v>
      </c>
      <c r="L218">
        <v>0</v>
      </c>
    </row>
    <row r="219" spans="1:12" hidden="1" x14ac:dyDescent="0.35">
      <c r="A219">
        <v>1</v>
      </c>
      <c r="B219">
        <v>2021</v>
      </c>
      <c r="C219">
        <v>1770901761</v>
      </c>
      <c r="D219" t="s">
        <v>196</v>
      </c>
      <c r="E219">
        <v>3</v>
      </c>
      <c r="F219">
        <v>0</v>
      </c>
      <c r="G219">
        <v>0</v>
      </c>
      <c r="H219">
        <v>0</v>
      </c>
      <c r="I219">
        <v>8076.41</v>
      </c>
      <c r="J219">
        <v>0</v>
      </c>
      <c r="K219">
        <v>0</v>
      </c>
      <c r="L219">
        <v>0</v>
      </c>
    </row>
    <row r="220" spans="1:12" hidden="1" x14ac:dyDescent="0.35">
      <c r="A220">
        <v>1</v>
      </c>
      <c r="B220">
        <v>2020</v>
      </c>
      <c r="C220">
        <v>1790789212</v>
      </c>
      <c r="D220" t="s">
        <v>187</v>
      </c>
      <c r="E220">
        <v>2</v>
      </c>
      <c r="F220">
        <v>0</v>
      </c>
      <c r="G220">
        <v>0</v>
      </c>
      <c r="H220">
        <v>0</v>
      </c>
      <c r="I220">
        <v>10245.75</v>
      </c>
      <c r="J220">
        <v>0</v>
      </c>
      <c r="K220">
        <v>0</v>
      </c>
      <c r="L220">
        <v>0</v>
      </c>
    </row>
    <row r="221" spans="1:12" hidden="1" x14ac:dyDescent="0.35">
      <c r="A221">
        <v>0</v>
      </c>
      <c r="B221">
        <v>2021</v>
      </c>
      <c r="C221">
        <v>1124072715</v>
      </c>
      <c r="D221" t="s">
        <v>95</v>
      </c>
      <c r="E221">
        <v>20</v>
      </c>
      <c r="F221">
        <v>4</v>
      </c>
      <c r="G221">
        <v>11</v>
      </c>
      <c r="H221">
        <v>3</v>
      </c>
      <c r="J221">
        <v>0</v>
      </c>
      <c r="K221">
        <v>0</v>
      </c>
      <c r="L221">
        <v>0</v>
      </c>
    </row>
    <row r="222" spans="1:12" hidden="1" x14ac:dyDescent="0.35">
      <c r="A222">
        <v>1</v>
      </c>
      <c r="B222">
        <v>2019</v>
      </c>
      <c r="C222">
        <v>1225272552</v>
      </c>
      <c r="D222" t="s">
        <v>342</v>
      </c>
      <c r="E222">
        <v>1</v>
      </c>
      <c r="F222">
        <v>0</v>
      </c>
      <c r="G222">
        <v>1</v>
      </c>
      <c r="H222">
        <v>0</v>
      </c>
      <c r="I222">
        <v>704.99</v>
      </c>
      <c r="J222">
        <v>0</v>
      </c>
      <c r="K222">
        <v>704.99</v>
      </c>
      <c r="L222">
        <v>0</v>
      </c>
    </row>
    <row r="223" spans="1:12" hidden="1" x14ac:dyDescent="0.35">
      <c r="A223">
        <v>1</v>
      </c>
      <c r="B223">
        <v>2020</v>
      </c>
      <c r="C223">
        <v>1194832477</v>
      </c>
      <c r="D223" t="s">
        <v>110</v>
      </c>
      <c r="E223">
        <v>3056</v>
      </c>
      <c r="F223">
        <v>1331</v>
      </c>
      <c r="G223">
        <v>1376</v>
      </c>
      <c r="H223">
        <v>373</v>
      </c>
      <c r="I223">
        <v>27804283.140000001</v>
      </c>
      <c r="J223">
        <v>14866966.300000001</v>
      </c>
      <c r="K223">
        <v>11252349.85</v>
      </c>
      <c r="L223">
        <v>4029039.36</v>
      </c>
    </row>
    <row r="224" spans="1:12" hidden="1" x14ac:dyDescent="0.35">
      <c r="A224">
        <v>1</v>
      </c>
      <c r="B224">
        <v>2019</v>
      </c>
      <c r="C224">
        <v>1871606764</v>
      </c>
      <c r="D224" t="s">
        <v>94</v>
      </c>
      <c r="E224">
        <v>455</v>
      </c>
      <c r="F224">
        <v>131</v>
      </c>
      <c r="G224">
        <v>237</v>
      </c>
      <c r="H224">
        <v>45</v>
      </c>
      <c r="I224">
        <v>1910195.03</v>
      </c>
      <c r="J224">
        <v>693745.8</v>
      </c>
      <c r="K224">
        <v>959692.61</v>
      </c>
      <c r="L224">
        <v>248470.98</v>
      </c>
    </row>
    <row r="225" spans="1:12" hidden="1" x14ac:dyDescent="0.35">
      <c r="A225">
        <v>1</v>
      </c>
      <c r="B225">
        <v>2020</v>
      </c>
      <c r="C225">
        <v>1336155738</v>
      </c>
      <c r="D225" t="s">
        <v>342</v>
      </c>
      <c r="E225">
        <v>1</v>
      </c>
      <c r="F225">
        <v>0</v>
      </c>
      <c r="G225">
        <v>0</v>
      </c>
      <c r="H225">
        <v>0</v>
      </c>
      <c r="I225">
        <v>9439.2800000000007</v>
      </c>
      <c r="J225">
        <v>0</v>
      </c>
      <c r="K225">
        <v>0</v>
      </c>
      <c r="L225">
        <v>0</v>
      </c>
    </row>
    <row r="226" spans="1:12" hidden="1" x14ac:dyDescent="0.35">
      <c r="A226">
        <v>0</v>
      </c>
      <c r="B226">
        <v>2020</v>
      </c>
      <c r="C226">
        <v>1548374549</v>
      </c>
      <c r="D226" t="s">
        <v>29</v>
      </c>
      <c r="E226">
        <v>82</v>
      </c>
      <c r="F226">
        <v>21</v>
      </c>
      <c r="G226">
        <v>42</v>
      </c>
      <c r="H226">
        <v>7</v>
      </c>
      <c r="J226">
        <v>0</v>
      </c>
      <c r="K226">
        <v>0</v>
      </c>
      <c r="L226">
        <v>0</v>
      </c>
    </row>
    <row r="227" spans="1:12" hidden="1" x14ac:dyDescent="0.35">
      <c r="A227">
        <v>1</v>
      </c>
      <c r="B227">
        <v>2021</v>
      </c>
      <c r="C227">
        <v>1982625661</v>
      </c>
      <c r="D227" t="s">
        <v>277</v>
      </c>
      <c r="E227">
        <v>164</v>
      </c>
      <c r="F227">
        <v>37</v>
      </c>
      <c r="G227">
        <v>69</v>
      </c>
      <c r="H227">
        <v>10</v>
      </c>
      <c r="I227">
        <v>504471</v>
      </c>
      <c r="J227">
        <v>143928.51999999999</v>
      </c>
      <c r="K227">
        <v>213011.55</v>
      </c>
      <c r="L227">
        <v>41798.17</v>
      </c>
    </row>
    <row r="228" spans="1:12" hidden="1" x14ac:dyDescent="0.35">
      <c r="A228">
        <v>0</v>
      </c>
      <c r="B228">
        <v>2021</v>
      </c>
      <c r="C228">
        <v>1568548782</v>
      </c>
      <c r="D228" t="s">
        <v>245</v>
      </c>
      <c r="E228">
        <v>25</v>
      </c>
      <c r="F228">
        <v>6</v>
      </c>
      <c r="G228">
        <v>16</v>
      </c>
      <c r="H228">
        <v>0</v>
      </c>
      <c r="J228">
        <v>0</v>
      </c>
      <c r="K228">
        <v>0</v>
      </c>
      <c r="L228">
        <v>0</v>
      </c>
    </row>
    <row r="229" spans="1:12" hidden="1" x14ac:dyDescent="0.35">
      <c r="A229">
        <v>1</v>
      </c>
      <c r="B229">
        <v>2020</v>
      </c>
      <c r="C229">
        <v>1497701106</v>
      </c>
      <c r="D229" t="s">
        <v>190</v>
      </c>
      <c r="E229">
        <v>887</v>
      </c>
      <c r="F229">
        <v>306</v>
      </c>
      <c r="G229">
        <v>434</v>
      </c>
      <c r="H229">
        <v>107</v>
      </c>
      <c r="I229">
        <v>3755538.27</v>
      </c>
      <c r="J229">
        <v>1674722.32</v>
      </c>
      <c r="K229">
        <v>1730733.18</v>
      </c>
      <c r="L229">
        <v>577127.46</v>
      </c>
    </row>
    <row r="230" spans="1:12" hidden="1" x14ac:dyDescent="0.35">
      <c r="A230">
        <v>1</v>
      </c>
      <c r="B230">
        <v>2019</v>
      </c>
      <c r="C230">
        <v>1669567897</v>
      </c>
      <c r="D230" t="s">
        <v>181</v>
      </c>
      <c r="E230">
        <v>1</v>
      </c>
      <c r="F230">
        <v>1</v>
      </c>
      <c r="G230">
        <v>0</v>
      </c>
      <c r="H230">
        <v>0</v>
      </c>
      <c r="I230">
        <v>4071.71</v>
      </c>
      <c r="J230">
        <v>4071.71</v>
      </c>
      <c r="K230">
        <v>0</v>
      </c>
      <c r="L230">
        <v>0</v>
      </c>
    </row>
    <row r="231" spans="1:12" hidden="1" x14ac:dyDescent="0.35">
      <c r="A231">
        <v>1</v>
      </c>
      <c r="B231">
        <v>2021</v>
      </c>
      <c r="C231">
        <v>1790717650</v>
      </c>
      <c r="D231" t="s">
        <v>220</v>
      </c>
      <c r="E231">
        <v>1</v>
      </c>
      <c r="F231">
        <v>1</v>
      </c>
      <c r="G231">
        <v>0</v>
      </c>
      <c r="H231">
        <v>0</v>
      </c>
      <c r="I231">
        <v>7195.68</v>
      </c>
      <c r="J231">
        <v>7195.68</v>
      </c>
      <c r="K231">
        <v>0</v>
      </c>
      <c r="L231">
        <v>0</v>
      </c>
    </row>
    <row r="232" spans="1:12" hidden="1" x14ac:dyDescent="0.35">
      <c r="A232">
        <v>1</v>
      </c>
      <c r="B232">
        <v>2020</v>
      </c>
      <c r="C232">
        <v>1275527889</v>
      </c>
      <c r="D232" t="s">
        <v>185</v>
      </c>
      <c r="E232">
        <v>1</v>
      </c>
      <c r="F232">
        <v>1</v>
      </c>
      <c r="G232">
        <v>0</v>
      </c>
      <c r="H232">
        <v>0</v>
      </c>
      <c r="I232">
        <v>5961.44</v>
      </c>
      <c r="J232">
        <v>5961.44</v>
      </c>
      <c r="K232">
        <v>0</v>
      </c>
      <c r="L232">
        <v>0</v>
      </c>
    </row>
    <row r="233" spans="1:12" hidden="1" x14ac:dyDescent="0.35">
      <c r="A233">
        <v>1</v>
      </c>
      <c r="B233">
        <v>2019</v>
      </c>
      <c r="C233">
        <v>1720028772</v>
      </c>
      <c r="D233" t="s">
        <v>179</v>
      </c>
      <c r="E233">
        <v>76</v>
      </c>
      <c r="F233">
        <v>24</v>
      </c>
      <c r="G233">
        <v>30</v>
      </c>
      <c r="H233">
        <v>6</v>
      </c>
      <c r="I233">
        <v>383627.21</v>
      </c>
      <c r="J233">
        <v>139387.42000000001</v>
      </c>
      <c r="K233">
        <v>135141.95000000001</v>
      </c>
      <c r="L233">
        <v>35521.49</v>
      </c>
    </row>
    <row r="234" spans="1:12" hidden="1" x14ac:dyDescent="0.35">
      <c r="A234">
        <v>1</v>
      </c>
      <c r="B234">
        <v>2020</v>
      </c>
      <c r="C234">
        <v>1245294826</v>
      </c>
      <c r="D234" t="s">
        <v>176</v>
      </c>
      <c r="E234">
        <v>1</v>
      </c>
      <c r="F234">
        <v>0</v>
      </c>
      <c r="G234">
        <v>1</v>
      </c>
      <c r="H234">
        <v>0</v>
      </c>
      <c r="I234">
        <v>9861.3799999999992</v>
      </c>
      <c r="J234">
        <v>0</v>
      </c>
      <c r="K234">
        <v>9861.3799999999992</v>
      </c>
      <c r="L234">
        <v>0</v>
      </c>
    </row>
    <row r="235" spans="1:12" hidden="1" x14ac:dyDescent="0.35">
      <c r="A235">
        <v>1</v>
      </c>
      <c r="B235">
        <v>2021</v>
      </c>
      <c r="C235">
        <v>1154373843</v>
      </c>
      <c r="D235" t="s">
        <v>3700</v>
      </c>
      <c r="E235">
        <v>1</v>
      </c>
      <c r="F235">
        <v>0</v>
      </c>
      <c r="G235">
        <v>0</v>
      </c>
      <c r="H235">
        <v>0</v>
      </c>
      <c r="I235">
        <v>2819.96</v>
      </c>
      <c r="J235">
        <v>0</v>
      </c>
      <c r="K235">
        <v>0</v>
      </c>
      <c r="L235">
        <v>0</v>
      </c>
    </row>
    <row r="236" spans="1:12" hidden="1" x14ac:dyDescent="0.35">
      <c r="A236">
        <v>1</v>
      </c>
      <c r="B236">
        <v>2019</v>
      </c>
      <c r="C236">
        <v>1083614382</v>
      </c>
      <c r="D236" t="s">
        <v>155</v>
      </c>
      <c r="E236">
        <v>84</v>
      </c>
      <c r="F236">
        <v>22</v>
      </c>
      <c r="G236">
        <v>48</v>
      </c>
      <c r="H236">
        <v>6</v>
      </c>
      <c r="I236">
        <v>394523.02</v>
      </c>
      <c r="J236">
        <v>137429.95000000001</v>
      </c>
      <c r="K236">
        <v>211003.56</v>
      </c>
      <c r="L236">
        <v>39631.620000000003</v>
      </c>
    </row>
    <row r="237" spans="1:12" hidden="1" x14ac:dyDescent="0.35">
      <c r="A237">
        <v>0</v>
      </c>
      <c r="B237">
        <v>2019</v>
      </c>
      <c r="C237">
        <v>1639179328</v>
      </c>
      <c r="D237" t="s">
        <v>86</v>
      </c>
      <c r="E237">
        <v>113</v>
      </c>
      <c r="F237">
        <v>37</v>
      </c>
      <c r="G237">
        <v>65</v>
      </c>
      <c r="H237">
        <v>15</v>
      </c>
      <c r="J237">
        <v>0</v>
      </c>
      <c r="K237">
        <v>0</v>
      </c>
      <c r="L237">
        <v>0</v>
      </c>
    </row>
    <row r="238" spans="1:12" hidden="1" x14ac:dyDescent="0.35">
      <c r="A238">
        <v>1</v>
      </c>
      <c r="B238">
        <v>2019</v>
      </c>
      <c r="C238">
        <v>1659387975</v>
      </c>
      <c r="D238" t="s">
        <v>342</v>
      </c>
      <c r="E238">
        <v>4</v>
      </c>
      <c r="F238">
        <v>0</v>
      </c>
      <c r="G238">
        <v>4</v>
      </c>
      <c r="H238">
        <v>0</v>
      </c>
      <c r="I238">
        <v>23236.9</v>
      </c>
      <c r="J238">
        <v>0</v>
      </c>
      <c r="K238">
        <v>23236.9</v>
      </c>
      <c r="L238">
        <v>0</v>
      </c>
    </row>
    <row r="239" spans="1:12" hidden="1" x14ac:dyDescent="0.35">
      <c r="A239">
        <v>1</v>
      </c>
      <c r="B239">
        <v>2020</v>
      </c>
      <c r="C239">
        <v>1780667923</v>
      </c>
      <c r="D239" t="s">
        <v>63</v>
      </c>
      <c r="E239">
        <v>1</v>
      </c>
      <c r="F239">
        <v>0</v>
      </c>
      <c r="G239">
        <v>1</v>
      </c>
      <c r="H239">
        <v>0</v>
      </c>
      <c r="I239">
        <v>5379.94</v>
      </c>
      <c r="J239">
        <v>0</v>
      </c>
      <c r="K239">
        <v>5379.94</v>
      </c>
      <c r="L239">
        <v>0</v>
      </c>
    </row>
    <row r="240" spans="1:12" hidden="1" x14ac:dyDescent="0.35">
      <c r="A240">
        <v>1</v>
      </c>
      <c r="B240">
        <v>2020</v>
      </c>
      <c r="C240">
        <v>1205877172</v>
      </c>
      <c r="D240" t="s">
        <v>177</v>
      </c>
      <c r="E240">
        <v>876</v>
      </c>
      <c r="F240">
        <v>307</v>
      </c>
      <c r="G240">
        <v>345</v>
      </c>
      <c r="H240">
        <v>79</v>
      </c>
      <c r="I240">
        <v>3670475.28</v>
      </c>
      <c r="J240">
        <v>1636036.03</v>
      </c>
      <c r="K240">
        <v>1377041.26</v>
      </c>
      <c r="L240">
        <v>433248.1</v>
      </c>
    </row>
    <row r="241" spans="1:12" hidden="1" x14ac:dyDescent="0.35">
      <c r="A241">
        <v>1</v>
      </c>
      <c r="B241">
        <v>2021</v>
      </c>
      <c r="C241">
        <v>1285253252</v>
      </c>
      <c r="D241" t="s">
        <v>342</v>
      </c>
      <c r="E241">
        <v>1</v>
      </c>
      <c r="F241">
        <v>0</v>
      </c>
      <c r="G241">
        <v>0</v>
      </c>
      <c r="H241">
        <v>0</v>
      </c>
      <c r="I241">
        <v>4357.8599999999997</v>
      </c>
      <c r="J241">
        <v>0</v>
      </c>
      <c r="K241">
        <v>0</v>
      </c>
      <c r="L241">
        <v>0</v>
      </c>
    </row>
    <row r="242" spans="1:12" hidden="1" x14ac:dyDescent="0.35">
      <c r="A242">
        <v>1</v>
      </c>
      <c r="B242">
        <v>2019</v>
      </c>
      <c r="C242">
        <v>1013933175</v>
      </c>
      <c r="D242" t="s">
        <v>136</v>
      </c>
      <c r="E242">
        <v>5</v>
      </c>
      <c r="F242">
        <v>1</v>
      </c>
      <c r="G242">
        <v>2</v>
      </c>
      <c r="H242">
        <v>1</v>
      </c>
      <c r="I242">
        <v>23697.48</v>
      </c>
      <c r="J242">
        <v>7454.27</v>
      </c>
      <c r="K242">
        <v>12587.25</v>
      </c>
      <c r="L242">
        <v>7454.27</v>
      </c>
    </row>
    <row r="243" spans="1:12" hidden="1" x14ac:dyDescent="0.35">
      <c r="A243">
        <v>1</v>
      </c>
      <c r="B243">
        <v>2019</v>
      </c>
      <c r="C243">
        <v>1467496802</v>
      </c>
      <c r="D243" t="s">
        <v>192</v>
      </c>
      <c r="E243">
        <v>1</v>
      </c>
      <c r="F243">
        <v>0</v>
      </c>
      <c r="G243">
        <v>0</v>
      </c>
      <c r="H243">
        <v>0</v>
      </c>
      <c r="I243">
        <v>0</v>
      </c>
      <c r="J243">
        <v>0</v>
      </c>
      <c r="K243">
        <v>0</v>
      </c>
      <c r="L243">
        <v>0</v>
      </c>
    </row>
    <row r="244" spans="1:12" hidden="1" x14ac:dyDescent="0.35">
      <c r="A244">
        <v>1</v>
      </c>
      <c r="B244">
        <v>2021</v>
      </c>
      <c r="C244">
        <v>1811973100</v>
      </c>
      <c r="D244" t="s">
        <v>3571</v>
      </c>
      <c r="E244">
        <v>1</v>
      </c>
      <c r="F244">
        <v>0</v>
      </c>
      <c r="G244">
        <v>1</v>
      </c>
      <c r="H244">
        <v>0</v>
      </c>
      <c r="I244">
        <v>0</v>
      </c>
      <c r="J244">
        <v>0</v>
      </c>
      <c r="K244">
        <v>0</v>
      </c>
      <c r="L244">
        <v>0</v>
      </c>
    </row>
    <row r="245" spans="1:12" hidden="1" x14ac:dyDescent="0.35">
      <c r="A245">
        <v>1</v>
      </c>
      <c r="B245">
        <v>2021</v>
      </c>
      <c r="C245">
        <v>1861435042</v>
      </c>
      <c r="D245" t="s">
        <v>222</v>
      </c>
      <c r="E245">
        <v>12</v>
      </c>
      <c r="F245">
        <v>5</v>
      </c>
      <c r="G245">
        <v>5</v>
      </c>
      <c r="H245">
        <v>0</v>
      </c>
      <c r="I245">
        <v>42142.87</v>
      </c>
      <c r="J245">
        <v>22982.03</v>
      </c>
      <c r="K245">
        <v>13642.09</v>
      </c>
      <c r="L245">
        <v>0</v>
      </c>
    </row>
    <row r="246" spans="1:12" hidden="1" x14ac:dyDescent="0.35">
      <c r="A246">
        <v>0</v>
      </c>
      <c r="B246">
        <v>2021</v>
      </c>
      <c r="C246">
        <v>1629087580</v>
      </c>
      <c r="D246" t="s">
        <v>137</v>
      </c>
      <c r="E246">
        <v>37</v>
      </c>
      <c r="F246">
        <v>8</v>
      </c>
      <c r="G246">
        <v>23</v>
      </c>
      <c r="H246">
        <v>2</v>
      </c>
      <c r="J246">
        <v>0</v>
      </c>
      <c r="K246">
        <v>0</v>
      </c>
      <c r="L246">
        <v>0</v>
      </c>
    </row>
    <row r="247" spans="1:12" hidden="1" x14ac:dyDescent="0.35">
      <c r="A247">
        <v>0</v>
      </c>
      <c r="B247">
        <v>2019</v>
      </c>
      <c r="C247">
        <v>1245370717</v>
      </c>
      <c r="D247" t="s">
        <v>123</v>
      </c>
      <c r="E247">
        <v>147</v>
      </c>
      <c r="F247">
        <v>62</v>
      </c>
      <c r="G247">
        <v>71</v>
      </c>
      <c r="H247">
        <v>17</v>
      </c>
      <c r="J247">
        <v>0</v>
      </c>
      <c r="K247">
        <v>0</v>
      </c>
      <c r="L247">
        <v>0</v>
      </c>
    </row>
    <row r="248" spans="1:12" hidden="1" x14ac:dyDescent="0.35">
      <c r="A248">
        <v>1</v>
      </c>
      <c r="B248">
        <v>2019</v>
      </c>
      <c r="C248">
        <v>1245248939</v>
      </c>
      <c r="D248" t="s">
        <v>149</v>
      </c>
      <c r="E248">
        <v>1006</v>
      </c>
      <c r="F248">
        <v>138</v>
      </c>
      <c r="G248">
        <v>282</v>
      </c>
      <c r="H248">
        <v>38</v>
      </c>
      <c r="I248">
        <v>5156376.82</v>
      </c>
      <c r="J248">
        <v>1063697.21</v>
      </c>
      <c r="K248">
        <v>1473326.17</v>
      </c>
      <c r="L248">
        <v>302346.71999999997</v>
      </c>
    </row>
    <row r="249" spans="1:12" hidden="1" x14ac:dyDescent="0.35">
      <c r="A249">
        <v>1</v>
      </c>
      <c r="B249">
        <v>2020</v>
      </c>
      <c r="C249">
        <v>1215998323</v>
      </c>
      <c r="D249" t="s">
        <v>31</v>
      </c>
      <c r="E249">
        <v>7</v>
      </c>
      <c r="F249">
        <v>0</v>
      </c>
      <c r="G249">
        <v>5</v>
      </c>
      <c r="H249">
        <v>0</v>
      </c>
      <c r="I249">
        <v>33698.39</v>
      </c>
      <c r="J249">
        <v>0</v>
      </c>
      <c r="K249">
        <v>22642.11</v>
      </c>
      <c r="L249">
        <v>0</v>
      </c>
    </row>
    <row r="250" spans="1:12" hidden="1" x14ac:dyDescent="0.35">
      <c r="A250">
        <v>0</v>
      </c>
      <c r="B250">
        <v>2021</v>
      </c>
      <c r="C250">
        <v>1720414154</v>
      </c>
      <c r="D250" t="s">
        <v>189</v>
      </c>
      <c r="E250">
        <v>32</v>
      </c>
      <c r="F250">
        <v>8</v>
      </c>
      <c r="G250">
        <v>21</v>
      </c>
      <c r="H250">
        <v>5</v>
      </c>
      <c r="J250">
        <v>0</v>
      </c>
      <c r="K250">
        <v>0</v>
      </c>
      <c r="L250">
        <v>0</v>
      </c>
    </row>
    <row r="251" spans="1:12" hidden="1" x14ac:dyDescent="0.35">
      <c r="A251">
        <v>1</v>
      </c>
      <c r="B251">
        <v>2020</v>
      </c>
      <c r="C251">
        <v>1447255153</v>
      </c>
      <c r="D251" t="s">
        <v>64</v>
      </c>
      <c r="E251">
        <v>271</v>
      </c>
      <c r="F251">
        <v>107</v>
      </c>
      <c r="G251">
        <v>149</v>
      </c>
      <c r="H251">
        <v>33</v>
      </c>
      <c r="I251">
        <v>1338175.7</v>
      </c>
      <c r="J251">
        <v>634670.99</v>
      </c>
      <c r="K251">
        <v>697458.41</v>
      </c>
      <c r="L251">
        <v>199942.99</v>
      </c>
    </row>
    <row r="252" spans="1:12" hidden="1" x14ac:dyDescent="0.35">
      <c r="A252">
        <v>1</v>
      </c>
      <c r="B252">
        <v>2019</v>
      </c>
      <c r="C252">
        <v>1932280666</v>
      </c>
      <c r="D252" t="s">
        <v>188</v>
      </c>
      <c r="E252">
        <v>618</v>
      </c>
      <c r="F252">
        <v>247</v>
      </c>
      <c r="G252">
        <v>238</v>
      </c>
      <c r="H252">
        <v>42</v>
      </c>
      <c r="I252">
        <v>6381778.1100000003</v>
      </c>
      <c r="J252">
        <v>3206706.77</v>
      </c>
      <c r="K252">
        <v>1642066.22</v>
      </c>
      <c r="L252">
        <v>386964.2</v>
      </c>
    </row>
    <row r="253" spans="1:12" hidden="1" x14ac:dyDescent="0.35">
      <c r="A253">
        <v>1</v>
      </c>
      <c r="B253">
        <v>2020</v>
      </c>
      <c r="C253">
        <v>1164400131</v>
      </c>
      <c r="D253" t="s">
        <v>193</v>
      </c>
      <c r="E253">
        <v>8</v>
      </c>
      <c r="F253">
        <v>2</v>
      </c>
      <c r="G253">
        <v>3</v>
      </c>
      <c r="H253">
        <v>0</v>
      </c>
      <c r="I253">
        <v>64363.09</v>
      </c>
      <c r="J253">
        <v>18960.79</v>
      </c>
      <c r="K253">
        <v>16436.22</v>
      </c>
      <c r="L253">
        <v>0</v>
      </c>
    </row>
    <row r="254" spans="1:12" hidden="1" x14ac:dyDescent="0.35">
      <c r="A254">
        <v>1</v>
      </c>
      <c r="B254">
        <v>2021</v>
      </c>
      <c r="C254">
        <v>1659446680</v>
      </c>
      <c r="D254" t="s">
        <v>342</v>
      </c>
      <c r="E254">
        <v>60</v>
      </c>
      <c r="F254">
        <v>20</v>
      </c>
      <c r="G254">
        <v>18</v>
      </c>
      <c r="H254">
        <v>3</v>
      </c>
      <c r="I254">
        <v>338966.55</v>
      </c>
      <c r="J254">
        <v>162257.57999999999</v>
      </c>
      <c r="K254">
        <v>104699.94</v>
      </c>
      <c r="L254">
        <v>32739.599999999999</v>
      </c>
    </row>
    <row r="255" spans="1:12" hidden="1" x14ac:dyDescent="0.35">
      <c r="A255">
        <v>0</v>
      </c>
      <c r="B255">
        <v>2021</v>
      </c>
      <c r="C255">
        <v>1780196345</v>
      </c>
      <c r="D255" t="s">
        <v>256</v>
      </c>
      <c r="E255">
        <v>10</v>
      </c>
      <c r="F255">
        <v>2</v>
      </c>
      <c r="G255">
        <v>5</v>
      </c>
      <c r="H255">
        <v>0</v>
      </c>
      <c r="J255">
        <v>0</v>
      </c>
      <c r="K255">
        <v>0</v>
      </c>
      <c r="L255">
        <v>0</v>
      </c>
    </row>
    <row r="256" spans="1:12" hidden="1" x14ac:dyDescent="0.35">
      <c r="A256">
        <v>1</v>
      </c>
      <c r="B256">
        <v>2019</v>
      </c>
      <c r="C256">
        <v>1770583999</v>
      </c>
      <c r="D256" t="s">
        <v>130</v>
      </c>
      <c r="E256">
        <v>4</v>
      </c>
      <c r="F256">
        <v>0</v>
      </c>
      <c r="G256">
        <v>3</v>
      </c>
      <c r="H256">
        <v>0</v>
      </c>
      <c r="I256">
        <v>12685.92</v>
      </c>
      <c r="J256">
        <v>0</v>
      </c>
      <c r="K256">
        <v>9154.39</v>
      </c>
      <c r="L256">
        <v>0</v>
      </c>
    </row>
    <row r="257" spans="1:12" hidden="1" x14ac:dyDescent="0.35">
      <c r="A257">
        <v>1</v>
      </c>
      <c r="B257">
        <v>2020</v>
      </c>
      <c r="C257">
        <v>1124026182</v>
      </c>
      <c r="D257" t="s">
        <v>41</v>
      </c>
      <c r="E257">
        <v>3</v>
      </c>
      <c r="F257">
        <v>0</v>
      </c>
      <c r="G257">
        <v>1</v>
      </c>
      <c r="H257">
        <v>0</v>
      </c>
      <c r="I257">
        <v>7533.56</v>
      </c>
      <c r="J257">
        <v>0</v>
      </c>
      <c r="K257">
        <v>2819.96</v>
      </c>
      <c r="L257">
        <v>0</v>
      </c>
    </row>
    <row r="258" spans="1:12" hidden="1" x14ac:dyDescent="0.35">
      <c r="A258">
        <v>1</v>
      </c>
      <c r="B258">
        <v>2019</v>
      </c>
      <c r="C258">
        <v>1578597993</v>
      </c>
      <c r="D258" t="s">
        <v>116</v>
      </c>
      <c r="E258">
        <v>1</v>
      </c>
      <c r="F258">
        <v>1</v>
      </c>
      <c r="G258">
        <v>1</v>
      </c>
      <c r="H258">
        <v>1</v>
      </c>
      <c r="I258">
        <v>6021.48</v>
      </c>
      <c r="J258">
        <v>6021.48</v>
      </c>
      <c r="K258">
        <v>6021.48</v>
      </c>
      <c r="L258">
        <v>6021.48</v>
      </c>
    </row>
    <row r="259" spans="1:12" hidden="1" x14ac:dyDescent="0.35">
      <c r="A259">
        <v>1</v>
      </c>
      <c r="B259">
        <v>2020</v>
      </c>
      <c r="C259">
        <v>1770593956</v>
      </c>
      <c r="D259" t="s">
        <v>36</v>
      </c>
      <c r="E259">
        <v>141</v>
      </c>
      <c r="F259">
        <v>36</v>
      </c>
      <c r="G259">
        <v>70</v>
      </c>
      <c r="H259">
        <v>8</v>
      </c>
      <c r="I259">
        <v>728720.8</v>
      </c>
      <c r="J259">
        <v>235072.34</v>
      </c>
      <c r="K259">
        <v>356163.13</v>
      </c>
      <c r="L259">
        <v>54546.33</v>
      </c>
    </row>
    <row r="260" spans="1:12" hidden="1" x14ac:dyDescent="0.35">
      <c r="A260">
        <v>1</v>
      </c>
      <c r="B260">
        <v>2019</v>
      </c>
      <c r="C260">
        <v>1720414154</v>
      </c>
      <c r="D260" t="s">
        <v>189</v>
      </c>
      <c r="E260">
        <v>556</v>
      </c>
      <c r="F260">
        <v>200</v>
      </c>
      <c r="G260">
        <v>319</v>
      </c>
      <c r="H260">
        <v>70</v>
      </c>
      <c r="I260">
        <v>3010709.79</v>
      </c>
      <c r="J260">
        <v>1271358.57</v>
      </c>
      <c r="K260">
        <v>1635513.73</v>
      </c>
      <c r="L260">
        <v>484979.3</v>
      </c>
    </row>
    <row r="261" spans="1:12" hidden="1" x14ac:dyDescent="0.35">
      <c r="A261">
        <v>1</v>
      </c>
      <c r="B261">
        <v>2019</v>
      </c>
      <c r="C261">
        <v>1184709057</v>
      </c>
      <c r="D261" t="s">
        <v>3699</v>
      </c>
      <c r="E261">
        <v>4</v>
      </c>
      <c r="F261">
        <v>1</v>
      </c>
      <c r="G261">
        <v>3</v>
      </c>
      <c r="H261">
        <v>0</v>
      </c>
      <c r="I261">
        <v>15248.53</v>
      </c>
      <c r="J261">
        <v>5198.3100000000004</v>
      </c>
      <c r="K261">
        <v>10050.219999999999</v>
      </c>
      <c r="L261">
        <v>0</v>
      </c>
    </row>
    <row r="262" spans="1:12" hidden="1" x14ac:dyDescent="0.35">
      <c r="A262">
        <v>1</v>
      </c>
      <c r="B262">
        <v>2021</v>
      </c>
      <c r="C262">
        <v>1801830500</v>
      </c>
      <c r="D262" t="s">
        <v>3576</v>
      </c>
      <c r="E262">
        <v>1</v>
      </c>
      <c r="F262">
        <v>0</v>
      </c>
      <c r="G262">
        <v>0</v>
      </c>
      <c r="H262">
        <v>0</v>
      </c>
      <c r="I262">
        <v>0</v>
      </c>
      <c r="J262">
        <v>0</v>
      </c>
      <c r="K262">
        <v>0</v>
      </c>
      <c r="L262">
        <v>0</v>
      </c>
    </row>
    <row r="263" spans="1:12" hidden="1" x14ac:dyDescent="0.35">
      <c r="A263">
        <v>1</v>
      </c>
      <c r="B263">
        <v>2019</v>
      </c>
      <c r="C263">
        <v>1578730537</v>
      </c>
      <c r="D263" t="s">
        <v>342</v>
      </c>
      <c r="E263">
        <v>1</v>
      </c>
      <c r="F263">
        <v>0</v>
      </c>
      <c r="G263">
        <v>0</v>
      </c>
      <c r="H263">
        <v>0</v>
      </c>
      <c r="I263">
        <v>3435.92</v>
      </c>
      <c r="J263">
        <v>0</v>
      </c>
      <c r="K263">
        <v>0</v>
      </c>
      <c r="L263">
        <v>0</v>
      </c>
    </row>
    <row r="264" spans="1:12" hidden="1" x14ac:dyDescent="0.35">
      <c r="A264">
        <v>0</v>
      </c>
      <c r="B264">
        <v>2021</v>
      </c>
      <c r="C264">
        <v>1891753034</v>
      </c>
      <c r="D264" t="s">
        <v>135</v>
      </c>
      <c r="E264">
        <v>4</v>
      </c>
      <c r="F264">
        <v>2</v>
      </c>
      <c r="G264">
        <v>1</v>
      </c>
      <c r="H264">
        <v>0</v>
      </c>
      <c r="J264">
        <v>0</v>
      </c>
      <c r="K264">
        <v>0</v>
      </c>
      <c r="L264">
        <v>0</v>
      </c>
    </row>
    <row r="265" spans="1:12" hidden="1" x14ac:dyDescent="0.35">
      <c r="A265">
        <v>0</v>
      </c>
      <c r="B265">
        <v>2019</v>
      </c>
      <c r="C265">
        <v>1427616002</v>
      </c>
      <c r="D265" t="s">
        <v>67</v>
      </c>
      <c r="E265">
        <v>32</v>
      </c>
      <c r="F265">
        <v>7</v>
      </c>
      <c r="G265">
        <v>18</v>
      </c>
      <c r="H265">
        <v>2</v>
      </c>
      <c r="J265">
        <v>0</v>
      </c>
      <c r="K265">
        <v>0</v>
      </c>
      <c r="L265">
        <v>0</v>
      </c>
    </row>
    <row r="266" spans="1:12" hidden="1" x14ac:dyDescent="0.35">
      <c r="A266">
        <v>1</v>
      </c>
      <c r="B266">
        <v>2019</v>
      </c>
      <c r="C266">
        <v>1447233788</v>
      </c>
      <c r="D266" t="s">
        <v>60</v>
      </c>
      <c r="E266">
        <v>1</v>
      </c>
      <c r="F266">
        <v>0</v>
      </c>
      <c r="G266">
        <v>0</v>
      </c>
      <c r="H266">
        <v>0</v>
      </c>
      <c r="I266">
        <v>6230.05</v>
      </c>
      <c r="J266">
        <v>0</v>
      </c>
      <c r="K266">
        <v>0</v>
      </c>
      <c r="L266">
        <v>0</v>
      </c>
    </row>
    <row r="267" spans="1:12" hidden="1" x14ac:dyDescent="0.35">
      <c r="A267">
        <v>1</v>
      </c>
      <c r="B267">
        <v>2021</v>
      </c>
      <c r="C267">
        <v>1871606764</v>
      </c>
      <c r="D267" t="s">
        <v>94</v>
      </c>
      <c r="E267">
        <v>434</v>
      </c>
      <c r="F267">
        <v>130</v>
      </c>
      <c r="G267">
        <v>198</v>
      </c>
      <c r="H267">
        <v>48</v>
      </c>
      <c r="I267">
        <v>1829996.96</v>
      </c>
      <c r="J267">
        <v>695852.36</v>
      </c>
      <c r="K267">
        <v>812403.72</v>
      </c>
      <c r="L267">
        <v>253655.79</v>
      </c>
    </row>
    <row r="268" spans="1:12" hidden="1" x14ac:dyDescent="0.35">
      <c r="A268">
        <v>1</v>
      </c>
      <c r="B268">
        <v>2020</v>
      </c>
      <c r="C268">
        <v>1568419976</v>
      </c>
      <c r="D268" t="s">
        <v>69</v>
      </c>
      <c r="E268">
        <v>5</v>
      </c>
      <c r="F268">
        <v>2</v>
      </c>
      <c r="G268">
        <v>3</v>
      </c>
      <c r="H268">
        <v>0</v>
      </c>
      <c r="I268">
        <v>31701.06</v>
      </c>
      <c r="J268">
        <v>15460.27</v>
      </c>
      <c r="K268">
        <v>16240.79</v>
      </c>
      <c r="L268">
        <v>0</v>
      </c>
    </row>
    <row r="269" spans="1:12" hidden="1" x14ac:dyDescent="0.35">
      <c r="A269">
        <v>1</v>
      </c>
      <c r="B269">
        <v>2021</v>
      </c>
      <c r="C269">
        <v>1699006148</v>
      </c>
      <c r="D269" t="s">
        <v>304</v>
      </c>
      <c r="E269">
        <v>1</v>
      </c>
      <c r="F269">
        <v>0</v>
      </c>
      <c r="G269">
        <v>0</v>
      </c>
      <c r="H269">
        <v>0</v>
      </c>
      <c r="I269">
        <v>6777.06</v>
      </c>
      <c r="J269">
        <v>0</v>
      </c>
      <c r="K269">
        <v>0</v>
      </c>
      <c r="L269">
        <v>0</v>
      </c>
    </row>
    <row r="270" spans="1:12" hidden="1" x14ac:dyDescent="0.35">
      <c r="A270">
        <v>0</v>
      </c>
      <c r="B270">
        <v>2019</v>
      </c>
      <c r="C270">
        <v>1346213469</v>
      </c>
      <c r="D270" t="s">
        <v>66</v>
      </c>
      <c r="E270">
        <v>150</v>
      </c>
      <c r="F270">
        <v>5</v>
      </c>
      <c r="G270">
        <v>84</v>
      </c>
      <c r="H270">
        <v>2</v>
      </c>
      <c r="J270">
        <v>0</v>
      </c>
      <c r="K270">
        <v>0</v>
      </c>
      <c r="L270">
        <v>0</v>
      </c>
    </row>
    <row r="271" spans="1:12" hidden="1" x14ac:dyDescent="0.35">
      <c r="A271">
        <v>0</v>
      </c>
      <c r="B271">
        <v>2020</v>
      </c>
      <c r="C271">
        <v>1013234723</v>
      </c>
      <c r="D271" t="s">
        <v>72</v>
      </c>
      <c r="E271">
        <v>39</v>
      </c>
      <c r="F271">
        <v>11</v>
      </c>
      <c r="G271">
        <v>19</v>
      </c>
      <c r="H271">
        <v>1</v>
      </c>
      <c r="J271">
        <v>0</v>
      </c>
      <c r="K271">
        <v>0</v>
      </c>
      <c r="L271">
        <v>0</v>
      </c>
    </row>
    <row r="272" spans="1:12" hidden="1" x14ac:dyDescent="0.35">
      <c r="A272">
        <v>1</v>
      </c>
      <c r="B272">
        <v>2019</v>
      </c>
      <c r="C272">
        <v>1215998323</v>
      </c>
      <c r="D272" t="s">
        <v>31</v>
      </c>
      <c r="E272">
        <v>15</v>
      </c>
      <c r="F272">
        <v>5</v>
      </c>
      <c r="G272">
        <v>6</v>
      </c>
      <c r="H272">
        <v>2</v>
      </c>
      <c r="I272">
        <v>70586.53</v>
      </c>
      <c r="J272">
        <v>15806.71</v>
      </c>
      <c r="K272">
        <v>22936.04</v>
      </c>
      <c r="L272">
        <v>0</v>
      </c>
    </row>
    <row r="273" spans="1:12" hidden="1" x14ac:dyDescent="0.35">
      <c r="A273">
        <v>0</v>
      </c>
      <c r="B273">
        <v>2021</v>
      </c>
      <c r="C273">
        <v>1477616571</v>
      </c>
      <c r="D273" t="s">
        <v>96</v>
      </c>
      <c r="E273">
        <v>37</v>
      </c>
      <c r="F273">
        <v>12</v>
      </c>
      <c r="G273">
        <v>21</v>
      </c>
      <c r="H273">
        <v>7</v>
      </c>
      <c r="J273">
        <v>0</v>
      </c>
      <c r="K273">
        <v>0</v>
      </c>
      <c r="L273">
        <v>0</v>
      </c>
    </row>
    <row r="274" spans="1:12" hidden="1" x14ac:dyDescent="0.35">
      <c r="A274">
        <v>1</v>
      </c>
      <c r="B274">
        <v>2021</v>
      </c>
      <c r="C274">
        <v>1225033020</v>
      </c>
      <c r="D274" t="s">
        <v>217</v>
      </c>
      <c r="E274">
        <v>1</v>
      </c>
      <c r="F274">
        <v>1</v>
      </c>
      <c r="G274">
        <v>0</v>
      </c>
      <c r="H274">
        <v>0</v>
      </c>
      <c r="I274">
        <v>0</v>
      </c>
      <c r="J274">
        <v>0</v>
      </c>
      <c r="K274">
        <v>0</v>
      </c>
      <c r="L274">
        <v>0</v>
      </c>
    </row>
    <row r="275" spans="1:12" hidden="1" x14ac:dyDescent="0.35">
      <c r="A275">
        <v>0</v>
      </c>
      <c r="B275">
        <v>2019</v>
      </c>
      <c r="C275">
        <v>1043224355</v>
      </c>
      <c r="D275" t="s">
        <v>53</v>
      </c>
      <c r="E275">
        <v>218</v>
      </c>
      <c r="F275">
        <v>61</v>
      </c>
      <c r="G275">
        <v>135</v>
      </c>
      <c r="H275">
        <v>22</v>
      </c>
      <c r="J275">
        <v>0</v>
      </c>
      <c r="K275">
        <v>0</v>
      </c>
      <c r="L275">
        <v>0</v>
      </c>
    </row>
    <row r="276" spans="1:12" hidden="1" x14ac:dyDescent="0.35">
      <c r="A276">
        <v>0</v>
      </c>
      <c r="B276">
        <v>2021</v>
      </c>
      <c r="C276">
        <v>1760421713</v>
      </c>
      <c r="D276" t="s">
        <v>52</v>
      </c>
      <c r="E276">
        <v>81</v>
      </c>
      <c r="F276">
        <v>19</v>
      </c>
      <c r="G276">
        <v>54</v>
      </c>
      <c r="H276">
        <v>9</v>
      </c>
      <c r="J276">
        <v>0</v>
      </c>
      <c r="K276">
        <v>0</v>
      </c>
      <c r="L276">
        <v>0</v>
      </c>
    </row>
    <row r="277" spans="1:12" hidden="1" x14ac:dyDescent="0.35">
      <c r="A277">
        <v>1</v>
      </c>
      <c r="B277">
        <v>2019</v>
      </c>
      <c r="C277">
        <v>1003089491</v>
      </c>
      <c r="D277" t="s">
        <v>51</v>
      </c>
      <c r="E277">
        <v>39</v>
      </c>
      <c r="F277">
        <v>10</v>
      </c>
      <c r="G277">
        <v>21</v>
      </c>
      <c r="H277">
        <v>2</v>
      </c>
      <c r="I277">
        <v>186490.68</v>
      </c>
      <c r="J277">
        <v>60280.7</v>
      </c>
      <c r="K277">
        <v>99615.49</v>
      </c>
      <c r="L277">
        <v>13484.61</v>
      </c>
    </row>
    <row r="278" spans="1:12" hidden="1" x14ac:dyDescent="0.35">
      <c r="A278">
        <v>1</v>
      </c>
      <c r="B278">
        <v>2019</v>
      </c>
      <c r="C278">
        <v>1396714663</v>
      </c>
      <c r="D278" t="s">
        <v>335</v>
      </c>
      <c r="E278">
        <v>1</v>
      </c>
      <c r="F278">
        <v>0</v>
      </c>
      <c r="G278">
        <v>1</v>
      </c>
      <c r="H278">
        <v>0</v>
      </c>
      <c r="I278">
        <v>3375.96</v>
      </c>
      <c r="J278">
        <v>0</v>
      </c>
      <c r="K278">
        <v>3375.96</v>
      </c>
      <c r="L278">
        <v>0</v>
      </c>
    </row>
    <row r="279" spans="1:12" hidden="1" x14ac:dyDescent="0.35">
      <c r="A279">
        <v>0</v>
      </c>
      <c r="B279">
        <v>2019</v>
      </c>
      <c r="C279">
        <v>1487647590</v>
      </c>
      <c r="D279" t="s">
        <v>77</v>
      </c>
      <c r="E279">
        <v>3</v>
      </c>
      <c r="F279">
        <v>0</v>
      </c>
      <c r="G279">
        <v>1</v>
      </c>
      <c r="H279">
        <v>0</v>
      </c>
      <c r="J279">
        <v>0</v>
      </c>
      <c r="K279">
        <v>0</v>
      </c>
      <c r="L279">
        <v>0</v>
      </c>
    </row>
    <row r="280" spans="1:12" hidden="1" x14ac:dyDescent="0.35">
      <c r="A280">
        <v>1</v>
      </c>
      <c r="B280">
        <v>2020</v>
      </c>
      <c r="C280">
        <v>1760513980</v>
      </c>
      <c r="D280" t="s">
        <v>342</v>
      </c>
      <c r="E280">
        <v>1</v>
      </c>
      <c r="F280">
        <v>1</v>
      </c>
      <c r="G280">
        <v>0</v>
      </c>
      <c r="H280">
        <v>0</v>
      </c>
      <c r="I280">
        <v>1</v>
      </c>
      <c r="J280">
        <v>1</v>
      </c>
      <c r="K280">
        <v>0</v>
      </c>
      <c r="L280">
        <v>0</v>
      </c>
    </row>
    <row r="281" spans="1:12" hidden="1" x14ac:dyDescent="0.35">
      <c r="A281">
        <v>1</v>
      </c>
      <c r="B281">
        <v>2019</v>
      </c>
      <c r="C281">
        <v>1669462420</v>
      </c>
      <c r="D281" t="s">
        <v>62</v>
      </c>
      <c r="E281">
        <v>6</v>
      </c>
      <c r="F281">
        <v>3</v>
      </c>
      <c r="G281">
        <v>4</v>
      </c>
      <c r="H281">
        <v>1</v>
      </c>
      <c r="I281">
        <v>37268.42</v>
      </c>
      <c r="J281">
        <v>24741.759999999998</v>
      </c>
      <c r="K281">
        <v>22333.65</v>
      </c>
      <c r="L281">
        <v>9806.99</v>
      </c>
    </row>
    <row r="282" spans="1:12" hidden="1" x14ac:dyDescent="0.35">
      <c r="A282">
        <v>1</v>
      </c>
      <c r="B282">
        <v>2021</v>
      </c>
      <c r="C282">
        <v>1770573222</v>
      </c>
      <c r="D282" t="s">
        <v>127</v>
      </c>
      <c r="E282">
        <v>24</v>
      </c>
      <c r="F282">
        <v>11</v>
      </c>
      <c r="G282">
        <v>11</v>
      </c>
      <c r="H282">
        <v>4</v>
      </c>
      <c r="I282">
        <v>110308.97</v>
      </c>
      <c r="J282">
        <v>54632</v>
      </c>
      <c r="K282">
        <v>60065.02</v>
      </c>
      <c r="L282">
        <v>20022</v>
      </c>
    </row>
    <row r="283" spans="1:12" hidden="1" x14ac:dyDescent="0.35">
      <c r="A283">
        <v>0</v>
      </c>
      <c r="B283">
        <v>2021</v>
      </c>
      <c r="C283">
        <v>1104982917</v>
      </c>
      <c r="D283" t="s">
        <v>266</v>
      </c>
      <c r="E283">
        <v>86</v>
      </c>
      <c r="F283">
        <v>35</v>
      </c>
      <c r="G283">
        <v>50</v>
      </c>
      <c r="H283">
        <v>16</v>
      </c>
      <c r="J283">
        <v>0</v>
      </c>
      <c r="K283">
        <v>0</v>
      </c>
      <c r="L283">
        <v>0</v>
      </c>
    </row>
    <row r="284" spans="1:12" hidden="1" x14ac:dyDescent="0.35">
      <c r="A284">
        <v>1</v>
      </c>
      <c r="B284">
        <v>2021</v>
      </c>
      <c r="C284">
        <v>1932182599</v>
      </c>
      <c r="D284" t="s">
        <v>3575</v>
      </c>
      <c r="E284">
        <v>106</v>
      </c>
      <c r="F284">
        <v>32</v>
      </c>
      <c r="G284">
        <v>52</v>
      </c>
      <c r="H284">
        <v>10</v>
      </c>
      <c r="I284">
        <v>421565.02</v>
      </c>
      <c r="J284">
        <v>163323.51</v>
      </c>
      <c r="K284">
        <v>201027.48</v>
      </c>
      <c r="L284">
        <v>54138.59</v>
      </c>
    </row>
    <row r="285" spans="1:12" hidden="1" x14ac:dyDescent="0.35">
      <c r="A285">
        <v>1</v>
      </c>
      <c r="B285">
        <v>2020</v>
      </c>
      <c r="C285">
        <v>1376546440</v>
      </c>
      <c r="D285" t="s">
        <v>59</v>
      </c>
      <c r="E285">
        <v>233</v>
      </c>
      <c r="F285">
        <v>81</v>
      </c>
      <c r="G285">
        <v>91</v>
      </c>
      <c r="H285">
        <v>15</v>
      </c>
      <c r="I285">
        <v>956548.36</v>
      </c>
      <c r="J285">
        <v>422568.53</v>
      </c>
      <c r="K285">
        <v>343765.72</v>
      </c>
      <c r="L285">
        <v>78374.539999999994</v>
      </c>
    </row>
    <row r="286" spans="1:12" hidden="1" x14ac:dyDescent="0.35">
      <c r="A286">
        <v>1</v>
      </c>
      <c r="B286">
        <v>2020</v>
      </c>
      <c r="C286">
        <v>1457389298</v>
      </c>
      <c r="D286" t="s">
        <v>342</v>
      </c>
      <c r="E286">
        <v>1</v>
      </c>
      <c r="F286">
        <v>0</v>
      </c>
      <c r="G286">
        <v>1</v>
      </c>
      <c r="H286">
        <v>0</v>
      </c>
      <c r="I286">
        <v>0</v>
      </c>
      <c r="J286">
        <v>0</v>
      </c>
      <c r="K286">
        <v>0</v>
      </c>
      <c r="L286">
        <v>0</v>
      </c>
    </row>
    <row r="287" spans="1:12" hidden="1" x14ac:dyDescent="0.35">
      <c r="A287">
        <v>1</v>
      </c>
      <c r="B287">
        <v>2021</v>
      </c>
      <c r="C287">
        <v>1609846088</v>
      </c>
      <c r="D287" t="s">
        <v>258</v>
      </c>
      <c r="E287">
        <v>11</v>
      </c>
      <c r="F287">
        <v>5</v>
      </c>
      <c r="G287">
        <v>5</v>
      </c>
      <c r="H287">
        <v>0</v>
      </c>
      <c r="I287">
        <v>62264.79</v>
      </c>
      <c r="J287">
        <v>33713.93</v>
      </c>
      <c r="K287">
        <v>23034.38</v>
      </c>
      <c r="L287">
        <v>0</v>
      </c>
    </row>
    <row r="288" spans="1:12" hidden="1" x14ac:dyDescent="0.35">
      <c r="A288">
        <v>0</v>
      </c>
      <c r="B288">
        <v>2021</v>
      </c>
      <c r="C288">
        <v>1952332801</v>
      </c>
      <c r="D288" t="s">
        <v>6</v>
      </c>
      <c r="E288">
        <v>74</v>
      </c>
      <c r="F288">
        <v>23</v>
      </c>
      <c r="G288">
        <v>35</v>
      </c>
      <c r="H288">
        <v>7</v>
      </c>
      <c r="J288">
        <v>0</v>
      </c>
      <c r="K288">
        <v>0</v>
      </c>
      <c r="L288">
        <v>0</v>
      </c>
    </row>
    <row r="289" spans="1:12" hidden="1" x14ac:dyDescent="0.35">
      <c r="A289">
        <v>1</v>
      </c>
      <c r="B289">
        <v>2020</v>
      </c>
      <c r="C289">
        <v>1396790325</v>
      </c>
      <c r="D289" t="s">
        <v>68</v>
      </c>
      <c r="E289">
        <v>1</v>
      </c>
      <c r="F289">
        <v>1</v>
      </c>
      <c r="G289">
        <v>0</v>
      </c>
      <c r="H289">
        <v>0</v>
      </c>
      <c r="I289">
        <v>0</v>
      </c>
      <c r="J289">
        <v>0</v>
      </c>
      <c r="K289">
        <v>0</v>
      </c>
      <c r="L289">
        <v>0</v>
      </c>
    </row>
    <row r="290" spans="1:12" hidden="1" x14ac:dyDescent="0.35">
      <c r="A290">
        <v>1</v>
      </c>
      <c r="B290">
        <v>2020</v>
      </c>
      <c r="C290">
        <v>1740291400</v>
      </c>
      <c r="D290" t="s">
        <v>44</v>
      </c>
      <c r="E290">
        <v>23</v>
      </c>
      <c r="F290">
        <v>4</v>
      </c>
      <c r="G290">
        <v>13</v>
      </c>
      <c r="H290">
        <v>1</v>
      </c>
      <c r="I290">
        <v>114048.63</v>
      </c>
      <c r="J290">
        <v>27349.49</v>
      </c>
      <c r="K290">
        <v>64975.6</v>
      </c>
      <c r="L290">
        <v>8000.05</v>
      </c>
    </row>
    <row r="291" spans="1:12" hidden="1" x14ac:dyDescent="0.35">
      <c r="A291">
        <v>1</v>
      </c>
      <c r="B291">
        <v>2020</v>
      </c>
      <c r="C291">
        <v>1548202641</v>
      </c>
      <c r="D291" t="s">
        <v>58</v>
      </c>
      <c r="E291">
        <v>1</v>
      </c>
      <c r="F291">
        <v>0</v>
      </c>
      <c r="G291">
        <v>0</v>
      </c>
      <c r="H291">
        <v>0</v>
      </c>
      <c r="I291">
        <v>3261.53</v>
      </c>
      <c r="J291">
        <v>0</v>
      </c>
      <c r="K291">
        <v>0</v>
      </c>
      <c r="L291">
        <v>0</v>
      </c>
    </row>
    <row r="292" spans="1:12" hidden="1" x14ac:dyDescent="0.35">
      <c r="A292">
        <v>0</v>
      </c>
      <c r="B292">
        <v>2021</v>
      </c>
      <c r="C292">
        <v>1720030703</v>
      </c>
      <c r="D292" t="s">
        <v>128</v>
      </c>
      <c r="E292">
        <v>13</v>
      </c>
      <c r="F292">
        <v>6</v>
      </c>
      <c r="G292">
        <v>7</v>
      </c>
      <c r="H292">
        <v>1</v>
      </c>
      <c r="J292">
        <v>0</v>
      </c>
      <c r="K292">
        <v>0</v>
      </c>
      <c r="L292">
        <v>0</v>
      </c>
    </row>
    <row r="293" spans="1:12" hidden="1" x14ac:dyDescent="0.35">
      <c r="A293">
        <v>0</v>
      </c>
      <c r="B293">
        <v>2020</v>
      </c>
      <c r="C293">
        <v>1518998699</v>
      </c>
      <c r="D293" t="s">
        <v>73</v>
      </c>
      <c r="E293">
        <v>96</v>
      </c>
      <c r="F293">
        <v>35</v>
      </c>
      <c r="G293">
        <v>46</v>
      </c>
      <c r="H293">
        <v>11</v>
      </c>
      <c r="J293">
        <v>0</v>
      </c>
      <c r="K293">
        <v>0</v>
      </c>
      <c r="L293">
        <v>0</v>
      </c>
    </row>
    <row r="294" spans="1:12" hidden="1" x14ac:dyDescent="0.35">
      <c r="A294">
        <v>1</v>
      </c>
      <c r="B294">
        <v>2019</v>
      </c>
      <c r="C294">
        <v>1164464921</v>
      </c>
      <c r="D294" t="s">
        <v>30</v>
      </c>
      <c r="E294">
        <v>773</v>
      </c>
      <c r="F294">
        <v>236</v>
      </c>
      <c r="G294">
        <v>345</v>
      </c>
      <c r="H294">
        <v>61</v>
      </c>
      <c r="I294">
        <v>3529067.16</v>
      </c>
      <c r="J294">
        <v>1415017.86</v>
      </c>
      <c r="K294">
        <v>1460901.19</v>
      </c>
      <c r="L294">
        <v>346107.01</v>
      </c>
    </row>
    <row r="295" spans="1:12" hidden="1" x14ac:dyDescent="0.35">
      <c r="A295">
        <v>1</v>
      </c>
      <c r="B295">
        <v>2019</v>
      </c>
      <c r="C295">
        <v>1982720249</v>
      </c>
      <c r="D295" t="s">
        <v>3668</v>
      </c>
      <c r="E295">
        <v>1</v>
      </c>
      <c r="F295">
        <v>0</v>
      </c>
      <c r="G295">
        <v>1</v>
      </c>
      <c r="H295">
        <v>0</v>
      </c>
      <c r="I295">
        <v>2662.22</v>
      </c>
      <c r="J295">
        <v>0</v>
      </c>
      <c r="K295">
        <v>2662.22</v>
      </c>
      <c r="L295">
        <v>0</v>
      </c>
    </row>
    <row r="296" spans="1:12" hidden="1" x14ac:dyDescent="0.35">
      <c r="A296">
        <v>1</v>
      </c>
      <c r="B296">
        <v>2020</v>
      </c>
      <c r="C296">
        <v>1992799050</v>
      </c>
      <c r="D296" t="s">
        <v>65</v>
      </c>
      <c r="E296">
        <v>1</v>
      </c>
      <c r="F296">
        <v>0</v>
      </c>
      <c r="G296">
        <v>0</v>
      </c>
      <c r="H296">
        <v>0</v>
      </c>
      <c r="I296">
        <v>0</v>
      </c>
      <c r="J296">
        <v>0</v>
      </c>
      <c r="K296">
        <v>0</v>
      </c>
      <c r="L296">
        <v>0</v>
      </c>
    </row>
    <row r="297" spans="1:12" hidden="1" x14ac:dyDescent="0.35">
      <c r="A297">
        <v>0</v>
      </c>
      <c r="B297">
        <v>2021</v>
      </c>
      <c r="C297">
        <v>1083605661</v>
      </c>
      <c r="D297" t="s">
        <v>198</v>
      </c>
      <c r="E297">
        <v>54</v>
      </c>
      <c r="F297">
        <v>17</v>
      </c>
      <c r="G297">
        <v>31</v>
      </c>
      <c r="H297">
        <v>4</v>
      </c>
      <c r="J297">
        <v>0</v>
      </c>
      <c r="K297">
        <v>0</v>
      </c>
      <c r="L297">
        <v>0</v>
      </c>
    </row>
    <row r="298" spans="1:12" hidden="1" x14ac:dyDescent="0.35">
      <c r="A298">
        <v>0</v>
      </c>
      <c r="B298">
        <v>2020</v>
      </c>
      <c r="C298">
        <v>1598755324</v>
      </c>
      <c r="D298" t="s">
        <v>76</v>
      </c>
      <c r="E298">
        <v>8</v>
      </c>
      <c r="F298">
        <v>1</v>
      </c>
      <c r="G298">
        <v>6</v>
      </c>
      <c r="H298">
        <v>1</v>
      </c>
      <c r="J298">
        <v>0</v>
      </c>
      <c r="K298">
        <v>0</v>
      </c>
      <c r="L298">
        <v>0</v>
      </c>
    </row>
    <row r="299" spans="1:12" hidden="1" x14ac:dyDescent="0.35">
      <c r="A299">
        <v>0</v>
      </c>
      <c r="B299">
        <v>2021</v>
      </c>
      <c r="C299">
        <v>1770573222</v>
      </c>
      <c r="D299" t="s">
        <v>127</v>
      </c>
      <c r="E299">
        <v>19</v>
      </c>
      <c r="F299">
        <v>7</v>
      </c>
      <c r="G299">
        <v>14</v>
      </c>
      <c r="H299">
        <v>4</v>
      </c>
      <c r="J299">
        <v>0</v>
      </c>
      <c r="K299">
        <v>0</v>
      </c>
      <c r="L299">
        <v>0</v>
      </c>
    </row>
    <row r="300" spans="1:12" hidden="1" x14ac:dyDescent="0.35">
      <c r="A300">
        <v>1</v>
      </c>
      <c r="B300">
        <v>2021</v>
      </c>
      <c r="C300">
        <v>1689691214</v>
      </c>
      <c r="D300" t="s">
        <v>342</v>
      </c>
      <c r="E300">
        <v>1</v>
      </c>
      <c r="F300">
        <v>1</v>
      </c>
      <c r="G300">
        <v>0</v>
      </c>
      <c r="H300">
        <v>0</v>
      </c>
      <c r="I300">
        <v>0</v>
      </c>
      <c r="J300">
        <v>0</v>
      </c>
      <c r="K300">
        <v>0</v>
      </c>
      <c r="L300">
        <v>0</v>
      </c>
    </row>
    <row r="301" spans="1:12" hidden="1" x14ac:dyDescent="0.35">
      <c r="A301">
        <v>0</v>
      </c>
      <c r="B301">
        <v>2019</v>
      </c>
      <c r="C301">
        <v>1922079094</v>
      </c>
      <c r="D301" t="s">
        <v>71</v>
      </c>
      <c r="E301">
        <v>46</v>
      </c>
      <c r="F301">
        <v>24</v>
      </c>
      <c r="G301">
        <v>21</v>
      </c>
      <c r="H301">
        <v>7</v>
      </c>
      <c r="J301">
        <v>0</v>
      </c>
      <c r="K301">
        <v>0</v>
      </c>
      <c r="L301">
        <v>0</v>
      </c>
    </row>
    <row r="302" spans="1:12" hidden="1" x14ac:dyDescent="0.35">
      <c r="A302">
        <v>1</v>
      </c>
      <c r="B302">
        <v>2019</v>
      </c>
      <c r="C302">
        <v>1205176062</v>
      </c>
      <c r="D302" t="s">
        <v>55</v>
      </c>
      <c r="E302">
        <v>4</v>
      </c>
      <c r="F302">
        <v>0</v>
      </c>
      <c r="G302">
        <v>1</v>
      </c>
      <c r="H302">
        <v>0</v>
      </c>
      <c r="I302">
        <v>5173.6899999999996</v>
      </c>
      <c r="J302">
        <v>0</v>
      </c>
      <c r="K302">
        <v>4719.1400000000003</v>
      </c>
      <c r="L302">
        <v>0</v>
      </c>
    </row>
    <row r="303" spans="1:12" hidden="1" x14ac:dyDescent="0.35">
      <c r="A303">
        <v>1</v>
      </c>
      <c r="B303">
        <v>2021</v>
      </c>
      <c r="C303">
        <v>1063426377</v>
      </c>
      <c r="D303" t="s">
        <v>316</v>
      </c>
      <c r="E303">
        <v>1522</v>
      </c>
      <c r="F303">
        <v>479</v>
      </c>
      <c r="G303">
        <v>787</v>
      </c>
      <c r="H303">
        <v>151</v>
      </c>
      <c r="I303">
        <v>11327029.310000001</v>
      </c>
      <c r="J303">
        <v>4725314.08</v>
      </c>
      <c r="K303">
        <v>5445521.0800000001</v>
      </c>
      <c r="L303">
        <v>1408725.14</v>
      </c>
    </row>
    <row r="304" spans="1:12" hidden="1" x14ac:dyDescent="0.35">
      <c r="A304">
        <v>1</v>
      </c>
      <c r="B304">
        <v>2019</v>
      </c>
      <c r="C304">
        <v>1780667923</v>
      </c>
      <c r="D304" t="s">
        <v>63</v>
      </c>
      <c r="E304">
        <v>1</v>
      </c>
      <c r="F304">
        <v>0</v>
      </c>
      <c r="G304">
        <v>0</v>
      </c>
      <c r="H304">
        <v>0</v>
      </c>
      <c r="I304">
        <v>0</v>
      </c>
      <c r="J304">
        <v>0</v>
      </c>
      <c r="K304">
        <v>0</v>
      </c>
      <c r="L304">
        <v>0</v>
      </c>
    </row>
    <row r="305" spans="1:12" hidden="1" x14ac:dyDescent="0.35">
      <c r="A305">
        <v>1</v>
      </c>
      <c r="B305">
        <v>2019</v>
      </c>
      <c r="C305">
        <v>1134131030</v>
      </c>
      <c r="D305" t="s">
        <v>342</v>
      </c>
      <c r="E305">
        <v>1</v>
      </c>
      <c r="F305">
        <v>1</v>
      </c>
      <c r="G305">
        <v>0</v>
      </c>
      <c r="H305">
        <v>0</v>
      </c>
      <c r="I305">
        <v>0</v>
      </c>
      <c r="J305">
        <v>0</v>
      </c>
      <c r="K305">
        <v>0</v>
      </c>
      <c r="L305">
        <v>0</v>
      </c>
    </row>
    <row r="306" spans="1:12" hidden="1" x14ac:dyDescent="0.35">
      <c r="A306">
        <v>1</v>
      </c>
      <c r="B306">
        <v>2019</v>
      </c>
      <c r="C306">
        <v>1215917224</v>
      </c>
      <c r="D306" t="s">
        <v>83</v>
      </c>
      <c r="E306">
        <v>170</v>
      </c>
      <c r="F306">
        <v>52</v>
      </c>
      <c r="G306">
        <v>75</v>
      </c>
      <c r="H306">
        <v>13</v>
      </c>
      <c r="I306">
        <v>602514.87</v>
      </c>
      <c r="J306">
        <v>230545.43</v>
      </c>
      <c r="K306">
        <v>250012.9</v>
      </c>
      <c r="L306">
        <v>64062.720000000001</v>
      </c>
    </row>
    <row r="307" spans="1:12" hidden="1" x14ac:dyDescent="0.35">
      <c r="A307">
        <v>1</v>
      </c>
      <c r="B307">
        <v>2019</v>
      </c>
      <c r="C307">
        <v>1760426969</v>
      </c>
      <c r="D307" t="s">
        <v>74</v>
      </c>
      <c r="E307">
        <v>3</v>
      </c>
      <c r="F307">
        <v>1</v>
      </c>
      <c r="G307">
        <v>2</v>
      </c>
      <c r="H307">
        <v>0</v>
      </c>
      <c r="I307">
        <v>17519.61</v>
      </c>
      <c r="J307">
        <v>5961.42</v>
      </c>
      <c r="K307">
        <v>11558.19</v>
      </c>
      <c r="L307">
        <v>0</v>
      </c>
    </row>
    <row r="308" spans="1:12" hidden="1" x14ac:dyDescent="0.35">
      <c r="A308">
        <v>0</v>
      </c>
      <c r="B308">
        <v>2020</v>
      </c>
      <c r="C308">
        <v>1073569331</v>
      </c>
      <c r="D308" t="s">
        <v>85</v>
      </c>
      <c r="E308">
        <v>25</v>
      </c>
      <c r="F308">
        <v>6</v>
      </c>
      <c r="G308">
        <v>17</v>
      </c>
      <c r="H308">
        <v>3</v>
      </c>
      <c r="J308">
        <v>0</v>
      </c>
      <c r="K308">
        <v>0</v>
      </c>
      <c r="L308">
        <v>0</v>
      </c>
    </row>
    <row r="309" spans="1:12" hidden="1" x14ac:dyDescent="0.35">
      <c r="A309">
        <v>1</v>
      </c>
      <c r="B309">
        <v>2021</v>
      </c>
      <c r="C309">
        <v>1003923434</v>
      </c>
      <c r="D309" t="s">
        <v>174</v>
      </c>
      <c r="E309">
        <v>568</v>
      </c>
      <c r="F309">
        <v>227</v>
      </c>
      <c r="G309">
        <v>251</v>
      </c>
      <c r="H309">
        <v>62</v>
      </c>
      <c r="I309">
        <v>2918883.19</v>
      </c>
      <c r="J309">
        <v>1459839.06</v>
      </c>
      <c r="K309">
        <v>1207216.42</v>
      </c>
      <c r="L309">
        <v>401076.2</v>
      </c>
    </row>
    <row r="310" spans="1:12" hidden="1" x14ac:dyDescent="0.35">
      <c r="A310">
        <v>1</v>
      </c>
      <c r="B310">
        <v>2020</v>
      </c>
      <c r="C310">
        <v>1760421713</v>
      </c>
      <c r="D310" t="s">
        <v>52</v>
      </c>
      <c r="E310">
        <v>696</v>
      </c>
      <c r="F310">
        <v>215</v>
      </c>
      <c r="G310">
        <v>301</v>
      </c>
      <c r="H310">
        <v>53</v>
      </c>
      <c r="I310">
        <v>2887646.35</v>
      </c>
      <c r="J310">
        <v>1097659.6599999999</v>
      </c>
      <c r="K310">
        <v>1184877.1299999999</v>
      </c>
      <c r="L310">
        <v>272469.69</v>
      </c>
    </row>
    <row r="311" spans="1:12" hidden="1" x14ac:dyDescent="0.35">
      <c r="A311">
        <v>0</v>
      </c>
      <c r="B311">
        <v>2019</v>
      </c>
      <c r="C311">
        <v>1376577247</v>
      </c>
      <c r="D311" t="s">
        <v>80</v>
      </c>
      <c r="E311">
        <v>135</v>
      </c>
      <c r="F311">
        <v>53</v>
      </c>
      <c r="G311">
        <v>52</v>
      </c>
      <c r="H311">
        <v>16</v>
      </c>
      <c r="J311">
        <v>0</v>
      </c>
      <c r="K311">
        <v>0</v>
      </c>
      <c r="L311">
        <v>0</v>
      </c>
    </row>
    <row r="312" spans="1:12" hidden="1" x14ac:dyDescent="0.35">
      <c r="A312">
        <v>1</v>
      </c>
      <c r="B312">
        <v>2019</v>
      </c>
      <c r="C312">
        <v>1306938071</v>
      </c>
      <c r="D312" t="s">
        <v>3697</v>
      </c>
      <c r="E312">
        <v>1</v>
      </c>
      <c r="F312">
        <v>1</v>
      </c>
      <c r="G312">
        <v>0</v>
      </c>
      <c r="H312">
        <v>0</v>
      </c>
      <c r="I312">
        <v>5198.3100000000004</v>
      </c>
      <c r="J312">
        <v>5198.3100000000004</v>
      </c>
      <c r="K312">
        <v>0</v>
      </c>
      <c r="L312">
        <v>0</v>
      </c>
    </row>
    <row r="313" spans="1:12" hidden="1" x14ac:dyDescent="0.35">
      <c r="A313">
        <v>1</v>
      </c>
      <c r="B313">
        <v>2021</v>
      </c>
      <c r="C313">
        <v>1154355188</v>
      </c>
      <c r="D313" t="s">
        <v>3621</v>
      </c>
      <c r="E313">
        <v>1</v>
      </c>
      <c r="F313">
        <v>1</v>
      </c>
      <c r="G313">
        <v>0</v>
      </c>
      <c r="H313">
        <v>0</v>
      </c>
      <c r="I313">
        <v>5961.42</v>
      </c>
      <c r="J313">
        <v>5961.42</v>
      </c>
      <c r="K313">
        <v>0</v>
      </c>
      <c r="L313">
        <v>0</v>
      </c>
    </row>
    <row r="314" spans="1:12" hidden="1" x14ac:dyDescent="0.35">
      <c r="A314">
        <v>1</v>
      </c>
      <c r="B314">
        <v>2021</v>
      </c>
      <c r="C314">
        <v>1780667923</v>
      </c>
      <c r="D314" t="s">
        <v>63</v>
      </c>
      <c r="E314">
        <v>1</v>
      </c>
      <c r="F314">
        <v>0</v>
      </c>
      <c r="G314">
        <v>1</v>
      </c>
      <c r="H314">
        <v>0</v>
      </c>
      <c r="I314">
        <v>0</v>
      </c>
      <c r="J314">
        <v>0</v>
      </c>
      <c r="K314">
        <v>0</v>
      </c>
      <c r="L314">
        <v>0</v>
      </c>
    </row>
    <row r="315" spans="1:12" hidden="1" x14ac:dyDescent="0.35">
      <c r="A315">
        <v>1</v>
      </c>
      <c r="B315">
        <v>2019</v>
      </c>
      <c r="C315">
        <v>1063572733</v>
      </c>
      <c r="D315" t="s">
        <v>50</v>
      </c>
      <c r="E315">
        <v>1</v>
      </c>
      <c r="F315">
        <v>0</v>
      </c>
      <c r="G315">
        <v>1</v>
      </c>
      <c r="H315">
        <v>0</v>
      </c>
      <c r="I315">
        <v>4252.29</v>
      </c>
      <c r="J315">
        <v>0</v>
      </c>
      <c r="K315">
        <v>4252.29</v>
      </c>
      <c r="L315">
        <v>0</v>
      </c>
    </row>
    <row r="316" spans="1:12" hidden="1" x14ac:dyDescent="0.35">
      <c r="A316">
        <v>0</v>
      </c>
      <c r="B316">
        <v>2020</v>
      </c>
      <c r="C316">
        <v>1205865789</v>
      </c>
      <c r="D316" t="s">
        <v>75</v>
      </c>
      <c r="E316">
        <v>6</v>
      </c>
      <c r="F316">
        <v>1</v>
      </c>
      <c r="G316">
        <v>3</v>
      </c>
      <c r="H316">
        <v>0</v>
      </c>
      <c r="J316">
        <v>0</v>
      </c>
      <c r="K316">
        <v>0</v>
      </c>
      <c r="L316">
        <v>0</v>
      </c>
    </row>
    <row r="317" spans="1:12" hidden="1" x14ac:dyDescent="0.35">
      <c r="A317">
        <v>1</v>
      </c>
      <c r="B317">
        <v>2021</v>
      </c>
      <c r="C317">
        <v>1104808062</v>
      </c>
      <c r="D317" t="s">
        <v>12</v>
      </c>
      <c r="E317">
        <v>986</v>
      </c>
      <c r="F317">
        <v>299</v>
      </c>
      <c r="G317">
        <v>472</v>
      </c>
      <c r="H317">
        <v>79</v>
      </c>
      <c r="I317">
        <v>4450547.97</v>
      </c>
      <c r="J317">
        <v>1755503.15</v>
      </c>
      <c r="K317">
        <v>2011673.13</v>
      </c>
      <c r="L317">
        <v>456645.19</v>
      </c>
    </row>
    <row r="318" spans="1:12" hidden="1" x14ac:dyDescent="0.35">
      <c r="A318">
        <v>0</v>
      </c>
      <c r="B318">
        <v>2019</v>
      </c>
      <c r="C318">
        <v>1124032982</v>
      </c>
      <c r="D318" t="s">
        <v>56</v>
      </c>
      <c r="E318">
        <v>107</v>
      </c>
      <c r="F318">
        <v>25</v>
      </c>
      <c r="G318">
        <v>56</v>
      </c>
      <c r="H318">
        <v>6</v>
      </c>
      <c r="J318">
        <v>0</v>
      </c>
      <c r="K318">
        <v>0</v>
      </c>
      <c r="L318">
        <v>0</v>
      </c>
    </row>
    <row r="319" spans="1:12" hidden="1" x14ac:dyDescent="0.35">
      <c r="A319">
        <v>1</v>
      </c>
      <c r="B319">
        <v>2019</v>
      </c>
      <c r="C319">
        <v>1497770424</v>
      </c>
      <c r="D319" t="s">
        <v>342</v>
      </c>
      <c r="E319">
        <v>1</v>
      </c>
      <c r="F319">
        <v>0</v>
      </c>
      <c r="G319">
        <v>1</v>
      </c>
      <c r="H319">
        <v>0</v>
      </c>
      <c r="I319">
        <v>2819.96</v>
      </c>
      <c r="J319">
        <v>0</v>
      </c>
      <c r="K319">
        <v>2819.96</v>
      </c>
      <c r="L319">
        <v>0</v>
      </c>
    </row>
    <row r="320" spans="1:12" hidden="1" x14ac:dyDescent="0.35">
      <c r="A320">
        <v>1</v>
      </c>
      <c r="B320">
        <v>2020</v>
      </c>
      <c r="C320">
        <v>1902901333</v>
      </c>
      <c r="D320" t="s">
        <v>81</v>
      </c>
      <c r="E320">
        <v>3</v>
      </c>
      <c r="F320">
        <v>2</v>
      </c>
      <c r="G320">
        <v>1</v>
      </c>
      <c r="H320">
        <v>0</v>
      </c>
      <c r="I320">
        <v>10586.79</v>
      </c>
      <c r="J320">
        <v>7325.26</v>
      </c>
      <c r="K320">
        <v>3261.53</v>
      </c>
      <c r="L320">
        <v>0</v>
      </c>
    </row>
    <row r="321" spans="1:12" hidden="1" x14ac:dyDescent="0.35">
      <c r="A321">
        <v>0</v>
      </c>
      <c r="B321">
        <v>2021</v>
      </c>
      <c r="C321">
        <v>1962579029</v>
      </c>
      <c r="D321" t="s">
        <v>257</v>
      </c>
      <c r="E321">
        <v>1</v>
      </c>
      <c r="F321">
        <v>1</v>
      </c>
      <c r="G321">
        <v>0</v>
      </c>
      <c r="H321">
        <v>0</v>
      </c>
      <c r="K321">
        <v>0</v>
      </c>
      <c r="L321">
        <v>0</v>
      </c>
    </row>
    <row r="322" spans="1:12" hidden="1" x14ac:dyDescent="0.35">
      <c r="A322">
        <v>1</v>
      </c>
      <c r="B322">
        <v>2019</v>
      </c>
      <c r="C322">
        <v>1538115696</v>
      </c>
      <c r="D322" t="s">
        <v>226</v>
      </c>
      <c r="E322">
        <v>1</v>
      </c>
      <c r="F322">
        <v>1</v>
      </c>
      <c r="G322">
        <v>1</v>
      </c>
      <c r="H322">
        <v>1</v>
      </c>
      <c r="I322">
        <v>0</v>
      </c>
      <c r="J322">
        <v>0</v>
      </c>
      <c r="K322">
        <v>0</v>
      </c>
      <c r="L322">
        <v>0</v>
      </c>
    </row>
    <row r="323" spans="1:12" hidden="1" x14ac:dyDescent="0.35">
      <c r="A323">
        <v>1</v>
      </c>
      <c r="B323">
        <v>2021</v>
      </c>
      <c r="C323">
        <v>1811991227</v>
      </c>
      <c r="D323" t="s">
        <v>3593</v>
      </c>
      <c r="E323">
        <v>1</v>
      </c>
      <c r="F323">
        <v>0</v>
      </c>
      <c r="G323">
        <v>0</v>
      </c>
      <c r="H323">
        <v>0</v>
      </c>
      <c r="I323">
        <v>2800</v>
      </c>
      <c r="J323">
        <v>0</v>
      </c>
      <c r="K323">
        <v>0</v>
      </c>
      <c r="L323">
        <v>0</v>
      </c>
    </row>
    <row r="324" spans="1:12" hidden="1" x14ac:dyDescent="0.35">
      <c r="A324">
        <v>1</v>
      </c>
      <c r="B324">
        <v>2019</v>
      </c>
      <c r="C324">
        <v>1073569331</v>
      </c>
      <c r="D324" t="s">
        <v>85</v>
      </c>
      <c r="E324">
        <v>206</v>
      </c>
      <c r="F324">
        <v>50</v>
      </c>
      <c r="G324">
        <v>107</v>
      </c>
      <c r="H324">
        <v>15</v>
      </c>
      <c r="I324">
        <v>846204.9</v>
      </c>
      <c r="J324">
        <v>255719.3</v>
      </c>
      <c r="K324">
        <v>428888.34</v>
      </c>
      <c r="L324">
        <v>80322.63</v>
      </c>
    </row>
    <row r="325" spans="1:12" hidden="1" x14ac:dyDescent="0.35">
      <c r="A325">
        <v>1</v>
      </c>
      <c r="B325">
        <v>2019</v>
      </c>
      <c r="C325">
        <v>1811034291</v>
      </c>
      <c r="D325" t="s">
        <v>218</v>
      </c>
      <c r="E325">
        <v>1</v>
      </c>
      <c r="F325">
        <v>0</v>
      </c>
      <c r="G325">
        <v>0</v>
      </c>
      <c r="H325">
        <v>0</v>
      </c>
      <c r="I325">
        <v>7735.78</v>
      </c>
      <c r="J325">
        <v>0</v>
      </c>
      <c r="K325">
        <v>0</v>
      </c>
      <c r="L325">
        <v>0</v>
      </c>
    </row>
    <row r="326" spans="1:12" hidden="1" x14ac:dyDescent="0.35">
      <c r="A326">
        <v>1</v>
      </c>
      <c r="B326">
        <v>2021</v>
      </c>
      <c r="C326">
        <v>1720030703</v>
      </c>
      <c r="D326" t="s">
        <v>128</v>
      </c>
      <c r="E326">
        <v>148</v>
      </c>
      <c r="F326">
        <v>65</v>
      </c>
      <c r="G326">
        <v>58</v>
      </c>
      <c r="H326">
        <v>17</v>
      </c>
      <c r="I326">
        <v>498994.97</v>
      </c>
      <c r="J326">
        <v>267003.78000000003</v>
      </c>
      <c r="K326">
        <v>182522.07</v>
      </c>
      <c r="L326">
        <v>75724.77</v>
      </c>
    </row>
    <row r="327" spans="1:12" hidden="1" x14ac:dyDescent="0.35">
      <c r="A327">
        <v>0</v>
      </c>
      <c r="B327">
        <v>2021</v>
      </c>
      <c r="C327">
        <v>1932280666</v>
      </c>
      <c r="D327" t="s">
        <v>188</v>
      </c>
      <c r="E327">
        <v>56</v>
      </c>
      <c r="F327">
        <v>30</v>
      </c>
      <c r="G327">
        <v>22</v>
      </c>
      <c r="H327">
        <v>7</v>
      </c>
      <c r="J327">
        <v>0</v>
      </c>
      <c r="K327">
        <v>0</v>
      </c>
      <c r="L327">
        <v>0</v>
      </c>
    </row>
    <row r="328" spans="1:12" hidden="1" x14ac:dyDescent="0.35">
      <c r="A328">
        <v>1</v>
      </c>
      <c r="B328">
        <v>2019</v>
      </c>
      <c r="C328">
        <v>1487647590</v>
      </c>
      <c r="D328" t="s">
        <v>77</v>
      </c>
      <c r="E328">
        <v>23</v>
      </c>
      <c r="F328">
        <v>10</v>
      </c>
      <c r="G328">
        <v>7</v>
      </c>
      <c r="H328">
        <v>0</v>
      </c>
      <c r="I328">
        <v>129933.41</v>
      </c>
      <c r="J328">
        <v>74682.47</v>
      </c>
      <c r="K328">
        <v>28203.68</v>
      </c>
      <c r="L328">
        <v>0</v>
      </c>
    </row>
    <row r="329" spans="1:12" hidden="1" x14ac:dyDescent="0.35">
      <c r="A329">
        <v>0</v>
      </c>
      <c r="B329">
        <v>2021</v>
      </c>
      <c r="C329">
        <v>1902865355</v>
      </c>
      <c r="D329" t="s">
        <v>102</v>
      </c>
      <c r="E329">
        <v>51</v>
      </c>
      <c r="F329">
        <v>24</v>
      </c>
      <c r="G329">
        <v>30</v>
      </c>
      <c r="H329">
        <v>10</v>
      </c>
      <c r="J329">
        <v>0</v>
      </c>
      <c r="K329">
        <v>0</v>
      </c>
      <c r="L329">
        <v>0</v>
      </c>
    </row>
    <row r="330" spans="1:12" hidden="1" x14ac:dyDescent="0.35">
      <c r="A330">
        <v>0</v>
      </c>
      <c r="B330">
        <v>2019</v>
      </c>
      <c r="C330">
        <v>1346241973</v>
      </c>
      <c r="D330" t="s">
        <v>191</v>
      </c>
      <c r="E330">
        <v>20</v>
      </c>
      <c r="F330">
        <v>5</v>
      </c>
      <c r="G330">
        <v>14</v>
      </c>
      <c r="H330">
        <v>2</v>
      </c>
      <c r="J330">
        <v>0</v>
      </c>
      <c r="K330">
        <v>0</v>
      </c>
      <c r="L330">
        <v>0</v>
      </c>
    </row>
    <row r="331" spans="1:12" hidden="1" x14ac:dyDescent="0.35">
      <c r="A331">
        <v>1</v>
      </c>
      <c r="B331">
        <v>2020</v>
      </c>
      <c r="C331">
        <v>1851346720</v>
      </c>
      <c r="D331" t="s">
        <v>342</v>
      </c>
      <c r="E331">
        <v>1</v>
      </c>
      <c r="F331">
        <v>0</v>
      </c>
      <c r="G331">
        <v>0</v>
      </c>
      <c r="H331">
        <v>0</v>
      </c>
      <c r="I331">
        <v>4242.68</v>
      </c>
      <c r="J331">
        <v>0</v>
      </c>
      <c r="K331">
        <v>0</v>
      </c>
      <c r="L331">
        <v>0</v>
      </c>
    </row>
    <row r="332" spans="1:12" hidden="1" x14ac:dyDescent="0.35">
      <c r="A332">
        <v>0</v>
      </c>
      <c r="B332">
        <v>2019</v>
      </c>
      <c r="C332">
        <v>1568419976</v>
      </c>
      <c r="D332" t="s">
        <v>69</v>
      </c>
      <c r="E332">
        <v>14</v>
      </c>
      <c r="F332">
        <v>7</v>
      </c>
      <c r="G332">
        <v>5</v>
      </c>
      <c r="H332">
        <v>2</v>
      </c>
      <c r="J332">
        <v>0</v>
      </c>
      <c r="K332">
        <v>0</v>
      </c>
      <c r="L332">
        <v>0</v>
      </c>
    </row>
    <row r="333" spans="1:12" hidden="1" x14ac:dyDescent="0.35">
      <c r="A333">
        <v>1</v>
      </c>
      <c r="B333">
        <v>2019</v>
      </c>
      <c r="C333">
        <v>1013919315</v>
      </c>
      <c r="D333" t="s">
        <v>216</v>
      </c>
      <c r="E333">
        <v>1</v>
      </c>
      <c r="F333">
        <v>0</v>
      </c>
      <c r="G333">
        <v>1</v>
      </c>
      <c r="H333">
        <v>0</v>
      </c>
      <c r="I333">
        <v>5380.37</v>
      </c>
      <c r="J333">
        <v>0</v>
      </c>
      <c r="K333">
        <v>5380.37</v>
      </c>
      <c r="L333">
        <v>0</v>
      </c>
    </row>
    <row r="334" spans="1:12" hidden="1" x14ac:dyDescent="0.35">
      <c r="A334">
        <v>0</v>
      </c>
      <c r="B334">
        <v>2020</v>
      </c>
      <c r="C334">
        <v>1295743060</v>
      </c>
      <c r="D334" t="s">
        <v>223</v>
      </c>
      <c r="E334">
        <v>1</v>
      </c>
      <c r="F334">
        <v>0</v>
      </c>
      <c r="G334">
        <v>1</v>
      </c>
      <c r="H334">
        <v>0</v>
      </c>
      <c r="J334">
        <v>0</v>
      </c>
      <c r="L334">
        <v>0</v>
      </c>
    </row>
    <row r="335" spans="1:12" hidden="1" x14ac:dyDescent="0.35">
      <c r="A335">
        <v>1</v>
      </c>
      <c r="B335">
        <v>2020</v>
      </c>
      <c r="C335">
        <v>1639179328</v>
      </c>
      <c r="D335" t="s">
        <v>86</v>
      </c>
      <c r="E335">
        <v>502</v>
      </c>
      <c r="F335">
        <v>170</v>
      </c>
      <c r="G335">
        <v>255</v>
      </c>
      <c r="H335">
        <v>52</v>
      </c>
      <c r="I335">
        <v>3649491.61</v>
      </c>
      <c r="J335">
        <v>1691132</v>
      </c>
      <c r="K335">
        <v>1636996.03</v>
      </c>
      <c r="L335">
        <v>469832.93</v>
      </c>
    </row>
    <row r="336" spans="1:12" hidden="1" x14ac:dyDescent="0.35">
      <c r="A336">
        <v>0</v>
      </c>
      <c r="B336">
        <v>2021</v>
      </c>
      <c r="C336">
        <v>1932182599</v>
      </c>
      <c r="D336" t="s">
        <v>3575</v>
      </c>
      <c r="E336">
        <v>8</v>
      </c>
      <c r="F336">
        <v>1</v>
      </c>
      <c r="G336">
        <v>6</v>
      </c>
      <c r="H336">
        <v>1</v>
      </c>
      <c r="J336">
        <v>0</v>
      </c>
      <c r="K336">
        <v>0</v>
      </c>
      <c r="L336">
        <v>0</v>
      </c>
    </row>
    <row r="337" spans="1:12" hidden="1" x14ac:dyDescent="0.35">
      <c r="A337">
        <v>0</v>
      </c>
      <c r="B337">
        <v>2021</v>
      </c>
      <c r="C337">
        <v>1194832477</v>
      </c>
      <c r="D337" t="s">
        <v>110</v>
      </c>
      <c r="E337">
        <v>177</v>
      </c>
      <c r="F337">
        <v>80</v>
      </c>
      <c r="G337">
        <v>80</v>
      </c>
      <c r="H337">
        <v>23</v>
      </c>
      <c r="J337">
        <v>0</v>
      </c>
      <c r="K337">
        <v>0</v>
      </c>
      <c r="L337">
        <v>0</v>
      </c>
    </row>
    <row r="338" spans="1:12" hidden="1" x14ac:dyDescent="0.35">
      <c r="A338">
        <v>1</v>
      </c>
      <c r="B338">
        <v>2019</v>
      </c>
      <c r="C338">
        <v>1538111653</v>
      </c>
      <c r="D338" t="s">
        <v>342</v>
      </c>
      <c r="E338">
        <v>8</v>
      </c>
      <c r="F338">
        <v>2</v>
      </c>
      <c r="G338">
        <v>4</v>
      </c>
      <c r="H338">
        <v>2</v>
      </c>
      <c r="I338">
        <v>52369.279999999999</v>
      </c>
      <c r="J338">
        <v>16469.93</v>
      </c>
      <c r="K338">
        <v>28459.360000000001</v>
      </c>
      <c r="L338">
        <v>16469.93</v>
      </c>
    </row>
    <row r="339" spans="1:12" hidden="1" x14ac:dyDescent="0.35">
      <c r="A339">
        <v>0</v>
      </c>
      <c r="B339">
        <v>2020</v>
      </c>
      <c r="C339">
        <v>1427063270</v>
      </c>
      <c r="D339" t="s">
        <v>126</v>
      </c>
      <c r="E339">
        <v>123</v>
      </c>
      <c r="F339">
        <v>41</v>
      </c>
      <c r="G339">
        <v>66</v>
      </c>
      <c r="H339">
        <v>14</v>
      </c>
      <c r="J339">
        <v>0</v>
      </c>
      <c r="K339">
        <v>0</v>
      </c>
      <c r="L339">
        <v>0</v>
      </c>
    </row>
    <row r="340" spans="1:12" hidden="1" x14ac:dyDescent="0.35">
      <c r="A340">
        <v>1</v>
      </c>
      <c r="B340">
        <v>2021</v>
      </c>
      <c r="C340">
        <v>1346241973</v>
      </c>
      <c r="D340" t="s">
        <v>191</v>
      </c>
      <c r="E340">
        <v>203</v>
      </c>
      <c r="F340">
        <v>62</v>
      </c>
      <c r="G340">
        <v>96</v>
      </c>
      <c r="H340">
        <v>17</v>
      </c>
      <c r="I340">
        <v>779650.91</v>
      </c>
      <c r="J340">
        <v>311329.21000000002</v>
      </c>
      <c r="K340">
        <v>362644.43</v>
      </c>
      <c r="L340">
        <v>92230.95</v>
      </c>
    </row>
    <row r="341" spans="1:12" hidden="1" x14ac:dyDescent="0.35">
      <c r="A341">
        <v>0</v>
      </c>
      <c r="B341">
        <v>2020</v>
      </c>
      <c r="C341">
        <v>1871606764</v>
      </c>
      <c r="D341" t="s">
        <v>94</v>
      </c>
      <c r="E341">
        <v>53</v>
      </c>
      <c r="F341">
        <v>18</v>
      </c>
      <c r="G341">
        <v>25</v>
      </c>
      <c r="H341">
        <v>4</v>
      </c>
      <c r="J341">
        <v>0</v>
      </c>
      <c r="K341">
        <v>0</v>
      </c>
      <c r="L341">
        <v>0</v>
      </c>
    </row>
    <row r="342" spans="1:12" hidden="1" x14ac:dyDescent="0.35">
      <c r="A342">
        <v>1</v>
      </c>
      <c r="B342">
        <v>2020</v>
      </c>
      <c r="C342">
        <v>1720185267</v>
      </c>
      <c r="D342" t="s">
        <v>219</v>
      </c>
      <c r="E342">
        <v>461</v>
      </c>
      <c r="F342">
        <v>141</v>
      </c>
      <c r="G342">
        <v>272</v>
      </c>
      <c r="H342">
        <v>37</v>
      </c>
      <c r="I342">
        <v>2390480.62</v>
      </c>
      <c r="J342">
        <v>900389.89</v>
      </c>
      <c r="K342">
        <v>1353824.91</v>
      </c>
      <c r="L342">
        <v>255337</v>
      </c>
    </row>
    <row r="343" spans="1:12" hidden="1" x14ac:dyDescent="0.35">
      <c r="A343">
        <v>0</v>
      </c>
      <c r="B343">
        <v>2019</v>
      </c>
      <c r="C343">
        <v>1871606764</v>
      </c>
      <c r="D343" t="s">
        <v>94</v>
      </c>
      <c r="E343">
        <v>60</v>
      </c>
      <c r="F343">
        <v>19</v>
      </c>
      <c r="G343">
        <v>40</v>
      </c>
      <c r="H343">
        <v>9</v>
      </c>
      <c r="J343">
        <v>0</v>
      </c>
      <c r="K343">
        <v>0</v>
      </c>
      <c r="L343">
        <v>0</v>
      </c>
    </row>
    <row r="344" spans="1:12" hidden="1" x14ac:dyDescent="0.35">
      <c r="A344">
        <v>1</v>
      </c>
      <c r="B344">
        <v>2019</v>
      </c>
      <c r="C344">
        <v>1659546125</v>
      </c>
      <c r="D344" t="s">
        <v>35</v>
      </c>
      <c r="E344">
        <v>1</v>
      </c>
      <c r="F344">
        <v>0</v>
      </c>
      <c r="G344">
        <v>1</v>
      </c>
      <c r="H344">
        <v>0</v>
      </c>
      <c r="I344">
        <v>6017.49</v>
      </c>
      <c r="J344">
        <v>0</v>
      </c>
      <c r="K344">
        <v>6017.49</v>
      </c>
      <c r="L344">
        <v>0</v>
      </c>
    </row>
    <row r="345" spans="1:12" hidden="1" x14ac:dyDescent="0.35">
      <c r="A345">
        <v>1</v>
      </c>
      <c r="B345">
        <v>2020</v>
      </c>
      <c r="C345">
        <v>1922079094</v>
      </c>
      <c r="D345" t="s">
        <v>71</v>
      </c>
      <c r="E345">
        <v>932</v>
      </c>
      <c r="F345">
        <v>298</v>
      </c>
      <c r="G345">
        <v>445</v>
      </c>
      <c r="H345">
        <v>65</v>
      </c>
      <c r="I345">
        <v>4775440.9800000004</v>
      </c>
      <c r="J345">
        <v>1941850.67</v>
      </c>
      <c r="K345">
        <v>2121734.4700000002</v>
      </c>
      <c r="L345">
        <v>439934.4</v>
      </c>
    </row>
    <row r="346" spans="1:12" hidden="1" x14ac:dyDescent="0.35">
      <c r="A346">
        <v>1</v>
      </c>
      <c r="B346">
        <v>2020</v>
      </c>
      <c r="C346">
        <v>1922095116</v>
      </c>
      <c r="D346" t="s">
        <v>214</v>
      </c>
      <c r="E346">
        <v>1</v>
      </c>
      <c r="F346">
        <v>0</v>
      </c>
      <c r="G346">
        <v>1</v>
      </c>
      <c r="H346">
        <v>0</v>
      </c>
      <c r="I346">
        <v>5379.94</v>
      </c>
      <c r="J346">
        <v>0</v>
      </c>
      <c r="K346">
        <v>5379.94</v>
      </c>
      <c r="L346">
        <v>0</v>
      </c>
    </row>
    <row r="347" spans="1:12" hidden="1" x14ac:dyDescent="0.35">
      <c r="A347">
        <v>1</v>
      </c>
      <c r="B347">
        <v>2021</v>
      </c>
      <c r="C347">
        <v>1740291400</v>
      </c>
      <c r="D347" t="s">
        <v>44</v>
      </c>
      <c r="E347">
        <v>19</v>
      </c>
      <c r="F347">
        <v>3</v>
      </c>
      <c r="G347">
        <v>7</v>
      </c>
      <c r="H347">
        <v>0</v>
      </c>
      <c r="I347">
        <v>74787.45</v>
      </c>
      <c r="J347">
        <v>10666.73</v>
      </c>
      <c r="K347">
        <v>33520.39</v>
      </c>
      <c r="L347">
        <v>0</v>
      </c>
    </row>
    <row r="348" spans="1:12" hidden="1" x14ac:dyDescent="0.35">
      <c r="A348">
        <v>1</v>
      </c>
      <c r="B348">
        <v>2019</v>
      </c>
      <c r="C348">
        <v>1972604460</v>
      </c>
      <c r="D348" t="s">
        <v>227</v>
      </c>
      <c r="E348">
        <v>86</v>
      </c>
      <c r="F348">
        <v>18</v>
      </c>
      <c r="G348">
        <v>42</v>
      </c>
      <c r="H348">
        <v>4</v>
      </c>
      <c r="I348">
        <v>317347.75</v>
      </c>
      <c r="J348">
        <v>78176.38</v>
      </c>
      <c r="K348">
        <v>156487.6</v>
      </c>
      <c r="L348">
        <v>20035.650000000001</v>
      </c>
    </row>
    <row r="349" spans="1:12" hidden="1" x14ac:dyDescent="0.35">
      <c r="A349">
        <v>1</v>
      </c>
      <c r="B349">
        <v>2020</v>
      </c>
      <c r="C349">
        <v>1639197395</v>
      </c>
      <c r="D349" t="s">
        <v>231</v>
      </c>
      <c r="E349">
        <v>1</v>
      </c>
      <c r="F349">
        <v>1</v>
      </c>
      <c r="G349">
        <v>0</v>
      </c>
      <c r="H349">
        <v>0</v>
      </c>
      <c r="I349">
        <v>1990.39</v>
      </c>
      <c r="J349">
        <v>1990.39</v>
      </c>
      <c r="K349">
        <v>0</v>
      </c>
      <c r="L349">
        <v>0</v>
      </c>
    </row>
    <row r="350" spans="1:12" hidden="1" x14ac:dyDescent="0.35">
      <c r="A350">
        <v>1</v>
      </c>
      <c r="B350">
        <v>2021</v>
      </c>
      <c r="C350">
        <v>1821098286</v>
      </c>
      <c r="D350" t="s">
        <v>3592</v>
      </c>
      <c r="E350">
        <v>1</v>
      </c>
      <c r="F350">
        <v>0</v>
      </c>
      <c r="G350">
        <v>1</v>
      </c>
      <c r="H350">
        <v>0</v>
      </c>
      <c r="I350">
        <v>5433.73</v>
      </c>
      <c r="J350">
        <v>0</v>
      </c>
      <c r="K350">
        <v>5433.73</v>
      </c>
      <c r="L350">
        <v>0</v>
      </c>
    </row>
    <row r="351" spans="1:12" hidden="1" x14ac:dyDescent="0.35">
      <c r="A351">
        <v>1</v>
      </c>
      <c r="B351">
        <v>2019</v>
      </c>
      <c r="C351">
        <v>1033107743</v>
      </c>
      <c r="D351" t="s">
        <v>138</v>
      </c>
      <c r="E351">
        <v>1481</v>
      </c>
      <c r="F351">
        <v>521</v>
      </c>
      <c r="G351">
        <v>590</v>
      </c>
      <c r="H351">
        <v>103</v>
      </c>
      <c r="I351">
        <v>9295787.6500000004</v>
      </c>
      <c r="J351">
        <v>4284517.74</v>
      </c>
      <c r="K351">
        <v>3261364.96</v>
      </c>
      <c r="L351">
        <v>812032.63</v>
      </c>
    </row>
    <row r="352" spans="1:12" hidden="1" x14ac:dyDescent="0.35">
      <c r="A352">
        <v>1</v>
      </c>
      <c r="B352">
        <v>2019</v>
      </c>
      <c r="C352">
        <v>1407813603</v>
      </c>
      <c r="D352" t="s">
        <v>225</v>
      </c>
      <c r="E352">
        <v>5</v>
      </c>
      <c r="F352">
        <v>1</v>
      </c>
      <c r="G352">
        <v>3</v>
      </c>
      <c r="H352">
        <v>0</v>
      </c>
      <c r="I352">
        <v>24360.19</v>
      </c>
      <c r="J352">
        <v>7455.39</v>
      </c>
      <c r="K352">
        <v>10845.49</v>
      </c>
      <c r="L352">
        <v>0</v>
      </c>
    </row>
    <row r="353" spans="1:12" hidden="1" x14ac:dyDescent="0.35">
      <c r="A353">
        <v>0</v>
      </c>
      <c r="B353">
        <v>2021</v>
      </c>
      <c r="C353">
        <v>1871678458</v>
      </c>
      <c r="D353" t="s">
        <v>131</v>
      </c>
      <c r="E353">
        <v>22</v>
      </c>
      <c r="F353">
        <v>9</v>
      </c>
      <c r="G353">
        <v>9</v>
      </c>
      <c r="H353">
        <v>4</v>
      </c>
      <c r="J353">
        <v>0</v>
      </c>
      <c r="K353">
        <v>0</v>
      </c>
      <c r="L353">
        <v>0</v>
      </c>
    </row>
    <row r="354" spans="1:12" hidden="1" x14ac:dyDescent="0.35">
      <c r="A354">
        <v>0</v>
      </c>
      <c r="B354">
        <v>2021</v>
      </c>
      <c r="C354">
        <v>1417027558</v>
      </c>
      <c r="D354" t="s">
        <v>28</v>
      </c>
      <c r="E354">
        <v>97</v>
      </c>
      <c r="F354">
        <v>44</v>
      </c>
      <c r="G354">
        <v>39</v>
      </c>
      <c r="H354">
        <v>13</v>
      </c>
      <c r="J354">
        <v>0</v>
      </c>
      <c r="K354">
        <v>0</v>
      </c>
      <c r="L354">
        <v>0</v>
      </c>
    </row>
    <row r="355" spans="1:12" hidden="1" x14ac:dyDescent="0.35">
      <c r="A355">
        <v>1</v>
      </c>
      <c r="B355">
        <v>2019</v>
      </c>
      <c r="C355">
        <v>1891753034</v>
      </c>
      <c r="D355" t="s">
        <v>135</v>
      </c>
      <c r="E355">
        <v>59</v>
      </c>
      <c r="F355">
        <v>18</v>
      </c>
      <c r="G355">
        <v>35</v>
      </c>
      <c r="H355">
        <v>10</v>
      </c>
      <c r="I355">
        <v>278015.05</v>
      </c>
      <c r="J355">
        <v>86193.88</v>
      </c>
      <c r="K355">
        <v>170786.96</v>
      </c>
      <c r="L355">
        <v>51859.82</v>
      </c>
    </row>
    <row r="356" spans="1:12" hidden="1" x14ac:dyDescent="0.35">
      <c r="A356">
        <v>0</v>
      </c>
      <c r="B356">
        <v>2020</v>
      </c>
      <c r="C356">
        <v>1790727543</v>
      </c>
      <c r="D356" t="s">
        <v>119</v>
      </c>
      <c r="E356">
        <v>94</v>
      </c>
      <c r="F356">
        <v>23</v>
      </c>
      <c r="G356">
        <v>45</v>
      </c>
      <c r="H356">
        <v>5</v>
      </c>
      <c r="J356">
        <v>0</v>
      </c>
      <c r="K356">
        <v>0</v>
      </c>
      <c r="L356">
        <v>0</v>
      </c>
    </row>
    <row r="357" spans="1:12" hidden="1" x14ac:dyDescent="0.35">
      <c r="A357">
        <v>1</v>
      </c>
      <c r="B357">
        <v>2019</v>
      </c>
      <c r="C357">
        <v>1255360517</v>
      </c>
      <c r="D357" t="s">
        <v>160</v>
      </c>
      <c r="E357">
        <v>935</v>
      </c>
      <c r="F357">
        <v>288</v>
      </c>
      <c r="G357">
        <v>459</v>
      </c>
      <c r="H357">
        <v>96</v>
      </c>
      <c r="I357">
        <v>4205323.1399999997</v>
      </c>
      <c r="J357">
        <v>1640348.25</v>
      </c>
      <c r="K357">
        <v>1985767.69</v>
      </c>
      <c r="L357">
        <v>564653.31999999995</v>
      </c>
    </row>
    <row r="358" spans="1:12" hidden="1" x14ac:dyDescent="0.35">
      <c r="A358">
        <v>0</v>
      </c>
      <c r="B358">
        <v>2019</v>
      </c>
      <c r="C358">
        <v>1861435042</v>
      </c>
      <c r="D358" t="s">
        <v>222</v>
      </c>
      <c r="E358">
        <v>1</v>
      </c>
      <c r="F358">
        <v>0</v>
      </c>
      <c r="G358">
        <v>1</v>
      </c>
      <c r="H358">
        <v>0</v>
      </c>
      <c r="J358">
        <v>0</v>
      </c>
      <c r="L358">
        <v>0</v>
      </c>
    </row>
    <row r="359" spans="1:12" hidden="1" x14ac:dyDescent="0.35">
      <c r="A359">
        <v>1</v>
      </c>
      <c r="B359">
        <v>2020</v>
      </c>
      <c r="C359">
        <v>1043402050</v>
      </c>
      <c r="D359" t="s">
        <v>117</v>
      </c>
      <c r="E359">
        <v>85</v>
      </c>
      <c r="F359">
        <v>39</v>
      </c>
      <c r="G359">
        <v>46</v>
      </c>
      <c r="H359">
        <v>10</v>
      </c>
      <c r="I359">
        <v>396506.24</v>
      </c>
      <c r="J359">
        <v>192949.27</v>
      </c>
      <c r="K359">
        <v>204860.44</v>
      </c>
      <c r="L359">
        <v>47553.94</v>
      </c>
    </row>
    <row r="360" spans="1:12" hidden="1" x14ac:dyDescent="0.35">
      <c r="A360">
        <v>1</v>
      </c>
      <c r="B360">
        <v>2019</v>
      </c>
      <c r="C360">
        <v>1902865355</v>
      </c>
      <c r="D360" t="s">
        <v>102</v>
      </c>
      <c r="E360">
        <v>1048</v>
      </c>
      <c r="F360">
        <v>495</v>
      </c>
      <c r="G360">
        <v>517</v>
      </c>
      <c r="H360">
        <v>163</v>
      </c>
      <c r="I360">
        <v>5948983.5999999996</v>
      </c>
      <c r="J360">
        <v>3389809.87</v>
      </c>
      <c r="K360">
        <v>2756409.07</v>
      </c>
      <c r="L360">
        <v>1122757.22</v>
      </c>
    </row>
    <row r="361" spans="1:12" hidden="1" x14ac:dyDescent="0.35">
      <c r="A361">
        <v>1</v>
      </c>
      <c r="B361">
        <v>2019</v>
      </c>
      <c r="C361">
        <v>1083615587</v>
      </c>
      <c r="D361" t="s">
        <v>134</v>
      </c>
      <c r="E361">
        <v>2</v>
      </c>
      <c r="F361">
        <v>0</v>
      </c>
      <c r="G361">
        <v>1</v>
      </c>
      <c r="H361">
        <v>0</v>
      </c>
      <c r="I361">
        <v>7174.46</v>
      </c>
      <c r="J361">
        <v>0</v>
      </c>
      <c r="K361">
        <v>3912.93</v>
      </c>
      <c r="L361">
        <v>0</v>
      </c>
    </row>
    <row r="362" spans="1:12" hidden="1" x14ac:dyDescent="0.35">
      <c r="A362">
        <v>0</v>
      </c>
      <c r="B362">
        <v>2021</v>
      </c>
      <c r="C362">
        <v>1093712911</v>
      </c>
      <c r="D362" t="s">
        <v>240</v>
      </c>
      <c r="E362">
        <v>24</v>
      </c>
      <c r="F362">
        <v>9</v>
      </c>
      <c r="G362">
        <v>12</v>
      </c>
      <c r="H362">
        <v>3</v>
      </c>
      <c r="J362">
        <v>0</v>
      </c>
      <c r="K362">
        <v>0</v>
      </c>
      <c r="L362">
        <v>0</v>
      </c>
    </row>
    <row r="363" spans="1:12" hidden="1" x14ac:dyDescent="0.35">
      <c r="A363">
        <v>1</v>
      </c>
      <c r="B363">
        <v>2021</v>
      </c>
      <c r="C363">
        <v>1205176062</v>
      </c>
      <c r="D363" t="s">
        <v>55</v>
      </c>
      <c r="E363">
        <v>1</v>
      </c>
      <c r="F363">
        <v>0</v>
      </c>
      <c r="G363">
        <v>1</v>
      </c>
      <c r="H363">
        <v>0</v>
      </c>
      <c r="I363">
        <v>1300</v>
      </c>
      <c r="J363">
        <v>0</v>
      </c>
      <c r="K363">
        <v>1300</v>
      </c>
      <c r="L363">
        <v>0</v>
      </c>
    </row>
    <row r="364" spans="1:12" hidden="1" x14ac:dyDescent="0.35">
      <c r="A364">
        <v>1</v>
      </c>
      <c r="B364">
        <v>2019</v>
      </c>
      <c r="C364">
        <v>1063945707</v>
      </c>
      <c r="D364" t="s">
        <v>342</v>
      </c>
      <c r="E364">
        <v>1</v>
      </c>
      <c r="F364">
        <v>1</v>
      </c>
      <c r="G364">
        <v>0</v>
      </c>
      <c r="H364">
        <v>0</v>
      </c>
      <c r="I364">
        <v>5063.7700000000004</v>
      </c>
      <c r="J364">
        <v>5063.7700000000004</v>
      </c>
      <c r="K364">
        <v>0</v>
      </c>
      <c r="L364">
        <v>0</v>
      </c>
    </row>
    <row r="365" spans="1:12" hidden="1" x14ac:dyDescent="0.35">
      <c r="A365">
        <v>1</v>
      </c>
      <c r="B365">
        <v>2021</v>
      </c>
      <c r="C365">
        <v>1922079094</v>
      </c>
      <c r="D365" t="s">
        <v>71</v>
      </c>
      <c r="E365">
        <v>1115</v>
      </c>
      <c r="F365">
        <v>351</v>
      </c>
      <c r="G365">
        <v>532</v>
      </c>
      <c r="H365">
        <v>78</v>
      </c>
      <c r="I365">
        <v>5775201.6799999997</v>
      </c>
      <c r="J365">
        <v>2302179.81</v>
      </c>
      <c r="K365">
        <v>2578895.16</v>
      </c>
      <c r="L365">
        <v>542151.30000000005</v>
      </c>
    </row>
    <row r="366" spans="1:12" hidden="1" x14ac:dyDescent="0.35">
      <c r="A366">
        <v>1</v>
      </c>
      <c r="B366">
        <v>2019</v>
      </c>
      <c r="C366">
        <v>1689714255</v>
      </c>
      <c r="D366" t="s">
        <v>180</v>
      </c>
      <c r="E366">
        <v>1</v>
      </c>
      <c r="F366">
        <v>0</v>
      </c>
      <c r="G366">
        <v>1</v>
      </c>
      <c r="H366">
        <v>0</v>
      </c>
      <c r="I366">
        <v>2813.39</v>
      </c>
      <c r="J366">
        <v>0</v>
      </c>
      <c r="K366">
        <v>2813.39</v>
      </c>
      <c r="L366">
        <v>0</v>
      </c>
    </row>
    <row r="367" spans="1:12" hidden="1" x14ac:dyDescent="0.35">
      <c r="A367">
        <v>1</v>
      </c>
      <c r="B367">
        <v>2020</v>
      </c>
      <c r="C367">
        <v>1023049236</v>
      </c>
      <c r="D367" t="s">
        <v>224</v>
      </c>
      <c r="E367">
        <v>1</v>
      </c>
      <c r="F367">
        <v>0</v>
      </c>
      <c r="G367">
        <v>0</v>
      </c>
      <c r="H367">
        <v>0</v>
      </c>
      <c r="I367">
        <v>5256.45</v>
      </c>
      <c r="J367">
        <v>0</v>
      </c>
      <c r="K367">
        <v>0</v>
      </c>
      <c r="L367">
        <v>0</v>
      </c>
    </row>
    <row r="368" spans="1:12" hidden="1" x14ac:dyDescent="0.35">
      <c r="A368">
        <v>0</v>
      </c>
      <c r="B368">
        <v>2020</v>
      </c>
      <c r="C368">
        <v>1770671182</v>
      </c>
      <c r="D368" t="s">
        <v>121</v>
      </c>
      <c r="E368">
        <v>45</v>
      </c>
      <c r="F368">
        <v>10</v>
      </c>
      <c r="G368">
        <v>22</v>
      </c>
      <c r="H368">
        <v>4</v>
      </c>
      <c r="J368">
        <v>0</v>
      </c>
      <c r="K368">
        <v>0</v>
      </c>
      <c r="L368">
        <v>0</v>
      </c>
    </row>
    <row r="369" spans="1:12" hidden="1" x14ac:dyDescent="0.35">
      <c r="A369">
        <v>0</v>
      </c>
      <c r="B369">
        <v>2020</v>
      </c>
      <c r="C369">
        <v>1609983790</v>
      </c>
      <c r="D369" t="s">
        <v>232</v>
      </c>
      <c r="E369">
        <v>1</v>
      </c>
      <c r="F369">
        <v>0</v>
      </c>
      <c r="G369">
        <v>1</v>
      </c>
      <c r="H369">
        <v>0</v>
      </c>
      <c r="J369">
        <v>0</v>
      </c>
      <c r="L369">
        <v>0</v>
      </c>
    </row>
    <row r="370" spans="1:12" hidden="1" x14ac:dyDescent="0.35">
      <c r="A370">
        <v>0</v>
      </c>
      <c r="B370">
        <v>2021</v>
      </c>
      <c r="C370">
        <v>1578554630</v>
      </c>
      <c r="D370" t="s">
        <v>210</v>
      </c>
      <c r="E370">
        <v>46</v>
      </c>
      <c r="F370">
        <v>15</v>
      </c>
      <c r="G370">
        <v>19</v>
      </c>
      <c r="H370">
        <v>4</v>
      </c>
      <c r="J370">
        <v>0</v>
      </c>
      <c r="K370">
        <v>0</v>
      </c>
      <c r="L370">
        <v>0</v>
      </c>
    </row>
    <row r="371" spans="1:12" hidden="1" x14ac:dyDescent="0.35">
      <c r="A371">
        <v>0</v>
      </c>
      <c r="B371">
        <v>2019</v>
      </c>
      <c r="C371">
        <v>1598755324</v>
      </c>
      <c r="D371" t="s">
        <v>76</v>
      </c>
      <c r="E371">
        <v>5</v>
      </c>
      <c r="F371">
        <v>2</v>
      </c>
      <c r="G371">
        <v>3</v>
      </c>
      <c r="H371">
        <v>1</v>
      </c>
      <c r="J371">
        <v>0</v>
      </c>
      <c r="K371">
        <v>0</v>
      </c>
      <c r="L371">
        <v>0</v>
      </c>
    </row>
    <row r="372" spans="1:12" hidden="1" x14ac:dyDescent="0.35">
      <c r="A372">
        <v>1</v>
      </c>
      <c r="B372">
        <v>2019</v>
      </c>
      <c r="C372">
        <v>1114924834</v>
      </c>
      <c r="D372" t="s">
        <v>132</v>
      </c>
      <c r="E372">
        <v>1</v>
      </c>
      <c r="F372">
        <v>0</v>
      </c>
      <c r="G372">
        <v>0</v>
      </c>
      <c r="H372">
        <v>0</v>
      </c>
      <c r="I372">
        <v>6016.79</v>
      </c>
      <c r="J372">
        <v>0</v>
      </c>
      <c r="K372">
        <v>0</v>
      </c>
      <c r="L372">
        <v>0</v>
      </c>
    </row>
    <row r="373" spans="1:12" hidden="1" x14ac:dyDescent="0.35">
      <c r="A373">
        <v>1</v>
      </c>
      <c r="B373">
        <v>2021</v>
      </c>
      <c r="C373">
        <v>1487724712</v>
      </c>
      <c r="D373" t="s">
        <v>209</v>
      </c>
      <c r="E373">
        <v>1</v>
      </c>
      <c r="F373">
        <v>0</v>
      </c>
      <c r="G373">
        <v>0</v>
      </c>
      <c r="H373">
        <v>0</v>
      </c>
      <c r="I373">
        <v>3992.24</v>
      </c>
      <c r="J373">
        <v>0</v>
      </c>
      <c r="K373">
        <v>0</v>
      </c>
      <c r="L373">
        <v>0</v>
      </c>
    </row>
    <row r="374" spans="1:12" hidden="1" x14ac:dyDescent="0.35">
      <c r="A374">
        <v>0</v>
      </c>
      <c r="B374">
        <v>2020</v>
      </c>
      <c r="C374">
        <v>1689714255</v>
      </c>
      <c r="D374" t="s">
        <v>180</v>
      </c>
      <c r="E374">
        <v>1</v>
      </c>
      <c r="F374">
        <v>0</v>
      </c>
      <c r="G374">
        <v>0</v>
      </c>
      <c r="H374">
        <v>0</v>
      </c>
      <c r="J374">
        <v>0</v>
      </c>
      <c r="K374">
        <v>0</v>
      </c>
      <c r="L374">
        <v>0</v>
      </c>
    </row>
    <row r="375" spans="1:12" hidden="1" x14ac:dyDescent="0.35">
      <c r="A375">
        <v>1</v>
      </c>
      <c r="B375">
        <v>2020</v>
      </c>
      <c r="C375">
        <v>1851370910</v>
      </c>
      <c r="D375" t="s">
        <v>201</v>
      </c>
      <c r="E375">
        <v>2</v>
      </c>
      <c r="F375">
        <v>1</v>
      </c>
      <c r="G375">
        <v>1</v>
      </c>
      <c r="H375">
        <v>0</v>
      </c>
      <c r="I375">
        <v>14447.84</v>
      </c>
      <c r="J375">
        <v>10410.92</v>
      </c>
      <c r="K375">
        <v>4036.92</v>
      </c>
      <c r="L375">
        <v>0</v>
      </c>
    </row>
    <row r="376" spans="1:12" hidden="1" x14ac:dyDescent="0.35">
      <c r="A376">
        <v>1</v>
      </c>
      <c r="B376">
        <v>2019</v>
      </c>
      <c r="C376">
        <v>1508815333</v>
      </c>
      <c r="D376" t="s">
        <v>164</v>
      </c>
      <c r="E376">
        <v>642</v>
      </c>
      <c r="F376">
        <v>176</v>
      </c>
      <c r="G376">
        <v>314</v>
      </c>
      <c r="H376">
        <v>44</v>
      </c>
      <c r="I376">
        <v>2938380.47</v>
      </c>
      <c r="J376">
        <v>993983.79</v>
      </c>
      <c r="K376">
        <v>1360566.59</v>
      </c>
      <c r="L376">
        <v>255884.27</v>
      </c>
    </row>
    <row r="377" spans="1:12" hidden="1" x14ac:dyDescent="0.35">
      <c r="A377">
        <v>1</v>
      </c>
      <c r="B377">
        <v>2021</v>
      </c>
      <c r="C377">
        <v>1780600577</v>
      </c>
      <c r="D377" t="s">
        <v>50</v>
      </c>
      <c r="E377">
        <v>502</v>
      </c>
      <c r="F377">
        <v>127</v>
      </c>
      <c r="G377">
        <v>217</v>
      </c>
      <c r="H377">
        <v>29</v>
      </c>
      <c r="I377">
        <v>2155020.04</v>
      </c>
      <c r="J377">
        <v>720947.61</v>
      </c>
      <c r="K377">
        <v>884196.12</v>
      </c>
      <c r="L377">
        <v>159061.42000000001</v>
      </c>
    </row>
    <row r="378" spans="1:12" hidden="1" x14ac:dyDescent="0.35">
      <c r="A378">
        <v>1</v>
      </c>
      <c r="B378">
        <v>2021</v>
      </c>
      <c r="C378">
        <v>1699709576</v>
      </c>
      <c r="D378" t="s">
        <v>17</v>
      </c>
      <c r="E378">
        <v>46</v>
      </c>
      <c r="F378">
        <v>17</v>
      </c>
      <c r="G378">
        <v>26</v>
      </c>
      <c r="H378">
        <v>9</v>
      </c>
      <c r="I378">
        <v>193888.3</v>
      </c>
      <c r="J378">
        <v>85936.71</v>
      </c>
      <c r="K378">
        <v>107991.65</v>
      </c>
      <c r="L378">
        <v>45825.49</v>
      </c>
    </row>
    <row r="379" spans="1:12" hidden="1" x14ac:dyDescent="0.35">
      <c r="A379">
        <v>1</v>
      </c>
      <c r="B379">
        <v>2021</v>
      </c>
      <c r="C379">
        <v>1174689665</v>
      </c>
      <c r="D379" t="s">
        <v>3591</v>
      </c>
      <c r="E379">
        <v>1</v>
      </c>
      <c r="F379">
        <v>0</v>
      </c>
      <c r="G379">
        <v>0</v>
      </c>
      <c r="H379">
        <v>0</v>
      </c>
      <c r="I379">
        <v>5509.52</v>
      </c>
      <c r="J379">
        <v>0</v>
      </c>
      <c r="K379">
        <v>0</v>
      </c>
      <c r="L379">
        <v>0</v>
      </c>
    </row>
    <row r="380" spans="1:12" hidden="1" x14ac:dyDescent="0.35">
      <c r="A380">
        <v>0</v>
      </c>
      <c r="B380">
        <v>2019</v>
      </c>
      <c r="C380">
        <v>1326046467</v>
      </c>
      <c r="D380" t="s">
        <v>5</v>
      </c>
      <c r="E380">
        <v>157</v>
      </c>
      <c r="F380">
        <v>77</v>
      </c>
      <c r="G380">
        <v>71</v>
      </c>
      <c r="H380">
        <v>18</v>
      </c>
      <c r="J380">
        <v>0</v>
      </c>
      <c r="K380">
        <v>0</v>
      </c>
      <c r="L380">
        <v>0</v>
      </c>
    </row>
    <row r="381" spans="1:12" hidden="1" x14ac:dyDescent="0.35">
      <c r="A381">
        <v>1</v>
      </c>
      <c r="B381">
        <v>2021</v>
      </c>
      <c r="C381">
        <v>1205877172</v>
      </c>
      <c r="D381" t="s">
        <v>177</v>
      </c>
      <c r="E381">
        <v>769</v>
      </c>
      <c r="F381">
        <v>273</v>
      </c>
      <c r="G381">
        <v>273</v>
      </c>
      <c r="H381">
        <v>57</v>
      </c>
      <c r="I381">
        <v>3261666.2</v>
      </c>
      <c r="J381">
        <v>1479772.79</v>
      </c>
      <c r="K381">
        <v>1069635.79</v>
      </c>
      <c r="L381">
        <v>310785.83</v>
      </c>
    </row>
    <row r="382" spans="1:12" hidden="1" x14ac:dyDescent="0.35">
      <c r="A382">
        <v>1</v>
      </c>
      <c r="B382">
        <v>2019</v>
      </c>
      <c r="C382">
        <v>1134144801</v>
      </c>
      <c r="D382" t="s">
        <v>204</v>
      </c>
      <c r="E382">
        <v>3</v>
      </c>
      <c r="F382">
        <v>0</v>
      </c>
      <c r="G382">
        <v>1</v>
      </c>
      <c r="H382">
        <v>0</v>
      </c>
      <c r="I382">
        <v>12115.15</v>
      </c>
      <c r="J382">
        <v>0</v>
      </c>
      <c r="K382">
        <v>2819.96</v>
      </c>
      <c r="L382">
        <v>0</v>
      </c>
    </row>
    <row r="383" spans="1:12" hidden="1" x14ac:dyDescent="0.35">
      <c r="A383">
        <v>1</v>
      </c>
      <c r="B383">
        <v>2019</v>
      </c>
      <c r="C383">
        <v>1952347205</v>
      </c>
      <c r="D383" t="s">
        <v>9</v>
      </c>
      <c r="E383">
        <v>2573</v>
      </c>
      <c r="F383">
        <v>835</v>
      </c>
      <c r="G383">
        <v>1385</v>
      </c>
      <c r="H383">
        <v>309</v>
      </c>
      <c r="I383">
        <v>15453967.65</v>
      </c>
      <c r="J383">
        <v>6367595.1900000004</v>
      </c>
      <c r="K383">
        <v>7923116.7300000004</v>
      </c>
      <c r="L383">
        <v>2391801.75</v>
      </c>
    </row>
    <row r="384" spans="1:12" hidden="1" x14ac:dyDescent="0.35">
      <c r="A384">
        <v>1</v>
      </c>
      <c r="B384">
        <v>2020</v>
      </c>
      <c r="C384">
        <v>1376512988</v>
      </c>
      <c r="D384" t="s">
        <v>342</v>
      </c>
      <c r="E384">
        <v>1</v>
      </c>
      <c r="F384">
        <v>0</v>
      </c>
      <c r="G384">
        <v>1</v>
      </c>
      <c r="H384">
        <v>0</v>
      </c>
      <c r="I384">
        <v>8289.44</v>
      </c>
      <c r="J384">
        <v>0</v>
      </c>
      <c r="K384">
        <v>8289.44</v>
      </c>
      <c r="L384">
        <v>0</v>
      </c>
    </row>
    <row r="385" spans="1:12" hidden="1" x14ac:dyDescent="0.35">
      <c r="A385">
        <v>1</v>
      </c>
      <c r="B385">
        <v>2021</v>
      </c>
      <c r="C385">
        <v>1700978558</v>
      </c>
      <c r="D385" t="s">
        <v>3624</v>
      </c>
      <c r="E385">
        <v>1</v>
      </c>
      <c r="F385">
        <v>1</v>
      </c>
      <c r="G385">
        <v>1</v>
      </c>
      <c r="H385">
        <v>1</v>
      </c>
      <c r="I385">
        <v>5965.63</v>
      </c>
      <c r="J385">
        <v>5965.63</v>
      </c>
      <c r="K385">
        <v>5965.63</v>
      </c>
      <c r="L385">
        <v>5965.63</v>
      </c>
    </row>
    <row r="386" spans="1:12" hidden="1" x14ac:dyDescent="0.35">
      <c r="A386">
        <v>0</v>
      </c>
      <c r="B386">
        <v>2021</v>
      </c>
      <c r="C386">
        <v>1457369381</v>
      </c>
      <c r="D386" t="s">
        <v>7</v>
      </c>
      <c r="E386">
        <v>80</v>
      </c>
      <c r="F386">
        <v>23</v>
      </c>
      <c r="G386">
        <v>46</v>
      </c>
      <c r="H386">
        <v>7</v>
      </c>
      <c r="J386">
        <v>0</v>
      </c>
      <c r="K386">
        <v>0</v>
      </c>
      <c r="L386">
        <v>0</v>
      </c>
    </row>
    <row r="387" spans="1:12" hidden="1" x14ac:dyDescent="0.35">
      <c r="A387">
        <v>1</v>
      </c>
      <c r="B387">
        <v>2020</v>
      </c>
      <c r="C387">
        <v>1952347205</v>
      </c>
      <c r="D387" t="s">
        <v>9</v>
      </c>
      <c r="E387">
        <v>1882</v>
      </c>
      <c r="F387">
        <v>660</v>
      </c>
      <c r="G387">
        <v>962</v>
      </c>
      <c r="H387">
        <v>246</v>
      </c>
      <c r="I387">
        <v>11555787.890000001</v>
      </c>
      <c r="J387">
        <v>4979822.2300000004</v>
      </c>
      <c r="K387">
        <v>5653062.0800000001</v>
      </c>
      <c r="L387">
        <v>1858433.55</v>
      </c>
    </row>
    <row r="388" spans="1:12" hidden="1" x14ac:dyDescent="0.35">
      <c r="A388">
        <v>0</v>
      </c>
      <c r="B388">
        <v>2019</v>
      </c>
      <c r="C388">
        <v>1679587679</v>
      </c>
      <c r="D388" t="s">
        <v>183</v>
      </c>
      <c r="E388">
        <v>148</v>
      </c>
      <c r="F388">
        <v>56</v>
      </c>
      <c r="G388">
        <v>80</v>
      </c>
      <c r="H388">
        <v>17</v>
      </c>
      <c r="J388">
        <v>0</v>
      </c>
      <c r="K388">
        <v>0</v>
      </c>
      <c r="L388">
        <v>0</v>
      </c>
    </row>
    <row r="389" spans="1:12" hidden="1" x14ac:dyDescent="0.35">
      <c r="A389">
        <v>0</v>
      </c>
      <c r="B389">
        <v>2020</v>
      </c>
      <c r="C389">
        <v>1346213469</v>
      </c>
      <c r="D389" t="s">
        <v>66</v>
      </c>
      <c r="E389">
        <v>128</v>
      </c>
      <c r="F389">
        <v>6</v>
      </c>
      <c r="G389">
        <v>58</v>
      </c>
      <c r="H389">
        <v>1</v>
      </c>
      <c r="J389">
        <v>0</v>
      </c>
      <c r="K389">
        <v>0</v>
      </c>
      <c r="L389">
        <v>0</v>
      </c>
    </row>
    <row r="390" spans="1:12" hidden="1" x14ac:dyDescent="0.35">
      <c r="A390">
        <v>0</v>
      </c>
      <c r="B390">
        <v>2020</v>
      </c>
      <c r="C390">
        <v>1346380870</v>
      </c>
      <c r="D390" t="s">
        <v>197</v>
      </c>
      <c r="E390">
        <v>85</v>
      </c>
      <c r="F390">
        <v>33</v>
      </c>
      <c r="G390">
        <v>36</v>
      </c>
      <c r="H390">
        <v>9</v>
      </c>
      <c r="J390">
        <v>0</v>
      </c>
      <c r="K390">
        <v>0</v>
      </c>
      <c r="L390">
        <v>0</v>
      </c>
    </row>
    <row r="391" spans="1:12" hidden="1" x14ac:dyDescent="0.35">
      <c r="A391">
        <v>1</v>
      </c>
      <c r="B391">
        <v>2021</v>
      </c>
      <c r="C391">
        <v>1619901642</v>
      </c>
      <c r="D391" t="s">
        <v>38</v>
      </c>
      <c r="E391">
        <v>1</v>
      </c>
      <c r="F391">
        <v>0</v>
      </c>
      <c r="G391">
        <v>1</v>
      </c>
      <c r="H391">
        <v>0</v>
      </c>
      <c r="I391">
        <v>3762.71</v>
      </c>
      <c r="J391">
        <v>0</v>
      </c>
      <c r="K391">
        <v>3762.71</v>
      </c>
      <c r="L391">
        <v>0</v>
      </c>
    </row>
    <row r="392" spans="1:12" hidden="1" x14ac:dyDescent="0.35">
      <c r="A392">
        <v>1</v>
      </c>
      <c r="B392">
        <v>2021</v>
      </c>
      <c r="C392">
        <v>1215916002</v>
      </c>
      <c r="D392" t="s">
        <v>238</v>
      </c>
      <c r="E392">
        <v>2</v>
      </c>
      <c r="F392">
        <v>0</v>
      </c>
      <c r="G392">
        <v>1</v>
      </c>
      <c r="H392">
        <v>0</v>
      </c>
      <c r="I392">
        <v>7747.84</v>
      </c>
      <c r="J392">
        <v>0</v>
      </c>
      <c r="K392">
        <v>3034.34</v>
      </c>
      <c r="L392">
        <v>0</v>
      </c>
    </row>
    <row r="393" spans="1:12" hidden="1" x14ac:dyDescent="0.35">
      <c r="A393">
        <v>0</v>
      </c>
      <c r="B393">
        <v>2021</v>
      </c>
      <c r="C393">
        <v>1679587679</v>
      </c>
      <c r="D393" t="s">
        <v>183</v>
      </c>
      <c r="E393">
        <v>153</v>
      </c>
      <c r="F393">
        <v>47</v>
      </c>
      <c r="G393">
        <v>81</v>
      </c>
      <c r="H393">
        <v>10</v>
      </c>
      <c r="J393">
        <v>0</v>
      </c>
      <c r="K393">
        <v>0</v>
      </c>
      <c r="L393">
        <v>0</v>
      </c>
    </row>
    <row r="394" spans="1:12" hidden="1" x14ac:dyDescent="0.35">
      <c r="A394">
        <v>0</v>
      </c>
      <c r="B394">
        <v>2020</v>
      </c>
      <c r="C394">
        <v>1366459570</v>
      </c>
      <c r="D394" t="s">
        <v>139</v>
      </c>
      <c r="E394">
        <v>88</v>
      </c>
      <c r="F394">
        <v>28</v>
      </c>
      <c r="G394">
        <v>38</v>
      </c>
      <c r="H394">
        <v>9</v>
      </c>
      <c r="J394">
        <v>0</v>
      </c>
      <c r="K394">
        <v>0</v>
      </c>
      <c r="L394">
        <v>0</v>
      </c>
    </row>
    <row r="395" spans="1:12" hidden="1" x14ac:dyDescent="0.35">
      <c r="A395">
        <v>1</v>
      </c>
      <c r="B395">
        <v>2021</v>
      </c>
      <c r="C395">
        <v>1497050470</v>
      </c>
      <c r="D395" t="s">
        <v>340</v>
      </c>
      <c r="E395">
        <v>4</v>
      </c>
      <c r="F395">
        <v>1</v>
      </c>
      <c r="G395">
        <v>2</v>
      </c>
      <c r="H395">
        <v>1</v>
      </c>
      <c r="I395">
        <v>22856.62</v>
      </c>
      <c r="J395">
        <v>4967.43</v>
      </c>
      <c r="K395">
        <v>10425.540000000001</v>
      </c>
      <c r="L395">
        <v>4967.43</v>
      </c>
    </row>
    <row r="396" spans="1:12" hidden="1" x14ac:dyDescent="0.35">
      <c r="A396">
        <v>1</v>
      </c>
      <c r="B396">
        <v>2019</v>
      </c>
      <c r="C396">
        <v>1225091697</v>
      </c>
      <c r="D396" t="s">
        <v>208</v>
      </c>
      <c r="E396">
        <v>1</v>
      </c>
      <c r="F396">
        <v>0</v>
      </c>
      <c r="G396">
        <v>0</v>
      </c>
      <c r="H396">
        <v>0</v>
      </c>
      <c r="I396">
        <v>0</v>
      </c>
      <c r="J396">
        <v>0</v>
      </c>
      <c r="K396">
        <v>0</v>
      </c>
      <c r="L396">
        <v>0</v>
      </c>
    </row>
    <row r="397" spans="1:12" hidden="1" x14ac:dyDescent="0.35">
      <c r="A397">
        <v>1</v>
      </c>
      <c r="B397">
        <v>2020</v>
      </c>
      <c r="C397">
        <v>1548293343</v>
      </c>
      <c r="D397" t="s">
        <v>37</v>
      </c>
      <c r="E397">
        <v>1</v>
      </c>
      <c r="F397">
        <v>0</v>
      </c>
      <c r="G397">
        <v>1</v>
      </c>
      <c r="H397">
        <v>0</v>
      </c>
      <c r="I397">
        <v>3435.91</v>
      </c>
      <c r="J397">
        <v>0</v>
      </c>
      <c r="K397">
        <v>3435.91</v>
      </c>
      <c r="L397">
        <v>0</v>
      </c>
    </row>
    <row r="398" spans="1:12" hidden="1" x14ac:dyDescent="0.35">
      <c r="A398">
        <v>0</v>
      </c>
      <c r="B398">
        <v>2019</v>
      </c>
      <c r="C398">
        <v>1962422733</v>
      </c>
      <c r="D398" t="s">
        <v>203</v>
      </c>
      <c r="E398">
        <v>51</v>
      </c>
      <c r="F398">
        <v>12</v>
      </c>
      <c r="G398">
        <v>31</v>
      </c>
      <c r="H398">
        <v>5</v>
      </c>
      <c r="J398">
        <v>0</v>
      </c>
      <c r="K398">
        <v>0</v>
      </c>
      <c r="L398">
        <v>0</v>
      </c>
    </row>
    <row r="399" spans="1:12" hidden="1" x14ac:dyDescent="0.35">
      <c r="A399">
        <v>0</v>
      </c>
      <c r="B399">
        <v>2020</v>
      </c>
      <c r="C399">
        <v>1033107743</v>
      </c>
      <c r="D399" t="s">
        <v>138</v>
      </c>
      <c r="E399">
        <v>171</v>
      </c>
      <c r="F399">
        <v>74</v>
      </c>
      <c r="G399">
        <v>73</v>
      </c>
      <c r="H399">
        <v>20</v>
      </c>
      <c r="J399">
        <v>0</v>
      </c>
      <c r="K399">
        <v>0</v>
      </c>
      <c r="L399">
        <v>0</v>
      </c>
    </row>
    <row r="400" spans="1:12" hidden="1" x14ac:dyDescent="0.35">
      <c r="A400">
        <v>0</v>
      </c>
      <c r="B400">
        <v>2019</v>
      </c>
      <c r="C400">
        <v>1992703540</v>
      </c>
      <c r="D400" t="s">
        <v>166</v>
      </c>
      <c r="E400">
        <v>1</v>
      </c>
      <c r="F400">
        <v>0</v>
      </c>
      <c r="G400">
        <v>0</v>
      </c>
      <c r="H400">
        <v>0</v>
      </c>
      <c r="J400">
        <v>0</v>
      </c>
      <c r="K400">
        <v>0</v>
      </c>
      <c r="L400">
        <v>0</v>
      </c>
    </row>
    <row r="401" spans="1:12" hidden="1" x14ac:dyDescent="0.35">
      <c r="A401">
        <v>1</v>
      </c>
      <c r="B401">
        <v>2020</v>
      </c>
      <c r="C401">
        <v>1134125016</v>
      </c>
      <c r="D401" t="s">
        <v>211</v>
      </c>
      <c r="E401">
        <v>2</v>
      </c>
      <c r="F401">
        <v>0</v>
      </c>
      <c r="G401">
        <v>1</v>
      </c>
      <c r="H401">
        <v>0</v>
      </c>
      <c r="I401">
        <v>10501.86</v>
      </c>
      <c r="J401">
        <v>0</v>
      </c>
      <c r="K401">
        <v>5250.93</v>
      </c>
      <c r="L401">
        <v>0</v>
      </c>
    </row>
    <row r="402" spans="1:12" hidden="1" x14ac:dyDescent="0.35">
      <c r="A402">
        <v>1</v>
      </c>
      <c r="B402">
        <v>2021</v>
      </c>
      <c r="C402">
        <v>1972581940</v>
      </c>
      <c r="D402" t="s">
        <v>342</v>
      </c>
      <c r="E402">
        <v>1</v>
      </c>
      <c r="F402">
        <v>0</v>
      </c>
      <c r="G402">
        <v>1</v>
      </c>
      <c r="H402">
        <v>0</v>
      </c>
      <c r="I402">
        <v>0</v>
      </c>
      <c r="J402">
        <v>0</v>
      </c>
      <c r="K402">
        <v>0</v>
      </c>
      <c r="L402">
        <v>0</v>
      </c>
    </row>
    <row r="403" spans="1:12" hidden="1" x14ac:dyDescent="0.35">
      <c r="A403">
        <v>0</v>
      </c>
      <c r="B403">
        <v>2020</v>
      </c>
      <c r="C403">
        <v>1508845322</v>
      </c>
      <c r="D403" t="s">
        <v>120</v>
      </c>
      <c r="E403">
        <v>29</v>
      </c>
      <c r="F403">
        <v>7</v>
      </c>
      <c r="G403">
        <v>15</v>
      </c>
      <c r="H403">
        <v>2</v>
      </c>
      <c r="J403">
        <v>0</v>
      </c>
      <c r="K403">
        <v>0</v>
      </c>
      <c r="L403">
        <v>0</v>
      </c>
    </row>
    <row r="404" spans="1:12" hidden="1" x14ac:dyDescent="0.35">
      <c r="A404">
        <v>1</v>
      </c>
      <c r="B404">
        <v>2021</v>
      </c>
      <c r="C404">
        <v>1578560504</v>
      </c>
      <c r="D404" t="s">
        <v>342</v>
      </c>
      <c r="E404">
        <v>1</v>
      </c>
      <c r="F404">
        <v>1</v>
      </c>
      <c r="G404">
        <v>0</v>
      </c>
      <c r="H404">
        <v>0</v>
      </c>
      <c r="I404">
        <v>7532.44</v>
      </c>
      <c r="J404">
        <v>7532.44</v>
      </c>
      <c r="K404">
        <v>0</v>
      </c>
      <c r="L404">
        <v>0</v>
      </c>
    </row>
    <row r="405" spans="1:12" hidden="1" x14ac:dyDescent="0.35">
      <c r="A405">
        <v>1</v>
      </c>
      <c r="B405">
        <v>2021</v>
      </c>
      <c r="C405">
        <v>1235131442</v>
      </c>
      <c r="D405" t="s">
        <v>8</v>
      </c>
      <c r="E405">
        <v>34</v>
      </c>
      <c r="F405">
        <v>14</v>
      </c>
      <c r="G405">
        <v>12</v>
      </c>
      <c r="H405">
        <v>1</v>
      </c>
      <c r="I405">
        <v>195004.99</v>
      </c>
      <c r="J405">
        <v>97869.68</v>
      </c>
      <c r="K405">
        <v>59456.6</v>
      </c>
      <c r="L405">
        <v>6725.97</v>
      </c>
    </row>
    <row r="406" spans="1:12" hidden="1" x14ac:dyDescent="0.35">
      <c r="A406">
        <v>1</v>
      </c>
      <c r="B406">
        <v>2020</v>
      </c>
      <c r="C406">
        <v>1780624049</v>
      </c>
      <c r="D406" t="s">
        <v>99</v>
      </c>
      <c r="E406">
        <v>152</v>
      </c>
      <c r="F406">
        <v>53</v>
      </c>
      <c r="G406">
        <v>74</v>
      </c>
      <c r="H406">
        <v>14</v>
      </c>
      <c r="I406">
        <v>946262.96</v>
      </c>
      <c r="J406">
        <v>425978.25</v>
      </c>
      <c r="K406">
        <v>427537.35</v>
      </c>
      <c r="L406">
        <v>109712.26</v>
      </c>
    </row>
    <row r="407" spans="1:12" hidden="1" x14ac:dyDescent="0.35">
      <c r="A407">
        <v>1</v>
      </c>
      <c r="B407">
        <v>2020</v>
      </c>
      <c r="C407">
        <v>1053497388</v>
      </c>
      <c r="D407" t="s">
        <v>22</v>
      </c>
      <c r="E407">
        <v>35</v>
      </c>
      <c r="F407">
        <v>11</v>
      </c>
      <c r="G407">
        <v>17</v>
      </c>
      <c r="H407">
        <v>4</v>
      </c>
      <c r="I407">
        <v>192825.78</v>
      </c>
      <c r="J407">
        <v>67108.639999999999</v>
      </c>
      <c r="K407">
        <v>97303.92</v>
      </c>
      <c r="L407">
        <v>30686.880000000001</v>
      </c>
    </row>
    <row r="408" spans="1:12" hidden="1" x14ac:dyDescent="0.35">
      <c r="A408">
        <v>1</v>
      </c>
      <c r="B408">
        <v>2019</v>
      </c>
      <c r="C408">
        <v>1083668669</v>
      </c>
      <c r="D408" t="s">
        <v>153</v>
      </c>
      <c r="E408">
        <v>1</v>
      </c>
      <c r="F408">
        <v>0</v>
      </c>
      <c r="G408">
        <v>1</v>
      </c>
      <c r="H408">
        <v>0</v>
      </c>
      <c r="I408">
        <v>3077.68</v>
      </c>
      <c r="J408">
        <v>0</v>
      </c>
      <c r="K408">
        <v>3077.68</v>
      </c>
      <c r="L408">
        <v>0</v>
      </c>
    </row>
    <row r="409" spans="1:12" hidden="1" x14ac:dyDescent="0.35">
      <c r="A409">
        <v>1</v>
      </c>
      <c r="B409">
        <v>2019</v>
      </c>
      <c r="C409">
        <v>1902826779</v>
      </c>
      <c r="D409" t="s">
        <v>202</v>
      </c>
      <c r="E409">
        <v>1</v>
      </c>
      <c r="F409">
        <v>0</v>
      </c>
      <c r="G409">
        <v>0</v>
      </c>
      <c r="H409">
        <v>0</v>
      </c>
      <c r="I409">
        <v>0</v>
      </c>
      <c r="J409">
        <v>0</v>
      </c>
      <c r="K409">
        <v>0</v>
      </c>
      <c r="L409">
        <v>0</v>
      </c>
    </row>
    <row r="410" spans="1:12" hidden="1" x14ac:dyDescent="0.35">
      <c r="A410">
        <v>0</v>
      </c>
      <c r="B410">
        <v>2019</v>
      </c>
      <c r="C410">
        <v>1487644993</v>
      </c>
      <c r="D410" t="s">
        <v>129</v>
      </c>
      <c r="E410">
        <v>80</v>
      </c>
      <c r="F410">
        <v>21</v>
      </c>
      <c r="G410">
        <v>46</v>
      </c>
      <c r="H410">
        <v>10</v>
      </c>
      <c r="J410">
        <v>0</v>
      </c>
      <c r="K410">
        <v>0</v>
      </c>
      <c r="L410">
        <v>0</v>
      </c>
    </row>
    <row r="411" spans="1:12" hidden="1" x14ac:dyDescent="0.35">
      <c r="A411">
        <v>0</v>
      </c>
      <c r="B411">
        <v>2020</v>
      </c>
      <c r="C411">
        <v>1548367873</v>
      </c>
      <c r="D411" t="s">
        <v>47</v>
      </c>
      <c r="E411">
        <v>63</v>
      </c>
      <c r="F411">
        <v>15</v>
      </c>
      <c r="G411">
        <v>29</v>
      </c>
      <c r="H411">
        <v>1</v>
      </c>
      <c r="J411">
        <v>0</v>
      </c>
      <c r="K411">
        <v>0</v>
      </c>
      <c r="L411">
        <v>0</v>
      </c>
    </row>
    <row r="412" spans="1:12" hidden="1" x14ac:dyDescent="0.35">
      <c r="A412">
        <v>1</v>
      </c>
      <c r="B412">
        <v>2021</v>
      </c>
      <c r="C412">
        <v>1972523348</v>
      </c>
      <c r="D412" t="s">
        <v>31</v>
      </c>
      <c r="E412">
        <v>1314</v>
      </c>
      <c r="F412">
        <v>466</v>
      </c>
      <c r="G412">
        <v>551</v>
      </c>
      <c r="H412">
        <v>131</v>
      </c>
      <c r="I412">
        <v>8618453.6799999997</v>
      </c>
      <c r="J412">
        <v>4021944.43</v>
      </c>
      <c r="K412">
        <v>3312934.44</v>
      </c>
      <c r="L412">
        <v>1049875.1100000001</v>
      </c>
    </row>
    <row r="413" spans="1:12" hidden="1" x14ac:dyDescent="0.35">
      <c r="A413">
        <v>1</v>
      </c>
      <c r="B413">
        <v>2020</v>
      </c>
      <c r="C413">
        <v>1770901761</v>
      </c>
      <c r="D413" t="s">
        <v>196</v>
      </c>
      <c r="E413">
        <v>3</v>
      </c>
      <c r="F413">
        <v>1</v>
      </c>
      <c r="G413">
        <v>2</v>
      </c>
      <c r="H413">
        <v>0</v>
      </c>
      <c r="I413">
        <v>11072</v>
      </c>
      <c r="J413">
        <v>8252.0400000000009</v>
      </c>
      <c r="K413">
        <v>2819.96</v>
      </c>
      <c r="L413">
        <v>0</v>
      </c>
    </row>
    <row r="414" spans="1:12" hidden="1" x14ac:dyDescent="0.35">
      <c r="A414">
        <v>1</v>
      </c>
      <c r="B414">
        <v>2021</v>
      </c>
      <c r="C414">
        <v>1013933175</v>
      </c>
      <c r="D414" t="s">
        <v>136</v>
      </c>
      <c r="E414">
        <v>2</v>
      </c>
      <c r="F414">
        <v>0</v>
      </c>
      <c r="G414">
        <v>0</v>
      </c>
      <c r="H414">
        <v>0</v>
      </c>
      <c r="I414">
        <v>8768.09</v>
      </c>
      <c r="J414">
        <v>0</v>
      </c>
      <c r="K414">
        <v>0</v>
      </c>
      <c r="L414">
        <v>0</v>
      </c>
    </row>
    <row r="415" spans="1:12" hidden="1" x14ac:dyDescent="0.35">
      <c r="A415">
        <v>1</v>
      </c>
      <c r="B415">
        <v>2020</v>
      </c>
      <c r="C415">
        <v>1033154026</v>
      </c>
      <c r="D415" t="s">
        <v>206</v>
      </c>
      <c r="E415">
        <v>2</v>
      </c>
      <c r="F415">
        <v>0</v>
      </c>
      <c r="G415">
        <v>1</v>
      </c>
      <c r="H415">
        <v>0</v>
      </c>
      <c r="I415">
        <v>9718.2800000000007</v>
      </c>
      <c r="J415">
        <v>0</v>
      </c>
      <c r="K415">
        <v>3912.93</v>
      </c>
      <c r="L415">
        <v>0</v>
      </c>
    </row>
    <row r="416" spans="1:12" hidden="1" x14ac:dyDescent="0.35">
      <c r="A416">
        <v>0</v>
      </c>
      <c r="B416">
        <v>2019</v>
      </c>
      <c r="C416">
        <v>1033107743</v>
      </c>
      <c r="D416" t="s">
        <v>138</v>
      </c>
      <c r="E416">
        <v>209</v>
      </c>
      <c r="F416">
        <v>63</v>
      </c>
      <c r="G416">
        <v>101</v>
      </c>
      <c r="H416">
        <v>19</v>
      </c>
      <c r="J416">
        <v>0</v>
      </c>
      <c r="K416">
        <v>0</v>
      </c>
      <c r="L416">
        <v>0</v>
      </c>
    </row>
    <row r="417" spans="1:12" hidden="1" x14ac:dyDescent="0.35">
      <c r="A417">
        <v>0</v>
      </c>
      <c r="B417">
        <v>2020</v>
      </c>
      <c r="C417">
        <v>1598713745</v>
      </c>
      <c r="D417" t="s">
        <v>199</v>
      </c>
      <c r="E417">
        <v>32</v>
      </c>
      <c r="F417">
        <v>7</v>
      </c>
      <c r="G417">
        <v>21</v>
      </c>
      <c r="H417">
        <v>2</v>
      </c>
      <c r="J417">
        <v>0</v>
      </c>
      <c r="K417">
        <v>0</v>
      </c>
      <c r="L417">
        <v>0</v>
      </c>
    </row>
    <row r="418" spans="1:12" hidden="1" x14ac:dyDescent="0.35">
      <c r="A418">
        <v>1</v>
      </c>
      <c r="B418">
        <v>2021</v>
      </c>
      <c r="C418">
        <v>1639209596</v>
      </c>
      <c r="D418" t="s">
        <v>169</v>
      </c>
      <c r="E418">
        <v>5</v>
      </c>
      <c r="F418">
        <v>4</v>
      </c>
      <c r="G418">
        <v>0</v>
      </c>
      <c r="H418">
        <v>0</v>
      </c>
      <c r="I418">
        <v>49720.04</v>
      </c>
      <c r="J418">
        <v>43845.9</v>
      </c>
      <c r="K418">
        <v>0</v>
      </c>
      <c r="L418">
        <v>0</v>
      </c>
    </row>
    <row r="419" spans="1:12" hidden="1" x14ac:dyDescent="0.35">
      <c r="A419">
        <v>0</v>
      </c>
      <c r="B419">
        <v>2020</v>
      </c>
      <c r="C419">
        <v>1952347205</v>
      </c>
      <c r="D419" t="s">
        <v>9</v>
      </c>
      <c r="E419">
        <v>51</v>
      </c>
      <c r="F419">
        <v>16</v>
      </c>
      <c r="G419">
        <v>31</v>
      </c>
      <c r="H419">
        <v>10</v>
      </c>
      <c r="J419">
        <v>0</v>
      </c>
      <c r="K419">
        <v>0</v>
      </c>
      <c r="L419">
        <v>0</v>
      </c>
    </row>
    <row r="420" spans="1:12" hidden="1" x14ac:dyDescent="0.35">
      <c r="A420">
        <v>1</v>
      </c>
      <c r="B420">
        <v>2019</v>
      </c>
      <c r="C420">
        <v>1366459570</v>
      </c>
      <c r="D420" t="s">
        <v>139</v>
      </c>
      <c r="E420">
        <v>851</v>
      </c>
      <c r="F420">
        <v>273</v>
      </c>
      <c r="G420">
        <v>421</v>
      </c>
      <c r="H420">
        <v>70</v>
      </c>
      <c r="I420">
        <v>6175852.1699999999</v>
      </c>
      <c r="J420">
        <v>2419602.37</v>
      </c>
      <c r="K420">
        <v>2879332.27</v>
      </c>
      <c r="L420">
        <v>589654.98</v>
      </c>
    </row>
    <row r="421" spans="1:12" hidden="1" x14ac:dyDescent="0.35">
      <c r="A421">
        <v>0</v>
      </c>
      <c r="B421">
        <v>2020</v>
      </c>
      <c r="C421">
        <v>1023024882</v>
      </c>
      <c r="D421" t="s">
        <v>133</v>
      </c>
      <c r="E421">
        <v>62</v>
      </c>
      <c r="F421">
        <v>23</v>
      </c>
      <c r="G421">
        <v>33</v>
      </c>
      <c r="H421">
        <v>9</v>
      </c>
      <c r="J421">
        <v>0</v>
      </c>
      <c r="K421">
        <v>0</v>
      </c>
      <c r="L421">
        <v>0</v>
      </c>
    </row>
    <row r="422" spans="1:12" hidden="1" x14ac:dyDescent="0.35">
      <c r="A422">
        <v>1</v>
      </c>
      <c r="B422">
        <v>2020</v>
      </c>
      <c r="C422">
        <v>1033224704</v>
      </c>
      <c r="D422" t="s">
        <v>161</v>
      </c>
      <c r="E422">
        <v>374</v>
      </c>
      <c r="F422">
        <v>122</v>
      </c>
      <c r="G422">
        <v>197</v>
      </c>
      <c r="H422">
        <v>31</v>
      </c>
      <c r="I422">
        <v>2192386.6</v>
      </c>
      <c r="J422">
        <v>866806.06</v>
      </c>
      <c r="K422">
        <v>1092332.3999999999</v>
      </c>
      <c r="L422">
        <v>226198.06</v>
      </c>
    </row>
    <row r="423" spans="1:12" hidden="1" x14ac:dyDescent="0.35">
      <c r="A423">
        <v>0</v>
      </c>
      <c r="B423">
        <v>2019</v>
      </c>
      <c r="C423">
        <v>1598713745</v>
      </c>
      <c r="D423" t="s">
        <v>199</v>
      </c>
      <c r="E423">
        <v>49</v>
      </c>
      <c r="F423">
        <v>10</v>
      </c>
      <c r="G423">
        <v>27</v>
      </c>
      <c r="H423">
        <v>4</v>
      </c>
      <c r="J423">
        <v>0</v>
      </c>
      <c r="K423">
        <v>0</v>
      </c>
      <c r="L423">
        <v>0</v>
      </c>
    </row>
    <row r="424" spans="1:12" hidden="1" x14ac:dyDescent="0.35">
      <c r="A424">
        <v>1</v>
      </c>
      <c r="B424">
        <v>2019</v>
      </c>
      <c r="C424">
        <v>1124032982</v>
      </c>
      <c r="D424" t="s">
        <v>56</v>
      </c>
      <c r="E424">
        <v>909</v>
      </c>
      <c r="F424">
        <v>282</v>
      </c>
      <c r="G424">
        <v>434</v>
      </c>
      <c r="H424">
        <v>73</v>
      </c>
      <c r="I424">
        <v>5465914.8600000003</v>
      </c>
      <c r="J424">
        <v>2109773.61</v>
      </c>
      <c r="K424">
        <v>2480596.31</v>
      </c>
      <c r="L424">
        <v>553744.84</v>
      </c>
    </row>
    <row r="425" spans="1:12" hidden="1" x14ac:dyDescent="0.35">
      <c r="A425">
        <v>1</v>
      </c>
      <c r="B425">
        <v>2021</v>
      </c>
      <c r="C425">
        <v>1437175734</v>
      </c>
      <c r="D425" t="s">
        <v>342</v>
      </c>
      <c r="E425">
        <v>1</v>
      </c>
      <c r="F425">
        <v>1</v>
      </c>
      <c r="G425">
        <v>0</v>
      </c>
      <c r="H425">
        <v>0</v>
      </c>
      <c r="I425">
        <v>0</v>
      </c>
      <c r="J425">
        <v>0</v>
      </c>
      <c r="K425">
        <v>0</v>
      </c>
      <c r="L425">
        <v>0</v>
      </c>
    </row>
    <row r="426" spans="1:12" hidden="1" x14ac:dyDescent="0.35">
      <c r="A426">
        <v>0</v>
      </c>
      <c r="B426">
        <v>2020</v>
      </c>
      <c r="C426">
        <v>1376577247</v>
      </c>
      <c r="D426" t="s">
        <v>80</v>
      </c>
      <c r="E426">
        <v>104</v>
      </c>
      <c r="F426">
        <v>46</v>
      </c>
      <c r="G426">
        <v>36</v>
      </c>
      <c r="H426">
        <v>7</v>
      </c>
      <c r="J426">
        <v>0</v>
      </c>
      <c r="K426">
        <v>0</v>
      </c>
      <c r="L426">
        <v>0</v>
      </c>
    </row>
    <row r="427" spans="1:12" hidden="1" x14ac:dyDescent="0.35">
      <c r="A427">
        <v>1</v>
      </c>
      <c r="B427">
        <v>2020</v>
      </c>
      <c r="C427">
        <v>1659446680</v>
      </c>
      <c r="D427" t="s">
        <v>342</v>
      </c>
      <c r="E427">
        <v>56</v>
      </c>
      <c r="F427">
        <v>14</v>
      </c>
      <c r="G427">
        <v>25</v>
      </c>
      <c r="H427">
        <v>7</v>
      </c>
      <c r="I427">
        <v>284751.44</v>
      </c>
      <c r="J427">
        <v>95007.25</v>
      </c>
      <c r="K427">
        <v>135812.95000000001</v>
      </c>
      <c r="L427">
        <v>54634.02</v>
      </c>
    </row>
    <row r="428" spans="1:12" hidden="1" x14ac:dyDescent="0.35">
      <c r="A428">
        <v>1</v>
      </c>
      <c r="B428">
        <v>2019</v>
      </c>
      <c r="C428">
        <v>1801857172</v>
      </c>
      <c r="D428" t="s">
        <v>111</v>
      </c>
      <c r="E428">
        <v>894</v>
      </c>
      <c r="F428">
        <v>278</v>
      </c>
      <c r="G428">
        <v>505</v>
      </c>
      <c r="H428">
        <v>90</v>
      </c>
      <c r="I428">
        <v>4922221.3099999996</v>
      </c>
      <c r="J428">
        <v>1973866.9</v>
      </c>
      <c r="K428">
        <v>2637311.5499999998</v>
      </c>
      <c r="L428">
        <v>660470.29</v>
      </c>
    </row>
    <row r="429" spans="1:12" hidden="1" x14ac:dyDescent="0.35">
      <c r="A429">
        <v>1</v>
      </c>
      <c r="B429">
        <v>2019</v>
      </c>
      <c r="C429">
        <v>1750318721</v>
      </c>
      <c r="D429" t="s">
        <v>212</v>
      </c>
      <c r="E429">
        <v>1</v>
      </c>
      <c r="F429">
        <v>0</v>
      </c>
      <c r="G429">
        <v>1</v>
      </c>
      <c r="H429">
        <v>0</v>
      </c>
      <c r="I429">
        <v>4227.59</v>
      </c>
      <c r="J429">
        <v>0</v>
      </c>
      <c r="K429">
        <v>4227.59</v>
      </c>
      <c r="L429">
        <v>0</v>
      </c>
    </row>
    <row r="430" spans="1:12" hidden="1" x14ac:dyDescent="0.35">
      <c r="A430">
        <v>0</v>
      </c>
      <c r="B430">
        <v>2021</v>
      </c>
      <c r="C430">
        <v>1801803903</v>
      </c>
      <c r="D430" t="s">
        <v>108</v>
      </c>
      <c r="E430">
        <v>100</v>
      </c>
      <c r="F430">
        <v>43</v>
      </c>
      <c r="G430">
        <v>49</v>
      </c>
      <c r="H430">
        <v>13</v>
      </c>
      <c r="J430">
        <v>0</v>
      </c>
      <c r="K430">
        <v>0</v>
      </c>
      <c r="L430">
        <v>0</v>
      </c>
    </row>
    <row r="431" spans="1:12" hidden="1" x14ac:dyDescent="0.35">
      <c r="A431">
        <v>1</v>
      </c>
      <c r="B431">
        <v>2020</v>
      </c>
      <c r="C431">
        <v>1073569331</v>
      </c>
      <c r="D431" t="s">
        <v>85</v>
      </c>
      <c r="E431">
        <v>227</v>
      </c>
      <c r="F431">
        <v>63</v>
      </c>
      <c r="G431">
        <v>137</v>
      </c>
      <c r="H431">
        <v>23</v>
      </c>
      <c r="I431">
        <v>929025.88</v>
      </c>
      <c r="J431">
        <v>328688.06</v>
      </c>
      <c r="K431">
        <v>537453.32999999996</v>
      </c>
      <c r="L431">
        <v>122798.46</v>
      </c>
    </row>
    <row r="432" spans="1:12" hidden="1" x14ac:dyDescent="0.35">
      <c r="A432">
        <v>1</v>
      </c>
      <c r="B432">
        <v>2020</v>
      </c>
      <c r="C432">
        <v>1174551147</v>
      </c>
      <c r="D432" t="s">
        <v>213</v>
      </c>
      <c r="E432">
        <v>1</v>
      </c>
      <c r="F432">
        <v>0</v>
      </c>
      <c r="G432">
        <v>1</v>
      </c>
      <c r="H432">
        <v>0</v>
      </c>
      <c r="I432">
        <v>3077.67</v>
      </c>
      <c r="J432">
        <v>0</v>
      </c>
      <c r="K432">
        <v>3077.67</v>
      </c>
      <c r="L432">
        <v>0</v>
      </c>
    </row>
    <row r="433" spans="1:12" hidden="1" x14ac:dyDescent="0.35">
      <c r="A433">
        <v>1</v>
      </c>
      <c r="B433">
        <v>2019</v>
      </c>
      <c r="C433">
        <v>1932103413</v>
      </c>
      <c r="D433" t="s">
        <v>149</v>
      </c>
      <c r="E433">
        <v>1345</v>
      </c>
      <c r="F433">
        <v>388</v>
      </c>
      <c r="G433">
        <v>688</v>
      </c>
      <c r="H433">
        <v>132</v>
      </c>
      <c r="I433">
        <v>8317651.6799999997</v>
      </c>
      <c r="J433">
        <v>3176816.12</v>
      </c>
      <c r="K433">
        <v>3979665.92</v>
      </c>
      <c r="L433">
        <v>1048216.94</v>
      </c>
    </row>
    <row r="434" spans="1:12" hidden="1" x14ac:dyDescent="0.35">
      <c r="A434">
        <v>1</v>
      </c>
      <c r="B434">
        <v>2020</v>
      </c>
      <c r="C434">
        <v>1871606764</v>
      </c>
      <c r="D434" t="s">
        <v>94</v>
      </c>
      <c r="E434">
        <v>444</v>
      </c>
      <c r="F434">
        <v>125</v>
      </c>
      <c r="G434">
        <v>240</v>
      </c>
      <c r="H434">
        <v>47</v>
      </c>
      <c r="I434">
        <v>1901613.56</v>
      </c>
      <c r="J434">
        <v>698480.16</v>
      </c>
      <c r="K434">
        <v>994963.11</v>
      </c>
      <c r="L434">
        <v>271501.65000000002</v>
      </c>
    </row>
    <row r="435" spans="1:12" hidden="1" x14ac:dyDescent="0.35">
      <c r="A435">
        <v>0</v>
      </c>
      <c r="B435">
        <v>2020</v>
      </c>
      <c r="C435">
        <v>1568459436</v>
      </c>
      <c r="D435" t="s">
        <v>107</v>
      </c>
      <c r="E435">
        <v>1</v>
      </c>
      <c r="F435">
        <v>0</v>
      </c>
      <c r="G435">
        <v>1</v>
      </c>
      <c r="H435">
        <v>0</v>
      </c>
      <c r="J435">
        <v>0</v>
      </c>
      <c r="L435">
        <v>0</v>
      </c>
    </row>
    <row r="436" spans="1:12" hidden="1" x14ac:dyDescent="0.35">
      <c r="A436">
        <v>1</v>
      </c>
      <c r="B436">
        <v>2021</v>
      </c>
      <c r="C436">
        <v>1285641514</v>
      </c>
      <c r="D436" t="s">
        <v>98</v>
      </c>
      <c r="E436">
        <v>4021</v>
      </c>
      <c r="F436">
        <v>1310</v>
      </c>
      <c r="G436">
        <v>1933</v>
      </c>
      <c r="H436">
        <v>408</v>
      </c>
      <c r="I436">
        <v>25465531.260000002</v>
      </c>
      <c r="J436">
        <v>10398890.33</v>
      </c>
      <c r="K436">
        <v>11653536.27</v>
      </c>
      <c r="L436">
        <v>3266588.23</v>
      </c>
    </row>
    <row r="437" spans="1:12" hidden="1" x14ac:dyDescent="0.35">
      <c r="A437">
        <v>0</v>
      </c>
      <c r="B437">
        <v>2021</v>
      </c>
      <c r="C437">
        <v>1255360517</v>
      </c>
      <c r="D437" t="s">
        <v>160</v>
      </c>
      <c r="E437">
        <v>63</v>
      </c>
      <c r="F437">
        <v>23</v>
      </c>
      <c r="G437">
        <v>25</v>
      </c>
      <c r="H437">
        <v>4</v>
      </c>
      <c r="J437">
        <v>0</v>
      </c>
      <c r="K437">
        <v>0</v>
      </c>
      <c r="L437">
        <v>0</v>
      </c>
    </row>
    <row r="438" spans="1:12" hidden="1" x14ac:dyDescent="0.35">
      <c r="A438">
        <v>1</v>
      </c>
      <c r="B438">
        <v>2021</v>
      </c>
      <c r="C438">
        <v>1619390838</v>
      </c>
      <c r="D438" t="s">
        <v>146</v>
      </c>
      <c r="E438">
        <v>56</v>
      </c>
      <c r="F438">
        <v>15</v>
      </c>
      <c r="G438">
        <v>17</v>
      </c>
      <c r="H438">
        <v>4</v>
      </c>
      <c r="I438">
        <v>283080.59000000003</v>
      </c>
      <c r="J438">
        <v>80522.37</v>
      </c>
      <c r="K438">
        <v>102337.32</v>
      </c>
      <c r="L438">
        <v>28381.53</v>
      </c>
    </row>
    <row r="439" spans="1:12" hidden="1" x14ac:dyDescent="0.35">
      <c r="A439">
        <v>1</v>
      </c>
      <c r="B439">
        <v>2021</v>
      </c>
      <c r="C439">
        <v>1144282583</v>
      </c>
      <c r="D439" t="s">
        <v>3594</v>
      </c>
      <c r="E439">
        <v>1</v>
      </c>
      <c r="F439">
        <v>0</v>
      </c>
      <c r="G439">
        <v>1</v>
      </c>
      <c r="H439">
        <v>0</v>
      </c>
      <c r="I439">
        <v>2819.96</v>
      </c>
      <c r="J439">
        <v>0</v>
      </c>
      <c r="K439">
        <v>2819.96</v>
      </c>
      <c r="L439">
        <v>0</v>
      </c>
    </row>
    <row r="440" spans="1:12" hidden="1" x14ac:dyDescent="0.35">
      <c r="A440">
        <v>1</v>
      </c>
      <c r="B440">
        <v>2019</v>
      </c>
      <c r="C440">
        <v>1265484489</v>
      </c>
      <c r="D440" t="s">
        <v>11</v>
      </c>
      <c r="E440">
        <v>168</v>
      </c>
      <c r="F440">
        <v>58</v>
      </c>
      <c r="G440">
        <v>77</v>
      </c>
      <c r="H440">
        <v>15</v>
      </c>
      <c r="I440">
        <v>667766.43999999994</v>
      </c>
      <c r="J440">
        <v>288681.81</v>
      </c>
      <c r="K440">
        <v>288856.21999999997</v>
      </c>
      <c r="L440">
        <v>81612.23</v>
      </c>
    </row>
    <row r="441" spans="1:12" hidden="1" x14ac:dyDescent="0.35">
      <c r="A441">
        <v>0</v>
      </c>
      <c r="B441">
        <v>2020</v>
      </c>
      <c r="C441">
        <v>1225083074</v>
      </c>
      <c r="D441" t="s">
        <v>13</v>
      </c>
      <c r="E441">
        <v>35</v>
      </c>
      <c r="F441">
        <v>12</v>
      </c>
      <c r="G441">
        <v>20</v>
      </c>
      <c r="H441">
        <v>4</v>
      </c>
      <c r="J441">
        <v>0</v>
      </c>
      <c r="K441">
        <v>0</v>
      </c>
      <c r="L441">
        <v>0</v>
      </c>
    </row>
    <row r="442" spans="1:12" hidden="1" x14ac:dyDescent="0.35">
      <c r="A442">
        <v>1</v>
      </c>
      <c r="B442">
        <v>2019</v>
      </c>
      <c r="C442">
        <v>1780196345</v>
      </c>
      <c r="D442" t="s">
        <v>256</v>
      </c>
      <c r="E442">
        <v>454</v>
      </c>
      <c r="F442">
        <v>179</v>
      </c>
      <c r="G442">
        <v>259</v>
      </c>
      <c r="H442">
        <v>62</v>
      </c>
      <c r="I442">
        <v>3412945.51</v>
      </c>
      <c r="J442">
        <v>1591388.74</v>
      </c>
      <c r="K442">
        <v>1932833.08</v>
      </c>
      <c r="L442">
        <v>607258.53</v>
      </c>
    </row>
    <row r="443" spans="1:12" hidden="1" x14ac:dyDescent="0.35">
      <c r="A443">
        <v>1</v>
      </c>
      <c r="B443">
        <v>2019</v>
      </c>
      <c r="C443">
        <v>1124374079</v>
      </c>
      <c r="D443" t="s">
        <v>342</v>
      </c>
      <c r="E443">
        <v>1</v>
      </c>
      <c r="F443">
        <v>0</v>
      </c>
      <c r="G443">
        <v>0</v>
      </c>
      <c r="H443">
        <v>0</v>
      </c>
      <c r="I443">
        <v>6021.48</v>
      </c>
      <c r="J443">
        <v>0</v>
      </c>
      <c r="K443">
        <v>0</v>
      </c>
      <c r="L443">
        <v>0</v>
      </c>
    </row>
    <row r="444" spans="1:12" hidden="1" x14ac:dyDescent="0.35">
      <c r="A444">
        <v>1</v>
      </c>
      <c r="B444">
        <v>2020</v>
      </c>
      <c r="C444">
        <v>1619390838</v>
      </c>
      <c r="D444" t="s">
        <v>146</v>
      </c>
      <c r="E444">
        <v>81</v>
      </c>
      <c r="F444">
        <v>27</v>
      </c>
      <c r="G444">
        <v>34</v>
      </c>
      <c r="H444">
        <v>5</v>
      </c>
      <c r="I444">
        <v>416488.54</v>
      </c>
      <c r="J444">
        <v>146825.74</v>
      </c>
      <c r="K444">
        <v>207203.38</v>
      </c>
      <c r="L444">
        <v>38332.949999999997</v>
      </c>
    </row>
    <row r="445" spans="1:12" hidden="1" x14ac:dyDescent="0.35">
      <c r="A445">
        <v>1</v>
      </c>
      <c r="B445">
        <v>2019</v>
      </c>
      <c r="C445">
        <v>1184712085</v>
      </c>
      <c r="D445" t="s">
        <v>3695</v>
      </c>
      <c r="E445">
        <v>1</v>
      </c>
      <c r="F445">
        <v>0</v>
      </c>
      <c r="G445">
        <v>0</v>
      </c>
      <c r="H445">
        <v>0</v>
      </c>
      <c r="I445">
        <v>3560.4</v>
      </c>
      <c r="J445">
        <v>0</v>
      </c>
      <c r="K445">
        <v>0</v>
      </c>
      <c r="L445">
        <v>0</v>
      </c>
    </row>
    <row r="446" spans="1:12" hidden="1" x14ac:dyDescent="0.35">
      <c r="A446">
        <v>1</v>
      </c>
      <c r="B446">
        <v>2020</v>
      </c>
      <c r="C446">
        <v>1437119310</v>
      </c>
      <c r="D446" t="s">
        <v>152</v>
      </c>
      <c r="E446">
        <v>1</v>
      </c>
      <c r="F446">
        <v>1</v>
      </c>
      <c r="G446">
        <v>0</v>
      </c>
      <c r="H446">
        <v>0</v>
      </c>
      <c r="I446">
        <v>0</v>
      </c>
      <c r="J446">
        <v>0</v>
      </c>
      <c r="K446">
        <v>0</v>
      </c>
      <c r="L446">
        <v>0</v>
      </c>
    </row>
    <row r="447" spans="1:12" hidden="1" x14ac:dyDescent="0.35">
      <c r="A447">
        <v>0</v>
      </c>
      <c r="B447">
        <v>2019</v>
      </c>
      <c r="C447">
        <v>1972604460</v>
      </c>
      <c r="D447" t="s">
        <v>227</v>
      </c>
      <c r="E447">
        <v>7</v>
      </c>
      <c r="F447">
        <v>3</v>
      </c>
      <c r="G447">
        <v>4</v>
      </c>
      <c r="H447">
        <v>2</v>
      </c>
      <c r="J447">
        <v>0</v>
      </c>
      <c r="K447">
        <v>0</v>
      </c>
      <c r="L447">
        <v>0</v>
      </c>
    </row>
    <row r="448" spans="1:12" hidden="1" x14ac:dyDescent="0.35">
      <c r="A448">
        <v>1</v>
      </c>
      <c r="B448">
        <v>2019</v>
      </c>
      <c r="C448">
        <v>1982625661</v>
      </c>
      <c r="D448" t="s">
        <v>277</v>
      </c>
      <c r="E448">
        <v>174</v>
      </c>
      <c r="F448">
        <v>44</v>
      </c>
      <c r="G448">
        <v>93</v>
      </c>
      <c r="H448">
        <v>12</v>
      </c>
      <c r="I448">
        <v>549411.09</v>
      </c>
      <c r="J448">
        <v>176247.24</v>
      </c>
      <c r="K448">
        <v>281621.99</v>
      </c>
      <c r="L448">
        <v>49028.82</v>
      </c>
    </row>
    <row r="449" spans="1:12" hidden="1" x14ac:dyDescent="0.35">
      <c r="A449">
        <v>1</v>
      </c>
      <c r="B449">
        <v>2021</v>
      </c>
      <c r="C449">
        <v>1720185267</v>
      </c>
      <c r="D449" t="s">
        <v>219</v>
      </c>
      <c r="E449">
        <v>446</v>
      </c>
      <c r="F449">
        <v>121</v>
      </c>
      <c r="G449">
        <v>263</v>
      </c>
      <c r="H449">
        <v>38</v>
      </c>
      <c r="I449">
        <v>2430545.54</v>
      </c>
      <c r="J449">
        <v>821084.75</v>
      </c>
      <c r="K449">
        <v>1390752.7</v>
      </c>
      <c r="L449">
        <v>271510.34000000003</v>
      </c>
    </row>
    <row r="450" spans="1:12" hidden="1" x14ac:dyDescent="0.35">
      <c r="A450">
        <v>0</v>
      </c>
      <c r="B450">
        <v>2019</v>
      </c>
      <c r="C450">
        <v>1194832477</v>
      </c>
      <c r="D450" t="s">
        <v>110</v>
      </c>
      <c r="E450">
        <v>228</v>
      </c>
      <c r="F450">
        <v>82</v>
      </c>
      <c r="G450">
        <v>103</v>
      </c>
      <c r="H450">
        <v>17</v>
      </c>
      <c r="J450">
        <v>0</v>
      </c>
      <c r="K450">
        <v>0</v>
      </c>
      <c r="L450">
        <v>0</v>
      </c>
    </row>
    <row r="451" spans="1:12" hidden="1" x14ac:dyDescent="0.35">
      <c r="A451">
        <v>0</v>
      </c>
      <c r="B451">
        <v>2020</v>
      </c>
      <c r="C451">
        <v>1972523348</v>
      </c>
      <c r="D451" t="s">
        <v>31</v>
      </c>
      <c r="E451">
        <v>73</v>
      </c>
      <c r="F451">
        <v>29</v>
      </c>
      <c r="G451">
        <v>38</v>
      </c>
      <c r="H451">
        <v>10</v>
      </c>
      <c r="J451">
        <v>0</v>
      </c>
      <c r="K451">
        <v>0</v>
      </c>
      <c r="L451">
        <v>0</v>
      </c>
    </row>
    <row r="452" spans="1:12" hidden="1" x14ac:dyDescent="0.35">
      <c r="A452">
        <v>0</v>
      </c>
      <c r="B452">
        <v>2019</v>
      </c>
      <c r="C452">
        <v>1720042203</v>
      </c>
      <c r="D452" t="s">
        <v>303</v>
      </c>
      <c r="E452">
        <v>1</v>
      </c>
      <c r="F452">
        <v>0</v>
      </c>
      <c r="G452">
        <v>1</v>
      </c>
      <c r="H452">
        <v>0</v>
      </c>
      <c r="J452">
        <v>0</v>
      </c>
      <c r="L452">
        <v>0</v>
      </c>
    </row>
    <row r="453" spans="1:12" hidden="1" x14ac:dyDescent="0.35">
      <c r="A453">
        <v>1</v>
      </c>
      <c r="B453">
        <v>2019</v>
      </c>
      <c r="C453">
        <v>1508845322</v>
      </c>
      <c r="D453" t="s">
        <v>120</v>
      </c>
      <c r="E453">
        <v>493</v>
      </c>
      <c r="F453">
        <v>147</v>
      </c>
      <c r="G453">
        <v>299</v>
      </c>
      <c r="H453">
        <v>45</v>
      </c>
      <c r="I453">
        <v>2669267.17</v>
      </c>
      <c r="J453">
        <v>985181.92</v>
      </c>
      <c r="K453">
        <v>1540891.37</v>
      </c>
      <c r="L453">
        <v>309984.57</v>
      </c>
    </row>
    <row r="454" spans="1:12" hidden="1" x14ac:dyDescent="0.35">
      <c r="A454">
        <v>1</v>
      </c>
      <c r="B454">
        <v>2020</v>
      </c>
      <c r="C454">
        <v>1417037045</v>
      </c>
      <c r="D454" t="s">
        <v>286</v>
      </c>
      <c r="E454">
        <v>4</v>
      </c>
      <c r="F454">
        <v>2</v>
      </c>
      <c r="G454">
        <v>2</v>
      </c>
      <c r="H454">
        <v>1</v>
      </c>
      <c r="I454">
        <v>23013.86</v>
      </c>
      <c r="J454">
        <v>15677.7</v>
      </c>
      <c r="K454">
        <v>12007.62</v>
      </c>
      <c r="L454">
        <v>8223.43</v>
      </c>
    </row>
    <row r="455" spans="1:12" hidden="1" x14ac:dyDescent="0.35">
      <c r="A455">
        <v>1</v>
      </c>
      <c r="B455">
        <v>2021</v>
      </c>
      <c r="C455">
        <v>1902805245</v>
      </c>
      <c r="D455" t="s">
        <v>14</v>
      </c>
      <c r="E455">
        <v>6</v>
      </c>
      <c r="F455">
        <v>1</v>
      </c>
      <c r="G455">
        <v>4</v>
      </c>
      <c r="H455">
        <v>1</v>
      </c>
      <c r="I455">
        <v>28779.61</v>
      </c>
      <c r="J455">
        <v>0</v>
      </c>
      <c r="K455">
        <v>17219.75</v>
      </c>
      <c r="L455">
        <v>0</v>
      </c>
    </row>
    <row r="456" spans="1:12" hidden="1" x14ac:dyDescent="0.35">
      <c r="A456">
        <v>1</v>
      </c>
      <c r="B456">
        <v>2020</v>
      </c>
      <c r="C456">
        <v>1053384776</v>
      </c>
      <c r="D456" t="s">
        <v>173</v>
      </c>
      <c r="E456">
        <v>7</v>
      </c>
      <c r="F456">
        <v>3</v>
      </c>
      <c r="G456">
        <v>5</v>
      </c>
      <c r="H456">
        <v>2</v>
      </c>
      <c r="I456">
        <v>36802.5</v>
      </c>
      <c r="J456">
        <v>15167.14</v>
      </c>
      <c r="K456">
        <v>22773.72</v>
      </c>
      <c r="L456">
        <v>6814.7</v>
      </c>
    </row>
    <row r="457" spans="1:12" hidden="1" x14ac:dyDescent="0.35">
      <c r="A457">
        <v>1</v>
      </c>
      <c r="B457">
        <v>2021</v>
      </c>
      <c r="C457">
        <v>1083668669</v>
      </c>
      <c r="D457" t="s">
        <v>153</v>
      </c>
      <c r="E457">
        <v>1</v>
      </c>
      <c r="F457">
        <v>1</v>
      </c>
      <c r="G457">
        <v>0</v>
      </c>
      <c r="H457">
        <v>0</v>
      </c>
      <c r="I457">
        <v>36688.58</v>
      </c>
      <c r="J457">
        <v>36688.58</v>
      </c>
      <c r="K457">
        <v>0</v>
      </c>
      <c r="L457">
        <v>0</v>
      </c>
    </row>
    <row r="458" spans="1:12" hidden="1" x14ac:dyDescent="0.35">
      <c r="A458">
        <v>1</v>
      </c>
      <c r="B458">
        <v>2020</v>
      </c>
      <c r="C458">
        <v>1104808062</v>
      </c>
      <c r="D458" t="s">
        <v>12</v>
      </c>
      <c r="E458">
        <v>1017</v>
      </c>
      <c r="F458">
        <v>299</v>
      </c>
      <c r="G458">
        <v>492</v>
      </c>
      <c r="H458">
        <v>78</v>
      </c>
      <c r="I458">
        <v>4705329.45</v>
      </c>
      <c r="J458">
        <v>1767287.09</v>
      </c>
      <c r="K458">
        <v>2141486.16</v>
      </c>
      <c r="L458">
        <v>452277.73</v>
      </c>
    </row>
    <row r="459" spans="1:12" hidden="1" x14ac:dyDescent="0.35">
      <c r="A459">
        <v>1</v>
      </c>
      <c r="B459">
        <v>2019</v>
      </c>
      <c r="C459">
        <v>1215921457</v>
      </c>
      <c r="D459" t="s">
        <v>291</v>
      </c>
      <c r="E459">
        <v>3</v>
      </c>
      <c r="F459">
        <v>0</v>
      </c>
      <c r="G459">
        <v>1</v>
      </c>
      <c r="H459">
        <v>0</v>
      </c>
      <c r="I459">
        <v>5256.45</v>
      </c>
      <c r="J459">
        <v>0</v>
      </c>
      <c r="K459">
        <v>5256.45</v>
      </c>
      <c r="L459">
        <v>0</v>
      </c>
    </row>
    <row r="460" spans="1:12" hidden="1" x14ac:dyDescent="0.35">
      <c r="A460">
        <v>1</v>
      </c>
      <c r="B460">
        <v>2019</v>
      </c>
      <c r="C460">
        <v>1548216880</v>
      </c>
      <c r="D460" t="s">
        <v>342</v>
      </c>
      <c r="E460">
        <v>1</v>
      </c>
      <c r="F460">
        <v>1</v>
      </c>
      <c r="G460">
        <v>1</v>
      </c>
      <c r="H460">
        <v>1</v>
      </c>
      <c r="I460">
        <v>5339.88</v>
      </c>
      <c r="J460">
        <v>5339.88</v>
      </c>
      <c r="K460">
        <v>5339.88</v>
      </c>
      <c r="L460">
        <v>5339.88</v>
      </c>
    </row>
    <row r="461" spans="1:12" hidden="1" x14ac:dyDescent="0.35">
      <c r="A461">
        <v>1</v>
      </c>
      <c r="B461">
        <v>2019</v>
      </c>
      <c r="C461">
        <v>1356331425</v>
      </c>
      <c r="D461" t="s">
        <v>162</v>
      </c>
      <c r="E461">
        <v>6</v>
      </c>
      <c r="F461">
        <v>2</v>
      </c>
      <c r="G461">
        <v>2</v>
      </c>
      <c r="H461">
        <v>0</v>
      </c>
      <c r="I461">
        <v>27985.37</v>
      </c>
      <c r="J461">
        <v>5742.39</v>
      </c>
      <c r="K461">
        <v>8076.4</v>
      </c>
      <c r="L461">
        <v>0</v>
      </c>
    </row>
    <row r="462" spans="1:12" hidden="1" x14ac:dyDescent="0.35">
      <c r="A462">
        <v>1</v>
      </c>
      <c r="B462">
        <v>2019</v>
      </c>
      <c r="C462">
        <v>1417005760</v>
      </c>
      <c r="D462" t="s">
        <v>342</v>
      </c>
      <c r="E462">
        <v>1</v>
      </c>
      <c r="F462">
        <v>0</v>
      </c>
      <c r="G462">
        <v>1</v>
      </c>
      <c r="H462">
        <v>0</v>
      </c>
      <c r="I462">
        <v>3551.97</v>
      </c>
      <c r="J462">
        <v>0</v>
      </c>
      <c r="K462">
        <v>3551.97</v>
      </c>
      <c r="L462">
        <v>0</v>
      </c>
    </row>
    <row r="463" spans="1:12" hidden="1" x14ac:dyDescent="0.35">
      <c r="A463">
        <v>1</v>
      </c>
      <c r="B463">
        <v>2019</v>
      </c>
      <c r="C463">
        <v>1700886322</v>
      </c>
      <c r="D463" t="s">
        <v>290</v>
      </c>
      <c r="E463">
        <v>941</v>
      </c>
      <c r="F463">
        <v>299</v>
      </c>
      <c r="G463">
        <v>497</v>
      </c>
      <c r="H463">
        <v>69</v>
      </c>
      <c r="I463">
        <v>4685171.03</v>
      </c>
      <c r="J463">
        <v>1854952.97</v>
      </c>
      <c r="K463">
        <v>2295260.5</v>
      </c>
      <c r="L463">
        <v>421418.56</v>
      </c>
    </row>
    <row r="464" spans="1:12" hidden="1" x14ac:dyDescent="0.35">
      <c r="A464">
        <v>1</v>
      </c>
      <c r="B464">
        <v>2021</v>
      </c>
      <c r="C464">
        <v>1104192590</v>
      </c>
      <c r="D464" t="s">
        <v>244</v>
      </c>
      <c r="E464">
        <v>3</v>
      </c>
      <c r="F464">
        <v>0</v>
      </c>
      <c r="G464">
        <v>3</v>
      </c>
      <c r="H464">
        <v>0</v>
      </c>
      <c r="I464">
        <v>12416.67</v>
      </c>
      <c r="J464">
        <v>0</v>
      </c>
      <c r="K464">
        <v>12416.67</v>
      </c>
      <c r="L464">
        <v>0</v>
      </c>
    </row>
    <row r="465" spans="1:12" hidden="1" x14ac:dyDescent="0.35">
      <c r="A465">
        <v>1</v>
      </c>
      <c r="B465">
        <v>2021</v>
      </c>
      <c r="C465">
        <v>1023024882</v>
      </c>
      <c r="D465" t="s">
        <v>133</v>
      </c>
      <c r="E465">
        <v>129</v>
      </c>
      <c r="F465">
        <v>33</v>
      </c>
      <c r="G465">
        <v>65</v>
      </c>
      <c r="H465">
        <v>11</v>
      </c>
      <c r="I465">
        <v>723284.76</v>
      </c>
      <c r="J465">
        <v>258574.93</v>
      </c>
      <c r="K465">
        <v>359330.03</v>
      </c>
      <c r="L465">
        <v>88785.4</v>
      </c>
    </row>
    <row r="466" spans="1:12" hidden="1" x14ac:dyDescent="0.35">
      <c r="A466">
        <v>1</v>
      </c>
      <c r="B466">
        <v>2020</v>
      </c>
      <c r="C466">
        <v>1942224696</v>
      </c>
      <c r="D466" t="s">
        <v>195</v>
      </c>
      <c r="E466">
        <v>2</v>
      </c>
      <c r="F466">
        <v>0</v>
      </c>
      <c r="G466">
        <v>1</v>
      </c>
      <c r="H466">
        <v>0</v>
      </c>
      <c r="I466">
        <v>8669.0499999999993</v>
      </c>
      <c r="J466">
        <v>0</v>
      </c>
      <c r="K466">
        <v>4756.12</v>
      </c>
      <c r="L466">
        <v>0</v>
      </c>
    </row>
    <row r="467" spans="1:12" hidden="1" x14ac:dyDescent="0.35">
      <c r="A467">
        <v>0</v>
      </c>
      <c r="B467">
        <v>2020</v>
      </c>
      <c r="C467">
        <v>1720030703</v>
      </c>
      <c r="D467" t="s">
        <v>128</v>
      </c>
      <c r="E467">
        <v>22</v>
      </c>
      <c r="F467">
        <v>7</v>
      </c>
      <c r="G467">
        <v>15</v>
      </c>
      <c r="H467">
        <v>3</v>
      </c>
      <c r="J467">
        <v>0</v>
      </c>
      <c r="K467">
        <v>0</v>
      </c>
      <c r="L467">
        <v>0</v>
      </c>
    </row>
    <row r="468" spans="1:12" hidden="1" x14ac:dyDescent="0.35">
      <c r="A468">
        <v>0</v>
      </c>
      <c r="B468">
        <v>2020</v>
      </c>
      <c r="C468">
        <v>1003923434</v>
      </c>
      <c r="D468" t="s">
        <v>174</v>
      </c>
      <c r="E468">
        <v>43</v>
      </c>
      <c r="F468">
        <v>9</v>
      </c>
      <c r="G468">
        <v>21</v>
      </c>
      <c r="H468">
        <v>4</v>
      </c>
      <c r="J468">
        <v>0</v>
      </c>
      <c r="K468">
        <v>0</v>
      </c>
      <c r="L468">
        <v>0</v>
      </c>
    </row>
    <row r="469" spans="1:12" hidden="1" x14ac:dyDescent="0.35">
      <c r="A469">
        <v>1</v>
      </c>
      <c r="B469">
        <v>2020</v>
      </c>
      <c r="C469">
        <v>1528064409</v>
      </c>
      <c r="D469" t="s">
        <v>61</v>
      </c>
      <c r="E469">
        <v>1</v>
      </c>
      <c r="F469">
        <v>0</v>
      </c>
      <c r="G469">
        <v>1</v>
      </c>
      <c r="H469">
        <v>0</v>
      </c>
      <c r="I469">
        <v>0</v>
      </c>
      <c r="J469">
        <v>0</v>
      </c>
      <c r="K469">
        <v>0</v>
      </c>
      <c r="L469">
        <v>0</v>
      </c>
    </row>
    <row r="470" spans="1:12" hidden="1" x14ac:dyDescent="0.35">
      <c r="A470">
        <v>1</v>
      </c>
      <c r="B470">
        <v>2019</v>
      </c>
      <c r="C470">
        <v>1710977012</v>
      </c>
      <c r="D470" t="s">
        <v>49</v>
      </c>
      <c r="E470">
        <v>378</v>
      </c>
      <c r="F470">
        <v>120</v>
      </c>
      <c r="G470">
        <v>142</v>
      </c>
      <c r="H470">
        <v>35</v>
      </c>
      <c r="I470">
        <v>2257768.7200000002</v>
      </c>
      <c r="J470">
        <v>902404.79</v>
      </c>
      <c r="K470">
        <v>830115.97</v>
      </c>
      <c r="L470">
        <v>267442.06</v>
      </c>
    </row>
    <row r="471" spans="1:12" hidden="1" x14ac:dyDescent="0.35">
      <c r="A471">
        <v>1</v>
      </c>
      <c r="B471">
        <v>2021</v>
      </c>
      <c r="C471">
        <v>1215998323</v>
      </c>
      <c r="D471" t="s">
        <v>31</v>
      </c>
      <c r="E471">
        <v>9</v>
      </c>
      <c r="F471">
        <v>2</v>
      </c>
      <c r="G471">
        <v>6</v>
      </c>
      <c r="H471">
        <v>1</v>
      </c>
      <c r="I471">
        <v>29189.119999999999</v>
      </c>
      <c r="J471">
        <v>6458.29</v>
      </c>
      <c r="K471">
        <v>22568.16</v>
      </c>
      <c r="L471">
        <v>6458.29</v>
      </c>
    </row>
    <row r="472" spans="1:12" hidden="1" x14ac:dyDescent="0.35">
      <c r="A472">
        <v>1</v>
      </c>
      <c r="B472">
        <v>2021</v>
      </c>
      <c r="C472">
        <v>1510050002</v>
      </c>
      <c r="D472" t="s">
        <v>342</v>
      </c>
      <c r="E472">
        <v>1</v>
      </c>
      <c r="F472">
        <v>0</v>
      </c>
      <c r="G472">
        <v>1</v>
      </c>
      <c r="H472">
        <v>0</v>
      </c>
      <c r="I472">
        <v>6827.44</v>
      </c>
      <c r="J472">
        <v>0</v>
      </c>
      <c r="K472">
        <v>6827.44</v>
      </c>
      <c r="L472">
        <v>0</v>
      </c>
    </row>
    <row r="473" spans="1:12" hidden="1" x14ac:dyDescent="0.35">
      <c r="A473">
        <v>1</v>
      </c>
      <c r="B473">
        <v>2020</v>
      </c>
      <c r="C473">
        <v>1255360517</v>
      </c>
      <c r="D473" t="s">
        <v>160</v>
      </c>
      <c r="E473">
        <v>974</v>
      </c>
      <c r="F473">
        <v>365</v>
      </c>
      <c r="G473">
        <v>443</v>
      </c>
      <c r="H473">
        <v>98</v>
      </c>
      <c r="I473">
        <v>4429118.93</v>
      </c>
      <c r="J473">
        <v>2038696.06</v>
      </c>
      <c r="K473">
        <v>1931806.41</v>
      </c>
      <c r="L473">
        <v>572920.61</v>
      </c>
    </row>
    <row r="474" spans="1:12" hidden="1" x14ac:dyDescent="0.35">
      <c r="A474">
        <v>1</v>
      </c>
      <c r="B474">
        <v>2021</v>
      </c>
      <c r="C474">
        <v>1811992084</v>
      </c>
      <c r="D474" t="s">
        <v>342</v>
      </c>
      <c r="E474">
        <v>2</v>
      </c>
      <c r="F474">
        <v>1</v>
      </c>
      <c r="G474">
        <v>1</v>
      </c>
      <c r="H474">
        <v>0</v>
      </c>
      <c r="I474">
        <v>0</v>
      </c>
      <c r="J474">
        <v>0</v>
      </c>
      <c r="K474">
        <v>0</v>
      </c>
      <c r="L474">
        <v>0</v>
      </c>
    </row>
    <row r="475" spans="1:12" hidden="1" x14ac:dyDescent="0.35">
      <c r="A475">
        <v>1</v>
      </c>
      <c r="B475">
        <v>2019</v>
      </c>
      <c r="C475">
        <v>1346213469</v>
      </c>
      <c r="D475" t="s">
        <v>66</v>
      </c>
      <c r="E475">
        <v>2582</v>
      </c>
      <c r="F475">
        <v>184</v>
      </c>
      <c r="G475">
        <v>733</v>
      </c>
      <c r="H475">
        <v>35</v>
      </c>
      <c r="I475">
        <v>12596873.73</v>
      </c>
      <c r="J475">
        <v>1321004.42</v>
      </c>
      <c r="K475">
        <v>3550459.54</v>
      </c>
      <c r="L475">
        <v>255920.74</v>
      </c>
    </row>
    <row r="476" spans="1:12" hidden="1" x14ac:dyDescent="0.35">
      <c r="A476">
        <v>1</v>
      </c>
      <c r="B476">
        <v>2020</v>
      </c>
      <c r="C476">
        <v>1205865789</v>
      </c>
      <c r="D476" t="s">
        <v>75</v>
      </c>
      <c r="E476">
        <v>44</v>
      </c>
      <c r="F476">
        <v>8</v>
      </c>
      <c r="G476">
        <v>23</v>
      </c>
      <c r="H476">
        <v>2</v>
      </c>
      <c r="I476">
        <v>173625.64</v>
      </c>
      <c r="J476">
        <v>31649.53</v>
      </c>
      <c r="K476">
        <v>91926.07</v>
      </c>
      <c r="L476">
        <v>10059.83</v>
      </c>
    </row>
    <row r="477" spans="1:12" hidden="1" x14ac:dyDescent="0.35">
      <c r="A477">
        <v>0</v>
      </c>
      <c r="B477">
        <v>2019</v>
      </c>
      <c r="C477">
        <v>1457369381</v>
      </c>
      <c r="D477" t="s">
        <v>7</v>
      </c>
      <c r="E477">
        <v>69</v>
      </c>
      <c r="F477">
        <v>15</v>
      </c>
      <c r="G477">
        <v>39</v>
      </c>
      <c r="H477">
        <v>2</v>
      </c>
      <c r="J477">
        <v>0</v>
      </c>
      <c r="K477">
        <v>0</v>
      </c>
      <c r="L477">
        <v>0</v>
      </c>
    </row>
    <row r="478" spans="1:12" hidden="1" x14ac:dyDescent="0.35">
      <c r="A478">
        <v>0</v>
      </c>
      <c r="B478">
        <v>2021</v>
      </c>
      <c r="C478">
        <v>1285641514</v>
      </c>
      <c r="D478" t="s">
        <v>98</v>
      </c>
      <c r="E478">
        <v>228</v>
      </c>
      <c r="F478">
        <v>67</v>
      </c>
      <c r="G478">
        <v>141</v>
      </c>
      <c r="H478">
        <v>24</v>
      </c>
      <c r="J478">
        <v>0</v>
      </c>
      <c r="K478">
        <v>0</v>
      </c>
      <c r="L478">
        <v>0</v>
      </c>
    </row>
    <row r="479" spans="1:12" hidden="1" x14ac:dyDescent="0.35">
      <c r="A479">
        <v>1</v>
      </c>
      <c r="B479">
        <v>2021</v>
      </c>
      <c r="C479">
        <v>1063945707</v>
      </c>
      <c r="D479" t="s">
        <v>342</v>
      </c>
      <c r="E479">
        <v>1</v>
      </c>
      <c r="F479">
        <v>0</v>
      </c>
      <c r="G479">
        <v>1</v>
      </c>
      <c r="H479">
        <v>0</v>
      </c>
      <c r="I479">
        <v>3435.9</v>
      </c>
      <c r="J479">
        <v>0</v>
      </c>
      <c r="K479">
        <v>3435.9</v>
      </c>
      <c r="L479">
        <v>0</v>
      </c>
    </row>
    <row r="480" spans="1:12" hidden="1" x14ac:dyDescent="0.35">
      <c r="A480">
        <v>1</v>
      </c>
      <c r="B480">
        <v>2019</v>
      </c>
      <c r="C480">
        <v>1215027966</v>
      </c>
      <c r="D480" t="s">
        <v>87</v>
      </c>
      <c r="E480">
        <v>15</v>
      </c>
      <c r="F480">
        <v>0</v>
      </c>
      <c r="G480">
        <v>10</v>
      </c>
      <c r="H480">
        <v>0</v>
      </c>
      <c r="I480">
        <v>73357.600000000006</v>
      </c>
      <c r="J480">
        <v>0</v>
      </c>
      <c r="K480">
        <v>51210.55</v>
      </c>
      <c r="L480">
        <v>0</v>
      </c>
    </row>
    <row r="481" spans="1:12" hidden="1" x14ac:dyDescent="0.35">
      <c r="A481">
        <v>0</v>
      </c>
      <c r="B481">
        <v>2019</v>
      </c>
      <c r="C481">
        <v>1063400539</v>
      </c>
      <c r="D481" t="s">
        <v>287</v>
      </c>
      <c r="E481">
        <v>5</v>
      </c>
      <c r="F481">
        <v>1</v>
      </c>
      <c r="G481">
        <v>4</v>
      </c>
      <c r="H481">
        <v>0</v>
      </c>
      <c r="J481">
        <v>0</v>
      </c>
      <c r="K481">
        <v>0</v>
      </c>
      <c r="L481">
        <v>0</v>
      </c>
    </row>
    <row r="482" spans="1:12" hidden="1" x14ac:dyDescent="0.35">
      <c r="A482">
        <v>1</v>
      </c>
      <c r="B482">
        <v>2019</v>
      </c>
      <c r="C482">
        <v>1407877137</v>
      </c>
      <c r="D482" t="s">
        <v>93</v>
      </c>
      <c r="E482">
        <v>1654</v>
      </c>
      <c r="F482">
        <v>251</v>
      </c>
      <c r="G482">
        <v>651</v>
      </c>
      <c r="H482">
        <v>58</v>
      </c>
      <c r="I482">
        <v>7790546.2400000002</v>
      </c>
      <c r="J482">
        <v>1676377.27</v>
      </c>
      <c r="K482">
        <v>2953883.43</v>
      </c>
      <c r="L482">
        <v>386264.69</v>
      </c>
    </row>
    <row r="483" spans="1:12" hidden="1" x14ac:dyDescent="0.35">
      <c r="A483">
        <v>1</v>
      </c>
      <c r="B483">
        <v>2019</v>
      </c>
      <c r="C483">
        <v>1740254143</v>
      </c>
      <c r="D483" t="s">
        <v>271</v>
      </c>
      <c r="E483">
        <v>2</v>
      </c>
      <c r="F483">
        <v>0</v>
      </c>
      <c r="G483">
        <v>2</v>
      </c>
      <c r="H483">
        <v>0</v>
      </c>
      <c r="I483">
        <v>10099.08</v>
      </c>
      <c r="J483">
        <v>0</v>
      </c>
      <c r="K483">
        <v>10099.08</v>
      </c>
      <c r="L483">
        <v>0</v>
      </c>
    </row>
    <row r="484" spans="1:12" hidden="1" x14ac:dyDescent="0.35">
      <c r="A484">
        <v>1</v>
      </c>
      <c r="B484">
        <v>2019</v>
      </c>
      <c r="C484">
        <v>1902804552</v>
      </c>
      <c r="D484" t="s">
        <v>341</v>
      </c>
      <c r="E484">
        <v>1</v>
      </c>
      <c r="F484">
        <v>0</v>
      </c>
      <c r="G484">
        <v>1</v>
      </c>
      <c r="H484">
        <v>0</v>
      </c>
      <c r="I484">
        <v>2819.96</v>
      </c>
      <c r="J484">
        <v>0</v>
      </c>
      <c r="K484">
        <v>2819.96</v>
      </c>
      <c r="L484">
        <v>0</v>
      </c>
    </row>
    <row r="485" spans="1:12" hidden="1" x14ac:dyDescent="0.35">
      <c r="A485">
        <v>1</v>
      </c>
      <c r="B485">
        <v>2021</v>
      </c>
      <c r="C485">
        <v>1245370717</v>
      </c>
      <c r="D485" t="s">
        <v>123</v>
      </c>
      <c r="E485">
        <v>933</v>
      </c>
      <c r="F485">
        <v>345</v>
      </c>
      <c r="G485">
        <v>391</v>
      </c>
      <c r="H485">
        <v>100</v>
      </c>
      <c r="I485">
        <v>6612542.6799999997</v>
      </c>
      <c r="J485">
        <v>3133945.03</v>
      </c>
      <c r="K485">
        <v>2555725.96</v>
      </c>
      <c r="L485">
        <v>868528.78</v>
      </c>
    </row>
    <row r="486" spans="1:12" hidden="1" x14ac:dyDescent="0.35">
      <c r="A486">
        <v>0</v>
      </c>
      <c r="B486">
        <v>2021</v>
      </c>
      <c r="C486">
        <v>1205877172</v>
      </c>
      <c r="D486" t="s">
        <v>177</v>
      </c>
      <c r="E486">
        <v>3</v>
      </c>
      <c r="F486">
        <v>2</v>
      </c>
      <c r="G486">
        <v>0</v>
      </c>
      <c r="H486">
        <v>0</v>
      </c>
      <c r="J486">
        <v>0</v>
      </c>
      <c r="K486">
        <v>0</v>
      </c>
      <c r="L486">
        <v>0</v>
      </c>
    </row>
    <row r="487" spans="1:12" hidden="1" x14ac:dyDescent="0.35">
      <c r="A487">
        <v>1</v>
      </c>
      <c r="B487">
        <v>2019</v>
      </c>
      <c r="C487">
        <v>1922376136</v>
      </c>
      <c r="D487" t="s">
        <v>170</v>
      </c>
      <c r="E487">
        <v>4</v>
      </c>
      <c r="F487">
        <v>0</v>
      </c>
      <c r="G487">
        <v>0</v>
      </c>
      <c r="H487">
        <v>0</v>
      </c>
      <c r="I487">
        <v>19747.89</v>
      </c>
      <c r="J487">
        <v>0</v>
      </c>
      <c r="K487">
        <v>0</v>
      </c>
      <c r="L487">
        <v>0</v>
      </c>
    </row>
    <row r="488" spans="1:12" hidden="1" x14ac:dyDescent="0.35">
      <c r="A488">
        <v>1</v>
      </c>
      <c r="B488">
        <v>2019</v>
      </c>
      <c r="C488">
        <v>1619390838</v>
      </c>
      <c r="D488" t="s">
        <v>146</v>
      </c>
      <c r="E488">
        <v>88</v>
      </c>
      <c r="F488">
        <v>33</v>
      </c>
      <c r="G488">
        <v>46</v>
      </c>
      <c r="H488">
        <v>7</v>
      </c>
      <c r="I488">
        <v>500475.83</v>
      </c>
      <c r="J488">
        <v>233374.43</v>
      </c>
      <c r="K488">
        <v>261974.16</v>
      </c>
      <c r="L488">
        <v>66154.95</v>
      </c>
    </row>
    <row r="489" spans="1:12" hidden="1" x14ac:dyDescent="0.35">
      <c r="A489">
        <v>1</v>
      </c>
      <c r="B489">
        <v>2019</v>
      </c>
      <c r="C489">
        <v>1730112251</v>
      </c>
      <c r="D489" t="s">
        <v>172</v>
      </c>
      <c r="E489">
        <v>2</v>
      </c>
      <c r="F489">
        <v>0</v>
      </c>
      <c r="G489">
        <v>1</v>
      </c>
      <c r="H489">
        <v>0</v>
      </c>
      <c r="I489">
        <v>9747.3799999999992</v>
      </c>
      <c r="J489">
        <v>0</v>
      </c>
      <c r="K489">
        <v>3198.59</v>
      </c>
      <c r="L489">
        <v>0</v>
      </c>
    </row>
    <row r="490" spans="1:12" hidden="1" x14ac:dyDescent="0.35">
      <c r="A490">
        <v>0</v>
      </c>
      <c r="B490">
        <v>2020</v>
      </c>
      <c r="C490">
        <v>1255360517</v>
      </c>
      <c r="D490" t="s">
        <v>160</v>
      </c>
      <c r="E490">
        <v>76</v>
      </c>
      <c r="F490">
        <v>23</v>
      </c>
      <c r="G490">
        <v>46</v>
      </c>
      <c r="H490">
        <v>12</v>
      </c>
      <c r="J490">
        <v>0</v>
      </c>
      <c r="K490">
        <v>0</v>
      </c>
      <c r="L490">
        <v>0</v>
      </c>
    </row>
    <row r="491" spans="1:12" hidden="1" x14ac:dyDescent="0.35">
      <c r="A491">
        <v>1</v>
      </c>
      <c r="B491">
        <v>2020</v>
      </c>
      <c r="C491">
        <v>1740772268</v>
      </c>
      <c r="D491" t="s">
        <v>342</v>
      </c>
      <c r="E491">
        <v>1</v>
      </c>
      <c r="F491">
        <v>0</v>
      </c>
      <c r="G491">
        <v>1</v>
      </c>
      <c r="H491">
        <v>0</v>
      </c>
      <c r="I491">
        <v>3217.54</v>
      </c>
      <c r="J491">
        <v>0</v>
      </c>
      <c r="K491">
        <v>3217.54</v>
      </c>
      <c r="L491">
        <v>0</v>
      </c>
    </row>
    <row r="492" spans="1:12" hidden="1" x14ac:dyDescent="0.35">
      <c r="A492">
        <v>1</v>
      </c>
      <c r="B492">
        <v>2021</v>
      </c>
      <c r="C492">
        <v>1033270699</v>
      </c>
      <c r="D492" t="s">
        <v>184</v>
      </c>
      <c r="E492">
        <v>276</v>
      </c>
      <c r="F492">
        <v>83</v>
      </c>
      <c r="G492">
        <v>110</v>
      </c>
      <c r="H492">
        <v>21</v>
      </c>
      <c r="I492">
        <v>1179821.56</v>
      </c>
      <c r="J492">
        <v>445506.54</v>
      </c>
      <c r="K492">
        <v>457140.46</v>
      </c>
      <c r="L492">
        <v>119430.85</v>
      </c>
    </row>
    <row r="493" spans="1:12" hidden="1" x14ac:dyDescent="0.35">
      <c r="A493">
        <v>1</v>
      </c>
      <c r="B493">
        <v>2020</v>
      </c>
      <c r="C493">
        <v>1568442309</v>
      </c>
      <c r="D493" t="s">
        <v>159</v>
      </c>
      <c r="E493">
        <v>3</v>
      </c>
      <c r="F493">
        <v>1</v>
      </c>
      <c r="G493">
        <v>1</v>
      </c>
      <c r="H493">
        <v>0</v>
      </c>
      <c r="I493">
        <v>45569.72</v>
      </c>
      <c r="J493">
        <v>7325.26</v>
      </c>
      <c r="K493">
        <v>4756.12</v>
      </c>
      <c r="L493">
        <v>0</v>
      </c>
    </row>
    <row r="494" spans="1:12" hidden="1" x14ac:dyDescent="0.35">
      <c r="A494">
        <v>1</v>
      </c>
      <c r="B494">
        <v>2020</v>
      </c>
      <c r="C494">
        <v>1184639973</v>
      </c>
      <c r="D494" t="s">
        <v>150</v>
      </c>
      <c r="E494">
        <v>3</v>
      </c>
      <c r="F494">
        <v>0</v>
      </c>
      <c r="G494">
        <v>3</v>
      </c>
      <c r="H494">
        <v>0</v>
      </c>
      <c r="I494">
        <v>10928.61</v>
      </c>
      <c r="J494">
        <v>0</v>
      </c>
      <c r="K494">
        <v>10928.61</v>
      </c>
      <c r="L494">
        <v>0</v>
      </c>
    </row>
    <row r="495" spans="1:12" hidden="1" x14ac:dyDescent="0.35">
      <c r="A495">
        <v>1</v>
      </c>
      <c r="B495">
        <v>2020</v>
      </c>
      <c r="C495">
        <v>1518926401</v>
      </c>
      <c r="D495" t="s">
        <v>78</v>
      </c>
      <c r="E495">
        <v>3</v>
      </c>
      <c r="F495">
        <v>1</v>
      </c>
      <c r="G495">
        <v>1</v>
      </c>
      <c r="H495">
        <v>0</v>
      </c>
      <c r="I495">
        <v>10743.07</v>
      </c>
      <c r="J495">
        <v>4437.7700000000004</v>
      </c>
      <c r="K495">
        <v>3152.65</v>
      </c>
      <c r="L495">
        <v>0</v>
      </c>
    </row>
    <row r="496" spans="1:12" hidden="1" x14ac:dyDescent="0.35">
      <c r="A496">
        <v>1</v>
      </c>
      <c r="B496">
        <v>2020</v>
      </c>
      <c r="C496">
        <v>1164487542</v>
      </c>
      <c r="D496" t="s">
        <v>342</v>
      </c>
      <c r="E496">
        <v>2</v>
      </c>
      <c r="F496">
        <v>1</v>
      </c>
      <c r="G496">
        <v>1</v>
      </c>
      <c r="H496">
        <v>1</v>
      </c>
      <c r="I496">
        <v>16946.34</v>
      </c>
      <c r="J496">
        <v>10191.6</v>
      </c>
      <c r="K496">
        <v>10191.6</v>
      </c>
      <c r="L496">
        <v>10191.6</v>
      </c>
    </row>
    <row r="497" spans="1:12" hidden="1" x14ac:dyDescent="0.35">
      <c r="A497">
        <v>1</v>
      </c>
      <c r="B497">
        <v>2020</v>
      </c>
      <c r="C497">
        <v>1003923434</v>
      </c>
      <c r="D497" t="s">
        <v>174</v>
      </c>
      <c r="E497">
        <v>512</v>
      </c>
      <c r="F497">
        <v>166</v>
      </c>
      <c r="G497">
        <v>264</v>
      </c>
      <c r="H497">
        <v>53</v>
      </c>
      <c r="I497">
        <v>2693295.16</v>
      </c>
      <c r="J497">
        <v>1132708.28</v>
      </c>
      <c r="K497">
        <v>1305884.74</v>
      </c>
      <c r="L497">
        <v>365912.63</v>
      </c>
    </row>
    <row r="498" spans="1:12" hidden="1" x14ac:dyDescent="0.35">
      <c r="A498">
        <v>1</v>
      </c>
      <c r="B498">
        <v>2021</v>
      </c>
      <c r="C498">
        <v>1710491253</v>
      </c>
      <c r="D498" t="s">
        <v>3696</v>
      </c>
      <c r="E498">
        <v>1</v>
      </c>
      <c r="F498">
        <v>1</v>
      </c>
      <c r="G498">
        <v>1</v>
      </c>
      <c r="H498">
        <v>1</v>
      </c>
      <c r="I498">
        <v>0</v>
      </c>
      <c r="J498">
        <v>0</v>
      </c>
      <c r="K498">
        <v>0</v>
      </c>
      <c r="L498">
        <v>0</v>
      </c>
    </row>
    <row r="499" spans="1:12" hidden="1" x14ac:dyDescent="0.35">
      <c r="A499">
        <v>1</v>
      </c>
      <c r="B499">
        <v>2019</v>
      </c>
      <c r="C499">
        <v>1225083074</v>
      </c>
      <c r="D499" t="s">
        <v>13</v>
      </c>
      <c r="E499">
        <v>274</v>
      </c>
      <c r="F499">
        <v>75</v>
      </c>
      <c r="G499">
        <v>111</v>
      </c>
      <c r="H499">
        <v>11</v>
      </c>
      <c r="I499">
        <v>1156218.73</v>
      </c>
      <c r="J499">
        <v>401635.08</v>
      </c>
      <c r="K499">
        <v>422591.74</v>
      </c>
      <c r="L499">
        <v>59763.35</v>
      </c>
    </row>
    <row r="500" spans="1:12" hidden="1" x14ac:dyDescent="0.35">
      <c r="A500">
        <v>0</v>
      </c>
      <c r="B500">
        <v>2020</v>
      </c>
      <c r="C500">
        <v>1619390838</v>
      </c>
      <c r="D500" t="s">
        <v>146</v>
      </c>
      <c r="E500">
        <v>9</v>
      </c>
      <c r="F500">
        <v>2</v>
      </c>
      <c r="G500">
        <v>5</v>
      </c>
      <c r="H500">
        <v>1</v>
      </c>
      <c r="J500">
        <v>0</v>
      </c>
      <c r="K500">
        <v>0</v>
      </c>
      <c r="L500">
        <v>0</v>
      </c>
    </row>
    <row r="501" spans="1:12" hidden="1" x14ac:dyDescent="0.35">
      <c r="A501">
        <v>0</v>
      </c>
      <c r="B501">
        <v>2019</v>
      </c>
      <c r="C501">
        <v>1285641514</v>
      </c>
      <c r="D501" t="s">
        <v>98</v>
      </c>
      <c r="E501">
        <v>263</v>
      </c>
      <c r="F501">
        <v>80</v>
      </c>
      <c r="G501">
        <v>152</v>
      </c>
      <c r="H501">
        <v>29</v>
      </c>
      <c r="J501">
        <v>0</v>
      </c>
      <c r="K501">
        <v>0</v>
      </c>
      <c r="L501">
        <v>0</v>
      </c>
    </row>
    <row r="502" spans="1:12" hidden="1" x14ac:dyDescent="0.35">
      <c r="A502">
        <v>1</v>
      </c>
      <c r="B502">
        <v>2020</v>
      </c>
      <c r="C502">
        <v>1790219616</v>
      </c>
      <c r="D502" t="s">
        <v>342</v>
      </c>
      <c r="E502">
        <v>1</v>
      </c>
      <c r="F502">
        <v>0</v>
      </c>
      <c r="G502">
        <v>1</v>
      </c>
      <c r="H502">
        <v>0</v>
      </c>
      <c r="I502">
        <v>5250.93</v>
      </c>
      <c r="J502">
        <v>0</v>
      </c>
      <c r="K502">
        <v>5250.93</v>
      </c>
      <c r="L502">
        <v>0</v>
      </c>
    </row>
    <row r="503" spans="1:12" hidden="1" x14ac:dyDescent="0.35">
      <c r="A503">
        <v>1</v>
      </c>
      <c r="B503">
        <v>2020</v>
      </c>
      <c r="C503">
        <v>1538186143</v>
      </c>
      <c r="D503" t="s">
        <v>171</v>
      </c>
      <c r="E503">
        <v>2</v>
      </c>
      <c r="F503">
        <v>2</v>
      </c>
      <c r="G503">
        <v>0</v>
      </c>
      <c r="H503">
        <v>0</v>
      </c>
      <c r="I503">
        <v>13832.32</v>
      </c>
      <c r="J503">
        <v>13832.32</v>
      </c>
      <c r="K503">
        <v>0</v>
      </c>
      <c r="L503">
        <v>0</v>
      </c>
    </row>
    <row r="504" spans="1:12" hidden="1" x14ac:dyDescent="0.35">
      <c r="A504">
        <v>1</v>
      </c>
      <c r="B504">
        <v>2021</v>
      </c>
      <c r="C504">
        <v>1215989611</v>
      </c>
      <c r="D504" t="s">
        <v>3620</v>
      </c>
      <c r="E504">
        <v>1</v>
      </c>
      <c r="F504">
        <v>1</v>
      </c>
      <c r="G504">
        <v>0</v>
      </c>
      <c r="H504">
        <v>0</v>
      </c>
      <c r="I504">
        <v>0</v>
      </c>
      <c r="J504">
        <v>0</v>
      </c>
      <c r="K504">
        <v>0</v>
      </c>
      <c r="L504">
        <v>0</v>
      </c>
    </row>
    <row r="505" spans="1:12" hidden="1" x14ac:dyDescent="0.35">
      <c r="A505">
        <v>0</v>
      </c>
      <c r="B505">
        <v>2021</v>
      </c>
      <c r="C505">
        <v>1508845322</v>
      </c>
      <c r="D505" t="s">
        <v>120</v>
      </c>
      <c r="E505">
        <v>34</v>
      </c>
      <c r="F505">
        <v>13</v>
      </c>
      <c r="G505">
        <v>20</v>
      </c>
      <c r="H505">
        <v>4</v>
      </c>
      <c r="J505">
        <v>0</v>
      </c>
      <c r="K505">
        <v>0</v>
      </c>
      <c r="L505">
        <v>0</v>
      </c>
    </row>
    <row r="506" spans="1:12" hidden="1" x14ac:dyDescent="0.35">
      <c r="A506">
        <v>0</v>
      </c>
      <c r="B506">
        <v>2021</v>
      </c>
      <c r="C506">
        <v>1366459570</v>
      </c>
      <c r="D506" t="s">
        <v>139</v>
      </c>
      <c r="E506">
        <v>100</v>
      </c>
      <c r="F506">
        <v>24</v>
      </c>
      <c r="G506">
        <v>58</v>
      </c>
      <c r="H506">
        <v>7</v>
      </c>
      <c r="J506">
        <v>0</v>
      </c>
      <c r="K506">
        <v>0</v>
      </c>
      <c r="L506">
        <v>0</v>
      </c>
    </row>
    <row r="507" spans="1:12" hidden="1" x14ac:dyDescent="0.35">
      <c r="A507">
        <v>0</v>
      </c>
      <c r="B507">
        <v>2020</v>
      </c>
      <c r="C507">
        <v>1568419976</v>
      </c>
      <c r="D507" t="s">
        <v>69</v>
      </c>
      <c r="E507">
        <v>12</v>
      </c>
      <c r="F507">
        <v>4</v>
      </c>
      <c r="G507">
        <v>4</v>
      </c>
      <c r="H507">
        <v>1</v>
      </c>
      <c r="J507">
        <v>0</v>
      </c>
      <c r="K507">
        <v>0</v>
      </c>
      <c r="L507">
        <v>0</v>
      </c>
    </row>
    <row r="508" spans="1:12" hidden="1" x14ac:dyDescent="0.35">
      <c r="A508">
        <v>1</v>
      </c>
      <c r="B508">
        <v>2020</v>
      </c>
      <c r="C508">
        <v>1992703540</v>
      </c>
      <c r="D508" t="s">
        <v>166</v>
      </c>
      <c r="E508">
        <v>1</v>
      </c>
      <c r="F508">
        <v>1</v>
      </c>
      <c r="G508">
        <v>1</v>
      </c>
      <c r="H508">
        <v>1</v>
      </c>
      <c r="I508">
        <v>0</v>
      </c>
      <c r="J508">
        <v>0</v>
      </c>
      <c r="K508">
        <v>0</v>
      </c>
      <c r="L508">
        <v>0</v>
      </c>
    </row>
    <row r="509" spans="1:12" hidden="1" x14ac:dyDescent="0.35">
      <c r="A509">
        <v>1</v>
      </c>
      <c r="B509">
        <v>2019</v>
      </c>
      <c r="C509">
        <v>1437119310</v>
      </c>
      <c r="D509" t="s">
        <v>152</v>
      </c>
      <c r="E509">
        <v>1</v>
      </c>
      <c r="F509">
        <v>0</v>
      </c>
      <c r="G509">
        <v>0</v>
      </c>
      <c r="H509">
        <v>0</v>
      </c>
      <c r="I509">
        <v>4713.6000000000004</v>
      </c>
      <c r="J509">
        <v>0</v>
      </c>
      <c r="K509">
        <v>0</v>
      </c>
      <c r="L509">
        <v>0</v>
      </c>
    </row>
    <row r="510" spans="1:12" hidden="1" x14ac:dyDescent="0.35">
      <c r="A510">
        <v>1</v>
      </c>
      <c r="B510">
        <v>2021</v>
      </c>
      <c r="C510">
        <v>1215921457</v>
      </c>
      <c r="D510" t="s">
        <v>291</v>
      </c>
      <c r="E510">
        <v>4</v>
      </c>
      <c r="F510">
        <v>3</v>
      </c>
      <c r="G510">
        <v>1</v>
      </c>
      <c r="H510">
        <v>0</v>
      </c>
      <c r="I510">
        <v>264056.74</v>
      </c>
      <c r="J510">
        <v>260620.84</v>
      </c>
      <c r="K510">
        <v>3435.9</v>
      </c>
      <c r="L510">
        <v>0</v>
      </c>
    </row>
    <row r="511" spans="1:12" hidden="1" x14ac:dyDescent="0.35">
      <c r="A511">
        <v>0</v>
      </c>
      <c r="B511">
        <v>2019</v>
      </c>
      <c r="C511">
        <v>1508815333</v>
      </c>
      <c r="D511" t="s">
        <v>164</v>
      </c>
      <c r="E511">
        <v>76</v>
      </c>
      <c r="F511">
        <v>18</v>
      </c>
      <c r="G511">
        <v>45</v>
      </c>
      <c r="H511">
        <v>6</v>
      </c>
      <c r="J511">
        <v>0</v>
      </c>
      <c r="K511">
        <v>0</v>
      </c>
      <c r="L511">
        <v>0</v>
      </c>
    </row>
    <row r="512" spans="1:12" hidden="1" x14ac:dyDescent="0.35">
      <c r="A512">
        <v>1</v>
      </c>
      <c r="B512">
        <v>2021</v>
      </c>
      <c r="C512">
        <v>1790297547</v>
      </c>
      <c r="D512" t="s">
        <v>143</v>
      </c>
      <c r="E512">
        <v>4</v>
      </c>
      <c r="F512">
        <v>1</v>
      </c>
      <c r="G512">
        <v>3</v>
      </c>
      <c r="H512">
        <v>1</v>
      </c>
      <c r="I512">
        <v>16328.84</v>
      </c>
      <c r="J512">
        <v>5689.19</v>
      </c>
      <c r="K512">
        <v>16328.84</v>
      </c>
      <c r="L512">
        <v>5689.19</v>
      </c>
    </row>
    <row r="513" spans="1:12" hidden="1" x14ac:dyDescent="0.35">
      <c r="A513">
        <v>0</v>
      </c>
      <c r="B513">
        <v>2019</v>
      </c>
      <c r="C513">
        <v>1972548568</v>
      </c>
      <c r="D513" t="s">
        <v>147</v>
      </c>
      <c r="E513">
        <v>116</v>
      </c>
      <c r="F513">
        <v>26</v>
      </c>
      <c r="G513">
        <v>68</v>
      </c>
      <c r="H513">
        <v>8</v>
      </c>
      <c r="J513">
        <v>0</v>
      </c>
      <c r="K513">
        <v>0</v>
      </c>
      <c r="L513">
        <v>0</v>
      </c>
    </row>
    <row r="514" spans="1:12" hidden="1" x14ac:dyDescent="0.35">
      <c r="A514">
        <v>1</v>
      </c>
      <c r="B514">
        <v>2020</v>
      </c>
      <c r="C514">
        <v>1811994809</v>
      </c>
      <c r="D514" t="s">
        <v>157</v>
      </c>
      <c r="E514">
        <v>1</v>
      </c>
      <c r="F514">
        <v>0</v>
      </c>
      <c r="G514">
        <v>0</v>
      </c>
      <c r="H514">
        <v>0</v>
      </c>
      <c r="I514">
        <v>4228.26</v>
      </c>
      <c r="J514">
        <v>0</v>
      </c>
      <c r="K514">
        <v>0</v>
      </c>
      <c r="L514">
        <v>0</v>
      </c>
    </row>
    <row r="515" spans="1:12" hidden="1" x14ac:dyDescent="0.35">
      <c r="A515">
        <v>1</v>
      </c>
      <c r="B515">
        <v>2020</v>
      </c>
      <c r="C515">
        <v>1962463851</v>
      </c>
      <c r="D515" t="s">
        <v>158</v>
      </c>
      <c r="E515">
        <v>2</v>
      </c>
      <c r="F515">
        <v>2</v>
      </c>
      <c r="G515">
        <v>0</v>
      </c>
      <c r="H515">
        <v>0</v>
      </c>
      <c r="I515">
        <v>13175.75</v>
      </c>
      <c r="J515">
        <v>13175.75</v>
      </c>
      <c r="K515">
        <v>0</v>
      </c>
      <c r="L515">
        <v>0</v>
      </c>
    </row>
    <row r="516" spans="1:12" hidden="1" x14ac:dyDescent="0.35">
      <c r="A516">
        <v>1</v>
      </c>
      <c r="B516">
        <v>2020</v>
      </c>
      <c r="C516">
        <v>1730132234</v>
      </c>
      <c r="D516" t="s">
        <v>151</v>
      </c>
      <c r="E516">
        <v>2</v>
      </c>
      <c r="F516">
        <v>0</v>
      </c>
      <c r="G516">
        <v>0</v>
      </c>
      <c r="H516">
        <v>0</v>
      </c>
      <c r="I516">
        <v>6833.32</v>
      </c>
      <c r="J516">
        <v>0</v>
      </c>
      <c r="K516">
        <v>0</v>
      </c>
      <c r="L516">
        <v>0</v>
      </c>
    </row>
    <row r="517" spans="1:12" hidden="1" x14ac:dyDescent="0.35">
      <c r="A517">
        <v>0</v>
      </c>
      <c r="B517">
        <v>2020</v>
      </c>
      <c r="C517">
        <v>1124072715</v>
      </c>
      <c r="D517" t="s">
        <v>95</v>
      </c>
      <c r="E517">
        <v>20</v>
      </c>
      <c r="F517">
        <v>7</v>
      </c>
      <c r="G517">
        <v>15</v>
      </c>
      <c r="H517">
        <v>5</v>
      </c>
      <c r="J517">
        <v>0</v>
      </c>
      <c r="K517">
        <v>0</v>
      </c>
      <c r="L517">
        <v>0</v>
      </c>
    </row>
    <row r="518" spans="1:12" hidden="1" x14ac:dyDescent="0.35">
      <c r="A518">
        <v>0</v>
      </c>
      <c r="B518">
        <v>2021</v>
      </c>
      <c r="C518">
        <v>1346274537</v>
      </c>
      <c r="D518" t="s">
        <v>156</v>
      </c>
      <c r="E518">
        <v>19</v>
      </c>
      <c r="F518">
        <v>6</v>
      </c>
      <c r="G518">
        <v>8</v>
      </c>
      <c r="H518">
        <v>2</v>
      </c>
      <c r="J518">
        <v>0</v>
      </c>
      <c r="K518">
        <v>0</v>
      </c>
      <c r="L518">
        <v>0</v>
      </c>
    </row>
    <row r="519" spans="1:12" hidden="1" x14ac:dyDescent="0.35">
      <c r="A519">
        <v>1</v>
      </c>
      <c r="B519">
        <v>2019</v>
      </c>
      <c r="C519">
        <v>1053321919</v>
      </c>
      <c r="D519" t="s">
        <v>145</v>
      </c>
      <c r="E519">
        <v>1</v>
      </c>
      <c r="F519">
        <v>1</v>
      </c>
      <c r="G519">
        <v>0</v>
      </c>
      <c r="H519">
        <v>0</v>
      </c>
      <c r="I519">
        <v>3854.07</v>
      </c>
      <c r="J519">
        <v>3854.07</v>
      </c>
      <c r="K519">
        <v>0</v>
      </c>
      <c r="L519">
        <v>0</v>
      </c>
    </row>
    <row r="520" spans="1:12" hidden="1" x14ac:dyDescent="0.35">
      <c r="A520">
        <v>1</v>
      </c>
      <c r="B520">
        <v>2019</v>
      </c>
      <c r="C520">
        <v>1336145168</v>
      </c>
      <c r="D520" t="s">
        <v>140</v>
      </c>
      <c r="E520">
        <v>248</v>
      </c>
      <c r="F520">
        <v>69</v>
      </c>
      <c r="G520">
        <v>112</v>
      </c>
      <c r="H520">
        <v>15</v>
      </c>
      <c r="I520">
        <v>954671.85</v>
      </c>
      <c r="J520">
        <v>330218.46000000002</v>
      </c>
      <c r="K520">
        <v>408814.38</v>
      </c>
      <c r="L520">
        <v>72647.240000000005</v>
      </c>
    </row>
    <row r="521" spans="1:12" hidden="1" x14ac:dyDescent="0.35">
      <c r="A521">
        <v>1</v>
      </c>
      <c r="B521">
        <v>2020</v>
      </c>
      <c r="C521">
        <v>1598860108</v>
      </c>
      <c r="D521" t="s">
        <v>342</v>
      </c>
      <c r="E521">
        <v>1</v>
      </c>
      <c r="F521">
        <v>1</v>
      </c>
      <c r="G521">
        <v>0</v>
      </c>
      <c r="H521">
        <v>0</v>
      </c>
      <c r="I521">
        <v>4656.34</v>
      </c>
      <c r="J521">
        <v>4656.34</v>
      </c>
      <c r="K521">
        <v>0</v>
      </c>
      <c r="L521">
        <v>0</v>
      </c>
    </row>
    <row r="522" spans="1:12" hidden="1" x14ac:dyDescent="0.35">
      <c r="A522">
        <v>1</v>
      </c>
      <c r="B522">
        <v>2021</v>
      </c>
      <c r="C522">
        <v>1033124961</v>
      </c>
      <c r="D522" t="s">
        <v>122</v>
      </c>
      <c r="E522">
        <v>467</v>
      </c>
      <c r="F522">
        <v>168</v>
      </c>
      <c r="G522">
        <v>198</v>
      </c>
      <c r="H522">
        <v>52</v>
      </c>
      <c r="I522">
        <v>5198391.66</v>
      </c>
      <c r="J522">
        <v>2485501.46</v>
      </c>
      <c r="K522">
        <v>2382374.88</v>
      </c>
      <c r="L522">
        <v>934226.15</v>
      </c>
    </row>
    <row r="523" spans="1:12" hidden="1" x14ac:dyDescent="0.35">
      <c r="A523">
        <v>0</v>
      </c>
      <c r="B523">
        <v>2019</v>
      </c>
      <c r="C523">
        <v>1740287531</v>
      </c>
      <c r="D523" t="s">
        <v>165</v>
      </c>
      <c r="E523">
        <v>28</v>
      </c>
      <c r="F523">
        <v>7</v>
      </c>
      <c r="G523">
        <v>17</v>
      </c>
      <c r="H523">
        <v>3</v>
      </c>
      <c r="J523">
        <v>0</v>
      </c>
      <c r="K523">
        <v>0</v>
      </c>
      <c r="L523">
        <v>0</v>
      </c>
    </row>
    <row r="524" spans="1:12" hidden="1" x14ac:dyDescent="0.35">
      <c r="A524">
        <v>0</v>
      </c>
      <c r="B524">
        <v>2021</v>
      </c>
      <c r="C524">
        <v>1568419976</v>
      </c>
      <c r="D524" t="s">
        <v>69</v>
      </c>
      <c r="E524">
        <v>5</v>
      </c>
      <c r="F524">
        <v>1</v>
      </c>
      <c r="G524">
        <v>1</v>
      </c>
      <c r="H524">
        <v>0</v>
      </c>
      <c r="J524">
        <v>0</v>
      </c>
      <c r="K524">
        <v>0</v>
      </c>
      <c r="L524">
        <v>0</v>
      </c>
    </row>
    <row r="525" spans="1:12" hidden="1" x14ac:dyDescent="0.35">
      <c r="A525">
        <v>0</v>
      </c>
      <c r="B525">
        <v>2020</v>
      </c>
      <c r="C525">
        <v>1033224704</v>
      </c>
      <c r="D525" t="s">
        <v>161</v>
      </c>
      <c r="E525">
        <v>5</v>
      </c>
      <c r="F525">
        <v>1</v>
      </c>
      <c r="G525">
        <v>4</v>
      </c>
      <c r="H525">
        <v>0</v>
      </c>
      <c r="J525">
        <v>0</v>
      </c>
      <c r="K525">
        <v>0</v>
      </c>
      <c r="L525">
        <v>0</v>
      </c>
    </row>
    <row r="526" spans="1:12" hidden="1" x14ac:dyDescent="0.35">
      <c r="A526">
        <v>1</v>
      </c>
      <c r="B526">
        <v>2020</v>
      </c>
      <c r="C526">
        <v>1154461622</v>
      </c>
      <c r="D526" t="s">
        <v>141</v>
      </c>
      <c r="E526">
        <v>1548</v>
      </c>
      <c r="F526">
        <v>604</v>
      </c>
      <c r="G526">
        <v>783</v>
      </c>
      <c r="H526">
        <v>178</v>
      </c>
      <c r="I526">
        <v>8453895.4499999993</v>
      </c>
      <c r="J526">
        <v>4032786.36</v>
      </c>
      <c r="K526">
        <v>4055946.44</v>
      </c>
      <c r="L526">
        <v>1205988.75</v>
      </c>
    </row>
    <row r="527" spans="1:12" hidden="1" x14ac:dyDescent="0.35">
      <c r="A527">
        <v>0</v>
      </c>
      <c r="B527">
        <v>2021</v>
      </c>
      <c r="C527">
        <v>1245370717</v>
      </c>
      <c r="D527" t="s">
        <v>123</v>
      </c>
      <c r="E527">
        <v>97</v>
      </c>
      <c r="F527">
        <v>38</v>
      </c>
      <c r="G527">
        <v>40</v>
      </c>
      <c r="H527">
        <v>10</v>
      </c>
      <c r="J527">
        <v>0</v>
      </c>
      <c r="K527">
        <v>0</v>
      </c>
      <c r="L527">
        <v>0</v>
      </c>
    </row>
    <row r="528" spans="1:12" hidden="1" x14ac:dyDescent="0.35">
      <c r="A528">
        <v>0</v>
      </c>
      <c r="B528">
        <v>2021</v>
      </c>
      <c r="C528">
        <v>1720185267</v>
      </c>
      <c r="D528" t="s">
        <v>219</v>
      </c>
      <c r="E528">
        <v>10</v>
      </c>
      <c r="F528">
        <v>2</v>
      </c>
      <c r="G528">
        <v>8</v>
      </c>
      <c r="H528">
        <v>1</v>
      </c>
      <c r="J528">
        <v>0</v>
      </c>
      <c r="K528">
        <v>0</v>
      </c>
      <c r="L528">
        <v>0</v>
      </c>
    </row>
    <row r="529" spans="1:12" hidden="1" x14ac:dyDescent="0.35">
      <c r="A529">
        <v>0</v>
      </c>
      <c r="B529">
        <v>2019</v>
      </c>
      <c r="C529">
        <v>1346274537</v>
      </c>
      <c r="D529" t="s">
        <v>156</v>
      </c>
      <c r="E529">
        <v>55</v>
      </c>
      <c r="F529">
        <v>18</v>
      </c>
      <c r="G529">
        <v>31</v>
      </c>
      <c r="H529">
        <v>7</v>
      </c>
      <c r="J529">
        <v>0</v>
      </c>
      <c r="K529">
        <v>0</v>
      </c>
      <c r="L529">
        <v>0</v>
      </c>
    </row>
    <row r="530" spans="1:12" hidden="1" x14ac:dyDescent="0.35">
      <c r="A530">
        <v>1</v>
      </c>
      <c r="B530">
        <v>2021</v>
      </c>
      <c r="C530">
        <v>1720099286</v>
      </c>
      <c r="D530" t="s">
        <v>3619</v>
      </c>
      <c r="E530">
        <v>1</v>
      </c>
      <c r="F530">
        <v>1</v>
      </c>
      <c r="G530">
        <v>0</v>
      </c>
      <c r="H530">
        <v>0</v>
      </c>
      <c r="I530">
        <v>0</v>
      </c>
      <c r="J530">
        <v>0</v>
      </c>
      <c r="K530">
        <v>0</v>
      </c>
      <c r="L530">
        <v>0</v>
      </c>
    </row>
    <row r="531" spans="1:12" hidden="1" x14ac:dyDescent="0.35">
      <c r="A531">
        <v>1</v>
      </c>
      <c r="B531">
        <v>2020</v>
      </c>
      <c r="C531">
        <v>1134102080</v>
      </c>
      <c r="D531" t="s">
        <v>167</v>
      </c>
      <c r="E531">
        <v>1</v>
      </c>
      <c r="F531">
        <v>0</v>
      </c>
      <c r="G531">
        <v>0</v>
      </c>
      <c r="H531">
        <v>0</v>
      </c>
      <c r="I531">
        <v>3551.97</v>
      </c>
      <c r="J531">
        <v>0</v>
      </c>
      <c r="K531">
        <v>0</v>
      </c>
      <c r="L531">
        <v>0</v>
      </c>
    </row>
    <row r="532" spans="1:12" hidden="1" x14ac:dyDescent="0.35">
      <c r="A532">
        <v>0</v>
      </c>
      <c r="B532">
        <v>2021</v>
      </c>
      <c r="C532">
        <v>1467469023</v>
      </c>
      <c r="D532" t="s">
        <v>15</v>
      </c>
      <c r="E532">
        <v>76</v>
      </c>
      <c r="F532">
        <v>15</v>
      </c>
      <c r="G532">
        <v>37</v>
      </c>
      <c r="H532">
        <v>3</v>
      </c>
      <c r="J532">
        <v>0</v>
      </c>
      <c r="K532">
        <v>0</v>
      </c>
      <c r="L532">
        <v>0</v>
      </c>
    </row>
    <row r="533" spans="1:12" hidden="1" x14ac:dyDescent="0.35">
      <c r="A533">
        <v>1</v>
      </c>
      <c r="B533">
        <v>2021</v>
      </c>
      <c r="C533">
        <v>1720028772</v>
      </c>
      <c r="D533" t="s">
        <v>179</v>
      </c>
      <c r="E533">
        <v>60</v>
      </c>
      <c r="F533">
        <v>20</v>
      </c>
      <c r="G533">
        <v>30</v>
      </c>
      <c r="H533">
        <v>4</v>
      </c>
      <c r="I533">
        <v>292825.21999999997</v>
      </c>
      <c r="J533">
        <v>112573.96</v>
      </c>
      <c r="K533">
        <v>147924.68</v>
      </c>
      <c r="L533">
        <v>25565.279999999999</v>
      </c>
    </row>
    <row r="534" spans="1:12" hidden="1" x14ac:dyDescent="0.35">
      <c r="A534">
        <v>0</v>
      </c>
      <c r="B534">
        <v>2019</v>
      </c>
      <c r="C534">
        <v>1336145168</v>
      </c>
      <c r="D534" t="s">
        <v>140</v>
      </c>
      <c r="E534">
        <v>19</v>
      </c>
      <c r="F534">
        <v>6</v>
      </c>
      <c r="G534">
        <v>9</v>
      </c>
      <c r="H534">
        <v>1</v>
      </c>
      <c r="J534">
        <v>0</v>
      </c>
      <c r="K534">
        <v>0</v>
      </c>
      <c r="L534">
        <v>0</v>
      </c>
    </row>
    <row r="535" spans="1:12" hidden="1" x14ac:dyDescent="0.35">
      <c r="A535">
        <v>1</v>
      </c>
      <c r="B535">
        <v>2021</v>
      </c>
      <c r="C535">
        <v>1548367873</v>
      </c>
      <c r="D535" t="s">
        <v>47</v>
      </c>
      <c r="E535">
        <v>511</v>
      </c>
      <c r="F535">
        <v>180</v>
      </c>
      <c r="G535">
        <v>191</v>
      </c>
      <c r="H535">
        <v>43</v>
      </c>
      <c r="I535">
        <v>3229157.28</v>
      </c>
      <c r="J535">
        <v>1385719.21</v>
      </c>
      <c r="K535">
        <v>1139979.99</v>
      </c>
      <c r="L535">
        <v>344484.9</v>
      </c>
    </row>
    <row r="536" spans="1:12" hidden="1" x14ac:dyDescent="0.35">
      <c r="A536">
        <v>1</v>
      </c>
      <c r="B536">
        <v>2020</v>
      </c>
      <c r="C536">
        <v>1346274537</v>
      </c>
      <c r="D536" t="s">
        <v>156</v>
      </c>
      <c r="E536">
        <v>347</v>
      </c>
      <c r="F536">
        <v>110</v>
      </c>
      <c r="G536">
        <v>170</v>
      </c>
      <c r="H536">
        <v>27</v>
      </c>
      <c r="I536">
        <v>1798118.74</v>
      </c>
      <c r="J536">
        <v>728328.7</v>
      </c>
      <c r="K536">
        <v>845582.57</v>
      </c>
      <c r="L536">
        <v>197270.24</v>
      </c>
    </row>
    <row r="537" spans="1:12" hidden="1" x14ac:dyDescent="0.35">
      <c r="A537">
        <v>1</v>
      </c>
      <c r="B537">
        <v>2020</v>
      </c>
      <c r="C537">
        <v>1386649804</v>
      </c>
      <c r="D537" t="s">
        <v>117</v>
      </c>
      <c r="E537">
        <v>202</v>
      </c>
      <c r="F537">
        <v>90</v>
      </c>
      <c r="G537">
        <v>111</v>
      </c>
      <c r="H537">
        <v>29</v>
      </c>
      <c r="I537">
        <v>1071568.99</v>
      </c>
      <c r="J537">
        <v>558112.49</v>
      </c>
      <c r="K537">
        <v>569383.86</v>
      </c>
      <c r="L537">
        <v>189595.84</v>
      </c>
    </row>
    <row r="538" spans="1:12" hidden="1" x14ac:dyDescent="0.35">
      <c r="A538">
        <v>0</v>
      </c>
      <c r="B538">
        <v>2019</v>
      </c>
      <c r="C538">
        <v>1083614382</v>
      </c>
      <c r="D538" t="s">
        <v>155</v>
      </c>
      <c r="E538">
        <v>12</v>
      </c>
      <c r="F538">
        <v>2</v>
      </c>
      <c r="G538">
        <v>8</v>
      </c>
      <c r="H538">
        <v>1</v>
      </c>
      <c r="J538">
        <v>0</v>
      </c>
      <c r="K538">
        <v>0</v>
      </c>
      <c r="L538">
        <v>0</v>
      </c>
    </row>
    <row r="539" spans="1:12" hidden="1" x14ac:dyDescent="0.35">
      <c r="A539">
        <v>1</v>
      </c>
      <c r="B539">
        <v>2020</v>
      </c>
      <c r="C539">
        <v>1881659274</v>
      </c>
      <c r="D539" t="s">
        <v>42</v>
      </c>
      <c r="E539">
        <v>275</v>
      </c>
      <c r="F539">
        <v>75</v>
      </c>
      <c r="G539">
        <v>126</v>
      </c>
      <c r="H539">
        <v>14</v>
      </c>
      <c r="I539">
        <v>1521666.42</v>
      </c>
      <c r="J539">
        <v>541245.41</v>
      </c>
      <c r="K539">
        <v>640631.34</v>
      </c>
      <c r="L539">
        <v>99070.7</v>
      </c>
    </row>
    <row r="540" spans="1:12" hidden="1" x14ac:dyDescent="0.35">
      <c r="A540">
        <v>1</v>
      </c>
      <c r="B540">
        <v>2019</v>
      </c>
      <c r="C540">
        <v>1033224704</v>
      </c>
      <c r="D540" t="s">
        <v>161</v>
      </c>
      <c r="E540">
        <v>361</v>
      </c>
      <c r="F540">
        <v>128</v>
      </c>
      <c r="G540">
        <v>216</v>
      </c>
      <c r="H540">
        <v>47</v>
      </c>
      <c r="I540">
        <v>2079059.59</v>
      </c>
      <c r="J540">
        <v>893847.71</v>
      </c>
      <c r="K540">
        <v>1191588.4099999999</v>
      </c>
      <c r="L540">
        <v>332596.06</v>
      </c>
    </row>
    <row r="541" spans="1:12" hidden="1" x14ac:dyDescent="0.35">
      <c r="A541">
        <v>1</v>
      </c>
      <c r="B541">
        <v>2020</v>
      </c>
      <c r="C541">
        <v>1639209596</v>
      </c>
      <c r="D541" t="s">
        <v>169</v>
      </c>
      <c r="E541">
        <v>2</v>
      </c>
      <c r="F541">
        <v>1</v>
      </c>
      <c r="G541">
        <v>0</v>
      </c>
      <c r="H541">
        <v>0</v>
      </c>
      <c r="I541">
        <v>16892</v>
      </c>
      <c r="J541">
        <v>4963.8500000000004</v>
      </c>
      <c r="K541">
        <v>0</v>
      </c>
      <c r="L541">
        <v>0</v>
      </c>
    </row>
    <row r="542" spans="1:12" hidden="1" x14ac:dyDescent="0.35">
      <c r="A542">
        <v>1</v>
      </c>
      <c r="B542">
        <v>2019</v>
      </c>
      <c r="C542">
        <v>1417920091</v>
      </c>
      <c r="D542" t="s">
        <v>168</v>
      </c>
      <c r="E542">
        <v>1</v>
      </c>
      <c r="F542">
        <v>0</v>
      </c>
      <c r="G542">
        <v>0</v>
      </c>
      <c r="H542">
        <v>0</v>
      </c>
      <c r="I542">
        <v>6129.33</v>
      </c>
      <c r="J542">
        <v>0</v>
      </c>
      <c r="K542">
        <v>0</v>
      </c>
      <c r="L542">
        <v>0</v>
      </c>
    </row>
    <row r="543" spans="1:12" hidden="1" x14ac:dyDescent="0.35">
      <c r="A543">
        <v>0</v>
      </c>
      <c r="B543">
        <v>2021</v>
      </c>
      <c r="C543">
        <v>1548374549</v>
      </c>
      <c r="D543" t="s">
        <v>29</v>
      </c>
      <c r="E543">
        <v>73</v>
      </c>
      <c r="F543">
        <v>24</v>
      </c>
      <c r="G543">
        <v>38</v>
      </c>
      <c r="H543">
        <v>7</v>
      </c>
      <c r="J543">
        <v>0</v>
      </c>
      <c r="K543">
        <v>0</v>
      </c>
      <c r="L543">
        <v>0</v>
      </c>
    </row>
    <row r="544" spans="1:12" hidden="1" x14ac:dyDescent="0.35">
      <c r="A544">
        <v>0</v>
      </c>
      <c r="B544">
        <v>2020</v>
      </c>
      <c r="C544">
        <v>1053384776</v>
      </c>
      <c r="D544" t="s">
        <v>173</v>
      </c>
      <c r="E544">
        <v>2</v>
      </c>
      <c r="F544">
        <v>0</v>
      </c>
      <c r="G544">
        <v>1</v>
      </c>
      <c r="H544">
        <v>0</v>
      </c>
      <c r="J544">
        <v>0</v>
      </c>
      <c r="K544">
        <v>0</v>
      </c>
      <c r="L544">
        <v>0</v>
      </c>
    </row>
    <row r="545" spans="1:12" hidden="1" x14ac:dyDescent="0.35">
      <c r="A545">
        <v>1</v>
      </c>
      <c r="B545">
        <v>2020</v>
      </c>
      <c r="C545">
        <v>1003089491</v>
      </c>
      <c r="D545" t="s">
        <v>51</v>
      </c>
      <c r="E545">
        <v>7</v>
      </c>
      <c r="F545">
        <v>3</v>
      </c>
      <c r="G545">
        <v>5</v>
      </c>
      <c r="H545">
        <v>2</v>
      </c>
      <c r="I545">
        <v>40305.14</v>
      </c>
      <c r="J545">
        <v>21599.72</v>
      </c>
      <c r="K545">
        <v>26944.52</v>
      </c>
      <c r="L545">
        <v>12653.72</v>
      </c>
    </row>
    <row r="546" spans="1:12" hidden="1" x14ac:dyDescent="0.35">
      <c r="A546">
        <v>1</v>
      </c>
      <c r="B546">
        <v>2021</v>
      </c>
      <c r="C546">
        <v>1801857172</v>
      </c>
      <c r="D546" t="s">
        <v>111</v>
      </c>
      <c r="E546">
        <v>789</v>
      </c>
      <c r="F546">
        <v>265</v>
      </c>
      <c r="G546">
        <v>412</v>
      </c>
      <c r="H546">
        <v>90</v>
      </c>
      <c r="I546">
        <v>4181199</v>
      </c>
      <c r="J546">
        <v>1800239.02</v>
      </c>
      <c r="K546">
        <v>2037186.7</v>
      </c>
      <c r="L546">
        <v>613757.05000000005</v>
      </c>
    </row>
    <row r="547" spans="1:12" hidden="1" x14ac:dyDescent="0.35">
      <c r="A547">
        <v>0</v>
      </c>
      <c r="B547">
        <v>2019</v>
      </c>
      <c r="C547">
        <v>1770583999</v>
      </c>
      <c r="D547" t="s">
        <v>130</v>
      </c>
      <c r="E547">
        <v>1</v>
      </c>
      <c r="F547">
        <v>1</v>
      </c>
      <c r="G547">
        <v>1</v>
      </c>
      <c r="H547">
        <v>1</v>
      </c>
    </row>
    <row r="548" spans="1:12" hidden="1" x14ac:dyDescent="0.35">
      <c r="A548">
        <v>1</v>
      </c>
      <c r="B548">
        <v>2021</v>
      </c>
      <c r="C548">
        <v>1477599975</v>
      </c>
      <c r="D548" t="s">
        <v>342</v>
      </c>
      <c r="E548">
        <v>1</v>
      </c>
      <c r="F548">
        <v>0</v>
      </c>
      <c r="G548">
        <v>0</v>
      </c>
      <c r="H548">
        <v>0</v>
      </c>
      <c r="I548">
        <v>4019.08</v>
      </c>
      <c r="J548">
        <v>0</v>
      </c>
      <c r="K548">
        <v>0</v>
      </c>
      <c r="L548">
        <v>0</v>
      </c>
    </row>
    <row r="549" spans="1:12" hidden="1" x14ac:dyDescent="0.35">
      <c r="A549">
        <v>1</v>
      </c>
      <c r="B549">
        <v>2021</v>
      </c>
      <c r="C549">
        <v>1053477075</v>
      </c>
      <c r="D549" t="s">
        <v>205</v>
      </c>
      <c r="E549">
        <v>2</v>
      </c>
      <c r="F549">
        <v>1</v>
      </c>
      <c r="G549">
        <v>1</v>
      </c>
      <c r="H549">
        <v>1</v>
      </c>
      <c r="I549">
        <v>14335.31</v>
      </c>
      <c r="J549">
        <v>8877.2000000000007</v>
      </c>
      <c r="K549">
        <v>8877.2000000000007</v>
      </c>
      <c r="L549">
        <v>8877.2000000000007</v>
      </c>
    </row>
    <row r="550" spans="1:12" hidden="1" x14ac:dyDescent="0.35">
      <c r="A550">
        <v>1</v>
      </c>
      <c r="B550">
        <v>2019</v>
      </c>
      <c r="C550">
        <v>1396857488</v>
      </c>
      <c r="D550" t="s">
        <v>18</v>
      </c>
      <c r="E550">
        <v>4</v>
      </c>
      <c r="F550">
        <v>1</v>
      </c>
      <c r="G550">
        <v>3</v>
      </c>
      <c r="H550">
        <v>1</v>
      </c>
      <c r="I550">
        <v>15255.1</v>
      </c>
      <c r="J550">
        <v>8252.0400000000009</v>
      </c>
      <c r="K550">
        <v>12160.38</v>
      </c>
      <c r="L550">
        <v>8252.0400000000009</v>
      </c>
    </row>
    <row r="551" spans="1:12" hidden="1" x14ac:dyDescent="0.35">
      <c r="A551">
        <v>1</v>
      </c>
      <c r="B551">
        <v>2021</v>
      </c>
      <c r="C551">
        <v>1144203563</v>
      </c>
      <c r="D551" t="s">
        <v>3588</v>
      </c>
      <c r="E551">
        <v>1</v>
      </c>
      <c r="F551">
        <v>0</v>
      </c>
      <c r="G551">
        <v>1</v>
      </c>
      <c r="H551">
        <v>0</v>
      </c>
      <c r="I551">
        <v>3695.33</v>
      </c>
      <c r="J551">
        <v>0</v>
      </c>
      <c r="K551">
        <v>3695.33</v>
      </c>
      <c r="L551">
        <v>0</v>
      </c>
    </row>
    <row r="552" spans="1:12" hidden="1" x14ac:dyDescent="0.35">
      <c r="A552">
        <v>1</v>
      </c>
      <c r="B552">
        <v>2021</v>
      </c>
      <c r="C552">
        <v>1629087580</v>
      </c>
      <c r="D552" t="s">
        <v>137</v>
      </c>
      <c r="E552">
        <v>290</v>
      </c>
      <c r="F552">
        <v>65</v>
      </c>
      <c r="G552">
        <v>119</v>
      </c>
      <c r="H552">
        <v>19</v>
      </c>
      <c r="I552">
        <v>1117940.48</v>
      </c>
      <c r="J552">
        <v>335669.9</v>
      </c>
      <c r="K552">
        <v>440000.21</v>
      </c>
      <c r="L552">
        <v>97539.68</v>
      </c>
    </row>
    <row r="553" spans="1:12" hidden="1" x14ac:dyDescent="0.35">
      <c r="A553">
        <v>1</v>
      </c>
      <c r="B553">
        <v>2021</v>
      </c>
      <c r="C553">
        <v>1245248939</v>
      </c>
      <c r="D553" t="s">
        <v>149</v>
      </c>
      <c r="E553">
        <v>1153</v>
      </c>
      <c r="F553">
        <v>152</v>
      </c>
      <c r="G553">
        <v>271</v>
      </c>
      <c r="H553">
        <v>28</v>
      </c>
      <c r="I553">
        <v>5921511.9500000002</v>
      </c>
      <c r="J553">
        <v>1141020.08</v>
      </c>
      <c r="K553">
        <v>1415138.75</v>
      </c>
      <c r="L553">
        <v>227359.33</v>
      </c>
    </row>
    <row r="554" spans="1:12" hidden="1" x14ac:dyDescent="0.35">
      <c r="A554">
        <v>1</v>
      </c>
      <c r="B554">
        <v>2021</v>
      </c>
      <c r="C554">
        <v>1275583726</v>
      </c>
      <c r="D554" t="s">
        <v>100</v>
      </c>
      <c r="E554">
        <v>1</v>
      </c>
      <c r="F554">
        <v>0</v>
      </c>
      <c r="G554">
        <v>1</v>
      </c>
      <c r="H554">
        <v>0</v>
      </c>
      <c r="I554">
        <v>4756.12</v>
      </c>
      <c r="J554">
        <v>0</v>
      </c>
      <c r="K554">
        <v>4756.12</v>
      </c>
      <c r="L554">
        <v>0</v>
      </c>
    </row>
    <row r="555" spans="1:12" hidden="1" x14ac:dyDescent="0.35">
      <c r="A555">
        <v>0</v>
      </c>
      <c r="B555">
        <v>2021</v>
      </c>
      <c r="C555">
        <v>1053441907</v>
      </c>
      <c r="D555" t="s">
        <v>21</v>
      </c>
      <c r="E555">
        <v>39</v>
      </c>
      <c r="F555">
        <v>13</v>
      </c>
      <c r="G555">
        <v>28</v>
      </c>
      <c r="H555">
        <v>8</v>
      </c>
      <c r="J555">
        <v>0</v>
      </c>
      <c r="K555">
        <v>0</v>
      </c>
      <c r="L555">
        <v>0</v>
      </c>
    </row>
    <row r="556" spans="1:12" hidden="1" x14ac:dyDescent="0.35">
      <c r="A556">
        <v>1</v>
      </c>
      <c r="B556">
        <v>2021</v>
      </c>
      <c r="C556">
        <v>1578554630</v>
      </c>
      <c r="D556" t="s">
        <v>210</v>
      </c>
      <c r="E556">
        <v>471</v>
      </c>
      <c r="F556">
        <v>133</v>
      </c>
      <c r="G556">
        <v>191</v>
      </c>
      <c r="H556">
        <v>37</v>
      </c>
      <c r="I556">
        <v>2355015.13</v>
      </c>
      <c r="J556">
        <v>825636.35</v>
      </c>
      <c r="K556">
        <v>907382.24</v>
      </c>
      <c r="L556">
        <v>218788.11</v>
      </c>
    </row>
    <row r="557" spans="1:12" hidden="1" x14ac:dyDescent="0.35">
      <c r="A557">
        <v>0</v>
      </c>
      <c r="B557">
        <v>2019</v>
      </c>
      <c r="C557">
        <v>1902865355</v>
      </c>
      <c r="D557" t="s">
        <v>102</v>
      </c>
      <c r="E557">
        <v>64</v>
      </c>
      <c r="F557">
        <v>31</v>
      </c>
      <c r="G557">
        <v>28</v>
      </c>
      <c r="H557">
        <v>13</v>
      </c>
      <c r="J557">
        <v>0</v>
      </c>
      <c r="K557">
        <v>0</v>
      </c>
      <c r="L557">
        <v>0</v>
      </c>
    </row>
    <row r="558" spans="1:12" hidden="1" x14ac:dyDescent="0.35">
      <c r="A558">
        <v>1</v>
      </c>
      <c r="B558">
        <v>2019</v>
      </c>
      <c r="C558">
        <v>1295742468</v>
      </c>
      <c r="D558" t="s">
        <v>139</v>
      </c>
      <c r="E558">
        <v>4</v>
      </c>
      <c r="F558">
        <v>3</v>
      </c>
      <c r="G558">
        <v>2</v>
      </c>
      <c r="H558">
        <v>1</v>
      </c>
      <c r="I558">
        <v>31741.07</v>
      </c>
      <c r="J558">
        <v>25630.89</v>
      </c>
      <c r="K558">
        <v>14343.95</v>
      </c>
      <c r="L558">
        <v>8233.77</v>
      </c>
    </row>
    <row r="559" spans="1:12" hidden="1" x14ac:dyDescent="0.35">
      <c r="A559">
        <v>0</v>
      </c>
      <c r="B559">
        <v>2021</v>
      </c>
      <c r="C559">
        <v>1962422733</v>
      </c>
      <c r="D559" t="s">
        <v>203</v>
      </c>
      <c r="E559">
        <v>20</v>
      </c>
      <c r="F559">
        <v>5</v>
      </c>
      <c r="G559">
        <v>14</v>
      </c>
      <c r="H559">
        <v>2</v>
      </c>
      <c r="J559">
        <v>0</v>
      </c>
      <c r="K559">
        <v>0</v>
      </c>
      <c r="L559">
        <v>0</v>
      </c>
    </row>
    <row r="560" spans="1:12" hidden="1" x14ac:dyDescent="0.35">
      <c r="A560">
        <v>0</v>
      </c>
      <c r="B560">
        <v>2019</v>
      </c>
      <c r="C560">
        <v>1073535027</v>
      </c>
      <c r="D560" t="s">
        <v>148</v>
      </c>
      <c r="E560">
        <v>126</v>
      </c>
      <c r="F560">
        <v>39</v>
      </c>
      <c r="G560">
        <v>70</v>
      </c>
      <c r="H560">
        <v>8</v>
      </c>
      <c r="J560">
        <v>0</v>
      </c>
      <c r="K560">
        <v>0</v>
      </c>
      <c r="L560">
        <v>0</v>
      </c>
    </row>
    <row r="561" spans="1:12" hidden="1" x14ac:dyDescent="0.35">
      <c r="A561">
        <v>1</v>
      </c>
      <c r="B561">
        <v>2020</v>
      </c>
      <c r="C561">
        <v>1063945707</v>
      </c>
      <c r="D561" t="s">
        <v>342</v>
      </c>
      <c r="E561">
        <v>1</v>
      </c>
      <c r="F561">
        <v>0</v>
      </c>
      <c r="G561">
        <v>0</v>
      </c>
      <c r="H561">
        <v>0</v>
      </c>
      <c r="I561">
        <v>3912.93</v>
      </c>
      <c r="J561">
        <v>0</v>
      </c>
      <c r="K561">
        <v>0</v>
      </c>
      <c r="L561">
        <v>0</v>
      </c>
    </row>
    <row r="562" spans="1:12" hidden="1" x14ac:dyDescent="0.35">
      <c r="A562">
        <v>0</v>
      </c>
      <c r="B562">
        <v>2019</v>
      </c>
      <c r="C562">
        <v>1710977012</v>
      </c>
      <c r="D562" t="s">
        <v>49</v>
      </c>
      <c r="E562">
        <v>31</v>
      </c>
      <c r="F562">
        <v>16</v>
      </c>
      <c r="G562">
        <v>17</v>
      </c>
      <c r="H562">
        <v>5</v>
      </c>
      <c r="J562">
        <v>0</v>
      </c>
      <c r="K562">
        <v>0</v>
      </c>
      <c r="L562">
        <v>0</v>
      </c>
    </row>
    <row r="563" spans="1:12" hidden="1" x14ac:dyDescent="0.35">
      <c r="A563">
        <v>0</v>
      </c>
      <c r="B563">
        <v>2019</v>
      </c>
      <c r="C563">
        <v>1932103413</v>
      </c>
      <c r="D563" t="s">
        <v>149</v>
      </c>
      <c r="E563">
        <v>260</v>
      </c>
      <c r="F563">
        <v>60</v>
      </c>
      <c r="G563">
        <v>105</v>
      </c>
      <c r="H563">
        <v>9</v>
      </c>
      <c r="J563">
        <v>0</v>
      </c>
      <c r="K563">
        <v>0</v>
      </c>
      <c r="L563">
        <v>0</v>
      </c>
    </row>
    <row r="564" spans="1:12" hidden="1" x14ac:dyDescent="0.35">
      <c r="A564">
        <v>1</v>
      </c>
      <c r="B564">
        <v>2020</v>
      </c>
      <c r="C564">
        <v>1326046467</v>
      </c>
      <c r="D564" t="s">
        <v>5</v>
      </c>
      <c r="E564">
        <v>1096</v>
      </c>
      <c r="F564">
        <v>412</v>
      </c>
      <c r="G564">
        <v>507</v>
      </c>
      <c r="H564">
        <v>129</v>
      </c>
      <c r="I564">
        <v>6104160.96</v>
      </c>
      <c r="J564">
        <v>2843649.21</v>
      </c>
      <c r="K564">
        <v>2711011.58</v>
      </c>
      <c r="L564">
        <v>904391.2</v>
      </c>
    </row>
    <row r="565" spans="1:12" hidden="1" x14ac:dyDescent="0.35">
      <c r="A565">
        <v>1</v>
      </c>
      <c r="B565">
        <v>2019</v>
      </c>
      <c r="C565">
        <v>1467406132</v>
      </c>
      <c r="D565" t="s">
        <v>48</v>
      </c>
      <c r="E565">
        <v>1</v>
      </c>
      <c r="F565">
        <v>1</v>
      </c>
      <c r="G565">
        <v>0</v>
      </c>
      <c r="H565">
        <v>0</v>
      </c>
      <c r="I565">
        <v>0</v>
      </c>
      <c r="J565">
        <v>0</v>
      </c>
      <c r="K565">
        <v>0</v>
      </c>
      <c r="L565">
        <v>0</v>
      </c>
    </row>
    <row r="566" spans="1:12" hidden="1" x14ac:dyDescent="0.35">
      <c r="A566">
        <v>1</v>
      </c>
      <c r="B566">
        <v>2019</v>
      </c>
      <c r="C566">
        <v>1245475144</v>
      </c>
      <c r="D566" t="s">
        <v>342</v>
      </c>
      <c r="E566">
        <v>44</v>
      </c>
      <c r="F566">
        <v>9</v>
      </c>
      <c r="G566">
        <v>25</v>
      </c>
      <c r="H566">
        <v>1</v>
      </c>
      <c r="I566">
        <v>210265.54</v>
      </c>
      <c r="J566">
        <v>59781.87</v>
      </c>
      <c r="K566">
        <v>111503.89</v>
      </c>
      <c r="L566">
        <v>8456.57</v>
      </c>
    </row>
    <row r="567" spans="1:12" hidden="1" x14ac:dyDescent="0.35">
      <c r="A567">
        <v>1</v>
      </c>
      <c r="B567">
        <v>2020</v>
      </c>
      <c r="C567">
        <v>1932152337</v>
      </c>
      <c r="D567" t="s">
        <v>34</v>
      </c>
      <c r="E567">
        <v>1</v>
      </c>
      <c r="F567">
        <v>0</v>
      </c>
      <c r="G567">
        <v>1</v>
      </c>
      <c r="H567">
        <v>0</v>
      </c>
      <c r="I567">
        <v>0</v>
      </c>
      <c r="J567">
        <v>0</v>
      </c>
      <c r="K567">
        <v>0</v>
      </c>
      <c r="L567">
        <v>0</v>
      </c>
    </row>
    <row r="568" spans="1:12" hidden="1" x14ac:dyDescent="0.35">
      <c r="A568">
        <v>1</v>
      </c>
      <c r="B568">
        <v>2021</v>
      </c>
      <c r="C568">
        <v>1669530069</v>
      </c>
      <c r="D568" t="s">
        <v>305</v>
      </c>
      <c r="E568">
        <v>3</v>
      </c>
      <c r="F568">
        <v>1</v>
      </c>
      <c r="G568">
        <v>1</v>
      </c>
      <c r="H568">
        <v>0</v>
      </c>
      <c r="I568">
        <v>4019.08</v>
      </c>
      <c r="J568">
        <v>0</v>
      </c>
      <c r="K568">
        <v>4019.08</v>
      </c>
      <c r="L568">
        <v>0</v>
      </c>
    </row>
    <row r="569" spans="1:12" hidden="1" x14ac:dyDescent="0.35">
      <c r="A569">
        <v>1</v>
      </c>
      <c r="B569">
        <v>2021</v>
      </c>
      <c r="C569">
        <v>1104234376</v>
      </c>
      <c r="D569" t="s">
        <v>22</v>
      </c>
      <c r="E569">
        <v>72</v>
      </c>
      <c r="F569">
        <v>14</v>
      </c>
      <c r="G569">
        <v>32</v>
      </c>
      <c r="H569">
        <v>2</v>
      </c>
      <c r="I569">
        <v>332651.65999999997</v>
      </c>
      <c r="J569">
        <v>78437.320000000007</v>
      </c>
      <c r="K569">
        <v>155072.79999999999</v>
      </c>
      <c r="L569">
        <v>13842.54</v>
      </c>
    </row>
    <row r="570" spans="1:12" hidden="1" x14ac:dyDescent="0.35">
      <c r="A570">
        <v>1</v>
      </c>
      <c r="B570">
        <v>2020</v>
      </c>
      <c r="C570">
        <v>1699709576</v>
      </c>
      <c r="D570" t="s">
        <v>17</v>
      </c>
      <c r="E570">
        <v>56</v>
      </c>
      <c r="F570">
        <v>22</v>
      </c>
      <c r="G570">
        <v>24</v>
      </c>
      <c r="H570">
        <v>7</v>
      </c>
      <c r="I570">
        <v>254589.48</v>
      </c>
      <c r="J570">
        <v>124982.26</v>
      </c>
      <c r="K570">
        <v>106554.99</v>
      </c>
      <c r="L570">
        <v>41578.97</v>
      </c>
    </row>
    <row r="571" spans="1:12" hidden="1" x14ac:dyDescent="0.35">
      <c r="A571">
        <v>1</v>
      </c>
      <c r="B571">
        <v>2020</v>
      </c>
      <c r="C571">
        <v>1669466561</v>
      </c>
      <c r="D571" t="s">
        <v>3698</v>
      </c>
      <c r="E571">
        <v>1</v>
      </c>
      <c r="F571">
        <v>0</v>
      </c>
      <c r="G571">
        <v>1</v>
      </c>
      <c r="H571">
        <v>0</v>
      </c>
      <c r="I571">
        <v>3861.6</v>
      </c>
      <c r="J571">
        <v>0</v>
      </c>
      <c r="K571">
        <v>3861.6</v>
      </c>
      <c r="L571">
        <v>0</v>
      </c>
    </row>
    <row r="572" spans="1:12" hidden="1" x14ac:dyDescent="0.35">
      <c r="A572">
        <v>1</v>
      </c>
      <c r="B572">
        <v>2021</v>
      </c>
      <c r="C572">
        <v>1518911338</v>
      </c>
      <c r="D572" t="s">
        <v>3670</v>
      </c>
      <c r="E572">
        <v>1</v>
      </c>
      <c r="F572">
        <v>0</v>
      </c>
      <c r="G572">
        <v>1</v>
      </c>
      <c r="H572">
        <v>0</v>
      </c>
      <c r="I572">
        <v>0</v>
      </c>
      <c r="J572">
        <v>0</v>
      </c>
      <c r="K572">
        <v>0</v>
      </c>
      <c r="L572">
        <v>0</v>
      </c>
    </row>
    <row r="573" spans="1:12" hidden="1" x14ac:dyDescent="0.35">
      <c r="A573">
        <v>1</v>
      </c>
      <c r="B573">
        <v>2019</v>
      </c>
      <c r="C573">
        <v>1104234376</v>
      </c>
      <c r="D573" t="s">
        <v>22</v>
      </c>
      <c r="E573">
        <v>75</v>
      </c>
      <c r="F573">
        <v>13</v>
      </c>
      <c r="G573">
        <v>41</v>
      </c>
      <c r="H573">
        <v>3</v>
      </c>
      <c r="I573">
        <v>415815.53</v>
      </c>
      <c r="J573">
        <v>67713.119999999995</v>
      </c>
      <c r="K573">
        <v>240188.99</v>
      </c>
      <c r="L573">
        <v>20968.38</v>
      </c>
    </row>
    <row r="574" spans="1:12" hidden="1" x14ac:dyDescent="0.35">
      <c r="A574">
        <v>1</v>
      </c>
      <c r="B574">
        <v>2019</v>
      </c>
      <c r="C574">
        <v>1043218944</v>
      </c>
      <c r="D574" t="s">
        <v>23</v>
      </c>
      <c r="E574">
        <v>1</v>
      </c>
      <c r="F574">
        <v>0</v>
      </c>
      <c r="G574">
        <v>1</v>
      </c>
      <c r="H574">
        <v>0</v>
      </c>
      <c r="I574">
        <v>3797.36</v>
      </c>
      <c r="J574">
        <v>0</v>
      </c>
      <c r="K574">
        <v>3797.36</v>
      </c>
      <c r="L574">
        <v>0</v>
      </c>
    </row>
    <row r="575" spans="1:12" hidden="1" x14ac:dyDescent="0.35">
      <c r="A575">
        <v>1</v>
      </c>
      <c r="B575">
        <v>2019</v>
      </c>
      <c r="C575">
        <v>1003928144</v>
      </c>
      <c r="D575" t="s">
        <v>29</v>
      </c>
      <c r="E575">
        <v>2</v>
      </c>
      <c r="F575">
        <v>0</v>
      </c>
      <c r="G575">
        <v>0</v>
      </c>
      <c r="H575">
        <v>0</v>
      </c>
      <c r="I575">
        <v>9978.48</v>
      </c>
      <c r="J575">
        <v>0</v>
      </c>
      <c r="K575">
        <v>0</v>
      </c>
      <c r="L575">
        <v>0</v>
      </c>
    </row>
    <row r="576" spans="1:12" hidden="1" x14ac:dyDescent="0.35">
      <c r="A576">
        <v>1</v>
      </c>
      <c r="B576">
        <v>2019</v>
      </c>
      <c r="C576">
        <v>1811957681</v>
      </c>
      <c r="D576" t="s">
        <v>10</v>
      </c>
      <c r="E576">
        <v>1</v>
      </c>
      <c r="F576">
        <v>0</v>
      </c>
      <c r="G576">
        <v>1</v>
      </c>
      <c r="H576">
        <v>0</v>
      </c>
      <c r="I576">
        <v>4277.21</v>
      </c>
      <c r="J576">
        <v>0</v>
      </c>
      <c r="K576">
        <v>4277.21</v>
      </c>
      <c r="L576">
        <v>0</v>
      </c>
    </row>
    <row r="577" spans="1:12" hidden="1" x14ac:dyDescent="0.35">
      <c r="A577">
        <v>0</v>
      </c>
      <c r="B577">
        <v>2020</v>
      </c>
      <c r="C577">
        <v>1649260845</v>
      </c>
      <c r="D577" t="s">
        <v>40</v>
      </c>
      <c r="E577">
        <v>1</v>
      </c>
      <c r="F577">
        <v>0</v>
      </c>
      <c r="G577">
        <v>1</v>
      </c>
      <c r="H577">
        <v>0</v>
      </c>
      <c r="J577">
        <v>0</v>
      </c>
      <c r="L577">
        <v>0</v>
      </c>
    </row>
    <row r="578" spans="1:12" hidden="1" x14ac:dyDescent="0.35">
      <c r="A578">
        <v>1</v>
      </c>
      <c r="B578">
        <v>2020</v>
      </c>
      <c r="C578">
        <v>1740389154</v>
      </c>
      <c r="D578" t="s">
        <v>26</v>
      </c>
      <c r="E578">
        <v>981</v>
      </c>
      <c r="F578">
        <v>336</v>
      </c>
      <c r="G578">
        <v>449</v>
      </c>
      <c r="H578">
        <v>79</v>
      </c>
      <c r="I578">
        <v>5024024.1500000004</v>
      </c>
      <c r="J578">
        <v>2109539.5699999998</v>
      </c>
      <c r="K578">
        <v>2186947.08</v>
      </c>
      <c r="L578">
        <v>512424.06</v>
      </c>
    </row>
    <row r="579" spans="1:12" hidden="1" x14ac:dyDescent="0.35">
      <c r="A579">
        <v>1</v>
      </c>
      <c r="B579">
        <v>2019</v>
      </c>
      <c r="C579">
        <v>1609875772</v>
      </c>
      <c r="D579" t="s">
        <v>49</v>
      </c>
      <c r="E579">
        <v>872</v>
      </c>
      <c r="F579">
        <v>312</v>
      </c>
      <c r="G579">
        <v>365</v>
      </c>
      <c r="H579">
        <v>100</v>
      </c>
      <c r="I579">
        <v>5280296.7699999996</v>
      </c>
      <c r="J579">
        <v>2346574.4</v>
      </c>
      <c r="K579">
        <v>2106299.79</v>
      </c>
      <c r="L579">
        <v>716410.44</v>
      </c>
    </row>
    <row r="580" spans="1:12" hidden="1" x14ac:dyDescent="0.35">
      <c r="A580">
        <v>0</v>
      </c>
      <c r="B580">
        <v>2019</v>
      </c>
      <c r="C580">
        <v>1225083074</v>
      </c>
      <c r="D580" t="s">
        <v>13</v>
      </c>
      <c r="E580">
        <v>36</v>
      </c>
      <c r="F580">
        <v>11</v>
      </c>
      <c r="G580">
        <v>20</v>
      </c>
      <c r="H580">
        <v>3</v>
      </c>
      <c r="J580">
        <v>0</v>
      </c>
      <c r="K580">
        <v>0</v>
      </c>
      <c r="L580">
        <v>0</v>
      </c>
    </row>
    <row r="581" spans="1:12" hidden="1" x14ac:dyDescent="0.35">
      <c r="A581">
        <v>1</v>
      </c>
      <c r="B581">
        <v>2019</v>
      </c>
      <c r="C581">
        <v>1427154335</v>
      </c>
      <c r="D581" t="s">
        <v>342</v>
      </c>
      <c r="E581">
        <v>1</v>
      </c>
      <c r="F581">
        <v>0</v>
      </c>
      <c r="G581">
        <v>1</v>
      </c>
      <c r="H581">
        <v>0</v>
      </c>
      <c r="I581">
        <v>8460.57</v>
      </c>
      <c r="J581">
        <v>0</v>
      </c>
      <c r="K581">
        <v>8460.57</v>
      </c>
      <c r="L581">
        <v>0</v>
      </c>
    </row>
    <row r="582" spans="1:12" hidden="1" x14ac:dyDescent="0.35">
      <c r="A582">
        <v>1</v>
      </c>
      <c r="B582">
        <v>2019</v>
      </c>
      <c r="C582">
        <v>1821186313</v>
      </c>
      <c r="D582" t="s">
        <v>20</v>
      </c>
      <c r="E582">
        <v>1</v>
      </c>
      <c r="F582">
        <v>0</v>
      </c>
      <c r="G582">
        <v>1</v>
      </c>
      <c r="H582">
        <v>0</v>
      </c>
      <c r="I582">
        <v>3034.34</v>
      </c>
      <c r="J582">
        <v>0</v>
      </c>
      <c r="K582">
        <v>3034.34</v>
      </c>
      <c r="L582">
        <v>0</v>
      </c>
    </row>
    <row r="583" spans="1:12" hidden="1" x14ac:dyDescent="0.35">
      <c r="A583">
        <v>0</v>
      </c>
      <c r="B583">
        <v>2021</v>
      </c>
      <c r="C583">
        <v>1164481529</v>
      </c>
      <c r="D583" t="s">
        <v>112</v>
      </c>
      <c r="E583">
        <v>20</v>
      </c>
      <c r="F583">
        <v>10</v>
      </c>
      <c r="G583">
        <v>13</v>
      </c>
      <c r="H583">
        <v>5</v>
      </c>
      <c r="J583">
        <v>0</v>
      </c>
      <c r="K583">
        <v>0</v>
      </c>
      <c r="L583">
        <v>0</v>
      </c>
    </row>
    <row r="584" spans="1:12" hidden="1" x14ac:dyDescent="0.35">
      <c r="A584">
        <v>1</v>
      </c>
      <c r="B584">
        <v>2021</v>
      </c>
      <c r="C584">
        <v>1417037045</v>
      </c>
      <c r="D584" t="s">
        <v>286</v>
      </c>
      <c r="E584">
        <v>2</v>
      </c>
      <c r="F584">
        <v>1</v>
      </c>
      <c r="G584">
        <v>1</v>
      </c>
      <c r="H584">
        <v>0</v>
      </c>
      <c r="I584">
        <v>5256.44</v>
      </c>
      <c r="J584">
        <v>0</v>
      </c>
      <c r="K584">
        <v>5256.44</v>
      </c>
      <c r="L584">
        <v>0</v>
      </c>
    </row>
    <row r="585" spans="1:12" hidden="1" x14ac:dyDescent="0.35">
      <c r="A585">
        <v>1</v>
      </c>
      <c r="B585">
        <v>2021</v>
      </c>
      <c r="C585">
        <v>1457369381</v>
      </c>
      <c r="D585" t="s">
        <v>7</v>
      </c>
      <c r="E585">
        <v>1234</v>
      </c>
      <c r="F585">
        <v>475</v>
      </c>
      <c r="G585">
        <v>575</v>
      </c>
      <c r="H585">
        <v>97</v>
      </c>
      <c r="I585">
        <v>8073618.4699999997</v>
      </c>
      <c r="J585">
        <v>3697794.51</v>
      </c>
      <c r="K585">
        <v>3509584.4</v>
      </c>
      <c r="L585">
        <v>743194.42</v>
      </c>
    </row>
    <row r="586" spans="1:12" hidden="1" x14ac:dyDescent="0.35">
      <c r="A586">
        <v>0</v>
      </c>
      <c r="B586">
        <v>2021</v>
      </c>
      <c r="C586">
        <v>1871606764</v>
      </c>
      <c r="D586" t="s">
        <v>94</v>
      </c>
      <c r="E586">
        <v>41</v>
      </c>
      <c r="F586">
        <v>9</v>
      </c>
      <c r="G586">
        <v>23</v>
      </c>
      <c r="H586">
        <v>3</v>
      </c>
      <c r="J586">
        <v>0</v>
      </c>
      <c r="K586">
        <v>0</v>
      </c>
      <c r="L586">
        <v>0</v>
      </c>
    </row>
    <row r="587" spans="1:12" hidden="1" x14ac:dyDescent="0.35">
      <c r="A587">
        <v>1</v>
      </c>
      <c r="B587">
        <v>2020</v>
      </c>
      <c r="C587">
        <v>1548374549</v>
      </c>
      <c r="D587" t="s">
        <v>29</v>
      </c>
      <c r="E587">
        <v>1943</v>
      </c>
      <c r="F587">
        <v>469</v>
      </c>
      <c r="G587">
        <v>829</v>
      </c>
      <c r="H587">
        <v>147</v>
      </c>
      <c r="I587">
        <v>10373729.689999999</v>
      </c>
      <c r="J587">
        <v>3366008.89</v>
      </c>
      <c r="K587">
        <v>4256882.37</v>
      </c>
      <c r="L587">
        <v>1036027.53</v>
      </c>
    </row>
    <row r="588" spans="1:12" hidden="1" x14ac:dyDescent="0.35">
      <c r="A588">
        <v>1</v>
      </c>
      <c r="B588">
        <v>2020</v>
      </c>
      <c r="C588">
        <v>1619901642</v>
      </c>
      <c r="D588" t="s">
        <v>38</v>
      </c>
      <c r="E588">
        <v>1</v>
      </c>
      <c r="F588">
        <v>0</v>
      </c>
      <c r="G588">
        <v>0</v>
      </c>
      <c r="H588">
        <v>0</v>
      </c>
      <c r="I588">
        <v>5379.94</v>
      </c>
      <c r="J588">
        <v>0</v>
      </c>
      <c r="K588">
        <v>0</v>
      </c>
      <c r="L588">
        <v>0</v>
      </c>
    </row>
    <row r="589" spans="1:12" hidden="1" x14ac:dyDescent="0.35">
      <c r="A589">
        <v>1</v>
      </c>
      <c r="B589">
        <v>2020</v>
      </c>
      <c r="C589">
        <v>1043267727</v>
      </c>
      <c r="D589" t="s">
        <v>19</v>
      </c>
      <c r="E589">
        <v>109</v>
      </c>
      <c r="F589">
        <v>28</v>
      </c>
      <c r="G589">
        <v>51</v>
      </c>
      <c r="H589">
        <v>8</v>
      </c>
      <c r="I589">
        <v>392865.37</v>
      </c>
      <c r="J589">
        <v>130099.43</v>
      </c>
      <c r="K589">
        <v>173034.05</v>
      </c>
      <c r="L589">
        <v>35301.410000000003</v>
      </c>
    </row>
    <row r="590" spans="1:12" hidden="1" x14ac:dyDescent="0.35">
      <c r="A590">
        <v>1</v>
      </c>
      <c r="B590">
        <v>2019</v>
      </c>
      <c r="C590">
        <v>1902805245</v>
      </c>
      <c r="D590" t="s">
        <v>14</v>
      </c>
      <c r="E590">
        <v>4</v>
      </c>
      <c r="F590">
        <v>0</v>
      </c>
      <c r="G590">
        <v>4</v>
      </c>
      <c r="H590">
        <v>0</v>
      </c>
      <c r="I590">
        <v>11874.03</v>
      </c>
      <c r="J590">
        <v>0</v>
      </c>
      <c r="K590">
        <v>11874.03</v>
      </c>
      <c r="L590">
        <v>0</v>
      </c>
    </row>
    <row r="591" spans="1:12" hidden="1" x14ac:dyDescent="0.35">
      <c r="A591">
        <v>1</v>
      </c>
      <c r="B591">
        <v>2021</v>
      </c>
      <c r="C591">
        <v>1740287531</v>
      </c>
      <c r="D591" t="s">
        <v>165</v>
      </c>
      <c r="E591">
        <v>173</v>
      </c>
      <c r="F591">
        <v>49</v>
      </c>
      <c r="G591">
        <v>66</v>
      </c>
      <c r="H591">
        <v>3</v>
      </c>
      <c r="I591">
        <v>530070.69999999995</v>
      </c>
      <c r="J591">
        <v>205078.94</v>
      </c>
      <c r="K591">
        <v>180254.87</v>
      </c>
      <c r="L591">
        <v>13656.31</v>
      </c>
    </row>
    <row r="592" spans="1:12" hidden="1" x14ac:dyDescent="0.35">
      <c r="A592">
        <v>1</v>
      </c>
      <c r="B592">
        <v>2021</v>
      </c>
      <c r="C592">
        <v>1366407603</v>
      </c>
      <c r="D592" t="s">
        <v>3563</v>
      </c>
      <c r="E592">
        <v>1</v>
      </c>
      <c r="F592">
        <v>0</v>
      </c>
      <c r="G592">
        <v>1</v>
      </c>
      <c r="H592">
        <v>0</v>
      </c>
      <c r="I592">
        <v>4053.57</v>
      </c>
      <c r="J592">
        <v>0</v>
      </c>
      <c r="K592">
        <v>4053.57</v>
      </c>
      <c r="L592">
        <v>0</v>
      </c>
    </row>
    <row r="593" spans="1:12" hidden="1" x14ac:dyDescent="0.35">
      <c r="A593">
        <v>1</v>
      </c>
      <c r="B593">
        <v>2021</v>
      </c>
      <c r="C593">
        <v>1013912633</v>
      </c>
      <c r="D593" t="s">
        <v>237</v>
      </c>
      <c r="E593">
        <v>12</v>
      </c>
      <c r="F593">
        <v>0</v>
      </c>
      <c r="G593">
        <v>4</v>
      </c>
      <c r="H593">
        <v>0</v>
      </c>
      <c r="I593">
        <v>43625.4</v>
      </c>
      <c r="J593">
        <v>0</v>
      </c>
      <c r="K593">
        <v>9815.6</v>
      </c>
      <c r="L593">
        <v>0</v>
      </c>
    </row>
    <row r="594" spans="1:12" hidden="1" x14ac:dyDescent="0.35">
      <c r="A594">
        <v>1</v>
      </c>
      <c r="B594">
        <v>2021</v>
      </c>
      <c r="C594">
        <v>1265419907</v>
      </c>
      <c r="D594" t="s">
        <v>3618</v>
      </c>
      <c r="E594">
        <v>1</v>
      </c>
      <c r="F594">
        <v>1</v>
      </c>
      <c r="G594">
        <v>0</v>
      </c>
      <c r="H594">
        <v>0</v>
      </c>
      <c r="I594">
        <v>0</v>
      </c>
      <c r="J594">
        <v>0</v>
      </c>
      <c r="K594">
        <v>0</v>
      </c>
      <c r="L594">
        <v>0</v>
      </c>
    </row>
    <row r="595" spans="1:12" hidden="1" x14ac:dyDescent="0.35">
      <c r="A595">
        <v>0</v>
      </c>
      <c r="B595">
        <v>2021</v>
      </c>
      <c r="C595">
        <v>1508815333</v>
      </c>
      <c r="D595" t="s">
        <v>164</v>
      </c>
      <c r="E595">
        <v>98</v>
      </c>
      <c r="F595">
        <v>30</v>
      </c>
      <c r="G595">
        <v>60</v>
      </c>
      <c r="H595">
        <v>14</v>
      </c>
      <c r="J595">
        <v>0</v>
      </c>
      <c r="K595">
        <v>0</v>
      </c>
      <c r="L595">
        <v>0</v>
      </c>
    </row>
    <row r="596" spans="1:12" hidden="1" x14ac:dyDescent="0.35">
      <c r="A596">
        <v>1</v>
      </c>
      <c r="B596">
        <v>2020</v>
      </c>
      <c r="C596">
        <v>1235131442</v>
      </c>
      <c r="D596" t="s">
        <v>8</v>
      </c>
      <c r="E596">
        <v>44</v>
      </c>
      <c r="F596">
        <v>10</v>
      </c>
      <c r="G596">
        <v>26</v>
      </c>
      <c r="H596">
        <v>3</v>
      </c>
      <c r="I596">
        <v>229160.62</v>
      </c>
      <c r="J596">
        <v>63966.7</v>
      </c>
      <c r="K596">
        <v>131179.78</v>
      </c>
      <c r="L596">
        <v>21929.39</v>
      </c>
    </row>
    <row r="597" spans="1:12" hidden="1" x14ac:dyDescent="0.35">
      <c r="A597">
        <v>1</v>
      </c>
      <c r="B597">
        <v>2021</v>
      </c>
      <c r="C597">
        <v>1912992215</v>
      </c>
      <c r="D597" t="s">
        <v>229</v>
      </c>
      <c r="E597">
        <v>454</v>
      </c>
      <c r="F597">
        <v>160</v>
      </c>
      <c r="G597">
        <v>186</v>
      </c>
      <c r="H597">
        <v>37</v>
      </c>
      <c r="I597">
        <v>2787859.1</v>
      </c>
      <c r="J597">
        <v>1236586.94</v>
      </c>
      <c r="K597">
        <v>1059866.17</v>
      </c>
      <c r="L597">
        <v>289746.86</v>
      </c>
    </row>
    <row r="598" spans="1:12" hidden="1" x14ac:dyDescent="0.35">
      <c r="A598">
        <v>1</v>
      </c>
      <c r="B598">
        <v>2021</v>
      </c>
      <c r="C598">
        <v>1003236878</v>
      </c>
      <c r="D598" t="s">
        <v>82</v>
      </c>
      <c r="E598">
        <v>2</v>
      </c>
      <c r="F598">
        <v>1</v>
      </c>
      <c r="G598">
        <v>1</v>
      </c>
      <c r="H598">
        <v>1</v>
      </c>
      <c r="I598">
        <v>14480.81</v>
      </c>
      <c r="J598">
        <v>7956.07</v>
      </c>
      <c r="K598">
        <v>7956.07</v>
      </c>
      <c r="L598">
        <v>7956.07</v>
      </c>
    </row>
    <row r="599" spans="1:12" hidden="1" x14ac:dyDescent="0.35">
      <c r="A599">
        <v>1</v>
      </c>
      <c r="B599">
        <v>2019</v>
      </c>
      <c r="C599">
        <v>1124026182</v>
      </c>
      <c r="D599" t="s">
        <v>41</v>
      </c>
      <c r="E599">
        <v>1</v>
      </c>
      <c r="F599">
        <v>0</v>
      </c>
      <c r="G599">
        <v>0</v>
      </c>
      <c r="H599">
        <v>0</v>
      </c>
      <c r="I599">
        <v>4719.1400000000003</v>
      </c>
      <c r="J599">
        <v>0</v>
      </c>
      <c r="K599">
        <v>0</v>
      </c>
      <c r="L599">
        <v>0</v>
      </c>
    </row>
    <row r="600" spans="1:12" hidden="1" x14ac:dyDescent="0.35">
      <c r="A600">
        <v>0</v>
      </c>
      <c r="B600">
        <v>2021</v>
      </c>
      <c r="C600">
        <v>1952347205</v>
      </c>
      <c r="D600" t="s">
        <v>9</v>
      </c>
      <c r="E600">
        <v>49</v>
      </c>
      <c r="F600">
        <v>16</v>
      </c>
      <c r="G600">
        <v>27</v>
      </c>
      <c r="H600">
        <v>6</v>
      </c>
      <c r="J600">
        <v>0</v>
      </c>
      <c r="K600">
        <v>0</v>
      </c>
      <c r="L600">
        <v>0</v>
      </c>
    </row>
    <row r="601" spans="1:12" hidden="1" x14ac:dyDescent="0.35">
      <c r="A601">
        <v>1</v>
      </c>
      <c r="B601">
        <v>2021</v>
      </c>
      <c r="C601">
        <v>1083605661</v>
      </c>
      <c r="D601" t="s">
        <v>198</v>
      </c>
      <c r="E601">
        <v>450</v>
      </c>
      <c r="F601">
        <v>140</v>
      </c>
      <c r="G601">
        <v>160</v>
      </c>
      <c r="H601">
        <v>26</v>
      </c>
      <c r="I601">
        <v>1772292.4</v>
      </c>
      <c r="J601">
        <v>692762.96</v>
      </c>
      <c r="K601">
        <v>602904.53</v>
      </c>
      <c r="L601">
        <v>137118.18</v>
      </c>
    </row>
    <row r="602" spans="1:12" hidden="1" x14ac:dyDescent="0.35">
      <c r="A602">
        <v>0</v>
      </c>
      <c r="B602">
        <v>2021</v>
      </c>
      <c r="C602">
        <v>1710491253</v>
      </c>
      <c r="D602" t="s">
        <v>3696</v>
      </c>
      <c r="E602">
        <v>2</v>
      </c>
      <c r="F602">
        <v>0</v>
      </c>
      <c r="G602">
        <v>2</v>
      </c>
      <c r="H602">
        <v>0</v>
      </c>
      <c r="J602">
        <v>0</v>
      </c>
      <c r="L602">
        <v>0</v>
      </c>
    </row>
    <row r="603" spans="1:12" hidden="1" x14ac:dyDescent="0.35">
      <c r="A603">
        <v>1</v>
      </c>
      <c r="B603">
        <v>2019</v>
      </c>
      <c r="C603">
        <v>1821074196</v>
      </c>
      <c r="D603" t="s">
        <v>45</v>
      </c>
      <c r="E603">
        <v>1</v>
      </c>
      <c r="F603">
        <v>0</v>
      </c>
      <c r="G603">
        <v>1</v>
      </c>
      <c r="H603">
        <v>0</v>
      </c>
      <c r="I603">
        <v>3077.68</v>
      </c>
      <c r="J603">
        <v>0</v>
      </c>
      <c r="K603">
        <v>3077.68</v>
      </c>
      <c r="L603">
        <v>0</v>
      </c>
    </row>
    <row r="604" spans="1:12" hidden="1" x14ac:dyDescent="0.35">
      <c r="A604">
        <v>1</v>
      </c>
      <c r="B604">
        <v>2019</v>
      </c>
      <c r="C604">
        <v>1902800352</v>
      </c>
      <c r="D604" t="s">
        <v>43</v>
      </c>
      <c r="E604">
        <v>263</v>
      </c>
      <c r="F604">
        <v>89</v>
      </c>
      <c r="G604">
        <v>111</v>
      </c>
      <c r="H604">
        <v>27</v>
      </c>
      <c r="I604">
        <v>934204.39</v>
      </c>
      <c r="J604">
        <v>391643.89</v>
      </c>
      <c r="K604">
        <v>382661.41</v>
      </c>
      <c r="L604">
        <v>124713.3</v>
      </c>
    </row>
    <row r="605" spans="1:12" hidden="1" x14ac:dyDescent="0.35">
      <c r="A605">
        <v>0</v>
      </c>
      <c r="B605">
        <v>2019</v>
      </c>
      <c r="C605">
        <v>1104808062</v>
      </c>
      <c r="D605" t="s">
        <v>12</v>
      </c>
      <c r="E605">
        <v>36</v>
      </c>
      <c r="F605">
        <v>8</v>
      </c>
      <c r="G605">
        <v>27</v>
      </c>
      <c r="H605">
        <v>4</v>
      </c>
      <c r="J605">
        <v>0</v>
      </c>
      <c r="K605">
        <v>0</v>
      </c>
      <c r="L605">
        <v>0</v>
      </c>
    </row>
    <row r="606" spans="1:12" hidden="1" x14ac:dyDescent="0.35">
      <c r="A606">
        <v>0</v>
      </c>
      <c r="B606">
        <v>2019</v>
      </c>
      <c r="C606">
        <v>1265484489</v>
      </c>
      <c r="D606" t="s">
        <v>11</v>
      </c>
      <c r="E606">
        <v>15</v>
      </c>
      <c r="F606">
        <v>5</v>
      </c>
      <c r="G606">
        <v>9</v>
      </c>
      <c r="H606">
        <v>1</v>
      </c>
      <c r="J606">
        <v>0</v>
      </c>
      <c r="K606">
        <v>0</v>
      </c>
      <c r="L606">
        <v>0</v>
      </c>
    </row>
    <row r="607" spans="1:12" hidden="1" x14ac:dyDescent="0.35">
      <c r="A607">
        <v>1</v>
      </c>
      <c r="B607">
        <v>2021</v>
      </c>
      <c r="C607">
        <v>1265484489</v>
      </c>
      <c r="D607" t="s">
        <v>11</v>
      </c>
      <c r="E607">
        <v>29</v>
      </c>
      <c r="F607">
        <v>10</v>
      </c>
      <c r="G607">
        <v>17</v>
      </c>
      <c r="H607">
        <v>4</v>
      </c>
      <c r="I607">
        <v>112550.17</v>
      </c>
      <c r="J607">
        <v>43594.75</v>
      </c>
      <c r="K607">
        <v>66142.42</v>
      </c>
      <c r="L607">
        <v>20548.259999999998</v>
      </c>
    </row>
    <row r="608" spans="1:12" hidden="1" x14ac:dyDescent="0.35">
      <c r="A608">
        <v>1</v>
      </c>
      <c r="B608">
        <v>2019</v>
      </c>
      <c r="C608">
        <v>1093777492</v>
      </c>
      <c r="D608" t="s">
        <v>16</v>
      </c>
      <c r="E608">
        <v>5895</v>
      </c>
      <c r="F608">
        <v>1370</v>
      </c>
      <c r="G608">
        <v>2465</v>
      </c>
      <c r="H608">
        <v>396</v>
      </c>
      <c r="I608">
        <v>37520461.049999997</v>
      </c>
      <c r="J608">
        <v>11689129.279999999</v>
      </c>
      <c r="K608">
        <v>14989228.539999999</v>
      </c>
      <c r="L608">
        <v>3297068.03</v>
      </c>
    </row>
    <row r="609" spans="1:12" hidden="1" x14ac:dyDescent="0.35">
      <c r="A609">
        <v>1</v>
      </c>
      <c r="B609">
        <v>2021</v>
      </c>
      <c r="C609">
        <v>1235138405</v>
      </c>
      <c r="D609" t="s">
        <v>97</v>
      </c>
      <c r="E609">
        <v>1</v>
      </c>
      <c r="F609">
        <v>0</v>
      </c>
      <c r="G609">
        <v>0</v>
      </c>
      <c r="H609">
        <v>0</v>
      </c>
      <c r="I609">
        <v>5048.2700000000004</v>
      </c>
      <c r="J609">
        <v>0</v>
      </c>
      <c r="K609">
        <v>0</v>
      </c>
      <c r="L609">
        <v>0</v>
      </c>
    </row>
    <row r="610" spans="1:12" hidden="1" x14ac:dyDescent="0.35">
      <c r="A610">
        <v>0</v>
      </c>
      <c r="B610">
        <v>2020</v>
      </c>
      <c r="C610">
        <v>1104808062</v>
      </c>
      <c r="D610" t="s">
        <v>12</v>
      </c>
      <c r="E610">
        <v>33</v>
      </c>
      <c r="F610">
        <v>9</v>
      </c>
      <c r="G610">
        <v>18</v>
      </c>
      <c r="H610">
        <v>4</v>
      </c>
      <c r="J610">
        <v>0</v>
      </c>
      <c r="K610">
        <v>0</v>
      </c>
      <c r="L610">
        <v>0</v>
      </c>
    </row>
    <row r="611" spans="1:12" hidden="1" x14ac:dyDescent="0.35">
      <c r="A611">
        <v>0</v>
      </c>
      <c r="B611">
        <v>2020</v>
      </c>
      <c r="C611">
        <v>1881659274</v>
      </c>
      <c r="D611" t="s">
        <v>42</v>
      </c>
      <c r="E611">
        <v>12</v>
      </c>
      <c r="F611">
        <v>4</v>
      </c>
      <c r="G611">
        <v>6</v>
      </c>
      <c r="H611">
        <v>1</v>
      </c>
      <c r="J611">
        <v>0</v>
      </c>
      <c r="K611">
        <v>0</v>
      </c>
      <c r="L611">
        <v>0</v>
      </c>
    </row>
    <row r="612" spans="1:12" hidden="1" x14ac:dyDescent="0.35">
      <c r="A612">
        <v>1</v>
      </c>
      <c r="B612">
        <v>2021</v>
      </c>
      <c r="C612">
        <v>1285717298</v>
      </c>
      <c r="D612" t="s">
        <v>46</v>
      </c>
      <c r="E612">
        <v>194</v>
      </c>
      <c r="F612">
        <v>64</v>
      </c>
      <c r="G612">
        <v>81</v>
      </c>
      <c r="H612">
        <v>15</v>
      </c>
      <c r="I612">
        <v>749142.56</v>
      </c>
      <c r="J612">
        <v>313009.75</v>
      </c>
      <c r="K612">
        <v>290667.42</v>
      </c>
      <c r="L612">
        <v>75784.53</v>
      </c>
    </row>
    <row r="613" spans="1:12" hidden="1" x14ac:dyDescent="0.35">
      <c r="A613">
        <v>0</v>
      </c>
      <c r="B613">
        <v>2020</v>
      </c>
      <c r="C613">
        <v>1659330173</v>
      </c>
      <c r="D613" t="s">
        <v>25</v>
      </c>
      <c r="E613">
        <v>27</v>
      </c>
      <c r="F613">
        <v>11</v>
      </c>
      <c r="G613">
        <v>16</v>
      </c>
      <c r="H613">
        <v>6</v>
      </c>
      <c r="J613">
        <v>0</v>
      </c>
      <c r="K613">
        <v>0</v>
      </c>
      <c r="L613">
        <v>0</v>
      </c>
    </row>
    <row r="614" spans="1:12" hidden="1" x14ac:dyDescent="0.35">
      <c r="A614">
        <v>1</v>
      </c>
      <c r="B614">
        <v>2021</v>
      </c>
      <c r="C614">
        <v>1780630608</v>
      </c>
      <c r="D614" t="s">
        <v>3564</v>
      </c>
      <c r="E614">
        <v>1</v>
      </c>
      <c r="F614">
        <v>0</v>
      </c>
      <c r="G614">
        <v>1</v>
      </c>
      <c r="H614">
        <v>0</v>
      </c>
      <c r="I614">
        <v>0</v>
      </c>
      <c r="J614">
        <v>0</v>
      </c>
      <c r="K614">
        <v>0</v>
      </c>
      <c r="L614">
        <v>0</v>
      </c>
    </row>
    <row r="615" spans="1:12" hidden="1" x14ac:dyDescent="0.35">
      <c r="A615">
        <v>1</v>
      </c>
      <c r="B615">
        <v>2021</v>
      </c>
      <c r="C615">
        <v>1518998699</v>
      </c>
      <c r="D615" t="s">
        <v>73</v>
      </c>
      <c r="E615">
        <v>727</v>
      </c>
      <c r="F615">
        <v>262</v>
      </c>
      <c r="G615">
        <v>256</v>
      </c>
      <c r="H615">
        <v>56</v>
      </c>
      <c r="I615">
        <v>3182543.27</v>
      </c>
      <c r="J615">
        <v>1392435.78</v>
      </c>
      <c r="K615">
        <v>1037314.76</v>
      </c>
      <c r="L615">
        <v>300902.62</v>
      </c>
    </row>
    <row r="616" spans="1:12" hidden="1" x14ac:dyDescent="0.35">
      <c r="A616">
        <v>0</v>
      </c>
      <c r="B616">
        <v>2019</v>
      </c>
      <c r="C616">
        <v>1548367873</v>
      </c>
      <c r="D616" t="s">
        <v>47</v>
      </c>
      <c r="E616">
        <v>66</v>
      </c>
      <c r="F616">
        <v>21</v>
      </c>
      <c r="G616">
        <v>35</v>
      </c>
      <c r="H616">
        <v>5</v>
      </c>
      <c r="J616">
        <v>0</v>
      </c>
      <c r="K616">
        <v>0</v>
      </c>
      <c r="L616">
        <v>0</v>
      </c>
    </row>
    <row r="617" spans="1:12" hidden="1" x14ac:dyDescent="0.35">
      <c r="A617">
        <v>1</v>
      </c>
      <c r="B617">
        <v>2019</v>
      </c>
      <c r="C617">
        <v>1053441907</v>
      </c>
      <c r="D617" t="s">
        <v>21</v>
      </c>
      <c r="E617">
        <v>203</v>
      </c>
      <c r="F617">
        <v>79</v>
      </c>
      <c r="G617">
        <v>101</v>
      </c>
      <c r="H617">
        <v>25</v>
      </c>
      <c r="I617">
        <v>1061186.6100000001</v>
      </c>
      <c r="J617">
        <v>488568.44</v>
      </c>
      <c r="K617">
        <v>502096.82</v>
      </c>
      <c r="L617">
        <v>156835.04999999999</v>
      </c>
    </row>
    <row r="618" spans="1:12" hidden="1" x14ac:dyDescent="0.35">
      <c r="A618">
        <v>1</v>
      </c>
      <c r="B618">
        <v>2019</v>
      </c>
      <c r="C618">
        <v>1063442770</v>
      </c>
      <c r="D618" t="s">
        <v>342</v>
      </c>
      <c r="E618">
        <v>1</v>
      </c>
      <c r="F618">
        <v>0</v>
      </c>
      <c r="G618">
        <v>1</v>
      </c>
      <c r="H618">
        <v>0</v>
      </c>
      <c r="I618">
        <v>5379.94</v>
      </c>
      <c r="J618">
        <v>0</v>
      </c>
      <c r="K618">
        <v>5379.94</v>
      </c>
      <c r="L618">
        <v>0</v>
      </c>
    </row>
    <row r="619" spans="1:12" hidden="1" x14ac:dyDescent="0.35">
      <c r="A619">
        <v>1</v>
      </c>
      <c r="B619">
        <v>2020</v>
      </c>
      <c r="C619">
        <v>1053441907</v>
      </c>
      <c r="D619" t="s">
        <v>21</v>
      </c>
      <c r="E619">
        <v>205</v>
      </c>
      <c r="F619">
        <v>70</v>
      </c>
      <c r="G619">
        <v>108</v>
      </c>
      <c r="H619">
        <v>21</v>
      </c>
      <c r="I619">
        <v>1020904.3</v>
      </c>
      <c r="J619">
        <v>429253.17</v>
      </c>
      <c r="K619">
        <v>508804.36</v>
      </c>
      <c r="L619">
        <v>135259.29</v>
      </c>
    </row>
    <row r="620" spans="1:12" hidden="1" x14ac:dyDescent="0.35">
      <c r="A620">
        <v>1</v>
      </c>
      <c r="B620">
        <v>2021</v>
      </c>
      <c r="C620">
        <v>1205865789</v>
      </c>
      <c r="D620" t="s">
        <v>75</v>
      </c>
      <c r="E620">
        <v>58</v>
      </c>
      <c r="F620">
        <v>15</v>
      </c>
      <c r="G620">
        <v>23</v>
      </c>
      <c r="H620">
        <v>2</v>
      </c>
      <c r="I620">
        <v>256197.93</v>
      </c>
      <c r="J620">
        <v>97438.55</v>
      </c>
      <c r="K620">
        <v>96198.86</v>
      </c>
      <c r="L620">
        <v>16533.07</v>
      </c>
    </row>
    <row r="621" spans="1:12" hidden="1" x14ac:dyDescent="0.35">
      <c r="A621">
        <v>0</v>
      </c>
      <c r="B621">
        <v>2019</v>
      </c>
      <c r="C621">
        <v>1467469023</v>
      </c>
      <c r="D621" t="s">
        <v>15</v>
      </c>
      <c r="E621">
        <v>111</v>
      </c>
      <c r="F621">
        <v>31</v>
      </c>
      <c r="G621">
        <v>55</v>
      </c>
      <c r="H621">
        <v>3</v>
      </c>
      <c r="J621">
        <v>0</v>
      </c>
      <c r="K621">
        <v>0</v>
      </c>
      <c r="L621">
        <v>0</v>
      </c>
    </row>
    <row r="622" spans="1:12" hidden="1" x14ac:dyDescent="0.35">
      <c r="A622">
        <v>0</v>
      </c>
      <c r="B622">
        <v>2021</v>
      </c>
      <c r="C622">
        <v>1104808062</v>
      </c>
      <c r="D622" t="s">
        <v>12</v>
      </c>
      <c r="E622">
        <v>31</v>
      </c>
      <c r="F622">
        <v>11</v>
      </c>
      <c r="G622">
        <v>19</v>
      </c>
      <c r="H622">
        <v>6</v>
      </c>
      <c r="J622">
        <v>0</v>
      </c>
      <c r="K622">
        <v>0</v>
      </c>
      <c r="L622">
        <v>0</v>
      </c>
    </row>
    <row r="623" spans="1:12" hidden="1" x14ac:dyDescent="0.35">
      <c r="A623">
        <v>1</v>
      </c>
      <c r="B623">
        <v>2020</v>
      </c>
      <c r="C623">
        <v>1164464921</v>
      </c>
      <c r="D623" t="s">
        <v>30</v>
      </c>
      <c r="E623">
        <v>693</v>
      </c>
      <c r="F623">
        <v>209</v>
      </c>
      <c r="G623">
        <v>283</v>
      </c>
      <c r="H623">
        <v>50</v>
      </c>
      <c r="I623">
        <v>3253964.5</v>
      </c>
      <c r="J623">
        <v>1252712.3999999999</v>
      </c>
      <c r="K623">
        <v>1256140.45</v>
      </c>
      <c r="L623">
        <v>283054.71000000002</v>
      </c>
    </row>
    <row r="624" spans="1:12" hidden="1" x14ac:dyDescent="0.35">
      <c r="A624">
        <v>1</v>
      </c>
      <c r="B624">
        <v>2020</v>
      </c>
      <c r="C624">
        <v>1114925567</v>
      </c>
      <c r="D624" t="s">
        <v>342</v>
      </c>
      <c r="E624">
        <v>3</v>
      </c>
      <c r="F624">
        <v>3</v>
      </c>
      <c r="G624">
        <v>0</v>
      </c>
      <c r="H624">
        <v>0</v>
      </c>
      <c r="I624">
        <v>23359.85</v>
      </c>
      <c r="J624">
        <v>23359.85</v>
      </c>
      <c r="K624">
        <v>0</v>
      </c>
      <c r="L624">
        <v>0</v>
      </c>
    </row>
    <row r="625" spans="1:12" hidden="1" x14ac:dyDescent="0.35">
      <c r="A625">
        <v>1</v>
      </c>
      <c r="B625">
        <v>2020</v>
      </c>
      <c r="C625">
        <v>1073516183</v>
      </c>
      <c r="D625" t="s">
        <v>100</v>
      </c>
      <c r="E625">
        <v>1</v>
      </c>
      <c r="F625">
        <v>0</v>
      </c>
      <c r="G625">
        <v>0</v>
      </c>
      <c r="H625">
        <v>0</v>
      </c>
      <c r="I625">
        <v>3912.93</v>
      </c>
      <c r="J625">
        <v>0</v>
      </c>
      <c r="K625">
        <v>0</v>
      </c>
      <c r="L625">
        <v>0</v>
      </c>
    </row>
    <row r="626" spans="1:12" hidden="1" x14ac:dyDescent="0.35">
      <c r="A626">
        <v>0</v>
      </c>
      <c r="B626">
        <v>2019</v>
      </c>
      <c r="C626">
        <v>1568459436</v>
      </c>
      <c r="D626" t="s">
        <v>107</v>
      </c>
      <c r="E626">
        <v>1</v>
      </c>
      <c r="F626">
        <v>0</v>
      </c>
      <c r="G626">
        <v>0</v>
      </c>
      <c r="H626">
        <v>0</v>
      </c>
      <c r="J626">
        <v>0</v>
      </c>
      <c r="K626">
        <v>0</v>
      </c>
      <c r="L626">
        <v>0</v>
      </c>
    </row>
    <row r="627" spans="1:12" hidden="1" x14ac:dyDescent="0.35">
      <c r="A627">
        <v>0</v>
      </c>
      <c r="B627">
        <v>2021</v>
      </c>
      <c r="C627">
        <v>1801992631</v>
      </c>
      <c r="D627" t="s">
        <v>67</v>
      </c>
      <c r="E627">
        <v>81</v>
      </c>
      <c r="F627">
        <v>12</v>
      </c>
      <c r="G627">
        <v>39</v>
      </c>
      <c r="H627">
        <v>6</v>
      </c>
      <c r="J627">
        <v>0</v>
      </c>
      <c r="K627">
        <v>0</v>
      </c>
      <c r="L627">
        <v>0</v>
      </c>
    </row>
    <row r="628" spans="1:12" hidden="1" x14ac:dyDescent="0.35">
      <c r="A628">
        <v>0</v>
      </c>
      <c r="B628">
        <v>2021</v>
      </c>
      <c r="C628">
        <v>1902800352</v>
      </c>
      <c r="D628" t="s">
        <v>43</v>
      </c>
      <c r="E628">
        <v>16</v>
      </c>
      <c r="F628">
        <v>5</v>
      </c>
      <c r="G628">
        <v>9</v>
      </c>
      <c r="H628">
        <v>4</v>
      </c>
      <c r="J628">
        <v>0</v>
      </c>
      <c r="K628">
        <v>0</v>
      </c>
      <c r="L628">
        <v>0</v>
      </c>
    </row>
    <row r="629" spans="1:12" hidden="1" x14ac:dyDescent="0.35">
      <c r="A629">
        <v>1</v>
      </c>
      <c r="B629">
        <v>2020</v>
      </c>
      <c r="C629">
        <v>1104875103</v>
      </c>
      <c r="D629" t="s">
        <v>243</v>
      </c>
      <c r="E629">
        <v>1</v>
      </c>
      <c r="F629">
        <v>0</v>
      </c>
      <c r="G629">
        <v>1</v>
      </c>
      <c r="H629">
        <v>0</v>
      </c>
      <c r="I629">
        <v>4277.21</v>
      </c>
      <c r="J629">
        <v>0</v>
      </c>
      <c r="K629">
        <v>4277.21</v>
      </c>
      <c r="L629">
        <v>0</v>
      </c>
    </row>
    <row r="630" spans="1:12" hidden="1" x14ac:dyDescent="0.35">
      <c r="A630">
        <v>1</v>
      </c>
      <c r="B630">
        <v>2019</v>
      </c>
      <c r="C630">
        <v>1467484972</v>
      </c>
      <c r="D630" t="s">
        <v>88</v>
      </c>
      <c r="E630">
        <v>1</v>
      </c>
      <c r="F630">
        <v>0</v>
      </c>
      <c r="G630">
        <v>1</v>
      </c>
      <c r="H630">
        <v>0</v>
      </c>
      <c r="I630">
        <v>2819.96</v>
      </c>
      <c r="J630">
        <v>0</v>
      </c>
      <c r="K630">
        <v>2819.96</v>
      </c>
      <c r="L630">
        <v>0</v>
      </c>
    </row>
    <row r="631" spans="1:12" hidden="1" x14ac:dyDescent="0.35">
      <c r="A631">
        <v>1</v>
      </c>
      <c r="B631">
        <v>2020</v>
      </c>
      <c r="C631">
        <v>1598708513</v>
      </c>
      <c r="D631" t="s">
        <v>3694</v>
      </c>
      <c r="E631">
        <v>1</v>
      </c>
      <c r="F631">
        <v>1</v>
      </c>
      <c r="G631">
        <v>0</v>
      </c>
      <c r="H631">
        <v>0</v>
      </c>
      <c r="I631">
        <v>0</v>
      </c>
      <c r="J631">
        <v>0</v>
      </c>
      <c r="K631">
        <v>0</v>
      </c>
      <c r="L631">
        <v>0</v>
      </c>
    </row>
    <row r="632" spans="1:12" hidden="1" x14ac:dyDescent="0.35">
      <c r="A632">
        <v>1</v>
      </c>
      <c r="B632">
        <v>2020</v>
      </c>
      <c r="C632">
        <v>1477616571</v>
      </c>
      <c r="D632" t="s">
        <v>96</v>
      </c>
      <c r="E632">
        <v>588</v>
      </c>
      <c r="F632">
        <v>195</v>
      </c>
      <c r="G632">
        <v>292</v>
      </c>
      <c r="H632">
        <v>68</v>
      </c>
      <c r="I632">
        <v>4004345.21</v>
      </c>
      <c r="J632">
        <v>1625300.73</v>
      </c>
      <c r="K632">
        <v>1874671.31</v>
      </c>
      <c r="L632">
        <v>562733.85</v>
      </c>
    </row>
    <row r="633" spans="1:12" hidden="1" x14ac:dyDescent="0.35">
      <c r="A633">
        <v>0</v>
      </c>
      <c r="B633">
        <v>2021</v>
      </c>
      <c r="C633">
        <v>1124032982</v>
      </c>
      <c r="D633" t="s">
        <v>56</v>
      </c>
      <c r="E633">
        <v>107</v>
      </c>
      <c r="F633">
        <v>29</v>
      </c>
      <c r="G633">
        <v>58</v>
      </c>
      <c r="H633">
        <v>8</v>
      </c>
      <c r="J633">
        <v>0</v>
      </c>
      <c r="K633">
        <v>0</v>
      </c>
      <c r="L633">
        <v>0</v>
      </c>
    </row>
    <row r="634" spans="1:12" hidden="1" x14ac:dyDescent="0.35">
      <c r="A634">
        <v>0</v>
      </c>
      <c r="B634">
        <v>2021</v>
      </c>
      <c r="C634">
        <v>1619390838</v>
      </c>
      <c r="D634" t="s">
        <v>146</v>
      </c>
      <c r="E634">
        <v>8</v>
      </c>
      <c r="F634">
        <v>3</v>
      </c>
      <c r="G634">
        <v>5</v>
      </c>
      <c r="H634">
        <v>0</v>
      </c>
      <c r="J634">
        <v>0</v>
      </c>
      <c r="K634">
        <v>0</v>
      </c>
      <c r="L634">
        <v>0</v>
      </c>
    </row>
    <row r="635" spans="1:12" hidden="1" x14ac:dyDescent="0.35">
      <c r="A635">
        <v>1</v>
      </c>
      <c r="B635">
        <v>2020</v>
      </c>
      <c r="C635">
        <v>1609884154</v>
      </c>
      <c r="D635" t="s">
        <v>342</v>
      </c>
      <c r="E635">
        <v>2</v>
      </c>
      <c r="F635">
        <v>0</v>
      </c>
      <c r="G635">
        <v>1</v>
      </c>
      <c r="H635">
        <v>0</v>
      </c>
      <c r="I635">
        <v>4756.1099999999997</v>
      </c>
      <c r="J635">
        <v>0</v>
      </c>
      <c r="K635">
        <v>4756.1099999999997</v>
      </c>
      <c r="L635">
        <v>0</v>
      </c>
    </row>
    <row r="636" spans="1:12" hidden="1" x14ac:dyDescent="0.35">
      <c r="A636">
        <v>1</v>
      </c>
      <c r="B636">
        <v>2020</v>
      </c>
      <c r="C636">
        <v>1669417838</v>
      </c>
      <c r="D636" t="s">
        <v>342</v>
      </c>
      <c r="E636">
        <v>6</v>
      </c>
      <c r="F636">
        <v>0</v>
      </c>
      <c r="G636">
        <v>3</v>
      </c>
      <c r="H636">
        <v>0</v>
      </c>
      <c r="I636">
        <v>20193.849999999999</v>
      </c>
      <c r="J636">
        <v>0</v>
      </c>
      <c r="K636">
        <v>8582.39</v>
      </c>
      <c r="L636">
        <v>0</v>
      </c>
    </row>
    <row r="637" spans="1:12" hidden="1" x14ac:dyDescent="0.35">
      <c r="A637">
        <v>0</v>
      </c>
      <c r="B637">
        <v>2021</v>
      </c>
      <c r="C637">
        <v>1740291400</v>
      </c>
      <c r="D637" t="s">
        <v>44</v>
      </c>
      <c r="E637">
        <v>1</v>
      </c>
      <c r="F637">
        <v>0</v>
      </c>
      <c r="G637">
        <v>1</v>
      </c>
      <c r="H637">
        <v>0</v>
      </c>
      <c r="J637">
        <v>0</v>
      </c>
      <c r="L637">
        <v>0</v>
      </c>
    </row>
    <row r="638" spans="1:12" hidden="1" x14ac:dyDescent="0.35">
      <c r="A638">
        <v>1</v>
      </c>
      <c r="B638">
        <v>2020</v>
      </c>
      <c r="C638">
        <v>1881906337</v>
      </c>
      <c r="D638" t="s">
        <v>91</v>
      </c>
      <c r="E638">
        <v>2</v>
      </c>
      <c r="F638">
        <v>1</v>
      </c>
      <c r="G638">
        <v>1</v>
      </c>
      <c r="H638">
        <v>0</v>
      </c>
      <c r="I638">
        <v>10590.81</v>
      </c>
      <c r="J638">
        <v>5339.88</v>
      </c>
      <c r="K638">
        <v>5250.93</v>
      </c>
      <c r="L638">
        <v>0</v>
      </c>
    </row>
    <row r="639" spans="1:12" hidden="1" x14ac:dyDescent="0.35">
      <c r="A639">
        <v>1</v>
      </c>
      <c r="B639">
        <v>2019</v>
      </c>
      <c r="C639">
        <v>1053497388</v>
      </c>
      <c r="D639" t="s">
        <v>22</v>
      </c>
      <c r="E639">
        <v>42</v>
      </c>
      <c r="F639">
        <v>7</v>
      </c>
      <c r="G639">
        <v>24</v>
      </c>
      <c r="H639">
        <v>2</v>
      </c>
      <c r="I639">
        <v>253793.08</v>
      </c>
      <c r="J639">
        <v>36963.79</v>
      </c>
      <c r="K639">
        <v>168886.45</v>
      </c>
      <c r="L639">
        <v>17437.310000000001</v>
      </c>
    </row>
    <row r="640" spans="1:12" hidden="1" x14ac:dyDescent="0.35">
      <c r="A640">
        <v>1</v>
      </c>
      <c r="B640">
        <v>2021</v>
      </c>
      <c r="C640">
        <v>1346380870</v>
      </c>
      <c r="D640" t="s">
        <v>197</v>
      </c>
      <c r="E640">
        <v>420</v>
      </c>
      <c r="F640">
        <v>136</v>
      </c>
      <c r="G640">
        <v>177</v>
      </c>
      <c r="H640">
        <v>35</v>
      </c>
      <c r="I640">
        <v>2520011.11</v>
      </c>
      <c r="J640">
        <v>1091226.8799999999</v>
      </c>
      <c r="K640">
        <v>1088046.27</v>
      </c>
      <c r="L640">
        <v>337427.53</v>
      </c>
    </row>
    <row r="641" spans="1:12" hidden="1" x14ac:dyDescent="0.35">
      <c r="A641">
        <v>1</v>
      </c>
      <c r="B641">
        <v>2020</v>
      </c>
      <c r="C641">
        <v>1083612881</v>
      </c>
      <c r="D641" t="s">
        <v>101</v>
      </c>
      <c r="E641">
        <v>5</v>
      </c>
      <c r="F641">
        <v>0</v>
      </c>
      <c r="G641">
        <v>3</v>
      </c>
      <c r="H641">
        <v>0</v>
      </c>
      <c r="I641">
        <v>14861.37</v>
      </c>
      <c r="J641">
        <v>0</v>
      </c>
      <c r="K641">
        <v>5805.35</v>
      </c>
      <c r="L641">
        <v>0</v>
      </c>
    </row>
    <row r="642" spans="1:12" hidden="1" x14ac:dyDescent="0.35">
      <c r="A642">
        <v>0</v>
      </c>
      <c r="B642">
        <v>2021</v>
      </c>
      <c r="C642">
        <v>1376546440</v>
      </c>
      <c r="D642" t="s">
        <v>59</v>
      </c>
      <c r="E642">
        <v>27</v>
      </c>
      <c r="F642">
        <v>9</v>
      </c>
      <c r="G642">
        <v>15</v>
      </c>
      <c r="H642">
        <v>2</v>
      </c>
      <c r="J642">
        <v>0</v>
      </c>
      <c r="K642">
        <v>0</v>
      </c>
      <c r="L642">
        <v>0</v>
      </c>
    </row>
    <row r="643" spans="1:12" hidden="1" x14ac:dyDescent="0.35">
      <c r="A643">
        <v>1</v>
      </c>
      <c r="B643">
        <v>2021</v>
      </c>
      <c r="C643">
        <v>1700886322</v>
      </c>
      <c r="D643" t="s">
        <v>290</v>
      </c>
      <c r="E643">
        <v>725</v>
      </c>
      <c r="F643">
        <v>270</v>
      </c>
      <c r="G643">
        <v>337</v>
      </c>
      <c r="H643">
        <v>85</v>
      </c>
      <c r="I643">
        <v>4197725.76</v>
      </c>
      <c r="J643">
        <v>1863234.23</v>
      </c>
      <c r="K643">
        <v>1851427.78</v>
      </c>
      <c r="L643">
        <v>545976.05000000005</v>
      </c>
    </row>
    <row r="644" spans="1:12" hidden="1" x14ac:dyDescent="0.35">
      <c r="A644">
        <v>1</v>
      </c>
      <c r="B644">
        <v>2021</v>
      </c>
      <c r="C644">
        <v>1497859649</v>
      </c>
      <c r="D644" t="s">
        <v>325</v>
      </c>
      <c r="E644">
        <v>1</v>
      </c>
      <c r="F644">
        <v>0</v>
      </c>
      <c r="G644">
        <v>0</v>
      </c>
      <c r="H644">
        <v>0</v>
      </c>
      <c r="I644">
        <v>4558.13</v>
      </c>
      <c r="J644">
        <v>0</v>
      </c>
      <c r="K644">
        <v>0</v>
      </c>
      <c r="L644">
        <v>0</v>
      </c>
    </row>
    <row r="645" spans="1:12" hidden="1" x14ac:dyDescent="0.35">
      <c r="A645">
        <v>1</v>
      </c>
      <c r="B645">
        <v>2021</v>
      </c>
      <c r="C645">
        <v>1629025648</v>
      </c>
      <c r="D645" t="s">
        <v>342</v>
      </c>
      <c r="E645">
        <v>1</v>
      </c>
      <c r="F645">
        <v>0</v>
      </c>
      <c r="G645">
        <v>1</v>
      </c>
      <c r="H645">
        <v>0</v>
      </c>
      <c r="I645">
        <v>2760.55</v>
      </c>
      <c r="J645">
        <v>0</v>
      </c>
      <c r="K645">
        <v>2760.55</v>
      </c>
      <c r="L645">
        <v>0</v>
      </c>
    </row>
    <row r="646" spans="1:12" hidden="1" x14ac:dyDescent="0.35">
      <c r="A646">
        <v>0</v>
      </c>
      <c r="B646">
        <v>2021</v>
      </c>
      <c r="C646">
        <v>1609846088</v>
      </c>
      <c r="D646" t="s">
        <v>258</v>
      </c>
      <c r="E646">
        <v>4</v>
      </c>
      <c r="F646">
        <v>2</v>
      </c>
      <c r="G646">
        <v>1</v>
      </c>
      <c r="H646">
        <v>0</v>
      </c>
      <c r="J646">
        <v>0</v>
      </c>
      <c r="K646">
        <v>0</v>
      </c>
      <c r="L646">
        <v>0</v>
      </c>
    </row>
    <row r="647" spans="1:12" hidden="1" x14ac:dyDescent="0.35">
      <c r="A647">
        <v>1</v>
      </c>
      <c r="B647">
        <v>2021</v>
      </c>
      <c r="C647">
        <v>1104982917</v>
      </c>
      <c r="D647" t="s">
        <v>266</v>
      </c>
      <c r="E647">
        <v>910</v>
      </c>
      <c r="F647">
        <v>324</v>
      </c>
      <c r="G647">
        <v>474</v>
      </c>
      <c r="H647">
        <v>124</v>
      </c>
      <c r="I647">
        <v>6260676.7400000002</v>
      </c>
      <c r="J647">
        <v>2801341.31</v>
      </c>
      <c r="K647">
        <v>3079861.1</v>
      </c>
      <c r="L647">
        <v>1043626.66</v>
      </c>
    </row>
    <row r="648" spans="1:12" hidden="1" x14ac:dyDescent="0.35">
      <c r="A648">
        <v>1</v>
      </c>
      <c r="B648">
        <v>2019</v>
      </c>
      <c r="C648">
        <v>1497756282</v>
      </c>
      <c r="D648" t="s">
        <v>92</v>
      </c>
      <c r="E648">
        <v>1</v>
      </c>
      <c r="F648">
        <v>0</v>
      </c>
      <c r="G648">
        <v>1</v>
      </c>
      <c r="H648">
        <v>0</v>
      </c>
      <c r="I648">
        <v>4713.6000000000004</v>
      </c>
      <c r="J648">
        <v>0</v>
      </c>
      <c r="K648">
        <v>4713.6000000000004</v>
      </c>
      <c r="L648">
        <v>0</v>
      </c>
    </row>
    <row r="649" spans="1:12" hidden="1" x14ac:dyDescent="0.35">
      <c r="A649">
        <v>1</v>
      </c>
      <c r="B649">
        <v>2019</v>
      </c>
      <c r="C649">
        <v>1619341716</v>
      </c>
      <c r="D649" t="s">
        <v>67</v>
      </c>
      <c r="E649">
        <v>3217</v>
      </c>
      <c r="F649">
        <v>811</v>
      </c>
      <c r="G649">
        <v>1555</v>
      </c>
      <c r="H649">
        <v>217</v>
      </c>
      <c r="I649">
        <v>21076299.280000001</v>
      </c>
      <c r="J649">
        <v>6747854.96</v>
      </c>
      <c r="K649">
        <v>9809211.1799999997</v>
      </c>
      <c r="L649">
        <v>1831909.77</v>
      </c>
    </row>
    <row r="650" spans="1:12" hidden="1" x14ac:dyDescent="0.35">
      <c r="A650">
        <v>1</v>
      </c>
      <c r="B650">
        <v>2021</v>
      </c>
      <c r="C650">
        <v>1306832654</v>
      </c>
      <c r="D650" t="s">
        <v>3573</v>
      </c>
      <c r="E650">
        <v>1</v>
      </c>
      <c r="F650">
        <v>0</v>
      </c>
      <c r="G650">
        <v>0</v>
      </c>
      <c r="H650">
        <v>0</v>
      </c>
      <c r="I650">
        <v>0</v>
      </c>
      <c r="J650">
        <v>0</v>
      </c>
      <c r="K650">
        <v>0</v>
      </c>
      <c r="L650">
        <v>0</v>
      </c>
    </row>
    <row r="651" spans="1:12" hidden="1" x14ac:dyDescent="0.35">
      <c r="A651">
        <v>0</v>
      </c>
      <c r="B651">
        <v>2021</v>
      </c>
      <c r="C651">
        <v>1982625661</v>
      </c>
      <c r="D651" t="s">
        <v>277</v>
      </c>
      <c r="E651">
        <v>20</v>
      </c>
      <c r="F651">
        <v>8</v>
      </c>
      <c r="G651">
        <v>11</v>
      </c>
      <c r="H651">
        <v>4</v>
      </c>
      <c r="J651">
        <v>0</v>
      </c>
      <c r="K651">
        <v>0</v>
      </c>
      <c r="L651">
        <v>0</v>
      </c>
    </row>
    <row r="652" spans="1:12" hidden="1" x14ac:dyDescent="0.35">
      <c r="A652">
        <v>0</v>
      </c>
      <c r="B652">
        <v>2019</v>
      </c>
      <c r="C652">
        <v>1659330173</v>
      </c>
      <c r="D652" t="s">
        <v>25</v>
      </c>
      <c r="E652">
        <v>32</v>
      </c>
      <c r="F652">
        <v>14</v>
      </c>
      <c r="G652">
        <v>21</v>
      </c>
      <c r="H652">
        <v>8</v>
      </c>
      <c r="J652">
        <v>0</v>
      </c>
      <c r="K652">
        <v>0</v>
      </c>
      <c r="L652">
        <v>0</v>
      </c>
    </row>
    <row r="653" spans="1:12" hidden="1" x14ac:dyDescent="0.35">
      <c r="A653">
        <v>1</v>
      </c>
      <c r="B653">
        <v>2021</v>
      </c>
      <c r="C653">
        <v>1083614382</v>
      </c>
      <c r="D653" t="s">
        <v>155</v>
      </c>
      <c r="E653">
        <v>94</v>
      </c>
      <c r="F653">
        <v>30</v>
      </c>
      <c r="G653">
        <v>40</v>
      </c>
      <c r="H653">
        <v>7</v>
      </c>
      <c r="I653">
        <v>431216.88</v>
      </c>
      <c r="J653">
        <v>178056.39</v>
      </c>
      <c r="K653">
        <v>173020.6</v>
      </c>
      <c r="L653">
        <v>34164.67</v>
      </c>
    </row>
    <row r="654" spans="1:12" hidden="1" x14ac:dyDescent="0.35">
      <c r="A654">
        <v>1</v>
      </c>
      <c r="B654">
        <v>2020</v>
      </c>
      <c r="C654">
        <v>1275620585</v>
      </c>
      <c r="D654" t="s">
        <v>106</v>
      </c>
      <c r="E654">
        <v>1</v>
      </c>
      <c r="F654">
        <v>0</v>
      </c>
      <c r="G654">
        <v>1</v>
      </c>
      <c r="H654">
        <v>0</v>
      </c>
      <c r="I654">
        <v>3435.9</v>
      </c>
      <c r="J654">
        <v>0</v>
      </c>
      <c r="K654">
        <v>3435.9</v>
      </c>
      <c r="L654">
        <v>0</v>
      </c>
    </row>
    <row r="655" spans="1:12" hidden="1" x14ac:dyDescent="0.35">
      <c r="A655">
        <v>0</v>
      </c>
      <c r="B655">
        <v>2019</v>
      </c>
      <c r="C655">
        <v>1053441907</v>
      </c>
      <c r="D655" t="s">
        <v>21</v>
      </c>
      <c r="E655">
        <v>32</v>
      </c>
      <c r="F655">
        <v>10</v>
      </c>
      <c r="G655">
        <v>14</v>
      </c>
      <c r="H655">
        <v>2</v>
      </c>
      <c r="J655">
        <v>0</v>
      </c>
      <c r="K655">
        <v>0</v>
      </c>
      <c r="L655">
        <v>0</v>
      </c>
    </row>
    <row r="656" spans="1:12" hidden="1" x14ac:dyDescent="0.35">
      <c r="A656">
        <v>1</v>
      </c>
      <c r="B656">
        <v>2020</v>
      </c>
      <c r="C656">
        <v>1598755324</v>
      </c>
      <c r="D656" t="s">
        <v>76</v>
      </c>
      <c r="E656">
        <v>80</v>
      </c>
      <c r="F656">
        <v>31</v>
      </c>
      <c r="G656">
        <v>34</v>
      </c>
      <c r="H656">
        <v>7</v>
      </c>
      <c r="I656">
        <v>435451.61</v>
      </c>
      <c r="J656">
        <v>203844.39</v>
      </c>
      <c r="K656">
        <v>173332.48000000001</v>
      </c>
      <c r="L656">
        <v>44930.12</v>
      </c>
    </row>
    <row r="657" spans="1:12" hidden="1" x14ac:dyDescent="0.35">
      <c r="A657">
        <v>1</v>
      </c>
      <c r="B657">
        <v>2020</v>
      </c>
      <c r="C657">
        <v>1215027966</v>
      </c>
      <c r="D657" t="s">
        <v>87</v>
      </c>
      <c r="E657">
        <v>12</v>
      </c>
      <c r="F657">
        <v>1</v>
      </c>
      <c r="G657">
        <v>4</v>
      </c>
      <c r="H657">
        <v>0</v>
      </c>
      <c r="I657">
        <v>55453.69</v>
      </c>
      <c r="J657">
        <v>8223.43</v>
      </c>
      <c r="K657">
        <v>20521.89</v>
      </c>
      <c r="L657">
        <v>0</v>
      </c>
    </row>
    <row r="658" spans="1:12" hidden="1" x14ac:dyDescent="0.35">
      <c r="A658">
        <v>1</v>
      </c>
      <c r="B658">
        <v>2020</v>
      </c>
      <c r="C658">
        <v>1952476988</v>
      </c>
      <c r="D658" t="s">
        <v>103</v>
      </c>
      <c r="E658">
        <v>3389</v>
      </c>
      <c r="F658">
        <v>1147</v>
      </c>
      <c r="G658">
        <v>1571</v>
      </c>
      <c r="H658">
        <v>332</v>
      </c>
      <c r="I658">
        <v>20716364.390000001</v>
      </c>
      <c r="J658">
        <v>9036878.5399999991</v>
      </c>
      <c r="K658">
        <v>8869650.3399999999</v>
      </c>
      <c r="L658">
        <v>2605481.88</v>
      </c>
    </row>
    <row r="659" spans="1:12" hidden="1" x14ac:dyDescent="0.35">
      <c r="A659">
        <v>1</v>
      </c>
      <c r="B659">
        <v>2019</v>
      </c>
      <c r="C659">
        <v>1043270564</v>
      </c>
      <c r="D659" t="s">
        <v>105</v>
      </c>
      <c r="E659">
        <v>1</v>
      </c>
      <c r="F659">
        <v>0</v>
      </c>
      <c r="G659">
        <v>1</v>
      </c>
      <c r="H659">
        <v>0</v>
      </c>
      <c r="I659">
        <v>3055.77</v>
      </c>
      <c r="J659">
        <v>0</v>
      </c>
      <c r="K659">
        <v>3055.77</v>
      </c>
      <c r="L659">
        <v>0</v>
      </c>
    </row>
    <row r="660" spans="1:12" hidden="1" x14ac:dyDescent="0.35">
      <c r="A660">
        <v>1</v>
      </c>
      <c r="B660">
        <v>2020</v>
      </c>
      <c r="C660">
        <v>1407877137</v>
      </c>
      <c r="D660" t="s">
        <v>93</v>
      </c>
      <c r="E660">
        <v>1713</v>
      </c>
      <c r="F660">
        <v>297</v>
      </c>
      <c r="G660">
        <v>644</v>
      </c>
      <c r="H660">
        <v>72</v>
      </c>
      <c r="I660">
        <v>8226141.6100000003</v>
      </c>
      <c r="J660">
        <v>1926273.89</v>
      </c>
      <c r="K660">
        <v>3041976.31</v>
      </c>
      <c r="L660">
        <v>496811.56</v>
      </c>
    </row>
    <row r="661" spans="1:12" hidden="1" x14ac:dyDescent="0.35">
      <c r="A661">
        <v>1</v>
      </c>
      <c r="B661">
        <v>2019</v>
      </c>
      <c r="C661">
        <v>1700828852</v>
      </c>
      <c r="D661" t="s">
        <v>104</v>
      </c>
      <c r="E661">
        <v>1</v>
      </c>
      <c r="F661">
        <v>1</v>
      </c>
      <c r="G661">
        <v>1</v>
      </c>
      <c r="H661">
        <v>1</v>
      </c>
      <c r="I661">
        <v>0</v>
      </c>
      <c r="J661">
        <v>0</v>
      </c>
      <c r="K661">
        <v>0</v>
      </c>
      <c r="L661">
        <v>0</v>
      </c>
    </row>
    <row r="662" spans="1:12" hidden="1" x14ac:dyDescent="0.35">
      <c r="A662">
        <v>1</v>
      </c>
      <c r="B662">
        <v>2021</v>
      </c>
      <c r="C662">
        <v>1164464921</v>
      </c>
      <c r="D662" t="s">
        <v>30</v>
      </c>
      <c r="E662">
        <v>599</v>
      </c>
      <c r="F662">
        <v>193</v>
      </c>
      <c r="G662">
        <v>222</v>
      </c>
      <c r="H662">
        <v>47</v>
      </c>
      <c r="I662">
        <v>2838455.41</v>
      </c>
      <c r="J662">
        <v>1147027.97</v>
      </c>
      <c r="K662">
        <v>999181.33</v>
      </c>
      <c r="L662">
        <v>270840.11</v>
      </c>
    </row>
    <row r="663" spans="1:12" hidden="1" x14ac:dyDescent="0.35">
      <c r="A663">
        <v>0</v>
      </c>
      <c r="B663">
        <v>2021</v>
      </c>
      <c r="C663">
        <v>1306871223</v>
      </c>
      <c r="D663" t="s">
        <v>3574</v>
      </c>
      <c r="E663">
        <v>1</v>
      </c>
      <c r="F663">
        <v>0</v>
      </c>
      <c r="G663">
        <v>1</v>
      </c>
      <c r="H663">
        <v>0</v>
      </c>
      <c r="J663">
        <v>0</v>
      </c>
      <c r="L663">
        <v>0</v>
      </c>
    </row>
    <row r="664" spans="1:12" hidden="1" x14ac:dyDescent="0.35">
      <c r="A664">
        <v>1</v>
      </c>
      <c r="B664">
        <v>2021</v>
      </c>
      <c r="C664">
        <v>1366444507</v>
      </c>
      <c r="D664" t="s">
        <v>3572</v>
      </c>
      <c r="E664">
        <v>3</v>
      </c>
      <c r="F664">
        <v>1</v>
      </c>
      <c r="G664">
        <v>0</v>
      </c>
      <c r="H664">
        <v>0</v>
      </c>
      <c r="I664">
        <v>6470.26</v>
      </c>
      <c r="J664">
        <v>0</v>
      </c>
      <c r="K664">
        <v>0</v>
      </c>
      <c r="L664">
        <v>0</v>
      </c>
    </row>
    <row r="665" spans="1:12" hidden="1" x14ac:dyDescent="0.35">
      <c r="A665">
        <v>1</v>
      </c>
      <c r="B665">
        <v>2021</v>
      </c>
      <c r="C665">
        <v>1245365196</v>
      </c>
      <c r="D665" t="s">
        <v>186</v>
      </c>
      <c r="E665">
        <v>1098</v>
      </c>
      <c r="F665">
        <v>458</v>
      </c>
      <c r="G665">
        <v>395</v>
      </c>
      <c r="H665">
        <v>114</v>
      </c>
      <c r="I665">
        <v>7223544.4699999997</v>
      </c>
      <c r="J665">
        <v>3638351.57</v>
      </c>
      <c r="K665">
        <v>2399085.54</v>
      </c>
      <c r="L665">
        <v>875797.79</v>
      </c>
    </row>
    <row r="666" spans="1:12" hidden="1" x14ac:dyDescent="0.35">
      <c r="A666">
        <v>1</v>
      </c>
      <c r="B666">
        <v>2021</v>
      </c>
      <c r="C666">
        <v>1366473183</v>
      </c>
      <c r="D666" t="s">
        <v>251</v>
      </c>
      <c r="E666">
        <v>488</v>
      </c>
      <c r="F666">
        <v>203</v>
      </c>
      <c r="G666">
        <v>171</v>
      </c>
      <c r="H666">
        <v>59</v>
      </c>
      <c r="I666">
        <v>3114459.9</v>
      </c>
      <c r="J666">
        <v>1619464.43</v>
      </c>
      <c r="K666">
        <v>974375.48</v>
      </c>
      <c r="L666">
        <v>403148.71</v>
      </c>
    </row>
    <row r="667" spans="1:12" hidden="1" x14ac:dyDescent="0.35">
      <c r="A667">
        <v>1</v>
      </c>
      <c r="B667">
        <v>2021</v>
      </c>
      <c r="C667">
        <v>1023114634</v>
      </c>
      <c r="D667" t="s">
        <v>342</v>
      </c>
      <c r="E667">
        <v>1</v>
      </c>
      <c r="F667">
        <v>0</v>
      </c>
      <c r="G667">
        <v>1</v>
      </c>
      <c r="H667">
        <v>0</v>
      </c>
      <c r="I667">
        <v>4255.54</v>
      </c>
      <c r="J667">
        <v>0</v>
      </c>
      <c r="K667">
        <v>4255.54</v>
      </c>
      <c r="L667">
        <v>0</v>
      </c>
    </row>
    <row r="668" spans="1:12" hidden="1" x14ac:dyDescent="0.35">
      <c r="A668">
        <v>1</v>
      </c>
      <c r="B668">
        <v>2021</v>
      </c>
      <c r="C668">
        <v>1700896354</v>
      </c>
      <c r="D668" t="s">
        <v>3669</v>
      </c>
      <c r="E668">
        <v>1</v>
      </c>
      <c r="F668">
        <v>0</v>
      </c>
      <c r="G668">
        <v>0</v>
      </c>
      <c r="H668">
        <v>0</v>
      </c>
      <c r="I668">
        <v>4551.67</v>
      </c>
      <c r="J668">
        <v>0</v>
      </c>
      <c r="K668">
        <v>0</v>
      </c>
      <c r="L668">
        <v>0</v>
      </c>
    </row>
    <row r="669" spans="1:12" hidden="1" x14ac:dyDescent="0.35">
      <c r="A669">
        <v>1</v>
      </c>
      <c r="B669">
        <v>2021</v>
      </c>
      <c r="C669">
        <v>1760426969</v>
      </c>
      <c r="D669" t="s">
        <v>74</v>
      </c>
      <c r="E669">
        <v>6</v>
      </c>
      <c r="F669">
        <v>0</v>
      </c>
      <c r="G669">
        <v>3</v>
      </c>
      <c r="H669">
        <v>0</v>
      </c>
      <c r="I669">
        <v>24432.66</v>
      </c>
      <c r="J669">
        <v>0</v>
      </c>
      <c r="K669">
        <v>10828.13</v>
      </c>
      <c r="L669">
        <v>0</v>
      </c>
    </row>
    <row r="670" spans="1:12" hidden="1" x14ac:dyDescent="0.35">
      <c r="A670">
        <v>1</v>
      </c>
      <c r="B670">
        <v>2020</v>
      </c>
      <c r="C670">
        <v>1104234376</v>
      </c>
      <c r="D670" t="s">
        <v>22</v>
      </c>
      <c r="E670">
        <v>52</v>
      </c>
      <c r="F670">
        <v>12</v>
      </c>
      <c r="G670">
        <v>27</v>
      </c>
      <c r="H670">
        <v>3</v>
      </c>
      <c r="I670">
        <v>292871.34000000003</v>
      </c>
      <c r="J670">
        <v>77032.399999999994</v>
      </c>
      <c r="K670">
        <v>154732.32999999999</v>
      </c>
      <c r="L670">
        <v>18638.560000000001</v>
      </c>
    </row>
    <row r="671" spans="1:12" hidden="1" x14ac:dyDescent="0.35">
      <c r="A671">
        <v>0</v>
      </c>
      <c r="B671">
        <v>2021</v>
      </c>
      <c r="C671">
        <v>1215917224</v>
      </c>
      <c r="D671" t="s">
        <v>83</v>
      </c>
      <c r="E671">
        <v>5</v>
      </c>
      <c r="F671">
        <v>3</v>
      </c>
      <c r="G671">
        <v>3</v>
      </c>
      <c r="H671">
        <v>1</v>
      </c>
      <c r="J671">
        <v>0</v>
      </c>
      <c r="K671">
        <v>0</v>
      </c>
      <c r="L671">
        <v>0</v>
      </c>
    </row>
    <row r="672" spans="1:12" hidden="1" x14ac:dyDescent="0.35">
      <c r="A672">
        <v>0</v>
      </c>
      <c r="B672">
        <v>2021</v>
      </c>
      <c r="C672">
        <v>1740287531</v>
      </c>
      <c r="D672" t="s">
        <v>165</v>
      </c>
      <c r="E672">
        <v>17</v>
      </c>
      <c r="F672">
        <v>3</v>
      </c>
      <c r="G672">
        <v>9</v>
      </c>
      <c r="H672">
        <v>0</v>
      </c>
      <c r="J672">
        <v>0</v>
      </c>
      <c r="K672">
        <v>0</v>
      </c>
      <c r="L672">
        <v>0</v>
      </c>
    </row>
    <row r="673" spans="1:12" hidden="1" x14ac:dyDescent="0.35">
      <c r="A673">
        <v>0</v>
      </c>
      <c r="B673">
        <v>2020</v>
      </c>
      <c r="C673">
        <v>1760421713</v>
      </c>
      <c r="D673" t="s">
        <v>52</v>
      </c>
      <c r="E673">
        <v>76</v>
      </c>
      <c r="F673">
        <v>22</v>
      </c>
      <c r="G673">
        <v>44</v>
      </c>
      <c r="H673">
        <v>8</v>
      </c>
      <c r="J673">
        <v>0</v>
      </c>
      <c r="K673">
        <v>0</v>
      </c>
      <c r="L673">
        <v>0</v>
      </c>
    </row>
    <row r="674" spans="1:12" hidden="1" x14ac:dyDescent="0.35">
      <c r="A674">
        <v>0</v>
      </c>
      <c r="B674">
        <v>2019</v>
      </c>
      <c r="C674">
        <v>1346285657</v>
      </c>
      <c r="D674" t="s">
        <v>228</v>
      </c>
      <c r="E674">
        <v>148</v>
      </c>
      <c r="F674">
        <v>63</v>
      </c>
      <c r="G674">
        <v>60</v>
      </c>
      <c r="H674">
        <v>20</v>
      </c>
      <c r="J674">
        <v>0</v>
      </c>
      <c r="K674">
        <v>0</v>
      </c>
      <c r="L674">
        <v>0</v>
      </c>
    </row>
    <row r="675" spans="1:12" hidden="1" x14ac:dyDescent="0.35">
      <c r="A675">
        <v>1</v>
      </c>
      <c r="B675">
        <v>2019</v>
      </c>
      <c r="C675">
        <v>1639179328</v>
      </c>
      <c r="D675" t="s">
        <v>86</v>
      </c>
      <c r="E675">
        <v>777</v>
      </c>
      <c r="F675">
        <v>296</v>
      </c>
      <c r="G675">
        <v>396</v>
      </c>
      <c r="H675">
        <v>101</v>
      </c>
      <c r="I675">
        <v>5512070.8700000001</v>
      </c>
      <c r="J675">
        <v>2682616.85</v>
      </c>
      <c r="K675">
        <v>2486707.4700000002</v>
      </c>
      <c r="L675">
        <v>827660.76</v>
      </c>
    </row>
    <row r="676" spans="1:12" hidden="1" x14ac:dyDescent="0.35">
      <c r="A676">
        <v>1</v>
      </c>
      <c r="B676">
        <v>2020</v>
      </c>
      <c r="C676">
        <v>1487650024</v>
      </c>
      <c r="D676" t="s">
        <v>239</v>
      </c>
      <c r="E676">
        <v>1</v>
      </c>
      <c r="F676">
        <v>1</v>
      </c>
      <c r="G676">
        <v>0</v>
      </c>
      <c r="H676">
        <v>0</v>
      </c>
      <c r="I676">
        <v>7195.71</v>
      </c>
      <c r="J676">
        <v>7195.71</v>
      </c>
      <c r="K676">
        <v>0</v>
      </c>
      <c r="L676">
        <v>0</v>
      </c>
    </row>
    <row r="677" spans="1:12" hidden="1" x14ac:dyDescent="0.35">
      <c r="A677">
        <v>0</v>
      </c>
      <c r="B677">
        <v>2020</v>
      </c>
      <c r="C677">
        <v>1457456279</v>
      </c>
      <c r="D677" t="s">
        <v>248</v>
      </c>
      <c r="E677">
        <v>3</v>
      </c>
      <c r="F677">
        <v>1</v>
      </c>
      <c r="G677">
        <v>0</v>
      </c>
      <c r="H677">
        <v>0</v>
      </c>
      <c r="J677">
        <v>0</v>
      </c>
      <c r="K677">
        <v>0</v>
      </c>
      <c r="L677">
        <v>0</v>
      </c>
    </row>
    <row r="678" spans="1:12" hidden="1" x14ac:dyDescent="0.35">
      <c r="A678">
        <v>1</v>
      </c>
      <c r="B678">
        <v>2019</v>
      </c>
      <c r="C678">
        <v>1386746592</v>
      </c>
      <c r="D678" t="s">
        <v>250</v>
      </c>
      <c r="E678">
        <v>1</v>
      </c>
      <c r="F678">
        <v>0</v>
      </c>
      <c r="G678">
        <v>1</v>
      </c>
      <c r="H678">
        <v>0</v>
      </c>
      <c r="I678">
        <v>5256.44</v>
      </c>
      <c r="J678">
        <v>0</v>
      </c>
      <c r="K678">
        <v>5256.44</v>
      </c>
      <c r="L678">
        <v>0</v>
      </c>
    </row>
    <row r="679" spans="1:12" hidden="1" x14ac:dyDescent="0.35">
      <c r="A679">
        <v>1</v>
      </c>
      <c r="B679">
        <v>2021</v>
      </c>
      <c r="C679">
        <v>1801992631</v>
      </c>
      <c r="D679" t="s">
        <v>67</v>
      </c>
      <c r="E679">
        <v>1204</v>
      </c>
      <c r="F679">
        <v>232</v>
      </c>
      <c r="G679">
        <v>387</v>
      </c>
      <c r="H679">
        <v>68</v>
      </c>
      <c r="I679">
        <v>9311949.0299999993</v>
      </c>
      <c r="J679">
        <v>2603833.7200000002</v>
      </c>
      <c r="K679">
        <v>2772618.27</v>
      </c>
      <c r="L679">
        <v>622799.64</v>
      </c>
    </row>
    <row r="680" spans="1:12" hidden="1" x14ac:dyDescent="0.35">
      <c r="A680">
        <v>0</v>
      </c>
      <c r="B680">
        <v>2020</v>
      </c>
      <c r="C680">
        <v>1043224355</v>
      </c>
      <c r="D680" t="s">
        <v>53</v>
      </c>
      <c r="E680">
        <v>142</v>
      </c>
      <c r="F680">
        <v>59</v>
      </c>
      <c r="G680">
        <v>77</v>
      </c>
      <c r="H680">
        <v>18</v>
      </c>
      <c r="J680">
        <v>0</v>
      </c>
      <c r="K680">
        <v>0</v>
      </c>
      <c r="L680">
        <v>0</v>
      </c>
    </row>
    <row r="681" spans="1:12" hidden="1" x14ac:dyDescent="0.35">
      <c r="A681">
        <v>1</v>
      </c>
      <c r="B681">
        <v>2021</v>
      </c>
      <c r="C681">
        <v>1477643690</v>
      </c>
      <c r="D681" t="s">
        <v>3625</v>
      </c>
      <c r="E681">
        <v>1</v>
      </c>
      <c r="F681">
        <v>1</v>
      </c>
      <c r="G681">
        <v>0</v>
      </c>
      <c r="H681">
        <v>0</v>
      </c>
      <c r="I681">
        <v>5965.62</v>
      </c>
      <c r="J681">
        <v>5965.62</v>
      </c>
      <c r="K681">
        <v>0</v>
      </c>
      <c r="L681">
        <v>0</v>
      </c>
    </row>
    <row r="682" spans="1:12" hidden="1" x14ac:dyDescent="0.35">
      <c r="A682">
        <v>1</v>
      </c>
      <c r="B682">
        <v>2021</v>
      </c>
      <c r="C682">
        <v>1477616571</v>
      </c>
      <c r="D682" t="s">
        <v>96</v>
      </c>
      <c r="E682">
        <v>583</v>
      </c>
      <c r="F682">
        <v>192</v>
      </c>
      <c r="G682">
        <v>297</v>
      </c>
      <c r="H682">
        <v>72</v>
      </c>
      <c r="I682">
        <v>4190331.22</v>
      </c>
      <c r="J682">
        <v>1835968.54</v>
      </c>
      <c r="K682">
        <v>1937223.54</v>
      </c>
      <c r="L682">
        <v>604813.31999999995</v>
      </c>
    </row>
    <row r="683" spans="1:12" hidden="1" x14ac:dyDescent="0.35">
      <c r="A683">
        <v>1</v>
      </c>
      <c r="B683">
        <v>2020</v>
      </c>
      <c r="C683">
        <v>1477065126</v>
      </c>
      <c r="D683" t="s">
        <v>143</v>
      </c>
      <c r="E683">
        <v>3</v>
      </c>
      <c r="F683">
        <v>0</v>
      </c>
      <c r="G683">
        <v>1</v>
      </c>
      <c r="H683">
        <v>0</v>
      </c>
      <c r="I683">
        <v>14137.27</v>
      </c>
      <c r="J683">
        <v>0</v>
      </c>
      <c r="K683">
        <v>5294.42</v>
      </c>
      <c r="L683">
        <v>0</v>
      </c>
    </row>
    <row r="684" spans="1:12" hidden="1" x14ac:dyDescent="0.35">
      <c r="A684">
        <v>1</v>
      </c>
      <c r="B684">
        <v>2021</v>
      </c>
      <c r="C684">
        <v>1740389154</v>
      </c>
      <c r="D684" t="s">
        <v>26</v>
      </c>
      <c r="E684">
        <v>854</v>
      </c>
      <c r="F684">
        <v>279</v>
      </c>
      <c r="G684">
        <v>326</v>
      </c>
      <c r="H684">
        <v>46</v>
      </c>
      <c r="I684">
        <v>5175325.96</v>
      </c>
      <c r="J684">
        <v>2081695.85</v>
      </c>
      <c r="K684">
        <v>1853901.51</v>
      </c>
      <c r="L684">
        <v>365970.88</v>
      </c>
    </row>
    <row r="685" spans="1:12" hidden="1" x14ac:dyDescent="0.35">
      <c r="A685">
        <v>0</v>
      </c>
      <c r="B685">
        <v>2019</v>
      </c>
      <c r="C685">
        <v>1891753034</v>
      </c>
      <c r="D685" t="s">
        <v>135</v>
      </c>
      <c r="E685">
        <v>9</v>
      </c>
      <c r="F685">
        <v>2</v>
      </c>
      <c r="G685">
        <v>6</v>
      </c>
      <c r="H685">
        <v>2</v>
      </c>
      <c r="J685">
        <v>0</v>
      </c>
      <c r="K685">
        <v>0</v>
      </c>
      <c r="L685">
        <v>0</v>
      </c>
    </row>
    <row r="686" spans="1:12" hidden="1" x14ac:dyDescent="0.35">
      <c r="A686">
        <v>0</v>
      </c>
      <c r="B686">
        <v>2019</v>
      </c>
      <c r="C686">
        <v>1871678458</v>
      </c>
      <c r="D686" t="s">
        <v>131</v>
      </c>
      <c r="E686">
        <v>37</v>
      </c>
      <c r="F686">
        <v>10</v>
      </c>
      <c r="G686">
        <v>18</v>
      </c>
      <c r="H686">
        <v>4</v>
      </c>
      <c r="J686">
        <v>0</v>
      </c>
      <c r="K686">
        <v>0</v>
      </c>
      <c r="L686">
        <v>0</v>
      </c>
    </row>
    <row r="687" spans="1:12" hidden="1" x14ac:dyDescent="0.35">
      <c r="A687">
        <v>0</v>
      </c>
      <c r="B687">
        <v>2019</v>
      </c>
      <c r="C687">
        <v>1336139500</v>
      </c>
      <c r="D687" t="s">
        <v>215</v>
      </c>
      <c r="E687">
        <v>1</v>
      </c>
      <c r="F687">
        <v>0</v>
      </c>
      <c r="G687">
        <v>1</v>
      </c>
      <c r="H687">
        <v>0</v>
      </c>
      <c r="J687">
        <v>0</v>
      </c>
      <c r="L687">
        <v>0</v>
      </c>
    </row>
    <row r="688" spans="1:12" hidden="1" x14ac:dyDescent="0.35">
      <c r="A688">
        <v>1</v>
      </c>
      <c r="B688">
        <v>2019</v>
      </c>
      <c r="C688">
        <v>1770641391</v>
      </c>
      <c r="D688" t="s">
        <v>241</v>
      </c>
      <c r="E688">
        <v>1</v>
      </c>
      <c r="F688">
        <v>0</v>
      </c>
      <c r="G688">
        <v>1</v>
      </c>
      <c r="H688">
        <v>0</v>
      </c>
      <c r="I688">
        <v>6218.81</v>
      </c>
      <c r="J688">
        <v>0</v>
      </c>
      <c r="K688">
        <v>6218.81</v>
      </c>
      <c r="L688">
        <v>0</v>
      </c>
    </row>
    <row r="689" spans="1:12" hidden="1" x14ac:dyDescent="0.35">
      <c r="A689">
        <v>1</v>
      </c>
      <c r="B689">
        <v>2020</v>
      </c>
      <c r="C689">
        <v>1902800352</v>
      </c>
      <c r="D689" t="s">
        <v>43</v>
      </c>
      <c r="E689">
        <v>234</v>
      </c>
      <c r="F689">
        <v>81</v>
      </c>
      <c r="G689">
        <v>93</v>
      </c>
      <c r="H689">
        <v>20</v>
      </c>
      <c r="I689">
        <v>827988.78</v>
      </c>
      <c r="J689">
        <v>347275.73</v>
      </c>
      <c r="K689">
        <v>319588.03999999998</v>
      </c>
      <c r="L689">
        <v>90510.83</v>
      </c>
    </row>
    <row r="690" spans="1:12" hidden="1" x14ac:dyDescent="0.35">
      <c r="A690">
        <v>1</v>
      </c>
      <c r="B690">
        <v>2019</v>
      </c>
      <c r="C690">
        <v>1720185267</v>
      </c>
      <c r="D690" t="s">
        <v>219</v>
      </c>
      <c r="E690">
        <v>457</v>
      </c>
      <c r="F690">
        <v>126</v>
      </c>
      <c r="G690">
        <v>296</v>
      </c>
      <c r="H690">
        <v>38</v>
      </c>
      <c r="I690">
        <v>2456725.2200000002</v>
      </c>
      <c r="J690">
        <v>819891.64</v>
      </c>
      <c r="K690">
        <v>1550813.8</v>
      </c>
      <c r="L690">
        <v>263691.78000000003</v>
      </c>
    </row>
    <row r="691" spans="1:12" hidden="1" x14ac:dyDescent="0.35">
      <c r="A691">
        <v>0</v>
      </c>
      <c r="B691">
        <v>2019</v>
      </c>
      <c r="C691">
        <v>1376546440</v>
      </c>
      <c r="D691" t="s">
        <v>59</v>
      </c>
      <c r="E691">
        <v>37</v>
      </c>
      <c r="F691">
        <v>11</v>
      </c>
      <c r="G691">
        <v>17</v>
      </c>
      <c r="H691">
        <v>2</v>
      </c>
      <c r="J691">
        <v>0</v>
      </c>
      <c r="K691">
        <v>0</v>
      </c>
      <c r="L691">
        <v>0</v>
      </c>
    </row>
    <row r="692" spans="1:12" hidden="1" x14ac:dyDescent="0.35">
      <c r="A692">
        <v>1</v>
      </c>
      <c r="B692">
        <v>2019</v>
      </c>
      <c r="C692">
        <v>1104875103</v>
      </c>
      <c r="D692" t="s">
        <v>243</v>
      </c>
      <c r="E692">
        <v>1</v>
      </c>
      <c r="F692">
        <v>0</v>
      </c>
      <c r="G692">
        <v>0</v>
      </c>
      <c r="H692">
        <v>0</v>
      </c>
      <c r="I692">
        <v>3269.41</v>
      </c>
      <c r="J692">
        <v>0</v>
      </c>
      <c r="K692">
        <v>0</v>
      </c>
      <c r="L692">
        <v>0</v>
      </c>
    </row>
    <row r="693" spans="1:12" hidden="1" x14ac:dyDescent="0.35">
      <c r="A693">
        <v>1</v>
      </c>
      <c r="B693">
        <v>2021</v>
      </c>
      <c r="C693">
        <v>1720623853</v>
      </c>
      <c r="D693" t="s">
        <v>3586</v>
      </c>
      <c r="E693">
        <v>1</v>
      </c>
      <c r="F693">
        <v>0</v>
      </c>
      <c r="G693">
        <v>0</v>
      </c>
      <c r="H693">
        <v>0</v>
      </c>
      <c r="I693">
        <v>2611.08</v>
      </c>
      <c r="J693">
        <v>0</v>
      </c>
      <c r="K693">
        <v>0</v>
      </c>
      <c r="L693">
        <v>0</v>
      </c>
    </row>
    <row r="694" spans="1:12" hidden="1" x14ac:dyDescent="0.35">
      <c r="A694">
        <v>0</v>
      </c>
      <c r="B694">
        <v>2019</v>
      </c>
      <c r="C694">
        <v>1982663423</v>
      </c>
      <c r="D694" t="s">
        <v>79</v>
      </c>
      <c r="E694">
        <v>14</v>
      </c>
      <c r="F694">
        <v>8</v>
      </c>
      <c r="G694">
        <v>11</v>
      </c>
      <c r="H694">
        <v>5</v>
      </c>
      <c r="J694">
        <v>0</v>
      </c>
      <c r="K694">
        <v>0</v>
      </c>
      <c r="L694">
        <v>0</v>
      </c>
    </row>
    <row r="695" spans="1:12" hidden="1" x14ac:dyDescent="0.35">
      <c r="A695">
        <v>1</v>
      </c>
      <c r="B695">
        <v>2019</v>
      </c>
      <c r="C695">
        <v>1134194038</v>
      </c>
      <c r="D695" t="s">
        <v>246</v>
      </c>
      <c r="E695">
        <v>2</v>
      </c>
      <c r="F695">
        <v>0</v>
      </c>
      <c r="G695">
        <v>1</v>
      </c>
      <c r="H695">
        <v>0</v>
      </c>
      <c r="I695">
        <v>3797.36</v>
      </c>
      <c r="J695">
        <v>0</v>
      </c>
      <c r="K695">
        <v>0</v>
      </c>
      <c r="L695">
        <v>0</v>
      </c>
    </row>
    <row r="696" spans="1:12" hidden="1" x14ac:dyDescent="0.35">
      <c r="A696">
        <v>0</v>
      </c>
      <c r="B696">
        <v>2020</v>
      </c>
      <c r="C696">
        <v>1154461622</v>
      </c>
      <c r="D696" t="s">
        <v>141</v>
      </c>
      <c r="E696">
        <v>58</v>
      </c>
      <c r="F696">
        <v>25</v>
      </c>
      <c r="G696">
        <v>29</v>
      </c>
      <c r="H696">
        <v>10</v>
      </c>
      <c r="J696">
        <v>0</v>
      </c>
      <c r="K696">
        <v>0</v>
      </c>
      <c r="L696">
        <v>0</v>
      </c>
    </row>
    <row r="697" spans="1:12" hidden="1" x14ac:dyDescent="0.35">
      <c r="A697">
        <v>1</v>
      </c>
      <c r="B697">
        <v>2020</v>
      </c>
      <c r="C697">
        <v>1184725525</v>
      </c>
      <c r="D697" t="s">
        <v>182</v>
      </c>
      <c r="E697">
        <v>163</v>
      </c>
      <c r="F697">
        <v>38</v>
      </c>
      <c r="G697">
        <v>68</v>
      </c>
      <c r="H697">
        <v>5</v>
      </c>
      <c r="I697">
        <v>947641.14</v>
      </c>
      <c r="J697">
        <v>300513.32</v>
      </c>
      <c r="K697">
        <v>329160.42</v>
      </c>
      <c r="L697">
        <v>32593.13</v>
      </c>
    </row>
    <row r="698" spans="1:12" hidden="1" x14ac:dyDescent="0.35">
      <c r="A698">
        <v>1</v>
      </c>
      <c r="B698">
        <v>2021</v>
      </c>
      <c r="C698">
        <v>1407877137</v>
      </c>
      <c r="D698" t="s">
        <v>93</v>
      </c>
      <c r="E698">
        <v>1688</v>
      </c>
      <c r="F698">
        <v>286</v>
      </c>
      <c r="G698">
        <v>619</v>
      </c>
      <c r="H698">
        <v>82</v>
      </c>
      <c r="I698">
        <v>8481109.5700000003</v>
      </c>
      <c r="J698">
        <v>1950175.98</v>
      </c>
      <c r="K698">
        <v>3074766.73</v>
      </c>
      <c r="L698">
        <v>562858.42000000004</v>
      </c>
    </row>
    <row r="699" spans="1:12" hidden="1" x14ac:dyDescent="0.35">
      <c r="A699">
        <v>0</v>
      </c>
      <c r="B699">
        <v>2019</v>
      </c>
      <c r="C699">
        <v>1033224704</v>
      </c>
      <c r="D699" t="s">
        <v>161</v>
      </c>
      <c r="E699">
        <v>8</v>
      </c>
      <c r="F699">
        <v>3</v>
      </c>
      <c r="G699">
        <v>7</v>
      </c>
      <c r="H699">
        <v>2</v>
      </c>
      <c r="J699">
        <v>0</v>
      </c>
      <c r="K699">
        <v>0</v>
      </c>
      <c r="L699">
        <v>0</v>
      </c>
    </row>
    <row r="700" spans="1:12" hidden="1" x14ac:dyDescent="0.35">
      <c r="A700">
        <v>1</v>
      </c>
      <c r="B700">
        <v>2019</v>
      </c>
      <c r="C700">
        <v>1972548568</v>
      </c>
      <c r="D700" t="s">
        <v>147</v>
      </c>
      <c r="E700">
        <v>1135</v>
      </c>
      <c r="F700">
        <v>284</v>
      </c>
      <c r="G700">
        <v>544</v>
      </c>
      <c r="H700">
        <v>87</v>
      </c>
      <c r="I700">
        <v>4598667.84</v>
      </c>
      <c r="J700">
        <v>1473339.18</v>
      </c>
      <c r="K700">
        <v>2163547.2000000002</v>
      </c>
      <c r="L700">
        <v>469512.68</v>
      </c>
    </row>
    <row r="701" spans="1:12" hidden="1" x14ac:dyDescent="0.35">
      <c r="A701">
        <v>1</v>
      </c>
      <c r="B701">
        <v>2021</v>
      </c>
      <c r="C701">
        <v>1689744856</v>
      </c>
      <c r="D701" t="s">
        <v>253</v>
      </c>
      <c r="E701">
        <v>18</v>
      </c>
      <c r="F701">
        <v>3</v>
      </c>
      <c r="G701">
        <v>9</v>
      </c>
      <c r="H701">
        <v>1</v>
      </c>
      <c r="I701">
        <v>137352.25</v>
      </c>
      <c r="J701">
        <v>42406.54</v>
      </c>
      <c r="K701">
        <v>65204.32</v>
      </c>
      <c r="L701">
        <v>25604.61</v>
      </c>
    </row>
    <row r="702" spans="1:12" hidden="1" x14ac:dyDescent="0.35">
      <c r="A702">
        <v>1</v>
      </c>
      <c r="B702">
        <v>2019</v>
      </c>
      <c r="C702">
        <v>1922079094</v>
      </c>
      <c r="D702" t="s">
        <v>71</v>
      </c>
      <c r="E702">
        <v>1042</v>
      </c>
      <c r="F702">
        <v>364</v>
      </c>
      <c r="G702">
        <v>523</v>
      </c>
      <c r="H702">
        <v>97</v>
      </c>
      <c r="I702">
        <v>5130805.32</v>
      </c>
      <c r="J702">
        <v>2263447.16</v>
      </c>
      <c r="K702">
        <v>2380252.15</v>
      </c>
      <c r="L702">
        <v>596827.5</v>
      </c>
    </row>
    <row r="703" spans="1:12" hidden="1" x14ac:dyDescent="0.35">
      <c r="A703">
        <v>1</v>
      </c>
      <c r="B703">
        <v>2020</v>
      </c>
      <c r="C703">
        <v>1790297455</v>
      </c>
      <c r="D703" t="s">
        <v>249</v>
      </c>
      <c r="E703">
        <v>1</v>
      </c>
      <c r="F703">
        <v>0</v>
      </c>
      <c r="G703">
        <v>1</v>
      </c>
      <c r="H703">
        <v>0</v>
      </c>
      <c r="I703">
        <v>5379.94</v>
      </c>
      <c r="J703">
        <v>0</v>
      </c>
      <c r="K703">
        <v>5379.94</v>
      </c>
      <c r="L703">
        <v>0</v>
      </c>
    </row>
    <row r="704" spans="1:12" hidden="1" x14ac:dyDescent="0.35">
      <c r="A704">
        <v>0</v>
      </c>
      <c r="B704">
        <v>2020</v>
      </c>
      <c r="C704">
        <v>1982663423</v>
      </c>
      <c r="D704" t="s">
        <v>79</v>
      </c>
      <c r="E704">
        <v>9</v>
      </c>
      <c r="F704">
        <v>2</v>
      </c>
      <c r="G704">
        <v>3</v>
      </c>
      <c r="H704">
        <v>0</v>
      </c>
      <c r="J704">
        <v>0</v>
      </c>
      <c r="K704">
        <v>0</v>
      </c>
      <c r="L704">
        <v>0</v>
      </c>
    </row>
    <row r="705" spans="1:12" hidden="1" x14ac:dyDescent="0.35">
      <c r="A705">
        <v>1</v>
      </c>
      <c r="B705">
        <v>2021</v>
      </c>
      <c r="C705">
        <v>1962435792</v>
      </c>
      <c r="D705" t="s">
        <v>3585</v>
      </c>
      <c r="E705">
        <v>1</v>
      </c>
      <c r="F705">
        <v>0</v>
      </c>
      <c r="G705">
        <v>0</v>
      </c>
      <c r="H705">
        <v>0</v>
      </c>
      <c r="I705">
        <v>3912.93</v>
      </c>
      <c r="J705">
        <v>0</v>
      </c>
      <c r="K705">
        <v>0</v>
      </c>
      <c r="L705">
        <v>0</v>
      </c>
    </row>
    <row r="706" spans="1:12" hidden="1" x14ac:dyDescent="0.35">
      <c r="A706">
        <v>1</v>
      </c>
      <c r="B706">
        <v>2019</v>
      </c>
      <c r="C706">
        <v>1104192590</v>
      </c>
      <c r="D706" t="s">
        <v>244</v>
      </c>
      <c r="E706">
        <v>1</v>
      </c>
      <c r="F706">
        <v>0</v>
      </c>
      <c r="G706">
        <v>1</v>
      </c>
      <c r="H706">
        <v>0</v>
      </c>
      <c r="I706">
        <v>3435.92</v>
      </c>
      <c r="J706">
        <v>0</v>
      </c>
      <c r="K706">
        <v>3435.92</v>
      </c>
      <c r="L706">
        <v>0</v>
      </c>
    </row>
    <row r="707" spans="1:12" hidden="1" x14ac:dyDescent="0.35">
      <c r="A707">
        <v>1</v>
      </c>
      <c r="B707">
        <v>2021</v>
      </c>
      <c r="C707">
        <v>1689621450</v>
      </c>
      <c r="D707" t="s">
        <v>3701</v>
      </c>
      <c r="E707">
        <v>1</v>
      </c>
      <c r="F707">
        <v>0</v>
      </c>
      <c r="G707">
        <v>0</v>
      </c>
      <c r="H707">
        <v>0</v>
      </c>
      <c r="I707">
        <v>5676.34</v>
      </c>
      <c r="J707">
        <v>0</v>
      </c>
      <c r="K707">
        <v>0</v>
      </c>
      <c r="L707">
        <v>0</v>
      </c>
    </row>
    <row r="708" spans="1:12" hidden="1" x14ac:dyDescent="0.35">
      <c r="A708">
        <v>1</v>
      </c>
      <c r="B708">
        <v>2021</v>
      </c>
      <c r="C708">
        <v>1811977796</v>
      </c>
      <c r="D708" t="s">
        <v>78</v>
      </c>
      <c r="E708">
        <v>195</v>
      </c>
      <c r="F708">
        <v>45</v>
      </c>
      <c r="G708">
        <v>74</v>
      </c>
      <c r="H708">
        <v>13</v>
      </c>
      <c r="I708">
        <v>658794.65</v>
      </c>
      <c r="J708">
        <v>201233.43</v>
      </c>
      <c r="K708">
        <v>244983.24</v>
      </c>
      <c r="L708">
        <v>62320.75</v>
      </c>
    </row>
    <row r="709" spans="1:12" hidden="1" x14ac:dyDescent="0.35">
      <c r="A709">
        <v>1</v>
      </c>
      <c r="B709">
        <v>2019</v>
      </c>
      <c r="C709">
        <v>1659330173</v>
      </c>
      <c r="D709" t="s">
        <v>25</v>
      </c>
      <c r="E709">
        <v>466</v>
      </c>
      <c r="F709">
        <v>207</v>
      </c>
      <c r="G709">
        <v>230</v>
      </c>
      <c r="H709">
        <v>66</v>
      </c>
      <c r="I709">
        <v>2419051.42</v>
      </c>
      <c r="J709">
        <v>1276436.73</v>
      </c>
      <c r="K709">
        <v>1101039.52</v>
      </c>
      <c r="L709">
        <v>400521.66</v>
      </c>
    </row>
    <row r="710" spans="1:12" hidden="1" x14ac:dyDescent="0.35">
      <c r="A710">
        <v>0</v>
      </c>
      <c r="B710">
        <v>2021</v>
      </c>
      <c r="C710">
        <v>1003923434</v>
      </c>
      <c r="D710" t="s">
        <v>174</v>
      </c>
      <c r="E710">
        <v>37</v>
      </c>
      <c r="F710">
        <v>9</v>
      </c>
      <c r="G710">
        <v>18</v>
      </c>
      <c r="H710">
        <v>4</v>
      </c>
      <c r="J710">
        <v>0</v>
      </c>
      <c r="K710">
        <v>0</v>
      </c>
      <c r="L710">
        <v>0</v>
      </c>
    </row>
    <row r="711" spans="1:12" hidden="1" x14ac:dyDescent="0.35">
      <c r="A711">
        <v>1</v>
      </c>
      <c r="B711">
        <v>2021</v>
      </c>
      <c r="C711">
        <v>1275620585</v>
      </c>
      <c r="D711" t="s">
        <v>106</v>
      </c>
      <c r="E711">
        <v>1</v>
      </c>
      <c r="F711">
        <v>0</v>
      </c>
      <c r="G711">
        <v>0</v>
      </c>
      <c r="H711">
        <v>0</v>
      </c>
      <c r="I711">
        <v>3797.36</v>
      </c>
      <c r="J711">
        <v>0</v>
      </c>
      <c r="K711">
        <v>0</v>
      </c>
      <c r="L711">
        <v>0</v>
      </c>
    </row>
    <row r="712" spans="1:12" hidden="1" x14ac:dyDescent="0.35">
      <c r="A712">
        <v>1</v>
      </c>
      <c r="B712">
        <v>2020</v>
      </c>
      <c r="C712">
        <v>1669472387</v>
      </c>
      <c r="D712" t="s">
        <v>235</v>
      </c>
      <c r="E712">
        <v>1</v>
      </c>
      <c r="F712">
        <v>1</v>
      </c>
      <c r="G712">
        <v>1</v>
      </c>
      <c r="H712">
        <v>1</v>
      </c>
      <c r="I712">
        <v>10191.6</v>
      </c>
      <c r="J712">
        <v>10191.6</v>
      </c>
      <c r="K712">
        <v>10191.6</v>
      </c>
      <c r="L712">
        <v>10191.6</v>
      </c>
    </row>
    <row r="713" spans="1:12" hidden="1" x14ac:dyDescent="0.35">
      <c r="A713">
        <v>0</v>
      </c>
      <c r="B713">
        <v>2021</v>
      </c>
      <c r="C713">
        <v>1083614382</v>
      </c>
      <c r="D713" t="s">
        <v>155</v>
      </c>
      <c r="E713">
        <v>16</v>
      </c>
      <c r="F713">
        <v>4</v>
      </c>
      <c r="G713">
        <v>12</v>
      </c>
      <c r="H713">
        <v>2</v>
      </c>
      <c r="J713">
        <v>0</v>
      </c>
      <c r="K713">
        <v>0</v>
      </c>
      <c r="L713">
        <v>0</v>
      </c>
    </row>
    <row r="714" spans="1:12" hidden="1" x14ac:dyDescent="0.35">
      <c r="A714">
        <v>1</v>
      </c>
      <c r="B714">
        <v>2020</v>
      </c>
      <c r="C714">
        <v>1356331425</v>
      </c>
      <c r="D714" t="s">
        <v>162</v>
      </c>
      <c r="E714">
        <v>3</v>
      </c>
      <c r="F714">
        <v>2</v>
      </c>
      <c r="G714">
        <v>3</v>
      </c>
      <c r="H714">
        <v>2</v>
      </c>
      <c r="I714">
        <v>14945.6</v>
      </c>
      <c r="J714">
        <v>8353.44</v>
      </c>
      <c r="K714">
        <v>14945.6</v>
      </c>
      <c r="L714">
        <v>8353.44</v>
      </c>
    </row>
    <row r="715" spans="1:12" hidden="1" x14ac:dyDescent="0.35">
      <c r="A715">
        <v>1</v>
      </c>
      <c r="B715">
        <v>2020</v>
      </c>
      <c r="C715">
        <v>1316394638</v>
      </c>
      <c r="D715" t="s">
        <v>342</v>
      </c>
      <c r="E715">
        <v>1</v>
      </c>
      <c r="F715">
        <v>0</v>
      </c>
      <c r="G715">
        <v>0</v>
      </c>
      <c r="H715">
        <v>0</v>
      </c>
      <c r="I715">
        <v>2668.11</v>
      </c>
      <c r="J715">
        <v>0</v>
      </c>
      <c r="K715">
        <v>0</v>
      </c>
      <c r="L715">
        <v>0</v>
      </c>
    </row>
    <row r="716" spans="1:12" hidden="1" x14ac:dyDescent="0.35">
      <c r="A716">
        <v>0</v>
      </c>
      <c r="B716">
        <v>2019</v>
      </c>
      <c r="C716">
        <v>1801857172</v>
      </c>
      <c r="D716" t="s">
        <v>111</v>
      </c>
      <c r="E716">
        <v>77</v>
      </c>
      <c r="F716">
        <v>22</v>
      </c>
      <c r="G716">
        <v>46</v>
      </c>
      <c r="H716">
        <v>5</v>
      </c>
      <c r="J716">
        <v>0</v>
      </c>
      <c r="K716">
        <v>0</v>
      </c>
      <c r="L716">
        <v>0</v>
      </c>
    </row>
    <row r="717" spans="1:12" hidden="1" x14ac:dyDescent="0.35">
      <c r="A717">
        <v>1</v>
      </c>
      <c r="B717">
        <v>2020</v>
      </c>
      <c r="C717">
        <v>1043224355</v>
      </c>
      <c r="D717" t="s">
        <v>53</v>
      </c>
      <c r="E717">
        <v>963</v>
      </c>
      <c r="F717">
        <v>300</v>
      </c>
      <c r="G717">
        <v>504</v>
      </c>
      <c r="H717">
        <v>98</v>
      </c>
      <c r="I717">
        <v>8809535.7699999996</v>
      </c>
      <c r="J717">
        <v>3919113.07</v>
      </c>
      <c r="K717">
        <v>4285861.08</v>
      </c>
      <c r="L717">
        <v>1331375.29</v>
      </c>
    </row>
    <row r="718" spans="1:12" hidden="1" x14ac:dyDescent="0.35">
      <c r="A718">
        <v>1</v>
      </c>
      <c r="B718">
        <v>2021</v>
      </c>
      <c r="C718">
        <v>1902804552</v>
      </c>
      <c r="D718" t="s">
        <v>341</v>
      </c>
      <c r="E718">
        <v>1</v>
      </c>
      <c r="F718">
        <v>0</v>
      </c>
      <c r="G718">
        <v>0</v>
      </c>
      <c r="H718">
        <v>0</v>
      </c>
      <c r="I718">
        <v>5256.45</v>
      </c>
      <c r="J718">
        <v>0</v>
      </c>
      <c r="K718">
        <v>0</v>
      </c>
      <c r="L718">
        <v>0</v>
      </c>
    </row>
    <row r="719" spans="1:12" hidden="1" x14ac:dyDescent="0.35">
      <c r="A719">
        <v>1</v>
      </c>
      <c r="B719">
        <v>2021</v>
      </c>
      <c r="C719">
        <v>1164400131</v>
      </c>
      <c r="D719" t="s">
        <v>193</v>
      </c>
      <c r="E719">
        <v>13</v>
      </c>
      <c r="F719">
        <v>4</v>
      </c>
      <c r="G719">
        <v>6</v>
      </c>
      <c r="H719">
        <v>1</v>
      </c>
      <c r="I719">
        <v>71941.850000000006</v>
      </c>
      <c r="J719">
        <v>34744.81</v>
      </c>
      <c r="K719">
        <v>33671.01</v>
      </c>
      <c r="L719">
        <v>10324.36</v>
      </c>
    </row>
    <row r="720" spans="1:12" hidden="1" x14ac:dyDescent="0.35">
      <c r="A720">
        <v>0</v>
      </c>
      <c r="B720">
        <v>2020</v>
      </c>
      <c r="C720">
        <v>1578554630</v>
      </c>
      <c r="D720" t="s">
        <v>210</v>
      </c>
      <c r="E720">
        <v>55</v>
      </c>
      <c r="F720">
        <v>17</v>
      </c>
      <c r="G720">
        <v>28</v>
      </c>
      <c r="H720">
        <v>5</v>
      </c>
      <c r="J720">
        <v>0</v>
      </c>
      <c r="K720">
        <v>0</v>
      </c>
      <c r="L720">
        <v>0</v>
      </c>
    </row>
    <row r="721" spans="1:12" hidden="1" x14ac:dyDescent="0.35">
      <c r="A721">
        <v>1</v>
      </c>
      <c r="B721">
        <v>2019</v>
      </c>
      <c r="C721">
        <v>1659446680</v>
      </c>
      <c r="D721" t="s">
        <v>342</v>
      </c>
      <c r="E721">
        <v>41</v>
      </c>
      <c r="F721">
        <v>8</v>
      </c>
      <c r="G721">
        <v>20</v>
      </c>
      <c r="H721">
        <v>2</v>
      </c>
      <c r="I721">
        <v>204286.72</v>
      </c>
      <c r="J721">
        <v>44971.22</v>
      </c>
      <c r="K721">
        <v>102985.76</v>
      </c>
      <c r="L721">
        <v>13207.68</v>
      </c>
    </row>
    <row r="722" spans="1:12" hidden="1" x14ac:dyDescent="0.35">
      <c r="A722">
        <v>1</v>
      </c>
      <c r="B722">
        <v>2020</v>
      </c>
      <c r="C722">
        <v>1285717298</v>
      </c>
      <c r="D722" t="s">
        <v>46</v>
      </c>
      <c r="E722">
        <v>211</v>
      </c>
      <c r="F722">
        <v>87</v>
      </c>
      <c r="G722">
        <v>80</v>
      </c>
      <c r="H722">
        <v>20</v>
      </c>
      <c r="I722">
        <v>818896.27</v>
      </c>
      <c r="J722">
        <v>413450.95</v>
      </c>
      <c r="K722">
        <v>305370.34000000003</v>
      </c>
      <c r="L722">
        <v>100664.94</v>
      </c>
    </row>
    <row r="723" spans="1:12" hidden="1" x14ac:dyDescent="0.35">
      <c r="A723">
        <v>0</v>
      </c>
      <c r="B723">
        <v>2021</v>
      </c>
      <c r="C723">
        <v>1073569331</v>
      </c>
      <c r="D723" t="s">
        <v>85</v>
      </c>
      <c r="E723">
        <v>20</v>
      </c>
      <c r="F723">
        <v>9</v>
      </c>
      <c r="G723">
        <v>15</v>
      </c>
      <c r="H723">
        <v>5</v>
      </c>
      <c r="J723">
        <v>0</v>
      </c>
      <c r="K723">
        <v>0</v>
      </c>
      <c r="L723">
        <v>0</v>
      </c>
    </row>
    <row r="724" spans="1:12" hidden="1" x14ac:dyDescent="0.35">
      <c r="A724">
        <v>1</v>
      </c>
      <c r="B724">
        <v>2021</v>
      </c>
      <c r="C724">
        <v>1720414154</v>
      </c>
      <c r="D724" t="s">
        <v>189</v>
      </c>
      <c r="E724">
        <v>404</v>
      </c>
      <c r="F724">
        <v>117</v>
      </c>
      <c r="G724">
        <v>217</v>
      </c>
      <c r="H724">
        <v>34</v>
      </c>
      <c r="I724">
        <v>2196751.2200000002</v>
      </c>
      <c r="J724">
        <v>749711.7</v>
      </c>
      <c r="K724">
        <v>1147680.47</v>
      </c>
      <c r="L724">
        <v>238351.1</v>
      </c>
    </row>
    <row r="725" spans="1:12" hidden="1" x14ac:dyDescent="0.35">
      <c r="A725">
        <v>1</v>
      </c>
      <c r="B725">
        <v>2021</v>
      </c>
      <c r="C725">
        <v>1346243375</v>
      </c>
      <c r="D725" t="s">
        <v>82</v>
      </c>
      <c r="E725">
        <v>7</v>
      </c>
      <c r="F725">
        <v>2</v>
      </c>
      <c r="G725">
        <v>4</v>
      </c>
      <c r="H725">
        <v>1</v>
      </c>
      <c r="I725">
        <v>31335.05</v>
      </c>
      <c r="J725">
        <v>14728.14</v>
      </c>
      <c r="K725">
        <v>14126.79</v>
      </c>
      <c r="L725">
        <v>7532.44</v>
      </c>
    </row>
    <row r="726" spans="1:12" hidden="1" x14ac:dyDescent="0.35">
      <c r="A726">
        <v>1</v>
      </c>
      <c r="B726">
        <v>2021</v>
      </c>
      <c r="C726">
        <v>1154377166</v>
      </c>
      <c r="D726" t="s">
        <v>3702</v>
      </c>
      <c r="E726">
        <v>1</v>
      </c>
      <c r="F726">
        <v>0</v>
      </c>
      <c r="G726">
        <v>1</v>
      </c>
      <c r="H726">
        <v>0</v>
      </c>
      <c r="I726">
        <v>3695.33</v>
      </c>
      <c r="J726">
        <v>0</v>
      </c>
      <c r="K726">
        <v>3695.33</v>
      </c>
      <c r="L726">
        <v>0</v>
      </c>
    </row>
    <row r="727" spans="1:12" hidden="1" x14ac:dyDescent="0.35">
      <c r="A727">
        <v>1</v>
      </c>
      <c r="B727">
        <v>2020</v>
      </c>
      <c r="C727">
        <v>1841562709</v>
      </c>
      <c r="D727" t="s">
        <v>342</v>
      </c>
      <c r="E727">
        <v>1</v>
      </c>
      <c r="F727">
        <v>0</v>
      </c>
      <c r="G727">
        <v>0</v>
      </c>
      <c r="H727">
        <v>0</v>
      </c>
      <c r="I727">
        <v>0</v>
      </c>
      <c r="J727">
        <v>0</v>
      </c>
      <c r="K727">
        <v>0</v>
      </c>
      <c r="L727">
        <v>0</v>
      </c>
    </row>
    <row r="728" spans="1:12" hidden="1" x14ac:dyDescent="0.35">
      <c r="A728">
        <v>1</v>
      </c>
      <c r="B728">
        <v>2021</v>
      </c>
      <c r="C728">
        <v>1982720249</v>
      </c>
      <c r="D728" t="s">
        <v>3668</v>
      </c>
      <c r="E728">
        <v>1</v>
      </c>
      <c r="F728">
        <v>0</v>
      </c>
      <c r="G728">
        <v>0</v>
      </c>
      <c r="H728">
        <v>0</v>
      </c>
      <c r="I728">
        <v>5883.52</v>
      </c>
      <c r="J728">
        <v>0</v>
      </c>
      <c r="K728">
        <v>0</v>
      </c>
      <c r="L728">
        <v>0</v>
      </c>
    </row>
    <row r="729" spans="1:12" hidden="1" x14ac:dyDescent="0.35">
      <c r="A729">
        <v>1</v>
      </c>
      <c r="B729">
        <v>2021</v>
      </c>
      <c r="C729">
        <v>1073569331</v>
      </c>
      <c r="D729" t="s">
        <v>85</v>
      </c>
      <c r="E729">
        <v>223</v>
      </c>
      <c r="F729">
        <v>81</v>
      </c>
      <c r="G729">
        <v>96</v>
      </c>
      <c r="H729">
        <v>28</v>
      </c>
      <c r="I729">
        <v>939692.37</v>
      </c>
      <c r="J729">
        <v>420204.26</v>
      </c>
      <c r="K729">
        <v>391128.57</v>
      </c>
      <c r="L729">
        <v>146031.17000000001</v>
      </c>
    </row>
    <row r="730" spans="1:12" hidden="1" x14ac:dyDescent="0.35">
      <c r="A730">
        <v>1</v>
      </c>
      <c r="B730">
        <v>2020</v>
      </c>
      <c r="C730">
        <v>1437175734</v>
      </c>
      <c r="D730" t="s">
        <v>342</v>
      </c>
      <c r="E730">
        <v>1</v>
      </c>
      <c r="F730">
        <v>0</v>
      </c>
      <c r="G730">
        <v>0</v>
      </c>
      <c r="H730">
        <v>0</v>
      </c>
      <c r="I730">
        <v>3034.34</v>
      </c>
      <c r="J730">
        <v>0</v>
      </c>
      <c r="K730">
        <v>0</v>
      </c>
      <c r="L730">
        <v>0</v>
      </c>
    </row>
    <row r="731" spans="1:12" hidden="1" x14ac:dyDescent="0.35">
      <c r="A731">
        <v>0</v>
      </c>
      <c r="B731">
        <v>2021</v>
      </c>
      <c r="C731">
        <v>1316924913</v>
      </c>
      <c r="D731" t="s">
        <v>200</v>
      </c>
      <c r="E731">
        <v>7</v>
      </c>
      <c r="F731">
        <v>5</v>
      </c>
      <c r="G731">
        <v>4</v>
      </c>
      <c r="H731">
        <v>3</v>
      </c>
      <c r="J731">
        <v>0</v>
      </c>
      <c r="K731">
        <v>0</v>
      </c>
      <c r="L731">
        <v>0</v>
      </c>
    </row>
    <row r="732" spans="1:12" hidden="1" x14ac:dyDescent="0.35">
      <c r="A732">
        <v>1</v>
      </c>
      <c r="B732">
        <v>2021</v>
      </c>
      <c r="C732">
        <v>1851370910</v>
      </c>
      <c r="D732" t="s">
        <v>201</v>
      </c>
      <c r="E732">
        <v>1</v>
      </c>
      <c r="F732">
        <v>0</v>
      </c>
      <c r="G732">
        <v>0</v>
      </c>
      <c r="H732">
        <v>0</v>
      </c>
      <c r="I732">
        <v>6783.97</v>
      </c>
      <c r="J732">
        <v>0</v>
      </c>
      <c r="K732">
        <v>0</v>
      </c>
      <c r="L732">
        <v>0</v>
      </c>
    </row>
    <row r="733" spans="1:12" hidden="1" x14ac:dyDescent="0.35">
      <c r="A733">
        <v>1</v>
      </c>
      <c r="B733">
        <v>2021</v>
      </c>
      <c r="C733">
        <v>1255360517</v>
      </c>
      <c r="D733" t="s">
        <v>160</v>
      </c>
      <c r="E733">
        <v>997</v>
      </c>
      <c r="F733">
        <v>316</v>
      </c>
      <c r="G733">
        <v>423</v>
      </c>
      <c r="H733">
        <v>83</v>
      </c>
      <c r="I733">
        <v>4682664.1900000004</v>
      </c>
      <c r="J733">
        <v>1877940.39</v>
      </c>
      <c r="K733">
        <v>1889676.38</v>
      </c>
      <c r="L733">
        <v>504928.13</v>
      </c>
    </row>
    <row r="734" spans="1:12" hidden="1" x14ac:dyDescent="0.35">
      <c r="A734">
        <v>0</v>
      </c>
      <c r="B734">
        <v>2020</v>
      </c>
      <c r="C734">
        <v>1093712911</v>
      </c>
      <c r="D734" t="s">
        <v>240</v>
      </c>
      <c r="E734">
        <v>26</v>
      </c>
      <c r="F734">
        <v>8</v>
      </c>
      <c r="G734">
        <v>18</v>
      </c>
      <c r="H734">
        <v>3</v>
      </c>
      <c r="J734">
        <v>0</v>
      </c>
      <c r="K734">
        <v>0</v>
      </c>
      <c r="L734">
        <v>0</v>
      </c>
    </row>
    <row r="735" spans="1:12" hidden="1" x14ac:dyDescent="0.35">
      <c r="A735">
        <v>1</v>
      </c>
      <c r="B735">
        <v>2020</v>
      </c>
      <c r="C735">
        <v>1447218482</v>
      </c>
      <c r="D735" t="s">
        <v>234</v>
      </c>
      <c r="E735">
        <v>1</v>
      </c>
      <c r="F735">
        <v>1</v>
      </c>
      <c r="G735">
        <v>0</v>
      </c>
      <c r="H735">
        <v>0</v>
      </c>
      <c r="I735">
        <v>0</v>
      </c>
      <c r="J735">
        <v>0</v>
      </c>
      <c r="K735">
        <v>0</v>
      </c>
      <c r="L735">
        <v>0</v>
      </c>
    </row>
    <row r="736" spans="1:12" hidden="1" x14ac:dyDescent="0.35">
      <c r="A736">
        <v>1</v>
      </c>
      <c r="B736">
        <v>2021</v>
      </c>
      <c r="C736">
        <v>1477517225</v>
      </c>
      <c r="D736" t="s">
        <v>342</v>
      </c>
      <c r="E736">
        <v>1</v>
      </c>
      <c r="F736">
        <v>0</v>
      </c>
      <c r="G736">
        <v>1</v>
      </c>
      <c r="H736">
        <v>0</v>
      </c>
      <c r="I736">
        <v>3034.34</v>
      </c>
      <c r="J736">
        <v>0</v>
      </c>
      <c r="K736">
        <v>3034.34</v>
      </c>
      <c r="L736">
        <v>0</v>
      </c>
    </row>
    <row r="737" spans="1:12" hidden="1" x14ac:dyDescent="0.35">
      <c r="A737">
        <v>1</v>
      </c>
      <c r="B737">
        <v>2020</v>
      </c>
      <c r="C737">
        <v>1932103413</v>
      </c>
      <c r="D737" t="s">
        <v>149</v>
      </c>
      <c r="E737">
        <v>1253</v>
      </c>
      <c r="F737">
        <v>372</v>
      </c>
      <c r="G737">
        <v>583</v>
      </c>
      <c r="H737">
        <v>120</v>
      </c>
      <c r="I737">
        <v>8327428.9699999997</v>
      </c>
      <c r="J737">
        <v>3234342.94</v>
      </c>
      <c r="K737">
        <v>3421888.31</v>
      </c>
      <c r="L737">
        <v>999737.14</v>
      </c>
    </row>
    <row r="738" spans="1:12" hidden="1" x14ac:dyDescent="0.35">
      <c r="A738">
        <v>0</v>
      </c>
      <c r="B738">
        <v>2021</v>
      </c>
      <c r="C738">
        <v>1346285657</v>
      </c>
      <c r="D738" t="s">
        <v>228</v>
      </c>
      <c r="E738">
        <v>92</v>
      </c>
      <c r="F738">
        <v>32</v>
      </c>
      <c r="G738">
        <v>44</v>
      </c>
      <c r="H738">
        <v>8</v>
      </c>
      <c r="J738">
        <v>0</v>
      </c>
      <c r="K738">
        <v>0</v>
      </c>
      <c r="L738">
        <v>0</v>
      </c>
    </row>
    <row r="739" spans="1:12" hidden="1" x14ac:dyDescent="0.35">
      <c r="A739">
        <v>1</v>
      </c>
      <c r="B739">
        <v>2020</v>
      </c>
      <c r="C739">
        <v>1215917224</v>
      </c>
      <c r="D739" t="s">
        <v>83</v>
      </c>
      <c r="E739">
        <v>159</v>
      </c>
      <c r="F739">
        <v>55</v>
      </c>
      <c r="G739">
        <v>69</v>
      </c>
      <c r="H739">
        <v>13</v>
      </c>
      <c r="I739">
        <v>559501.41</v>
      </c>
      <c r="J739">
        <v>256454.03</v>
      </c>
      <c r="K739">
        <v>222898.16</v>
      </c>
      <c r="L739">
        <v>63566.239999999998</v>
      </c>
    </row>
    <row r="740" spans="1:12" hidden="1" x14ac:dyDescent="0.35">
      <c r="A740">
        <v>1</v>
      </c>
      <c r="B740">
        <v>2021</v>
      </c>
      <c r="C740">
        <v>1609383389</v>
      </c>
      <c r="D740" t="s">
        <v>3583</v>
      </c>
      <c r="E740">
        <v>1</v>
      </c>
      <c r="F740">
        <v>0</v>
      </c>
      <c r="G740">
        <v>1</v>
      </c>
      <c r="H740">
        <v>0</v>
      </c>
      <c r="I740">
        <v>4530</v>
      </c>
      <c r="J740">
        <v>0</v>
      </c>
      <c r="K740">
        <v>4530</v>
      </c>
      <c r="L740">
        <v>0</v>
      </c>
    </row>
    <row r="741" spans="1:12" hidden="1" x14ac:dyDescent="0.35">
      <c r="A741">
        <v>0</v>
      </c>
      <c r="B741">
        <v>2020</v>
      </c>
      <c r="C741">
        <v>1013912633</v>
      </c>
      <c r="D741" t="s">
        <v>237</v>
      </c>
      <c r="E741">
        <v>25</v>
      </c>
      <c r="F741">
        <v>2</v>
      </c>
      <c r="G741">
        <v>14</v>
      </c>
      <c r="H741">
        <v>1</v>
      </c>
      <c r="J741">
        <v>0</v>
      </c>
      <c r="K741">
        <v>0</v>
      </c>
      <c r="L741">
        <v>0</v>
      </c>
    </row>
    <row r="742" spans="1:12" hidden="1" x14ac:dyDescent="0.35">
      <c r="A742">
        <v>0</v>
      </c>
      <c r="B742">
        <v>2020</v>
      </c>
      <c r="C742">
        <v>1164481529</v>
      </c>
      <c r="D742" t="s">
        <v>112</v>
      </c>
      <c r="E742">
        <v>20</v>
      </c>
      <c r="F742">
        <v>7</v>
      </c>
      <c r="G742">
        <v>13</v>
      </c>
      <c r="H742">
        <v>3</v>
      </c>
      <c r="J742">
        <v>0</v>
      </c>
      <c r="K742">
        <v>0</v>
      </c>
      <c r="L742">
        <v>0</v>
      </c>
    </row>
    <row r="743" spans="1:12" hidden="1" x14ac:dyDescent="0.35">
      <c r="A743">
        <v>0</v>
      </c>
      <c r="B743">
        <v>2019</v>
      </c>
      <c r="C743">
        <v>1780196345</v>
      </c>
      <c r="D743" t="s">
        <v>256</v>
      </c>
      <c r="E743">
        <v>29</v>
      </c>
      <c r="F743">
        <v>11</v>
      </c>
      <c r="G743">
        <v>22</v>
      </c>
      <c r="H743">
        <v>6</v>
      </c>
      <c r="J743">
        <v>0</v>
      </c>
      <c r="K743">
        <v>0</v>
      </c>
      <c r="L743">
        <v>0</v>
      </c>
    </row>
    <row r="744" spans="1:12" hidden="1" x14ac:dyDescent="0.35">
      <c r="A744">
        <v>1</v>
      </c>
      <c r="B744">
        <v>2021</v>
      </c>
      <c r="C744">
        <v>1285662239</v>
      </c>
      <c r="D744" t="s">
        <v>270</v>
      </c>
      <c r="E744">
        <v>3</v>
      </c>
      <c r="F744">
        <v>0</v>
      </c>
      <c r="G744">
        <v>2</v>
      </c>
      <c r="H744">
        <v>0</v>
      </c>
      <c r="I744">
        <v>12081.9</v>
      </c>
      <c r="J744">
        <v>0</v>
      </c>
      <c r="K744">
        <v>6155.36</v>
      </c>
      <c r="L744">
        <v>0</v>
      </c>
    </row>
    <row r="745" spans="1:12" hidden="1" x14ac:dyDescent="0.35">
      <c r="A745">
        <v>1</v>
      </c>
      <c r="B745">
        <v>2021</v>
      </c>
      <c r="C745">
        <v>1609983790</v>
      </c>
      <c r="D745" t="s">
        <v>232</v>
      </c>
      <c r="E745">
        <v>6</v>
      </c>
      <c r="F745">
        <v>0</v>
      </c>
      <c r="G745">
        <v>2</v>
      </c>
      <c r="H745">
        <v>0</v>
      </c>
      <c r="I745">
        <v>39238.129999999997</v>
      </c>
      <c r="J745">
        <v>0</v>
      </c>
      <c r="K745">
        <v>6960.31</v>
      </c>
      <c r="L745">
        <v>0</v>
      </c>
    </row>
    <row r="746" spans="1:12" hidden="1" x14ac:dyDescent="0.35">
      <c r="A746">
        <v>0</v>
      </c>
      <c r="B746">
        <v>2020</v>
      </c>
      <c r="C746">
        <v>1427616002</v>
      </c>
      <c r="D746" t="s">
        <v>67</v>
      </c>
      <c r="E746">
        <v>108</v>
      </c>
      <c r="F746">
        <v>26</v>
      </c>
      <c r="G746">
        <v>70</v>
      </c>
      <c r="H746">
        <v>12</v>
      </c>
      <c r="J746">
        <v>0</v>
      </c>
      <c r="K746">
        <v>0</v>
      </c>
      <c r="L746">
        <v>0</v>
      </c>
    </row>
    <row r="747" spans="1:12" hidden="1" x14ac:dyDescent="0.35">
      <c r="A747">
        <v>1</v>
      </c>
      <c r="B747">
        <v>2020</v>
      </c>
      <c r="C747">
        <v>1003847047</v>
      </c>
      <c r="D747" t="s">
        <v>262</v>
      </c>
      <c r="E747">
        <v>1</v>
      </c>
      <c r="F747">
        <v>0</v>
      </c>
      <c r="G747">
        <v>0</v>
      </c>
      <c r="H747">
        <v>0</v>
      </c>
      <c r="I747">
        <v>5256.45</v>
      </c>
      <c r="J747">
        <v>0</v>
      </c>
      <c r="K747">
        <v>0</v>
      </c>
      <c r="L747">
        <v>0</v>
      </c>
    </row>
    <row r="748" spans="1:12" hidden="1" x14ac:dyDescent="0.35">
      <c r="A748">
        <v>1</v>
      </c>
      <c r="B748">
        <v>2020</v>
      </c>
      <c r="C748">
        <v>1780196345</v>
      </c>
      <c r="D748" t="s">
        <v>256</v>
      </c>
      <c r="E748">
        <v>442</v>
      </c>
      <c r="F748">
        <v>159</v>
      </c>
      <c r="G748">
        <v>235</v>
      </c>
      <c r="H748">
        <v>61</v>
      </c>
      <c r="I748">
        <v>3131000.5</v>
      </c>
      <c r="J748">
        <v>1291691.6000000001</v>
      </c>
      <c r="K748">
        <v>1621339.94</v>
      </c>
      <c r="L748">
        <v>509818.87</v>
      </c>
    </row>
    <row r="749" spans="1:12" hidden="1" x14ac:dyDescent="0.35">
      <c r="A749">
        <v>1</v>
      </c>
      <c r="B749">
        <v>2019</v>
      </c>
      <c r="C749">
        <v>1366473183</v>
      </c>
      <c r="D749" t="s">
        <v>251</v>
      </c>
      <c r="E749">
        <v>989</v>
      </c>
      <c r="F749">
        <v>365</v>
      </c>
      <c r="G749">
        <v>420</v>
      </c>
      <c r="H749">
        <v>99</v>
      </c>
      <c r="I749">
        <v>5445194.5499999998</v>
      </c>
      <c r="J749">
        <v>2484508.17</v>
      </c>
      <c r="K749">
        <v>2168814.52</v>
      </c>
      <c r="L749">
        <v>670343.09</v>
      </c>
    </row>
    <row r="750" spans="1:12" hidden="1" x14ac:dyDescent="0.35">
      <c r="A750">
        <v>1</v>
      </c>
      <c r="B750">
        <v>2020</v>
      </c>
      <c r="C750">
        <v>1427616002</v>
      </c>
      <c r="D750" t="s">
        <v>67</v>
      </c>
      <c r="E750">
        <v>1402</v>
      </c>
      <c r="F750">
        <v>431</v>
      </c>
      <c r="G750">
        <v>708</v>
      </c>
      <c r="H750">
        <v>115</v>
      </c>
      <c r="I750">
        <v>9744344.5099999998</v>
      </c>
      <c r="J750">
        <v>3889782.06</v>
      </c>
      <c r="K750">
        <v>4584839.83</v>
      </c>
      <c r="L750">
        <v>941924.46</v>
      </c>
    </row>
    <row r="751" spans="1:12" hidden="1" x14ac:dyDescent="0.35">
      <c r="A751">
        <v>0</v>
      </c>
      <c r="B751">
        <v>2019</v>
      </c>
      <c r="C751">
        <v>1699709576</v>
      </c>
      <c r="D751" t="s">
        <v>17</v>
      </c>
      <c r="E751">
        <v>11</v>
      </c>
      <c r="F751">
        <v>6</v>
      </c>
      <c r="G751">
        <v>4</v>
      </c>
      <c r="H751">
        <v>1</v>
      </c>
      <c r="J751">
        <v>0</v>
      </c>
      <c r="K751">
        <v>0</v>
      </c>
      <c r="L751">
        <v>0</v>
      </c>
    </row>
    <row r="752" spans="1:12" hidden="1" x14ac:dyDescent="0.35">
      <c r="A752">
        <v>1</v>
      </c>
      <c r="B752">
        <v>2021</v>
      </c>
      <c r="C752">
        <v>1063525152</v>
      </c>
      <c r="D752" t="s">
        <v>103</v>
      </c>
      <c r="E752">
        <v>1</v>
      </c>
      <c r="F752">
        <v>0</v>
      </c>
      <c r="G752">
        <v>1</v>
      </c>
      <c r="H752">
        <v>0</v>
      </c>
      <c r="I752">
        <v>5278.32</v>
      </c>
      <c r="J752">
        <v>0</v>
      </c>
      <c r="K752">
        <v>5278.32</v>
      </c>
      <c r="L752">
        <v>0</v>
      </c>
    </row>
    <row r="753" spans="1:12" hidden="1" x14ac:dyDescent="0.35">
      <c r="A753">
        <v>0</v>
      </c>
      <c r="B753">
        <v>2021</v>
      </c>
      <c r="C753">
        <v>1427063270</v>
      </c>
      <c r="D753" t="s">
        <v>126</v>
      </c>
      <c r="E753">
        <v>99</v>
      </c>
      <c r="F753">
        <v>37</v>
      </c>
      <c r="G753">
        <v>57</v>
      </c>
      <c r="H753">
        <v>15</v>
      </c>
      <c r="J753">
        <v>0</v>
      </c>
      <c r="K753">
        <v>0</v>
      </c>
      <c r="L753">
        <v>0</v>
      </c>
    </row>
    <row r="754" spans="1:12" hidden="1" x14ac:dyDescent="0.35">
      <c r="A754">
        <v>1</v>
      </c>
      <c r="B754">
        <v>2020</v>
      </c>
      <c r="C754">
        <v>1013995133</v>
      </c>
      <c r="D754" t="s">
        <v>260</v>
      </c>
      <c r="E754">
        <v>1</v>
      </c>
      <c r="F754">
        <v>0</v>
      </c>
      <c r="G754">
        <v>1</v>
      </c>
      <c r="H754">
        <v>0</v>
      </c>
      <c r="I754">
        <v>3435.92</v>
      </c>
      <c r="J754">
        <v>0</v>
      </c>
      <c r="K754">
        <v>3435.92</v>
      </c>
      <c r="L754">
        <v>0</v>
      </c>
    </row>
    <row r="755" spans="1:12" hidden="1" x14ac:dyDescent="0.35">
      <c r="A755">
        <v>1</v>
      </c>
      <c r="B755">
        <v>2021</v>
      </c>
      <c r="C755">
        <v>1679587679</v>
      </c>
      <c r="D755" t="s">
        <v>183</v>
      </c>
      <c r="E755">
        <v>2020</v>
      </c>
      <c r="F755">
        <v>725</v>
      </c>
      <c r="G755">
        <v>931</v>
      </c>
      <c r="H755">
        <v>234</v>
      </c>
      <c r="I755">
        <v>18520570.170000002</v>
      </c>
      <c r="J755">
        <v>8487260.1799999997</v>
      </c>
      <c r="K755">
        <v>8088430.75</v>
      </c>
      <c r="L755">
        <v>2784812.68</v>
      </c>
    </row>
    <row r="756" spans="1:12" hidden="1" x14ac:dyDescent="0.35">
      <c r="A756">
        <v>0</v>
      </c>
      <c r="B756">
        <v>2020</v>
      </c>
      <c r="C756">
        <v>1609846088</v>
      </c>
      <c r="D756" t="s">
        <v>258</v>
      </c>
      <c r="E756">
        <v>3</v>
      </c>
      <c r="F756">
        <v>0</v>
      </c>
      <c r="G756">
        <v>3</v>
      </c>
      <c r="H756">
        <v>0</v>
      </c>
      <c r="J756">
        <v>0</v>
      </c>
      <c r="L756">
        <v>0</v>
      </c>
    </row>
    <row r="757" spans="1:12" hidden="1" x14ac:dyDescent="0.35">
      <c r="A757">
        <v>1</v>
      </c>
      <c r="B757">
        <v>2019</v>
      </c>
      <c r="C757">
        <v>1639172869</v>
      </c>
      <c r="D757" t="s">
        <v>236</v>
      </c>
      <c r="E757">
        <v>1</v>
      </c>
      <c r="F757">
        <v>0</v>
      </c>
      <c r="G757">
        <v>1</v>
      </c>
      <c r="H757">
        <v>0</v>
      </c>
      <c r="I757">
        <v>3034.34</v>
      </c>
      <c r="J757">
        <v>0</v>
      </c>
      <c r="K757">
        <v>3034.34</v>
      </c>
      <c r="L757">
        <v>0</v>
      </c>
    </row>
    <row r="758" spans="1:12" hidden="1" x14ac:dyDescent="0.35">
      <c r="A758">
        <v>1</v>
      </c>
      <c r="B758">
        <v>2020</v>
      </c>
      <c r="C758">
        <v>1962579029</v>
      </c>
      <c r="D758" t="s">
        <v>257</v>
      </c>
      <c r="E758">
        <v>4</v>
      </c>
      <c r="F758">
        <v>0</v>
      </c>
      <c r="G758">
        <v>3</v>
      </c>
      <c r="H758">
        <v>0</v>
      </c>
      <c r="I758">
        <v>14937.39</v>
      </c>
      <c r="J758">
        <v>0</v>
      </c>
      <c r="K758">
        <v>14937.39</v>
      </c>
      <c r="L758">
        <v>0</v>
      </c>
    </row>
    <row r="759" spans="1:12" hidden="1" x14ac:dyDescent="0.35">
      <c r="A759">
        <v>1</v>
      </c>
      <c r="B759">
        <v>2019</v>
      </c>
      <c r="C759">
        <v>1487644993</v>
      </c>
      <c r="D759" t="s">
        <v>129</v>
      </c>
      <c r="E759">
        <v>742</v>
      </c>
      <c r="F759">
        <v>204</v>
      </c>
      <c r="G759">
        <v>380</v>
      </c>
      <c r="H759">
        <v>56</v>
      </c>
      <c r="I759">
        <v>3075563.74</v>
      </c>
      <c r="J759">
        <v>1083716.6599999999</v>
      </c>
      <c r="K759">
        <v>1490683.88</v>
      </c>
      <c r="L759">
        <v>301453.34999999998</v>
      </c>
    </row>
    <row r="760" spans="1:12" hidden="1" x14ac:dyDescent="0.35">
      <c r="A760">
        <v>0</v>
      </c>
      <c r="B760">
        <v>2021</v>
      </c>
      <c r="C760">
        <v>1033107743</v>
      </c>
      <c r="D760" t="s">
        <v>138</v>
      </c>
      <c r="E760">
        <v>163</v>
      </c>
      <c r="F760">
        <v>48</v>
      </c>
      <c r="G760">
        <v>82</v>
      </c>
      <c r="H760">
        <v>17</v>
      </c>
      <c r="J760">
        <v>0</v>
      </c>
      <c r="K760">
        <v>0</v>
      </c>
      <c r="L760">
        <v>0</v>
      </c>
    </row>
    <row r="761" spans="1:12" hidden="1" x14ac:dyDescent="0.35">
      <c r="A761">
        <v>0</v>
      </c>
      <c r="B761">
        <v>2020</v>
      </c>
      <c r="C761">
        <v>1962408203</v>
      </c>
      <c r="D761" t="s">
        <v>259</v>
      </c>
      <c r="E761">
        <v>20</v>
      </c>
      <c r="F761">
        <v>9</v>
      </c>
      <c r="G761">
        <v>7</v>
      </c>
      <c r="H761">
        <v>0</v>
      </c>
      <c r="J761">
        <v>0</v>
      </c>
      <c r="K761">
        <v>0</v>
      </c>
      <c r="L761">
        <v>0</v>
      </c>
    </row>
    <row r="762" spans="1:12" hidden="1" x14ac:dyDescent="0.35">
      <c r="A762">
        <v>0</v>
      </c>
      <c r="B762">
        <v>2019</v>
      </c>
      <c r="C762">
        <v>1508845322</v>
      </c>
      <c r="D762" t="s">
        <v>120</v>
      </c>
      <c r="E762">
        <v>38</v>
      </c>
      <c r="F762">
        <v>8</v>
      </c>
      <c r="G762">
        <v>25</v>
      </c>
      <c r="H762">
        <v>6</v>
      </c>
      <c r="J762">
        <v>0</v>
      </c>
      <c r="K762">
        <v>0</v>
      </c>
      <c r="L762">
        <v>0</v>
      </c>
    </row>
    <row r="763" spans="1:12" hidden="1" x14ac:dyDescent="0.35">
      <c r="A763">
        <v>0</v>
      </c>
      <c r="B763">
        <v>2019</v>
      </c>
      <c r="C763">
        <v>1033270699</v>
      </c>
      <c r="D763" t="s">
        <v>184</v>
      </c>
      <c r="E763">
        <v>40</v>
      </c>
      <c r="F763">
        <v>10</v>
      </c>
      <c r="G763">
        <v>16</v>
      </c>
      <c r="H763">
        <v>2</v>
      </c>
      <c r="J763">
        <v>0</v>
      </c>
      <c r="K763">
        <v>0</v>
      </c>
      <c r="L763">
        <v>0</v>
      </c>
    </row>
    <row r="764" spans="1:12" hidden="1" x14ac:dyDescent="0.35">
      <c r="A764">
        <v>1</v>
      </c>
      <c r="B764">
        <v>2020</v>
      </c>
      <c r="C764">
        <v>1336145168</v>
      </c>
      <c r="D764" t="s">
        <v>140</v>
      </c>
      <c r="E764">
        <v>196</v>
      </c>
      <c r="F764">
        <v>54</v>
      </c>
      <c r="G764">
        <v>93</v>
      </c>
      <c r="H764">
        <v>14</v>
      </c>
      <c r="I764">
        <v>748941.76</v>
      </c>
      <c r="J764">
        <v>264492.33</v>
      </c>
      <c r="K764">
        <v>337082.25</v>
      </c>
      <c r="L764">
        <v>71794.600000000006</v>
      </c>
    </row>
    <row r="765" spans="1:12" hidden="1" x14ac:dyDescent="0.35">
      <c r="A765">
        <v>1</v>
      </c>
      <c r="B765">
        <v>2020</v>
      </c>
      <c r="C765">
        <v>1841224870</v>
      </c>
      <c r="D765" t="s">
        <v>3703</v>
      </c>
      <c r="E765">
        <v>1</v>
      </c>
      <c r="F765">
        <v>0</v>
      </c>
      <c r="G765">
        <v>1</v>
      </c>
      <c r="H765">
        <v>0</v>
      </c>
      <c r="I765">
        <v>3435.92</v>
      </c>
      <c r="J765">
        <v>0</v>
      </c>
      <c r="K765">
        <v>3435.92</v>
      </c>
      <c r="L765">
        <v>0</v>
      </c>
    </row>
    <row r="766" spans="1:12" hidden="1" x14ac:dyDescent="0.35">
      <c r="A766">
        <v>1</v>
      </c>
      <c r="B766">
        <v>2019</v>
      </c>
      <c r="C766">
        <v>1013924372</v>
      </c>
      <c r="D766" t="s">
        <v>261</v>
      </c>
      <c r="E766">
        <v>740</v>
      </c>
      <c r="F766">
        <v>180</v>
      </c>
      <c r="G766">
        <v>425</v>
      </c>
      <c r="H766">
        <v>68</v>
      </c>
      <c r="I766">
        <v>3940640.1</v>
      </c>
      <c r="J766">
        <v>1220131.49</v>
      </c>
      <c r="K766">
        <v>2221166.5299999998</v>
      </c>
      <c r="L766">
        <v>492811.47</v>
      </c>
    </row>
    <row r="767" spans="1:12" hidden="1" x14ac:dyDescent="0.35">
      <c r="A767">
        <v>0</v>
      </c>
      <c r="B767">
        <v>2021</v>
      </c>
      <c r="C767">
        <v>1790727543</v>
      </c>
      <c r="D767" t="s">
        <v>119</v>
      </c>
      <c r="E767">
        <v>82</v>
      </c>
      <c r="F767">
        <v>23</v>
      </c>
      <c r="G767">
        <v>45</v>
      </c>
      <c r="H767">
        <v>5</v>
      </c>
      <c r="J767">
        <v>0</v>
      </c>
      <c r="K767">
        <v>0</v>
      </c>
      <c r="L767">
        <v>0</v>
      </c>
    </row>
    <row r="768" spans="1:12" hidden="1" x14ac:dyDescent="0.35">
      <c r="A768">
        <v>1</v>
      </c>
      <c r="B768">
        <v>2019</v>
      </c>
      <c r="C768">
        <v>1609970011</v>
      </c>
      <c r="D768" t="s">
        <v>6</v>
      </c>
      <c r="E768">
        <v>1</v>
      </c>
      <c r="F768">
        <v>0</v>
      </c>
      <c r="G768">
        <v>0</v>
      </c>
      <c r="H768">
        <v>0</v>
      </c>
      <c r="I768">
        <v>0</v>
      </c>
      <c r="J768">
        <v>0</v>
      </c>
      <c r="K768">
        <v>0</v>
      </c>
      <c r="L768">
        <v>0</v>
      </c>
    </row>
    <row r="769" spans="1:12" hidden="1" x14ac:dyDescent="0.35">
      <c r="A769">
        <v>1</v>
      </c>
      <c r="B769">
        <v>2019</v>
      </c>
      <c r="C769">
        <v>1134102080</v>
      </c>
      <c r="D769" t="s">
        <v>167</v>
      </c>
      <c r="E769">
        <v>1</v>
      </c>
      <c r="F769">
        <v>0</v>
      </c>
      <c r="G769">
        <v>1</v>
      </c>
      <c r="H769">
        <v>0</v>
      </c>
      <c r="I769">
        <v>2819.96</v>
      </c>
      <c r="J769">
        <v>0</v>
      </c>
      <c r="K769">
        <v>2819.96</v>
      </c>
      <c r="L769">
        <v>0</v>
      </c>
    </row>
    <row r="770" spans="1:12" hidden="1" x14ac:dyDescent="0.35">
      <c r="A770">
        <v>1</v>
      </c>
      <c r="B770">
        <v>2021</v>
      </c>
      <c r="C770">
        <v>1255585303</v>
      </c>
      <c r="D770" t="s">
        <v>278</v>
      </c>
      <c r="E770">
        <v>1</v>
      </c>
      <c r="F770">
        <v>0</v>
      </c>
      <c r="G770">
        <v>1</v>
      </c>
      <c r="H770">
        <v>0</v>
      </c>
      <c r="I770">
        <v>3797.36</v>
      </c>
      <c r="J770">
        <v>0</v>
      </c>
      <c r="K770">
        <v>3797.36</v>
      </c>
      <c r="L770">
        <v>0</v>
      </c>
    </row>
    <row r="771" spans="1:12" hidden="1" x14ac:dyDescent="0.35">
      <c r="A771">
        <v>0</v>
      </c>
      <c r="B771">
        <v>2020</v>
      </c>
      <c r="C771">
        <v>1497701106</v>
      </c>
      <c r="D771" t="s">
        <v>190</v>
      </c>
      <c r="E771">
        <v>96</v>
      </c>
      <c r="F771">
        <v>37</v>
      </c>
      <c r="G771">
        <v>49</v>
      </c>
      <c r="H771">
        <v>10</v>
      </c>
      <c r="J771">
        <v>0</v>
      </c>
      <c r="K771">
        <v>0</v>
      </c>
      <c r="L771">
        <v>0</v>
      </c>
    </row>
    <row r="772" spans="1:12" hidden="1" x14ac:dyDescent="0.35">
      <c r="A772">
        <v>1</v>
      </c>
      <c r="B772">
        <v>2021</v>
      </c>
      <c r="C772">
        <v>1104859131</v>
      </c>
      <c r="D772" t="s">
        <v>263</v>
      </c>
      <c r="E772">
        <v>6</v>
      </c>
      <c r="F772">
        <v>1</v>
      </c>
      <c r="G772">
        <v>3</v>
      </c>
      <c r="H772">
        <v>1</v>
      </c>
      <c r="I772">
        <v>26199.55</v>
      </c>
      <c r="J772">
        <v>6458.66</v>
      </c>
      <c r="K772">
        <v>14650.7</v>
      </c>
      <c r="L772">
        <v>6458.66</v>
      </c>
    </row>
    <row r="773" spans="1:12" hidden="1" x14ac:dyDescent="0.35">
      <c r="A773">
        <v>1</v>
      </c>
      <c r="B773">
        <v>2019</v>
      </c>
      <c r="C773">
        <v>1689744856</v>
      </c>
      <c r="D773" t="s">
        <v>253</v>
      </c>
      <c r="E773">
        <v>6</v>
      </c>
      <c r="F773">
        <v>1</v>
      </c>
      <c r="G773">
        <v>1</v>
      </c>
      <c r="H773">
        <v>0</v>
      </c>
      <c r="I773">
        <v>38337.699999999997</v>
      </c>
      <c r="J773">
        <v>4277.21</v>
      </c>
      <c r="K773">
        <v>10204.42</v>
      </c>
      <c r="L773">
        <v>0</v>
      </c>
    </row>
    <row r="774" spans="1:12" hidden="1" x14ac:dyDescent="0.35">
      <c r="A774">
        <v>1</v>
      </c>
      <c r="B774">
        <v>2020</v>
      </c>
      <c r="C774">
        <v>1083614382</v>
      </c>
      <c r="D774" t="s">
        <v>155</v>
      </c>
      <c r="E774">
        <v>79</v>
      </c>
      <c r="F774">
        <v>20</v>
      </c>
      <c r="G774">
        <v>38</v>
      </c>
      <c r="H774">
        <v>4</v>
      </c>
      <c r="I774">
        <v>363670.28</v>
      </c>
      <c r="J774">
        <v>117456.13</v>
      </c>
      <c r="K774">
        <v>171931.21</v>
      </c>
      <c r="L774">
        <v>27814</v>
      </c>
    </row>
    <row r="775" spans="1:12" hidden="1" x14ac:dyDescent="0.35">
      <c r="A775">
        <v>0</v>
      </c>
      <c r="B775">
        <v>2020</v>
      </c>
      <c r="C775">
        <v>1487647590</v>
      </c>
      <c r="D775" t="s">
        <v>77</v>
      </c>
      <c r="E775">
        <v>3</v>
      </c>
      <c r="F775">
        <v>1</v>
      </c>
      <c r="G775">
        <v>2</v>
      </c>
      <c r="H775">
        <v>0</v>
      </c>
      <c r="J775">
        <v>0</v>
      </c>
      <c r="K775">
        <v>0</v>
      </c>
      <c r="L775">
        <v>0</v>
      </c>
    </row>
    <row r="776" spans="1:12" hidden="1" x14ac:dyDescent="0.35">
      <c r="A776">
        <v>0</v>
      </c>
      <c r="B776">
        <v>2020</v>
      </c>
      <c r="C776">
        <v>1740233899</v>
      </c>
      <c r="D776" t="s">
        <v>154</v>
      </c>
      <c r="E776">
        <v>66</v>
      </c>
      <c r="F776">
        <v>21</v>
      </c>
      <c r="G776">
        <v>33</v>
      </c>
      <c r="H776">
        <v>8</v>
      </c>
      <c r="J776">
        <v>0</v>
      </c>
      <c r="K776">
        <v>0</v>
      </c>
      <c r="L776">
        <v>0</v>
      </c>
    </row>
    <row r="777" spans="1:12" hidden="1" x14ac:dyDescent="0.35">
      <c r="A777">
        <v>1</v>
      </c>
      <c r="B777">
        <v>2020</v>
      </c>
      <c r="C777">
        <v>1275583726</v>
      </c>
      <c r="D777" t="s">
        <v>100</v>
      </c>
      <c r="E777">
        <v>2</v>
      </c>
      <c r="F777">
        <v>0</v>
      </c>
      <c r="G777">
        <v>2</v>
      </c>
      <c r="H777">
        <v>0</v>
      </c>
      <c r="I777">
        <v>4756.12</v>
      </c>
      <c r="J777">
        <v>0</v>
      </c>
      <c r="K777">
        <v>4756.12</v>
      </c>
      <c r="L777">
        <v>0</v>
      </c>
    </row>
    <row r="778" spans="1:12" hidden="1" x14ac:dyDescent="0.35">
      <c r="A778">
        <v>0</v>
      </c>
      <c r="B778">
        <v>2021</v>
      </c>
      <c r="C778">
        <v>1164464921</v>
      </c>
      <c r="D778" t="s">
        <v>30</v>
      </c>
      <c r="E778">
        <v>48</v>
      </c>
      <c r="F778">
        <v>13</v>
      </c>
      <c r="G778">
        <v>23</v>
      </c>
      <c r="H778">
        <v>3</v>
      </c>
      <c r="J778">
        <v>0</v>
      </c>
      <c r="K778">
        <v>0</v>
      </c>
      <c r="L778">
        <v>0</v>
      </c>
    </row>
    <row r="779" spans="1:12" hidden="1" x14ac:dyDescent="0.35">
      <c r="A779">
        <v>0</v>
      </c>
      <c r="B779">
        <v>2020</v>
      </c>
      <c r="C779">
        <v>1922079094</v>
      </c>
      <c r="D779" t="s">
        <v>71</v>
      </c>
      <c r="E779">
        <v>41</v>
      </c>
      <c r="F779">
        <v>15</v>
      </c>
      <c r="G779">
        <v>20</v>
      </c>
      <c r="H779">
        <v>3</v>
      </c>
      <c r="J779">
        <v>0</v>
      </c>
      <c r="K779">
        <v>0</v>
      </c>
      <c r="L779">
        <v>0</v>
      </c>
    </row>
    <row r="780" spans="1:12" hidden="1" x14ac:dyDescent="0.35">
      <c r="A780">
        <v>0</v>
      </c>
      <c r="B780">
        <v>2019</v>
      </c>
      <c r="C780">
        <v>1447255153</v>
      </c>
      <c r="D780" t="s">
        <v>64</v>
      </c>
      <c r="E780">
        <v>15</v>
      </c>
      <c r="F780">
        <v>3</v>
      </c>
      <c r="G780">
        <v>9</v>
      </c>
      <c r="H780">
        <v>1</v>
      </c>
      <c r="J780">
        <v>0</v>
      </c>
      <c r="K780">
        <v>0</v>
      </c>
      <c r="L780">
        <v>0</v>
      </c>
    </row>
    <row r="781" spans="1:12" hidden="1" x14ac:dyDescent="0.35">
      <c r="A781">
        <v>1</v>
      </c>
      <c r="B781">
        <v>2019</v>
      </c>
      <c r="C781">
        <v>1023024882</v>
      </c>
      <c r="D781" t="s">
        <v>133</v>
      </c>
      <c r="E781">
        <v>878</v>
      </c>
      <c r="F781">
        <v>259</v>
      </c>
      <c r="G781">
        <v>498</v>
      </c>
      <c r="H781">
        <v>87</v>
      </c>
      <c r="I781">
        <v>5417328.2800000003</v>
      </c>
      <c r="J781">
        <v>1981749.19</v>
      </c>
      <c r="K781">
        <v>2989225.63</v>
      </c>
      <c r="L781">
        <v>720016.58</v>
      </c>
    </row>
    <row r="782" spans="1:12" hidden="1" x14ac:dyDescent="0.35">
      <c r="A782">
        <v>1</v>
      </c>
      <c r="B782">
        <v>2019</v>
      </c>
      <c r="C782">
        <v>1578569885</v>
      </c>
      <c r="D782" t="s">
        <v>163</v>
      </c>
      <c r="E782">
        <v>3</v>
      </c>
      <c r="F782">
        <v>1</v>
      </c>
      <c r="G782">
        <v>0</v>
      </c>
      <c r="H782">
        <v>0</v>
      </c>
      <c r="I782">
        <v>13967.13</v>
      </c>
      <c r="J782">
        <v>6312.84</v>
      </c>
      <c r="K782">
        <v>0</v>
      </c>
      <c r="L782">
        <v>0</v>
      </c>
    </row>
    <row r="783" spans="1:12" hidden="1" x14ac:dyDescent="0.35">
      <c r="A783">
        <v>1</v>
      </c>
      <c r="B783">
        <v>2019</v>
      </c>
      <c r="C783">
        <v>1013234723</v>
      </c>
      <c r="D783" t="s">
        <v>72</v>
      </c>
      <c r="E783">
        <v>468</v>
      </c>
      <c r="F783">
        <v>95</v>
      </c>
      <c r="G783">
        <v>240</v>
      </c>
      <c r="H783">
        <v>26</v>
      </c>
      <c r="I783">
        <v>1504630.16</v>
      </c>
      <c r="J783">
        <v>406836.54</v>
      </c>
      <c r="K783">
        <v>743748.98</v>
      </c>
      <c r="L783">
        <v>112668.29</v>
      </c>
    </row>
    <row r="784" spans="1:12" hidden="1" x14ac:dyDescent="0.35">
      <c r="A784">
        <v>1</v>
      </c>
      <c r="B784">
        <v>2021</v>
      </c>
      <c r="C784">
        <v>1386746592</v>
      </c>
      <c r="D784" t="s">
        <v>250</v>
      </c>
      <c r="E784">
        <v>3</v>
      </c>
      <c r="F784">
        <v>0</v>
      </c>
      <c r="G784">
        <v>2</v>
      </c>
      <c r="H784">
        <v>0</v>
      </c>
      <c r="I784">
        <v>26120.51</v>
      </c>
      <c r="J784">
        <v>0</v>
      </c>
      <c r="K784">
        <v>19595.759999999998</v>
      </c>
      <c r="L784">
        <v>0</v>
      </c>
    </row>
    <row r="785" spans="1:12" hidden="1" x14ac:dyDescent="0.35">
      <c r="A785">
        <v>0</v>
      </c>
      <c r="B785">
        <v>2021</v>
      </c>
      <c r="C785">
        <v>1245365196</v>
      </c>
      <c r="D785" t="s">
        <v>186</v>
      </c>
      <c r="E785">
        <v>156</v>
      </c>
      <c r="F785">
        <v>61</v>
      </c>
      <c r="G785">
        <v>83</v>
      </c>
      <c r="H785">
        <v>21</v>
      </c>
      <c r="J785">
        <v>0</v>
      </c>
      <c r="K785">
        <v>0</v>
      </c>
      <c r="L785">
        <v>0</v>
      </c>
    </row>
    <row r="786" spans="1:12" hidden="1" x14ac:dyDescent="0.35">
      <c r="A786">
        <v>0</v>
      </c>
      <c r="B786">
        <v>2021</v>
      </c>
      <c r="C786">
        <v>1265484489</v>
      </c>
      <c r="D786" t="s">
        <v>11</v>
      </c>
      <c r="E786">
        <v>13</v>
      </c>
      <c r="F786">
        <v>5</v>
      </c>
      <c r="G786">
        <v>4</v>
      </c>
      <c r="H786">
        <v>2</v>
      </c>
      <c r="J786">
        <v>0</v>
      </c>
      <c r="K786">
        <v>0</v>
      </c>
      <c r="L786">
        <v>0</v>
      </c>
    </row>
    <row r="787" spans="1:12" hidden="1" x14ac:dyDescent="0.35">
      <c r="A787">
        <v>0</v>
      </c>
      <c r="B787">
        <v>2020</v>
      </c>
      <c r="C787">
        <v>1285641514</v>
      </c>
      <c r="D787" t="s">
        <v>98</v>
      </c>
      <c r="E787">
        <v>222</v>
      </c>
      <c r="F787">
        <v>54</v>
      </c>
      <c r="G787">
        <v>135</v>
      </c>
      <c r="H787">
        <v>23</v>
      </c>
      <c r="J787">
        <v>0</v>
      </c>
      <c r="K787">
        <v>0</v>
      </c>
      <c r="L787">
        <v>0</v>
      </c>
    </row>
    <row r="788" spans="1:12" hidden="1" x14ac:dyDescent="0.35">
      <c r="A788">
        <v>0</v>
      </c>
      <c r="B788">
        <v>2020</v>
      </c>
      <c r="C788">
        <v>1124032982</v>
      </c>
      <c r="D788" t="s">
        <v>56</v>
      </c>
      <c r="E788">
        <v>99</v>
      </c>
      <c r="F788">
        <v>33</v>
      </c>
      <c r="G788">
        <v>55</v>
      </c>
      <c r="H788">
        <v>6</v>
      </c>
      <c r="J788">
        <v>0</v>
      </c>
      <c r="K788">
        <v>0</v>
      </c>
      <c r="L788">
        <v>0</v>
      </c>
    </row>
    <row r="789" spans="1:12" hidden="1" x14ac:dyDescent="0.35">
      <c r="A789">
        <v>0</v>
      </c>
      <c r="B789">
        <v>2021</v>
      </c>
      <c r="C789">
        <v>1093777492</v>
      </c>
      <c r="D789" t="s">
        <v>16</v>
      </c>
      <c r="E789">
        <v>146</v>
      </c>
      <c r="F789">
        <v>27</v>
      </c>
      <c r="G789">
        <v>79</v>
      </c>
      <c r="H789">
        <v>12</v>
      </c>
      <c r="J789">
        <v>0</v>
      </c>
      <c r="K789">
        <v>0</v>
      </c>
      <c r="L789">
        <v>0</v>
      </c>
    </row>
    <row r="790" spans="1:12" hidden="1" x14ac:dyDescent="0.35">
      <c r="A790">
        <v>1</v>
      </c>
      <c r="B790">
        <v>2021</v>
      </c>
      <c r="C790">
        <v>1972557379</v>
      </c>
      <c r="D790" t="s">
        <v>32</v>
      </c>
      <c r="E790">
        <v>82</v>
      </c>
      <c r="F790">
        <v>34</v>
      </c>
      <c r="G790">
        <v>40</v>
      </c>
      <c r="H790">
        <v>14</v>
      </c>
      <c r="I790">
        <v>434479.52</v>
      </c>
      <c r="J790">
        <v>215880.21</v>
      </c>
      <c r="K790">
        <v>211352.07</v>
      </c>
      <c r="L790">
        <v>94084.15</v>
      </c>
    </row>
    <row r="791" spans="1:12" hidden="1" x14ac:dyDescent="0.35">
      <c r="A791">
        <v>1</v>
      </c>
      <c r="B791">
        <v>2021</v>
      </c>
      <c r="C791">
        <v>1215917224</v>
      </c>
      <c r="D791" t="s">
        <v>83</v>
      </c>
      <c r="E791">
        <v>109</v>
      </c>
      <c r="F791">
        <v>25</v>
      </c>
      <c r="G791">
        <v>44</v>
      </c>
      <c r="H791">
        <v>2</v>
      </c>
      <c r="I791">
        <v>367524.08</v>
      </c>
      <c r="J791">
        <v>108282.26</v>
      </c>
      <c r="K791">
        <v>143087.18</v>
      </c>
      <c r="L791">
        <v>9373.0400000000009</v>
      </c>
    </row>
    <row r="792" spans="1:12" hidden="1" x14ac:dyDescent="0.35">
      <c r="A792">
        <v>1</v>
      </c>
      <c r="B792">
        <v>2019</v>
      </c>
      <c r="C792">
        <v>1124233788</v>
      </c>
      <c r="D792" t="s">
        <v>73</v>
      </c>
      <c r="E792">
        <v>1</v>
      </c>
      <c r="F792">
        <v>0</v>
      </c>
      <c r="G792">
        <v>0</v>
      </c>
      <c r="H792">
        <v>0</v>
      </c>
      <c r="I792">
        <v>10235.16</v>
      </c>
      <c r="J792">
        <v>0</v>
      </c>
      <c r="K792">
        <v>0</v>
      </c>
      <c r="L792">
        <v>0</v>
      </c>
    </row>
    <row r="793" spans="1:12" hidden="1" x14ac:dyDescent="0.35">
      <c r="A793">
        <v>1</v>
      </c>
      <c r="B793">
        <v>2021</v>
      </c>
      <c r="C793">
        <v>1013010917</v>
      </c>
      <c r="D793" t="s">
        <v>285</v>
      </c>
      <c r="E793">
        <v>1</v>
      </c>
      <c r="F793">
        <v>0</v>
      </c>
      <c r="G793">
        <v>1</v>
      </c>
      <c r="H793">
        <v>0</v>
      </c>
      <c r="I793">
        <v>2967.34</v>
      </c>
      <c r="J793">
        <v>0</v>
      </c>
      <c r="K793">
        <v>2967.34</v>
      </c>
      <c r="L793">
        <v>0</v>
      </c>
    </row>
    <row r="794" spans="1:12" hidden="1" x14ac:dyDescent="0.35">
      <c r="A794">
        <v>0</v>
      </c>
      <c r="B794">
        <v>2019</v>
      </c>
      <c r="C794">
        <v>1669462420</v>
      </c>
      <c r="D794" t="s">
        <v>62</v>
      </c>
      <c r="E794">
        <v>2</v>
      </c>
      <c r="F794">
        <v>1</v>
      </c>
      <c r="G794">
        <v>0</v>
      </c>
      <c r="H794">
        <v>0</v>
      </c>
      <c r="J794">
        <v>0</v>
      </c>
      <c r="K794">
        <v>0</v>
      </c>
      <c r="L794">
        <v>0</v>
      </c>
    </row>
    <row r="795" spans="1:12" hidden="1" x14ac:dyDescent="0.35">
      <c r="A795">
        <v>1</v>
      </c>
      <c r="B795">
        <v>2020</v>
      </c>
      <c r="C795">
        <v>1912964768</v>
      </c>
      <c r="D795" t="s">
        <v>269</v>
      </c>
      <c r="E795">
        <v>1</v>
      </c>
      <c r="F795">
        <v>0</v>
      </c>
      <c r="G795">
        <v>0</v>
      </c>
      <c r="H795">
        <v>0</v>
      </c>
      <c r="I795">
        <v>5805.35</v>
      </c>
      <c r="J795">
        <v>0</v>
      </c>
      <c r="K795">
        <v>0</v>
      </c>
      <c r="L795">
        <v>0</v>
      </c>
    </row>
    <row r="796" spans="1:12" hidden="1" x14ac:dyDescent="0.35">
      <c r="A796">
        <v>1</v>
      </c>
      <c r="B796">
        <v>2020</v>
      </c>
      <c r="C796">
        <v>1407839921</v>
      </c>
      <c r="D796" t="s">
        <v>272</v>
      </c>
      <c r="E796">
        <v>1</v>
      </c>
      <c r="F796">
        <v>0</v>
      </c>
      <c r="G796">
        <v>1</v>
      </c>
      <c r="H796">
        <v>0</v>
      </c>
      <c r="I796">
        <v>0</v>
      </c>
      <c r="J796">
        <v>0</v>
      </c>
      <c r="K796">
        <v>0</v>
      </c>
      <c r="L796">
        <v>0</v>
      </c>
    </row>
    <row r="797" spans="1:12" hidden="1" x14ac:dyDescent="0.35">
      <c r="A797">
        <v>1</v>
      </c>
      <c r="B797">
        <v>2019</v>
      </c>
      <c r="C797">
        <v>1518998699</v>
      </c>
      <c r="D797" t="s">
        <v>73</v>
      </c>
      <c r="E797">
        <v>730</v>
      </c>
      <c r="F797">
        <v>245</v>
      </c>
      <c r="G797">
        <v>298</v>
      </c>
      <c r="H797">
        <v>42</v>
      </c>
      <c r="I797">
        <v>3467792.33</v>
      </c>
      <c r="J797">
        <v>1492502.49</v>
      </c>
      <c r="K797">
        <v>1274398.21</v>
      </c>
      <c r="L797">
        <v>245789.66</v>
      </c>
    </row>
    <row r="798" spans="1:12" hidden="1" x14ac:dyDescent="0.35">
      <c r="A798">
        <v>0</v>
      </c>
      <c r="B798">
        <v>2020</v>
      </c>
      <c r="C798">
        <v>1356331425</v>
      </c>
      <c r="D798" t="s">
        <v>162</v>
      </c>
      <c r="E798">
        <v>1</v>
      </c>
      <c r="F798">
        <v>0</v>
      </c>
      <c r="G798">
        <v>1</v>
      </c>
      <c r="H798">
        <v>0</v>
      </c>
      <c r="J798">
        <v>0</v>
      </c>
      <c r="L798">
        <v>0</v>
      </c>
    </row>
    <row r="799" spans="1:12" hidden="1" x14ac:dyDescent="0.35">
      <c r="A799">
        <v>0</v>
      </c>
      <c r="B799">
        <v>2020</v>
      </c>
      <c r="C799">
        <v>1508815333</v>
      </c>
      <c r="D799" t="s">
        <v>164</v>
      </c>
      <c r="E799">
        <v>92</v>
      </c>
      <c r="F799">
        <v>25</v>
      </c>
      <c r="G799">
        <v>50</v>
      </c>
      <c r="H799">
        <v>4</v>
      </c>
      <c r="J799">
        <v>0</v>
      </c>
      <c r="K799">
        <v>0</v>
      </c>
      <c r="L799">
        <v>0</v>
      </c>
    </row>
    <row r="800" spans="1:12" hidden="1" x14ac:dyDescent="0.35">
      <c r="A800">
        <v>1</v>
      </c>
      <c r="B800">
        <v>2021</v>
      </c>
      <c r="C800">
        <v>1952332801</v>
      </c>
      <c r="D800" t="s">
        <v>6</v>
      </c>
      <c r="E800">
        <v>1255</v>
      </c>
      <c r="F800">
        <v>349</v>
      </c>
      <c r="G800">
        <v>570</v>
      </c>
      <c r="H800">
        <v>107</v>
      </c>
      <c r="I800">
        <v>10721977.800000001</v>
      </c>
      <c r="J800">
        <v>3792616.86</v>
      </c>
      <c r="K800">
        <v>4589832.5199999996</v>
      </c>
      <c r="L800">
        <v>1119991.8700000001</v>
      </c>
    </row>
    <row r="801" spans="1:12" hidden="1" x14ac:dyDescent="0.35">
      <c r="A801">
        <v>0</v>
      </c>
      <c r="B801">
        <v>2019</v>
      </c>
      <c r="C801">
        <v>1568548782</v>
      </c>
      <c r="D801" t="s">
        <v>245</v>
      </c>
      <c r="E801">
        <v>24</v>
      </c>
      <c r="F801">
        <v>9</v>
      </c>
      <c r="G801">
        <v>15</v>
      </c>
      <c r="H801">
        <v>4</v>
      </c>
      <c r="J801">
        <v>0</v>
      </c>
      <c r="K801">
        <v>0</v>
      </c>
      <c r="L801">
        <v>0</v>
      </c>
    </row>
    <row r="802" spans="1:12" hidden="1" x14ac:dyDescent="0.35">
      <c r="A802">
        <v>1</v>
      </c>
      <c r="B802">
        <v>2019</v>
      </c>
      <c r="C802">
        <v>1548367873</v>
      </c>
      <c r="D802" t="s">
        <v>47</v>
      </c>
      <c r="E802">
        <v>670</v>
      </c>
      <c r="F802">
        <v>214</v>
      </c>
      <c r="G802">
        <v>328</v>
      </c>
      <c r="H802">
        <v>68</v>
      </c>
      <c r="I802">
        <v>3742586.59</v>
      </c>
      <c r="J802">
        <v>1482626.49</v>
      </c>
      <c r="K802">
        <v>1770912.19</v>
      </c>
      <c r="L802">
        <v>476366.49</v>
      </c>
    </row>
    <row r="803" spans="1:12" hidden="1" x14ac:dyDescent="0.35">
      <c r="A803">
        <v>1</v>
      </c>
      <c r="B803">
        <v>2021</v>
      </c>
      <c r="C803">
        <v>1720042203</v>
      </c>
      <c r="D803" t="s">
        <v>303</v>
      </c>
      <c r="E803">
        <v>2</v>
      </c>
      <c r="F803">
        <v>0</v>
      </c>
      <c r="G803">
        <v>1</v>
      </c>
      <c r="H803">
        <v>0</v>
      </c>
      <c r="I803">
        <v>7420.51</v>
      </c>
      <c r="J803">
        <v>0</v>
      </c>
      <c r="K803">
        <v>3401.43</v>
      </c>
      <c r="L803">
        <v>0</v>
      </c>
    </row>
    <row r="804" spans="1:12" hidden="1" x14ac:dyDescent="0.35">
      <c r="A804">
        <v>0</v>
      </c>
      <c r="B804">
        <v>2021</v>
      </c>
      <c r="C804">
        <v>1225083074</v>
      </c>
      <c r="D804" t="s">
        <v>13</v>
      </c>
      <c r="E804">
        <v>26</v>
      </c>
      <c r="F804">
        <v>4</v>
      </c>
      <c r="G804">
        <v>16</v>
      </c>
      <c r="H804">
        <v>1</v>
      </c>
      <c r="J804">
        <v>0</v>
      </c>
      <c r="K804">
        <v>0</v>
      </c>
      <c r="L804">
        <v>0</v>
      </c>
    </row>
    <row r="805" spans="1:12" hidden="1" x14ac:dyDescent="0.35">
      <c r="A805">
        <v>0</v>
      </c>
      <c r="B805">
        <v>2021</v>
      </c>
      <c r="C805">
        <v>1578526695</v>
      </c>
      <c r="D805" t="s">
        <v>39</v>
      </c>
      <c r="E805">
        <v>23</v>
      </c>
      <c r="F805">
        <v>8</v>
      </c>
      <c r="G805">
        <v>12</v>
      </c>
      <c r="H805">
        <v>2</v>
      </c>
      <c r="J805">
        <v>0</v>
      </c>
      <c r="K805">
        <v>0</v>
      </c>
      <c r="L805">
        <v>0</v>
      </c>
    </row>
    <row r="806" spans="1:12" hidden="1" x14ac:dyDescent="0.35">
      <c r="A806">
        <v>0</v>
      </c>
      <c r="B806">
        <v>2021</v>
      </c>
      <c r="C806">
        <v>1154461622</v>
      </c>
      <c r="D806" t="s">
        <v>141</v>
      </c>
      <c r="E806">
        <v>78</v>
      </c>
      <c r="F806">
        <v>35</v>
      </c>
      <c r="G806">
        <v>44</v>
      </c>
      <c r="H806">
        <v>14</v>
      </c>
      <c r="J806">
        <v>0</v>
      </c>
      <c r="K806">
        <v>0</v>
      </c>
      <c r="L806">
        <v>0</v>
      </c>
    </row>
    <row r="807" spans="1:12" hidden="1" x14ac:dyDescent="0.35">
      <c r="A807">
        <v>1</v>
      </c>
      <c r="B807">
        <v>2021</v>
      </c>
      <c r="C807">
        <v>1366459570</v>
      </c>
      <c r="D807" t="s">
        <v>139</v>
      </c>
      <c r="E807">
        <v>798</v>
      </c>
      <c r="F807">
        <v>287</v>
      </c>
      <c r="G807">
        <v>348</v>
      </c>
      <c r="H807">
        <v>88</v>
      </c>
      <c r="I807">
        <v>6041583.4699999997</v>
      </c>
      <c r="J807">
        <v>2610109.38</v>
      </c>
      <c r="K807">
        <v>2443396.9300000002</v>
      </c>
      <c r="L807">
        <v>771182.91</v>
      </c>
    </row>
    <row r="808" spans="1:12" hidden="1" x14ac:dyDescent="0.35">
      <c r="A808">
        <v>0</v>
      </c>
      <c r="B808">
        <v>2021</v>
      </c>
      <c r="C808">
        <v>1972523348</v>
      </c>
      <c r="D808" t="s">
        <v>31</v>
      </c>
      <c r="E808">
        <v>58</v>
      </c>
      <c r="F808">
        <v>18</v>
      </c>
      <c r="G808">
        <v>35</v>
      </c>
      <c r="H808">
        <v>8</v>
      </c>
      <c r="J808">
        <v>0</v>
      </c>
      <c r="K808">
        <v>0</v>
      </c>
      <c r="L808">
        <v>0</v>
      </c>
    </row>
    <row r="809" spans="1:12" hidden="1" x14ac:dyDescent="0.35">
      <c r="A809">
        <v>1</v>
      </c>
      <c r="B809">
        <v>2019</v>
      </c>
      <c r="C809">
        <v>1285662239</v>
      </c>
      <c r="D809" t="s">
        <v>270</v>
      </c>
      <c r="E809">
        <v>1</v>
      </c>
      <c r="F809">
        <v>0</v>
      </c>
      <c r="G809">
        <v>1</v>
      </c>
      <c r="H809">
        <v>0</v>
      </c>
      <c r="I809">
        <v>887.99</v>
      </c>
      <c r="J809">
        <v>0</v>
      </c>
      <c r="K809">
        <v>887.99</v>
      </c>
      <c r="L809">
        <v>0</v>
      </c>
    </row>
    <row r="810" spans="1:12" hidden="1" x14ac:dyDescent="0.35">
      <c r="A810">
        <v>0</v>
      </c>
      <c r="B810">
        <v>2020</v>
      </c>
      <c r="C810">
        <v>1104982917</v>
      </c>
      <c r="D810" t="s">
        <v>266</v>
      </c>
      <c r="E810">
        <v>108</v>
      </c>
      <c r="F810">
        <v>29</v>
      </c>
      <c r="G810">
        <v>60</v>
      </c>
      <c r="H810">
        <v>14</v>
      </c>
      <c r="J810">
        <v>0</v>
      </c>
      <c r="K810">
        <v>0</v>
      </c>
      <c r="L810">
        <v>0</v>
      </c>
    </row>
    <row r="811" spans="1:12" hidden="1" x14ac:dyDescent="0.35">
      <c r="A811">
        <v>1</v>
      </c>
      <c r="B811">
        <v>2019</v>
      </c>
      <c r="C811">
        <v>1326060492</v>
      </c>
      <c r="D811" t="s">
        <v>273</v>
      </c>
      <c r="E811">
        <v>2</v>
      </c>
      <c r="F811">
        <v>2</v>
      </c>
      <c r="G811">
        <v>1</v>
      </c>
      <c r="H811">
        <v>1</v>
      </c>
      <c r="I811">
        <v>11350.31</v>
      </c>
      <c r="J811">
        <v>11350.31</v>
      </c>
      <c r="K811">
        <v>5290.99</v>
      </c>
      <c r="L811">
        <v>5290.99</v>
      </c>
    </row>
    <row r="812" spans="1:12" hidden="1" x14ac:dyDescent="0.35">
      <c r="A812">
        <v>1</v>
      </c>
      <c r="B812">
        <v>2019</v>
      </c>
      <c r="C812">
        <v>1639209596</v>
      </c>
      <c r="D812" t="s">
        <v>169</v>
      </c>
      <c r="E812">
        <v>3</v>
      </c>
      <c r="F812">
        <v>2</v>
      </c>
      <c r="G812">
        <v>0</v>
      </c>
      <c r="H812">
        <v>0</v>
      </c>
      <c r="I812">
        <v>18724.87</v>
      </c>
      <c r="J812">
        <v>13496.74</v>
      </c>
      <c r="K812">
        <v>0</v>
      </c>
      <c r="L812">
        <v>0</v>
      </c>
    </row>
    <row r="813" spans="1:12" hidden="1" x14ac:dyDescent="0.35">
      <c r="A813">
        <v>1</v>
      </c>
      <c r="B813">
        <v>2021</v>
      </c>
      <c r="C813">
        <v>1467552471</v>
      </c>
      <c r="D813" t="s">
        <v>3589</v>
      </c>
      <c r="E813">
        <v>2</v>
      </c>
      <c r="F813">
        <v>0</v>
      </c>
      <c r="G813">
        <v>2</v>
      </c>
      <c r="H813">
        <v>0</v>
      </c>
      <c r="I813">
        <v>3077.68</v>
      </c>
      <c r="J813">
        <v>0</v>
      </c>
      <c r="K813">
        <v>3077.68</v>
      </c>
      <c r="L813">
        <v>0</v>
      </c>
    </row>
    <row r="814" spans="1:12" hidden="1" x14ac:dyDescent="0.35">
      <c r="A814">
        <v>0</v>
      </c>
      <c r="B814">
        <v>2019</v>
      </c>
      <c r="C814">
        <v>1801803903</v>
      </c>
      <c r="D814" t="s">
        <v>108</v>
      </c>
      <c r="E814">
        <v>124</v>
      </c>
      <c r="F814">
        <v>32</v>
      </c>
      <c r="G814">
        <v>67</v>
      </c>
      <c r="H814">
        <v>13</v>
      </c>
      <c r="J814">
        <v>0</v>
      </c>
      <c r="K814">
        <v>0</v>
      </c>
      <c r="L814">
        <v>0</v>
      </c>
    </row>
    <row r="815" spans="1:12" hidden="1" x14ac:dyDescent="0.35">
      <c r="A815">
        <v>0</v>
      </c>
      <c r="B815">
        <v>2021</v>
      </c>
      <c r="C815">
        <v>1548367873</v>
      </c>
      <c r="D815" t="s">
        <v>47</v>
      </c>
      <c r="E815">
        <v>42</v>
      </c>
      <c r="F815">
        <v>16</v>
      </c>
      <c r="G815">
        <v>17</v>
      </c>
      <c r="H815">
        <v>4</v>
      </c>
      <c r="J815">
        <v>0</v>
      </c>
      <c r="K815">
        <v>0</v>
      </c>
      <c r="L815">
        <v>0</v>
      </c>
    </row>
    <row r="816" spans="1:12" hidden="1" x14ac:dyDescent="0.35">
      <c r="A816">
        <v>1</v>
      </c>
      <c r="B816">
        <v>2021</v>
      </c>
      <c r="C816">
        <v>1477591055</v>
      </c>
      <c r="D816" t="s">
        <v>255</v>
      </c>
      <c r="E816">
        <v>1</v>
      </c>
      <c r="F816">
        <v>0</v>
      </c>
      <c r="G816">
        <v>1</v>
      </c>
      <c r="H816">
        <v>0</v>
      </c>
      <c r="I816">
        <v>3034.34</v>
      </c>
      <c r="J816">
        <v>0</v>
      </c>
      <c r="K816">
        <v>3034.34</v>
      </c>
      <c r="L816">
        <v>0</v>
      </c>
    </row>
    <row r="817" spans="1:12" hidden="1" x14ac:dyDescent="0.35">
      <c r="A817">
        <v>1</v>
      </c>
      <c r="B817">
        <v>2019</v>
      </c>
      <c r="C817">
        <v>1366790693</v>
      </c>
      <c r="D817" t="s">
        <v>342</v>
      </c>
      <c r="E817">
        <v>1</v>
      </c>
      <c r="F817">
        <v>0</v>
      </c>
      <c r="G817">
        <v>0</v>
      </c>
      <c r="H817">
        <v>0</v>
      </c>
      <c r="I817">
        <v>2847.15</v>
      </c>
      <c r="J817">
        <v>0</v>
      </c>
      <c r="K817">
        <v>0</v>
      </c>
      <c r="L817">
        <v>0</v>
      </c>
    </row>
    <row r="818" spans="1:12" hidden="1" x14ac:dyDescent="0.35">
      <c r="A818">
        <v>1</v>
      </c>
      <c r="B818">
        <v>2019</v>
      </c>
      <c r="C818">
        <v>1073585691</v>
      </c>
      <c r="D818" t="s">
        <v>98</v>
      </c>
      <c r="E818">
        <v>1</v>
      </c>
      <c r="F818">
        <v>0</v>
      </c>
      <c r="G818">
        <v>0</v>
      </c>
      <c r="H818">
        <v>0</v>
      </c>
      <c r="I818">
        <v>5489.63</v>
      </c>
      <c r="J818">
        <v>0</v>
      </c>
      <c r="K818">
        <v>0</v>
      </c>
      <c r="L818">
        <v>0</v>
      </c>
    </row>
    <row r="819" spans="1:12" hidden="1" x14ac:dyDescent="0.35">
      <c r="A819">
        <v>1</v>
      </c>
      <c r="B819">
        <v>2020</v>
      </c>
      <c r="C819">
        <v>1124072715</v>
      </c>
      <c r="D819" t="s">
        <v>95</v>
      </c>
      <c r="E819">
        <v>323</v>
      </c>
      <c r="F819">
        <v>134</v>
      </c>
      <c r="G819">
        <v>159</v>
      </c>
      <c r="H819">
        <v>54</v>
      </c>
      <c r="I819">
        <v>1500206.19</v>
      </c>
      <c r="J819">
        <v>743189.18</v>
      </c>
      <c r="K819">
        <v>736704.29</v>
      </c>
      <c r="L819">
        <v>316310.90999999997</v>
      </c>
    </row>
    <row r="820" spans="1:12" hidden="1" x14ac:dyDescent="0.35">
      <c r="A820">
        <v>1</v>
      </c>
      <c r="B820">
        <v>2020</v>
      </c>
      <c r="C820">
        <v>1013960962</v>
      </c>
      <c r="D820" t="s">
        <v>268</v>
      </c>
      <c r="E820">
        <v>1</v>
      </c>
      <c r="F820">
        <v>1</v>
      </c>
      <c r="G820">
        <v>1</v>
      </c>
      <c r="H820">
        <v>1</v>
      </c>
      <c r="I820">
        <v>8645.36</v>
      </c>
      <c r="J820">
        <v>8645.36</v>
      </c>
      <c r="K820">
        <v>8645.36</v>
      </c>
      <c r="L820">
        <v>8645.36</v>
      </c>
    </row>
    <row r="821" spans="1:12" hidden="1" x14ac:dyDescent="0.35">
      <c r="A821">
        <v>0</v>
      </c>
      <c r="B821">
        <v>2021</v>
      </c>
      <c r="C821">
        <v>1487644993</v>
      </c>
      <c r="D821" t="s">
        <v>129</v>
      </c>
      <c r="E821">
        <v>67</v>
      </c>
      <c r="F821">
        <v>23</v>
      </c>
      <c r="G821">
        <v>35</v>
      </c>
      <c r="H821">
        <v>9</v>
      </c>
      <c r="J821">
        <v>0</v>
      </c>
      <c r="K821">
        <v>0</v>
      </c>
      <c r="L821">
        <v>0</v>
      </c>
    </row>
    <row r="822" spans="1:12" hidden="1" x14ac:dyDescent="0.35">
      <c r="A822">
        <v>0</v>
      </c>
      <c r="B822">
        <v>2019</v>
      </c>
      <c r="C822">
        <v>1083605661</v>
      </c>
      <c r="D822" t="s">
        <v>198</v>
      </c>
      <c r="E822">
        <v>100</v>
      </c>
      <c r="F822">
        <v>33</v>
      </c>
      <c r="G822">
        <v>48</v>
      </c>
      <c r="H822">
        <v>6</v>
      </c>
      <c r="J822">
        <v>0</v>
      </c>
      <c r="K822">
        <v>0</v>
      </c>
      <c r="L822">
        <v>0</v>
      </c>
    </row>
    <row r="823" spans="1:12" hidden="1" x14ac:dyDescent="0.35">
      <c r="A823">
        <v>0</v>
      </c>
      <c r="B823">
        <v>2019</v>
      </c>
      <c r="C823">
        <v>1578554630</v>
      </c>
      <c r="D823" t="s">
        <v>210</v>
      </c>
      <c r="E823">
        <v>62</v>
      </c>
      <c r="F823">
        <v>18</v>
      </c>
      <c r="G823">
        <v>42</v>
      </c>
      <c r="H823">
        <v>9</v>
      </c>
      <c r="J823">
        <v>0</v>
      </c>
      <c r="K823">
        <v>0</v>
      </c>
      <c r="L823">
        <v>0</v>
      </c>
    </row>
    <row r="824" spans="1:12" hidden="1" x14ac:dyDescent="0.35">
      <c r="A824">
        <v>1</v>
      </c>
      <c r="B824">
        <v>2021</v>
      </c>
      <c r="C824">
        <v>1548374549</v>
      </c>
      <c r="D824" t="s">
        <v>29</v>
      </c>
      <c r="E824">
        <v>2170</v>
      </c>
      <c r="F824">
        <v>484</v>
      </c>
      <c r="G824">
        <v>880</v>
      </c>
      <c r="H824">
        <v>142</v>
      </c>
      <c r="I824">
        <v>11343507.49</v>
      </c>
      <c r="J824">
        <v>3489197.99</v>
      </c>
      <c r="K824">
        <v>4480532.97</v>
      </c>
      <c r="L824">
        <v>1002432.56</v>
      </c>
    </row>
    <row r="825" spans="1:12" hidden="1" x14ac:dyDescent="0.35">
      <c r="A825">
        <v>0</v>
      </c>
      <c r="B825">
        <v>2020</v>
      </c>
      <c r="C825">
        <v>1417027558</v>
      </c>
      <c r="D825" t="s">
        <v>28</v>
      </c>
      <c r="E825">
        <v>89</v>
      </c>
      <c r="F825">
        <v>35</v>
      </c>
      <c r="G825">
        <v>47</v>
      </c>
      <c r="H825">
        <v>15</v>
      </c>
      <c r="J825">
        <v>0</v>
      </c>
      <c r="K825">
        <v>0</v>
      </c>
      <c r="L825">
        <v>0</v>
      </c>
    </row>
    <row r="826" spans="1:12" hidden="1" x14ac:dyDescent="0.35">
      <c r="A826">
        <v>0</v>
      </c>
      <c r="B826">
        <v>2021</v>
      </c>
      <c r="C826">
        <v>1639179328</v>
      </c>
      <c r="D826" t="s">
        <v>86</v>
      </c>
      <c r="E826">
        <v>58</v>
      </c>
      <c r="F826">
        <v>20</v>
      </c>
      <c r="G826">
        <v>26</v>
      </c>
      <c r="H826">
        <v>6</v>
      </c>
      <c r="J826">
        <v>0</v>
      </c>
      <c r="K826">
        <v>0</v>
      </c>
      <c r="L826">
        <v>0</v>
      </c>
    </row>
    <row r="827" spans="1:12" hidden="1" x14ac:dyDescent="0.35">
      <c r="A827">
        <v>1</v>
      </c>
      <c r="B827">
        <v>2021</v>
      </c>
      <c r="C827">
        <v>1124062369</v>
      </c>
      <c r="D827" t="s">
        <v>3590</v>
      </c>
      <c r="E827">
        <v>3</v>
      </c>
      <c r="F827">
        <v>2</v>
      </c>
      <c r="G827">
        <v>3</v>
      </c>
      <c r="H827">
        <v>2</v>
      </c>
      <c r="I827">
        <v>19247.14</v>
      </c>
      <c r="J827">
        <v>15125.78</v>
      </c>
      <c r="K827">
        <v>19247.14</v>
      </c>
      <c r="L827">
        <v>15125.78</v>
      </c>
    </row>
    <row r="828" spans="1:12" hidden="1" x14ac:dyDescent="0.35">
      <c r="A828">
        <v>1</v>
      </c>
      <c r="B828">
        <v>2020</v>
      </c>
      <c r="C828">
        <v>1659387975</v>
      </c>
      <c r="D828" t="s">
        <v>342</v>
      </c>
      <c r="E828">
        <v>4</v>
      </c>
      <c r="F828">
        <v>0</v>
      </c>
      <c r="G828">
        <v>2</v>
      </c>
      <c r="H828">
        <v>0</v>
      </c>
      <c r="I828">
        <v>14817.01</v>
      </c>
      <c r="J828">
        <v>0</v>
      </c>
      <c r="K828">
        <v>5805.35</v>
      </c>
      <c r="L828">
        <v>0</v>
      </c>
    </row>
    <row r="829" spans="1:12" hidden="1" x14ac:dyDescent="0.35">
      <c r="A829">
        <v>1</v>
      </c>
      <c r="B829">
        <v>2020</v>
      </c>
      <c r="C829">
        <v>1790297547</v>
      </c>
      <c r="D829" t="s">
        <v>143</v>
      </c>
      <c r="E829">
        <v>1</v>
      </c>
      <c r="F829">
        <v>0</v>
      </c>
      <c r="G829">
        <v>1</v>
      </c>
      <c r="H829">
        <v>0</v>
      </c>
      <c r="I829">
        <v>4756.12</v>
      </c>
      <c r="J829">
        <v>0</v>
      </c>
      <c r="K829">
        <v>4756.12</v>
      </c>
      <c r="L829">
        <v>0</v>
      </c>
    </row>
    <row r="830" spans="1:12" hidden="1" x14ac:dyDescent="0.35">
      <c r="A830">
        <v>1</v>
      </c>
      <c r="B830">
        <v>2020</v>
      </c>
      <c r="C830">
        <v>1104859131</v>
      </c>
      <c r="D830" t="s">
        <v>263</v>
      </c>
      <c r="E830">
        <v>9</v>
      </c>
      <c r="F830">
        <v>0</v>
      </c>
      <c r="G830">
        <v>5</v>
      </c>
      <c r="H830">
        <v>0</v>
      </c>
      <c r="I830">
        <v>27872.63</v>
      </c>
      <c r="J830">
        <v>0</v>
      </c>
      <c r="K830">
        <v>18039.86</v>
      </c>
      <c r="L830">
        <v>0</v>
      </c>
    </row>
    <row r="831" spans="1:12" hidden="1" x14ac:dyDescent="0.35">
      <c r="A831">
        <v>1</v>
      </c>
      <c r="B831">
        <v>2019</v>
      </c>
      <c r="C831">
        <v>1861435042</v>
      </c>
      <c r="D831" t="s">
        <v>222</v>
      </c>
      <c r="E831">
        <v>5</v>
      </c>
      <c r="F831">
        <v>0</v>
      </c>
      <c r="G831">
        <v>3</v>
      </c>
      <c r="H831">
        <v>0</v>
      </c>
      <c r="I831">
        <v>17593.62</v>
      </c>
      <c r="J831">
        <v>0</v>
      </c>
      <c r="K831">
        <v>12000.1</v>
      </c>
      <c r="L831">
        <v>0</v>
      </c>
    </row>
    <row r="832" spans="1:12" hidden="1" x14ac:dyDescent="0.35">
      <c r="A832">
        <v>0</v>
      </c>
      <c r="B832">
        <v>2020</v>
      </c>
      <c r="C832">
        <v>1083605661</v>
      </c>
      <c r="D832" t="s">
        <v>198</v>
      </c>
      <c r="E832">
        <v>75</v>
      </c>
      <c r="F832">
        <v>21</v>
      </c>
      <c r="G832">
        <v>35</v>
      </c>
      <c r="H832">
        <v>4</v>
      </c>
      <c r="J832">
        <v>0</v>
      </c>
      <c r="K832">
        <v>0</v>
      </c>
      <c r="L832">
        <v>0</v>
      </c>
    </row>
    <row r="833" spans="1:12" hidden="1" x14ac:dyDescent="0.35">
      <c r="A833">
        <v>1</v>
      </c>
      <c r="B833">
        <v>2021</v>
      </c>
      <c r="C833">
        <v>1962579029</v>
      </c>
      <c r="D833" t="s">
        <v>257</v>
      </c>
      <c r="E833">
        <v>2</v>
      </c>
      <c r="F833">
        <v>2</v>
      </c>
      <c r="G833">
        <v>1</v>
      </c>
      <c r="H833">
        <v>1</v>
      </c>
      <c r="I833">
        <v>0</v>
      </c>
      <c r="J833">
        <v>0</v>
      </c>
      <c r="K833">
        <v>0</v>
      </c>
      <c r="L833">
        <v>0</v>
      </c>
    </row>
    <row r="834" spans="1:12" hidden="1" x14ac:dyDescent="0.35">
      <c r="A834">
        <v>1</v>
      </c>
      <c r="B834">
        <v>2021</v>
      </c>
      <c r="C834">
        <v>1447255153</v>
      </c>
      <c r="D834" t="s">
        <v>64</v>
      </c>
      <c r="E834">
        <v>403</v>
      </c>
      <c r="F834">
        <v>163</v>
      </c>
      <c r="G834">
        <v>232</v>
      </c>
      <c r="H834">
        <v>69</v>
      </c>
      <c r="I834">
        <v>2094972.32</v>
      </c>
      <c r="J834">
        <v>1081856.1100000001</v>
      </c>
      <c r="K834">
        <v>1125063.07</v>
      </c>
      <c r="L834">
        <v>444161.06</v>
      </c>
    </row>
    <row r="835" spans="1:12" hidden="1" x14ac:dyDescent="0.35">
      <c r="A835">
        <v>1</v>
      </c>
      <c r="B835">
        <v>2021</v>
      </c>
      <c r="C835">
        <v>1801457510</v>
      </c>
      <c r="D835" t="s">
        <v>3626</v>
      </c>
      <c r="E835">
        <v>1</v>
      </c>
      <c r="F835">
        <v>1</v>
      </c>
      <c r="G835">
        <v>0</v>
      </c>
      <c r="H835">
        <v>0</v>
      </c>
      <c r="I835">
        <v>10324.36</v>
      </c>
      <c r="J835">
        <v>10324.36</v>
      </c>
      <c r="K835">
        <v>0</v>
      </c>
      <c r="L835">
        <v>0</v>
      </c>
    </row>
    <row r="836" spans="1:12" hidden="1" x14ac:dyDescent="0.35">
      <c r="A836">
        <v>1</v>
      </c>
      <c r="B836">
        <v>2021</v>
      </c>
      <c r="C836">
        <v>1013924372</v>
      </c>
      <c r="D836" t="s">
        <v>261</v>
      </c>
      <c r="E836">
        <v>695</v>
      </c>
      <c r="F836">
        <v>198</v>
      </c>
      <c r="G836">
        <v>365</v>
      </c>
      <c r="H836">
        <v>70</v>
      </c>
      <c r="I836">
        <v>6206798.6799999997</v>
      </c>
      <c r="J836">
        <v>2562915.4700000002</v>
      </c>
      <c r="K836">
        <v>3201513.78</v>
      </c>
      <c r="L836">
        <v>946058.4</v>
      </c>
    </row>
    <row r="837" spans="1:12" hidden="1" x14ac:dyDescent="0.35">
      <c r="A837">
        <v>1</v>
      </c>
      <c r="B837">
        <v>2019</v>
      </c>
      <c r="C837">
        <v>1770593956</v>
      </c>
      <c r="D837" t="s">
        <v>36</v>
      </c>
      <c r="E837">
        <v>136</v>
      </c>
      <c r="F837">
        <v>36</v>
      </c>
      <c r="G837">
        <v>64</v>
      </c>
      <c r="H837">
        <v>8</v>
      </c>
      <c r="I837">
        <v>739360.2</v>
      </c>
      <c r="J837">
        <v>251691.86</v>
      </c>
      <c r="K837">
        <v>346434.34</v>
      </c>
      <c r="L837">
        <v>60663.11</v>
      </c>
    </row>
    <row r="838" spans="1:12" hidden="1" x14ac:dyDescent="0.35">
      <c r="A838">
        <v>1</v>
      </c>
      <c r="B838">
        <v>2019</v>
      </c>
      <c r="C838">
        <v>1346218294</v>
      </c>
      <c r="D838" t="s">
        <v>3704</v>
      </c>
      <c r="E838">
        <v>1</v>
      </c>
      <c r="F838">
        <v>1</v>
      </c>
      <c r="G838">
        <v>0</v>
      </c>
      <c r="H838">
        <v>0</v>
      </c>
      <c r="I838">
        <v>6688.57</v>
      </c>
      <c r="J838">
        <v>6688.57</v>
      </c>
      <c r="K838">
        <v>0</v>
      </c>
      <c r="L838">
        <v>0</v>
      </c>
    </row>
    <row r="839" spans="1:12" hidden="1" x14ac:dyDescent="0.35">
      <c r="A839">
        <v>1</v>
      </c>
      <c r="B839">
        <v>2019</v>
      </c>
      <c r="C839">
        <v>1619969219</v>
      </c>
      <c r="D839" t="s">
        <v>265</v>
      </c>
      <c r="E839">
        <v>1</v>
      </c>
      <c r="F839">
        <v>0</v>
      </c>
      <c r="G839">
        <v>0</v>
      </c>
      <c r="H839">
        <v>0</v>
      </c>
      <c r="I839">
        <v>3912.93</v>
      </c>
      <c r="J839">
        <v>0</v>
      </c>
      <c r="K839">
        <v>0</v>
      </c>
      <c r="L839">
        <v>0</v>
      </c>
    </row>
    <row r="840" spans="1:12" hidden="1" x14ac:dyDescent="0.35">
      <c r="A840">
        <v>1</v>
      </c>
      <c r="B840">
        <v>2019</v>
      </c>
      <c r="C840">
        <v>1780600577</v>
      </c>
      <c r="D840" t="s">
        <v>50</v>
      </c>
      <c r="E840">
        <v>437</v>
      </c>
      <c r="F840">
        <v>110</v>
      </c>
      <c r="G840">
        <v>204</v>
      </c>
      <c r="H840">
        <v>32</v>
      </c>
      <c r="I840">
        <v>2197931.89</v>
      </c>
      <c r="J840">
        <v>701356.79</v>
      </c>
      <c r="K840">
        <v>996766.61</v>
      </c>
      <c r="L840">
        <v>214375.13</v>
      </c>
    </row>
    <row r="841" spans="1:12" hidden="1" x14ac:dyDescent="0.35">
      <c r="A841">
        <v>1</v>
      </c>
      <c r="B841">
        <v>2020</v>
      </c>
      <c r="C841">
        <v>1972557379</v>
      </c>
      <c r="D841" t="s">
        <v>32</v>
      </c>
      <c r="E841">
        <v>88</v>
      </c>
      <c r="F841">
        <v>35</v>
      </c>
      <c r="G841">
        <v>47</v>
      </c>
      <c r="H841">
        <v>12</v>
      </c>
      <c r="I841">
        <v>414405.38</v>
      </c>
      <c r="J841">
        <v>195181.35</v>
      </c>
      <c r="K841">
        <v>219581.33</v>
      </c>
      <c r="L841">
        <v>74182.399999999994</v>
      </c>
    </row>
    <row r="842" spans="1:12" hidden="1" x14ac:dyDescent="0.35">
      <c r="A842">
        <v>1</v>
      </c>
      <c r="B842">
        <v>2020</v>
      </c>
      <c r="C842">
        <v>1407928500</v>
      </c>
      <c r="D842" t="s">
        <v>267</v>
      </c>
      <c r="E842">
        <v>1</v>
      </c>
      <c r="F842">
        <v>0</v>
      </c>
      <c r="G842">
        <v>1</v>
      </c>
      <c r="H842">
        <v>0</v>
      </c>
      <c r="I842">
        <v>3435.92</v>
      </c>
      <c r="J842">
        <v>0</v>
      </c>
      <c r="K842">
        <v>3435.92</v>
      </c>
      <c r="L842">
        <v>0</v>
      </c>
    </row>
    <row r="843" spans="1:12" hidden="1" x14ac:dyDescent="0.35">
      <c r="A843">
        <v>1</v>
      </c>
      <c r="B843">
        <v>2021</v>
      </c>
      <c r="C843">
        <v>1396728630</v>
      </c>
      <c r="D843" t="s">
        <v>3627</v>
      </c>
      <c r="E843">
        <v>1</v>
      </c>
      <c r="F843">
        <v>1</v>
      </c>
      <c r="G843">
        <v>0</v>
      </c>
      <c r="H843">
        <v>0</v>
      </c>
      <c r="I843">
        <v>2844.56</v>
      </c>
      <c r="J843">
        <v>2844.56</v>
      </c>
      <c r="K843">
        <v>0</v>
      </c>
      <c r="L843">
        <v>0</v>
      </c>
    </row>
    <row r="844" spans="1:12" hidden="1" x14ac:dyDescent="0.35">
      <c r="A844">
        <v>1</v>
      </c>
      <c r="B844">
        <v>2021</v>
      </c>
      <c r="C844">
        <v>1881659274</v>
      </c>
      <c r="D844" t="s">
        <v>42</v>
      </c>
      <c r="E844">
        <v>318</v>
      </c>
      <c r="F844">
        <v>81</v>
      </c>
      <c r="G844">
        <v>155</v>
      </c>
      <c r="H844">
        <v>13</v>
      </c>
      <c r="I844">
        <v>1873410.61</v>
      </c>
      <c r="J844">
        <v>626507.54</v>
      </c>
      <c r="K844">
        <v>849637.26</v>
      </c>
      <c r="L844">
        <v>99315.28</v>
      </c>
    </row>
    <row r="845" spans="1:12" hidden="1" x14ac:dyDescent="0.35">
      <c r="A845">
        <v>1</v>
      </c>
      <c r="B845">
        <v>2020</v>
      </c>
      <c r="C845">
        <v>1831220714</v>
      </c>
      <c r="D845" t="s">
        <v>233</v>
      </c>
      <c r="E845">
        <v>2</v>
      </c>
      <c r="F845">
        <v>0</v>
      </c>
      <c r="G845">
        <v>1</v>
      </c>
      <c r="H845">
        <v>0</v>
      </c>
      <c r="I845">
        <v>8815.86</v>
      </c>
      <c r="J845">
        <v>0</v>
      </c>
      <c r="K845">
        <v>5379.94</v>
      </c>
      <c r="L845">
        <v>0</v>
      </c>
    </row>
    <row r="846" spans="1:12" hidden="1" x14ac:dyDescent="0.35">
      <c r="A846">
        <v>1</v>
      </c>
      <c r="B846">
        <v>2021</v>
      </c>
      <c r="C846">
        <v>1598700940</v>
      </c>
      <c r="D846" t="s">
        <v>3577</v>
      </c>
      <c r="E846">
        <v>1</v>
      </c>
      <c r="F846">
        <v>0</v>
      </c>
      <c r="G846">
        <v>0</v>
      </c>
      <c r="H846">
        <v>0</v>
      </c>
      <c r="I846">
        <v>3755.64</v>
      </c>
      <c r="J846">
        <v>0</v>
      </c>
      <c r="K846">
        <v>0</v>
      </c>
      <c r="L846">
        <v>0</v>
      </c>
    </row>
    <row r="847" spans="1:12" hidden="1" x14ac:dyDescent="0.35">
      <c r="A847">
        <v>1</v>
      </c>
      <c r="B847">
        <v>2020</v>
      </c>
      <c r="C847">
        <v>1366547747</v>
      </c>
      <c r="D847" t="s">
        <v>3705</v>
      </c>
      <c r="E847">
        <v>1</v>
      </c>
      <c r="F847">
        <v>1</v>
      </c>
      <c r="G847">
        <v>1</v>
      </c>
      <c r="H847">
        <v>1</v>
      </c>
      <c r="I847">
        <v>4656.33</v>
      </c>
      <c r="J847">
        <v>4656.33</v>
      </c>
      <c r="K847">
        <v>4656.33</v>
      </c>
      <c r="L847">
        <v>4656.33</v>
      </c>
    </row>
    <row r="848" spans="1:12" hidden="1" x14ac:dyDescent="0.35">
      <c r="A848">
        <v>0</v>
      </c>
      <c r="B848">
        <v>2021</v>
      </c>
      <c r="C848">
        <v>1285717298</v>
      </c>
      <c r="D848" t="s">
        <v>46</v>
      </c>
      <c r="E848">
        <v>13</v>
      </c>
      <c r="F848">
        <v>4</v>
      </c>
      <c r="G848">
        <v>5</v>
      </c>
      <c r="H848">
        <v>0</v>
      </c>
      <c r="J848">
        <v>0</v>
      </c>
      <c r="K848">
        <v>0</v>
      </c>
      <c r="L848">
        <v>0</v>
      </c>
    </row>
    <row r="849" spans="1:12" hidden="1" x14ac:dyDescent="0.35">
      <c r="A849">
        <v>1</v>
      </c>
      <c r="B849">
        <v>2021</v>
      </c>
      <c r="C849">
        <v>1477902641</v>
      </c>
      <c r="D849" t="s">
        <v>342</v>
      </c>
      <c r="E849">
        <v>3</v>
      </c>
      <c r="F849">
        <v>1</v>
      </c>
      <c r="G849">
        <v>1</v>
      </c>
      <c r="H849">
        <v>0</v>
      </c>
      <c r="I849">
        <v>10594.71</v>
      </c>
      <c r="J849">
        <v>1864.5</v>
      </c>
      <c r="K849">
        <v>5250.93</v>
      </c>
      <c r="L849">
        <v>0</v>
      </c>
    </row>
    <row r="850" spans="1:12" x14ac:dyDescent="0.35">
      <c r="A850">
        <v>1</v>
      </c>
      <c r="B850">
        <v>2021</v>
      </c>
      <c r="C850">
        <v>1093777492</v>
      </c>
      <c r="D850" t="s">
        <v>16</v>
      </c>
      <c r="E850">
        <v>4911</v>
      </c>
      <c r="F850">
        <v>1120</v>
      </c>
      <c r="G850">
        <v>1631</v>
      </c>
      <c r="H850">
        <v>330</v>
      </c>
      <c r="I850">
        <v>33710196.82</v>
      </c>
      <c r="J850">
        <v>10096186.949999999</v>
      </c>
      <c r="K850">
        <v>11054403.48</v>
      </c>
      <c r="L850">
        <v>2952900.99</v>
      </c>
    </row>
    <row r="851" spans="1:12" hidden="1" x14ac:dyDescent="0.35">
      <c r="A851">
        <v>1</v>
      </c>
      <c r="B851">
        <v>2019</v>
      </c>
      <c r="C851">
        <v>1699709576</v>
      </c>
      <c r="D851" t="s">
        <v>17</v>
      </c>
      <c r="E851">
        <v>68</v>
      </c>
      <c r="F851">
        <v>26</v>
      </c>
      <c r="G851">
        <v>41</v>
      </c>
      <c r="H851">
        <v>11</v>
      </c>
      <c r="I851">
        <v>341907.33</v>
      </c>
      <c r="J851">
        <v>149314.20000000001</v>
      </c>
      <c r="K851">
        <v>196050.09</v>
      </c>
      <c r="L851">
        <v>60888.89</v>
      </c>
    </row>
    <row r="852" spans="1:12" hidden="1" x14ac:dyDescent="0.35">
      <c r="A852">
        <v>0</v>
      </c>
      <c r="B852">
        <v>2019</v>
      </c>
      <c r="C852">
        <v>1902800352</v>
      </c>
      <c r="D852" t="s">
        <v>43</v>
      </c>
      <c r="E852">
        <v>28</v>
      </c>
      <c r="F852">
        <v>11</v>
      </c>
      <c r="G852">
        <v>16</v>
      </c>
      <c r="H852">
        <v>3</v>
      </c>
      <c r="J852">
        <v>0</v>
      </c>
      <c r="K852">
        <v>0</v>
      </c>
      <c r="L852">
        <v>0</v>
      </c>
    </row>
    <row r="853" spans="1:12" hidden="1" x14ac:dyDescent="0.35">
      <c r="A853">
        <v>1</v>
      </c>
      <c r="B853">
        <v>2021</v>
      </c>
      <c r="C853">
        <v>1164481529</v>
      </c>
      <c r="D853" t="s">
        <v>112</v>
      </c>
      <c r="E853">
        <v>264</v>
      </c>
      <c r="F853">
        <v>125</v>
      </c>
      <c r="G853">
        <v>122</v>
      </c>
      <c r="H853">
        <v>35</v>
      </c>
      <c r="I853">
        <v>1284583.07</v>
      </c>
      <c r="J853">
        <v>719458.26</v>
      </c>
      <c r="K853">
        <v>551554.21</v>
      </c>
      <c r="L853">
        <v>200232.57</v>
      </c>
    </row>
    <row r="854" spans="1:12" hidden="1" x14ac:dyDescent="0.35">
      <c r="A854">
        <v>1</v>
      </c>
      <c r="B854">
        <v>2021</v>
      </c>
      <c r="C854">
        <v>1902800352</v>
      </c>
      <c r="D854" t="s">
        <v>43</v>
      </c>
      <c r="E854">
        <v>211</v>
      </c>
      <c r="F854">
        <v>60</v>
      </c>
      <c r="G854">
        <v>84</v>
      </c>
      <c r="H854">
        <v>19</v>
      </c>
      <c r="I854">
        <v>779475.34</v>
      </c>
      <c r="J854">
        <v>284139.74</v>
      </c>
      <c r="K854">
        <v>310426.09999999998</v>
      </c>
      <c r="L854">
        <v>91016.57</v>
      </c>
    </row>
    <row r="855" spans="1:12" hidden="1" x14ac:dyDescent="0.35">
      <c r="A855">
        <v>1</v>
      </c>
      <c r="B855">
        <v>2021</v>
      </c>
      <c r="C855">
        <v>1134125016</v>
      </c>
      <c r="D855" t="s">
        <v>211</v>
      </c>
      <c r="E855">
        <v>1</v>
      </c>
      <c r="F855">
        <v>1</v>
      </c>
      <c r="G855">
        <v>0</v>
      </c>
      <c r="H855">
        <v>0</v>
      </c>
      <c r="I855">
        <v>8430.61</v>
      </c>
      <c r="J855">
        <v>8430.61</v>
      </c>
      <c r="K855">
        <v>0</v>
      </c>
      <c r="L855">
        <v>0</v>
      </c>
    </row>
    <row r="856" spans="1:12" hidden="1" x14ac:dyDescent="0.35">
      <c r="A856">
        <v>0</v>
      </c>
      <c r="B856">
        <v>2020</v>
      </c>
      <c r="C856">
        <v>1912992215</v>
      </c>
      <c r="D856" t="s">
        <v>229</v>
      </c>
      <c r="E856">
        <v>21</v>
      </c>
      <c r="F856">
        <v>9</v>
      </c>
      <c r="G856">
        <v>10</v>
      </c>
      <c r="H856">
        <v>3</v>
      </c>
      <c r="J856">
        <v>0</v>
      </c>
      <c r="K856">
        <v>0</v>
      </c>
      <c r="L856">
        <v>0</v>
      </c>
    </row>
    <row r="857" spans="1:12" hidden="1" x14ac:dyDescent="0.35">
      <c r="A857">
        <v>1</v>
      </c>
      <c r="B857">
        <v>2020</v>
      </c>
      <c r="C857">
        <v>1215916002</v>
      </c>
      <c r="D857" t="s">
        <v>238</v>
      </c>
      <c r="E857">
        <v>4</v>
      </c>
      <c r="F857">
        <v>2</v>
      </c>
      <c r="G857">
        <v>0</v>
      </c>
      <c r="H857">
        <v>0</v>
      </c>
      <c r="I857">
        <v>16216.29</v>
      </c>
      <c r="J857">
        <v>0</v>
      </c>
      <c r="K857">
        <v>0</v>
      </c>
      <c r="L857">
        <v>0</v>
      </c>
    </row>
    <row r="858" spans="1:12" hidden="1" x14ac:dyDescent="0.35">
      <c r="A858">
        <v>1</v>
      </c>
      <c r="B858">
        <v>2019</v>
      </c>
      <c r="C858">
        <v>1740389154</v>
      </c>
      <c r="D858" t="s">
        <v>26</v>
      </c>
      <c r="E858">
        <v>981</v>
      </c>
      <c r="F858">
        <v>326</v>
      </c>
      <c r="G858">
        <v>498</v>
      </c>
      <c r="H858">
        <v>76</v>
      </c>
      <c r="I858">
        <v>5010479.78</v>
      </c>
      <c r="J858">
        <v>2059501.87</v>
      </c>
      <c r="K858">
        <v>2414782.0099999998</v>
      </c>
      <c r="L858">
        <v>508496.53</v>
      </c>
    </row>
    <row r="859" spans="1:12" hidden="1" x14ac:dyDescent="0.35">
      <c r="A859">
        <v>0</v>
      </c>
      <c r="B859">
        <v>2019</v>
      </c>
      <c r="C859">
        <v>1043394745</v>
      </c>
      <c r="D859" t="s">
        <v>144</v>
      </c>
      <c r="E859">
        <v>21</v>
      </c>
      <c r="F859">
        <v>9</v>
      </c>
      <c r="G859">
        <v>9</v>
      </c>
      <c r="H859">
        <v>1</v>
      </c>
      <c r="J859">
        <v>0</v>
      </c>
      <c r="K859">
        <v>0</v>
      </c>
      <c r="L859">
        <v>0</v>
      </c>
    </row>
    <row r="860" spans="1:12" hidden="1" x14ac:dyDescent="0.35">
      <c r="A860">
        <v>1</v>
      </c>
      <c r="B860">
        <v>2021</v>
      </c>
      <c r="C860">
        <v>1194790055</v>
      </c>
      <c r="D860" t="s">
        <v>3578</v>
      </c>
      <c r="E860">
        <v>1</v>
      </c>
      <c r="F860">
        <v>0</v>
      </c>
      <c r="G860">
        <v>1</v>
      </c>
      <c r="H860">
        <v>0</v>
      </c>
      <c r="I860">
        <v>3077.68</v>
      </c>
      <c r="J860">
        <v>0</v>
      </c>
      <c r="K860">
        <v>3077.68</v>
      </c>
      <c r="L860">
        <v>0</v>
      </c>
    </row>
    <row r="861" spans="1:12" hidden="1" x14ac:dyDescent="0.35">
      <c r="A861">
        <v>1</v>
      </c>
      <c r="B861">
        <v>2021</v>
      </c>
      <c r="C861">
        <v>1891753034</v>
      </c>
      <c r="D861" t="s">
        <v>135</v>
      </c>
      <c r="E861">
        <v>73</v>
      </c>
      <c r="F861">
        <v>36</v>
      </c>
      <c r="G861">
        <v>26</v>
      </c>
      <c r="H861">
        <v>8</v>
      </c>
      <c r="I861">
        <v>242640.02</v>
      </c>
      <c r="J861">
        <v>125918.18</v>
      </c>
      <c r="K861">
        <v>94045.17</v>
      </c>
      <c r="L861">
        <v>36458.620000000003</v>
      </c>
    </row>
    <row r="862" spans="1:12" hidden="1" x14ac:dyDescent="0.35">
      <c r="A862">
        <v>1</v>
      </c>
      <c r="B862">
        <v>2020</v>
      </c>
      <c r="C862">
        <v>1972604460</v>
      </c>
      <c r="D862" t="s">
        <v>227</v>
      </c>
      <c r="E862">
        <v>32</v>
      </c>
      <c r="F862">
        <v>12</v>
      </c>
      <c r="G862">
        <v>12</v>
      </c>
      <c r="H862">
        <v>2</v>
      </c>
      <c r="I862">
        <v>97654.83</v>
      </c>
      <c r="J862">
        <v>42573.84</v>
      </c>
      <c r="K862">
        <v>34211.01</v>
      </c>
      <c r="L862">
        <v>6010.52</v>
      </c>
    </row>
    <row r="863" spans="1:12" hidden="1" x14ac:dyDescent="0.35">
      <c r="A863">
        <v>1</v>
      </c>
      <c r="B863">
        <v>2021</v>
      </c>
      <c r="C863">
        <v>1962463851</v>
      </c>
      <c r="D863" t="s">
        <v>158</v>
      </c>
      <c r="E863">
        <v>1</v>
      </c>
      <c r="F863">
        <v>1</v>
      </c>
      <c r="G863">
        <v>0</v>
      </c>
      <c r="H863">
        <v>0</v>
      </c>
      <c r="I863">
        <v>5721.91</v>
      </c>
      <c r="J863">
        <v>5721.91</v>
      </c>
      <c r="K863">
        <v>0</v>
      </c>
      <c r="L863">
        <v>0</v>
      </c>
    </row>
    <row r="864" spans="1:12" hidden="1" x14ac:dyDescent="0.35">
      <c r="A864">
        <v>1</v>
      </c>
      <c r="B864">
        <v>2021</v>
      </c>
      <c r="C864">
        <v>1033107743</v>
      </c>
      <c r="D864" t="s">
        <v>138</v>
      </c>
      <c r="E864">
        <v>1541</v>
      </c>
      <c r="F864">
        <v>573</v>
      </c>
      <c r="G864">
        <v>577</v>
      </c>
      <c r="H864">
        <v>130</v>
      </c>
      <c r="I864">
        <v>10488248.939999999</v>
      </c>
      <c r="J864">
        <v>5093013.33</v>
      </c>
      <c r="K864">
        <v>3494017.15</v>
      </c>
      <c r="L864">
        <v>1102731.3500000001</v>
      </c>
    </row>
    <row r="865" spans="1:12" hidden="1" x14ac:dyDescent="0.35">
      <c r="A865">
        <v>1</v>
      </c>
      <c r="B865">
        <v>2020</v>
      </c>
      <c r="C865">
        <v>1548367873</v>
      </c>
      <c r="D865" t="s">
        <v>47</v>
      </c>
      <c r="E865">
        <v>612</v>
      </c>
      <c r="F865">
        <v>193</v>
      </c>
      <c r="G865">
        <v>288</v>
      </c>
      <c r="H865">
        <v>59</v>
      </c>
      <c r="I865">
        <v>3312061.22</v>
      </c>
      <c r="J865">
        <v>1319477.8799999999</v>
      </c>
      <c r="K865">
        <v>1521117.41</v>
      </c>
      <c r="L865">
        <v>427065.23</v>
      </c>
    </row>
    <row r="866" spans="1:12" hidden="1" x14ac:dyDescent="0.35">
      <c r="A866">
        <v>0</v>
      </c>
      <c r="B866">
        <v>2019</v>
      </c>
      <c r="C866">
        <v>1831151455</v>
      </c>
      <c r="D866" t="s">
        <v>282</v>
      </c>
      <c r="E866">
        <v>1</v>
      </c>
      <c r="F866">
        <v>0</v>
      </c>
      <c r="G866">
        <v>0</v>
      </c>
      <c r="H866">
        <v>0</v>
      </c>
      <c r="J866">
        <v>0</v>
      </c>
      <c r="K866">
        <v>0</v>
      </c>
      <c r="L866">
        <v>0</v>
      </c>
    </row>
    <row r="867" spans="1:12" hidden="1" x14ac:dyDescent="0.35">
      <c r="A867">
        <v>1</v>
      </c>
      <c r="B867">
        <v>2021</v>
      </c>
      <c r="C867">
        <v>1649263880</v>
      </c>
      <c r="D867" t="s">
        <v>312</v>
      </c>
      <c r="E867">
        <v>1</v>
      </c>
      <c r="F867">
        <v>0</v>
      </c>
      <c r="G867">
        <v>0</v>
      </c>
      <c r="H867">
        <v>0</v>
      </c>
      <c r="I867">
        <v>3797.36</v>
      </c>
      <c r="J867">
        <v>0</v>
      </c>
      <c r="K867">
        <v>0</v>
      </c>
      <c r="L867">
        <v>0</v>
      </c>
    </row>
    <row r="868" spans="1:12" hidden="1" x14ac:dyDescent="0.35">
      <c r="A868">
        <v>1</v>
      </c>
      <c r="B868">
        <v>2020</v>
      </c>
      <c r="C868">
        <v>1407813603</v>
      </c>
      <c r="D868" t="s">
        <v>225</v>
      </c>
      <c r="E868">
        <v>1</v>
      </c>
      <c r="F868">
        <v>0</v>
      </c>
      <c r="G868">
        <v>0</v>
      </c>
      <c r="H868">
        <v>0</v>
      </c>
      <c r="I868">
        <v>3034.34</v>
      </c>
      <c r="J868">
        <v>0</v>
      </c>
      <c r="K868">
        <v>0</v>
      </c>
      <c r="L868">
        <v>0</v>
      </c>
    </row>
    <row r="869" spans="1:12" hidden="1" x14ac:dyDescent="0.35">
      <c r="A869">
        <v>1</v>
      </c>
      <c r="B869">
        <v>2019</v>
      </c>
      <c r="C869">
        <v>1063400539</v>
      </c>
      <c r="D869" t="s">
        <v>287</v>
      </c>
      <c r="E869">
        <v>82</v>
      </c>
      <c r="F869">
        <v>30</v>
      </c>
      <c r="G869">
        <v>30</v>
      </c>
      <c r="H869">
        <v>10</v>
      </c>
      <c r="I869">
        <v>307575.73</v>
      </c>
      <c r="J869">
        <v>142167.48000000001</v>
      </c>
      <c r="K869">
        <v>110464.9</v>
      </c>
      <c r="L869">
        <v>48370.97</v>
      </c>
    </row>
    <row r="870" spans="1:12" hidden="1" x14ac:dyDescent="0.35">
      <c r="A870">
        <v>1</v>
      </c>
      <c r="B870">
        <v>2020</v>
      </c>
      <c r="C870">
        <v>1598713745</v>
      </c>
      <c r="D870" t="s">
        <v>199</v>
      </c>
      <c r="E870">
        <v>384</v>
      </c>
      <c r="F870">
        <v>115</v>
      </c>
      <c r="G870">
        <v>162</v>
      </c>
      <c r="H870">
        <v>29</v>
      </c>
      <c r="I870">
        <v>1676892.02</v>
      </c>
      <c r="J870">
        <v>629822.18999999994</v>
      </c>
      <c r="K870">
        <v>659943.38</v>
      </c>
      <c r="L870">
        <v>156017.85999999999</v>
      </c>
    </row>
    <row r="871" spans="1:12" hidden="1" x14ac:dyDescent="0.35">
      <c r="A871">
        <v>0</v>
      </c>
      <c r="B871">
        <v>2020</v>
      </c>
      <c r="C871">
        <v>1467469023</v>
      </c>
      <c r="D871" t="s">
        <v>15</v>
      </c>
      <c r="E871">
        <v>81</v>
      </c>
      <c r="F871">
        <v>19</v>
      </c>
      <c r="G871">
        <v>38</v>
      </c>
      <c r="H871">
        <v>3</v>
      </c>
      <c r="J871">
        <v>0</v>
      </c>
      <c r="K871">
        <v>0</v>
      </c>
      <c r="L871">
        <v>0</v>
      </c>
    </row>
    <row r="872" spans="1:12" hidden="1" x14ac:dyDescent="0.35">
      <c r="A872">
        <v>1</v>
      </c>
      <c r="B872">
        <v>2019</v>
      </c>
      <c r="C872">
        <v>1376546440</v>
      </c>
      <c r="D872" t="s">
        <v>59</v>
      </c>
      <c r="E872">
        <v>222</v>
      </c>
      <c r="F872">
        <v>73</v>
      </c>
      <c r="G872">
        <v>105</v>
      </c>
      <c r="H872">
        <v>31</v>
      </c>
      <c r="I872">
        <v>888487.04</v>
      </c>
      <c r="J872">
        <v>369807.05</v>
      </c>
      <c r="K872">
        <v>415639.67</v>
      </c>
      <c r="L872">
        <v>161184.79</v>
      </c>
    </row>
    <row r="873" spans="1:12" hidden="1" x14ac:dyDescent="0.35">
      <c r="A873">
        <v>1</v>
      </c>
      <c r="B873">
        <v>2021</v>
      </c>
      <c r="C873">
        <v>1134194038</v>
      </c>
      <c r="D873" t="s">
        <v>246</v>
      </c>
      <c r="E873">
        <v>3</v>
      </c>
      <c r="F873">
        <v>1</v>
      </c>
      <c r="G873">
        <v>2</v>
      </c>
      <c r="H873">
        <v>1</v>
      </c>
      <c r="I873">
        <v>18027.82</v>
      </c>
      <c r="J873">
        <v>8223.43</v>
      </c>
      <c r="K873">
        <v>13271.7</v>
      </c>
      <c r="L873">
        <v>8223.43</v>
      </c>
    </row>
    <row r="874" spans="1:12" hidden="1" x14ac:dyDescent="0.35">
      <c r="A874">
        <v>1</v>
      </c>
      <c r="B874">
        <v>2020</v>
      </c>
      <c r="C874">
        <v>1548366404</v>
      </c>
      <c r="D874" t="s">
        <v>264</v>
      </c>
      <c r="E874">
        <v>2</v>
      </c>
      <c r="F874">
        <v>2</v>
      </c>
      <c r="G874">
        <v>0</v>
      </c>
      <c r="H874">
        <v>0</v>
      </c>
      <c r="I874">
        <v>9688.7999999999993</v>
      </c>
      <c r="J874">
        <v>9688.7999999999993</v>
      </c>
      <c r="K874">
        <v>0</v>
      </c>
      <c r="L874">
        <v>0</v>
      </c>
    </row>
    <row r="875" spans="1:12" hidden="1" x14ac:dyDescent="0.35">
      <c r="A875">
        <v>1</v>
      </c>
      <c r="B875">
        <v>2021</v>
      </c>
      <c r="C875">
        <v>1619964806</v>
      </c>
      <c r="D875" t="s">
        <v>3579</v>
      </c>
      <c r="E875">
        <v>1</v>
      </c>
      <c r="F875">
        <v>0</v>
      </c>
      <c r="G875">
        <v>0</v>
      </c>
      <c r="H875">
        <v>0</v>
      </c>
      <c r="I875">
        <v>3797.36</v>
      </c>
      <c r="J875">
        <v>0</v>
      </c>
      <c r="K875">
        <v>0</v>
      </c>
      <c r="L875">
        <v>0</v>
      </c>
    </row>
    <row r="876" spans="1:12" hidden="1" x14ac:dyDescent="0.35">
      <c r="A876">
        <v>0</v>
      </c>
      <c r="B876">
        <v>2020</v>
      </c>
      <c r="C876">
        <v>1639209596</v>
      </c>
      <c r="D876" t="s">
        <v>169</v>
      </c>
      <c r="E876">
        <v>1</v>
      </c>
      <c r="F876">
        <v>1</v>
      </c>
      <c r="G876">
        <v>1</v>
      </c>
      <c r="H876">
        <v>1</v>
      </c>
    </row>
    <row r="877" spans="1:12" hidden="1" x14ac:dyDescent="0.35">
      <c r="A877">
        <v>1</v>
      </c>
      <c r="B877">
        <v>2020</v>
      </c>
      <c r="C877">
        <v>1811992084</v>
      </c>
      <c r="D877" t="s">
        <v>342</v>
      </c>
      <c r="E877">
        <v>1</v>
      </c>
      <c r="F877">
        <v>0</v>
      </c>
      <c r="G877">
        <v>0</v>
      </c>
      <c r="H877">
        <v>0</v>
      </c>
      <c r="I877">
        <v>3551.97</v>
      </c>
      <c r="J877">
        <v>0</v>
      </c>
      <c r="K877">
        <v>0</v>
      </c>
      <c r="L877">
        <v>0</v>
      </c>
    </row>
    <row r="878" spans="1:12" hidden="1" x14ac:dyDescent="0.35">
      <c r="A878">
        <v>0</v>
      </c>
      <c r="B878">
        <v>2021</v>
      </c>
      <c r="C878">
        <v>1659330173</v>
      </c>
      <c r="D878" t="s">
        <v>25</v>
      </c>
      <c r="E878">
        <v>27</v>
      </c>
      <c r="F878">
        <v>9</v>
      </c>
      <c r="G878">
        <v>14</v>
      </c>
      <c r="H878">
        <v>1</v>
      </c>
      <c r="J878">
        <v>0</v>
      </c>
      <c r="K878">
        <v>0</v>
      </c>
      <c r="L878">
        <v>0</v>
      </c>
    </row>
    <row r="879" spans="1:12" hidden="1" x14ac:dyDescent="0.35">
      <c r="A879">
        <v>1</v>
      </c>
      <c r="B879">
        <v>2021</v>
      </c>
      <c r="C879">
        <v>1295789907</v>
      </c>
      <c r="D879" t="s">
        <v>124</v>
      </c>
      <c r="E879">
        <v>1</v>
      </c>
      <c r="F879">
        <v>1</v>
      </c>
      <c r="G879">
        <v>1</v>
      </c>
      <c r="H879">
        <v>1</v>
      </c>
      <c r="I879">
        <v>5689.19</v>
      </c>
      <c r="J879">
        <v>5689.19</v>
      </c>
      <c r="K879">
        <v>5689.19</v>
      </c>
      <c r="L879">
        <v>5689.19</v>
      </c>
    </row>
    <row r="880" spans="1:12" hidden="1" x14ac:dyDescent="0.35">
      <c r="A880">
        <v>0</v>
      </c>
      <c r="B880">
        <v>2020</v>
      </c>
      <c r="C880">
        <v>1720414154</v>
      </c>
      <c r="D880" t="s">
        <v>189</v>
      </c>
      <c r="E880">
        <v>9</v>
      </c>
      <c r="F880">
        <v>0</v>
      </c>
      <c r="G880">
        <v>7</v>
      </c>
      <c r="H880">
        <v>0</v>
      </c>
      <c r="J880">
        <v>0</v>
      </c>
      <c r="K880">
        <v>0</v>
      </c>
      <c r="L880">
        <v>0</v>
      </c>
    </row>
    <row r="881" spans="1:12" hidden="1" x14ac:dyDescent="0.35">
      <c r="A881">
        <v>1</v>
      </c>
      <c r="B881">
        <v>2021</v>
      </c>
      <c r="C881">
        <v>1730692344</v>
      </c>
      <c r="D881" t="s">
        <v>143</v>
      </c>
      <c r="E881">
        <v>3</v>
      </c>
      <c r="F881">
        <v>1</v>
      </c>
      <c r="G881">
        <v>3</v>
      </c>
      <c r="H881">
        <v>1</v>
      </c>
      <c r="I881">
        <v>19145.16</v>
      </c>
      <c r="J881">
        <v>8430.61</v>
      </c>
      <c r="K881">
        <v>19145.16</v>
      </c>
      <c r="L881">
        <v>8430.61</v>
      </c>
    </row>
    <row r="882" spans="1:12" hidden="1" x14ac:dyDescent="0.35">
      <c r="A882">
        <v>1</v>
      </c>
      <c r="B882">
        <v>2020</v>
      </c>
      <c r="C882">
        <v>1710977012</v>
      </c>
      <c r="D882" t="s">
        <v>49</v>
      </c>
      <c r="E882">
        <v>360</v>
      </c>
      <c r="F882">
        <v>128</v>
      </c>
      <c r="G882">
        <v>135</v>
      </c>
      <c r="H882">
        <v>40</v>
      </c>
      <c r="I882">
        <v>2051591.28</v>
      </c>
      <c r="J882">
        <v>930462.6</v>
      </c>
      <c r="K882">
        <v>746796.38</v>
      </c>
      <c r="L882">
        <v>283403.40999999997</v>
      </c>
    </row>
    <row r="883" spans="1:12" hidden="1" x14ac:dyDescent="0.35">
      <c r="A883">
        <v>1</v>
      </c>
      <c r="B883">
        <v>2019</v>
      </c>
      <c r="C883">
        <v>1750371522</v>
      </c>
      <c r="D883" t="s">
        <v>284</v>
      </c>
      <c r="E883">
        <v>2</v>
      </c>
      <c r="F883">
        <v>0</v>
      </c>
      <c r="G883">
        <v>0</v>
      </c>
      <c r="H883">
        <v>0</v>
      </c>
      <c r="I883">
        <v>39598.589999999997</v>
      </c>
      <c r="J883">
        <v>0</v>
      </c>
      <c r="K883">
        <v>0</v>
      </c>
      <c r="L883">
        <v>0</v>
      </c>
    </row>
    <row r="884" spans="1:12" hidden="1" x14ac:dyDescent="0.35">
      <c r="A884">
        <v>1</v>
      </c>
      <c r="B884">
        <v>2021</v>
      </c>
      <c r="C884">
        <v>1043224355</v>
      </c>
      <c r="D884" t="s">
        <v>53</v>
      </c>
      <c r="E884">
        <v>905</v>
      </c>
      <c r="F884">
        <v>284</v>
      </c>
      <c r="G884">
        <v>468</v>
      </c>
      <c r="H884">
        <v>98</v>
      </c>
      <c r="I884">
        <v>10367052.130000001</v>
      </c>
      <c r="J884">
        <v>4465090.8499999996</v>
      </c>
      <c r="K884">
        <v>4985496.04</v>
      </c>
      <c r="L884">
        <v>1506332.46</v>
      </c>
    </row>
    <row r="885" spans="1:12" hidden="1" x14ac:dyDescent="0.35">
      <c r="A885">
        <v>1</v>
      </c>
      <c r="B885">
        <v>2021</v>
      </c>
      <c r="C885">
        <v>1770593956</v>
      </c>
      <c r="D885" t="s">
        <v>36</v>
      </c>
      <c r="E885">
        <v>139</v>
      </c>
      <c r="F885">
        <v>40</v>
      </c>
      <c r="G885">
        <v>51</v>
      </c>
      <c r="H885">
        <v>6</v>
      </c>
      <c r="I885">
        <v>594229.31999999995</v>
      </c>
      <c r="J885">
        <v>218810.83</v>
      </c>
      <c r="K885">
        <v>202943.66</v>
      </c>
      <c r="L885">
        <v>33829.54</v>
      </c>
    </row>
    <row r="886" spans="1:12" hidden="1" x14ac:dyDescent="0.35">
      <c r="A886">
        <v>1</v>
      </c>
      <c r="B886">
        <v>2021</v>
      </c>
      <c r="C886">
        <v>1649260845</v>
      </c>
      <c r="D886" t="s">
        <v>40</v>
      </c>
      <c r="E886">
        <v>5</v>
      </c>
      <c r="F886">
        <v>2</v>
      </c>
      <c r="G886">
        <v>1</v>
      </c>
      <c r="H886">
        <v>0</v>
      </c>
      <c r="I886">
        <v>27830.99</v>
      </c>
      <c r="J886">
        <v>12785.47</v>
      </c>
      <c r="K886">
        <v>3034.34</v>
      </c>
      <c r="L886">
        <v>0</v>
      </c>
    </row>
    <row r="887" spans="1:12" hidden="1" x14ac:dyDescent="0.35">
      <c r="A887">
        <v>1</v>
      </c>
      <c r="B887">
        <v>2019</v>
      </c>
      <c r="C887">
        <v>1548217763</v>
      </c>
      <c r="D887" t="s">
        <v>254</v>
      </c>
      <c r="E887">
        <v>223</v>
      </c>
      <c r="F887">
        <v>74</v>
      </c>
      <c r="G887">
        <v>107</v>
      </c>
      <c r="H887">
        <v>17</v>
      </c>
      <c r="I887">
        <v>1161917.57</v>
      </c>
      <c r="J887">
        <v>494480.56</v>
      </c>
      <c r="K887">
        <v>517188.63</v>
      </c>
      <c r="L887">
        <v>115044.46</v>
      </c>
    </row>
    <row r="888" spans="1:12" hidden="1" x14ac:dyDescent="0.35">
      <c r="A888">
        <v>1</v>
      </c>
      <c r="B888">
        <v>2021</v>
      </c>
      <c r="C888">
        <v>1346285657</v>
      </c>
      <c r="D888" t="s">
        <v>228</v>
      </c>
      <c r="E888">
        <v>923</v>
      </c>
      <c r="F888">
        <v>287</v>
      </c>
      <c r="G888">
        <v>287</v>
      </c>
      <c r="H888">
        <v>44</v>
      </c>
      <c r="I888">
        <v>5181664.2</v>
      </c>
      <c r="J888">
        <v>2108303.1</v>
      </c>
      <c r="K888">
        <v>1439508.85</v>
      </c>
      <c r="L888">
        <v>299741.21000000002</v>
      </c>
    </row>
    <row r="889" spans="1:12" hidden="1" x14ac:dyDescent="0.35">
      <c r="A889">
        <v>0</v>
      </c>
      <c r="B889">
        <v>2019</v>
      </c>
      <c r="C889">
        <v>1205877172</v>
      </c>
      <c r="D889" t="s">
        <v>177</v>
      </c>
      <c r="E889">
        <v>6</v>
      </c>
      <c r="F889">
        <v>2</v>
      </c>
      <c r="G889">
        <v>2</v>
      </c>
      <c r="H889">
        <v>1</v>
      </c>
      <c r="J889">
        <v>0</v>
      </c>
      <c r="K889">
        <v>0</v>
      </c>
      <c r="L889">
        <v>0</v>
      </c>
    </row>
    <row r="890" spans="1:12" hidden="1" x14ac:dyDescent="0.35">
      <c r="A890">
        <v>1</v>
      </c>
      <c r="B890">
        <v>2021</v>
      </c>
      <c r="C890">
        <v>1144266024</v>
      </c>
      <c r="D890" t="s">
        <v>3566</v>
      </c>
      <c r="E890">
        <v>1</v>
      </c>
      <c r="F890">
        <v>0</v>
      </c>
      <c r="G890">
        <v>1</v>
      </c>
      <c r="H890">
        <v>0</v>
      </c>
      <c r="I890">
        <v>0</v>
      </c>
      <c r="J890">
        <v>0</v>
      </c>
      <c r="K890">
        <v>0</v>
      </c>
      <c r="L890">
        <v>0</v>
      </c>
    </row>
    <row r="891" spans="1:12" hidden="1" x14ac:dyDescent="0.35">
      <c r="A891">
        <v>0</v>
      </c>
      <c r="B891">
        <v>2020</v>
      </c>
      <c r="C891">
        <v>1740389154</v>
      </c>
      <c r="D891" t="s">
        <v>26</v>
      </c>
      <c r="E891">
        <v>72</v>
      </c>
      <c r="F891">
        <v>27</v>
      </c>
      <c r="G891">
        <v>33</v>
      </c>
      <c r="H891">
        <v>4</v>
      </c>
      <c r="J891">
        <v>0</v>
      </c>
      <c r="K891">
        <v>0</v>
      </c>
      <c r="L891">
        <v>0</v>
      </c>
    </row>
    <row r="892" spans="1:12" hidden="1" x14ac:dyDescent="0.35">
      <c r="A892">
        <v>1</v>
      </c>
      <c r="B892">
        <v>2020</v>
      </c>
      <c r="C892">
        <v>1467538520</v>
      </c>
      <c r="D892" t="s">
        <v>342</v>
      </c>
      <c r="E892">
        <v>1</v>
      </c>
      <c r="F892">
        <v>0</v>
      </c>
      <c r="G892">
        <v>1</v>
      </c>
      <c r="H892">
        <v>0</v>
      </c>
      <c r="I892">
        <v>3435.92</v>
      </c>
      <c r="J892">
        <v>0</v>
      </c>
      <c r="K892">
        <v>3435.92</v>
      </c>
      <c r="L892">
        <v>0</v>
      </c>
    </row>
    <row r="893" spans="1:12" hidden="1" x14ac:dyDescent="0.35">
      <c r="A893">
        <v>1</v>
      </c>
      <c r="B893">
        <v>2021</v>
      </c>
      <c r="C893">
        <v>1780624049</v>
      </c>
      <c r="D893" t="s">
        <v>99</v>
      </c>
      <c r="E893">
        <v>182</v>
      </c>
      <c r="F893">
        <v>58</v>
      </c>
      <c r="G893">
        <v>74</v>
      </c>
      <c r="H893">
        <v>5</v>
      </c>
      <c r="I893">
        <v>1258363.02</v>
      </c>
      <c r="J893">
        <v>512094.24</v>
      </c>
      <c r="K893">
        <v>450365.13</v>
      </c>
      <c r="L893">
        <v>37298.480000000003</v>
      </c>
    </row>
    <row r="894" spans="1:12" hidden="1" x14ac:dyDescent="0.35">
      <c r="A894">
        <v>1</v>
      </c>
      <c r="B894">
        <v>2019</v>
      </c>
      <c r="C894">
        <v>1346243375</v>
      </c>
      <c r="D894" t="s">
        <v>82</v>
      </c>
      <c r="E894">
        <v>4</v>
      </c>
      <c r="F894">
        <v>1</v>
      </c>
      <c r="G894">
        <v>2</v>
      </c>
      <c r="H894">
        <v>0</v>
      </c>
      <c r="I894">
        <v>14956.99</v>
      </c>
      <c r="J894">
        <v>10410.94</v>
      </c>
      <c r="K894">
        <v>4546.05</v>
      </c>
      <c r="L894">
        <v>0</v>
      </c>
    </row>
    <row r="895" spans="1:12" hidden="1" x14ac:dyDescent="0.35">
      <c r="A895">
        <v>1</v>
      </c>
      <c r="B895">
        <v>2020</v>
      </c>
      <c r="C895">
        <v>1366473183</v>
      </c>
      <c r="D895" t="s">
        <v>251</v>
      </c>
      <c r="E895">
        <v>1091</v>
      </c>
      <c r="F895">
        <v>436</v>
      </c>
      <c r="G895">
        <v>420</v>
      </c>
      <c r="H895">
        <v>98</v>
      </c>
      <c r="I895">
        <v>6794881.3700000001</v>
      </c>
      <c r="J895">
        <v>3443725.17</v>
      </c>
      <c r="K895">
        <v>2348780.9700000002</v>
      </c>
      <c r="L895">
        <v>736507.12</v>
      </c>
    </row>
    <row r="896" spans="1:12" hidden="1" x14ac:dyDescent="0.35">
      <c r="A896">
        <v>0</v>
      </c>
      <c r="B896">
        <v>2019</v>
      </c>
      <c r="C896">
        <v>1114954682</v>
      </c>
      <c r="D896" t="s">
        <v>24</v>
      </c>
      <c r="E896">
        <v>19</v>
      </c>
      <c r="F896">
        <v>7</v>
      </c>
      <c r="G896">
        <v>7</v>
      </c>
      <c r="H896">
        <v>0</v>
      </c>
      <c r="J896">
        <v>0</v>
      </c>
      <c r="K896">
        <v>0</v>
      </c>
      <c r="L896">
        <v>0</v>
      </c>
    </row>
    <row r="897" spans="1:12" hidden="1" x14ac:dyDescent="0.35">
      <c r="A897">
        <v>1</v>
      </c>
      <c r="B897">
        <v>2021</v>
      </c>
      <c r="C897">
        <v>1225083074</v>
      </c>
      <c r="D897" t="s">
        <v>13</v>
      </c>
      <c r="E897">
        <v>258</v>
      </c>
      <c r="F897">
        <v>77</v>
      </c>
      <c r="G897">
        <v>105</v>
      </c>
      <c r="H897">
        <v>20</v>
      </c>
      <c r="I897">
        <v>908849.56</v>
      </c>
      <c r="J897">
        <v>350351.14</v>
      </c>
      <c r="K897">
        <v>345517.35</v>
      </c>
      <c r="L897">
        <v>87793.36</v>
      </c>
    </row>
    <row r="898" spans="1:12" hidden="1" x14ac:dyDescent="0.35">
      <c r="A898">
        <v>0</v>
      </c>
      <c r="B898">
        <v>2019</v>
      </c>
      <c r="C898">
        <v>1770671182</v>
      </c>
      <c r="D898" t="s">
        <v>121</v>
      </c>
      <c r="E898">
        <v>58</v>
      </c>
      <c r="F898">
        <v>17</v>
      </c>
      <c r="G898">
        <v>34</v>
      </c>
      <c r="H898">
        <v>5</v>
      </c>
      <c r="J898">
        <v>0</v>
      </c>
      <c r="K898">
        <v>0</v>
      </c>
      <c r="L898">
        <v>0</v>
      </c>
    </row>
    <row r="899" spans="1:12" hidden="1" x14ac:dyDescent="0.35">
      <c r="A899">
        <v>1</v>
      </c>
      <c r="B899">
        <v>2020</v>
      </c>
      <c r="C899">
        <v>1548217763</v>
      </c>
      <c r="D899" t="s">
        <v>254</v>
      </c>
      <c r="E899">
        <v>300</v>
      </c>
      <c r="F899">
        <v>127</v>
      </c>
      <c r="G899">
        <v>158</v>
      </c>
      <c r="H899">
        <v>49</v>
      </c>
      <c r="I899">
        <v>1639871.04</v>
      </c>
      <c r="J899">
        <v>823867.13</v>
      </c>
      <c r="K899">
        <v>796944.36</v>
      </c>
      <c r="L899">
        <v>308573.71999999997</v>
      </c>
    </row>
    <row r="900" spans="1:12" hidden="1" x14ac:dyDescent="0.35">
      <c r="A900">
        <v>0</v>
      </c>
      <c r="B900">
        <v>2020</v>
      </c>
      <c r="C900">
        <v>1699709576</v>
      </c>
      <c r="D900" t="s">
        <v>17</v>
      </c>
      <c r="E900">
        <v>6</v>
      </c>
      <c r="F900">
        <v>3</v>
      </c>
      <c r="G900">
        <v>3</v>
      </c>
      <c r="H900">
        <v>1</v>
      </c>
      <c r="J900">
        <v>0</v>
      </c>
      <c r="K900">
        <v>0</v>
      </c>
      <c r="L900">
        <v>0</v>
      </c>
    </row>
    <row r="901" spans="1:12" hidden="1" x14ac:dyDescent="0.35">
      <c r="A901">
        <v>0</v>
      </c>
      <c r="B901">
        <v>2021</v>
      </c>
      <c r="C901">
        <v>1972557379</v>
      </c>
      <c r="D901" t="s">
        <v>32</v>
      </c>
      <c r="E901">
        <v>3</v>
      </c>
      <c r="F901">
        <v>1</v>
      </c>
      <c r="G901">
        <v>1</v>
      </c>
      <c r="H901">
        <v>0</v>
      </c>
      <c r="J901">
        <v>0</v>
      </c>
      <c r="K901">
        <v>0</v>
      </c>
      <c r="L901">
        <v>0</v>
      </c>
    </row>
    <row r="902" spans="1:12" hidden="1" x14ac:dyDescent="0.35">
      <c r="A902">
        <v>1</v>
      </c>
      <c r="B902">
        <v>2019</v>
      </c>
      <c r="C902">
        <v>1477065126</v>
      </c>
      <c r="D902" t="s">
        <v>143</v>
      </c>
      <c r="E902">
        <v>3</v>
      </c>
      <c r="F902">
        <v>0</v>
      </c>
      <c r="G902">
        <v>1</v>
      </c>
      <c r="H902">
        <v>0</v>
      </c>
      <c r="I902">
        <v>14153.76</v>
      </c>
      <c r="J902">
        <v>0</v>
      </c>
      <c r="K902">
        <v>5256.44</v>
      </c>
      <c r="L902">
        <v>0</v>
      </c>
    </row>
    <row r="903" spans="1:12" hidden="1" x14ac:dyDescent="0.35">
      <c r="A903">
        <v>0</v>
      </c>
      <c r="B903">
        <v>2019</v>
      </c>
      <c r="C903">
        <v>1316924913</v>
      </c>
      <c r="D903" t="s">
        <v>200</v>
      </c>
      <c r="E903">
        <v>8</v>
      </c>
      <c r="F903">
        <v>1</v>
      </c>
      <c r="G903">
        <v>7</v>
      </c>
      <c r="H903">
        <v>1</v>
      </c>
      <c r="J903">
        <v>0</v>
      </c>
      <c r="K903">
        <v>0</v>
      </c>
      <c r="L903">
        <v>0</v>
      </c>
    </row>
    <row r="904" spans="1:12" hidden="1" x14ac:dyDescent="0.35">
      <c r="A904">
        <v>0</v>
      </c>
      <c r="B904">
        <v>2021</v>
      </c>
      <c r="C904">
        <v>1427616002</v>
      </c>
      <c r="D904" t="s">
        <v>67</v>
      </c>
      <c r="E904">
        <v>82</v>
      </c>
      <c r="F904">
        <v>25</v>
      </c>
      <c r="G904">
        <v>45</v>
      </c>
      <c r="H904">
        <v>4</v>
      </c>
      <c r="J904">
        <v>0</v>
      </c>
      <c r="K904">
        <v>0</v>
      </c>
      <c r="L904">
        <v>0</v>
      </c>
    </row>
    <row r="905" spans="1:12" hidden="1" x14ac:dyDescent="0.35">
      <c r="A905">
        <v>0</v>
      </c>
      <c r="B905">
        <v>2020</v>
      </c>
      <c r="C905">
        <v>1902800352</v>
      </c>
      <c r="D905" t="s">
        <v>43</v>
      </c>
      <c r="E905">
        <v>17</v>
      </c>
      <c r="F905">
        <v>4</v>
      </c>
      <c r="G905">
        <v>11</v>
      </c>
      <c r="H905">
        <v>2</v>
      </c>
      <c r="J905">
        <v>0</v>
      </c>
      <c r="K905">
        <v>0</v>
      </c>
      <c r="L905">
        <v>0</v>
      </c>
    </row>
    <row r="906" spans="1:12" hidden="1" x14ac:dyDescent="0.35">
      <c r="A906">
        <v>1</v>
      </c>
      <c r="B906">
        <v>2020</v>
      </c>
      <c r="C906">
        <v>1245214477</v>
      </c>
      <c r="D906" t="s">
        <v>296</v>
      </c>
      <c r="E906">
        <v>1</v>
      </c>
      <c r="F906">
        <v>0</v>
      </c>
      <c r="G906">
        <v>0</v>
      </c>
      <c r="H906">
        <v>0</v>
      </c>
      <c r="I906">
        <v>5379.94</v>
      </c>
      <c r="J906">
        <v>0</v>
      </c>
      <c r="K906">
        <v>0</v>
      </c>
      <c r="L906">
        <v>0</v>
      </c>
    </row>
    <row r="907" spans="1:12" hidden="1" x14ac:dyDescent="0.35">
      <c r="A907">
        <v>0</v>
      </c>
      <c r="B907">
        <v>2019</v>
      </c>
      <c r="C907">
        <v>1427063270</v>
      </c>
      <c r="D907" t="s">
        <v>126</v>
      </c>
      <c r="E907">
        <v>158</v>
      </c>
      <c r="F907">
        <v>44</v>
      </c>
      <c r="G907">
        <v>78</v>
      </c>
      <c r="H907">
        <v>10</v>
      </c>
      <c r="J907">
        <v>0</v>
      </c>
      <c r="K907">
        <v>0</v>
      </c>
      <c r="L907">
        <v>0</v>
      </c>
    </row>
    <row r="908" spans="1:12" hidden="1" x14ac:dyDescent="0.35">
      <c r="A908">
        <v>0</v>
      </c>
      <c r="B908">
        <v>2019</v>
      </c>
      <c r="C908">
        <v>1124072715</v>
      </c>
      <c r="D908" t="s">
        <v>95</v>
      </c>
      <c r="E908">
        <v>12</v>
      </c>
      <c r="F908">
        <v>3</v>
      </c>
      <c r="G908">
        <v>10</v>
      </c>
      <c r="H908">
        <v>2</v>
      </c>
      <c r="J908">
        <v>0</v>
      </c>
      <c r="K908">
        <v>0</v>
      </c>
      <c r="L908">
        <v>0</v>
      </c>
    </row>
    <row r="909" spans="1:12" hidden="1" x14ac:dyDescent="0.35">
      <c r="A909">
        <v>1</v>
      </c>
      <c r="B909">
        <v>2021</v>
      </c>
      <c r="C909">
        <v>1790700904</v>
      </c>
      <c r="D909" t="s">
        <v>3567</v>
      </c>
      <c r="E909">
        <v>1</v>
      </c>
      <c r="F909">
        <v>0</v>
      </c>
      <c r="G909">
        <v>0</v>
      </c>
      <c r="H909">
        <v>0</v>
      </c>
      <c r="I909">
        <v>0</v>
      </c>
      <c r="J909">
        <v>0</v>
      </c>
      <c r="K909">
        <v>0</v>
      </c>
      <c r="L909">
        <v>0</v>
      </c>
    </row>
    <row r="910" spans="1:12" hidden="1" x14ac:dyDescent="0.35">
      <c r="A910">
        <v>1</v>
      </c>
      <c r="B910">
        <v>2020</v>
      </c>
      <c r="C910">
        <v>1417027558</v>
      </c>
      <c r="D910" t="s">
        <v>28</v>
      </c>
      <c r="E910">
        <v>1452</v>
      </c>
      <c r="F910">
        <v>564</v>
      </c>
      <c r="G910">
        <v>665</v>
      </c>
      <c r="H910">
        <v>176</v>
      </c>
      <c r="I910">
        <v>7630550.1399999997</v>
      </c>
      <c r="J910">
        <v>3506359.28</v>
      </c>
      <c r="K910">
        <v>3413962.66</v>
      </c>
      <c r="L910">
        <v>1192149.7</v>
      </c>
    </row>
    <row r="911" spans="1:12" hidden="1" x14ac:dyDescent="0.35">
      <c r="A911">
        <v>1</v>
      </c>
      <c r="B911">
        <v>2019</v>
      </c>
      <c r="C911">
        <v>1972523348</v>
      </c>
      <c r="D911" t="s">
        <v>31</v>
      </c>
      <c r="E911">
        <v>1359</v>
      </c>
      <c r="F911">
        <v>478</v>
      </c>
      <c r="G911">
        <v>681</v>
      </c>
      <c r="H911">
        <v>123</v>
      </c>
      <c r="I911">
        <v>8680433.9499999993</v>
      </c>
      <c r="J911">
        <v>3904681.23</v>
      </c>
      <c r="K911">
        <v>4036688.64</v>
      </c>
      <c r="L911">
        <v>1110419.3899999999</v>
      </c>
    </row>
    <row r="912" spans="1:12" hidden="1" x14ac:dyDescent="0.35">
      <c r="A912">
        <v>1</v>
      </c>
      <c r="B912">
        <v>2020</v>
      </c>
      <c r="C912">
        <v>1510050002</v>
      </c>
      <c r="D912" t="s">
        <v>342</v>
      </c>
      <c r="E912">
        <v>4</v>
      </c>
      <c r="F912">
        <v>0</v>
      </c>
      <c r="G912">
        <v>2</v>
      </c>
      <c r="H912">
        <v>0</v>
      </c>
      <c r="I912">
        <v>14768.68</v>
      </c>
      <c r="J912">
        <v>0</v>
      </c>
      <c r="K912">
        <v>10012.56</v>
      </c>
      <c r="L912">
        <v>0</v>
      </c>
    </row>
    <row r="913" spans="1:12" hidden="1" x14ac:dyDescent="0.35">
      <c r="A913">
        <v>0</v>
      </c>
      <c r="B913">
        <v>2020</v>
      </c>
      <c r="C913">
        <v>1073516183</v>
      </c>
      <c r="D913" t="s">
        <v>100</v>
      </c>
      <c r="E913">
        <v>1</v>
      </c>
      <c r="F913">
        <v>0</v>
      </c>
      <c r="G913">
        <v>1</v>
      </c>
      <c r="H913">
        <v>0</v>
      </c>
      <c r="J913">
        <v>0</v>
      </c>
      <c r="L913">
        <v>0</v>
      </c>
    </row>
    <row r="914" spans="1:12" hidden="1" x14ac:dyDescent="0.35">
      <c r="A914">
        <v>1</v>
      </c>
      <c r="B914">
        <v>2020</v>
      </c>
      <c r="C914">
        <v>1144211020</v>
      </c>
      <c r="D914" t="s">
        <v>289</v>
      </c>
      <c r="E914">
        <v>1</v>
      </c>
      <c r="F914">
        <v>0</v>
      </c>
      <c r="G914">
        <v>0</v>
      </c>
      <c r="H914">
        <v>0</v>
      </c>
      <c r="I914">
        <v>0</v>
      </c>
      <c r="J914">
        <v>0</v>
      </c>
      <c r="K914">
        <v>0</v>
      </c>
      <c r="L914">
        <v>0</v>
      </c>
    </row>
    <row r="915" spans="1:12" hidden="1" x14ac:dyDescent="0.35">
      <c r="A915">
        <v>1</v>
      </c>
      <c r="B915">
        <v>2021</v>
      </c>
      <c r="C915">
        <v>1114984671</v>
      </c>
      <c r="D915" t="s">
        <v>3565</v>
      </c>
      <c r="E915">
        <v>1</v>
      </c>
      <c r="F915">
        <v>0</v>
      </c>
      <c r="G915">
        <v>0</v>
      </c>
      <c r="H915">
        <v>0</v>
      </c>
      <c r="I915">
        <v>11029.05</v>
      </c>
      <c r="J915">
        <v>0</v>
      </c>
      <c r="K915">
        <v>0</v>
      </c>
      <c r="L915">
        <v>0</v>
      </c>
    </row>
    <row r="916" spans="1:12" hidden="1" x14ac:dyDescent="0.35">
      <c r="A916">
        <v>1</v>
      </c>
      <c r="B916">
        <v>2021</v>
      </c>
      <c r="C916">
        <v>1194832477</v>
      </c>
      <c r="D916" t="s">
        <v>110</v>
      </c>
      <c r="E916">
        <v>3263</v>
      </c>
      <c r="F916">
        <v>1308</v>
      </c>
      <c r="G916">
        <v>1466</v>
      </c>
      <c r="H916">
        <v>387</v>
      </c>
      <c r="I916">
        <v>31539900.59</v>
      </c>
      <c r="J916">
        <v>15541237.01</v>
      </c>
      <c r="K916">
        <v>12349499.24</v>
      </c>
      <c r="L916">
        <v>4122192.89</v>
      </c>
    </row>
    <row r="917" spans="1:12" hidden="1" x14ac:dyDescent="0.35">
      <c r="A917">
        <v>1</v>
      </c>
      <c r="B917">
        <v>2021</v>
      </c>
      <c r="C917">
        <v>1366790693</v>
      </c>
      <c r="D917" t="s">
        <v>342</v>
      </c>
      <c r="E917">
        <v>1</v>
      </c>
      <c r="F917">
        <v>0</v>
      </c>
      <c r="G917">
        <v>1</v>
      </c>
      <c r="H917">
        <v>0</v>
      </c>
      <c r="I917">
        <v>5383.69</v>
      </c>
      <c r="J917">
        <v>0</v>
      </c>
      <c r="K917">
        <v>5383.69</v>
      </c>
      <c r="L917">
        <v>0</v>
      </c>
    </row>
    <row r="918" spans="1:12" hidden="1" x14ac:dyDescent="0.35">
      <c r="A918">
        <v>1</v>
      </c>
      <c r="B918">
        <v>2020</v>
      </c>
      <c r="C918">
        <v>1457369381</v>
      </c>
      <c r="D918" t="s">
        <v>7</v>
      </c>
      <c r="E918">
        <v>1255</v>
      </c>
      <c r="F918">
        <v>512</v>
      </c>
      <c r="G918">
        <v>599</v>
      </c>
      <c r="H918">
        <v>108</v>
      </c>
      <c r="I918">
        <v>7979098.0800000001</v>
      </c>
      <c r="J918">
        <v>3814800.94</v>
      </c>
      <c r="K918">
        <v>3534588.12</v>
      </c>
      <c r="L918">
        <v>818270.83</v>
      </c>
    </row>
    <row r="919" spans="1:12" hidden="1" x14ac:dyDescent="0.35">
      <c r="A919">
        <v>1</v>
      </c>
      <c r="B919">
        <v>2020</v>
      </c>
      <c r="C919">
        <v>1972523348</v>
      </c>
      <c r="D919" t="s">
        <v>31</v>
      </c>
      <c r="E919">
        <v>1304</v>
      </c>
      <c r="F919">
        <v>456</v>
      </c>
      <c r="G919">
        <v>591</v>
      </c>
      <c r="H919">
        <v>107</v>
      </c>
      <c r="I919">
        <v>8393861.4100000001</v>
      </c>
      <c r="J919">
        <v>3776068.45</v>
      </c>
      <c r="K919">
        <v>3455054.44</v>
      </c>
      <c r="L919">
        <v>878289.6</v>
      </c>
    </row>
    <row r="920" spans="1:12" hidden="1" x14ac:dyDescent="0.35">
      <c r="A920">
        <v>1</v>
      </c>
      <c r="B920">
        <v>2020</v>
      </c>
      <c r="C920">
        <v>1962408203</v>
      </c>
      <c r="D920" t="s">
        <v>259</v>
      </c>
      <c r="E920">
        <v>234</v>
      </c>
      <c r="F920">
        <v>84</v>
      </c>
      <c r="G920">
        <v>103</v>
      </c>
      <c r="H920">
        <v>23</v>
      </c>
      <c r="I920">
        <v>882230.27</v>
      </c>
      <c r="J920">
        <v>388383.47</v>
      </c>
      <c r="K920">
        <v>362370.73</v>
      </c>
      <c r="L920">
        <v>102523.27</v>
      </c>
    </row>
    <row r="921" spans="1:12" hidden="1" x14ac:dyDescent="0.35">
      <c r="A921">
        <v>0</v>
      </c>
      <c r="B921">
        <v>2021</v>
      </c>
      <c r="C921">
        <v>1972548568</v>
      </c>
      <c r="D921" t="s">
        <v>147</v>
      </c>
      <c r="E921">
        <v>74</v>
      </c>
      <c r="F921">
        <v>25</v>
      </c>
      <c r="G921">
        <v>50</v>
      </c>
      <c r="H921">
        <v>10</v>
      </c>
      <c r="J921">
        <v>0</v>
      </c>
      <c r="K921">
        <v>0</v>
      </c>
      <c r="L921">
        <v>0</v>
      </c>
    </row>
    <row r="922" spans="1:12" hidden="1" x14ac:dyDescent="0.35">
      <c r="A922">
        <v>1</v>
      </c>
      <c r="B922">
        <v>2020</v>
      </c>
      <c r="C922">
        <v>1477591055</v>
      </c>
      <c r="D922" t="s">
        <v>255</v>
      </c>
      <c r="E922">
        <v>4</v>
      </c>
      <c r="F922">
        <v>1</v>
      </c>
      <c r="G922">
        <v>3</v>
      </c>
      <c r="H922">
        <v>0</v>
      </c>
      <c r="I922">
        <v>8503.26</v>
      </c>
      <c r="J922">
        <v>1217.6400000000001</v>
      </c>
      <c r="K922">
        <v>7285.62</v>
      </c>
      <c r="L922">
        <v>0</v>
      </c>
    </row>
    <row r="923" spans="1:12" hidden="1" x14ac:dyDescent="0.35">
      <c r="A923">
        <v>0</v>
      </c>
      <c r="B923">
        <v>2021</v>
      </c>
      <c r="C923">
        <v>1043394745</v>
      </c>
      <c r="D923" t="s">
        <v>144</v>
      </c>
      <c r="E923">
        <v>11</v>
      </c>
      <c r="F923">
        <v>4</v>
      </c>
      <c r="G923">
        <v>6</v>
      </c>
      <c r="H923">
        <v>1</v>
      </c>
      <c r="J923">
        <v>0</v>
      </c>
      <c r="K923">
        <v>0</v>
      </c>
      <c r="L923">
        <v>0</v>
      </c>
    </row>
    <row r="924" spans="1:12" hidden="1" x14ac:dyDescent="0.35">
      <c r="A924">
        <v>0</v>
      </c>
      <c r="B924">
        <v>2019</v>
      </c>
      <c r="C924">
        <v>1104982917</v>
      </c>
      <c r="D924" t="s">
        <v>266</v>
      </c>
      <c r="E924">
        <v>95</v>
      </c>
      <c r="F924">
        <v>23</v>
      </c>
      <c r="G924">
        <v>56</v>
      </c>
      <c r="H924">
        <v>10</v>
      </c>
      <c r="J924">
        <v>0</v>
      </c>
      <c r="K924">
        <v>0</v>
      </c>
      <c r="L924">
        <v>0</v>
      </c>
    </row>
    <row r="925" spans="1:12" hidden="1" x14ac:dyDescent="0.35">
      <c r="A925">
        <v>0</v>
      </c>
      <c r="B925">
        <v>2019</v>
      </c>
      <c r="C925">
        <v>1619341716</v>
      </c>
      <c r="D925" t="s">
        <v>67</v>
      </c>
      <c r="E925">
        <v>112</v>
      </c>
      <c r="F925">
        <v>26</v>
      </c>
      <c r="G925">
        <v>59</v>
      </c>
      <c r="H925">
        <v>3</v>
      </c>
      <c r="J925">
        <v>0</v>
      </c>
      <c r="K925">
        <v>0</v>
      </c>
      <c r="L925">
        <v>0</v>
      </c>
    </row>
    <row r="926" spans="1:12" hidden="1" x14ac:dyDescent="0.35">
      <c r="A926">
        <v>1</v>
      </c>
      <c r="B926">
        <v>2020</v>
      </c>
      <c r="C926">
        <v>1700886322</v>
      </c>
      <c r="D926" t="s">
        <v>290</v>
      </c>
      <c r="E926">
        <v>849</v>
      </c>
      <c r="F926">
        <v>335</v>
      </c>
      <c r="G926">
        <v>399</v>
      </c>
      <c r="H926">
        <v>93</v>
      </c>
      <c r="I926">
        <v>4506463.07</v>
      </c>
      <c r="J926">
        <v>2192867.2799999998</v>
      </c>
      <c r="K926">
        <v>1935670.23</v>
      </c>
      <c r="L926">
        <v>584972.37</v>
      </c>
    </row>
    <row r="927" spans="1:12" hidden="1" x14ac:dyDescent="0.35">
      <c r="A927">
        <v>1</v>
      </c>
      <c r="B927">
        <v>2021</v>
      </c>
      <c r="C927">
        <v>1750371522</v>
      </c>
      <c r="D927" t="s">
        <v>284</v>
      </c>
      <c r="E927">
        <v>4</v>
      </c>
      <c r="F927">
        <v>1</v>
      </c>
      <c r="G927">
        <v>2</v>
      </c>
      <c r="H927">
        <v>0</v>
      </c>
      <c r="I927">
        <v>18932.580000000002</v>
      </c>
      <c r="J927">
        <v>7195.72</v>
      </c>
      <c r="K927">
        <v>7793.78</v>
      </c>
      <c r="L927">
        <v>0</v>
      </c>
    </row>
    <row r="928" spans="1:12" hidden="1" x14ac:dyDescent="0.35">
      <c r="A928">
        <v>1</v>
      </c>
      <c r="B928">
        <v>2019</v>
      </c>
      <c r="C928">
        <v>1144291899</v>
      </c>
      <c r="D928" t="s">
        <v>297</v>
      </c>
      <c r="E928">
        <v>2</v>
      </c>
      <c r="F928">
        <v>1</v>
      </c>
      <c r="G928">
        <v>1</v>
      </c>
      <c r="H928">
        <v>0</v>
      </c>
      <c r="I928">
        <v>7149.39</v>
      </c>
      <c r="J928">
        <v>4071.71</v>
      </c>
      <c r="K928">
        <v>3077.68</v>
      </c>
      <c r="L928">
        <v>0</v>
      </c>
    </row>
    <row r="929" spans="1:12" hidden="1" x14ac:dyDescent="0.35">
      <c r="A929">
        <v>1</v>
      </c>
      <c r="B929">
        <v>2020</v>
      </c>
      <c r="C929">
        <v>1689744856</v>
      </c>
      <c r="D929" t="s">
        <v>253</v>
      </c>
      <c r="E929">
        <v>19</v>
      </c>
      <c r="F929">
        <v>4</v>
      </c>
      <c r="G929">
        <v>10</v>
      </c>
      <c r="H929">
        <v>2</v>
      </c>
      <c r="I929">
        <v>105348.16</v>
      </c>
      <c r="J929">
        <v>29141.17</v>
      </c>
      <c r="K929">
        <v>51991.15</v>
      </c>
      <c r="L929">
        <v>18078.77</v>
      </c>
    </row>
    <row r="930" spans="1:12" hidden="1" x14ac:dyDescent="0.35">
      <c r="A930">
        <v>1</v>
      </c>
      <c r="B930">
        <v>2020</v>
      </c>
      <c r="C930">
        <v>1295765261</v>
      </c>
      <c r="D930" t="s">
        <v>175</v>
      </c>
      <c r="E930">
        <v>2</v>
      </c>
      <c r="F930">
        <v>2</v>
      </c>
      <c r="G930">
        <v>1</v>
      </c>
      <c r="H930">
        <v>1</v>
      </c>
      <c r="I930">
        <v>12118.63</v>
      </c>
      <c r="J930">
        <v>12118.63</v>
      </c>
      <c r="K930">
        <v>6059.31</v>
      </c>
      <c r="L930">
        <v>6059.31</v>
      </c>
    </row>
    <row r="931" spans="1:12" hidden="1" x14ac:dyDescent="0.35">
      <c r="A931">
        <v>1</v>
      </c>
      <c r="B931">
        <v>2019</v>
      </c>
      <c r="C931">
        <v>1942224696</v>
      </c>
      <c r="D931" t="s">
        <v>195</v>
      </c>
      <c r="E931">
        <v>1</v>
      </c>
      <c r="F931">
        <v>0</v>
      </c>
      <c r="G931">
        <v>0</v>
      </c>
      <c r="H931">
        <v>0</v>
      </c>
      <c r="I931">
        <v>10410.94</v>
      </c>
      <c r="J931">
        <v>0</v>
      </c>
      <c r="K931">
        <v>0</v>
      </c>
      <c r="L931">
        <v>0</v>
      </c>
    </row>
    <row r="932" spans="1:12" hidden="1" x14ac:dyDescent="0.35">
      <c r="A932">
        <v>0</v>
      </c>
      <c r="B932">
        <v>2020</v>
      </c>
      <c r="C932">
        <v>1457369381</v>
      </c>
      <c r="D932" t="s">
        <v>7</v>
      </c>
      <c r="E932">
        <v>60</v>
      </c>
      <c r="F932">
        <v>23</v>
      </c>
      <c r="G932">
        <v>37</v>
      </c>
      <c r="H932">
        <v>11</v>
      </c>
      <c r="J932">
        <v>0</v>
      </c>
      <c r="K932">
        <v>0</v>
      </c>
      <c r="L932">
        <v>0</v>
      </c>
    </row>
    <row r="933" spans="1:12" hidden="1" x14ac:dyDescent="0.35">
      <c r="A933">
        <v>0</v>
      </c>
      <c r="B933">
        <v>2021</v>
      </c>
      <c r="C933">
        <v>1023024882</v>
      </c>
      <c r="D933" t="s">
        <v>133</v>
      </c>
      <c r="E933">
        <v>5</v>
      </c>
      <c r="F933">
        <v>2</v>
      </c>
      <c r="G933">
        <v>5</v>
      </c>
      <c r="H933">
        <v>2</v>
      </c>
      <c r="J933">
        <v>0</v>
      </c>
      <c r="L933">
        <v>0</v>
      </c>
    </row>
    <row r="934" spans="1:12" hidden="1" x14ac:dyDescent="0.35">
      <c r="A934">
        <v>1</v>
      </c>
      <c r="B934">
        <v>2020</v>
      </c>
      <c r="C934">
        <v>1093712911</v>
      </c>
      <c r="D934" t="s">
        <v>240</v>
      </c>
      <c r="E934">
        <v>210</v>
      </c>
      <c r="F934">
        <v>63</v>
      </c>
      <c r="G934">
        <v>86</v>
      </c>
      <c r="H934">
        <v>15</v>
      </c>
      <c r="I934">
        <v>930512.44</v>
      </c>
      <c r="J934">
        <v>341924.92</v>
      </c>
      <c r="K934">
        <v>370347.97</v>
      </c>
      <c r="L934">
        <v>85216.65</v>
      </c>
    </row>
    <row r="935" spans="1:12" hidden="1" x14ac:dyDescent="0.35">
      <c r="A935">
        <v>1</v>
      </c>
      <c r="B935">
        <v>2019</v>
      </c>
      <c r="C935">
        <v>1013918960</v>
      </c>
      <c r="D935" t="s">
        <v>295</v>
      </c>
      <c r="E935">
        <v>1</v>
      </c>
      <c r="F935">
        <v>0</v>
      </c>
      <c r="G935">
        <v>1</v>
      </c>
      <c r="H935">
        <v>0</v>
      </c>
      <c r="I935">
        <v>6016.79</v>
      </c>
      <c r="J935">
        <v>0</v>
      </c>
      <c r="K935">
        <v>6016.79</v>
      </c>
      <c r="L935">
        <v>0</v>
      </c>
    </row>
    <row r="936" spans="1:12" hidden="1" x14ac:dyDescent="0.35">
      <c r="A936">
        <v>1</v>
      </c>
      <c r="B936">
        <v>2020</v>
      </c>
      <c r="C936">
        <v>1568435477</v>
      </c>
      <c r="D936" t="s">
        <v>292</v>
      </c>
      <c r="E936">
        <v>3</v>
      </c>
      <c r="F936">
        <v>1</v>
      </c>
      <c r="G936">
        <v>3</v>
      </c>
      <c r="H936">
        <v>1</v>
      </c>
      <c r="I936">
        <v>7448.51</v>
      </c>
      <c r="J936">
        <v>0</v>
      </c>
      <c r="K936">
        <v>7448.51</v>
      </c>
      <c r="L936">
        <v>0</v>
      </c>
    </row>
    <row r="937" spans="1:12" hidden="1" x14ac:dyDescent="0.35">
      <c r="A937">
        <v>1</v>
      </c>
      <c r="B937">
        <v>2019</v>
      </c>
      <c r="C937">
        <v>1063489342</v>
      </c>
      <c r="D937" t="s">
        <v>294</v>
      </c>
      <c r="E937">
        <v>1</v>
      </c>
      <c r="F937">
        <v>0</v>
      </c>
      <c r="G937">
        <v>1</v>
      </c>
      <c r="H937">
        <v>0</v>
      </c>
      <c r="I937">
        <v>0</v>
      </c>
      <c r="J937">
        <v>0</v>
      </c>
      <c r="K937">
        <v>0</v>
      </c>
      <c r="L937">
        <v>0</v>
      </c>
    </row>
    <row r="938" spans="1:12" hidden="1" x14ac:dyDescent="0.35">
      <c r="A938">
        <v>1</v>
      </c>
      <c r="B938">
        <v>2019</v>
      </c>
      <c r="C938">
        <v>1013912633</v>
      </c>
      <c r="D938" t="s">
        <v>237</v>
      </c>
      <c r="E938">
        <v>12</v>
      </c>
      <c r="F938">
        <v>1</v>
      </c>
      <c r="G938">
        <v>6</v>
      </c>
      <c r="H938">
        <v>0</v>
      </c>
      <c r="I938">
        <v>39852.1</v>
      </c>
      <c r="J938">
        <v>5965.63</v>
      </c>
      <c r="K938">
        <v>14327.72</v>
      </c>
      <c r="L938">
        <v>0</v>
      </c>
    </row>
    <row r="939" spans="1:12" hidden="1" x14ac:dyDescent="0.35">
      <c r="A939">
        <v>1</v>
      </c>
      <c r="B939">
        <v>2020</v>
      </c>
      <c r="C939">
        <v>1063466563</v>
      </c>
      <c r="D939" t="s">
        <v>342</v>
      </c>
      <c r="E939">
        <v>1</v>
      </c>
      <c r="F939">
        <v>0</v>
      </c>
      <c r="G939">
        <v>1</v>
      </c>
      <c r="H939">
        <v>0</v>
      </c>
      <c r="I939">
        <v>3217.54</v>
      </c>
      <c r="J939">
        <v>0</v>
      </c>
      <c r="K939">
        <v>3217.54</v>
      </c>
      <c r="L939">
        <v>0</v>
      </c>
    </row>
    <row r="940" spans="1:12" hidden="1" x14ac:dyDescent="0.35">
      <c r="A940">
        <v>1</v>
      </c>
      <c r="B940">
        <v>2020</v>
      </c>
      <c r="C940">
        <v>1013234723</v>
      </c>
      <c r="D940" t="s">
        <v>72</v>
      </c>
      <c r="E940">
        <v>393</v>
      </c>
      <c r="F940">
        <v>87</v>
      </c>
      <c r="G940">
        <v>189</v>
      </c>
      <c r="H940">
        <v>21</v>
      </c>
      <c r="I940">
        <v>1173648.25</v>
      </c>
      <c r="J940">
        <v>294109.05</v>
      </c>
      <c r="K940">
        <v>566717.32999999996</v>
      </c>
      <c r="L940">
        <v>77201.89</v>
      </c>
    </row>
    <row r="941" spans="1:12" hidden="1" x14ac:dyDescent="0.35">
      <c r="A941">
        <v>0</v>
      </c>
      <c r="B941">
        <v>2019</v>
      </c>
      <c r="C941">
        <v>1275620585</v>
      </c>
      <c r="D941" t="s">
        <v>106</v>
      </c>
      <c r="E941">
        <v>1</v>
      </c>
      <c r="F941">
        <v>1</v>
      </c>
      <c r="G941">
        <v>0</v>
      </c>
      <c r="H941">
        <v>0</v>
      </c>
      <c r="K941">
        <v>0</v>
      </c>
      <c r="L941">
        <v>0</v>
      </c>
    </row>
    <row r="942" spans="1:12" hidden="1" x14ac:dyDescent="0.35">
      <c r="A942">
        <v>0</v>
      </c>
      <c r="B942">
        <v>2020</v>
      </c>
      <c r="C942">
        <v>1952476988</v>
      </c>
      <c r="D942" t="s">
        <v>103</v>
      </c>
      <c r="E942">
        <v>283</v>
      </c>
      <c r="F942">
        <v>94</v>
      </c>
      <c r="G942">
        <v>154</v>
      </c>
      <c r="H942">
        <v>36</v>
      </c>
      <c r="J942">
        <v>0</v>
      </c>
      <c r="K942">
        <v>0</v>
      </c>
      <c r="L942">
        <v>0</v>
      </c>
    </row>
    <row r="943" spans="1:12" hidden="1" x14ac:dyDescent="0.35">
      <c r="A943">
        <v>1</v>
      </c>
      <c r="B943">
        <v>2020</v>
      </c>
      <c r="C943">
        <v>1801857172</v>
      </c>
      <c r="D943" t="s">
        <v>111</v>
      </c>
      <c r="E943">
        <v>807</v>
      </c>
      <c r="F943">
        <v>248</v>
      </c>
      <c r="G943">
        <v>444</v>
      </c>
      <c r="H943">
        <v>82</v>
      </c>
      <c r="I943">
        <v>4312794.34</v>
      </c>
      <c r="J943">
        <v>1702133.93</v>
      </c>
      <c r="K943">
        <v>2273349.1800000002</v>
      </c>
      <c r="L943">
        <v>573865.88</v>
      </c>
    </row>
    <row r="944" spans="1:12" hidden="1" x14ac:dyDescent="0.35">
      <c r="A944">
        <v>0</v>
      </c>
      <c r="B944">
        <v>2020</v>
      </c>
      <c r="C944">
        <v>1265484489</v>
      </c>
      <c r="D944" t="s">
        <v>11</v>
      </c>
      <c r="E944">
        <v>10</v>
      </c>
      <c r="F944">
        <v>3</v>
      </c>
      <c r="G944">
        <v>5</v>
      </c>
      <c r="H944">
        <v>0</v>
      </c>
      <c r="J944">
        <v>0</v>
      </c>
      <c r="K944">
        <v>0</v>
      </c>
      <c r="L944">
        <v>0</v>
      </c>
    </row>
    <row r="945" spans="1:12" hidden="1" x14ac:dyDescent="0.35">
      <c r="A945">
        <v>0</v>
      </c>
      <c r="B945">
        <v>2019</v>
      </c>
      <c r="C945">
        <v>1013234723</v>
      </c>
      <c r="D945" t="s">
        <v>72</v>
      </c>
      <c r="E945">
        <v>67</v>
      </c>
      <c r="F945">
        <v>16</v>
      </c>
      <c r="G945">
        <v>45</v>
      </c>
      <c r="H945">
        <v>5</v>
      </c>
      <c r="J945">
        <v>0</v>
      </c>
      <c r="K945">
        <v>0</v>
      </c>
      <c r="L945">
        <v>0</v>
      </c>
    </row>
    <row r="946" spans="1:12" hidden="1" x14ac:dyDescent="0.35">
      <c r="A946">
        <v>1</v>
      </c>
      <c r="B946">
        <v>2019</v>
      </c>
      <c r="C946">
        <v>1093712911</v>
      </c>
      <c r="D946" t="s">
        <v>240</v>
      </c>
      <c r="E946">
        <v>227</v>
      </c>
      <c r="F946">
        <v>65</v>
      </c>
      <c r="G946">
        <v>111</v>
      </c>
      <c r="H946">
        <v>22</v>
      </c>
      <c r="I946">
        <v>1036239.48</v>
      </c>
      <c r="J946">
        <v>360901.61</v>
      </c>
      <c r="K946">
        <v>498445.71</v>
      </c>
      <c r="L946">
        <v>120942.94</v>
      </c>
    </row>
    <row r="947" spans="1:12" hidden="1" x14ac:dyDescent="0.35">
      <c r="A947">
        <v>0</v>
      </c>
      <c r="B947">
        <v>2019</v>
      </c>
      <c r="C947">
        <v>1740291400</v>
      </c>
      <c r="D947" t="s">
        <v>44</v>
      </c>
      <c r="E947">
        <v>2</v>
      </c>
      <c r="F947">
        <v>0</v>
      </c>
      <c r="G947">
        <v>0</v>
      </c>
      <c r="H947">
        <v>0</v>
      </c>
      <c r="J947">
        <v>0</v>
      </c>
      <c r="K947">
        <v>0</v>
      </c>
      <c r="L947">
        <v>0</v>
      </c>
    </row>
    <row r="948" spans="1:12" hidden="1" x14ac:dyDescent="0.35">
      <c r="A948">
        <v>0</v>
      </c>
      <c r="B948">
        <v>2020</v>
      </c>
      <c r="C948">
        <v>1053441907</v>
      </c>
      <c r="D948" t="s">
        <v>21</v>
      </c>
      <c r="E948">
        <v>68</v>
      </c>
      <c r="F948">
        <v>23</v>
      </c>
      <c r="G948">
        <v>41</v>
      </c>
      <c r="H948">
        <v>9</v>
      </c>
      <c r="J948">
        <v>0</v>
      </c>
      <c r="K948">
        <v>0</v>
      </c>
      <c r="L948">
        <v>0</v>
      </c>
    </row>
    <row r="949" spans="1:12" hidden="1" x14ac:dyDescent="0.35">
      <c r="A949">
        <v>1</v>
      </c>
      <c r="B949">
        <v>2019</v>
      </c>
      <c r="C949">
        <v>1548205883</v>
      </c>
      <c r="D949" t="s">
        <v>293</v>
      </c>
      <c r="E949">
        <v>1</v>
      </c>
      <c r="F949">
        <v>1</v>
      </c>
      <c r="G949">
        <v>0</v>
      </c>
      <c r="H949">
        <v>0</v>
      </c>
      <c r="I949">
        <v>5339.88</v>
      </c>
      <c r="J949">
        <v>5339.88</v>
      </c>
      <c r="K949">
        <v>0</v>
      </c>
      <c r="L949">
        <v>0</v>
      </c>
    </row>
    <row r="950" spans="1:12" hidden="1" x14ac:dyDescent="0.35">
      <c r="A950">
        <v>1</v>
      </c>
      <c r="B950">
        <v>2019</v>
      </c>
      <c r="C950">
        <v>1205877172</v>
      </c>
      <c r="D950" t="s">
        <v>177</v>
      </c>
      <c r="E950">
        <v>845</v>
      </c>
      <c r="F950">
        <v>300</v>
      </c>
      <c r="G950">
        <v>344</v>
      </c>
      <c r="H950">
        <v>82</v>
      </c>
      <c r="I950">
        <v>3610641.11</v>
      </c>
      <c r="J950">
        <v>1613200.24</v>
      </c>
      <c r="K950">
        <v>1381904.29</v>
      </c>
      <c r="L950">
        <v>438188.79999999999</v>
      </c>
    </row>
    <row r="951" spans="1:12" hidden="1" x14ac:dyDescent="0.35">
      <c r="A951">
        <v>0</v>
      </c>
      <c r="B951">
        <v>2019</v>
      </c>
      <c r="C951">
        <v>1093712911</v>
      </c>
      <c r="D951" t="s">
        <v>240</v>
      </c>
      <c r="E951">
        <v>34</v>
      </c>
      <c r="F951">
        <v>10</v>
      </c>
      <c r="G951">
        <v>20</v>
      </c>
      <c r="H951">
        <v>5</v>
      </c>
      <c r="J951">
        <v>0</v>
      </c>
      <c r="K951">
        <v>0</v>
      </c>
      <c r="L951">
        <v>0</v>
      </c>
    </row>
    <row r="952" spans="1:12" hidden="1" x14ac:dyDescent="0.35">
      <c r="A952">
        <v>1</v>
      </c>
      <c r="B952">
        <v>2019</v>
      </c>
      <c r="C952">
        <v>1982663423</v>
      </c>
      <c r="D952" t="s">
        <v>79</v>
      </c>
      <c r="E952">
        <v>207</v>
      </c>
      <c r="F952">
        <v>93</v>
      </c>
      <c r="G952">
        <v>103</v>
      </c>
      <c r="H952">
        <v>34</v>
      </c>
      <c r="I952">
        <v>1058601.8799999999</v>
      </c>
      <c r="J952">
        <v>579614.88</v>
      </c>
      <c r="K952">
        <v>495943.41</v>
      </c>
      <c r="L952">
        <v>205625.75</v>
      </c>
    </row>
    <row r="953" spans="1:12" hidden="1" x14ac:dyDescent="0.35">
      <c r="A953">
        <v>0</v>
      </c>
      <c r="B953">
        <v>2021</v>
      </c>
      <c r="C953">
        <v>1043224355</v>
      </c>
      <c r="D953" t="s">
        <v>53</v>
      </c>
      <c r="E953">
        <v>113</v>
      </c>
      <c r="F953">
        <v>40</v>
      </c>
      <c r="G953">
        <v>60</v>
      </c>
      <c r="H953">
        <v>11</v>
      </c>
      <c r="J953">
        <v>0</v>
      </c>
      <c r="K953">
        <v>0</v>
      </c>
      <c r="L953">
        <v>0</v>
      </c>
    </row>
    <row r="954" spans="1:12" hidden="1" x14ac:dyDescent="0.35">
      <c r="A954">
        <v>1</v>
      </c>
      <c r="B954">
        <v>2019</v>
      </c>
      <c r="C954">
        <v>1578560504</v>
      </c>
      <c r="D954" t="s">
        <v>342</v>
      </c>
      <c r="E954">
        <v>1</v>
      </c>
      <c r="F954">
        <v>0</v>
      </c>
      <c r="G954">
        <v>0</v>
      </c>
      <c r="H954">
        <v>0</v>
      </c>
      <c r="I954">
        <v>923.83</v>
      </c>
      <c r="J954">
        <v>0</v>
      </c>
      <c r="K954">
        <v>0</v>
      </c>
      <c r="L954">
        <v>0</v>
      </c>
    </row>
    <row r="955" spans="1:12" hidden="1" x14ac:dyDescent="0.35">
      <c r="A955">
        <v>0</v>
      </c>
      <c r="B955">
        <v>2020</v>
      </c>
      <c r="C955">
        <v>1972557379</v>
      </c>
      <c r="D955" t="s">
        <v>32</v>
      </c>
      <c r="E955">
        <v>3</v>
      </c>
      <c r="F955">
        <v>1</v>
      </c>
      <c r="G955">
        <v>1</v>
      </c>
      <c r="H955">
        <v>0</v>
      </c>
      <c r="J955">
        <v>0</v>
      </c>
      <c r="K955">
        <v>0</v>
      </c>
      <c r="L955">
        <v>0</v>
      </c>
    </row>
    <row r="956" spans="1:12" hidden="1" x14ac:dyDescent="0.35">
      <c r="A956">
        <v>1</v>
      </c>
      <c r="B956">
        <v>2020</v>
      </c>
      <c r="C956">
        <v>1225083074</v>
      </c>
      <c r="D956" t="s">
        <v>13</v>
      </c>
      <c r="E956">
        <v>278</v>
      </c>
      <c r="F956">
        <v>100</v>
      </c>
      <c r="G956">
        <v>105</v>
      </c>
      <c r="H956">
        <v>21</v>
      </c>
      <c r="I956">
        <v>1088966.19</v>
      </c>
      <c r="J956">
        <v>502040.4</v>
      </c>
      <c r="K956">
        <v>377704.09</v>
      </c>
      <c r="L956">
        <v>105500.15</v>
      </c>
    </row>
    <row r="957" spans="1:12" hidden="1" x14ac:dyDescent="0.35">
      <c r="A957">
        <v>1</v>
      </c>
      <c r="B957">
        <v>2021</v>
      </c>
      <c r="C957">
        <v>1154399749</v>
      </c>
      <c r="D957" t="s">
        <v>342</v>
      </c>
      <c r="E957">
        <v>1</v>
      </c>
      <c r="F957">
        <v>0</v>
      </c>
      <c r="G957">
        <v>0</v>
      </c>
      <c r="H957">
        <v>0</v>
      </c>
      <c r="I957">
        <v>0</v>
      </c>
      <c r="J957">
        <v>0</v>
      </c>
      <c r="K957">
        <v>0</v>
      </c>
      <c r="L957">
        <v>0</v>
      </c>
    </row>
    <row r="958" spans="1:12" hidden="1" x14ac:dyDescent="0.35">
      <c r="A958">
        <v>1</v>
      </c>
      <c r="B958">
        <v>2019</v>
      </c>
      <c r="C958">
        <v>1346285657</v>
      </c>
      <c r="D958" t="s">
        <v>228</v>
      </c>
      <c r="E958">
        <v>859</v>
      </c>
      <c r="F958">
        <v>307</v>
      </c>
      <c r="G958">
        <v>322</v>
      </c>
      <c r="H958">
        <v>71</v>
      </c>
      <c r="I958">
        <v>4886752.55</v>
      </c>
      <c r="J958">
        <v>2160683.83</v>
      </c>
      <c r="K958">
        <v>1687573.72</v>
      </c>
      <c r="L958">
        <v>479618.14</v>
      </c>
    </row>
    <row r="959" spans="1:12" hidden="1" x14ac:dyDescent="0.35">
      <c r="A959">
        <v>1</v>
      </c>
      <c r="B959">
        <v>2020</v>
      </c>
      <c r="C959">
        <v>1568735660</v>
      </c>
      <c r="D959" t="s">
        <v>24</v>
      </c>
      <c r="E959">
        <v>93</v>
      </c>
      <c r="F959">
        <v>27</v>
      </c>
      <c r="G959">
        <v>36</v>
      </c>
      <c r="H959">
        <v>9</v>
      </c>
      <c r="I959">
        <v>348072.39</v>
      </c>
      <c r="J959">
        <v>126017.35</v>
      </c>
      <c r="K959">
        <v>133241.70000000001</v>
      </c>
      <c r="L959">
        <v>45013.57</v>
      </c>
    </row>
    <row r="960" spans="1:12" hidden="1" x14ac:dyDescent="0.35">
      <c r="A960">
        <v>1</v>
      </c>
      <c r="B960">
        <v>2019</v>
      </c>
      <c r="C960">
        <v>1134125016</v>
      </c>
      <c r="D960" t="s">
        <v>211</v>
      </c>
      <c r="E960">
        <v>2</v>
      </c>
      <c r="F960">
        <v>0</v>
      </c>
      <c r="G960">
        <v>1</v>
      </c>
      <c r="H960">
        <v>0</v>
      </c>
      <c r="I960">
        <v>8678.08</v>
      </c>
      <c r="J960">
        <v>0</v>
      </c>
      <c r="K960">
        <v>3531.53</v>
      </c>
      <c r="L960">
        <v>0</v>
      </c>
    </row>
    <row r="961" spans="1:12" hidden="1" x14ac:dyDescent="0.35">
      <c r="A961">
        <v>1</v>
      </c>
      <c r="B961">
        <v>2021</v>
      </c>
      <c r="C961">
        <v>1043254139</v>
      </c>
      <c r="D961" t="s">
        <v>342</v>
      </c>
      <c r="E961">
        <v>1</v>
      </c>
      <c r="F961">
        <v>0</v>
      </c>
      <c r="G961">
        <v>1</v>
      </c>
      <c r="H961">
        <v>0</v>
      </c>
      <c r="I961">
        <v>4187.26</v>
      </c>
      <c r="J961">
        <v>0</v>
      </c>
      <c r="K961">
        <v>4187.26</v>
      </c>
      <c r="L961">
        <v>0</v>
      </c>
    </row>
    <row r="962" spans="1:12" hidden="1" x14ac:dyDescent="0.35">
      <c r="A962">
        <v>0</v>
      </c>
      <c r="B962">
        <v>2020</v>
      </c>
      <c r="C962">
        <v>1801992631</v>
      </c>
      <c r="D962" t="s">
        <v>67</v>
      </c>
      <c r="E962">
        <v>104</v>
      </c>
      <c r="F962">
        <v>21</v>
      </c>
      <c r="G962">
        <v>43</v>
      </c>
      <c r="H962">
        <v>8</v>
      </c>
      <c r="J962">
        <v>0</v>
      </c>
      <c r="K962">
        <v>0</v>
      </c>
      <c r="L962">
        <v>0</v>
      </c>
    </row>
    <row r="963" spans="1:12" hidden="1" x14ac:dyDescent="0.35">
      <c r="A963">
        <v>1</v>
      </c>
      <c r="B963">
        <v>2019</v>
      </c>
      <c r="C963">
        <v>1285641514</v>
      </c>
      <c r="D963" t="s">
        <v>98</v>
      </c>
      <c r="E963">
        <v>4005</v>
      </c>
      <c r="F963">
        <v>1301</v>
      </c>
      <c r="G963">
        <v>2085</v>
      </c>
      <c r="H963">
        <v>406</v>
      </c>
      <c r="I963">
        <v>27284150.239999998</v>
      </c>
      <c r="J963">
        <v>11042157.220000001</v>
      </c>
      <c r="K963">
        <v>13667857.640000001</v>
      </c>
      <c r="L963">
        <v>3660276.53</v>
      </c>
    </row>
    <row r="964" spans="1:12" hidden="1" x14ac:dyDescent="0.35">
      <c r="A964">
        <v>1</v>
      </c>
      <c r="B964">
        <v>2020</v>
      </c>
      <c r="C964">
        <v>1346213469</v>
      </c>
      <c r="D964" t="s">
        <v>66</v>
      </c>
      <c r="E964">
        <v>2532</v>
      </c>
      <c r="F964">
        <v>178</v>
      </c>
      <c r="G964">
        <v>653</v>
      </c>
      <c r="H964">
        <v>46</v>
      </c>
      <c r="I964">
        <v>12456700.77</v>
      </c>
      <c r="J964">
        <v>1286319.6000000001</v>
      </c>
      <c r="K964">
        <v>3231080.79</v>
      </c>
      <c r="L964">
        <v>340218.36</v>
      </c>
    </row>
    <row r="965" spans="1:12" hidden="1" x14ac:dyDescent="0.35">
      <c r="A965">
        <v>1</v>
      </c>
      <c r="B965">
        <v>2019</v>
      </c>
      <c r="C965">
        <v>1730132234</v>
      </c>
      <c r="D965" t="s">
        <v>151</v>
      </c>
      <c r="E965">
        <v>1</v>
      </c>
      <c r="F965">
        <v>0</v>
      </c>
      <c r="G965">
        <v>1</v>
      </c>
      <c r="H965">
        <v>0</v>
      </c>
      <c r="I965">
        <v>5146.55</v>
      </c>
      <c r="J965">
        <v>0</v>
      </c>
      <c r="K965">
        <v>5146.55</v>
      </c>
      <c r="L965">
        <v>0</v>
      </c>
    </row>
    <row r="966" spans="1:12" hidden="1" x14ac:dyDescent="0.35">
      <c r="A966">
        <v>0</v>
      </c>
      <c r="B966">
        <v>2019</v>
      </c>
      <c r="C966">
        <v>1417027558</v>
      </c>
      <c r="D966" t="s">
        <v>28</v>
      </c>
      <c r="E966">
        <v>138</v>
      </c>
      <c r="F966">
        <v>55</v>
      </c>
      <c r="G966">
        <v>66</v>
      </c>
      <c r="H966">
        <v>15</v>
      </c>
      <c r="J966">
        <v>0</v>
      </c>
      <c r="K966">
        <v>0</v>
      </c>
      <c r="L966">
        <v>0</v>
      </c>
    </row>
    <row r="967" spans="1:12" hidden="1" x14ac:dyDescent="0.35">
      <c r="A967">
        <v>1</v>
      </c>
      <c r="B967">
        <v>2019</v>
      </c>
      <c r="C967">
        <v>1033124961</v>
      </c>
      <c r="D967" t="s">
        <v>122</v>
      </c>
      <c r="E967">
        <v>596</v>
      </c>
      <c r="F967">
        <v>201</v>
      </c>
      <c r="G967">
        <v>300</v>
      </c>
      <c r="H967">
        <v>60</v>
      </c>
      <c r="I967">
        <v>3689624.1</v>
      </c>
      <c r="J967">
        <v>1378382.05</v>
      </c>
      <c r="K967">
        <v>1830548.56</v>
      </c>
      <c r="L967">
        <v>442146.26</v>
      </c>
    </row>
    <row r="968" spans="1:12" hidden="1" x14ac:dyDescent="0.35">
      <c r="A968">
        <v>0</v>
      </c>
      <c r="B968">
        <v>2021</v>
      </c>
      <c r="C968">
        <v>1740233899</v>
      </c>
      <c r="D968" t="s">
        <v>154</v>
      </c>
      <c r="E968">
        <v>51</v>
      </c>
      <c r="F968">
        <v>21</v>
      </c>
      <c r="G968">
        <v>27</v>
      </c>
      <c r="H968">
        <v>8</v>
      </c>
      <c r="J968">
        <v>0</v>
      </c>
      <c r="K968">
        <v>0</v>
      </c>
      <c r="L968">
        <v>0</v>
      </c>
    </row>
    <row r="969" spans="1:12" hidden="1" x14ac:dyDescent="0.35">
      <c r="A969">
        <v>1</v>
      </c>
      <c r="B969">
        <v>2021</v>
      </c>
      <c r="C969">
        <v>1467546135</v>
      </c>
      <c r="D969" t="s">
        <v>3596</v>
      </c>
      <c r="E969">
        <v>3</v>
      </c>
      <c r="F969">
        <v>1</v>
      </c>
      <c r="G969">
        <v>0</v>
      </c>
      <c r="H969">
        <v>0</v>
      </c>
      <c r="I969">
        <v>14906.38</v>
      </c>
      <c r="J969">
        <v>6458.3</v>
      </c>
      <c r="K969">
        <v>0</v>
      </c>
      <c r="L969">
        <v>0</v>
      </c>
    </row>
    <row r="970" spans="1:12" hidden="1" x14ac:dyDescent="0.35">
      <c r="A970">
        <v>1</v>
      </c>
      <c r="B970">
        <v>2020</v>
      </c>
      <c r="C970">
        <v>1972548568</v>
      </c>
      <c r="D970" t="s">
        <v>147</v>
      </c>
      <c r="E970">
        <v>1032</v>
      </c>
      <c r="F970">
        <v>268</v>
      </c>
      <c r="G970">
        <v>475</v>
      </c>
      <c r="H970">
        <v>86</v>
      </c>
      <c r="I970">
        <v>4247173.04</v>
      </c>
      <c r="J970">
        <v>1441350.94</v>
      </c>
      <c r="K970">
        <v>1881032.65</v>
      </c>
      <c r="L970">
        <v>477002.54</v>
      </c>
    </row>
    <row r="971" spans="1:12" hidden="1" x14ac:dyDescent="0.35">
      <c r="A971">
        <v>0</v>
      </c>
      <c r="B971">
        <v>2021</v>
      </c>
      <c r="C971">
        <v>1346380870</v>
      </c>
      <c r="D971" t="s">
        <v>197</v>
      </c>
      <c r="E971">
        <v>38</v>
      </c>
      <c r="F971">
        <v>9</v>
      </c>
      <c r="G971">
        <v>22</v>
      </c>
      <c r="H971">
        <v>1</v>
      </c>
      <c r="J971">
        <v>0</v>
      </c>
      <c r="K971">
        <v>0</v>
      </c>
      <c r="L971">
        <v>0</v>
      </c>
    </row>
    <row r="972" spans="1:12" hidden="1" x14ac:dyDescent="0.35">
      <c r="A972">
        <v>1</v>
      </c>
      <c r="B972">
        <v>2019</v>
      </c>
      <c r="C972">
        <v>1417027558</v>
      </c>
      <c r="D972" t="s">
        <v>28</v>
      </c>
      <c r="E972">
        <v>1545</v>
      </c>
      <c r="F972">
        <v>606</v>
      </c>
      <c r="G972">
        <v>751</v>
      </c>
      <c r="H972">
        <v>178</v>
      </c>
      <c r="I972">
        <v>8087510.4699999997</v>
      </c>
      <c r="J972">
        <v>3765137.21</v>
      </c>
      <c r="K972">
        <v>3839296.6</v>
      </c>
      <c r="L972">
        <v>1198443.97</v>
      </c>
    </row>
    <row r="973" spans="1:12" hidden="1" x14ac:dyDescent="0.35">
      <c r="A973">
        <v>1</v>
      </c>
      <c r="B973">
        <v>2019</v>
      </c>
      <c r="C973">
        <v>1538165527</v>
      </c>
      <c r="D973" t="s">
        <v>320</v>
      </c>
      <c r="E973">
        <v>1</v>
      </c>
      <c r="F973">
        <v>0</v>
      </c>
      <c r="G973">
        <v>1</v>
      </c>
      <c r="H973">
        <v>0</v>
      </c>
      <c r="I973">
        <v>2327.44</v>
      </c>
      <c r="J973">
        <v>0</v>
      </c>
      <c r="K973">
        <v>2327.44</v>
      </c>
      <c r="L973">
        <v>0</v>
      </c>
    </row>
    <row r="974" spans="1:12" hidden="1" x14ac:dyDescent="0.35">
      <c r="A974">
        <v>1</v>
      </c>
      <c r="B974">
        <v>2020</v>
      </c>
      <c r="C974">
        <v>1578526695</v>
      </c>
      <c r="D974" t="s">
        <v>39</v>
      </c>
      <c r="E974">
        <v>980</v>
      </c>
      <c r="F974">
        <v>399</v>
      </c>
      <c r="G974">
        <v>504</v>
      </c>
      <c r="H974">
        <v>132</v>
      </c>
      <c r="I974">
        <v>4873162.57</v>
      </c>
      <c r="J974">
        <v>2431534.9700000002</v>
      </c>
      <c r="K974">
        <v>2370396.0099999998</v>
      </c>
      <c r="L974">
        <v>817801.42</v>
      </c>
    </row>
    <row r="975" spans="1:12" hidden="1" x14ac:dyDescent="0.35">
      <c r="A975">
        <v>1</v>
      </c>
      <c r="B975">
        <v>2021</v>
      </c>
      <c r="C975">
        <v>1669462420</v>
      </c>
      <c r="D975" t="s">
        <v>62</v>
      </c>
      <c r="E975">
        <v>9</v>
      </c>
      <c r="F975">
        <v>3</v>
      </c>
      <c r="G975">
        <v>3</v>
      </c>
      <c r="H975">
        <v>0</v>
      </c>
      <c r="I975">
        <v>53245.51</v>
      </c>
      <c r="J975">
        <v>20433.82</v>
      </c>
      <c r="K975">
        <v>18318.09</v>
      </c>
      <c r="L975">
        <v>0</v>
      </c>
    </row>
    <row r="976" spans="1:12" hidden="1" x14ac:dyDescent="0.35">
      <c r="A976">
        <v>1</v>
      </c>
      <c r="B976">
        <v>2021</v>
      </c>
      <c r="C976">
        <v>1043394745</v>
      </c>
      <c r="D976" t="s">
        <v>144</v>
      </c>
      <c r="E976">
        <v>194</v>
      </c>
      <c r="F976">
        <v>80</v>
      </c>
      <c r="G976">
        <v>80</v>
      </c>
      <c r="H976">
        <v>23</v>
      </c>
      <c r="I976">
        <v>867131.58</v>
      </c>
      <c r="J976">
        <v>442060.55</v>
      </c>
      <c r="K976">
        <v>335964.77</v>
      </c>
      <c r="L976">
        <v>123558.54</v>
      </c>
    </row>
    <row r="977" spans="1:12" hidden="1" x14ac:dyDescent="0.35">
      <c r="A977">
        <v>1</v>
      </c>
      <c r="B977">
        <v>2021</v>
      </c>
      <c r="C977">
        <v>1740772268</v>
      </c>
      <c r="D977" t="s">
        <v>342</v>
      </c>
      <c r="E977">
        <v>2</v>
      </c>
      <c r="F977">
        <v>0</v>
      </c>
      <c r="G977">
        <v>1</v>
      </c>
      <c r="H977">
        <v>0</v>
      </c>
      <c r="I977">
        <v>6604.43</v>
      </c>
      <c r="J977">
        <v>0</v>
      </c>
      <c r="K977">
        <v>2819.96</v>
      </c>
      <c r="L977">
        <v>0</v>
      </c>
    </row>
    <row r="978" spans="1:12" hidden="1" x14ac:dyDescent="0.35">
      <c r="A978">
        <v>1</v>
      </c>
      <c r="B978">
        <v>2021</v>
      </c>
      <c r="C978">
        <v>1033224704</v>
      </c>
      <c r="D978" t="s">
        <v>161</v>
      </c>
      <c r="E978">
        <v>380</v>
      </c>
      <c r="F978">
        <v>138</v>
      </c>
      <c r="G978">
        <v>200</v>
      </c>
      <c r="H978">
        <v>44</v>
      </c>
      <c r="I978">
        <v>2344265.06</v>
      </c>
      <c r="J978">
        <v>1025319.3</v>
      </c>
      <c r="K978">
        <v>1162718.96</v>
      </c>
      <c r="L978">
        <v>317054.76</v>
      </c>
    </row>
    <row r="979" spans="1:12" hidden="1" x14ac:dyDescent="0.35">
      <c r="A979">
        <v>1</v>
      </c>
      <c r="B979">
        <v>2021</v>
      </c>
      <c r="C979">
        <v>1801803903</v>
      </c>
      <c r="D979" t="s">
        <v>108</v>
      </c>
      <c r="E979">
        <v>920</v>
      </c>
      <c r="F979">
        <v>322</v>
      </c>
      <c r="G979">
        <v>437</v>
      </c>
      <c r="H979">
        <v>86</v>
      </c>
      <c r="I979">
        <v>7904457.75</v>
      </c>
      <c r="J979">
        <v>3224767.88</v>
      </c>
      <c r="K979">
        <v>3409983.84</v>
      </c>
      <c r="L979">
        <v>851096.6</v>
      </c>
    </row>
    <row r="980" spans="1:12" hidden="1" x14ac:dyDescent="0.35">
      <c r="A980">
        <v>1</v>
      </c>
      <c r="B980">
        <v>2020</v>
      </c>
      <c r="C980">
        <v>1982663423</v>
      </c>
      <c r="D980" t="s">
        <v>79</v>
      </c>
      <c r="E980">
        <v>186</v>
      </c>
      <c r="F980">
        <v>88</v>
      </c>
      <c r="G980">
        <v>76</v>
      </c>
      <c r="H980">
        <v>30</v>
      </c>
      <c r="I980">
        <v>1003214.41</v>
      </c>
      <c r="J980">
        <v>561974.61</v>
      </c>
      <c r="K980">
        <v>405199.56</v>
      </c>
      <c r="L980">
        <v>196589.54</v>
      </c>
    </row>
    <row r="981" spans="1:12" hidden="1" x14ac:dyDescent="0.35">
      <c r="A981">
        <v>0</v>
      </c>
      <c r="B981">
        <v>2020</v>
      </c>
      <c r="C981">
        <v>1801803903</v>
      </c>
      <c r="D981" t="s">
        <v>108</v>
      </c>
      <c r="E981">
        <v>79</v>
      </c>
      <c r="F981">
        <v>28</v>
      </c>
      <c r="G981">
        <v>40</v>
      </c>
      <c r="H981">
        <v>8</v>
      </c>
      <c r="J981">
        <v>0</v>
      </c>
      <c r="K981">
        <v>0</v>
      </c>
      <c r="L981">
        <v>0</v>
      </c>
    </row>
    <row r="982" spans="1:12" hidden="1" x14ac:dyDescent="0.35">
      <c r="A982">
        <v>1</v>
      </c>
      <c r="B982">
        <v>2019</v>
      </c>
      <c r="C982">
        <v>1790969269</v>
      </c>
      <c r="D982" t="s">
        <v>6</v>
      </c>
      <c r="E982">
        <v>1</v>
      </c>
      <c r="F982">
        <v>1</v>
      </c>
      <c r="G982">
        <v>1</v>
      </c>
      <c r="H982">
        <v>1</v>
      </c>
      <c r="I982">
        <v>7928.96</v>
      </c>
      <c r="J982">
        <v>7928.96</v>
      </c>
      <c r="K982">
        <v>7928.96</v>
      </c>
      <c r="L982">
        <v>7928.96</v>
      </c>
    </row>
    <row r="983" spans="1:12" hidden="1" x14ac:dyDescent="0.35">
      <c r="A983">
        <v>1</v>
      </c>
      <c r="B983">
        <v>2019</v>
      </c>
      <c r="C983">
        <v>1801803903</v>
      </c>
      <c r="D983" t="s">
        <v>108</v>
      </c>
      <c r="E983">
        <v>1075</v>
      </c>
      <c r="F983">
        <v>350</v>
      </c>
      <c r="G983">
        <v>599</v>
      </c>
      <c r="H983">
        <v>105</v>
      </c>
      <c r="I983">
        <v>6724565.3799999999</v>
      </c>
      <c r="J983">
        <v>2780786.1</v>
      </c>
      <c r="K983">
        <v>3477579.92</v>
      </c>
      <c r="L983">
        <v>877466.11</v>
      </c>
    </row>
    <row r="984" spans="1:12" hidden="1" x14ac:dyDescent="0.35">
      <c r="A984">
        <v>1</v>
      </c>
      <c r="B984">
        <v>2021</v>
      </c>
      <c r="C984">
        <v>1598755324</v>
      </c>
      <c r="D984" t="s">
        <v>76</v>
      </c>
      <c r="E984">
        <v>52</v>
      </c>
      <c r="F984">
        <v>24</v>
      </c>
      <c r="G984">
        <v>19</v>
      </c>
      <c r="H984">
        <v>7</v>
      </c>
      <c r="I984">
        <v>259520.97</v>
      </c>
      <c r="J984">
        <v>144197.16</v>
      </c>
      <c r="K984">
        <v>94295.88</v>
      </c>
      <c r="L984">
        <v>41852.720000000001</v>
      </c>
    </row>
    <row r="985" spans="1:12" hidden="1" x14ac:dyDescent="0.35">
      <c r="A985">
        <v>1</v>
      </c>
      <c r="B985">
        <v>2021</v>
      </c>
      <c r="C985">
        <v>1861439952</v>
      </c>
      <c r="D985" t="s">
        <v>3595</v>
      </c>
      <c r="E985">
        <v>1</v>
      </c>
      <c r="F985">
        <v>0</v>
      </c>
      <c r="G985">
        <v>0</v>
      </c>
      <c r="H985">
        <v>0</v>
      </c>
      <c r="I985">
        <v>3755.64</v>
      </c>
      <c r="J985">
        <v>0</v>
      </c>
      <c r="K985">
        <v>0</v>
      </c>
      <c r="L985">
        <v>0</v>
      </c>
    </row>
    <row r="986" spans="1:12" hidden="1" x14ac:dyDescent="0.35">
      <c r="A986">
        <v>1</v>
      </c>
      <c r="B986">
        <v>2021</v>
      </c>
      <c r="C986">
        <v>1487640207</v>
      </c>
      <c r="D986" t="s">
        <v>339</v>
      </c>
      <c r="E986">
        <v>1</v>
      </c>
      <c r="F986">
        <v>0</v>
      </c>
      <c r="G986">
        <v>0</v>
      </c>
      <c r="H986">
        <v>0</v>
      </c>
      <c r="I986">
        <v>6961.92</v>
      </c>
      <c r="J986">
        <v>0</v>
      </c>
      <c r="K986">
        <v>0</v>
      </c>
      <c r="L986">
        <v>0</v>
      </c>
    </row>
    <row r="987" spans="1:12" hidden="1" x14ac:dyDescent="0.35">
      <c r="A987">
        <v>0</v>
      </c>
      <c r="B987">
        <v>2019</v>
      </c>
      <c r="C987">
        <v>1194776351</v>
      </c>
      <c r="D987" t="s">
        <v>90</v>
      </c>
      <c r="E987">
        <v>23</v>
      </c>
      <c r="F987">
        <v>8</v>
      </c>
      <c r="G987">
        <v>15</v>
      </c>
      <c r="H987">
        <v>4</v>
      </c>
      <c r="J987">
        <v>0</v>
      </c>
      <c r="K987">
        <v>0</v>
      </c>
      <c r="L987">
        <v>0</v>
      </c>
    </row>
    <row r="988" spans="1:12" hidden="1" x14ac:dyDescent="0.35">
      <c r="A988">
        <v>1</v>
      </c>
      <c r="B988">
        <v>2021</v>
      </c>
      <c r="C988">
        <v>1275527889</v>
      </c>
      <c r="D988" t="s">
        <v>185</v>
      </c>
      <c r="E988">
        <v>2</v>
      </c>
      <c r="F988">
        <v>1</v>
      </c>
      <c r="G988">
        <v>1</v>
      </c>
      <c r="H988">
        <v>0</v>
      </c>
      <c r="I988">
        <v>3077.68</v>
      </c>
      <c r="J988">
        <v>0</v>
      </c>
      <c r="K988">
        <v>3077.68</v>
      </c>
      <c r="L988">
        <v>0</v>
      </c>
    </row>
    <row r="989" spans="1:12" hidden="1" x14ac:dyDescent="0.35">
      <c r="A989">
        <v>1</v>
      </c>
      <c r="B989">
        <v>2019</v>
      </c>
      <c r="C989">
        <v>1346274537</v>
      </c>
      <c r="D989" t="s">
        <v>156</v>
      </c>
      <c r="E989">
        <v>426</v>
      </c>
      <c r="F989">
        <v>128</v>
      </c>
      <c r="G989">
        <v>207</v>
      </c>
      <c r="H989">
        <v>46</v>
      </c>
      <c r="I989">
        <v>2116920.9300000002</v>
      </c>
      <c r="J989">
        <v>814837.1</v>
      </c>
      <c r="K989">
        <v>978443.67</v>
      </c>
      <c r="L989">
        <v>294630.93</v>
      </c>
    </row>
    <row r="990" spans="1:12" hidden="1" x14ac:dyDescent="0.35">
      <c r="A990">
        <v>1</v>
      </c>
      <c r="B990">
        <v>2019</v>
      </c>
      <c r="C990">
        <v>1598713745</v>
      </c>
      <c r="D990" t="s">
        <v>199</v>
      </c>
      <c r="E990">
        <v>403</v>
      </c>
      <c r="F990">
        <v>131</v>
      </c>
      <c r="G990">
        <v>158</v>
      </c>
      <c r="H990">
        <v>34</v>
      </c>
      <c r="I990">
        <v>1995438.66</v>
      </c>
      <c r="J990">
        <v>782422.04</v>
      </c>
      <c r="K990">
        <v>751612.48</v>
      </c>
      <c r="L990">
        <v>209285.58</v>
      </c>
    </row>
    <row r="991" spans="1:12" hidden="1" x14ac:dyDescent="0.35">
      <c r="A991">
        <v>1</v>
      </c>
      <c r="B991">
        <v>2021</v>
      </c>
      <c r="C991">
        <v>1962422733</v>
      </c>
      <c r="D991" t="s">
        <v>203</v>
      </c>
      <c r="E991">
        <v>268</v>
      </c>
      <c r="F991">
        <v>77</v>
      </c>
      <c r="G991">
        <v>109</v>
      </c>
      <c r="H991">
        <v>10</v>
      </c>
      <c r="I991">
        <v>1114072.28</v>
      </c>
      <c r="J991">
        <v>400967.74</v>
      </c>
      <c r="K991">
        <v>419087.1</v>
      </c>
      <c r="L991">
        <v>49338.55</v>
      </c>
    </row>
    <row r="992" spans="1:12" hidden="1" x14ac:dyDescent="0.35">
      <c r="A992">
        <v>1</v>
      </c>
      <c r="B992">
        <v>2021</v>
      </c>
      <c r="C992">
        <v>1598795585</v>
      </c>
      <c r="D992" t="s">
        <v>275</v>
      </c>
      <c r="E992">
        <v>1</v>
      </c>
      <c r="F992">
        <v>0</v>
      </c>
      <c r="G992">
        <v>1</v>
      </c>
      <c r="H992">
        <v>0</v>
      </c>
      <c r="I992">
        <v>4044.03</v>
      </c>
      <c r="J992">
        <v>0</v>
      </c>
      <c r="K992">
        <v>4044.03</v>
      </c>
      <c r="L992">
        <v>0</v>
      </c>
    </row>
    <row r="993" spans="1:12" hidden="1" x14ac:dyDescent="0.35">
      <c r="A993">
        <v>0</v>
      </c>
      <c r="B993">
        <v>2020</v>
      </c>
      <c r="C993">
        <v>1801857172</v>
      </c>
      <c r="D993" t="s">
        <v>111</v>
      </c>
      <c r="E993">
        <v>47</v>
      </c>
      <c r="F993">
        <v>24</v>
      </c>
      <c r="G993">
        <v>25</v>
      </c>
      <c r="H993">
        <v>12</v>
      </c>
      <c r="J993">
        <v>0</v>
      </c>
      <c r="K993">
        <v>0</v>
      </c>
      <c r="L993">
        <v>0</v>
      </c>
    </row>
    <row r="994" spans="1:12" hidden="1" x14ac:dyDescent="0.35">
      <c r="A994">
        <v>0</v>
      </c>
      <c r="B994">
        <v>2020</v>
      </c>
      <c r="C994">
        <v>1447255153</v>
      </c>
      <c r="D994" t="s">
        <v>64</v>
      </c>
      <c r="E994">
        <v>20</v>
      </c>
      <c r="F994">
        <v>11</v>
      </c>
      <c r="G994">
        <v>12</v>
      </c>
      <c r="H994">
        <v>6</v>
      </c>
      <c r="J994">
        <v>0</v>
      </c>
      <c r="K994">
        <v>0</v>
      </c>
      <c r="L994">
        <v>0</v>
      </c>
    </row>
    <row r="995" spans="1:12" hidden="1" x14ac:dyDescent="0.35">
      <c r="A995">
        <v>1</v>
      </c>
      <c r="B995">
        <v>2019</v>
      </c>
      <c r="C995">
        <v>1285717298</v>
      </c>
      <c r="D995" t="s">
        <v>46</v>
      </c>
      <c r="E995">
        <v>219</v>
      </c>
      <c r="F995">
        <v>104</v>
      </c>
      <c r="G995">
        <v>77</v>
      </c>
      <c r="H995">
        <v>21</v>
      </c>
      <c r="I995">
        <v>854428.32</v>
      </c>
      <c r="J995">
        <v>481203.89</v>
      </c>
      <c r="K995">
        <v>278734.25</v>
      </c>
      <c r="L995">
        <v>105033.56</v>
      </c>
    </row>
    <row r="996" spans="1:12" hidden="1" x14ac:dyDescent="0.35">
      <c r="A996">
        <v>1</v>
      </c>
      <c r="B996">
        <v>2019</v>
      </c>
      <c r="C996">
        <v>1902901333</v>
      </c>
      <c r="D996" t="s">
        <v>81</v>
      </c>
      <c r="E996">
        <v>3</v>
      </c>
      <c r="F996">
        <v>0</v>
      </c>
      <c r="G996">
        <v>2</v>
      </c>
      <c r="H996">
        <v>0</v>
      </c>
      <c r="I996">
        <v>12668.18</v>
      </c>
      <c r="J996">
        <v>0</v>
      </c>
      <c r="K996">
        <v>7411.74</v>
      </c>
      <c r="L996">
        <v>0</v>
      </c>
    </row>
    <row r="997" spans="1:12" hidden="1" x14ac:dyDescent="0.35">
      <c r="A997">
        <v>1</v>
      </c>
      <c r="B997">
        <v>2020</v>
      </c>
      <c r="C997">
        <v>1952366106</v>
      </c>
      <c r="D997" t="s">
        <v>321</v>
      </c>
      <c r="E997">
        <v>1</v>
      </c>
      <c r="F997">
        <v>0</v>
      </c>
      <c r="G997">
        <v>1</v>
      </c>
      <c r="H997">
        <v>0</v>
      </c>
      <c r="I997">
        <v>3435.93</v>
      </c>
      <c r="J997">
        <v>0</v>
      </c>
      <c r="K997">
        <v>3435.93</v>
      </c>
      <c r="L997">
        <v>0</v>
      </c>
    </row>
    <row r="998" spans="1:12" hidden="1" x14ac:dyDescent="0.35">
      <c r="A998">
        <v>1</v>
      </c>
      <c r="B998">
        <v>2020</v>
      </c>
      <c r="C998">
        <v>1477517225</v>
      </c>
      <c r="D998" t="s">
        <v>342</v>
      </c>
      <c r="E998">
        <v>1</v>
      </c>
      <c r="F998">
        <v>1</v>
      </c>
      <c r="G998">
        <v>1</v>
      </c>
      <c r="H998">
        <v>1</v>
      </c>
      <c r="I998">
        <v>0</v>
      </c>
      <c r="J998">
        <v>0</v>
      </c>
      <c r="K998">
        <v>0</v>
      </c>
      <c r="L998">
        <v>0</v>
      </c>
    </row>
    <row r="999" spans="1:12" hidden="1" x14ac:dyDescent="0.35">
      <c r="A999">
        <v>1</v>
      </c>
      <c r="B999">
        <v>2020</v>
      </c>
      <c r="C999">
        <v>1073535027</v>
      </c>
      <c r="D999" t="s">
        <v>148</v>
      </c>
      <c r="E999">
        <v>961</v>
      </c>
      <c r="F999">
        <v>266</v>
      </c>
      <c r="G999">
        <v>506</v>
      </c>
      <c r="H999">
        <v>69</v>
      </c>
      <c r="I999">
        <v>6591058.5499999998</v>
      </c>
      <c r="J999">
        <v>2440847.39</v>
      </c>
      <c r="K999">
        <v>3195717.18</v>
      </c>
      <c r="L999">
        <v>605419.99</v>
      </c>
    </row>
    <row r="1000" spans="1:12" hidden="1" x14ac:dyDescent="0.35">
      <c r="A1000">
        <v>1</v>
      </c>
      <c r="B1000">
        <v>2021</v>
      </c>
      <c r="C1000">
        <v>1376577247</v>
      </c>
      <c r="D1000" t="s">
        <v>80</v>
      </c>
      <c r="E1000">
        <v>921</v>
      </c>
      <c r="F1000">
        <v>368</v>
      </c>
      <c r="G1000">
        <v>303</v>
      </c>
      <c r="H1000">
        <v>76</v>
      </c>
      <c r="I1000">
        <v>5270362.3899999997</v>
      </c>
      <c r="J1000">
        <v>2637717.11</v>
      </c>
      <c r="K1000">
        <v>1581795.2</v>
      </c>
      <c r="L1000">
        <v>516026.28</v>
      </c>
    </row>
    <row r="1001" spans="1:12" hidden="1" x14ac:dyDescent="0.35">
      <c r="A1001">
        <v>1</v>
      </c>
      <c r="B1001">
        <v>2021</v>
      </c>
      <c r="C1001">
        <v>1407813603</v>
      </c>
      <c r="D1001" t="s">
        <v>225</v>
      </c>
      <c r="E1001">
        <v>3</v>
      </c>
      <c r="F1001">
        <v>1</v>
      </c>
      <c r="G1001">
        <v>1</v>
      </c>
      <c r="H1001">
        <v>0</v>
      </c>
      <c r="I1001">
        <v>18034.3</v>
      </c>
      <c r="J1001">
        <v>7325.26</v>
      </c>
      <c r="K1001">
        <v>5250.93</v>
      </c>
      <c r="L1001">
        <v>0</v>
      </c>
    </row>
    <row r="1002" spans="1:12" hidden="1" x14ac:dyDescent="0.35">
      <c r="A1002">
        <v>1</v>
      </c>
      <c r="B1002">
        <v>2020</v>
      </c>
      <c r="C1002">
        <v>1902865355</v>
      </c>
      <c r="D1002" t="s">
        <v>102</v>
      </c>
      <c r="E1002">
        <v>1221</v>
      </c>
      <c r="F1002">
        <v>549</v>
      </c>
      <c r="G1002">
        <v>605</v>
      </c>
      <c r="H1002">
        <v>179</v>
      </c>
      <c r="I1002">
        <v>7102917.8899999997</v>
      </c>
      <c r="J1002">
        <v>3966077.35</v>
      </c>
      <c r="K1002">
        <v>3254102.84</v>
      </c>
      <c r="L1002">
        <v>1273093.48</v>
      </c>
    </row>
    <row r="1003" spans="1:12" hidden="1" x14ac:dyDescent="0.35">
      <c r="A1003">
        <v>1</v>
      </c>
      <c r="B1003">
        <v>2021</v>
      </c>
      <c r="C1003">
        <v>1760436216</v>
      </c>
      <c r="D1003" t="s">
        <v>3634</v>
      </c>
      <c r="E1003">
        <v>1</v>
      </c>
      <c r="F1003">
        <v>1</v>
      </c>
      <c r="G1003">
        <v>0</v>
      </c>
      <c r="H1003">
        <v>0</v>
      </c>
      <c r="I1003">
        <v>4609.68</v>
      </c>
      <c r="J1003">
        <v>4609.68</v>
      </c>
      <c r="K1003">
        <v>0</v>
      </c>
      <c r="L1003">
        <v>0</v>
      </c>
    </row>
    <row r="1004" spans="1:12" hidden="1" x14ac:dyDescent="0.35">
      <c r="A1004">
        <v>0</v>
      </c>
      <c r="B1004">
        <v>2021</v>
      </c>
      <c r="C1004">
        <v>1346213469</v>
      </c>
      <c r="D1004" t="s">
        <v>66</v>
      </c>
      <c r="E1004">
        <v>132</v>
      </c>
      <c r="F1004">
        <v>10</v>
      </c>
      <c r="G1004">
        <v>56</v>
      </c>
      <c r="H1004">
        <v>1</v>
      </c>
      <c r="J1004">
        <v>0</v>
      </c>
      <c r="K1004">
        <v>0</v>
      </c>
      <c r="L1004">
        <v>0</v>
      </c>
    </row>
    <row r="1005" spans="1:12" hidden="1" x14ac:dyDescent="0.35">
      <c r="A1005">
        <v>1</v>
      </c>
      <c r="B1005">
        <v>2019</v>
      </c>
      <c r="C1005">
        <v>1710491253</v>
      </c>
      <c r="D1005" t="s">
        <v>3696</v>
      </c>
      <c r="E1005">
        <v>1</v>
      </c>
      <c r="F1005">
        <v>0</v>
      </c>
      <c r="G1005">
        <v>1</v>
      </c>
      <c r="H1005">
        <v>0</v>
      </c>
      <c r="I1005">
        <v>2813.39</v>
      </c>
      <c r="J1005">
        <v>0</v>
      </c>
      <c r="K1005">
        <v>2813.39</v>
      </c>
      <c r="L1005">
        <v>0</v>
      </c>
    </row>
    <row r="1006" spans="1:12" hidden="1" x14ac:dyDescent="0.35">
      <c r="A1006">
        <v>1</v>
      </c>
      <c r="B1006">
        <v>2019</v>
      </c>
      <c r="C1006">
        <v>1013010917</v>
      </c>
      <c r="D1006" t="s">
        <v>285</v>
      </c>
      <c r="E1006">
        <v>2</v>
      </c>
      <c r="F1006">
        <v>1</v>
      </c>
      <c r="G1006">
        <v>2</v>
      </c>
      <c r="H1006">
        <v>1</v>
      </c>
      <c r="I1006">
        <v>2813.39</v>
      </c>
      <c r="J1006">
        <v>0</v>
      </c>
      <c r="K1006">
        <v>2813.39</v>
      </c>
      <c r="L1006">
        <v>0</v>
      </c>
    </row>
    <row r="1007" spans="1:12" hidden="1" x14ac:dyDescent="0.35">
      <c r="A1007">
        <v>1</v>
      </c>
      <c r="B1007">
        <v>2020</v>
      </c>
      <c r="C1007">
        <v>1295742468</v>
      </c>
      <c r="D1007" t="s">
        <v>139</v>
      </c>
      <c r="E1007">
        <v>2</v>
      </c>
      <c r="F1007">
        <v>1</v>
      </c>
      <c r="G1007">
        <v>0</v>
      </c>
      <c r="H1007">
        <v>0</v>
      </c>
      <c r="I1007">
        <v>17717.77</v>
      </c>
      <c r="J1007">
        <v>11171.77</v>
      </c>
      <c r="K1007">
        <v>0</v>
      </c>
      <c r="L1007">
        <v>0</v>
      </c>
    </row>
    <row r="1008" spans="1:12" hidden="1" x14ac:dyDescent="0.35">
      <c r="A1008">
        <v>1</v>
      </c>
      <c r="B1008">
        <v>2020</v>
      </c>
      <c r="C1008">
        <v>1255585303</v>
      </c>
      <c r="D1008" t="s">
        <v>278</v>
      </c>
      <c r="E1008">
        <v>2</v>
      </c>
      <c r="F1008">
        <v>0</v>
      </c>
      <c r="G1008">
        <v>1</v>
      </c>
      <c r="H1008">
        <v>0</v>
      </c>
      <c r="I1008">
        <v>0</v>
      </c>
      <c r="J1008">
        <v>0</v>
      </c>
      <c r="K1008">
        <v>0</v>
      </c>
      <c r="L1008">
        <v>0</v>
      </c>
    </row>
    <row r="1009" spans="1:12" hidden="1" x14ac:dyDescent="0.35">
      <c r="A1009">
        <v>1</v>
      </c>
      <c r="B1009">
        <v>2019</v>
      </c>
      <c r="C1009">
        <v>1003923434</v>
      </c>
      <c r="D1009" t="s">
        <v>174</v>
      </c>
      <c r="E1009">
        <v>566</v>
      </c>
      <c r="F1009">
        <v>186</v>
      </c>
      <c r="G1009">
        <v>312</v>
      </c>
      <c r="H1009">
        <v>72</v>
      </c>
      <c r="I1009">
        <v>3001429.12</v>
      </c>
      <c r="J1009">
        <v>1253807.8899999999</v>
      </c>
      <c r="K1009">
        <v>1592588.79</v>
      </c>
      <c r="L1009">
        <v>489254.72</v>
      </c>
    </row>
    <row r="1010" spans="1:12" hidden="1" x14ac:dyDescent="0.35">
      <c r="A1010">
        <v>1</v>
      </c>
      <c r="B1010">
        <v>2020</v>
      </c>
      <c r="C1010">
        <v>1437158433</v>
      </c>
      <c r="D1010" t="s">
        <v>342</v>
      </c>
      <c r="E1010">
        <v>1</v>
      </c>
      <c r="F1010">
        <v>0</v>
      </c>
      <c r="G1010">
        <v>0</v>
      </c>
      <c r="H1010">
        <v>0</v>
      </c>
      <c r="I1010">
        <v>2819.96</v>
      </c>
      <c r="J1010">
        <v>0</v>
      </c>
      <c r="K1010">
        <v>0</v>
      </c>
      <c r="L1010">
        <v>0</v>
      </c>
    </row>
    <row r="1011" spans="1:12" hidden="1" x14ac:dyDescent="0.35">
      <c r="A1011">
        <v>1</v>
      </c>
      <c r="B1011">
        <v>2020</v>
      </c>
      <c r="C1011">
        <v>1114954682</v>
      </c>
      <c r="D1011" t="s">
        <v>24</v>
      </c>
      <c r="E1011">
        <v>10</v>
      </c>
      <c r="F1011">
        <v>4</v>
      </c>
      <c r="G1011">
        <v>4</v>
      </c>
      <c r="H1011">
        <v>2</v>
      </c>
      <c r="I1011">
        <v>42150.55</v>
      </c>
      <c r="J1011">
        <v>22345.32</v>
      </c>
      <c r="K1011">
        <v>18232.73</v>
      </c>
      <c r="L1011">
        <v>11955.12</v>
      </c>
    </row>
    <row r="1012" spans="1:12" hidden="1" x14ac:dyDescent="0.35">
      <c r="A1012">
        <v>0</v>
      </c>
      <c r="B1012">
        <v>2020</v>
      </c>
      <c r="C1012">
        <v>1780600577</v>
      </c>
      <c r="D1012" t="s">
        <v>50</v>
      </c>
      <c r="E1012">
        <v>55</v>
      </c>
      <c r="F1012">
        <v>18</v>
      </c>
      <c r="G1012">
        <v>29</v>
      </c>
      <c r="H1012">
        <v>6</v>
      </c>
      <c r="J1012">
        <v>0</v>
      </c>
      <c r="K1012">
        <v>0</v>
      </c>
      <c r="L1012">
        <v>0</v>
      </c>
    </row>
    <row r="1013" spans="1:12" hidden="1" x14ac:dyDescent="0.35">
      <c r="A1013">
        <v>0</v>
      </c>
      <c r="B1013">
        <v>2021</v>
      </c>
      <c r="C1013">
        <v>1447255153</v>
      </c>
      <c r="D1013" t="s">
        <v>64</v>
      </c>
      <c r="E1013">
        <v>17</v>
      </c>
      <c r="F1013">
        <v>9</v>
      </c>
      <c r="G1013">
        <v>12</v>
      </c>
      <c r="H1013">
        <v>5</v>
      </c>
      <c r="J1013">
        <v>0</v>
      </c>
      <c r="K1013">
        <v>0</v>
      </c>
      <c r="L1013">
        <v>0</v>
      </c>
    </row>
    <row r="1014" spans="1:12" hidden="1" x14ac:dyDescent="0.35">
      <c r="A1014">
        <v>1</v>
      </c>
      <c r="B1014">
        <v>2020</v>
      </c>
      <c r="C1014">
        <v>1487647590</v>
      </c>
      <c r="D1014" t="s">
        <v>77</v>
      </c>
      <c r="E1014">
        <v>21</v>
      </c>
      <c r="F1014">
        <v>6</v>
      </c>
      <c r="G1014">
        <v>10</v>
      </c>
      <c r="H1014">
        <v>1</v>
      </c>
      <c r="I1014">
        <v>84781.77</v>
      </c>
      <c r="J1014">
        <v>24130.38</v>
      </c>
      <c r="K1014">
        <v>36200.97</v>
      </c>
      <c r="L1014">
        <v>2157.88</v>
      </c>
    </row>
    <row r="1015" spans="1:12" hidden="1" x14ac:dyDescent="0.35">
      <c r="A1015">
        <v>1</v>
      </c>
      <c r="B1015">
        <v>2020</v>
      </c>
      <c r="C1015">
        <v>1730112251</v>
      </c>
      <c r="D1015" t="s">
        <v>172</v>
      </c>
      <c r="E1015">
        <v>1</v>
      </c>
      <c r="F1015">
        <v>1</v>
      </c>
      <c r="G1015">
        <v>0</v>
      </c>
      <c r="H1015">
        <v>0</v>
      </c>
      <c r="I1015">
        <v>4522.45</v>
      </c>
      <c r="J1015">
        <v>4522.45</v>
      </c>
      <c r="K1015">
        <v>0</v>
      </c>
      <c r="L1015">
        <v>0</v>
      </c>
    </row>
    <row r="1016" spans="1:12" hidden="1" x14ac:dyDescent="0.35">
      <c r="A1016">
        <v>0</v>
      </c>
      <c r="B1016">
        <v>2019</v>
      </c>
      <c r="C1016">
        <v>1093777492</v>
      </c>
      <c r="D1016" t="s">
        <v>16</v>
      </c>
      <c r="E1016">
        <v>229</v>
      </c>
      <c r="F1016">
        <v>52</v>
      </c>
      <c r="G1016">
        <v>107</v>
      </c>
      <c r="H1016">
        <v>16</v>
      </c>
      <c r="J1016">
        <v>0</v>
      </c>
      <c r="K1016">
        <v>0</v>
      </c>
      <c r="L1016">
        <v>0</v>
      </c>
    </row>
    <row r="1017" spans="1:12" hidden="1" x14ac:dyDescent="0.35">
      <c r="A1017">
        <v>1</v>
      </c>
      <c r="B1017">
        <v>2020</v>
      </c>
      <c r="C1017">
        <v>1962422733</v>
      </c>
      <c r="D1017" t="s">
        <v>203</v>
      </c>
      <c r="E1017">
        <v>253</v>
      </c>
      <c r="F1017">
        <v>66</v>
      </c>
      <c r="G1017">
        <v>119</v>
      </c>
      <c r="H1017">
        <v>17</v>
      </c>
      <c r="I1017">
        <v>1003407.89</v>
      </c>
      <c r="J1017">
        <v>340115.18</v>
      </c>
      <c r="K1017">
        <v>447126.01</v>
      </c>
      <c r="L1017">
        <v>83316.53</v>
      </c>
    </row>
    <row r="1018" spans="1:12" hidden="1" x14ac:dyDescent="0.35">
      <c r="A1018">
        <v>0</v>
      </c>
      <c r="B1018">
        <v>2019</v>
      </c>
      <c r="C1018">
        <v>1609875772</v>
      </c>
      <c r="D1018" t="s">
        <v>49</v>
      </c>
      <c r="E1018">
        <v>82</v>
      </c>
      <c r="F1018">
        <v>30</v>
      </c>
      <c r="G1018">
        <v>32</v>
      </c>
      <c r="H1018">
        <v>6</v>
      </c>
      <c r="J1018">
        <v>0</v>
      </c>
      <c r="K1018">
        <v>0</v>
      </c>
      <c r="L1018">
        <v>0</v>
      </c>
    </row>
    <row r="1019" spans="1:12" hidden="1" x14ac:dyDescent="0.35">
      <c r="A1019">
        <v>1</v>
      </c>
      <c r="B1019">
        <v>2021</v>
      </c>
      <c r="C1019">
        <v>1548217763</v>
      </c>
      <c r="D1019" t="s">
        <v>254</v>
      </c>
      <c r="E1019">
        <v>349</v>
      </c>
      <c r="F1019">
        <v>140</v>
      </c>
      <c r="G1019">
        <v>159</v>
      </c>
      <c r="H1019">
        <v>39</v>
      </c>
      <c r="I1019">
        <v>2176218.33</v>
      </c>
      <c r="J1019">
        <v>1107686.54</v>
      </c>
      <c r="K1019">
        <v>880273.37</v>
      </c>
      <c r="L1019">
        <v>263191.34999999998</v>
      </c>
    </row>
    <row r="1020" spans="1:12" hidden="1" x14ac:dyDescent="0.35">
      <c r="A1020">
        <v>1</v>
      </c>
      <c r="B1020">
        <v>2020</v>
      </c>
      <c r="C1020">
        <v>1184709057</v>
      </c>
      <c r="D1020" t="s">
        <v>3699</v>
      </c>
      <c r="E1020">
        <v>6</v>
      </c>
      <c r="F1020">
        <v>1</v>
      </c>
      <c r="G1020">
        <v>5</v>
      </c>
      <c r="H1020">
        <v>0</v>
      </c>
      <c r="I1020">
        <v>28738.29</v>
      </c>
      <c r="J1020">
        <v>4656.34</v>
      </c>
      <c r="K1020">
        <v>24081.95</v>
      </c>
      <c r="L1020">
        <v>0</v>
      </c>
    </row>
    <row r="1021" spans="1:12" hidden="1" x14ac:dyDescent="0.35">
      <c r="A1021">
        <v>1</v>
      </c>
      <c r="B1021">
        <v>2020</v>
      </c>
      <c r="C1021">
        <v>1457715146</v>
      </c>
      <c r="D1021" t="s">
        <v>329</v>
      </c>
      <c r="E1021">
        <v>1</v>
      </c>
      <c r="F1021">
        <v>1</v>
      </c>
      <c r="G1021">
        <v>0</v>
      </c>
      <c r="H1021">
        <v>0</v>
      </c>
      <c r="I1021">
        <v>6524.7</v>
      </c>
      <c r="J1021">
        <v>6524.7</v>
      </c>
      <c r="K1021">
        <v>0</v>
      </c>
      <c r="L1021">
        <v>0</v>
      </c>
    </row>
    <row r="1022" spans="1:12" hidden="1" x14ac:dyDescent="0.35">
      <c r="A1022">
        <v>1</v>
      </c>
      <c r="B1022">
        <v>2021</v>
      </c>
      <c r="C1022">
        <v>1245475144</v>
      </c>
      <c r="D1022" t="s">
        <v>342</v>
      </c>
      <c r="E1022">
        <v>40</v>
      </c>
      <c r="F1022">
        <v>12</v>
      </c>
      <c r="G1022">
        <v>18</v>
      </c>
      <c r="H1022">
        <v>3</v>
      </c>
      <c r="I1022">
        <v>287617.62</v>
      </c>
      <c r="J1022">
        <v>96296.58</v>
      </c>
      <c r="K1022">
        <v>111691.19</v>
      </c>
      <c r="L1022">
        <v>17321.060000000001</v>
      </c>
    </row>
    <row r="1023" spans="1:12" hidden="1" x14ac:dyDescent="0.35">
      <c r="A1023">
        <v>0</v>
      </c>
      <c r="B1023">
        <v>2021</v>
      </c>
      <c r="C1023">
        <v>1700886322</v>
      </c>
      <c r="D1023" t="s">
        <v>290</v>
      </c>
      <c r="E1023">
        <v>44</v>
      </c>
      <c r="F1023">
        <v>15</v>
      </c>
      <c r="G1023">
        <v>26</v>
      </c>
      <c r="H1023">
        <v>6</v>
      </c>
      <c r="J1023">
        <v>0</v>
      </c>
      <c r="K1023">
        <v>0</v>
      </c>
      <c r="L1023">
        <v>0</v>
      </c>
    </row>
    <row r="1024" spans="1:12" hidden="1" x14ac:dyDescent="0.35">
      <c r="A1024">
        <v>1</v>
      </c>
      <c r="B1024">
        <v>2021</v>
      </c>
      <c r="C1024">
        <v>1376521575</v>
      </c>
      <c r="D1024" t="s">
        <v>3707</v>
      </c>
      <c r="E1024">
        <v>1</v>
      </c>
      <c r="F1024">
        <v>0</v>
      </c>
      <c r="G1024">
        <v>0</v>
      </c>
      <c r="H1024">
        <v>0</v>
      </c>
      <c r="I1024">
        <v>0</v>
      </c>
      <c r="J1024">
        <v>0</v>
      </c>
      <c r="K1024">
        <v>0</v>
      </c>
      <c r="L1024">
        <v>0</v>
      </c>
    </row>
    <row r="1025" spans="1:12" hidden="1" x14ac:dyDescent="0.35">
      <c r="A1025">
        <v>0</v>
      </c>
      <c r="B1025">
        <v>2020</v>
      </c>
      <c r="C1025">
        <v>1235131442</v>
      </c>
      <c r="D1025" t="s">
        <v>8</v>
      </c>
      <c r="E1025">
        <v>2</v>
      </c>
      <c r="F1025">
        <v>0</v>
      </c>
      <c r="G1025">
        <v>2</v>
      </c>
      <c r="H1025">
        <v>0</v>
      </c>
      <c r="J1025">
        <v>0</v>
      </c>
      <c r="L1025">
        <v>0</v>
      </c>
    </row>
    <row r="1026" spans="1:12" hidden="1" x14ac:dyDescent="0.35">
      <c r="A1026">
        <v>1</v>
      </c>
      <c r="B1026">
        <v>2020</v>
      </c>
      <c r="C1026">
        <v>1164481529</v>
      </c>
      <c r="D1026" t="s">
        <v>112</v>
      </c>
      <c r="E1026">
        <v>239</v>
      </c>
      <c r="F1026">
        <v>94</v>
      </c>
      <c r="G1026">
        <v>128</v>
      </c>
      <c r="H1026">
        <v>35</v>
      </c>
      <c r="I1026">
        <v>1190141.74</v>
      </c>
      <c r="J1026">
        <v>582490.91</v>
      </c>
      <c r="K1026">
        <v>604762.76</v>
      </c>
      <c r="L1026">
        <v>210742.63</v>
      </c>
    </row>
    <row r="1027" spans="1:12" hidden="1" x14ac:dyDescent="0.35">
      <c r="A1027">
        <v>1</v>
      </c>
      <c r="B1027">
        <v>2021</v>
      </c>
      <c r="C1027">
        <v>1912964768</v>
      </c>
      <c r="D1027" t="s">
        <v>269</v>
      </c>
      <c r="E1027">
        <v>1</v>
      </c>
      <c r="F1027">
        <v>1</v>
      </c>
      <c r="G1027">
        <v>0</v>
      </c>
      <c r="H1027">
        <v>0</v>
      </c>
      <c r="I1027">
        <v>5198.3100000000004</v>
      </c>
      <c r="J1027">
        <v>5198.3100000000004</v>
      </c>
      <c r="K1027">
        <v>0</v>
      </c>
      <c r="L1027">
        <v>0</v>
      </c>
    </row>
    <row r="1028" spans="1:12" hidden="1" x14ac:dyDescent="0.35">
      <c r="A1028">
        <v>1</v>
      </c>
      <c r="B1028">
        <v>2020</v>
      </c>
      <c r="C1028">
        <v>1952332801</v>
      </c>
      <c r="D1028" t="s">
        <v>6</v>
      </c>
      <c r="E1028">
        <v>1215</v>
      </c>
      <c r="F1028">
        <v>363</v>
      </c>
      <c r="G1028">
        <v>585</v>
      </c>
      <c r="H1028">
        <v>115</v>
      </c>
      <c r="I1028">
        <v>9978744.9900000002</v>
      </c>
      <c r="J1028">
        <v>3774491.47</v>
      </c>
      <c r="K1028">
        <v>4644832.0199999996</v>
      </c>
      <c r="L1028">
        <v>1265574.3400000001</v>
      </c>
    </row>
    <row r="1029" spans="1:12" hidden="1" x14ac:dyDescent="0.35">
      <c r="A1029">
        <v>1</v>
      </c>
      <c r="B1029">
        <v>2019</v>
      </c>
      <c r="C1029">
        <v>1053556159</v>
      </c>
      <c r="D1029" t="s">
        <v>342</v>
      </c>
      <c r="E1029">
        <v>1</v>
      </c>
      <c r="F1029">
        <v>0</v>
      </c>
      <c r="G1029">
        <v>0</v>
      </c>
      <c r="H1029">
        <v>0</v>
      </c>
      <c r="I1029">
        <v>3850</v>
      </c>
      <c r="J1029">
        <v>0</v>
      </c>
      <c r="K1029">
        <v>0</v>
      </c>
      <c r="L1029">
        <v>0</v>
      </c>
    </row>
    <row r="1030" spans="1:12" hidden="1" x14ac:dyDescent="0.35">
      <c r="A1030">
        <v>0</v>
      </c>
      <c r="B1030">
        <v>2020</v>
      </c>
      <c r="C1030">
        <v>1790789212</v>
      </c>
      <c r="D1030" t="s">
        <v>187</v>
      </c>
      <c r="E1030">
        <v>1</v>
      </c>
      <c r="F1030">
        <v>0</v>
      </c>
      <c r="G1030">
        <v>1</v>
      </c>
      <c r="H1030">
        <v>0</v>
      </c>
      <c r="J1030">
        <v>0</v>
      </c>
      <c r="L1030">
        <v>0</v>
      </c>
    </row>
    <row r="1031" spans="1:12" hidden="1" x14ac:dyDescent="0.35">
      <c r="A1031">
        <v>0</v>
      </c>
      <c r="B1031">
        <v>2020</v>
      </c>
      <c r="C1031">
        <v>1043394745</v>
      </c>
      <c r="D1031" t="s">
        <v>144</v>
      </c>
      <c r="E1031">
        <v>18</v>
      </c>
      <c r="F1031">
        <v>10</v>
      </c>
      <c r="G1031">
        <v>6</v>
      </c>
      <c r="H1031">
        <v>1</v>
      </c>
      <c r="J1031">
        <v>0</v>
      </c>
      <c r="K1031">
        <v>0</v>
      </c>
      <c r="L1031">
        <v>0</v>
      </c>
    </row>
    <row r="1032" spans="1:12" hidden="1" x14ac:dyDescent="0.35">
      <c r="A1032">
        <v>1</v>
      </c>
      <c r="B1032">
        <v>2019</v>
      </c>
      <c r="C1032">
        <v>1013960962</v>
      </c>
      <c r="D1032" t="s">
        <v>268</v>
      </c>
      <c r="E1032">
        <v>1</v>
      </c>
      <c r="F1032">
        <v>0</v>
      </c>
      <c r="G1032">
        <v>0</v>
      </c>
      <c r="H1032">
        <v>0</v>
      </c>
      <c r="I1032">
        <v>5768.12</v>
      </c>
      <c r="J1032">
        <v>0</v>
      </c>
      <c r="K1032">
        <v>0</v>
      </c>
      <c r="L1032">
        <v>0</v>
      </c>
    </row>
    <row r="1033" spans="1:12" hidden="1" x14ac:dyDescent="0.35">
      <c r="A1033">
        <v>1</v>
      </c>
      <c r="B1033">
        <v>2021</v>
      </c>
      <c r="C1033">
        <v>1609875772</v>
      </c>
      <c r="D1033" t="s">
        <v>49</v>
      </c>
      <c r="E1033">
        <v>882</v>
      </c>
      <c r="F1033">
        <v>339</v>
      </c>
      <c r="G1033">
        <v>348</v>
      </c>
      <c r="H1033">
        <v>107</v>
      </c>
      <c r="I1033">
        <v>5265922.16</v>
      </c>
      <c r="J1033">
        <v>2516347.9700000002</v>
      </c>
      <c r="K1033">
        <v>1996133.57</v>
      </c>
      <c r="L1033">
        <v>787905.91</v>
      </c>
    </row>
    <row r="1034" spans="1:12" hidden="1" x14ac:dyDescent="0.35">
      <c r="A1034">
        <v>1</v>
      </c>
      <c r="B1034">
        <v>2020</v>
      </c>
      <c r="C1034">
        <v>1215921457</v>
      </c>
      <c r="D1034" t="s">
        <v>291</v>
      </c>
      <c r="E1034">
        <v>1</v>
      </c>
      <c r="F1034">
        <v>1</v>
      </c>
      <c r="G1034">
        <v>0</v>
      </c>
      <c r="H1034">
        <v>0</v>
      </c>
      <c r="I1034">
        <v>6315.45</v>
      </c>
      <c r="J1034">
        <v>6315.45</v>
      </c>
      <c r="K1034">
        <v>0</v>
      </c>
      <c r="L1034">
        <v>0</v>
      </c>
    </row>
    <row r="1035" spans="1:12" hidden="1" x14ac:dyDescent="0.35">
      <c r="A1035">
        <v>1</v>
      </c>
      <c r="B1035">
        <v>2020</v>
      </c>
      <c r="C1035">
        <v>1508815333</v>
      </c>
      <c r="D1035" t="s">
        <v>164</v>
      </c>
      <c r="E1035">
        <v>622</v>
      </c>
      <c r="F1035">
        <v>174</v>
      </c>
      <c r="G1035">
        <v>274</v>
      </c>
      <c r="H1035">
        <v>44</v>
      </c>
      <c r="I1035">
        <v>2959063.39</v>
      </c>
      <c r="J1035">
        <v>1082356.96</v>
      </c>
      <c r="K1035">
        <v>1240711.43</v>
      </c>
      <c r="L1035">
        <v>287407.67</v>
      </c>
    </row>
    <row r="1036" spans="1:12" hidden="1" x14ac:dyDescent="0.35">
      <c r="A1036">
        <v>1</v>
      </c>
      <c r="B1036">
        <v>2019</v>
      </c>
      <c r="C1036">
        <v>1962408203</v>
      </c>
      <c r="D1036" t="s">
        <v>259</v>
      </c>
      <c r="E1036">
        <v>220</v>
      </c>
      <c r="F1036">
        <v>68</v>
      </c>
      <c r="G1036">
        <v>101</v>
      </c>
      <c r="H1036">
        <v>25</v>
      </c>
      <c r="I1036">
        <v>834851.8</v>
      </c>
      <c r="J1036">
        <v>326156.03000000003</v>
      </c>
      <c r="K1036">
        <v>375478.01</v>
      </c>
      <c r="L1036">
        <v>125376.8</v>
      </c>
    </row>
    <row r="1037" spans="1:12" hidden="1" x14ac:dyDescent="0.35">
      <c r="A1037">
        <v>1</v>
      </c>
      <c r="B1037">
        <v>2020</v>
      </c>
      <c r="C1037">
        <v>1033107743</v>
      </c>
      <c r="D1037" t="s">
        <v>138</v>
      </c>
      <c r="E1037">
        <v>1583</v>
      </c>
      <c r="F1037">
        <v>622</v>
      </c>
      <c r="G1037">
        <v>560</v>
      </c>
      <c r="H1037">
        <v>119</v>
      </c>
      <c r="I1037">
        <v>9869809.6899999995</v>
      </c>
      <c r="J1037">
        <v>4953494.25</v>
      </c>
      <c r="K1037">
        <v>3092308.45</v>
      </c>
      <c r="L1037">
        <v>906009.66</v>
      </c>
    </row>
    <row r="1038" spans="1:12" hidden="1" x14ac:dyDescent="0.35">
      <c r="A1038">
        <v>1</v>
      </c>
      <c r="B1038">
        <v>2019</v>
      </c>
      <c r="C1038">
        <v>1497859649</v>
      </c>
      <c r="D1038" t="s">
        <v>325</v>
      </c>
      <c r="E1038">
        <v>1</v>
      </c>
      <c r="F1038">
        <v>0</v>
      </c>
      <c r="G1038">
        <v>0</v>
      </c>
      <c r="H1038">
        <v>0</v>
      </c>
      <c r="I1038">
        <v>5256.45</v>
      </c>
      <c r="J1038">
        <v>0</v>
      </c>
      <c r="K1038">
        <v>0</v>
      </c>
      <c r="L1038">
        <v>0</v>
      </c>
    </row>
    <row r="1039" spans="1:12" hidden="1" x14ac:dyDescent="0.35">
      <c r="A1039">
        <v>1</v>
      </c>
      <c r="B1039">
        <v>2021</v>
      </c>
      <c r="C1039">
        <v>1508845322</v>
      </c>
      <c r="D1039" t="s">
        <v>120</v>
      </c>
      <c r="E1039">
        <v>472</v>
      </c>
      <c r="F1039">
        <v>176</v>
      </c>
      <c r="G1039">
        <v>230</v>
      </c>
      <c r="H1039">
        <v>49</v>
      </c>
      <c r="I1039">
        <v>2800793.54</v>
      </c>
      <c r="J1039">
        <v>1278333.47</v>
      </c>
      <c r="K1039">
        <v>1291101.33</v>
      </c>
      <c r="L1039">
        <v>364742.48</v>
      </c>
    </row>
    <row r="1040" spans="1:12" hidden="1" x14ac:dyDescent="0.35">
      <c r="A1040">
        <v>1</v>
      </c>
      <c r="B1040">
        <v>2019</v>
      </c>
      <c r="C1040">
        <v>1235131442</v>
      </c>
      <c r="D1040" t="s">
        <v>8</v>
      </c>
      <c r="E1040">
        <v>36</v>
      </c>
      <c r="F1040">
        <v>12</v>
      </c>
      <c r="G1040">
        <v>25</v>
      </c>
      <c r="H1040">
        <v>6</v>
      </c>
      <c r="I1040">
        <v>190818.06</v>
      </c>
      <c r="J1040">
        <v>77408.639999999999</v>
      </c>
      <c r="K1040">
        <v>132994.35999999999</v>
      </c>
      <c r="L1040">
        <v>40355.82</v>
      </c>
    </row>
    <row r="1041" spans="1:12" hidden="1" x14ac:dyDescent="0.35">
      <c r="A1041">
        <v>0</v>
      </c>
      <c r="B1041">
        <v>2020</v>
      </c>
      <c r="C1041">
        <v>1689744856</v>
      </c>
      <c r="D1041" t="s">
        <v>253</v>
      </c>
      <c r="E1041">
        <v>1</v>
      </c>
      <c r="F1041">
        <v>0</v>
      </c>
      <c r="G1041">
        <v>0</v>
      </c>
      <c r="H1041">
        <v>0</v>
      </c>
      <c r="J1041">
        <v>0</v>
      </c>
      <c r="K1041">
        <v>0</v>
      </c>
      <c r="L1041">
        <v>0</v>
      </c>
    </row>
    <row r="1042" spans="1:12" hidden="1" x14ac:dyDescent="0.35">
      <c r="A1042">
        <v>1</v>
      </c>
      <c r="B1042">
        <v>2020</v>
      </c>
      <c r="C1042">
        <v>1700977105</v>
      </c>
      <c r="D1042" t="s">
        <v>330</v>
      </c>
      <c r="E1042">
        <v>1</v>
      </c>
      <c r="F1042">
        <v>1</v>
      </c>
      <c r="G1042">
        <v>1</v>
      </c>
      <c r="H1042">
        <v>1</v>
      </c>
      <c r="I1042">
        <v>5957.53</v>
      </c>
      <c r="J1042">
        <v>5957.53</v>
      </c>
      <c r="K1042">
        <v>5957.53</v>
      </c>
      <c r="L1042">
        <v>5957.53</v>
      </c>
    </row>
    <row r="1043" spans="1:12" hidden="1" x14ac:dyDescent="0.35">
      <c r="A1043">
        <v>1</v>
      </c>
      <c r="B1043">
        <v>2019</v>
      </c>
      <c r="C1043">
        <v>1740233899</v>
      </c>
      <c r="D1043" t="s">
        <v>154</v>
      </c>
      <c r="E1043">
        <v>892</v>
      </c>
      <c r="F1043">
        <v>319</v>
      </c>
      <c r="G1043">
        <v>422</v>
      </c>
      <c r="H1043">
        <v>93</v>
      </c>
      <c r="I1043">
        <v>4484272.8600000003</v>
      </c>
      <c r="J1043">
        <v>2047824.84</v>
      </c>
      <c r="K1043">
        <v>2006713.85</v>
      </c>
      <c r="L1043">
        <v>621881.43999999994</v>
      </c>
    </row>
    <row r="1044" spans="1:12" hidden="1" x14ac:dyDescent="0.35">
      <c r="A1044">
        <v>0</v>
      </c>
      <c r="B1044">
        <v>2021</v>
      </c>
      <c r="C1044">
        <v>1710977012</v>
      </c>
      <c r="D1044" t="s">
        <v>49</v>
      </c>
      <c r="E1044">
        <v>19</v>
      </c>
      <c r="F1044">
        <v>7</v>
      </c>
      <c r="G1044">
        <v>9</v>
      </c>
      <c r="H1044">
        <v>1</v>
      </c>
      <c r="J1044">
        <v>0</v>
      </c>
      <c r="K1044">
        <v>0</v>
      </c>
      <c r="L1044">
        <v>0</v>
      </c>
    </row>
    <row r="1045" spans="1:12" hidden="1" x14ac:dyDescent="0.35">
      <c r="A1045">
        <v>1</v>
      </c>
      <c r="B1045">
        <v>2019</v>
      </c>
      <c r="C1045">
        <v>1568435477</v>
      </c>
      <c r="D1045" t="s">
        <v>292</v>
      </c>
      <c r="E1045">
        <v>2</v>
      </c>
      <c r="F1045">
        <v>1</v>
      </c>
      <c r="G1045">
        <v>0</v>
      </c>
      <c r="H1045">
        <v>0</v>
      </c>
      <c r="I1045">
        <v>11521.26</v>
      </c>
      <c r="J1045">
        <v>8251.2999999999993</v>
      </c>
      <c r="K1045">
        <v>0</v>
      </c>
      <c r="L1045">
        <v>0</v>
      </c>
    </row>
    <row r="1046" spans="1:12" hidden="1" x14ac:dyDescent="0.35">
      <c r="A1046">
        <v>1</v>
      </c>
      <c r="B1046">
        <v>2019</v>
      </c>
      <c r="C1046">
        <v>1275541104</v>
      </c>
      <c r="D1046" t="s">
        <v>7</v>
      </c>
      <c r="E1046">
        <v>4</v>
      </c>
      <c r="F1046">
        <v>4</v>
      </c>
      <c r="G1046">
        <v>0</v>
      </c>
      <c r="H1046">
        <v>0</v>
      </c>
      <c r="I1046">
        <v>27534.44</v>
      </c>
      <c r="J1046">
        <v>27534.44</v>
      </c>
      <c r="K1046">
        <v>0</v>
      </c>
      <c r="L1046">
        <v>0</v>
      </c>
    </row>
    <row r="1047" spans="1:12" hidden="1" x14ac:dyDescent="0.35">
      <c r="A1047">
        <v>1</v>
      </c>
      <c r="B1047">
        <v>2019</v>
      </c>
      <c r="C1047">
        <v>1104808062</v>
      </c>
      <c r="D1047" t="s">
        <v>12</v>
      </c>
      <c r="E1047">
        <v>985</v>
      </c>
      <c r="F1047">
        <v>293</v>
      </c>
      <c r="G1047">
        <v>515</v>
      </c>
      <c r="H1047">
        <v>85</v>
      </c>
      <c r="I1047">
        <v>4348169.8600000003</v>
      </c>
      <c r="J1047">
        <v>1684643.05</v>
      </c>
      <c r="K1047">
        <v>2128831.29</v>
      </c>
      <c r="L1047">
        <v>503385.5</v>
      </c>
    </row>
    <row r="1048" spans="1:12" hidden="1" x14ac:dyDescent="0.35">
      <c r="A1048">
        <v>1</v>
      </c>
      <c r="B1048">
        <v>2021</v>
      </c>
      <c r="C1048">
        <v>1225003221</v>
      </c>
      <c r="D1048" t="s">
        <v>120</v>
      </c>
      <c r="E1048">
        <v>125</v>
      </c>
      <c r="F1048">
        <v>49</v>
      </c>
      <c r="G1048">
        <v>66</v>
      </c>
      <c r="H1048">
        <v>22</v>
      </c>
      <c r="I1048">
        <v>833732.64</v>
      </c>
      <c r="J1048">
        <v>394580.44</v>
      </c>
      <c r="K1048">
        <v>451178.63</v>
      </c>
      <c r="L1048">
        <v>183344.33</v>
      </c>
    </row>
    <row r="1049" spans="1:12" hidden="1" x14ac:dyDescent="0.35">
      <c r="A1049">
        <v>0</v>
      </c>
      <c r="B1049">
        <v>2019</v>
      </c>
      <c r="C1049">
        <v>1407877137</v>
      </c>
      <c r="D1049" t="s">
        <v>93</v>
      </c>
      <c r="E1049">
        <v>114</v>
      </c>
      <c r="F1049">
        <v>27</v>
      </c>
      <c r="G1049">
        <v>65</v>
      </c>
      <c r="H1049">
        <v>10</v>
      </c>
      <c r="J1049">
        <v>0</v>
      </c>
      <c r="K1049">
        <v>0</v>
      </c>
      <c r="L1049">
        <v>0</v>
      </c>
    </row>
    <row r="1050" spans="1:12" hidden="1" x14ac:dyDescent="0.35">
      <c r="A1050">
        <v>1</v>
      </c>
      <c r="B1050">
        <v>2020</v>
      </c>
      <c r="C1050">
        <v>1407833486</v>
      </c>
      <c r="D1050" t="s">
        <v>247</v>
      </c>
      <c r="E1050">
        <v>1</v>
      </c>
      <c r="F1050">
        <v>0</v>
      </c>
      <c r="G1050">
        <v>0</v>
      </c>
      <c r="H1050">
        <v>0</v>
      </c>
      <c r="I1050">
        <v>4255.54</v>
      </c>
      <c r="J1050">
        <v>0</v>
      </c>
      <c r="K1050">
        <v>0</v>
      </c>
      <c r="L1050">
        <v>0</v>
      </c>
    </row>
    <row r="1051" spans="1:12" hidden="1" x14ac:dyDescent="0.35">
      <c r="A1051">
        <v>1</v>
      </c>
      <c r="B1051">
        <v>2020</v>
      </c>
      <c r="C1051">
        <v>1235138405</v>
      </c>
      <c r="D1051" t="s">
        <v>97</v>
      </c>
      <c r="E1051">
        <v>1</v>
      </c>
      <c r="F1051">
        <v>0</v>
      </c>
      <c r="G1051">
        <v>0</v>
      </c>
      <c r="H1051">
        <v>0</v>
      </c>
      <c r="I1051">
        <v>5805.35</v>
      </c>
      <c r="J1051">
        <v>0</v>
      </c>
      <c r="K1051">
        <v>0</v>
      </c>
      <c r="L1051">
        <v>0</v>
      </c>
    </row>
    <row r="1052" spans="1:12" hidden="1" x14ac:dyDescent="0.35">
      <c r="A1052">
        <v>1</v>
      </c>
      <c r="B1052">
        <v>2019</v>
      </c>
      <c r="C1052">
        <v>1952390239</v>
      </c>
      <c r="D1052" t="s">
        <v>3708</v>
      </c>
      <c r="E1052">
        <v>1</v>
      </c>
      <c r="F1052">
        <v>0</v>
      </c>
      <c r="G1052">
        <v>1</v>
      </c>
      <c r="H1052">
        <v>0</v>
      </c>
      <c r="I1052">
        <v>0</v>
      </c>
      <c r="J1052">
        <v>0</v>
      </c>
      <c r="K1052">
        <v>0</v>
      </c>
      <c r="L1052">
        <v>0</v>
      </c>
    </row>
    <row r="1053" spans="1:12" hidden="1" x14ac:dyDescent="0.35">
      <c r="A1053">
        <v>0</v>
      </c>
      <c r="B1053">
        <v>2021</v>
      </c>
      <c r="C1053">
        <v>1699709576</v>
      </c>
      <c r="D1053" t="s">
        <v>17</v>
      </c>
      <c r="E1053">
        <v>6</v>
      </c>
      <c r="F1053">
        <v>3</v>
      </c>
      <c r="G1053">
        <v>3</v>
      </c>
      <c r="H1053">
        <v>0</v>
      </c>
      <c r="J1053">
        <v>0</v>
      </c>
      <c r="K1053">
        <v>0</v>
      </c>
      <c r="L1053">
        <v>0</v>
      </c>
    </row>
    <row r="1054" spans="1:12" hidden="1" x14ac:dyDescent="0.35">
      <c r="A1054">
        <v>1</v>
      </c>
      <c r="B1054">
        <v>2019</v>
      </c>
      <c r="C1054">
        <v>1427145176</v>
      </c>
      <c r="D1054" t="s">
        <v>328</v>
      </c>
      <c r="E1054">
        <v>1</v>
      </c>
      <c r="F1054">
        <v>1</v>
      </c>
      <c r="G1054">
        <v>0</v>
      </c>
      <c r="H1054">
        <v>0</v>
      </c>
      <c r="I1054">
        <v>0</v>
      </c>
      <c r="J1054">
        <v>0</v>
      </c>
      <c r="K1054">
        <v>0</v>
      </c>
      <c r="L1054">
        <v>0</v>
      </c>
    </row>
    <row r="1055" spans="1:12" hidden="1" x14ac:dyDescent="0.35">
      <c r="A1055">
        <v>1</v>
      </c>
      <c r="B1055">
        <v>2019</v>
      </c>
      <c r="C1055">
        <v>1447255153</v>
      </c>
      <c r="D1055" t="s">
        <v>64</v>
      </c>
      <c r="E1055">
        <v>192</v>
      </c>
      <c r="F1055">
        <v>69</v>
      </c>
      <c r="G1055">
        <v>111</v>
      </c>
      <c r="H1055">
        <v>26</v>
      </c>
      <c r="I1055">
        <v>957961.82</v>
      </c>
      <c r="J1055">
        <v>412074.61</v>
      </c>
      <c r="K1055">
        <v>554233.29</v>
      </c>
      <c r="L1055">
        <v>173608.58</v>
      </c>
    </row>
    <row r="1056" spans="1:12" hidden="1" x14ac:dyDescent="0.35">
      <c r="A1056">
        <v>1</v>
      </c>
      <c r="B1056">
        <v>2019</v>
      </c>
      <c r="C1056">
        <v>1871859306</v>
      </c>
      <c r="D1056" t="s">
        <v>221</v>
      </c>
      <c r="E1056">
        <v>3</v>
      </c>
      <c r="F1056">
        <v>3</v>
      </c>
      <c r="G1056">
        <v>2</v>
      </c>
      <c r="H1056">
        <v>2</v>
      </c>
      <c r="I1056">
        <v>8989.73</v>
      </c>
      <c r="J1056">
        <v>8989.73</v>
      </c>
      <c r="K1056">
        <v>8989.73</v>
      </c>
      <c r="L1056">
        <v>8989.73</v>
      </c>
    </row>
    <row r="1057" spans="1:12" hidden="1" x14ac:dyDescent="0.35">
      <c r="A1057">
        <v>1</v>
      </c>
      <c r="B1057">
        <v>2019</v>
      </c>
      <c r="C1057">
        <v>1477591055</v>
      </c>
      <c r="D1057" t="s">
        <v>255</v>
      </c>
      <c r="E1057">
        <v>1</v>
      </c>
      <c r="F1057">
        <v>0</v>
      </c>
      <c r="G1057">
        <v>1</v>
      </c>
      <c r="H1057">
        <v>0</v>
      </c>
      <c r="I1057">
        <v>2811.06</v>
      </c>
      <c r="J1057">
        <v>0</v>
      </c>
      <c r="K1057">
        <v>2811.06</v>
      </c>
      <c r="L1057">
        <v>0</v>
      </c>
    </row>
    <row r="1058" spans="1:12" hidden="1" x14ac:dyDescent="0.35">
      <c r="A1058">
        <v>1</v>
      </c>
      <c r="B1058">
        <v>2020</v>
      </c>
      <c r="C1058">
        <v>1295718450</v>
      </c>
      <c r="D1058" t="s">
        <v>327</v>
      </c>
      <c r="E1058">
        <v>3</v>
      </c>
      <c r="F1058">
        <v>1</v>
      </c>
      <c r="G1058">
        <v>1</v>
      </c>
      <c r="H1058">
        <v>0</v>
      </c>
      <c r="I1058">
        <v>3332.46</v>
      </c>
      <c r="J1058">
        <v>0</v>
      </c>
      <c r="K1058">
        <v>3332.46</v>
      </c>
      <c r="L1058">
        <v>0</v>
      </c>
    </row>
    <row r="1059" spans="1:12" hidden="1" x14ac:dyDescent="0.35">
      <c r="A1059">
        <v>1</v>
      </c>
      <c r="B1059">
        <v>2020</v>
      </c>
      <c r="C1059">
        <v>1396714663</v>
      </c>
      <c r="D1059" t="s">
        <v>335</v>
      </c>
      <c r="E1059">
        <v>3</v>
      </c>
      <c r="F1059">
        <v>0</v>
      </c>
      <c r="G1059">
        <v>3</v>
      </c>
      <c r="H1059">
        <v>0</v>
      </c>
      <c r="I1059">
        <v>10160.14</v>
      </c>
      <c r="J1059">
        <v>0</v>
      </c>
      <c r="K1059">
        <v>10160.14</v>
      </c>
      <c r="L1059">
        <v>0</v>
      </c>
    </row>
    <row r="1060" spans="1:12" hidden="1" x14ac:dyDescent="0.35">
      <c r="A1060">
        <v>1</v>
      </c>
      <c r="B1060">
        <v>2019</v>
      </c>
      <c r="C1060">
        <v>1770671182</v>
      </c>
      <c r="D1060" t="s">
        <v>121</v>
      </c>
      <c r="E1060">
        <v>362</v>
      </c>
      <c r="F1060">
        <v>85</v>
      </c>
      <c r="G1060">
        <v>174</v>
      </c>
      <c r="H1060">
        <v>18</v>
      </c>
      <c r="I1060">
        <v>1161403.1599999999</v>
      </c>
      <c r="J1060">
        <v>355810.38</v>
      </c>
      <c r="K1060">
        <v>528804.09</v>
      </c>
      <c r="L1060">
        <v>75291.41</v>
      </c>
    </row>
    <row r="1061" spans="1:12" hidden="1" x14ac:dyDescent="0.35">
      <c r="A1061">
        <v>1</v>
      </c>
      <c r="B1061">
        <v>2019</v>
      </c>
      <c r="C1061">
        <v>1245274901</v>
      </c>
      <c r="D1061" t="s">
        <v>3706</v>
      </c>
      <c r="E1061">
        <v>2</v>
      </c>
      <c r="F1061">
        <v>0</v>
      </c>
      <c r="G1061">
        <v>1</v>
      </c>
      <c r="H1061">
        <v>0</v>
      </c>
      <c r="I1061">
        <v>5367.68</v>
      </c>
      <c r="J1061">
        <v>0</v>
      </c>
      <c r="K1061">
        <v>3077.68</v>
      </c>
      <c r="L1061">
        <v>0</v>
      </c>
    </row>
    <row r="1062" spans="1:12" hidden="1" x14ac:dyDescent="0.35">
      <c r="A1062">
        <v>1</v>
      </c>
      <c r="B1062">
        <v>2021</v>
      </c>
      <c r="C1062">
        <v>1073516183</v>
      </c>
      <c r="D1062" t="s">
        <v>100</v>
      </c>
      <c r="E1062">
        <v>1</v>
      </c>
      <c r="F1062">
        <v>0</v>
      </c>
      <c r="G1062">
        <v>0</v>
      </c>
      <c r="H1062">
        <v>0</v>
      </c>
      <c r="I1062">
        <v>3264.08</v>
      </c>
      <c r="J1062">
        <v>0</v>
      </c>
      <c r="K1062">
        <v>0</v>
      </c>
      <c r="L1062">
        <v>0</v>
      </c>
    </row>
    <row r="1063" spans="1:12" hidden="1" x14ac:dyDescent="0.35">
      <c r="A1063">
        <v>0</v>
      </c>
      <c r="B1063">
        <v>2021</v>
      </c>
      <c r="C1063">
        <v>1033270699</v>
      </c>
      <c r="D1063" t="s">
        <v>184</v>
      </c>
      <c r="E1063">
        <v>33</v>
      </c>
      <c r="F1063">
        <v>11</v>
      </c>
      <c r="G1063">
        <v>21</v>
      </c>
      <c r="H1063">
        <v>5</v>
      </c>
      <c r="J1063">
        <v>0</v>
      </c>
      <c r="K1063">
        <v>0</v>
      </c>
      <c r="L1063">
        <v>0</v>
      </c>
    </row>
    <row r="1064" spans="1:12" hidden="1" x14ac:dyDescent="0.35">
      <c r="A1064">
        <v>1</v>
      </c>
      <c r="B1064">
        <v>2021</v>
      </c>
      <c r="C1064">
        <v>1902901333</v>
      </c>
      <c r="D1064" t="s">
        <v>81</v>
      </c>
      <c r="E1064">
        <v>4</v>
      </c>
      <c r="F1064">
        <v>0</v>
      </c>
      <c r="G1064">
        <v>3</v>
      </c>
      <c r="H1064">
        <v>0</v>
      </c>
      <c r="I1064">
        <v>10214.23</v>
      </c>
      <c r="J1064">
        <v>0</v>
      </c>
      <c r="K1064">
        <v>10214.23</v>
      </c>
      <c r="L1064">
        <v>0</v>
      </c>
    </row>
    <row r="1065" spans="1:12" hidden="1" x14ac:dyDescent="0.35">
      <c r="A1065">
        <v>1</v>
      </c>
      <c r="B1065">
        <v>2021</v>
      </c>
      <c r="C1065">
        <v>1316924913</v>
      </c>
      <c r="D1065" t="s">
        <v>200</v>
      </c>
      <c r="E1065">
        <v>74</v>
      </c>
      <c r="F1065">
        <v>29</v>
      </c>
      <c r="G1065">
        <v>33</v>
      </c>
      <c r="H1065">
        <v>9</v>
      </c>
      <c r="I1065">
        <v>272239.55</v>
      </c>
      <c r="J1065">
        <v>126621.64</v>
      </c>
      <c r="K1065">
        <v>112275.55</v>
      </c>
      <c r="L1065">
        <v>33309.21</v>
      </c>
    </row>
    <row r="1066" spans="1:12" hidden="1" x14ac:dyDescent="0.35">
      <c r="A1066">
        <v>0</v>
      </c>
      <c r="B1066">
        <v>2019</v>
      </c>
      <c r="C1066">
        <v>1457456279</v>
      </c>
      <c r="D1066" t="s">
        <v>248</v>
      </c>
      <c r="E1066">
        <v>2</v>
      </c>
      <c r="F1066">
        <v>0</v>
      </c>
      <c r="G1066">
        <v>0</v>
      </c>
      <c r="H1066">
        <v>0</v>
      </c>
      <c r="J1066">
        <v>0</v>
      </c>
      <c r="K1066">
        <v>0</v>
      </c>
      <c r="L1066">
        <v>0</v>
      </c>
    </row>
    <row r="1067" spans="1:12" hidden="1" x14ac:dyDescent="0.35">
      <c r="A1067">
        <v>0</v>
      </c>
      <c r="B1067">
        <v>2019</v>
      </c>
      <c r="C1067">
        <v>1255360517</v>
      </c>
      <c r="D1067" t="s">
        <v>160</v>
      </c>
      <c r="E1067">
        <v>88</v>
      </c>
      <c r="F1067">
        <v>33</v>
      </c>
      <c r="G1067">
        <v>45</v>
      </c>
      <c r="H1067">
        <v>8</v>
      </c>
      <c r="J1067">
        <v>0</v>
      </c>
      <c r="K1067">
        <v>0</v>
      </c>
      <c r="L1067">
        <v>0</v>
      </c>
    </row>
    <row r="1068" spans="1:12" hidden="1" x14ac:dyDescent="0.35">
      <c r="A1068">
        <v>1</v>
      </c>
      <c r="B1068">
        <v>2019</v>
      </c>
      <c r="C1068">
        <v>1487650024</v>
      </c>
      <c r="D1068" t="s">
        <v>239</v>
      </c>
      <c r="E1068">
        <v>1</v>
      </c>
      <c r="F1068">
        <v>0</v>
      </c>
      <c r="G1068">
        <v>0</v>
      </c>
      <c r="H1068">
        <v>0</v>
      </c>
      <c r="I1068">
        <v>3912.93</v>
      </c>
      <c r="J1068">
        <v>0</v>
      </c>
      <c r="K1068">
        <v>0</v>
      </c>
      <c r="L1068">
        <v>0</v>
      </c>
    </row>
    <row r="1069" spans="1:12" hidden="1" x14ac:dyDescent="0.35">
      <c r="A1069">
        <v>1</v>
      </c>
      <c r="B1069">
        <v>2020</v>
      </c>
      <c r="C1069">
        <v>1033102942</v>
      </c>
      <c r="D1069" t="s">
        <v>283</v>
      </c>
      <c r="E1069">
        <v>1</v>
      </c>
      <c r="F1069">
        <v>0</v>
      </c>
      <c r="G1069">
        <v>1</v>
      </c>
      <c r="H1069">
        <v>0</v>
      </c>
      <c r="I1069">
        <v>3077.68</v>
      </c>
      <c r="J1069">
        <v>0</v>
      </c>
      <c r="K1069">
        <v>3077.68</v>
      </c>
      <c r="L1069">
        <v>0</v>
      </c>
    </row>
    <row r="1070" spans="1:12" hidden="1" x14ac:dyDescent="0.35">
      <c r="A1070">
        <v>1</v>
      </c>
      <c r="B1070">
        <v>2020</v>
      </c>
      <c r="C1070">
        <v>1093777492</v>
      </c>
      <c r="D1070" t="s">
        <v>16</v>
      </c>
      <c r="E1070">
        <v>5375</v>
      </c>
      <c r="F1070">
        <v>1189</v>
      </c>
      <c r="G1070">
        <v>2081</v>
      </c>
      <c r="H1070">
        <v>333</v>
      </c>
      <c r="I1070">
        <v>33760830.18</v>
      </c>
      <c r="J1070">
        <v>10165557.460000001</v>
      </c>
      <c r="K1070">
        <v>12562034.17</v>
      </c>
      <c r="L1070">
        <v>2764005.57</v>
      </c>
    </row>
    <row r="1071" spans="1:12" hidden="1" x14ac:dyDescent="0.35">
      <c r="A1071">
        <v>0</v>
      </c>
      <c r="B1071">
        <v>2021</v>
      </c>
      <c r="C1071">
        <v>1780600577</v>
      </c>
      <c r="D1071" t="s">
        <v>50</v>
      </c>
      <c r="E1071">
        <v>47</v>
      </c>
      <c r="F1071">
        <v>8</v>
      </c>
      <c r="G1071">
        <v>25</v>
      </c>
      <c r="H1071">
        <v>4</v>
      </c>
      <c r="J1071">
        <v>0</v>
      </c>
      <c r="K1071">
        <v>0</v>
      </c>
      <c r="L1071">
        <v>0</v>
      </c>
    </row>
    <row r="1072" spans="1:12" hidden="1" x14ac:dyDescent="0.35">
      <c r="A1072">
        <v>1</v>
      </c>
      <c r="B1072">
        <v>2021</v>
      </c>
      <c r="C1072">
        <v>1639179328</v>
      </c>
      <c r="D1072" t="s">
        <v>86</v>
      </c>
      <c r="E1072">
        <v>611</v>
      </c>
      <c r="F1072">
        <v>225</v>
      </c>
      <c r="G1072">
        <v>253</v>
      </c>
      <c r="H1072">
        <v>58</v>
      </c>
      <c r="I1072">
        <v>4467935.5199999996</v>
      </c>
      <c r="J1072">
        <v>2281550.91</v>
      </c>
      <c r="K1072">
        <v>1649770.78</v>
      </c>
      <c r="L1072">
        <v>585936.81999999995</v>
      </c>
    </row>
    <row r="1073" spans="1:12" hidden="1" x14ac:dyDescent="0.35">
      <c r="A1073">
        <v>0</v>
      </c>
      <c r="B1073">
        <v>2020</v>
      </c>
      <c r="C1073">
        <v>1972548568</v>
      </c>
      <c r="D1073" t="s">
        <v>147</v>
      </c>
      <c r="E1073">
        <v>92</v>
      </c>
      <c r="F1073">
        <v>19</v>
      </c>
      <c r="G1073">
        <v>49</v>
      </c>
      <c r="H1073">
        <v>7</v>
      </c>
      <c r="J1073">
        <v>0</v>
      </c>
      <c r="K1073">
        <v>0</v>
      </c>
      <c r="L1073">
        <v>0</v>
      </c>
    </row>
    <row r="1074" spans="1:12" hidden="1" x14ac:dyDescent="0.35">
      <c r="A1074">
        <v>0</v>
      </c>
      <c r="B1074">
        <v>2019</v>
      </c>
      <c r="C1074">
        <v>1235131442</v>
      </c>
      <c r="D1074" t="s">
        <v>8</v>
      </c>
      <c r="E1074">
        <v>4</v>
      </c>
      <c r="F1074">
        <v>2</v>
      </c>
      <c r="G1074">
        <v>3</v>
      </c>
      <c r="H1074">
        <v>1</v>
      </c>
      <c r="J1074">
        <v>0</v>
      </c>
      <c r="K1074">
        <v>0</v>
      </c>
      <c r="L1074">
        <v>0</v>
      </c>
    </row>
    <row r="1075" spans="1:12" hidden="1" x14ac:dyDescent="0.35">
      <c r="A1075">
        <v>1</v>
      </c>
      <c r="B1075">
        <v>2021</v>
      </c>
      <c r="C1075">
        <v>1487644993</v>
      </c>
      <c r="D1075" t="s">
        <v>129</v>
      </c>
      <c r="E1075">
        <v>724</v>
      </c>
      <c r="F1075">
        <v>209</v>
      </c>
      <c r="G1075">
        <v>328</v>
      </c>
      <c r="H1075">
        <v>66</v>
      </c>
      <c r="I1075">
        <v>2918764.06</v>
      </c>
      <c r="J1075">
        <v>1057545.05</v>
      </c>
      <c r="K1075">
        <v>1276955.3400000001</v>
      </c>
      <c r="L1075">
        <v>339558.82</v>
      </c>
    </row>
    <row r="1076" spans="1:12" hidden="1" x14ac:dyDescent="0.35">
      <c r="A1076">
        <v>1</v>
      </c>
      <c r="B1076">
        <v>2021</v>
      </c>
      <c r="C1076">
        <v>1053497388</v>
      </c>
      <c r="D1076" t="s">
        <v>22</v>
      </c>
      <c r="E1076">
        <v>45</v>
      </c>
      <c r="F1076">
        <v>8</v>
      </c>
      <c r="G1076">
        <v>21</v>
      </c>
      <c r="H1076">
        <v>5</v>
      </c>
      <c r="I1076">
        <v>228345.81</v>
      </c>
      <c r="J1076">
        <v>57645.46</v>
      </c>
      <c r="K1076">
        <v>124551.07</v>
      </c>
      <c r="L1076">
        <v>43806.66</v>
      </c>
    </row>
    <row r="1077" spans="1:12" hidden="1" x14ac:dyDescent="0.35">
      <c r="A1077">
        <v>1</v>
      </c>
      <c r="B1077">
        <v>2021</v>
      </c>
      <c r="C1077">
        <v>1467517235</v>
      </c>
      <c r="D1077" t="s">
        <v>306</v>
      </c>
      <c r="E1077">
        <v>1</v>
      </c>
      <c r="F1077">
        <v>1</v>
      </c>
      <c r="G1077">
        <v>1</v>
      </c>
      <c r="H1077">
        <v>1</v>
      </c>
      <c r="I1077">
        <v>4656.33</v>
      </c>
      <c r="J1077">
        <v>4656.33</v>
      </c>
      <c r="K1077">
        <v>4656.33</v>
      </c>
      <c r="L1077">
        <v>4656.33</v>
      </c>
    </row>
    <row r="1078" spans="1:12" hidden="1" x14ac:dyDescent="0.35">
      <c r="A1078">
        <v>1</v>
      </c>
      <c r="B1078">
        <v>2021</v>
      </c>
      <c r="C1078">
        <v>1790789212</v>
      </c>
      <c r="D1078" t="s">
        <v>187</v>
      </c>
      <c r="E1078">
        <v>1</v>
      </c>
      <c r="F1078">
        <v>0</v>
      </c>
      <c r="G1078">
        <v>1</v>
      </c>
      <c r="H1078">
        <v>0</v>
      </c>
      <c r="I1078">
        <v>2327.2199999999998</v>
      </c>
      <c r="J1078">
        <v>0</v>
      </c>
      <c r="K1078">
        <v>2327.2199999999998</v>
      </c>
      <c r="L1078">
        <v>0</v>
      </c>
    </row>
    <row r="1079" spans="1:12" hidden="1" x14ac:dyDescent="0.35">
      <c r="A1079">
        <v>1</v>
      </c>
      <c r="B1079">
        <v>2020</v>
      </c>
      <c r="C1079">
        <v>1740230119</v>
      </c>
      <c r="D1079" t="s">
        <v>337</v>
      </c>
      <c r="E1079">
        <v>1</v>
      </c>
      <c r="F1079">
        <v>0</v>
      </c>
      <c r="G1079">
        <v>0</v>
      </c>
      <c r="H1079">
        <v>0</v>
      </c>
      <c r="I1079">
        <v>5409.35</v>
      </c>
      <c r="J1079">
        <v>0</v>
      </c>
      <c r="K1079">
        <v>0</v>
      </c>
      <c r="L1079">
        <v>0</v>
      </c>
    </row>
    <row r="1080" spans="1:12" hidden="1" x14ac:dyDescent="0.35">
      <c r="A1080">
        <v>1</v>
      </c>
      <c r="B1080">
        <v>2019</v>
      </c>
      <c r="C1080">
        <v>1740287531</v>
      </c>
      <c r="D1080" t="s">
        <v>165</v>
      </c>
      <c r="E1080">
        <v>158</v>
      </c>
      <c r="F1080">
        <v>41</v>
      </c>
      <c r="G1080">
        <v>77</v>
      </c>
      <c r="H1080">
        <v>9</v>
      </c>
      <c r="I1080">
        <v>615680.65</v>
      </c>
      <c r="J1080">
        <v>200942.16</v>
      </c>
      <c r="K1080">
        <v>285714.78000000003</v>
      </c>
      <c r="L1080">
        <v>46929.41</v>
      </c>
    </row>
    <row r="1081" spans="1:12" hidden="1" x14ac:dyDescent="0.35">
      <c r="A1081">
        <v>1</v>
      </c>
      <c r="B1081">
        <v>2020</v>
      </c>
      <c r="C1081">
        <v>1528056066</v>
      </c>
      <c r="D1081" t="s">
        <v>336</v>
      </c>
      <c r="E1081">
        <v>1</v>
      </c>
      <c r="F1081">
        <v>0</v>
      </c>
      <c r="G1081">
        <v>0</v>
      </c>
      <c r="H1081">
        <v>0</v>
      </c>
      <c r="I1081">
        <v>2757.51</v>
      </c>
      <c r="J1081">
        <v>0</v>
      </c>
      <c r="K1081">
        <v>0</v>
      </c>
      <c r="L1081">
        <v>0</v>
      </c>
    </row>
    <row r="1082" spans="1:12" hidden="1" x14ac:dyDescent="0.35">
      <c r="A1082">
        <v>0</v>
      </c>
      <c r="B1082">
        <v>2020</v>
      </c>
      <c r="C1082">
        <v>1871678458</v>
      </c>
      <c r="D1082" t="s">
        <v>131</v>
      </c>
      <c r="E1082">
        <v>30</v>
      </c>
      <c r="F1082">
        <v>12</v>
      </c>
      <c r="G1082">
        <v>16</v>
      </c>
      <c r="H1082">
        <v>4</v>
      </c>
      <c r="J1082">
        <v>0</v>
      </c>
      <c r="K1082">
        <v>0</v>
      </c>
      <c r="L1082">
        <v>0</v>
      </c>
    </row>
    <row r="1083" spans="1:12" hidden="1" x14ac:dyDescent="0.35">
      <c r="A1083">
        <v>1</v>
      </c>
      <c r="B1083">
        <v>2019</v>
      </c>
      <c r="C1083">
        <v>1790297455</v>
      </c>
      <c r="D1083" t="s">
        <v>249</v>
      </c>
      <c r="E1083">
        <v>5</v>
      </c>
      <c r="F1083">
        <v>0</v>
      </c>
      <c r="G1083">
        <v>3</v>
      </c>
      <c r="H1083">
        <v>0</v>
      </c>
      <c r="I1083">
        <v>17879.55</v>
      </c>
      <c r="J1083">
        <v>0</v>
      </c>
      <c r="K1083">
        <v>13816.43</v>
      </c>
      <c r="L1083">
        <v>0</v>
      </c>
    </row>
    <row r="1084" spans="1:12" hidden="1" x14ac:dyDescent="0.35">
      <c r="A1084">
        <v>1</v>
      </c>
      <c r="B1084">
        <v>2019</v>
      </c>
      <c r="C1084">
        <v>1649260845</v>
      </c>
      <c r="D1084" t="s">
        <v>40</v>
      </c>
      <c r="E1084">
        <v>3</v>
      </c>
      <c r="F1084">
        <v>0</v>
      </c>
      <c r="G1084">
        <v>2</v>
      </c>
      <c r="H1084">
        <v>0</v>
      </c>
      <c r="I1084">
        <v>16640.669999999998</v>
      </c>
      <c r="J1084">
        <v>0</v>
      </c>
      <c r="K1084">
        <v>9598.0400000000009</v>
      </c>
      <c r="L1084">
        <v>0</v>
      </c>
    </row>
    <row r="1085" spans="1:12" hidden="1" x14ac:dyDescent="0.35">
      <c r="A1085">
        <v>1</v>
      </c>
      <c r="B1085">
        <v>2020</v>
      </c>
      <c r="C1085">
        <v>1578554630</v>
      </c>
      <c r="D1085" t="s">
        <v>210</v>
      </c>
      <c r="E1085">
        <v>535</v>
      </c>
      <c r="F1085">
        <v>152</v>
      </c>
      <c r="G1085">
        <v>255</v>
      </c>
      <c r="H1085">
        <v>47</v>
      </c>
      <c r="I1085">
        <v>2627189.29</v>
      </c>
      <c r="J1085">
        <v>955091.24</v>
      </c>
      <c r="K1085">
        <v>1198373.77</v>
      </c>
      <c r="L1085">
        <v>304079.40999999997</v>
      </c>
    </row>
    <row r="1086" spans="1:12" hidden="1" x14ac:dyDescent="0.35">
      <c r="A1086">
        <v>1</v>
      </c>
      <c r="B1086">
        <v>2019</v>
      </c>
      <c r="C1086">
        <v>1548293343</v>
      </c>
      <c r="D1086" t="s">
        <v>37</v>
      </c>
      <c r="E1086">
        <v>2</v>
      </c>
      <c r="F1086">
        <v>0</v>
      </c>
      <c r="G1086">
        <v>1</v>
      </c>
      <c r="H1086">
        <v>0</v>
      </c>
      <c r="I1086">
        <v>14911.86</v>
      </c>
      <c r="J1086">
        <v>0</v>
      </c>
      <c r="K1086">
        <v>4756.12</v>
      </c>
      <c r="L1086">
        <v>0</v>
      </c>
    </row>
    <row r="1087" spans="1:12" hidden="1" x14ac:dyDescent="0.35">
      <c r="A1087">
        <v>1</v>
      </c>
      <c r="B1087">
        <v>2021</v>
      </c>
      <c r="C1087">
        <v>1659330173</v>
      </c>
      <c r="D1087" t="s">
        <v>25</v>
      </c>
      <c r="E1087">
        <v>467</v>
      </c>
      <c r="F1087">
        <v>190</v>
      </c>
      <c r="G1087">
        <v>239</v>
      </c>
      <c r="H1087">
        <v>66</v>
      </c>
      <c r="I1087">
        <v>2494371.4</v>
      </c>
      <c r="J1087">
        <v>1307532.8700000001</v>
      </c>
      <c r="K1087">
        <v>1149660.6399999999</v>
      </c>
      <c r="L1087">
        <v>412591.38</v>
      </c>
    </row>
    <row r="1088" spans="1:12" hidden="1" x14ac:dyDescent="0.35">
      <c r="A1088">
        <v>1</v>
      </c>
      <c r="B1088">
        <v>2021</v>
      </c>
      <c r="C1088">
        <v>1497701106</v>
      </c>
      <c r="D1088" t="s">
        <v>190</v>
      </c>
      <c r="E1088">
        <v>897</v>
      </c>
      <c r="F1088">
        <v>334</v>
      </c>
      <c r="G1088">
        <v>366</v>
      </c>
      <c r="H1088">
        <v>100</v>
      </c>
      <c r="I1088">
        <v>3774404.7</v>
      </c>
      <c r="J1088">
        <v>1759787.58</v>
      </c>
      <c r="K1088">
        <v>1458938.83</v>
      </c>
      <c r="L1088">
        <v>524431.18000000005</v>
      </c>
    </row>
    <row r="1089" spans="1:12" hidden="1" x14ac:dyDescent="0.35">
      <c r="A1089">
        <v>1</v>
      </c>
      <c r="B1089">
        <v>2020</v>
      </c>
      <c r="C1089">
        <v>1639172869</v>
      </c>
      <c r="D1089" t="s">
        <v>236</v>
      </c>
      <c r="E1089">
        <v>3</v>
      </c>
      <c r="F1089">
        <v>1</v>
      </c>
      <c r="G1089">
        <v>1</v>
      </c>
      <c r="H1089">
        <v>0</v>
      </c>
      <c r="I1089">
        <v>8974.15</v>
      </c>
      <c r="J1089">
        <v>7510.57</v>
      </c>
      <c r="K1089">
        <v>704.99</v>
      </c>
      <c r="L1089">
        <v>0</v>
      </c>
    </row>
    <row r="1090" spans="1:12" hidden="1" x14ac:dyDescent="0.35">
      <c r="A1090">
        <v>1</v>
      </c>
      <c r="B1090">
        <v>2021</v>
      </c>
      <c r="C1090">
        <v>1407928500</v>
      </c>
      <c r="D1090" t="s">
        <v>267</v>
      </c>
      <c r="E1090">
        <v>1</v>
      </c>
      <c r="F1090">
        <v>0</v>
      </c>
      <c r="G1090">
        <v>1</v>
      </c>
      <c r="H1090">
        <v>0</v>
      </c>
      <c r="I1090">
        <v>4155.79</v>
      </c>
      <c r="J1090">
        <v>0</v>
      </c>
      <c r="K1090">
        <v>4155.79</v>
      </c>
      <c r="L1090">
        <v>0</v>
      </c>
    </row>
    <row r="1091" spans="1:12" hidden="1" x14ac:dyDescent="0.35">
      <c r="A1091">
        <v>0</v>
      </c>
      <c r="B1091">
        <v>2020</v>
      </c>
      <c r="C1091">
        <v>1386649804</v>
      </c>
      <c r="D1091" t="s">
        <v>117</v>
      </c>
      <c r="E1091">
        <v>11</v>
      </c>
      <c r="F1091">
        <v>3</v>
      </c>
      <c r="G1091">
        <v>4</v>
      </c>
      <c r="H1091">
        <v>0</v>
      </c>
      <c r="J1091">
        <v>0</v>
      </c>
      <c r="K1091">
        <v>0</v>
      </c>
      <c r="L1091">
        <v>0</v>
      </c>
    </row>
    <row r="1092" spans="1:12" hidden="1" x14ac:dyDescent="0.35">
      <c r="A1092">
        <v>1</v>
      </c>
      <c r="B1092">
        <v>2019</v>
      </c>
      <c r="C1092">
        <v>1497701106</v>
      </c>
      <c r="D1092" t="s">
        <v>190</v>
      </c>
      <c r="E1092">
        <v>962</v>
      </c>
      <c r="F1092">
        <v>295</v>
      </c>
      <c r="G1092">
        <v>471</v>
      </c>
      <c r="H1092">
        <v>81</v>
      </c>
      <c r="I1092">
        <v>4269515.63</v>
      </c>
      <c r="J1092">
        <v>1624143.75</v>
      </c>
      <c r="K1092">
        <v>1996449.77</v>
      </c>
      <c r="L1092">
        <v>480795.14</v>
      </c>
    </row>
    <row r="1093" spans="1:12" hidden="1" x14ac:dyDescent="0.35">
      <c r="A1093">
        <v>0</v>
      </c>
      <c r="B1093">
        <v>2020</v>
      </c>
      <c r="C1093">
        <v>1568548782</v>
      </c>
      <c r="D1093" t="s">
        <v>245</v>
      </c>
      <c r="E1093">
        <v>25</v>
      </c>
      <c r="F1093">
        <v>4</v>
      </c>
      <c r="G1093">
        <v>15</v>
      </c>
      <c r="H1093">
        <v>1</v>
      </c>
      <c r="J1093">
        <v>0</v>
      </c>
      <c r="K1093">
        <v>0</v>
      </c>
      <c r="L1093">
        <v>0</v>
      </c>
    </row>
    <row r="1094" spans="1:12" hidden="1" x14ac:dyDescent="0.35">
      <c r="A1094">
        <v>1</v>
      </c>
      <c r="B1094">
        <v>2020</v>
      </c>
      <c r="C1094">
        <v>1669725198</v>
      </c>
      <c r="D1094" t="s">
        <v>342</v>
      </c>
      <c r="E1094">
        <v>1</v>
      </c>
      <c r="F1094">
        <v>0</v>
      </c>
      <c r="G1094">
        <v>0</v>
      </c>
      <c r="H1094">
        <v>0</v>
      </c>
      <c r="I1094">
        <v>4019.08</v>
      </c>
      <c r="J1094">
        <v>0</v>
      </c>
      <c r="K1094">
        <v>0</v>
      </c>
      <c r="L1094">
        <v>0</v>
      </c>
    </row>
    <row r="1095" spans="1:12" hidden="1" x14ac:dyDescent="0.35">
      <c r="A1095">
        <v>1</v>
      </c>
      <c r="B1095">
        <v>2021</v>
      </c>
      <c r="C1095">
        <v>1467469023</v>
      </c>
      <c r="D1095" t="s">
        <v>15</v>
      </c>
      <c r="E1095">
        <v>1056</v>
      </c>
      <c r="F1095">
        <v>232</v>
      </c>
      <c r="G1095">
        <v>497</v>
      </c>
      <c r="H1095">
        <v>68</v>
      </c>
      <c r="I1095">
        <v>9033248.5800000001</v>
      </c>
      <c r="J1095">
        <v>2313931.4300000002</v>
      </c>
      <c r="K1095">
        <v>4111967</v>
      </c>
      <c r="L1095">
        <v>716636.98</v>
      </c>
    </row>
    <row r="1096" spans="1:12" hidden="1" x14ac:dyDescent="0.35">
      <c r="A1096">
        <v>0</v>
      </c>
      <c r="B1096">
        <v>2020</v>
      </c>
      <c r="C1096">
        <v>1811977796</v>
      </c>
      <c r="D1096" t="s">
        <v>78</v>
      </c>
      <c r="E1096">
        <v>19</v>
      </c>
      <c r="F1096">
        <v>9</v>
      </c>
      <c r="G1096">
        <v>5</v>
      </c>
      <c r="H1096">
        <v>2</v>
      </c>
      <c r="J1096">
        <v>0</v>
      </c>
      <c r="K1096">
        <v>0</v>
      </c>
      <c r="L1096">
        <v>0</v>
      </c>
    </row>
    <row r="1097" spans="1:12" hidden="1" x14ac:dyDescent="0.35">
      <c r="A1097">
        <v>1</v>
      </c>
      <c r="B1097">
        <v>2021</v>
      </c>
      <c r="C1097">
        <v>1396857488</v>
      </c>
      <c r="D1097" t="s">
        <v>18</v>
      </c>
      <c r="E1097">
        <v>6</v>
      </c>
      <c r="F1097">
        <v>1</v>
      </c>
      <c r="G1097">
        <v>5</v>
      </c>
      <c r="H1097">
        <v>1</v>
      </c>
      <c r="I1097">
        <v>25762.21</v>
      </c>
      <c r="J1097">
        <v>6613.91</v>
      </c>
      <c r="K1097">
        <v>25762.21</v>
      </c>
      <c r="L1097">
        <v>6613.91</v>
      </c>
    </row>
    <row r="1098" spans="1:12" hidden="1" x14ac:dyDescent="0.35">
      <c r="A1098">
        <v>1</v>
      </c>
      <c r="B1098">
        <v>2021</v>
      </c>
      <c r="C1098">
        <v>1356331425</v>
      </c>
      <c r="D1098" t="s">
        <v>162</v>
      </c>
      <c r="E1098">
        <v>2</v>
      </c>
      <c r="F1098">
        <v>1</v>
      </c>
      <c r="G1098">
        <v>1</v>
      </c>
      <c r="H1098">
        <v>1</v>
      </c>
      <c r="I1098">
        <v>3065.14</v>
      </c>
      <c r="J1098">
        <v>0</v>
      </c>
      <c r="K1098">
        <v>0</v>
      </c>
      <c r="L1098">
        <v>0</v>
      </c>
    </row>
    <row r="1099" spans="1:12" hidden="1" x14ac:dyDescent="0.35">
      <c r="A1099">
        <v>1</v>
      </c>
      <c r="B1099">
        <v>2021</v>
      </c>
      <c r="C1099">
        <v>1952476988</v>
      </c>
      <c r="D1099" t="s">
        <v>103</v>
      </c>
      <c r="E1099">
        <v>3103</v>
      </c>
      <c r="F1099">
        <v>1145</v>
      </c>
      <c r="G1099">
        <v>1318</v>
      </c>
      <c r="H1099">
        <v>340</v>
      </c>
      <c r="I1099">
        <v>21654678.800000001</v>
      </c>
      <c r="J1099">
        <v>9995984.8000000007</v>
      </c>
      <c r="K1099">
        <v>8442636.0999999996</v>
      </c>
      <c r="L1099">
        <v>2816252.57</v>
      </c>
    </row>
    <row r="1100" spans="1:12" hidden="1" x14ac:dyDescent="0.35">
      <c r="A1100">
        <v>1</v>
      </c>
      <c r="B1100">
        <v>2021</v>
      </c>
      <c r="C1100">
        <v>1720078702</v>
      </c>
      <c r="D1100" t="s">
        <v>3604</v>
      </c>
      <c r="E1100">
        <v>1</v>
      </c>
      <c r="F1100">
        <v>0</v>
      </c>
      <c r="G1100">
        <v>0</v>
      </c>
      <c r="H1100">
        <v>0</v>
      </c>
      <c r="I1100">
        <v>6961.92</v>
      </c>
      <c r="J1100">
        <v>0</v>
      </c>
      <c r="K1100">
        <v>0</v>
      </c>
      <c r="L1100">
        <v>0</v>
      </c>
    </row>
    <row r="1101" spans="1:12" hidden="1" x14ac:dyDescent="0.35">
      <c r="A1101">
        <v>0</v>
      </c>
      <c r="B1101">
        <v>2020</v>
      </c>
      <c r="C1101">
        <v>1164400131</v>
      </c>
      <c r="D1101" t="s">
        <v>193</v>
      </c>
      <c r="E1101">
        <v>1</v>
      </c>
      <c r="F1101">
        <v>0</v>
      </c>
      <c r="G1101">
        <v>0</v>
      </c>
      <c r="H1101">
        <v>0</v>
      </c>
      <c r="J1101">
        <v>0</v>
      </c>
      <c r="K1101">
        <v>0</v>
      </c>
      <c r="L1101">
        <v>0</v>
      </c>
    </row>
    <row r="1102" spans="1:12" hidden="1" x14ac:dyDescent="0.35">
      <c r="A1102">
        <v>1</v>
      </c>
      <c r="B1102">
        <v>2020</v>
      </c>
      <c r="C1102">
        <v>1124032982</v>
      </c>
      <c r="D1102" t="s">
        <v>56</v>
      </c>
      <c r="E1102">
        <v>842</v>
      </c>
      <c r="F1102">
        <v>291</v>
      </c>
      <c r="G1102">
        <v>395</v>
      </c>
      <c r="H1102">
        <v>86</v>
      </c>
      <c r="I1102">
        <v>5527586.8300000001</v>
      </c>
      <c r="J1102">
        <v>2460533.73</v>
      </c>
      <c r="K1102">
        <v>2465797.91</v>
      </c>
      <c r="L1102">
        <v>757211.05</v>
      </c>
    </row>
    <row r="1103" spans="1:12" hidden="1" x14ac:dyDescent="0.35">
      <c r="A1103">
        <v>0</v>
      </c>
      <c r="B1103">
        <v>2020</v>
      </c>
      <c r="C1103">
        <v>1194776351</v>
      </c>
      <c r="D1103" t="s">
        <v>90</v>
      </c>
      <c r="E1103">
        <v>31</v>
      </c>
      <c r="F1103">
        <v>7</v>
      </c>
      <c r="G1103">
        <v>18</v>
      </c>
      <c r="H1103">
        <v>3</v>
      </c>
      <c r="J1103">
        <v>0</v>
      </c>
      <c r="K1103">
        <v>0</v>
      </c>
      <c r="L1103">
        <v>0</v>
      </c>
    </row>
    <row r="1104" spans="1:12" hidden="1" x14ac:dyDescent="0.35">
      <c r="A1104">
        <v>1</v>
      </c>
      <c r="B1104">
        <v>2021</v>
      </c>
      <c r="C1104">
        <v>1174533343</v>
      </c>
      <c r="D1104" t="s">
        <v>3628</v>
      </c>
      <c r="E1104">
        <v>1</v>
      </c>
      <c r="F1104">
        <v>1</v>
      </c>
      <c r="G1104">
        <v>0</v>
      </c>
      <c r="H1104">
        <v>0</v>
      </c>
      <c r="I1104">
        <v>5689.19</v>
      </c>
      <c r="J1104">
        <v>5689.19</v>
      </c>
      <c r="K1104">
        <v>0</v>
      </c>
      <c r="L1104">
        <v>0</v>
      </c>
    </row>
    <row r="1105" spans="1:12" hidden="1" x14ac:dyDescent="0.35">
      <c r="A1105">
        <v>1</v>
      </c>
      <c r="B1105">
        <v>2021</v>
      </c>
      <c r="C1105">
        <v>1295718450</v>
      </c>
      <c r="D1105" t="s">
        <v>327</v>
      </c>
      <c r="E1105">
        <v>2</v>
      </c>
      <c r="F1105">
        <v>1</v>
      </c>
      <c r="G1105">
        <v>0</v>
      </c>
      <c r="H1105">
        <v>0</v>
      </c>
      <c r="I1105">
        <v>7854</v>
      </c>
      <c r="J1105">
        <v>0</v>
      </c>
      <c r="K1105">
        <v>0</v>
      </c>
      <c r="L1105">
        <v>0</v>
      </c>
    </row>
    <row r="1106" spans="1:12" hidden="1" x14ac:dyDescent="0.35">
      <c r="A1106">
        <v>1</v>
      </c>
      <c r="B1106">
        <v>2020</v>
      </c>
      <c r="C1106">
        <v>1518998699</v>
      </c>
      <c r="D1106" t="s">
        <v>73</v>
      </c>
      <c r="E1106">
        <v>687</v>
      </c>
      <c r="F1106">
        <v>245</v>
      </c>
      <c r="G1106">
        <v>264</v>
      </c>
      <c r="H1106">
        <v>48</v>
      </c>
      <c r="I1106">
        <v>3317224.51</v>
      </c>
      <c r="J1106">
        <v>1458548.59</v>
      </c>
      <c r="K1106">
        <v>1195205.3600000001</v>
      </c>
      <c r="L1106">
        <v>290255.03000000003</v>
      </c>
    </row>
    <row r="1107" spans="1:12" hidden="1" x14ac:dyDescent="0.35">
      <c r="A1107">
        <v>1</v>
      </c>
      <c r="B1107">
        <v>2019</v>
      </c>
      <c r="C1107">
        <v>1952476988</v>
      </c>
      <c r="D1107" t="s">
        <v>103</v>
      </c>
      <c r="E1107">
        <v>3490</v>
      </c>
      <c r="F1107">
        <v>1097</v>
      </c>
      <c r="G1107">
        <v>1679</v>
      </c>
      <c r="H1107">
        <v>307</v>
      </c>
      <c r="I1107">
        <v>21068821.239999998</v>
      </c>
      <c r="J1107">
        <v>8472141.2799999993</v>
      </c>
      <c r="K1107">
        <v>9548906.4499999993</v>
      </c>
      <c r="L1107">
        <v>2436462.6</v>
      </c>
    </row>
    <row r="1108" spans="1:12" hidden="1" x14ac:dyDescent="0.35">
      <c r="A1108">
        <v>0</v>
      </c>
      <c r="B1108">
        <v>2019</v>
      </c>
      <c r="C1108">
        <v>1528024718</v>
      </c>
      <c r="D1108" t="s">
        <v>57</v>
      </c>
      <c r="E1108">
        <v>22</v>
      </c>
      <c r="F1108">
        <v>4</v>
      </c>
      <c r="G1108">
        <v>17</v>
      </c>
      <c r="H1108">
        <v>1</v>
      </c>
      <c r="J1108">
        <v>0</v>
      </c>
      <c r="K1108">
        <v>0</v>
      </c>
      <c r="L1108">
        <v>0</v>
      </c>
    </row>
    <row r="1109" spans="1:12" hidden="1" x14ac:dyDescent="0.35">
      <c r="A1109">
        <v>1</v>
      </c>
      <c r="B1109">
        <v>2021</v>
      </c>
      <c r="C1109">
        <v>1417432840</v>
      </c>
      <c r="D1109" t="s">
        <v>3603</v>
      </c>
      <c r="E1109">
        <v>1</v>
      </c>
      <c r="F1109">
        <v>0</v>
      </c>
      <c r="G1109">
        <v>0</v>
      </c>
      <c r="H1109">
        <v>0</v>
      </c>
      <c r="I1109">
        <v>3912.93</v>
      </c>
      <c r="J1109">
        <v>0</v>
      </c>
      <c r="K1109">
        <v>0</v>
      </c>
      <c r="L1109">
        <v>0</v>
      </c>
    </row>
    <row r="1110" spans="1:12" hidden="1" x14ac:dyDescent="0.35">
      <c r="A1110">
        <v>1</v>
      </c>
      <c r="B1110">
        <v>2019</v>
      </c>
      <c r="C1110">
        <v>1568419976</v>
      </c>
      <c r="D1110" t="s">
        <v>69</v>
      </c>
      <c r="E1110">
        <v>7</v>
      </c>
      <c r="F1110">
        <v>5</v>
      </c>
      <c r="G1110">
        <v>2</v>
      </c>
      <c r="H1110">
        <v>1</v>
      </c>
      <c r="I1110">
        <v>64304.66</v>
      </c>
      <c r="J1110">
        <v>52609.42</v>
      </c>
      <c r="K1110">
        <v>12233.07</v>
      </c>
      <c r="L1110">
        <v>6385.45</v>
      </c>
    </row>
    <row r="1111" spans="1:12" hidden="1" x14ac:dyDescent="0.35">
      <c r="A1111">
        <v>1</v>
      </c>
      <c r="B1111">
        <v>2021</v>
      </c>
      <c r="C1111">
        <v>1821019571</v>
      </c>
      <c r="D1111" t="s">
        <v>3599</v>
      </c>
      <c r="E1111">
        <v>2</v>
      </c>
      <c r="F1111">
        <v>1</v>
      </c>
      <c r="G1111">
        <v>1</v>
      </c>
      <c r="H1111">
        <v>0</v>
      </c>
      <c r="I1111">
        <v>5559.84</v>
      </c>
      <c r="J1111">
        <v>1864.51</v>
      </c>
      <c r="K1111">
        <v>3695.33</v>
      </c>
      <c r="L1111">
        <v>0</v>
      </c>
    </row>
    <row r="1112" spans="1:12" hidden="1" x14ac:dyDescent="0.35">
      <c r="A1112">
        <v>0</v>
      </c>
      <c r="B1112">
        <v>2020</v>
      </c>
      <c r="C1112">
        <v>1669462420</v>
      </c>
      <c r="D1112" t="s">
        <v>62</v>
      </c>
      <c r="E1112">
        <v>1</v>
      </c>
      <c r="F1112">
        <v>0</v>
      </c>
      <c r="G1112">
        <v>1</v>
      </c>
      <c r="H1112">
        <v>0</v>
      </c>
      <c r="J1112">
        <v>0</v>
      </c>
      <c r="L1112">
        <v>0</v>
      </c>
    </row>
    <row r="1113" spans="1:12" hidden="1" x14ac:dyDescent="0.35">
      <c r="A1113">
        <v>1</v>
      </c>
      <c r="B1113">
        <v>2021</v>
      </c>
      <c r="C1113">
        <v>1962446385</v>
      </c>
      <c r="D1113" t="s">
        <v>3600</v>
      </c>
      <c r="E1113">
        <v>1</v>
      </c>
      <c r="F1113">
        <v>0</v>
      </c>
      <c r="G1113">
        <v>0</v>
      </c>
      <c r="H1113">
        <v>0</v>
      </c>
      <c r="I1113">
        <v>3217.54</v>
      </c>
      <c r="J1113">
        <v>0</v>
      </c>
      <c r="K1113">
        <v>0</v>
      </c>
      <c r="L1113">
        <v>0</v>
      </c>
    </row>
    <row r="1114" spans="1:12" hidden="1" x14ac:dyDescent="0.35">
      <c r="A1114">
        <v>1</v>
      </c>
      <c r="B1114">
        <v>2020</v>
      </c>
      <c r="C1114">
        <v>1740254143</v>
      </c>
      <c r="D1114" t="s">
        <v>271</v>
      </c>
      <c r="E1114">
        <v>1</v>
      </c>
      <c r="F1114">
        <v>1</v>
      </c>
      <c r="G1114">
        <v>0</v>
      </c>
      <c r="H1114">
        <v>0</v>
      </c>
      <c r="I1114">
        <v>0</v>
      </c>
      <c r="J1114">
        <v>0</v>
      </c>
      <c r="K1114">
        <v>0</v>
      </c>
      <c r="L1114">
        <v>0</v>
      </c>
    </row>
    <row r="1115" spans="1:12" hidden="1" x14ac:dyDescent="0.35">
      <c r="A1115">
        <v>1</v>
      </c>
      <c r="B1115">
        <v>2020</v>
      </c>
      <c r="C1115">
        <v>1285689794</v>
      </c>
      <c r="D1115" t="s">
        <v>334</v>
      </c>
      <c r="E1115">
        <v>1</v>
      </c>
      <c r="F1115">
        <v>0</v>
      </c>
      <c r="G1115">
        <v>1</v>
      </c>
      <c r="H1115">
        <v>0</v>
      </c>
      <c r="I1115">
        <v>1419.08</v>
      </c>
      <c r="J1115">
        <v>0</v>
      </c>
      <c r="K1115">
        <v>1419.08</v>
      </c>
      <c r="L1115">
        <v>0</v>
      </c>
    </row>
    <row r="1116" spans="1:12" hidden="1" x14ac:dyDescent="0.35">
      <c r="A1116">
        <v>1</v>
      </c>
      <c r="B1116">
        <v>2021</v>
      </c>
      <c r="C1116">
        <v>1255372397</v>
      </c>
      <c r="D1116" t="s">
        <v>3601</v>
      </c>
      <c r="E1116">
        <v>1</v>
      </c>
      <c r="F1116">
        <v>0</v>
      </c>
      <c r="G1116">
        <v>1</v>
      </c>
      <c r="H1116">
        <v>0</v>
      </c>
      <c r="I1116">
        <v>6016.79</v>
      </c>
      <c r="J1116">
        <v>0</v>
      </c>
      <c r="K1116">
        <v>6016.79</v>
      </c>
      <c r="L1116">
        <v>0</v>
      </c>
    </row>
    <row r="1117" spans="1:12" hidden="1" x14ac:dyDescent="0.35">
      <c r="A1117">
        <v>0</v>
      </c>
      <c r="B1117">
        <v>2019</v>
      </c>
      <c r="C1117">
        <v>1932280666</v>
      </c>
      <c r="D1117" t="s">
        <v>188</v>
      </c>
      <c r="E1117">
        <v>97</v>
      </c>
      <c r="F1117">
        <v>35</v>
      </c>
      <c r="G1117">
        <v>46</v>
      </c>
      <c r="H1117">
        <v>9</v>
      </c>
      <c r="J1117">
        <v>0</v>
      </c>
      <c r="K1117">
        <v>0</v>
      </c>
      <c r="L1117">
        <v>0</v>
      </c>
    </row>
    <row r="1118" spans="1:12" hidden="1" x14ac:dyDescent="0.35">
      <c r="A1118">
        <v>1</v>
      </c>
      <c r="B1118">
        <v>2019</v>
      </c>
      <c r="C1118">
        <v>1407804669</v>
      </c>
      <c r="D1118" t="s">
        <v>333</v>
      </c>
      <c r="E1118">
        <v>1</v>
      </c>
      <c r="F1118">
        <v>0</v>
      </c>
      <c r="G1118">
        <v>0</v>
      </c>
      <c r="H1118">
        <v>0</v>
      </c>
      <c r="I1118">
        <v>3695.33</v>
      </c>
      <c r="J1118">
        <v>0</v>
      </c>
      <c r="K1118">
        <v>0</v>
      </c>
      <c r="L1118">
        <v>0</v>
      </c>
    </row>
    <row r="1119" spans="1:12" hidden="1" x14ac:dyDescent="0.35">
      <c r="A1119">
        <v>1</v>
      </c>
      <c r="B1119">
        <v>2021</v>
      </c>
      <c r="C1119">
        <v>1942288527</v>
      </c>
      <c r="D1119" t="s">
        <v>3602</v>
      </c>
      <c r="E1119">
        <v>2</v>
      </c>
      <c r="F1119">
        <v>1</v>
      </c>
      <c r="G1119">
        <v>1</v>
      </c>
      <c r="H1119">
        <v>1</v>
      </c>
      <c r="I1119">
        <v>12163.83</v>
      </c>
      <c r="J1119">
        <v>5339.88</v>
      </c>
      <c r="K1119">
        <v>5339.88</v>
      </c>
      <c r="L1119">
        <v>5339.88</v>
      </c>
    </row>
    <row r="1120" spans="1:12" hidden="1" x14ac:dyDescent="0.35">
      <c r="A1120">
        <v>0</v>
      </c>
      <c r="B1120">
        <v>2021</v>
      </c>
      <c r="C1120">
        <v>1114954682</v>
      </c>
      <c r="D1120" t="s">
        <v>24</v>
      </c>
      <c r="E1120">
        <v>9</v>
      </c>
      <c r="F1120">
        <v>3</v>
      </c>
      <c r="G1120">
        <v>3</v>
      </c>
      <c r="H1120">
        <v>1</v>
      </c>
      <c r="J1120">
        <v>0</v>
      </c>
      <c r="K1120">
        <v>0</v>
      </c>
      <c r="L1120">
        <v>0</v>
      </c>
    </row>
    <row r="1121" spans="1:12" hidden="1" x14ac:dyDescent="0.35">
      <c r="A1121">
        <v>1</v>
      </c>
      <c r="B1121">
        <v>2021</v>
      </c>
      <c r="C1121">
        <v>1548393127</v>
      </c>
      <c r="D1121" t="s">
        <v>3632</v>
      </c>
      <c r="E1121">
        <v>1</v>
      </c>
      <c r="F1121">
        <v>1</v>
      </c>
      <c r="G1121">
        <v>0</v>
      </c>
      <c r="H1121">
        <v>0</v>
      </c>
      <c r="I1121">
        <v>8877.2000000000007</v>
      </c>
      <c r="J1121">
        <v>8877.2000000000007</v>
      </c>
      <c r="K1121">
        <v>0</v>
      </c>
      <c r="L1121">
        <v>0</v>
      </c>
    </row>
    <row r="1122" spans="1:12" hidden="1" x14ac:dyDescent="0.35">
      <c r="A1122">
        <v>0</v>
      </c>
      <c r="B1122">
        <v>2020</v>
      </c>
      <c r="C1122">
        <v>1093777492</v>
      </c>
      <c r="D1122" t="s">
        <v>16</v>
      </c>
      <c r="E1122">
        <v>214</v>
      </c>
      <c r="F1122">
        <v>44</v>
      </c>
      <c r="G1122">
        <v>114</v>
      </c>
      <c r="H1122">
        <v>16</v>
      </c>
      <c r="J1122">
        <v>0</v>
      </c>
      <c r="K1122">
        <v>0</v>
      </c>
      <c r="L1122">
        <v>0</v>
      </c>
    </row>
    <row r="1123" spans="1:12" hidden="1" x14ac:dyDescent="0.35">
      <c r="A1123">
        <v>0</v>
      </c>
      <c r="B1123">
        <v>2020</v>
      </c>
      <c r="C1123">
        <v>1578526695</v>
      </c>
      <c r="D1123" t="s">
        <v>39</v>
      </c>
      <c r="E1123">
        <v>45</v>
      </c>
      <c r="F1123">
        <v>17</v>
      </c>
      <c r="G1123">
        <v>26</v>
      </c>
      <c r="H1123">
        <v>7</v>
      </c>
      <c r="J1123">
        <v>0</v>
      </c>
      <c r="K1123">
        <v>0</v>
      </c>
      <c r="L1123">
        <v>0</v>
      </c>
    </row>
    <row r="1124" spans="1:12" hidden="1" x14ac:dyDescent="0.35">
      <c r="A1124">
        <v>1</v>
      </c>
      <c r="B1124">
        <v>2021</v>
      </c>
      <c r="C1124">
        <v>1013919315</v>
      </c>
      <c r="D1124" t="s">
        <v>216</v>
      </c>
      <c r="E1124">
        <v>3</v>
      </c>
      <c r="F1124">
        <v>1</v>
      </c>
      <c r="G1124">
        <v>1</v>
      </c>
      <c r="H1124">
        <v>1</v>
      </c>
      <c r="I1124">
        <v>13547.06</v>
      </c>
      <c r="J1124">
        <v>0</v>
      </c>
      <c r="K1124">
        <v>0</v>
      </c>
      <c r="L1124">
        <v>0</v>
      </c>
    </row>
    <row r="1125" spans="1:12" hidden="1" x14ac:dyDescent="0.35">
      <c r="A1125">
        <v>0</v>
      </c>
      <c r="B1125">
        <v>2020</v>
      </c>
      <c r="C1125">
        <v>1972604460</v>
      </c>
      <c r="D1125" t="s">
        <v>227</v>
      </c>
      <c r="E1125">
        <v>3</v>
      </c>
      <c r="F1125">
        <v>1</v>
      </c>
      <c r="G1125">
        <v>1</v>
      </c>
      <c r="H1125">
        <v>0</v>
      </c>
      <c r="J1125">
        <v>0</v>
      </c>
      <c r="K1125">
        <v>0</v>
      </c>
      <c r="L1125">
        <v>0</v>
      </c>
    </row>
    <row r="1126" spans="1:12" hidden="1" x14ac:dyDescent="0.35">
      <c r="A1126">
        <v>1</v>
      </c>
      <c r="B1126">
        <v>2020</v>
      </c>
      <c r="C1126">
        <v>1790727543</v>
      </c>
      <c r="D1126" t="s">
        <v>119</v>
      </c>
      <c r="E1126">
        <v>1220</v>
      </c>
      <c r="F1126">
        <v>325</v>
      </c>
      <c r="G1126">
        <v>505</v>
      </c>
      <c r="H1126">
        <v>80</v>
      </c>
      <c r="I1126">
        <v>6000857.0099999998</v>
      </c>
      <c r="J1126">
        <v>2133012.6</v>
      </c>
      <c r="K1126">
        <v>2300896.19</v>
      </c>
      <c r="L1126">
        <v>522846.76</v>
      </c>
    </row>
    <row r="1127" spans="1:12" hidden="1" x14ac:dyDescent="0.35">
      <c r="A1127">
        <v>1</v>
      </c>
      <c r="B1127">
        <v>2019</v>
      </c>
      <c r="C1127">
        <v>1023092053</v>
      </c>
      <c r="D1127" t="s">
        <v>307</v>
      </c>
      <c r="E1127">
        <v>1</v>
      </c>
      <c r="F1127">
        <v>1</v>
      </c>
      <c r="G1127">
        <v>0</v>
      </c>
      <c r="H1127">
        <v>0</v>
      </c>
      <c r="I1127">
        <v>6059.31</v>
      </c>
      <c r="J1127">
        <v>6059.31</v>
      </c>
      <c r="K1127">
        <v>0</v>
      </c>
      <c r="L1127">
        <v>0</v>
      </c>
    </row>
    <row r="1128" spans="1:12" hidden="1" x14ac:dyDescent="0.35">
      <c r="A1128">
        <v>1</v>
      </c>
      <c r="B1128">
        <v>2020</v>
      </c>
      <c r="C1128">
        <v>1457456279</v>
      </c>
      <c r="D1128" t="s">
        <v>248</v>
      </c>
      <c r="E1128">
        <v>56</v>
      </c>
      <c r="F1128">
        <v>14</v>
      </c>
      <c r="G1128">
        <v>12</v>
      </c>
      <c r="H1128">
        <v>1</v>
      </c>
      <c r="I1128">
        <v>295628.14</v>
      </c>
      <c r="J1128">
        <v>91692.66</v>
      </c>
      <c r="K1128">
        <v>52688.13</v>
      </c>
      <c r="L1128">
        <v>7956.07</v>
      </c>
    </row>
    <row r="1129" spans="1:12" hidden="1" x14ac:dyDescent="0.35">
      <c r="A1129">
        <v>1</v>
      </c>
      <c r="B1129">
        <v>2019</v>
      </c>
      <c r="C1129">
        <v>1720030703</v>
      </c>
      <c r="D1129" t="s">
        <v>128</v>
      </c>
      <c r="E1129">
        <v>187</v>
      </c>
      <c r="F1129">
        <v>57</v>
      </c>
      <c r="G1129">
        <v>79</v>
      </c>
      <c r="H1129">
        <v>12</v>
      </c>
      <c r="I1129">
        <v>924195.63</v>
      </c>
      <c r="J1129">
        <v>328240.64000000001</v>
      </c>
      <c r="K1129">
        <v>367258.52</v>
      </c>
      <c r="L1129">
        <v>68812.58</v>
      </c>
    </row>
    <row r="1130" spans="1:12" hidden="1" x14ac:dyDescent="0.35">
      <c r="A1130">
        <v>0</v>
      </c>
      <c r="B1130">
        <v>2019</v>
      </c>
      <c r="C1130">
        <v>1609846088</v>
      </c>
      <c r="D1130" t="s">
        <v>258</v>
      </c>
      <c r="E1130">
        <v>6</v>
      </c>
      <c r="F1130">
        <v>1</v>
      </c>
      <c r="G1130">
        <v>4</v>
      </c>
      <c r="H1130">
        <v>0</v>
      </c>
      <c r="J1130">
        <v>0</v>
      </c>
      <c r="K1130">
        <v>0</v>
      </c>
      <c r="L1130">
        <v>0</v>
      </c>
    </row>
    <row r="1131" spans="1:12" hidden="1" x14ac:dyDescent="0.35">
      <c r="A1131">
        <v>1</v>
      </c>
      <c r="B1131">
        <v>2019</v>
      </c>
      <c r="C1131">
        <v>1780624049</v>
      </c>
      <c r="D1131" t="s">
        <v>99</v>
      </c>
      <c r="E1131">
        <v>156</v>
      </c>
      <c r="F1131">
        <v>72</v>
      </c>
      <c r="G1131">
        <v>72</v>
      </c>
      <c r="H1131">
        <v>25</v>
      </c>
      <c r="I1131">
        <v>1103124.1100000001</v>
      </c>
      <c r="J1131">
        <v>663106.76</v>
      </c>
      <c r="K1131">
        <v>429517.39</v>
      </c>
      <c r="L1131">
        <v>185492.6</v>
      </c>
    </row>
    <row r="1132" spans="1:12" hidden="1" x14ac:dyDescent="0.35">
      <c r="A1132">
        <v>0</v>
      </c>
      <c r="B1132">
        <v>2021</v>
      </c>
      <c r="C1132">
        <v>1598755324</v>
      </c>
      <c r="D1132" t="s">
        <v>76</v>
      </c>
      <c r="E1132">
        <v>3</v>
      </c>
      <c r="F1132">
        <v>1</v>
      </c>
      <c r="G1132">
        <v>2</v>
      </c>
      <c r="H1132">
        <v>1</v>
      </c>
      <c r="J1132">
        <v>0</v>
      </c>
      <c r="K1132">
        <v>0</v>
      </c>
      <c r="L1132">
        <v>0</v>
      </c>
    </row>
    <row r="1133" spans="1:12" hidden="1" x14ac:dyDescent="0.35">
      <c r="A1133">
        <v>1</v>
      </c>
      <c r="B1133">
        <v>2021</v>
      </c>
      <c r="C1133">
        <v>1114924834</v>
      </c>
      <c r="D1133" t="s">
        <v>132</v>
      </c>
      <c r="E1133">
        <v>2</v>
      </c>
      <c r="F1133">
        <v>0</v>
      </c>
      <c r="G1133">
        <v>0</v>
      </c>
      <c r="H1133">
        <v>0</v>
      </c>
      <c r="I1133">
        <v>9742.2800000000007</v>
      </c>
      <c r="J1133">
        <v>0</v>
      </c>
      <c r="K1133">
        <v>0</v>
      </c>
      <c r="L1133">
        <v>0</v>
      </c>
    </row>
    <row r="1134" spans="1:12" hidden="1" x14ac:dyDescent="0.35">
      <c r="A1134">
        <v>1</v>
      </c>
      <c r="B1134">
        <v>2021</v>
      </c>
      <c r="C1134">
        <v>1366097032</v>
      </c>
      <c r="D1134" t="s">
        <v>342</v>
      </c>
      <c r="E1134">
        <v>1</v>
      </c>
      <c r="F1134">
        <v>0</v>
      </c>
      <c r="G1134">
        <v>0</v>
      </c>
      <c r="H1134">
        <v>0</v>
      </c>
      <c r="I1134">
        <v>7219.31</v>
      </c>
      <c r="J1134">
        <v>0</v>
      </c>
      <c r="K1134">
        <v>0</v>
      </c>
      <c r="L1134">
        <v>0</v>
      </c>
    </row>
    <row r="1135" spans="1:12" hidden="1" x14ac:dyDescent="0.35">
      <c r="A1135">
        <v>1</v>
      </c>
      <c r="B1135">
        <v>2020</v>
      </c>
      <c r="C1135">
        <v>1063426377</v>
      </c>
      <c r="D1135" t="s">
        <v>316</v>
      </c>
      <c r="E1135">
        <v>1535</v>
      </c>
      <c r="F1135">
        <v>481</v>
      </c>
      <c r="G1135">
        <v>843</v>
      </c>
      <c r="H1135">
        <v>152</v>
      </c>
      <c r="I1135">
        <v>9215369.5500000007</v>
      </c>
      <c r="J1135">
        <v>3690509.68</v>
      </c>
      <c r="K1135">
        <v>4746706.75</v>
      </c>
      <c r="L1135">
        <v>1181791.27</v>
      </c>
    </row>
    <row r="1136" spans="1:12" hidden="1" x14ac:dyDescent="0.35">
      <c r="A1136">
        <v>0</v>
      </c>
      <c r="B1136">
        <v>2021</v>
      </c>
      <c r="C1136">
        <v>1073535027</v>
      </c>
      <c r="D1136" t="s">
        <v>148</v>
      </c>
      <c r="E1136">
        <v>64</v>
      </c>
      <c r="F1136">
        <v>20</v>
      </c>
      <c r="G1136">
        <v>31</v>
      </c>
      <c r="H1136">
        <v>5</v>
      </c>
      <c r="J1136">
        <v>0</v>
      </c>
      <c r="K1136">
        <v>0</v>
      </c>
      <c r="L1136">
        <v>0</v>
      </c>
    </row>
    <row r="1137" spans="1:12" hidden="1" x14ac:dyDescent="0.35">
      <c r="A1137">
        <v>0</v>
      </c>
      <c r="B1137">
        <v>2019</v>
      </c>
      <c r="C1137">
        <v>1700886322</v>
      </c>
      <c r="D1137" t="s">
        <v>290</v>
      </c>
      <c r="E1137">
        <v>53</v>
      </c>
      <c r="F1137">
        <v>18</v>
      </c>
      <c r="G1137">
        <v>25</v>
      </c>
      <c r="H1137">
        <v>4</v>
      </c>
      <c r="J1137">
        <v>0</v>
      </c>
      <c r="K1137">
        <v>0</v>
      </c>
      <c r="L1137">
        <v>0</v>
      </c>
    </row>
    <row r="1138" spans="1:12" hidden="1" x14ac:dyDescent="0.35">
      <c r="A1138">
        <v>1</v>
      </c>
      <c r="B1138">
        <v>2019</v>
      </c>
      <c r="C1138">
        <v>1033154026</v>
      </c>
      <c r="D1138" t="s">
        <v>206</v>
      </c>
      <c r="E1138">
        <v>2</v>
      </c>
      <c r="F1138">
        <v>1</v>
      </c>
      <c r="G1138">
        <v>0</v>
      </c>
      <c r="H1138">
        <v>0</v>
      </c>
      <c r="I1138">
        <v>6724.67</v>
      </c>
      <c r="J1138">
        <v>2005.53</v>
      </c>
      <c r="K1138">
        <v>0</v>
      </c>
      <c r="L1138">
        <v>0</v>
      </c>
    </row>
    <row r="1139" spans="1:12" hidden="1" x14ac:dyDescent="0.35">
      <c r="A1139">
        <v>0</v>
      </c>
      <c r="B1139">
        <v>2021</v>
      </c>
      <c r="C1139">
        <v>1932103413</v>
      </c>
      <c r="D1139" t="s">
        <v>149</v>
      </c>
      <c r="E1139">
        <v>227</v>
      </c>
      <c r="F1139">
        <v>65</v>
      </c>
      <c r="G1139">
        <v>79</v>
      </c>
      <c r="H1139">
        <v>13</v>
      </c>
      <c r="J1139">
        <v>0</v>
      </c>
      <c r="K1139">
        <v>0</v>
      </c>
      <c r="L1139">
        <v>0</v>
      </c>
    </row>
    <row r="1140" spans="1:12" hidden="1" x14ac:dyDescent="0.35">
      <c r="A1140">
        <v>0</v>
      </c>
      <c r="B1140">
        <v>2021</v>
      </c>
      <c r="C1140">
        <v>1033224704</v>
      </c>
      <c r="D1140" t="s">
        <v>161</v>
      </c>
      <c r="E1140">
        <v>15</v>
      </c>
      <c r="F1140">
        <v>5</v>
      </c>
      <c r="G1140">
        <v>6</v>
      </c>
      <c r="H1140">
        <v>2</v>
      </c>
      <c r="J1140">
        <v>0</v>
      </c>
      <c r="K1140">
        <v>0</v>
      </c>
      <c r="L1140">
        <v>0</v>
      </c>
    </row>
    <row r="1141" spans="1:12" hidden="1" x14ac:dyDescent="0.35">
      <c r="A1141">
        <v>0</v>
      </c>
      <c r="B1141">
        <v>2021</v>
      </c>
      <c r="C1141">
        <v>1982663423</v>
      </c>
      <c r="D1141" t="s">
        <v>79</v>
      </c>
      <c r="E1141">
        <v>6</v>
      </c>
      <c r="F1141">
        <v>1</v>
      </c>
      <c r="G1141">
        <v>6</v>
      </c>
      <c r="H1141">
        <v>1</v>
      </c>
      <c r="J1141">
        <v>0</v>
      </c>
      <c r="L1141">
        <v>0</v>
      </c>
    </row>
    <row r="1142" spans="1:12" hidden="1" x14ac:dyDescent="0.35">
      <c r="A1142">
        <v>1</v>
      </c>
      <c r="B1142">
        <v>2020</v>
      </c>
      <c r="C1142">
        <v>1578670543</v>
      </c>
      <c r="D1142" t="s">
        <v>3633</v>
      </c>
      <c r="E1142">
        <v>1</v>
      </c>
      <c r="F1142">
        <v>0</v>
      </c>
      <c r="G1142">
        <v>1</v>
      </c>
      <c r="H1142">
        <v>0</v>
      </c>
      <c r="I1142">
        <v>4001.45</v>
      </c>
      <c r="J1142">
        <v>0</v>
      </c>
      <c r="K1142">
        <v>4001.45</v>
      </c>
      <c r="L1142">
        <v>0</v>
      </c>
    </row>
    <row r="1143" spans="1:12" hidden="1" x14ac:dyDescent="0.35">
      <c r="A1143">
        <v>1</v>
      </c>
      <c r="B1143">
        <v>2021</v>
      </c>
      <c r="C1143">
        <v>1053384776</v>
      </c>
      <c r="D1143" t="s">
        <v>173</v>
      </c>
      <c r="E1143">
        <v>2</v>
      </c>
      <c r="F1143">
        <v>0</v>
      </c>
      <c r="G1143">
        <v>2</v>
      </c>
      <c r="H1143">
        <v>0</v>
      </c>
      <c r="I1143">
        <v>10214.219999999999</v>
      </c>
      <c r="J1143">
        <v>0</v>
      </c>
      <c r="K1143">
        <v>10214.219999999999</v>
      </c>
      <c r="L1143">
        <v>0</v>
      </c>
    </row>
    <row r="1144" spans="1:12" hidden="1" x14ac:dyDescent="0.35">
      <c r="A1144">
        <v>1</v>
      </c>
      <c r="B1144">
        <v>2020</v>
      </c>
      <c r="C1144">
        <v>1104192590</v>
      </c>
      <c r="D1144" t="s">
        <v>244</v>
      </c>
      <c r="E1144">
        <v>1</v>
      </c>
      <c r="F1144">
        <v>1</v>
      </c>
      <c r="G1144">
        <v>1</v>
      </c>
      <c r="H1144">
        <v>1</v>
      </c>
      <c r="I1144">
        <v>5198.32</v>
      </c>
      <c r="J1144">
        <v>5198.32</v>
      </c>
      <c r="K1144">
        <v>5198.32</v>
      </c>
      <c r="L1144">
        <v>5198.32</v>
      </c>
    </row>
    <row r="1145" spans="1:12" hidden="1" x14ac:dyDescent="0.35">
      <c r="A1145">
        <v>0</v>
      </c>
      <c r="B1145">
        <v>2019</v>
      </c>
      <c r="C1145">
        <v>1629087580</v>
      </c>
      <c r="D1145" t="s">
        <v>137</v>
      </c>
      <c r="E1145">
        <v>42</v>
      </c>
      <c r="F1145">
        <v>15</v>
      </c>
      <c r="G1145">
        <v>25</v>
      </c>
      <c r="H1145">
        <v>5</v>
      </c>
      <c r="J1145">
        <v>0</v>
      </c>
      <c r="K1145">
        <v>0</v>
      </c>
      <c r="L1145">
        <v>0</v>
      </c>
    </row>
    <row r="1146" spans="1:12" hidden="1" x14ac:dyDescent="0.35">
      <c r="A1146">
        <v>1</v>
      </c>
      <c r="B1146">
        <v>2020</v>
      </c>
      <c r="C1146">
        <v>1740233899</v>
      </c>
      <c r="D1146" t="s">
        <v>154</v>
      </c>
      <c r="E1146">
        <v>823</v>
      </c>
      <c r="F1146">
        <v>295</v>
      </c>
      <c r="G1146">
        <v>374</v>
      </c>
      <c r="H1146">
        <v>80</v>
      </c>
      <c r="I1146">
        <v>4325751.29</v>
      </c>
      <c r="J1146">
        <v>1939335.25</v>
      </c>
      <c r="K1146">
        <v>1883633.62</v>
      </c>
      <c r="L1146">
        <v>575697.1</v>
      </c>
    </row>
    <row r="1147" spans="1:12" hidden="1" x14ac:dyDescent="0.35">
      <c r="A1147">
        <v>1</v>
      </c>
      <c r="B1147">
        <v>2020</v>
      </c>
      <c r="C1147">
        <v>1083605661</v>
      </c>
      <c r="D1147" t="s">
        <v>198</v>
      </c>
      <c r="E1147">
        <v>458</v>
      </c>
      <c r="F1147">
        <v>146</v>
      </c>
      <c r="G1147">
        <v>187</v>
      </c>
      <c r="H1147">
        <v>32</v>
      </c>
      <c r="I1147">
        <v>1894255.48</v>
      </c>
      <c r="J1147">
        <v>757026</v>
      </c>
      <c r="K1147">
        <v>717802.5</v>
      </c>
      <c r="L1147">
        <v>167241</v>
      </c>
    </row>
    <row r="1148" spans="1:12" hidden="1" x14ac:dyDescent="0.35">
      <c r="A1148">
        <v>0</v>
      </c>
      <c r="B1148">
        <v>2021</v>
      </c>
      <c r="C1148">
        <v>1336145168</v>
      </c>
      <c r="D1148" t="s">
        <v>140</v>
      </c>
      <c r="E1148">
        <v>16</v>
      </c>
      <c r="F1148">
        <v>4</v>
      </c>
      <c r="G1148">
        <v>9</v>
      </c>
      <c r="H1148">
        <v>2</v>
      </c>
      <c r="J1148">
        <v>0</v>
      </c>
      <c r="K1148">
        <v>0</v>
      </c>
      <c r="L1148">
        <v>0</v>
      </c>
    </row>
    <row r="1149" spans="1:12" hidden="1" x14ac:dyDescent="0.35">
      <c r="A1149">
        <v>1</v>
      </c>
      <c r="B1149">
        <v>2019</v>
      </c>
      <c r="C1149">
        <v>1932208576</v>
      </c>
      <c r="D1149" t="s">
        <v>332</v>
      </c>
      <c r="E1149">
        <v>1</v>
      </c>
      <c r="F1149">
        <v>0</v>
      </c>
      <c r="G1149">
        <v>0</v>
      </c>
      <c r="H1149">
        <v>0</v>
      </c>
      <c r="I1149">
        <v>3261.53</v>
      </c>
      <c r="J1149">
        <v>0</v>
      </c>
      <c r="K1149">
        <v>0</v>
      </c>
      <c r="L1149">
        <v>0</v>
      </c>
    </row>
    <row r="1150" spans="1:12" hidden="1" x14ac:dyDescent="0.35">
      <c r="A1150">
        <v>1</v>
      </c>
      <c r="B1150">
        <v>2019</v>
      </c>
      <c r="C1150">
        <v>1184832040</v>
      </c>
      <c r="D1150" t="s">
        <v>342</v>
      </c>
      <c r="E1150">
        <v>1</v>
      </c>
      <c r="F1150">
        <v>0</v>
      </c>
      <c r="G1150">
        <v>1</v>
      </c>
      <c r="H1150">
        <v>0</v>
      </c>
      <c r="I1150">
        <v>3401.42</v>
      </c>
      <c r="J1150">
        <v>0</v>
      </c>
      <c r="K1150">
        <v>3401.42</v>
      </c>
      <c r="L1150">
        <v>0</v>
      </c>
    </row>
    <row r="1151" spans="1:12" hidden="1" x14ac:dyDescent="0.35">
      <c r="A1151">
        <v>1</v>
      </c>
      <c r="B1151">
        <v>2019</v>
      </c>
      <c r="C1151">
        <v>1760421713</v>
      </c>
      <c r="D1151" t="s">
        <v>52</v>
      </c>
      <c r="E1151">
        <v>707</v>
      </c>
      <c r="F1151">
        <v>225</v>
      </c>
      <c r="G1151">
        <v>336</v>
      </c>
      <c r="H1151">
        <v>61</v>
      </c>
      <c r="I1151">
        <v>2941085.3</v>
      </c>
      <c r="J1151">
        <v>1131084.03</v>
      </c>
      <c r="K1151">
        <v>1336011.8</v>
      </c>
      <c r="L1151">
        <v>303845.2</v>
      </c>
    </row>
    <row r="1152" spans="1:12" hidden="1" x14ac:dyDescent="0.35">
      <c r="A1152">
        <v>0</v>
      </c>
      <c r="B1152">
        <v>2020</v>
      </c>
      <c r="C1152">
        <v>1861435042</v>
      </c>
      <c r="D1152" t="s">
        <v>222</v>
      </c>
      <c r="E1152">
        <v>3</v>
      </c>
      <c r="F1152">
        <v>0</v>
      </c>
      <c r="G1152">
        <v>3</v>
      </c>
      <c r="H1152">
        <v>0</v>
      </c>
      <c r="J1152">
        <v>0</v>
      </c>
      <c r="L1152">
        <v>0</v>
      </c>
    </row>
    <row r="1153" spans="1:12" hidden="1" x14ac:dyDescent="0.35">
      <c r="A1153">
        <v>1</v>
      </c>
      <c r="B1153">
        <v>2020</v>
      </c>
      <c r="C1153">
        <v>1821186313</v>
      </c>
      <c r="D1153" t="s">
        <v>20</v>
      </c>
      <c r="E1153">
        <v>1</v>
      </c>
      <c r="F1153">
        <v>1</v>
      </c>
      <c r="G1153">
        <v>0</v>
      </c>
      <c r="H1153">
        <v>0</v>
      </c>
      <c r="I1153">
        <v>0</v>
      </c>
      <c r="J1153">
        <v>0</v>
      </c>
      <c r="K1153">
        <v>0</v>
      </c>
      <c r="L1153">
        <v>0</v>
      </c>
    </row>
    <row r="1154" spans="1:12" hidden="1" x14ac:dyDescent="0.35">
      <c r="A1154">
        <v>1</v>
      </c>
      <c r="B1154">
        <v>2021</v>
      </c>
      <c r="C1154">
        <v>1184709057</v>
      </c>
      <c r="D1154" t="s">
        <v>3699</v>
      </c>
      <c r="E1154">
        <v>3</v>
      </c>
      <c r="F1154">
        <v>0</v>
      </c>
      <c r="G1154">
        <v>1</v>
      </c>
      <c r="H1154">
        <v>0</v>
      </c>
      <c r="I1154">
        <v>3912.93</v>
      </c>
      <c r="J1154">
        <v>0</v>
      </c>
      <c r="K1154">
        <v>0</v>
      </c>
      <c r="L1154">
        <v>0</v>
      </c>
    </row>
    <row r="1155" spans="1:12" hidden="1" x14ac:dyDescent="0.35">
      <c r="A1155">
        <v>1</v>
      </c>
      <c r="B1155">
        <v>2020</v>
      </c>
      <c r="C1155">
        <v>1083611644</v>
      </c>
      <c r="D1155" t="s">
        <v>342</v>
      </c>
      <c r="E1155">
        <v>1</v>
      </c>
      <c r="F1155">
        <v>1</v>
      </c>
      <c r="G1155">
        <v>0</v>
      </c>
      <c r="H1155">
        <v>0</v>
      </c>
      <c r="I1155">
        <v>4656.33</v>
      </c>
      <c r="J1155">
        <v>4656.33</v>
      </c>
      <c r="K1155">
        <v>0</v>
      </c>
      <c r="L1155">
        <v>0</v>
      </c>
    </row>
    <row r="1156" spans="1:12" hidden="1" x14ac:dyDescent="0.35">
      <c r="A1156">
        <v>1</v>
      </c>
      <c r="B1156">
        <v>2021</v>
      </c>
      <c r="C1156">
        <v>1902865355</v>
      </c>
      <c r="D1156" t="s">
        <v>102</v>
      </c>
      <c r="E1156">
        <v>1144</v>
      </c>
      <c r="F1156">
        <v>542</v>
      </c>
      <c r="G1156">
        <v>532</v>
      </c>
      <c r="H1156">
        <v>194</v>
      </c>
      <c r="I1156">
        <v>6550016.21</v>
      </c>
      <c r="J1156">
        <v>3765479.83</v>
      </c>
      <c r="K1156">
        <v>2872947.6</v>
      </c>
      <c r="L1156">
        <v>1314349.1599999999</v>
      </c>
    </row>
    <row r="1157" spans="1:12" hidden="1" x14ac:dyDescent="0.35">
      <c r="A1157">
        <v>0</v>
      </c>
      <c r="B1157">
        <v>2021</v>
      </c>
      <c r="C1157">
        <v>1194776351</v>
      </c>
      <c r="D1157" t="s">
        <v>90</v>
      </c>
      <c r="E1157">
        <v>33</v>
      </c>
      <c r="F1157">
        <v>6</v>
      </c>
      <c r="G1157">
        <v>24</v>
      </c>
      <c r="H1157">
        <v>5</v>
      </c>
      <c r="J1157">
        <v>0</v>
      </c>
      <c r="K1157">
        <v>0</v>
      </c>
      <c r="L1157">
        <v>0</v>
      </c>
    </row>
    <row r="1158" spans="1:12" hidden="1" x14ac:dyDescent="0.35">
      <c r="A1158">
        <v>0</v>
      </c>
      <c r="B1158">
        <v>2019</v>
      </c>
      <c r="C1158">
        <v>1013924372</v>
      </c>
      <c r="D1158" t="s">
        <v>261</v>
      </c>
      <c r="E1158">
        <v>56</v>
      </c>
      <c r="F1158">
        <v>21</v>
      </c>
      <c r="G1158">
        <v>23</v>
      </c>
      <c r="H1158">
        <v>5</v>
      </c>
      <c r="J1158">
        <v>0</v>
      </c>
      <c r="K1158">
        <v>0</v>
      </c>
      <c r="L1158">
        <v>0</v>
      </c>
    </row>
    <row r="1159" spans="1:12" hidden="1" x14ac:dyDescent="0.35">
      <c r="A1159">
        <v>0</v>
      </c>
      <c r="B1159">
        <v>2019</v>
      </c>
      <c r="C1159">
        <v>1164464921</v>
      </c>
      <c r="D1159" t="s">
        <v>30</v>
      </c>
      <c r="E1159">
        <v>70</v>
      </c>
      <c r="F1159">
        <v>28</v>
      </c>
      <c r="G1159">
        <v>31</v>
      </c>
      <c r="H1159">
        <v>8</v>
      </c>
      <c r="J1159">
        <v>0</v>
      </c>
      <c r="K1159">
        <v>0</v>
      </c>
      <c r="L1159">
        <v>0</v>
      </c>
    </row>
    <row r="1160" spans="1:12" hidden="1" x14ac:dyDescent="0.35">
      <c r="A1160">
        <v>0</v>
      </c>
      <c r="B1160">
        <v>2021</v>
      </c>
      <c r="C1160">
        <v>1326046467</v>
      </c>
      <c r="D1160" t="s">
        <v>5</v>
      </c>
      <c r="E1160">
        <v>105</v>
      </c>
      <c r="F1160">
        <v>51</v>
      </c>
      <c r="G1160">
        <v>51</v>
      </c>
      <c r="H1160">
        <v>13</v>
      </c>
      <c r="J1160">
        <v>0</v>
      </c>
      <c r="K1160">
        <v>0</v>
      </c>
      <c r="L1160">
        <v>0</v>
      </c>
    </row>
    <row r="1161" spans="1:12" hidden="1" x14ac:dyDescent="0.35">
      <c r="A1161">
        <v>1</v>
      </c>
      <c r="B1161">
        <v>2019</v>
      </c>
      <c r="C1161">
        <v>1386649804</v>
      </c>
      <c r="D1161" t="s">
        <v>117</v>
      </c>
      <c r="E1161">
        <v>203</v>
      </c>
      <c r="F1161">
        <v>81</v>
      </c>
      <c r="G1161">
        <v>118</v>
      </c>
      <c r="H1161">
        <v>23</v>
      </c>
      <c r="I1161">
        <v>941589.88</v>
      </c>
      <c r="J1161">
        <v>434416.57</v>
      </c>
      <c r="K1161">
        <v>542489.18999999994</v>
      </c>
      <c r="L1161">
        <v>146407.79</v>
      </c>
    </row>
    <row r="1162" spans="1:12" hidden="1" x14ac:dyDescent="0.35">
      <c r="A1162">
        <v>0</v>
      </c>
      <c r="B1162">
        <v>2019</v>
      </c>
      <c r="C1162">
        <v>1770593956</v>
      </c>
      <c r="D1162" t="s">
        <v>36</v>
      </c>
      <c r="E1162">
        <v>16</v>
      </c>
      <c r="F1162">
        <v>2</v>
      </c>
      <c r="G1162">
        <v>9</v>
      </c>
      <c r="H1162">
        <v>0</v>
      </c>
      <c r="J1162">
        <v>0</v>
      </c>
      <c r="K1162">
        <v>0</v>
      </c>
      <c r="L1162">
        <v>0</v>
      </c>
    </row>
    <row r="1163" spans="1:12" hidden="1" x14ac:dyDescent="0.35">
      <c r="A1163">
        <v>1</v>
      </c>
      <c r="B1163">
        <v>2020</v>
      </c>
      <c r="C1163">
        <v>1225003221</v>
      </c>
      <c r="D1163" t="s">
        <v>120</v>
      </c>
      <c r="E1163">
        <v>125</v>
      </c>
      <c r="F1163">
        <v>35</v>
      </c>
      <c r="G1163">
        <v>71</v>
      </c>
      <c r="H1163">
        <v>12</v>
      </c>
      <c r="I1163">
        <v>769149.86</v>
      </c>
      <c r="J1163">
        <v>257224.95</v>
      </c>
      <c r="K1163">
        <v>419689.81</v>
      </c>
      <c r="L1163">
        <v>94661.88</v>
      </c>
    </row>
    <row r="1164" spans="1:12" hidden="1" x14ac:dyDescent="0.35">
      <c r="A1164">
        <v>1</v>
      </c>
      <c r="B1164">
        <v>2020</v>
      </c>
      <c r="C1164">
        <v>1548293954</v>
      </c>
      <c r="D1164" t="s">
        <v>342</v>
      </c>
      <c r="E1164">
        <v>1</v>
      </c>
      <c r="F1164">
        <v>0</v>
      </c>
      <c r="G1164">
        <v>1</v>
      </c>
      <c r="H1164">
        <v>0</v>
      </c>
      <c r="I1164">
        <v>3217.54</v>
      </c>
      <c r="J1164">
        <v>0</v>
      </c>
      <c r="K1164">
        <v>3217.54</v>
      </c>
      <c r="L1164">
        <v>0</v>
      </c>
    </row>
    <row r="1165" spans="1:12" hidden="1" x14ac:dyDescent="0.35">
      <c r="A1165">
        <v>0</v>
      </c>
      <c r="B1165">
        <v>2019</v>
      </c>
      <c r="C1165">
        <v>1780600577</v>
      </c>
      <c r="D1165" t="s">
        <v>50</v>
      </c>
      <c r="E1165">
        <v>80</v>
      </c>
      <c r="F1165">
        <v>17</v>
      </c>
      <c r="G1165">
        <v>51</v>
      </c>
      <c r="H1165">
        <v>8</v>
      </c>
      <c r="J1165">
        <v>0</v>
      </c>
      <c r="K1165">
        <v>0</v>
      </c>
      <c r="L1165">
        <v>0</v>
      </c>
    </row>
    <row r="1166" spans="1:12" hidden="1" x14ac:dyDescent="0.35">
      <c r="A1166">
        <v>1</v>
      </c>
      <c r="B1166">
        <v>2019</v>
      </c>
      <c r="C1166">
        <v>1053424648</v>
      </c>
      <c r="D1166" t="s">
        <v>318</v>
      </c>
      <c r="E1166">
        <v>1</v>
      </c>
      <c r="F1166">
        <v>1</v>
      </c>
      <c r="G1166">
        <v>0</v>
      </c>
      <c r="H1166">
        <v>0</v>
      </c>
      <c r="I1166">
        <v>4934.25</v>
      </c>
      <c r="J1166">
        <v>4934.25</v>
      </c>
      <c r="K1166">
        <v>0</v>
      </c>
      <c r="L1166">
        <v>0</v>
      </c>
    </row>
    <row r="1167" spans="1:12" hidden="1" x14ac:dyDescent="0.35">
      <c r="A1167">
        <v>1</v>
      </c>
      <c r="B1167">
        <v>2021</v>
      </c>
      <c r="C1167">
        <v>1578527172</v>
      </c>
      <c r="D1167" t="s">
        <v>3630</v>
      </c>
      <c r="E1167">
        <v>1</v>
      </c>
      <c r="F1167">
        <v>1</v>
      </c>
      <c r="G1167">
        <v>0</v>
      </c>
      <c r="H1167">
        <v>0</v>
      </c>
      <c r="I1167">
        <v>24302.560000000001</v>
      </c>
      <c r="J1167">
        <v>24302.560000000001</v>
      </c>
      <c r="K1167">
        <v>0</v>
      </c>
      <c r="L1167">
        <v>0</v>
      </c>
    </row>
    <row r="1168" spans="1:12" hidden="1" x14ac:dyDescent="0.35">
      <c r="A1168">
        <v>0</v>
      </c>
      <c r="B1168">
        <v>2020</v>
      </c>
      <c r="C1168">
        <v>1215917224</v>
      </c>
      <c r="D1168" t="s">
        <v>83</v>
      </c>
      <c r="E1168">
        <v>15</v>
      </c>
      <c r="F1168">
        <v>4</v>
      </c>
      <c r="G1168">
        <v>8</v>
      </c>
      <c r="H1168">
        <v>2</v>
      </c>
      <c r="J1168">
        <v>0</v>
      </c>
      <c r="K1168">
        <v>0</v>
      </c>
      <c r="L1168">
        <v>0</v>
      </c>
    </row>
    <row r="1169" spans="1:12" hidden="1" x14ac:dyDescent="0.35">
      <c r="A1169">
        <v>1</v>
      </c>
      <c r="B1169">
        <v>2020</v>
      </c>
      <c r="C1169">
        <v>1063471639</v>
      </c>
      <c r="D1169" t="s">
        <v>313</v>
      </c>
      <c r="E1169">
        <v>1</v>
      </c>
      <c r="F1169">
        <v>0</v>
      </c>
      <c r="G1169">
        <v>1</v>
      </c>
      <c r="H1169">
        <v>0</v>
      </c>
      <c r="I1169">
        <v>3034.34</v>
      </c>
      <c r="J1169">
        <v>0</v>
      </c>
      <c r="K1169">
        <v>3034.34</v>
      </c>
      <c r="L1169">
        <v>0</v>
      </c>
    </row>
    <row r="1170" spans="1:12" hidden="1" x14ac:dyDescent="0.35">
      <c r="A1170">
        <v>1</v>
      </c>
      <c r="B1170">
        <v>2019</v>
      </c>
      <c r="C1170">
        <v>1225003221</v>
      </c>
      <c r="D1170" t="s">
        <v>120</v>
      </c>
      <c r="E1170">
        <v>110</v>
      </c>
      <c r="F1170">
        <v>37</v>
      </c>
      <c r="G1170">
        <v>67</v>
      </c>
      <c r="H1170">
        <v>16</v>
      </c>
      <c r="I1170">
        <v>626264.91</v>
      </c>
      <c r="J1170">
        <v>275521.83</v>
      </c>
      <c r="K1170">
        <v>362452.69</v>
      </c>
      <c r="L1170">
        <v>116553.85</v>
      </c>
    </row>
    <row r="1171" spans="1:12" hidden="1" x14ac:dyDescent="0.35">
      <c r="A1171">
        <v>1</v>
      </c>
      <c r="B1171">
        <v>2021</v>
      </c>
      <c r="C1171">
        <v>1598144362</v>
      </c>
      <c r="D1171" t="s">
        <v>3597</v>
      </c>
      <c r="E1171">
        <v>2</v>
      </c>
      <c r="F1171">
        <v>0</v>
      </c>
      <c r="G1171">
        <v>1</v>
      </c>
      <c r="H1171">
        <v>0</v>
      </c>
      <c r="I1171">
        <v>3695.33</v>
      </c>
      <c r="J1171">
        <v>0</v>
      </c>
      <c r="K1171">
        <v>0</v>
      </c>
      <c r="L1171">
        <v>0</v>
      </c>
    </row>
    <row r="1172" spans="1:12" hidden="1" x14ac:dyDescent="0.35">
      <c r="A1172">
        <v>1</v>
      </c>
      <c r="B1172">
        <v>2021</v>
      </c>
      <c r="C1172">
        <v>1184639973</v>
      </c>
      <c r="D1172" t="s">
        <v>150</v>
      </c>
      <c r="E1172">
        <v>1</v>
      </c>
      <c r="F1172">
        <v>0</v>
      </c>
      <c r="G1172">
        <v>0</v>
      </c>
      <c r="H1172">
        <v>0</v>
      </c>
      <c r="I1172">
        <v>4992.88</v>
      </c>
      <c r="J1172">
        <v>0</v>
      </c>
      <c r="K1172">
        <v>0</v>
      </c>
      <c r="L1172">
        <v>0</v>
      </c>
    </row>
    <row r="1173" spans="1:12" hidden="1" x14ac:dyDescent="0.35">
      <c r="A1173">
        <v>1</v>
      </c>
      <c r="B1173">
        <v>2020</v>
      </c>
      <c r="C1173">
        <v>1053321919</v>
      </c>
      <c r="D1173" t="s">
        <v>145</v>
      </c>
      <c r="E1173">
        <v>1</v>
      </c>
      <c r="F1173">
        <v>1</v>
      </c>
      <c r="G1173">
        <v>1</v>
      </c>
      <c r="H1173">
        <v>1</v>
      </c>
      <c r="I1173">
        <v>0</v>
      </c>
      <c r="J1173">
        <v>0</v>
      </c>
      <c r="K1173">
        <v>0</v>
      </c>
      <c r="L1173">
        <v>0</v>
      </c>
    </row>
    <row r="1174" spans="1:12" hidden="1" x14ac:dyDescent="0.35">
      <c r="A1174">
        <v>1</v>
      </c>
      <c r="B1174">
        <v>2020</v>
      </c>
      <c r="C1174">
        <v>1871859306</v>
      </c>
      <c r="D1174" t="s">
        <v>221</v>
      </c>
      <c r="E1174">
        <v>3</v>
      </c>
      <c r="F1174">
        <v>1</v>
      </c>
      <c r="G1174">
        <v>1</v>
      </c>
      <c r="H1174">
        <v>0</v>
      </c>
      <c r="I1174">
        <v>23965.5</v>
      </c>
      <c r="J1174">
        <v>8352.44</v>
      </c>
      <c r="K1174">
        <v>10356.620000000001</v>
      </c>
      <c r="L1174">
        <v>0</v>
      </c>
    </row>
    <row r="1175" spans="1:12" hidden="1" x14ac:dyDescent="0.35">
      <c r="A1175">
        <v>0</v>
      </c>
      <c r="B1175">
        <v>2020</v>
      </c>
      <c r="C1175">
        <v>1043267727</v>
      </c>
      <c r="D1175" t="s">
        <v>19</v>
      </c>
      <c r="E1175">
        <v>11</v>
      </c>
      <c r="F1175">
        <v>1</v>
      </c>
      <c r="G1175">
        <v>8</v>
      </c>
      <c r="H1175">
        <v>0</v>
      </c>
      <c r="J1175">
        <v>0</v>
      </c>
      <c r="K1175">
        <v>0</v>
      </c>
      <c r="L1175">
        <v>0</v>
      </c>
    </row>
    <row r="1176" spans="1:12" hidden="1" x14ac:dyDescent="0.35">
      <c r="A1176">
        <v>1</v>
      </c>
      <c r="B1176">
        <v>2020</v>
      </c>
      <c r="C1176">
        <v>1568459436</v>
      </c>
      <c r="D1176" t="s">
        <v>107</v>
      </c>
      <c r="E1176">
        <v>11</v>
      </c>
      <c r="F1176">
        <v>5</v>
      </c>
      <c r="G1176">
        <v>6</v>
      </c>
      <c r="H1176">
        <v>4</v>
      </c>
      <c r="I1176">
        <v>50449.03</v>
      </c>
      <c r="J1176">
        <v>22197.81</v>
      </c>
      <c r="K1176">
        <v>21916.26</v>
      </c>
      <c r="L1176">
        <v>13845.37</v>
      </c>
    </row>
    <row r="1177" spans="1:12" hidden="1" x14ac:dyDescent="0.35">
      <c r="A1177">
        <v>1</v>
      </c>
      <c r="B1177">
        <v>2020</v>
      </c>
      <c r="C1177">
        <v>1407965031</v>
      </c>
      <c r="D1177" t="s">
        <v>342</v>
      </c>
      <c r="E1177">
        <v>1</v>
      </c>
      <c r="F1177">
        <v>1</v>
      </c>
      <c r="G1177">
        <v>1</v>
      </c>
      <c r="H1177">
        <v>1</v>
      </c>
      <c r="I1177">
        <v>13041.36</v>
      </c>
      <c r="J1177">
        <v>13041.36</v>
      </c>
      <c r="K1177">
        <v>13041.36</v>
      </c>
      <c r="L1177">
        <v>13041.36</v>
      </c>
    </row>
    <row r="1178" spans="1:12" hidden="1" x14ac:dyDescent="0.35">
      <c r="A1178">
        <v>1</v>
      </c>
      <c r="B1178">
        <v>2019</v>
      </c>
      <c r="C1178">
        <v>1316924913</v>
      </c>
      <c r="D1178" t="s">
        <v>200</v>
      </c>
      <c r="E1178">
        <v>78</v>
      </c>
      <c r="F1178">
        <v>22</v>
      </c>
      <c r="G1178">
        <v>42</v>
      </c>
      <c r="H1178">
        <v>13</v>
      </c>
      <c r="I1178">
        <v>995215.91</v>
      </c>
      <c r="J1178">
        <v>306452.08</v>
      </c>
      <c r="K1178">
        <v>564398.54</v>
      </c>
      <c r="L1178">
        <v>222164.8</v>
      </c>
    </row>
    <row r="1179" spans="1:12" hidden="1" x14ac:dyDescent="0.35">
      <c r="A1179">
        <v>0</v>
      </c>
      <c r="B1179">
        <v>2021</v>
      </c>
      <c r="C1179">
        <v>1407877137</v>
      </c>
      <c r="D1179" t="s">
        <v>93</v>
      </c>
      <c r="E1179">
        <v>75</v>
      </c>
      <c r="F1179">
        <v>19</v>
      </c>
      <c r="G1179">
        <v>30</v>
      </c>
      <c r="H1179">
        <v>4</v>
      </c>
      <c r="J1179">
        <v>0</v>
      </c>
      <c r="K1179">
        <v>0</v>
      </c>
      <c r="L1179">
        <v>0</v>
      </c>
    </row>
    <row r="1180" spans="1:12" hidden="1" x14ac:dyDescent="0.35">
      <c r="A1180">
        <v>1</v>
      </c>
      <c r="B1180">
        <v>2021</v>
      </c>
      <c r="C1180">
        <v>1467697953</v>
      </c>
      <c r="D1180" t="s">
        <v>342</v>
      </c>
      <c r="E1180">
        <v>1</v>
      </c>
      <c r="F1180">
        <v>0</v>
      </c>
      <c r="G1180">
        <v>0</v>
      </c>
      <c r="H1180">
        <v>0</v>
      </c>
      <c r="I1180">
        <v>4756.13</v>
      </c>
      <c r="J1180">
        <v>0</v>
      </c>
      <c r="K1180">
        <v>0</v>
      </c>
      <c r="L1180">
        <v>0</v>
      </c>
    </row>
    <row r="1181" spans="1:12" hidden="1" x14ac:dyDescent="0.35">
      <c r="A1181">
        <v>1</v>
      </c>
      <c r="B1181">
        <v>2019</v>
      </c>
      <c r="C1181">
        <v>1528064409</v>
      </c>
      <c r="D1181" t="s">
        <v>61</v>
      </c>
      <c r="E1181">
        <v>3</v>
      </c>
      <c r="F1181">
        <v>1</v>
      </c>
      <c r="G1181">
        <v>1</v>
      </c>
      <c r="H1181">
        <v>0</v>
      </c>
      <c r="I1181">
        <v>4277.21</v>
      </c>
      <c r="J1181">
        <v>0</v>
      </c>
      <c r="K1181">
        <v>0</v>
      </c>
      <c r="L1181">
        <v>0</v>
      </c>
    </row>
    <row r="1182" spans="1:12" hidden="1" x14ac:dyDescent="0.35">
      <c r="A1182">
        <v>1</v>
      </c>
      <c r="B1182">
        <v>2021</v>
      </c>
      <c r="C1182">
        <v>1871678458</v>
      </c>
      <c r="D1182" t="s">
        <v>131</v>
      </c>
      <c r="E1182">
        <v>252</v>
      </c>
      <c r="F1182">
        <v>88</v>
      </c>
      <c r="G1182">
        <v>87</v>
      </c>
      <c r="H1182">
        <v>16</v>
      </c>
      <c r="I1182">
        <v>842827.13</v>
      </c>
      <c r="J1182">
        <v>351903.97</v>
      </c>
      <c r="K1182">
        <v>280300.46000000002</v>
      </c>
      <c r="L1182">
        <v>70129.759999999995</v>
      </c>
    </row>
    <row r="1183" spans="1:12" hidden="1" x14ac:dyDescent="0.35">
      <c r="A1183">
        <v>1</v>
      </c>
      <c r="B1183">
        <v>2019</v>
      </c>
      <c r="C1183">
        <v>1083605661</v>
      </c>
      <c r="D1183" t="s">
        <v>198</v>
      </c>
      <c r="E1183">
        <v>491</v>
      </c>
      <c r="F1183">
        <v>143</v>
      </c>
      <c r="G1183">
        <v>205</v>
      </c>
      <c r="H1183">
        <v>32</v>
      </c>
      <c r="I1183">
        <v>2070285.34</v>
      </c>
      <c r="J1183">
        <v>771053.44</v>
      </c>
      <c r="K1183">
        <v>804960.89</v>
      </c>
      <c r="L1183">
        <v>176887.58</v>
      </c>
    </row>
    <row r="1184" spans="1:12" hidden="1" x14ac:dyDescent="0.35">
      <c r="A1184">
        <v>1</v>
      </c>
      <c r="B1184">
        <v>2020</v>
      </c>
      <c r="C1184">
        <v>1902805245</v>
      </c>
      <c r="D1184" t="s">
        <v>14</v>
      </c>
      <c r="E1184">
        <v>1</v>
      </c>
      <c r="F1184">
        <v>0</v>
      </c>
      <c r="G1184">
        <v>1</v>
      </c>
      <c r="H1184">
        <v>0</v>
      </c>
      <c r="I1184">
        <v>16778.830000000002</v>
      </c>
      <c r="J1184">
        <v>0</v>
      </c>
      <c r="K1184">
        <v>16778.830000000002</v>
      </c>
      <c r="L1184">
        <v>0</v>
      </c>
    </row>
    <row r="1185" spans="1:12" hidden="1" x14ac:dyDescent="0.35">
      <c r="A1185">
        <v>1</v>
      </c>
      <c r="B1185">
        <v>2021</v>
      </c>
      <c r="C1185">
        <v>1578526695</v>
      </c>
      <c r="D1185" t="s">
        <v>39</v>
      </c>
      <c r="E1185">
        <v>775</v>
      </c>
      <c r="F1185">
        <v>327</v>
      </c>
      <c r="G1185">
        <v>355</v>
      </c>
      <c r="H1185">
        <v>100</v>
      </c>
      <c r="I1185">
        <v>4036982.09</v>
      </c>
      <c r="J1185">
        <v>2049784.03</v>
      </c>
      <c r="K1185">
        <v>1806813.83</v>
      </c>
      <c r="L1185">
        <v>655066.91</v>
      </c>
    </row>
    <row r="1186" spans="1:12" hidden="1" x14ac:dyDescent="0.35">
      <c r="A1186">
        <v>1</v>
      </c>
      <c r="B1186">
        <v>2019</v>
      </c>
      <c r="C1186">
        <v>1336139500</v>
      </c>
      <c r="D1186" t="s">
        <v>215</v>
      </c>
      <c r="E1186">
        <v>3</v>
      </c>
      <c r="F1186">
        <v>2</v>
      </c>
      <c r="G1186">
        <v>0</v>
      </c>
      <c r="H1186">
        <v>0</v>
      </c>
      <c r="I1186">
        <v>21579.53</v>
      </c>
      <c r="J1186">
        <v>15518.92</v>
      </c>
      <c r="K1186">
        <v>0</v>
      </c>
      <c r="L1186">
        <v>0</v>
      </c>
    </row>
    <row r="1187" spans="1:12" hidden="1" x14ac:dyDescent="0.35">
      <c r="A1187">
        <v>1</v>
      </c>
      <c r="B1187">
        <v>2019</v>
      </c>
      <c r="C1187">
        <v>1609846088</v>
      </c>
      <c r="D1187" t="s">
        <v>258</v>
      </c>
      <c r="E1187">
        <v>22</v>
      </c>
      <c r="F1187">
        <v>6</v>
      </c>
      <c r="G1187">
        <v>12</v>
      </c>
      <c r="H1187">
        <v>2</v>
      </c>
      <c r="I1187">
        <v>81807.899999999994</v>
      </c>
      <c r="J1187">
        <v>11463.7</v>
      </c>
      <c r="K1187">
        <v>46862.83</v>
      </c>
      <c r="L1187">
        <v>4824.68</v>
      </c>
    </row>
    <row r="1188" spans="1:12" hidden="1" x14ac:dyDescent="0.35">
      <c r="A1188">
        <v>1</v>
      </c>
      <c r="B1188">
        <v>2020</v>
      </c>
      <c r="C1188">
        <v>1033270699</v>
      </c>
      <c r="D1188" t="s">
        <v>184</v>
      </c>
      <c r="E1188">
        <v>261</v>
      </c>
      <c r="F1188">
        <v>78</v>
      </c>
      <c r="G1188">
        <v>125</v>
      </c>
      <c r="H1188">
        <v>16</v>
      </c>
      <c r="I1188">
        <v>1200572.1299999999</v>
      </c>
      <c r="J1188">
        <v>429110.07</v>
      </c>
      <c r="K1188">
        <v>548078.63</v>
      </c>
      <c r="L1188">
        <v>86517.43</v>
      </c>
    </row>
    <row r="1189" spans="1:12" hidden="1" x14ac:dyDescent="0.35">
      <c r="A1189">
        <v>0</v>
      </c>
      <c r="B1189">
        <v>2021</v>
      </c>
      <c r="C1189">
        <v>1962408203</v>
      </c>
      <c r="D1189" t="s">
        <v>259</v>
      </c>
      <c r="E1189">
        <v>18</v>
      </c>
      <c r="F1189">
        <v>8</v>
      </c>
      <c r="G1189">
        <v>10</v>
      </c>
      <c r="H1189">
        <v>2</v>
      </c>
      <c r="J1189">
        <v>0</v>
      </c>
      <c r="K1189">
        <v>0</v>
      </c>
      <c r="L1189">
        <v>0</v>
      </c>
    </row>
    <row r="1190" spans="1:12" hidden="1" x14ac:dyDescent="0.35">
      <c r="A1190">
        <v>1</v>
      </c>
      <c r="B1190">
        <v>2021</v>
      </c>
      <c r="C1190">
        <v>1457456279</v>
      </c>
      <c r="D1190" t="s">
        <v>248</v>
      </c>
      <c r="E1190">
        <v>59</v>
      </c>
      <c r="F1190">
        <v>14</v>
      </c>
      <c r="G1190">
        <v>15</v>
      </c>
      <c r="H1190">
        <v>1</v>
      </c>
      <c r="I1190">
        <v>298104.03999999998</v>
      </c>
      <c r="J1190">
        <v>95334.75</v>
      </c>
      <c r="K1190">
        <v>72793.279999999999</v>
      </c>
      <c r="L1190">
        <v>8252.0400000000009</v>
      </c>
    </row>
    <row r="1191" spans="1:12" hidden="1" x14ac:dyDescent="0.35">
      <c r="A1191">
        <v>1</v>
      </c>
      <c r="B1191">
        <v>2021</v>
      </c>
      <c r="C1191">
        <v>1932103413</v>
      </c>
      <c r="D1191" t="s">
        <v>149</v>
      </c>
      <c r="E1191">
        <v>1180</v>
      </c>
      <c r="F1191">
        <v>356</v>
      </c>
      <c r="G1191">
        <v>506</v>
      </c>
      <c r="H1191">
        <v>113</v>
      </c>
      <c r="I1191">
        <v>7345851.0700000003</v>
      </c>
      <c r="J1191">
        <v>2903305.58</v>
      </c>
      <c r="K1191">
        <v>2960567.2</v>
      </c>
      <c r="L1191">
        <v>904717.68</v>
      </c>
    </row>
    <row r="1192" spans="1:12" hidden="1" x14ac:dyDescent="0.35">
      <c r="A1192">
        <v>1</v>
      </c>
      <c r="B1192">
        <v>2020</v>
      </c>
      <c r="C1192">
        <v>1043263080</v>
      </c>
      <c r="D1192" t="s">
        <v>317</v>
      </c>
      <c r="E1192">
        <v>1</v>
      </c>
      <c r="F1192">
        <v>0</v>
      </c>
      <c r="G1192">
        <v>0</v>
      </c>
      <c r="H1192">
        <v>0</v>
      </c>
      <c r="I1192">
        <v>3261.53</v>
      </c>
      <c r="J1192">
        <v>0</v>
      </c>
      <c r="K1192">
        <v>0</v>
      </c>
      <c r="L1192">
        <v>0</v>
      </c>
    </row>
    <row r="1193" spans="1:12" hidden="1" x14ac:dyDescent="0.35">
      <c r="A1193">
        <v>0</v>
      </c>
      <c r="B1193">
        <v>2020</v>
      </c>
      <c r="C1193">
        <v>1710977012</v>
      </c>
      <c r="D1193" t="s">
        <v>49</v>
      </c>
      <c r="E1193">
        <v>36</v>
      </c>
      <c r="F1193">
        <v>18</v>
      </c>
      <c r="G1193">
        <v>18</v>
      </c>
      <c r="H1193">
        <v>9</v>
      </c>
      <c r="J1193">
        <v>0</v>
      </c>
      <c r="K1193">
        <v>0</v>
      </c>
      <c r="L1193">
        <v>0</v>
      </c>
    </row>
    <row r="1194" spans="1:12" hidden="1" x14ac:dyDescent="0.35">
      <c r="A1194">
        <v>1</v>
      </c>
      <c r="B1194">
        <v>2019</v>
      </c>
      <c r="C1194">
        <v>1295765261</v>
      </c>
      <c r="D1194" t="s">
        <v>175</v>
      </c>
      <c r="E1194">
        <v>1</v>
      </c>
      <c r="F1194">
        <v>0</v>
      </c>
      <c r="G1194">
        <v>1</v>
      </c>
      <c r="H1194">
        <v>0</v>
      </c>
      <c r="I1194">
        <v>4524.75</v>
      </c>
      <c r="J1194">
        <v>0</v>
      </c>
      <c r="K1194">
        <v>4524.75</v>
      </c>
      <c r="L1194">
        <v>0</v>
      </c>
    </row>
    <row r="1195" spans="1:12" hidden="1" x14ac:dyDescent="0.35">
      <c r="A1195">
        <v>0</v>
      </c>
      <c r="B1195">
        <v>2020</v>
      </c>
      <c r="C1195">
        <v>1245365196</v>
      </c>
      <c r="D1195" t="s">
        <v>186</v>
      </c>
      <c r="E1195">
        <v>164</v>
      </c>
      <c r="F1195">
        <v>83</v>
      </c>
      <c r="G1195">
        <v>78</v>
      </c>
      <c r="H1195">
        <v>28</v>
      </c>
      <c r="J1195">
        <v>0</v>
      </c>
      <c r="K1195">
        <v>0</v>
      </c>
      <c r="L1195">
        <v>0</v>
      </c>
    </row>
    <row r="1196" spans="1:12" hidden="1" x14ac:dyDescent="0.35">
      <c r="A1196">
        <v>1</v>
      </c>
      <c r="B1196">
        <v>2021</v>
      </c>
      <c r="C1196">
        <v>1740233899</v>
      </c>
      <c r="D1196" t="s">
        <v>154</v>
      </c>
      <c r="E1196">
        <v>858</v>
      </c>
      <c r="F1196">
        <v>366</v>
      </c>
      <c r="G1196">
        <v>366</v>
      </c>
      <c r="H1196">
        <v>103</v>
      </c>
      <c r="I1196">
        <v>4589292.25</v>
      </c>
      <c r="J1196">
        <v>2397654.1800000002</v>
      </c>
      <c r="K1196">
        <v>1841460.85</v>
      </c>
      <c r="L1196">
        <v>683700.58</v>
      </c>
    </row>
    <row r="1197" spans="1:12" hidden="1" x14ac:dyDescent="0.35">
      <c r="A1197">
        <v>0</v>
      </c>
      <c r="B1197">
        <v>2020</v>
      </c>
      <c r="C1197">
        <v>1346274537</v>
      </c>
      <c r="D1197" t="s">
        <v>156</v>
      </c>
      <c r="E1197">
        <v>36</v>
      </c>
      <c r="F1197">
        <v>7</v>
      </c>
      <c r="G1197">
        <v>15</v>
      </c>
      <c r="H1197">
        <v>2</v>
      </c>
      <c r="J1197">
        <v>0</v>
      </c>
      <c r="K1197">
        <v>0</v>
      </c>
      <c r="L1197">
        <v>0</v>
      </c>
    </row>
    <row r="1198" spans="1:12" hidden="1" x14ac:dyDescent="0.35">
      <c r="A1198">
        <v>1</v>
      </c>
      <c r="B1198">
        <v>2019</v>
      </c>
      <c r="C1198">
        <v>1063426377</v>
      </c>
      <c r="D1198" t="s">
        <v>316</v>
      </c>
      <c r="E1198">
        <v>1817</v>
      </c>
      <c r="F1198">
        <v>544</v>
      </c>
      <c r="G1198">
        <v>1010</v>
      </c>
      <c r="H1198">
        <v>142</v>
      </c>
      <c r="I1198">
        <v>10213427.949999999</v>
      </c>
      <c r="J1198">
        <v>3935682.25</v>
      </c>
      <c r="K1198">
        <v>5322468.2300000004</v>
      </c>
      <c r="L1198">
        <v>1057506.18</v>
      </c>
    </row>
    <row r="1199" spans="1:12" hidden="1" x14ac:dyDescent="0.35">
      <c r="A1199">
        <v>1</v>
      </c>
      <c r="B1199">
        <v>2021</v>
      </c>
      <c r="C1199">
        <v>1104917780</v>
      </c>
      <c r="D1199" t="s">
        <v>3598</v>
      </c>
      <c r="E1199">
        <v>2</v>
      </c>
      <c r="F1199">
        <v>0</v>
      </c>
      <c r="G1199">
        <v>2</v>
      </c>
      <c r="H1199">
        <v>0</v>
      </c>
      <c r="I1199">
        <v>3435.9</v>
      </c>
      <c r="J1199">
        <v>0</v>
      </c>
      <c r="K1199">
        <v>3435.9</v>
      </c>
      <c r="L1199">
        <v>0</v>
      </c>
    </row>
    <row r="1200" spans="1:12" hidden="1" x14ac:dyDescent="0.35">
      <c r="A1200">
        <v>1</v>
      </c>
      <c r="B1200">
        <v>2020</v>
      </c>
      <c r="C1200">
        <v>1801803903</v>
      </c>
      <c r="D1200" t="s">
        <v>108</v>
      </c>
      <c r="E1200">
        <v>886</v>
      </c>
      <c r="F1200">
        <v>320</v>
      </c>
      <c r="G1200">
        <v>436</v>
      </c>
      <c r="H1200">
        <v>103</v>
      </c>
      <c r="I1200">
        <v>6704948.1699999999</v>
      </c>
      <c r="J1200">
        <v>3117380.05</v>
      </c>
      <c r="K1200">
        <v>2791153.52</v>
      </c>
      <c r="L1200">
        <v>913019.18</v>
      </c>
    </row>
    <row r="1201" spans="1:12" hidden="1" x14ac:dyDescent="0.35">
      <c r="A1201">
        <v>0</v>
      </c>
      <c r="B1201">
        <v>2019</v>
      </c>
      <c r="C1201">
        <v>1548374549</v>
      </c>
      <c r="D1201" t="s">
        <v>29</v>
      </c>
      <c r="E1201">
        <v>83</v>
      </c>
      <c r="F1201">
        <v>22</v>
      </c>
      <c r="G1201">
        <v>42</v>
      </c>
      <c r="H1201">
        <v>6</v>
      </c>
      <c r="J1201">
        <v>0</v>
      </c>
      <c r="K1201">
        <v>0</v>
      </c>
      <c r="L1201">
        <v>0</v>
      </c>
    </row>
    <row r="1202" spans="1:12" hidden="1" x14ac:dyDescent="0.35">
      <c r="A1202">
        <v>1</v>
      </c>
      <c r="B1202">
        <v>2020</v>
      </c>
      <c r="C1202">
        <v>1194776351</v>
      </c>
      <c r="D1202" t="s">
        <v>90</v>
      </c>
      <c r="E1202">
        <v>223</v>
      </c>
      <c r="F1202">
        <v>47</v>
      </c>
      <c r="G1202">
        <v>109</v>
      </c>
      <c r="H1202">
        <v>15</v>
      </c>
      <c r="I1202">
        <v>794986.18</v>
      </c>
      <c r="J1202">
        <v>208976.78</v>
      </c>
      <c r="K1202">
        <v>372245.22</v>
      </c>
      <c r="L1202">
        <v>68742.240000000005</v>
      </c>
    </row>
    <row r="1203" spans="1:12" hidden="1" x14ac:dyDescent="0.35">
      <c r="A1203">
        <v>0</v>
      </c>
      <c r="B1203">
        <v>2020</v>
      </c>
      <c r="C1203">
        <v>1336145168</v>
      </c>
      <c r="D1203" t="s">
        <v>140</v>
      </c>
      <c r="E1203">
        <v>27</v>
      </c>
      <c r="F1203">
        <v>7</v>
      </c>
      <c r="G1203">
        <v>18</v>
      </c>
      <c r="H1203">
        <v>3</v>
      </c>
      <c r="J1203">
        <v>0</v>
      </c>
      <c r="K1203">
        <v>0</v>
      </c>
      <c r="L1203">
        <v>0</v>
      </c>
    </row>
    <row r="1204" spans="1:12" hidden="1" x14ac:dyDescent="0.35">
      <c r="A1204">
        <v>0</v>
      </c>
      <c r="B1204">
        <v>2019</v>
      </c>
      <c r="C1204">
        <v>1720030703</v>
      </c>
      <c r="D1204" t="s">
        <v>128</v>
      </c>
      <c r="E1204">
        <v>19</v>
      </c>
      <c r="F1204">
        <v>7</v>
      </c>
      <c r="G1204">
        <v>12</v>
      </c>
      <c r="H1204">
        <v>4</v>
      </c>
      <c r="J1204">
        <v>0</v>
      </c>
      <c r="K1204">
        <v>0</v>
      </c>
      <c r="L1204">
        <v>0</v>
      </c>
    </row>
    <row r="1205" spans="1:12" hidden="1" x14ac:dyDescent="0.35">
      <c r="A1205">
        <v>1</v>
      </c>
      <c r="B1205">
        <v>2021</v>
      </c>
      <c r="C1205">
        <v>1710977012</v>
      </c>
      <c r="D1205" t="s">
        <v>49</v>
      </c>
      <c r="E1205">
        <v>348</v>
      </c>
      <c r="F1205">
        <v>98</v>
      </c>
      <c r="G1205">
        <v>121</v>
      </c>
      <c r="H1205">
        <v>27</v>
      </c>
      <c r="I1205">
        <v>1688637.05</v>
      </c>
      <c r="J1205">
        <v>625041.22</v>
      </c>
      <c r="K1205">
        <v>573193.99</v>
      </c>
      <c r="L1205">
        <v>172199.76</v>
      </c>
    </row>
    <row r="1206" spans="1:12" hidden="1" x14ac:dyDescent="0.35">
      <c r="A1206">
        <v>1</v>
      </c>
      <c r="B1206">
        <v>2021</v>
      </c>
      <c r="C1206">
        <v>1689107328</v>
      </c>
      <c r="D1206" t="s">
        <v>342</v>
      </c>
      <c r="E1206">
        <v>1</v>
      </c>
      <c r="F1206">
        <v>0</v>
      </c>
      <c r="G1206">
        <v>1</v>
      </c>
      <c r="H1206">
        <v>0</v>
      </c>
      <c r="I1206">
        <v>2418.16</v>
      </c>
      <c r="J1206">
        <v>0</v>
      </c>
      <c r="K1206">
        <v>2418.16</v>
      </c>
      <c r="L1206">
        <v>0</v>
      </c>
    </row>
    <row r="1207" spans="1:12" hidden="1" x14ac:dyDescent="0.35">
      <c r="A1207">
        <v>1</v>
      </c>
      <c r="B1207">
        <v>2019</v>
      </c>
      <c r="C1207">
        <v>1790297547</v>
      </c>
      <c r="D1207" t="s">
        <v>143</v>
      </c>
      <c r="E1207">
        <v>1</v>
      </c>
      <c r="F1207">
        <v>0</v>
      </c>
      <c r="G1207">
        <v>0</v>
      </c>
      <c r="H1207">
        <v>0</v>
      </c>
      <c r="I1207">
        <v>3235.4</v>
      </c>
      <c r="J1207">
        <v>0</v>
      </c>
      <c r="K1207">
        <v>0</v>
      </c>
      <c r="L1207">
        <v>0</v>
      </c>
    </row>
    <row r="1208" spans="1:12" hidden="1" x14ac:dyDescent="0.35">
      <c r="A1208">
        <v>1</v>
      </c>
      <c r="B1208">
        <v>2021</v>
      </c>
      <c r="C1208">
        <v>1083612881</v>
      </c>
      <c r="D1208" t="s">
        <v>101</v>
      </c>
      <c r="E1208">
        <v>8</v>
      </c>
      <c r="F1208">
        <v>0</v>
      </c>
      <c r="G1208">
        <v>6</v>
      </c>
      <c r="H1208">
        <v>0</v>
      </c>
      <c r="I1208">
        <v>44856.06</v>
      </c>
      <c r="J1208">
        <v>0</v>
      </c>
      <c r="K1208">
        <v>33359.97</v>
      </c>
      <c r="L1208">
        <v>0</v>
      </c>
    </row>
    <row r="1209" spans="1:12" hidden="1" x14ac:dyDescent="0.35">
      <c r="A1209">
        <v>0</v>
      </c>
      <c r="B1209">
        <v>2019</v>
      </c>
      <c r="C1209">
        <v>1497701106</v>
      </c>
      <c r="D1209" t="s">
        <v>190</v>
      </c>
      <c r="E1209">
        <v>120</v>
      </c>
      <c r="F1209">
        <v>47</v>
      </c>
      <c r="G1209">
        <v>71</v>
      </c>
      <c r="H1209">
        <v>18</v>
      </c>
      <c r="J1209">
        <v>0</v>
      </c>
      <c r="K1209">
        <v>0</v>
      </c>
      <c r="L1209">
        <v>0</v>
      </c>
    </row>
    <row r="1210" spans="1:12" hidden="1" x14ac:dyDescent="0.35">
      <c r="A1210">
        <v>1</v>
      </c>
      <c r="B1210">
        <v>2020</v>
      </c>
      <c r="C1210">
        <v>1598744856</v>
      </c>
      <c r="D1210" t="s">
        <v>314</v>
      </c>
      <c r="E1210">
        <v>1</v>
      </c>
      <c r="F1210">
        <v>1</v>
      </c>
      <c r="G1210">
        <v>0</v>
      </c>
      <c r="H1210">
        <v>0</v>
      </c>
      <c r="I1210">
        <v>10191.6</v>
      </c>
      <c r="J1210">
        <v>10191.6</v>
      </c>
      <c r="K1210">
        <v>0</v>
      </c>
      <c r="L1210">
        <v>0</v>
      </c>
    </row>
    <row r="1211" spans="1:12" hidden="1" x14ac:dyDescent="0.35">
      <c r="A1211">
        <v>1</v>
      </c>
      <c r="B1211">
        <v>2021</v>
      </c>
      <c r="C1211">
        <v>1194714337</v>
      </c>
      <c r="D1211" t="s">
        <v>342</v>
      </c>
      <c r="E1211">
        <v>1</v>
      </c>
      <c r="F1211">
        <v>1</v>
      </c>
      <c r="G1211">
        <v>0</v>
      </c>
      <c r="H1211">
        <v>0</v>
      </c>
      <c r="I1211">
        <v>6765.67</v>
      </c>
      <c r="J1211">
        <v>6765.67</v>
      </c>
      <c r="K1211">
        <v>0</v>
      </c>
      <c r="L1211">
        <v>0</v>
      </c>
    </row>
    <row r="1212" spans="1:12" hidden="1" x14ac:dyDescent="0.35">
      <c r="A1212">
        <v>1</v>
      </c>
      <c r="B1212">
        <v>2019</v>
      </c>
      <c r="C1212">
        <v>1528024718</v>
      </c>
      <c r="D1212" t="s">
        <v>57</v>
      </c>
      <c r="E1212">
        <v>143</v>
      </c>
      <c r="F1212">
        <v>46</v>
      </c>
      <c r="G1212">
        <v>82</v>
      </c>
      <c r="H1212">
        <v>22</v>
      </c>
      <c r="I1212">
        <v>588753.29</v>
      </c>
      <c r="J1212">
        <v>239952.76</v>
      </c>
      <c r="K1212">
        <v>333563.46999999997</v>
      </c>
      <c r="L1212">
        <v>117841.63</v>
      </c>
    </row>
    <row r="1213" spans="1:12" hidden="1" x14ac:dyDescent="0.35">
      <c r="A1213">
        <v>1</v>
      </c>
      <c r="B1213">
        <v>2020</v>
      </c>
      <c r="C1213">
        <v>1134172000</v>
      </c>
      <c r="D1213" t="s">
        <v>319</v>
      </c>
      <c r="E1213">
        <v>1</v>
      </c>
      <c r="F1213">
        <v>0</v>
      </c>
      <c r="G1213">
        <v>1</v>
      </c>
      <c r="H1213">
        <v>0</v>
      </c>
      <c r="I1213">
        <v>5676.34</v>
      </c>
      <c r="J1213">
        <v>0</v>
      </c>
      <c r="K1213">
        <v>5676.34</v>
      </c>
      <c r="L1213">
        <v>0</v>
      </c>
    </row>
    <row r="1214" spans="1:12" hidden="1" x14ac:dyDescent="0.35">
      <c r="A1214">
        <v>0</v>
      </c>
      <c r="B1214">
        <v>2021</v>
      </c>
      <c r="C1214">
        <v>1013924372</v>
      </c>
      <c r="D1214" t="s">
        <v>261</v>
      </c>
      <c r="E1214">
        <v>55</v>
      </c>
      <c r="F1214">
        <v>18</v>
      </c>
      <c r="G1214">
        <v>33</v>
      </c>
      <c r="H1214">
        <v>8</v>
      </c>
      <c r="J1214">
        <v>0</v>
      </c>
      <c r="K1214">
        <v>0</v>
      </c>
      <c r="L1214">
        <v>0</v>
      </c>
    </row>
    <row r="1215" spans="1:12" hidden="1" x14ac:dyDescent="0.35">
      <c r="A1215">
        <v>1</v>
      </c>
      <c r="B1215">
        <v>2021</v>
      </c>
      <c r="C1215">
        <v>1770583999</v>
      </c>
      <c r="D1215" t="s">
        <v>130</v>
      </c>
      <c r="E1215">
        <v>4</v>
      </c>
      <c r="F1215">
        <v>0</v>
      </c>
      <c r="G1215">
        <v>1</v>
      </c>
      <c r="H1215">
        <v>0</v>
      </c>
      <c r="I1215">
        <v>17809.349999999999</v>
      </c>
      <c r="J1215">
        <v>0</v>
      </c>
      <c r="K1215">
        <v>5883.52</v>
      </c>
      <c r="L1215">
        <v>0</v>
      </c>
    </row>
    <row r="1216" spans="1:12" hidden="1" x14ac:dyDescent="0.35">
      <c r="A1216">
        <v>1</v>
      </c>
      <c r="B1216">
        <v>2021</v>
      </c>
      <c r="C1216">
        <v>1568548782</v>
      </c>
      <c r="D1216" t="s">
        <v>245</v>
      </c>
      <c r="E1216">
        <v>279</v>
      </c>
      <c r="F1216">
        <v>101</v>
      </c>
      <c r="G1216">
        <v>108</v>
      </c>
      <c r="H1216">
        <v>23</v>
      </c>
      <c r="I1216">
        <v>1469724.08</v>
      </c>
      <c r="J1216">
        <v>668955.61</v>
      </c>
      <c r="K1216">
        <v>545908.05000000005</v>
      </c>
      <c r="L1216">
        <v>162765.03</v>
      </c>
    </row>
    <row r="1217" spans="1:12" hidden="1" x14ac:dyDescent="0.35">
      <c r="A1217">
        <v>1</v>
      </c>
      <c r="B1217">
        <v>2019</v>
      </c>
      <c r="C1217">
        <v>1073535027</v>
      </c>
      <c r="D1217" t="s">
        <v>148</v>
      </c>
      <c r="E1217">
        <v>1024</v>
      </c>
      <c r="F1217">
        <v>277</v>
      </c>
      <c r="G1217">
        <v>576</v>
      </c>
      <c r="H1217">
        <v>80</v>
      </c>
      <c r="I1217">
        <v>6712173.25</v>
      </c>
      <c r="J1217">
        <v>2404938.85</v>
      </c>
      <c r="K1217">
        <v>3283808.8</v>
      </c>
      <c r="L1217">
        <v>607085.24</v>
      </c>
    </row>
    <row r="1218" spans="1:12" hidden="1" x14ac:dyDescent="0.35">
      <c r="A1218">
        <v>0</v>
      </c>
      <c r="B1218">
        <v>2020</v>
      </c>
      <c r="C1218">
        <v>1326046467</v>
      </c>
      <c r="D1218" t="s">
        <v>5</v>
      </c>
      <c r="E1218">
        <v>116</v>
      </c>
      <c r="F1218">
        <v>47</v>
      </c>
      <c r="G1218">
        <v>53</v>
      </c>
      <c r="H1218">
        <v>11</v>
      </c>
      <c r="J1218">
        <v>0</v>
      </c>
      <c r="K1218">
        <v>0</v>
      </c>
      <c r="L1218">
        <v>0</v>
      </c>
    </row>
    <row r="1219" spans="1:12" hidden="1" x14ac:dyDescent="0.35">
      <c r="A1219">
        <v>1</v>
      </c>
      <c r="B1219">
        <v>2021</v>
      </c>
      <c r="C1219" t="s">
        <v>342</v>
      </c>
      <c r="D1219" t="s">
        <v>342</v>
      </c>
      <c r="E1219">
        <v>3</v>
      </c>
      <c r="F1219">
        <v>0</v>
      </c>
      <c r="G1219">
        <v>3</v>
      </c>
      <c r="H1219">
        <v>0</v>
      </c>
      <c r="I1219">
        <v>15127.8</v>
      </c>
      <c r="J1219">
        <v>0</v>
      </c>
      <c r="K1219">
        <v>15127.8</v>
      </c>
      <c r="L1219">
        <v>0</v>
      </c>
    </row>
    <row r="1220" spans="1:12" hidden="1" x14ac:dyDescent="0.35">
      <c r="A1220">
        <v>0</v>
      </c>
      <c r="B1220">
        <v>2020</v>
      </c>
      <c r="C1220">
        <v>1245370717</v>
      </c>
      <c r="D1220" t="s">
        <v>123</v>
      </c>
      <c r="E1220">
        <v>88</v>
      </c>
      <c r="F1220">
        <v>27</v>
      </c>
      <c r="G1220">
        <v>36</v>
      </c>
      <c r="H1220">
        <v>4</v>
      </c>
      <c r="J1220">
        <v>0</v>
      </c>
      <c r="K1220">
        <v>0</v>
      </c>
      <c r="L1220">
        <v>0</v>
      </c>
    </row>
    <row r="1221" spans="1:12" hidden="1" x14ac:dyDescent="0.35">
      <c r="A1221">
        <v>1</v>
      </c>
      <c r="B1221">
        <v>2019</v>
      </c>
      <c r="C1221">
        <v>1043475668</v>
      </c>
      <c r="D1221" t="s">
        <v>242</v>
      </c>
      <c r="E1221">
        <v>2</v>
      </c>
      <c r="F1221">
        <v>1</v>
      </c>
      <c r="G1221">
        <v>2</v>
      </c>
      <c r="H1221">
        <v>1</v>
      </c>
      <c r="I1221">
        <v>10001.799999999999</v>
      </c>
      <c r="J1221">
        <v>5245.68</v>
      </c>
      <c r="K1221">
        <v>10001.799999999999</v>
      </c>
      <c r="L1221">
        <v>5245.68</v>
      </c>
    </row>
    <row r="1222" spans="1:12" hidden="1" x14ac:dyDescent="0.35">
      <c r="A1222">
        <v>1</v>
      </c>
      <c r="B1222">
        <v>2019</v>
      </c>
      <c r="C1222">
        <v>1861411522</v>
      </c>
      <c r="D1222" t="s">
        <v>315</v>
      </c>
      <c r="E1222">
        <v>1</v>
      </c>
      <c r="F1222">
        <v>0</v>
      </c>
      <c r="G1222">
        <v>1</v>
      </c>
      <c r="H1222">
        <v>0</v>
      </c>
      <c r="I1222">
        <v>6218.81</v>
      </c>
      <c r="J1222">
        <v>0</v>
      </c>
      <c r="K1222">
        <v>6218.81</v>
      </c>
      <c r="L1222">
        <v>0</v>
      </c>
    </row>
    <row r="1223" spans="1:12" hidden="1" x14ac:dyDescent="0.35">
      <c r="A1223">
        <v>1</v>
      </c>
      <c r="B1223">
        <v>2020</v>
      </c>
      <c r="C1223">
        <v>1013924372</v>
      </c>
      <c r="D1223" t="s">
        <v>261</v>
      </c>
      <c r="E1223">
        <v>655</v>
      </c>
      <c r="F1223">
        <v>169</v>
      </c>
      <c r="G1223">
        <v>337</v>
      </c>
      <c r="H1223">
        <v>47</v>
      </c>
      <c r="I1223">
        <v>4232821.6500000004</v>
      </c>
      <c r="J1223">
        <v>1408550.08</v>
      </c>
      <c r="K1223">
        <v>1906348.8</v>
      </c>
      <c r="L1223">
        <v>385849.51</v>
      </c>
    </row>
    <row r="1224" spans="1:12" hidden="1" x14ac:dyDescent="0.35">
      <c r="A1224">
        <v>1</v>
      </c>
      <c r="B1224">
        <v>2021</v>
      </c>
      <c r="C1224">
        <v>1518061928</v>
      </c>
      <c r="D1224" t="s">
        <v>6</v>
      </c>
      <c r="E1224">
        <v>1</v>
      </c>
      <c r="F1224">
        <v>0</v>
      </c>
      <c r="G1224">
        <v>1</v>
      </c>
      <c r="H1224">
        <v>0</v>
      </c>
      <c r="I1224">
        <v>8241.2800000000007</v>
      </c>
      <c r="J1224">
        <v>0</v>
      </c>
      <c r="K1224">
        <v>8241.2800000000007</v>
      </c>
      <c r="L1224">
        <v>0</v>
      </c>
    </row>
    <row r="1225" spans="1:12" hidden="1" x14ac:dyDescent="0.35">
      <c r="A1225">
        <v>1</v>
      </c>
      <c r="B1225">
        <v>2019</v>
      </c>
      <c r="C1225">
        <v>1477531580</v>
      </c>
      <c r="D1225" t="s">
        <v>33</v>
      </c>
      <c r="E1225">
        <v>1</v>
      </c>
      <c r="F1225">
        <v>0</v>
      </c>
      <c r="G1225">
        <v>1</v>
      </c>
      <c r="H1225">
        <v>0</v>
      </c>
      <c r="I1225">
        <v>3077.68</v>
      </c>
      <c r="J1225">
        <v>0</v>
      </c>
      <c r="K1225">
        <v>3077.68</v>
      </c>
      <c r="L1225">
        <v>0</v>
      </c>
    </row>
    <row r="1226" spans="1:12" hidden="1" x14ac:dyDescent="0.35">
      <c r="A1226">
        <v>1</v>
      </c>
      <c r="B1226">
        <v>2020</v>
      </c>
      <c r="C1226">
        <v>1245475144</v>
      </c>
      <c r="D1226" t="s">
        <v>342</v>
      </c>
      <c r="E1226">
        <v>44</v>
      </c>
      <c r="F1226">
        <v>20</v>
      </c>
      <c r="G1226">
        <v>17</v>
      </c>
      <c r="H1226">
        <v>7</v>
      </c>
      <c r="I1226">
        <v>233585</v>
      </c>
      <c r="J1226">
        <v>134386.10999999999</v>
      </c>
      <c r="K1226">
        <v>86086.29</v>
      </c>
      <c r="L1226">
        <v>47012.67</v>
      </c>
    </row>
    <row r="1227" spans="1:12" hidden="1" x14ac:dyDescent="0.35">
      <c r="A1227">
        <v>1</v>
      </c>
      <c r="B1227">
        <v>2020</v>
      </c>
      <c r="C1227">
        <v>1346285657</v>
      </c>
      <c r="D1227" t="s">
        <v>228</v>
      </c>
      <c r="E1227">
        <v>803</v>
      </c>
      <c r="F1227">
        <v>258</v>
      </c>
      <c r="G1227">
        <v>285</v>
      </c>
      <c r="H1227">
        <v>59</v>
      </c>
      <c r="I1227">
        <v>4642429.21</v>
      </c>
      <c r="J1227">
        <v>2025787.15</v>
      </c>
      <c r="K1227">
        <v>1525761.23</v>
      </c>
      <c r="L1227">
        <v>458986.8</v>
      </c>
    </row>
    <row r="1228" spans="1:12" hidden="1" x14ac:dyDescent="0.35">
      <c r="A1228">
        <v>0</v>
      </c>
      <c r="B1228">
        <v>2020</v>
      </c>
      <c r="C1228">
        <v>1780196345</v>
      </c>
      <c r="D1228" t="s">
        <v>256</v>
      </c>
      <c r="E1228">
        <v>11</v>
      </c>
      <c r="F1228">
        <v>6</v>
      </c>
      <c r="G1228">
        <v>7</v>
      </c>
      <c r="H1228">
        <v>3</v>
      </c>
      <c r="J1228">
        <v>0</v>
      </c>
      <c r="K1228">
        <v>0</v>
      </c>
      <c r="L1228">
        <v>0</v>
      </c>
    </row>
    <row r="1229" spans="1:12" hidden="1" x14ac:dyDescent="0.35">
      <c r="A1229">
        <v>1</v>
      </c>
      <c r="B1229">
        <v>2019</v>
      </c>
      <c r="C1229">
        <v>1669427258</v>
      </c>
      <c r="D1229" t="s">
        <v>322</v>
      </c>
      <c r="E1229">
        <v>1</v>
      </c>
      <c r="F1229">
        <v>0</v>
      </c>
      <c r="G1229">
        <v>0</v>
      </c>
      <c r="H1229">
        <v>0</v>
      </c>
      <c r="I1229">
        <v>3912.93</v>
      </c>
      <c r="J1229">
        <v>0</v>
      </c>
      <c r="K1229">
        <v>0</v>
      </c>
      <c r="L1229">
        <v>0</v>
      </c>
    </row>
    <row r="1230" spans="1:12" hidden="1" x14ac:dyDescent="0.35">
      <c r="A1230">
        <v>1</v>
      </c>
      <c r="B1230">
        <v>2019</v>
      </c>
      <c r="C1230">
        <v>1851370910</v>
      </c>
      <c r="D1230" t="s">
        <v>201</v>
      </c>
      <c r="E1230">
        <v>3</v>
      </c>
      <c r="F1230">
        <v>2</v>
      </c>
      <c r="G1230">
        <v>2</v>
      </c>
      <c r="H1230">
        <v>1</v>
      </c>
      <c r="I1230">
        <v>7914.95</v>
      </c>
      <c r="J1230">
        <v>3195.81</v>
      </c>
      <c r="K1230">
        <v>4719.1400000000003</v>
      </c>
      <c r="L1230">
        <v>0</v>
      </c>
    </row>
    <row r="1231" spans="1:12" hidden="1" x14ac:dyDescent="0.35">
      <c r="A1231">
        <v>0</v>
      </c>
      <c r="B1231">
        <v>2020</v>
      </c>
      <c r="C1231">
        <v>1407877137</v>
      </c>
      <c r="D1231" t="s">
        <v>93</v>
      </c>
      <c r="E1231">
        <v>88</v>
      </c>
      <c r="F1231">
        <v>23</v>
      </c>
      <c r="G1231">
        <v>35</v>
      </c>
      <c r="H1231">
        <v>3</v>
      </c>
      <c r="J1231">
        <v>0</v>
      </c>
      <c r="K1231">
        <v>0</v>
      </c>
      <c r="L1231">
        <v>0</v>
      </c>
    </row>
    <row r="1232" spans="1:12" hidden="1" x14ac:dyDescent="0.35">
      <c r="A1232">
        <v>0</v>
      </c>
      <c r="B1232">
        <v>2020</v>
      </c>
      <c r="C1232">
        <v>1932280666</v>
      </c>
      <c r="D1232" t="s">
        <v>188</v>
      </c>
      <c r="E1232">
        <v>50</v>
      </c>
      <c r="F1232">
        <v>27</v>
      </c>
      <c r="G1232">
        <v>15</v>
      </c>
      <c r="H1232">
        <v>7</v>
      </c>
      <c r="J1232">
        <v>0</v>
      </c>
      <c r="K1232">
        <v>0</v>
      </c>
      <c r="L1232">
        <v>0</v>
      </c>
    </row>
    <row r="1233" spans="1:12" hidden="1" x14ac:dyDescent="0.35">
      <c r="A1233">
        <v>1</v>
      </c>
      <c r="B1233">
        <v>2019</v>
      </c>
      <c r="C1233">
        <v>1679587679</v>
      </c>
      <c r="D1233" t="s">
        <v>183</v>
      </c>
      <c r="E1233">
        <v>1367</v>
      </c>
      <c r="F1233">
        <v>488</v>
      </c>
      <c r="G1233">
        <v>728</v>
      </c>
      <c r="H1233">
        <v>158</v>
      </c>
      <c r="I1233">
        <v>9348225.8100000005</v>
      </c>
      <c r="J1233">
        <v>4058779.94</v>
      </c>
      <c r="K1233">
        <v>4771801.92</v>
      </c>
      <c r="L1233">
        <v>1371654.58</v>
      </c>
    </row>
    <row r="1234" spans="1:12" hidden="1" x14ac:dyDescent="0.35">
      <c r="A1234">
        <v>0</v>
      </c>
      <c r="B1234">
        <v>2020</v>
      </c>
      <c r="C1234">
        <v>1528064409</v>
      </c>
      <c r="D1234" t="s">
        <v>61</v>
      </c>
      <c r="E1234">
        <v>1</v>
      </c>
      <c r="F1234">
        <v>1</v>
      </c>
      <c r="G1234">
        <v>0</v>
      </c>
      <c r="H1234">
        <v>0</v>
      </c>
      <c r="K1234">
        <v>0</v>
      </c>
      <c r="L1234">
        <v>0</v>
      </c>
    </row>
    <row r="1235" spans="1:12" hidden="1" x14ac:dyDescent="0.35">
      <c r="A1235">
        <v>1</v>
      </c>
      <c r="B1235">
        <v>2020</v>
      </c>
      <c r="C1235">
        <v>1982611190</v>
      </c>
      <c r="D1235" t="s">
        <v>98</v>
      </c>
      <c r="E1235">
        <v>8</v>
      </c>
      <c r="F1235">
        <v>4</v>
      </c>
      <c r="G1235">
        <v>3</v>
      </c>
      <c r="H1235">
        <v>0</v>
      </c>
      <c r="I1235">
        <v>62873.93</v>
      </c>
      <c r="J1235">
        <v>38631.449999999997</v>
      </c>
      <c r="K1235">
        <v>18752.849999999999</v>
      </c>
      <c r="L1235">
        <v>0</v>
      </c>
    </row>
    <row r="1236" spans="1:12" hidden="1" x14ac:dyDescent="0.35">
      <c r="A1236">
        <v>0</v>
      </c>
      <c r="B1236">
        <v>2020</v>
      </c>
      <c r="C1236">
        <v>1629087580</v>
      </c>
      <c r="D1236" t="s">
        <v>137</v>
      </c>
      <c r="E1236">
        <v>32</v>
      </c>
      <c r="F1236">
        <v>6</v>
      </c>
      <c r="G1236">
        <v>21</v>
      </c>
      <c r="H1236">
        <v>1</v>
      </c>
      <c r="J1236">
        <v>0</v>
      </c>
      <c r="K1236">
        <v>0</v>
      </c>
      <c r="L1236">
        <v>0</v>
      </c>
    </row>
    <row r="1237" spans="1:12" hidden="1" x14ac:dyDescent="0.35">
      <c r="A1237">
        <v>1</v>
      </c>
      <c r="B1237">
        <v>2019</v>
      </c>
      <c r="C1237">
        <v>1811977796</v>
      </c>
      <c r="D1237" t="s">
        <v>78</v>
      </c>
      <c r="E1237">
        <v>230</v>
      </c>
      <c r="F1237">
        <v>69</v>
      </c>
      <c r="G1237">
        <v>103</v>
      </c>
      <c r="H1237">
        <v>15</v>
      </c>
      <c r="I1237">
        <v>833686.4</v>
      </c>
      <c r="J1237">
        <v>327891.32</v>
      </c>
      <c r="K1237">
        <v>347441.09</v>
      </c>
      <c r="L1237">
        <v>72574.740000000005</v>
      </c>
    </row>
    <row r="1238" spans="1:12" hidden="1" x14ac:dyDescent="0.35">
      <c r="A1238">
        <v>1</v>
      </c>
      <c r="B1238">
        <v>2020</v>
      </c>
      <c r="C1238">
        <v>1609846088</v>
      </c>
      <c r="D1238" t="s">
        <v>258</v>
      </c>
      <c r="E1238">
        <v>13</v>
      </c>
      <c r="F1238">
        <v>2</v>
      </c>
      <c r="G1238">
        <v>9</v>
      </c>
      <c r="H1238">
        <v>1</v>
      </c>
      <c r="I1238">
        <v>52224.7</v>
      </c>
      <c r="J1238">
        <v>12565.75</v>
      </c>
      <c r="K1238">
        <v>36594.67</v>
      </c>
      <c r="L1238">
        <v>7956.07</v>
      </c>
    </row>
    <row r="1239" spans="1:12" hidden="1" x14ac:dyDescent="0.35">
      <c r="A1239">
        <v>1</v>
      </c>
      <c r="B1239">
        <v>2019</v>
      </c>
      <c r="C1239">
        <v>1104982917</v>
      </c>
      <c r="D1239" t="s">
        <v>266</v>
      </c>
      <c r="E1239">
        <v>940</v>
      </c>
      <c r="F1239">
        <v>277</v>
      </c>
      <c r="G1239">
        <v>488</v>
      </c>
      <c r="H1239">
        <v>96</v>
      </c>
      <c r="I1239">
        <v>5962903.29</v>
      </c>
      <c r="J1239">
        <v>2299576.77</v>
      </c>
      <c r="K1239">
        <v>2879812.21</v>
      </c>
      <c r="L1239">
        <v>779041.85</v>
      </c>
    </row>
    <row r="1240" spans="1:12" hidden="1" x14ac:dyDescent="0.35">
      <c r="A1240">
        <v>1</v>
      </c>
      <c r="B1240">
        <v>2019</v>
      </c>
      <c r="C1240">
        <v>1902834880</v>
      </c>
      <c r="D1240" t="s">
        <v>54</v>
      </c>
      <c r="E1240">
        <v>1</v>
      </c>
      <c r="F1240">
        <v>0</v>
      </c>
      <c r="G1240">
        <v>1</v>
      </c>
      <c r="H1240">
        <v>0</v>
      </c>
      <c r="I1240">
        <v>5516.48</v>
      </c>
      <c r="J1240">
        <v>0</v>
      </c>
      <c r="K1240">
        <v>5516.48</v>
      </c>
      <c r="L1240">
        <v>0</v>
      </c>
    </row>
    <row r="1241" spans="1:12" hidden="1" x14ac:dyDescent="0.35">
      <c r="A1241">
        <v>1</v>
      </c>
      <c r="B1241">
        <v>2019</v>
      </c>
      <c r="C1241">
        <v>1548374549</v>
      </c>
      <c r="D1241" t="s">
        <v>29</v>
      </c>
      <c r="E1241">
        <v>2066</v>
      </c>
      <c r="F1241">
        <v>541</v>
      </c>
      <c r="G1241">
        <v>935</v>
      </c>
      <c r="H1241">
        <v>171</v>
      </c>
      <c r="I1241">
        <v>11441368.810000001</v>
      </c>
      <c r="J1241">
        <v>3959166.71</v>
      </c>
      <c r="K1241">
        <v>5006164.2699999996</v>
      </c>
      <c r="L1241">
        <v>1216243.05</v>
      </c>
    </row>
    <row r="1242" spans="1:12" hidden="1" x14ac:dyDescent="0.35">
      <c r="A1242">
        <v>1</v>
      </c>
      <c r="B1242">
        <v>2020</v>
      </c>
      <c r="C1242">
        <v>1427063270</v>
      </c>
      <c r="D1242" t="s">
        <v>126</v>
      </c>
      <c r="E1242">
        <v>1188</v>
      </c>
      <c r="F1242">
        <v>414</v>
      </c>
      <c r="G1242">
        <v>514</v>
      </c>
      <c r="H1242">
        <v>117</v>
      </c>
      <c r="I1242">
        <v>6831242.0499999998</v>
      </c>
      <c r="J1242">
        <v>2985772.56</v>
      </c>
      <c r="K1242">
        <v>2742231.95</v>
      </c>
      <c r="L1242">
        <v>862474.89</v>
      </c>
    </row>
    <row r="1243" spans="1:12" hidden="1" x14ac:dyDescent="0.35">
      <c r="A1243">
        <v>0</v>
      </c>
      <c r="B1243">
        <v>2019</v>
      </c>
      <c r="C1243">
        <v>1720185267</v>
      </c>
      <c r="D1243" t="s">
        <v>219</v>
      </c>
      <c r="E1243">
        <v>7</v>
      </c>
      <c r="F1243">
        <v>3</v>
      </c>
      <c r="G1243">
        <v>3</v>
      </c>
      <c r="H1243">
        <v>0</v>
      </c>
      <c r="J1243">
        <v>0</v>
      </c>
      <c r="K1243">
        <v>0</v>
      </c>
      <c r="L1243">
        <v>0</v>
      </c>
    </row>
    <row r="1244" spans="1:12" hidden="1" x14ac:dyDescent="0.35">
      <c r="A1244">
        <v>0</v>
      </c>
      <c r="B1244">
        <v>2019</v>
      </c>
      <c r="C1244">
        <v>1164481529</v>
      </c>
      <c r="D1244" t="s">
        <v>112</v>
      </c>
      <c r="E1244">
        <v>13</v>
      </c>
      <c r="F1244">
        <v>7</v>
      </c>
      <c r="G1244">
        <v>7</v>
      </c>
      <c r="H1244">
        <v>4</v>
      </c>
      <c r="J1244">
        <v>0</v>
      </c>
      <c r="K1244">
        <v>0</v>
      </c>
      <c r="L1244">
        <v>0</v>
      </c>
    </row>
    <row r="1245" spans="1:12" hidden="1" x14ac:dyDescent="0.35">
      <c r="A1245">
        <v>1</v>
      </c>
      <c r="B1245">
        <v>2020</v>
      </c>
      <c r="C1245">
        <v>1770573222</v>
      </c>
      <c r="D1245" t="s">
        <v>127</v>
      </c>
      <c r="E1245">
        <v>27</v>
      </c>
      <c r="F1245">
        <v>8</v>
      </c>
      <c r="G1245">
        <v>12</v>
      </c>
      <c r="H1245">
        <v>2</v>
      </c>
      <c r="I1245">
        <v>76798.16</v>
      </c>
      <c r="J1245">
        <v>25298.27</v>
      </c>
      <c r="K1245">
        <v>27425.22</v>
      </c>
      <c r="L1245">
        <v>2667.39</v>
      </c>
    </row>
    <row r="1246" spans="1:12" hidden="1" x14ac:dyDescent="0.35">
      <c r="A1246">
        <v>1</v>
      </c>
      <c r="B1246">
        <v>2020</v>
      </c>
      <c r="C1246">
        <v>1649263880</v>
      </c>
      <c r="D1246" t="s">
        <v>312</v>
      </c>
      <c r="E1246">
        <v>2</v>
      </c>
      <c r="F1246">
        <v>2</v>
      </c>
      <c r="G1246">
        <v>2</v>
      </c>
      <c r="H1246">
        <v>2</v>
      </c>
      <c r="I1246">
        <v>14649.99</v>
      </c>
      <c r="J1246">
        <v>14649.99</v>
      </c>
      <c r="K1246">
        <v>14649.99</v>
      </c>
      <c r="L1246">
        <v>14649.99</v>
      </c>
    </row>
    <row r="1247" spans="1:12" hidden="1" x14ac:dyDescent="0.35">
      <c r="A1247">
        <v>1</v>
      </c>
      <c r="B1247">
        <v>2020</v>
      </c>
      <c r="C1247">
        <v>1487644993</v>
      </c>
      <c r="D1247" t="s">
        <v>129</v>
      </c>
      <c r="E1247">
        <v>739</v>
      </c>
      <c r="F1247">
        <v>218</v>
      </c>
      <c r="G1247">
        <v>331</v>
      </c>
      <c r="H1247">
        <v>47</v>
      </c>
      <c r="I1247">
        <v>3051818.42</v>
      </c>
      <c r="J1247">
        <v>1139719.6399999999</v>
      </c>
      <c r="K1247">
        <v>1294711.07</v>
      </c>
      <c r="L1247">
        <v>252650.46</v>
      </c>
    </row>
    <row r="1248" spans="1:12" hidden="1" x14ac:dyDescent="0.35">
      <c r="A1248">
        <v>1</v>
      </c>
      <c r="B1248">
        <v>2021</v>
      </c>
      <c r="C1248">
        <v>1669417838</v>
      </c>
      <c r="D1248" t="s">
        <v>342</v>
      </c>
      <c r="E1248">
        <v>2</v>
      </c>
      <c r="F1248">
        <v>0</v>
      </c>
      <c r="G1248">
        <v>0</v>
      </c>
      <c r="H1248">
        <v>0</v>
      </c>
      <c r="I1248">
        <v>8535.7900000000009</v>
      </c>
      <c r="J1248">
        <v>0</v>
      </c>
      <c r="K1248">
        <v>0</v>
      </c>
      <c r="L1248">
        <v>0</v>
      </c>
    </row>
    <row r="1249" spans="1:12" hidden="1" x14ac:dyDescent="0.35">
      <c r="A1249">
        <v>1</v>
      </c>
      <c r="B1249">
        <v>2020</v>
      </c>
      <c r="C1249">
        <v>1780686931</v>
      </c>
      <c r="D1249" t="s">
        <v>252</v>
      </c>
      <c r="E1249">
        <v>1</v>
      </c>
      <c r="F1249">
        <v>0</v>
      </c>
      <c r="G1249">
        <v>1</v>
      </c>
      <c r="H1249">
        <v>0</v>
      </c>
      <c r="I1249">
        <v>3077.68</v>
      </c>
      <c r="J1249">
        <v>0</v>
      </c>
      <c r="K1249">
        <v>3077.68</v>
      </c>
      <c r="L1249">
        <v>0</v>
      </c>
    </row>
    <row r="1250" spans="1:12" hidden="1" x14ac:dyDescent="0.35">
      <c r="A1250">
        <v>1</v>
      </c>
      <c r="B1250">
        <v>2021</v>
      </c>
      <c r="C1250">
        <v>1558305995</v>
      </c>
      <c r="D1250" t="s">
        <v>342</v>
      </c>
      <c r="E1250">
        <v>1</v>
      </c>
      <c r="F1250">
        <v>0</v>
      </c>
      <c r="G1250">
        <v>0</v>
      </c>
      <c r="H1250">
        <v>0</v>
      </c>
      <c r="I1250">
        <v>3077.68</v>
      </c>
      <c r="J1250">
        <v>0</v>
      </c>
      <c r="K1250">
        <v>0</v>
      </c>
      <c r="L1250">
        <v>0</v>
      </c>
    </row>
    <row r="1251" spans="1:12" hidden="1" x14ac:dyDescent="0.35">
      <c r="A1251">
        <v>1</v>
      </c>
      <c r="B1251">
        <v>2020</v>
      </c>
      <c r="C1251">
        <v>1669530069</v>
      </c>
      <c r="D1251" t="s">
        <v>305</v>
      </c>
      <c r="E1251">
        <v>6</v>
      </c>
      <c r="F1251">
        <v>1</v>
      </c>
      <c r="G1251">
        <v>4</v>
      </c>
      <c r="H1251">
        <v>0</v>
      </c>
      <c r="I1251">
        <v>15272.12</v>
      </c>
      <c r="J1251">
        <v>7195.72</v>
      </c>
      <c r="K1251">
        <v>2819.96</v>
      </c>
      <c r="L1251">
        <v>0</v>
      </c>
    </row>
    <row r="1252" spans="1:12" hidden="1" x14ac:dyDescent="0.35">
      <c r="A1252">
        <v>1</v>
      </c>
      <c r="B1252">
        <v>2019</v>
      </c>
      <c r="C1252">
        <v>1982611190</v>
      </c>
      <c r="D1252" t="s">
        <v>98</v>
      </c>
      <c r="E1252">
        <v>5</v>
      </c>
      <c r="F1252">
        <v>2</v>
      </c>
      <c r="G1252">
        <v>3</v>
      </c>
      <c r="H1252">
        <v>0</v>
      </c>
      <c r="I1252">
        <v>35805.68</v>
      </c>
      <c r="J1252">
        <v>18132.48</v>
      </c>
      <c r="K1252">
        <v>17673.2</v>
      </c>
      <c r="L1252">
        <v>0</v>
      </c>
    </row>
    <row r="1253" spans="1:12" hidden="1" x14ac:dyDescent="0.35">
      <c r="A1253">
        <v>1</v>
      </c>
      <c r="B1253">
        <v>2021</v>
      </c>
      <c r="C1253">
        <v>1124072715</v>
      </c>
      <c r="D1253" t="s">
        <v>95</v>
      </c>
      <c r="E1253">
        <v>360</v>
      </c>
      <c r="F1253">
        <v>119</v>
      </c>
      <c r="G1253">
        <v>168</v>
      </c>
      <c r="H1253">
        <v>36</v>
      </c>
      <c r="I1253">
        <v>1678975.64</v>
      </c>
      <c r="J1253">
        <v>671083.87</v>
      </c>
      <c r="K1253">
        <v>776761.96</v>
      </c>
      <c r="L1253">
        <v>218944.15</v>
      </c>
    </row>
    <row r="1254" spans="1:12" hidden="1" x14ac:dyDescent="0.35">
      <c r="A1254">
        <v>0</v>
      </c>
      <c r="B1254">
        <v>2020</v>
      </c>
      <c r="C1254">
        <v>1720185267</v>
      </c>
      <c r="D1254" t="s">
        <v>219</v>
      </c>
      <c r="E1254">
        <v>15</v>
      </c>
      <c r="F1254">
        <v>2</v>
      </c>
      <c r="G1254">
        <v>10</v>
      </c>
      <c r="H1254">
        <v>1</v>
      </c>
      <c r="J1254">
        <v>0</v>
      </c>
      <c r="K1254">
        <v>0</v>
      </c>
      <c r="L1254">
        <v>0</v>
      </c>
    </row>
    <row r="1255" spans="1:12" hidden="1" x14ac:dyDescent="0.35">
      <c r="A1255">
        <v>0</v>
      </c>
      <c r="B1255">
        <v>2020</v>
      </c>
      <c r="C1255">
        <v>1073535027</v>
      </c>
      <c r="D1255" t="s">
        <v>148</v>
      </c>
      <c r="E1255">
        <v>72</v>
      </c>
      <c r="F1255">
        <v>24</v>
      </c>
      <c r="G1255">
        <v>38</v>
      </c>
      <c r="H1255">
        <v>6</v>
      </c>
      <c r="J1255">
        <v>0</v>
      </c>
      <c r="K1255">
        <v>0</v>
      </c>
      <c r="L1255">
        <v>0</v>
      </c>
    </row>
    <row r="1256" spans="1:12" hidden="1" x14ac:dyDescent="0.35">
      <c r="A1256">
        <v>1</v>
      </c>
      <c r="B1256">
        <v>2019</v>
      </c>
      <c r="C1256">
        <v>1194776351</v>
      </c>
      <c r="D1256" t="s">
        <v>90</v>
      </c>
      <c r="E1256">
        <v>258</v>
      </c>
      <c r="F1256">
        <v>70</v>
      </c>
      <c r="G1256">
        <v>118</v>
      </c>
      <c r="H1256">
        <v>19</v>
      </c>
      <c r="I1256">
        <v>949587.18</v>
      </c>
      <c r="J1256">
        <v>331353.95</v>
      </c>
      <c r="K1256">
        <v>419016.56</v>
      </c>
      <c r="L1256">
        <v>93888.74</v>
      </c>
    </row>
    <row r="1257" spans="1:12" hidden="1" x14ac:dyDescent="0.35">
      <c r="A1257">
        <v>1</v>
      </c>
      <c r="B1257">
        <v>2021</v>
      </c>
      <c r="C1257">
        <v>1033227111</v>
      </c>
      <c r="D1257" t="s">
        <v>127</v>
      </c>
      <c r="E1257">
        <v>264</v>
      </c>
      <c r="F1257">
        <v>75</v>
      </c>
      <c r="G1257">
        <v>115</v>
      </c>
      <c r="H1257">
        <v>24</v>
      </c>
      <c r="I1257">
        <v>930724.66</v>
      </c>
      <c r="J1257">
        <v>278404.23</v>
      </c>
      <c r="K1257">
        <v>432036.16</v>
      </c>
      <c r="L1257">
        <v>103426.83</v>
      </c>
    </row>
    <row r="1258" spans="1:12" hidden="1" x14ac:dyDescent="0.35">
      <c r="A1258">
        <v>1</v>
      </c>
      <c r="B1258">
        <v>2019</v>
      </c>
      <c r="C1258">
        <v>1376577247</v>
      </c>
      <c r="D1258" t="s">
        <v>80</v>
      </c>
      <c r="E1258">
        <v>889</v>
      </c>
      <c r="F1258">
        <v>356</v>
      </c>
      <c r="G1258">
        <v>331</v>
      </c>
      <c r="H1258">
        <v>71</v>
      </c>
      <c r="I1258">
        <v>5421775.79</v>
      </c>
      <c r="J1258">
        <v>2640918.02</v>
      </c>
      <c r="K1258">
        <v>1845678.8</v>
      </c>
      <c r="L1258">
        <v>529649.29</v>
      </c>
    </row>
    <row r="1259" spans="1:12" hidden="1" x14ac:dyDescent="0.35">
      <c r="A1259">
        <v>1</v>
      </c>
      <c r="B1259">
        <v>2020</v>
      </c>
      <c r="C1259">
        <v>1720028772</v>
      </c>
      <c r="D1259" t="s">
        <v>179</v>
      </c>
      <c r="E1259">
        <v>75</v>
      </c>
      <c r="F1259">
        <v>25</v>
      </c>
      <c r="G1259">
        <v>33</v>
      </c>
      <c r="H1259">
        <v>6</v>
      </c>
      <c r="I1259">
        <v>342922.12</v>
      </c>
      <c r="J1259">
        <v>134204.79</v>
      </c>
      <c r="K1259">
        <v>135342.64000000001</v>
      </c>
      <c r="L1259">
        <v>32521.1</v>
      </c>
    </row>
    <row r="1260" spans="1:12" hidden="1" x14ac:dyDescent="0.35">
      <c r="A1260">
        <v>0</v>
      </c>
      <c r="B1260">
        <v>2019</v>
      </c>
      <c r="C1260">
        <v>1063426377</v>
      </c>
      <c r="D1260" t="s">
        <v>316</v>
      </c>
      <c r="E1260">
        <v>177</v>
      </c>
      <c r="F1260">
        <v>56</v>
      </c>
      <c r="G1260">
        <v>91</v>
      </c>
      <c r="H1260">
        <v>11</v>
      </c>
      <c r="J1260">
        <v>0</v>
      </c>
      <c r="K1260">
        <v>0</v>
      </c>
      <c r="L1260">
        <v>0</v>
      </c>
    </row>
    <row r="1261" spans="1:12" hidden="1" x14ac:dyDescent="0.35">
      <c r="A1261">
        <v>1</v>
      </c>
      <c r="B1261">
        <v>2019</v>
      </c>
      <c r="C1261">
        <v>1912992215</v>
      </c>
      <c r="D1261" t="s">
        <v>229</v>
      </c>
      <c r="E1261">
        <v>382</v>
      </c>
      <c r="F1261">
        <v>140</v>
      </c>
      <c r="G1261">
        <v>192</v>
      </c>
      <c r="H1261">
        <v>36</v>
      </c>
      <c r="I1261">
        <v>2374605.48</v>
      </c>
      <c r="J1261">
        <v>1079709.49</v>
      </c>
      <c r="K1261">
        <v>1126015.69</v>
      </c>
      <c r="L1261">
        <v>298800.77</v>
      </c>
    </row>
    <row r="1262" spans="1:12" hidden="1" x14ac:dyDescent="0.35">
      <c r="A1262">
        <v>1</v>
      </c>
      <c r="B1262">
        <v>2019</v>
      </c>
      <c r="C1262">
        <v>1689613564</v>
      </c>
      <c r="D1262" t="s">
        <v>324</v>
      </c>
      <c r="E1262">
        <v>1</v>
      </c>
      <c r="F1262">
        <v>1</v>
      </c>
      <c r="G1262">
        <v>0</v>
      </c>
      <c r="H1262">
        <v>0</v>
      </c>
      <c r="I1262">
        <v>8826.0499999999993</v>
      </c>
      <c r="J1262">
        <v>8826.0499999999993</v>
      </c>
      <c r="K1262">
        <v>0</v>
      </c>
      <c r="L1262">
        <v>0</v>
      </c>
    </row>
    <row r="1263" spans="1:12" hidden="1" x14ac:dyDescent="0.35">
      <c r="A1263">
        <v>1</v>
      </c>
      <c r="B1263">
        <v>2020</v>
      </c>
      <c r="C1263">
        <v>1174530349</v>
      </c>
      <c r="D1263" t="s">
        <v>98</v>
      </c>
      <c r="E1263">
        <v>4</v>
      </c>
      <c r="F1263">
        <v>0</v>
      </c>
      <c r="G1263">
        <v>3</v>
      </c>
      <c r="H1263">
        <v>0</v>
      </c>
      <c r="I1263">
        <v>22908.78</v>
      </c>
      <c r="J1263">
        <v>0</v>
      </c>
      <c r="K1263">
        <v>17419.150000000001</v>
      </c>
      <c r="L1263">
        <v>0</v>
      </c>
    </row>
    <row r="1264" spans="1:12" hidden="1" x14ac:dyDescent="0.35">
      <c r="A1264">
        <v>0</v>
      </c>
      <c r="B1264">
        <v>2019</v>
      </c>
      <c r="C1264">
        <v>1972523348</v>
      </c>
      <c r="D1264" t="s">
        <v>31</v>
      </c>
      <c r="E1264">
        <v>92</v>
      </c>
      <c r="F1264">
        <v>47</v>
      </c>
      <c r="G1264">
        <v>45</v>
      </c>
      <c r="H1264">
        <v>15</v>
      </c>
      <c r="J1264">
        <v>0</v>
      </c>
      <c r="K1264">
        <v>0</v>
      </c>
      <c r="L1264">
        <v>0</v>
      </c>
    </row>
    <row r="1265" spans="1:12" hidden="1" x14ac:dyDescent="0.35">
      <c r="A1265">
        <v>1</v>
      </c>
      <c r="B1265">
        <v>2021</v>
      </c>
      <c r="C1265">
        <v>1154461622</v>
      </c>
      <c r="D1265" t="s">
        <v>141</v>
      </c>
      <c r="E1265">
        <v>1410</v>
      </c>
      <c r="F1265">
        <v>570</v>
      </c>
      <c r="G1265">
        <v>656</v>
      </c>
      <c r="H1265">
        <v>166</v>
      </c>
      <c r="I1265">
        <v>8665293.2300000004</v>
      </c>
      <c r="J1265">
        <v>4173518.9</v>
      </c>
      <c r="K1265">
        <v>3853312.84</v>
      </c>
      <c r="L1265">
        <v>1245611.8700000001</v>
      </c>
    </row>
    <row r="1266" spans="1:12" hidden="1" x14ac:dyDescent="0.35">
      <c r="A1266">
        <v>1</v>
      </c>
      <c r="B1266">
        <v>2019</v>
      </c>
      <c r="C1266">
        <v>1083612881</v>
      </c>
      <c r="D1266" t="s">
        <v>101</v>
      </c>
      <c r="E1266">
        <v>3</v>
      </c>
      <c r="F1266">
        <v>1</v>
      </c>
      <c r="G1266">
        <v>1</v>
      </c>
      <c r="H1266">
        <v>0</v>
      </c>
      <c r="I1266">
        <v>10019.41</v>
      </c>
      <c r="J1266">
        <v>0</v>
      </c>
      <c r="K1266">
        <v>5379.94</v>
      </c>
      <c r="L1266">
        <v>0</v>
      </c>
    </row>
    <row r="1267" spans="1:12" hidden="1" x14ac:dyDescent="0.35">
      <c r="A1267">
        <v>0</v>
      </c>
      <c r="B1267">
        <v>2021</v>
      </c>
      <c r="C1267">
        <v>1518998699</v>
      </c>
      <c r="D1267" t="s">
        <v>73</v>
      </c>
      <c r="E1267">
        <v>69</v>
      </c>
      <c r="F1267">
        <v>25</v>
      </c>
      <c r="G1267">
        <v>31</v>
      </c>
      <c r="H1267">
        <v>5</v>
      </c>
      <c r="J1267">
        <v>0</v>
      </c>
      <c r="K1267">
        <v>0</v>
      </c>
      <c r="L1267">
        <v>0</v>
      </c>
    </row>
    <row r="1268" spans="1:12" hidden="1" x14ac:dyDescent="0.35">
      <c r="A1268">
        <v>0</v>
      </c>
      <c r="B1268">
        <v>2020</v>
      </c>
      <c r="C1268">
        <v>1619341716</v>
      </c>
      <c r="D1268" t="s">
        <v>67</v>
      </c>
      <c r="E1268">
        <v>87</v>
      </c>
      <c r="F1268">
        <v>20</v>
      </c>
      <c r="G1268">
        <v>43</v>
      </c>
      <c r="H1268">
        <v>6</v>
      </c>
      <c r="J1268">
        <v>0</v>
      </c>
      <c r="K1268">
        <v>0</v>
      </c>
      <c r="L1268">
        <v>0</v>
      </c>
    </row>
    <row r="1269" spans="1:12" hidden="1" x14ac:dyDescent="0.35">
      <c r="A1269">
        <v>0</v>
      </c>
      <c r="B1269">
        <v>2019</v>
      </c>
      <c r="C1269">
        <v>1366459570</v>
      </c>
      <c r="D1269" t="s">
        <v>139</v>
      </c>
      <c r="E1269">
        <v>105</v>
      </c>
      <c r="F1269">
        <v>28</v>
      </c>
      <c r="G1269">
        <v>61</v>
      </c>
      <c r="H1269">
        <v>14</v>
      </c>
      <c r="J1269">
        <v>0</v>
      </c>
      <c r="K1269">
        <v>0</v>
      </c>
      <c r="L1269">
        <v>0</v>
      </c>
    </row>
    <row r="1270" spans="1:12" hidden="1" x14ac:dyDescent="0.35">
      <c r="A1270">
        <v>1</v>
      </c>
      <c r="B1270">
        <v>2020</v>
      </c>
      <c r="C1270">
        <v>1457695264</v>
      </c>
      <c r="D1270" t="s">
        <v>342</v>
      </c>
      <c r="E1270">
        <v>1</v>
      </c>
      <c r="F1270">
        <v>0</v>
      </c>
      <c r="G1270">
        <v>1</v>
      </c>
      <c r="H1270">
        <v>0</v>
      </c>
      <c r="I1270">
        <v>0</v>
      </c>
      <c r="J1270">
        <v>0</v>
      </c>
      <c r="K1270">
        <v>0</v>
      </c>
      <c r="L1270">
        <v>0</v>
      </c>
    </row>
    <row r="1271" spans="1:12" hidden="1" x14ac:dyDescent="0.35">
      <c r="A1271">
        <v>1</v>
      </c>
      <c r="B1271">
        <v>2020</v>
      </c>
      <c r="C1271">
        <v>1659309615</v>
      </c>
      <c r="D1271" t="s">
        <v>27</v>
      </c>
      <c r="E1271">
        <v>62</v>
      </c>
      <c r="F1271">
        <v>35</v>
      </c>
      <c r="G1271">
        <v>15</v>
      </c>
      <c r="H1271">
        <v>3</v>
      </c>
      <c r="I1271">
        <v>546062.41</v>
      </c>
      <c r="J1271">
        <v>367394.27</v>
      </c>
      <c r="K1271">
        <v>123054.91</v>
      </c>
      <c r="L1271">
        <v>47165.1</v>
      </c>
    </row>
    <row r="1272" spans="1:12" hidden="1" x14ac:dyDescent="0.35">
      <c r="A1272">
        <v>1</v>
      </c>
      <c r="B1272">
        <v>2021</v>
      </c>
      <c r="C1272">
        <v>1548202641</v>
      </c>
      <c r="D1272" t="s">
        <v>58</v>
      </c>
      <c r="E1272">
        <v>1</v>
      </c>
      <c r="F1272">
        <v>0</v>
      </c>
      <c r="G1272">
        <v>0</v>
      </c>
      <c r="H1272">
        <v>0</v>
      </c>
      <c r="I1272">
        <v>2907.6</v>
      </c>
      <c r="J1272">
        <v>0</v>
      </c>
      <c r="K1272">
        <v>0</v>
      </c>
      <c r="L1272">
        <v>0</v>
      </c>
    </row>
    <row r="1273" spans="1:12" hidden="1" x14ac:dyDescent="0.35">
      <c r="A1273">
        <v>1</v>
      </c>
      <c r="B1273">
        <v>2019</v>
      </c>
      <c r="C1273">
        <v>1124072715</v>
      </c>
      <c r="D1273" t="s">
        <v>95</v>
      </c>
      <c r="E1273">
        <v>325</v>
      </c>
      <c r="F1273">
        <v>85</v>
      </c>
      <c r="G1273">
        <v>190</v>
      </c>
      <c r="H1273">
        <v>38</v>
      </c>
      <c r="I1273">
        <v>1504361.82</v>
      </c>
      <c r="J1273">
        <v>492925.95</v>
      </c>
      <c r="K1273">
        <v>859495.78</v>
      </c>
      <c r="L1273">
        <v>219479.43</v>
      </c>
    </row>
    <row r="1274" spans="1:12" hidden="1" x14ac:dyDescent="0.35">
      <c r="A1274">
        <v>0</v>
      </c>
      <c r="B1274">
        <v>2019</v>
      </c>
      <c r="C1274">
        <v>1811977796</v>
      </c>
      <c r="D1274" t="s">
        <v>78</v>
      </c>
      <c r="E1274">
        <v>31</v>
      </c>
      <c r="F1274">
        <v>10</v>
      </c>
      <c r="G1274">
        <v>23</v>
      </c>
      <c r="H1274">
        <v>5</v>
      </c>
      <c r="J1274">
        <v>0</v>
      </c>
      <c r="K1274">
        <v>0</v>
      </c>
      <c r="L1274">
        <v>0</v>
      </c>
    </row>
    <row r="1275" spans="1:12" hidden="1" x14ac:dyDescent="0.35">
      <c r="A1275">
        <v>0</v>
      </c>
      <c r="B1275">
        <v>2020</v>
      </c>
      <c r="C1275">
        <v>1063426377</v>
      </c>
      <c r="D1275" t="s">
        <v>316</v>
      </c>
      <c r="E1275">
        <v>116</v>
      </c>
      <c r="F1275">
        <v>34</v>
      </c>
      <c r="G1275">
        <v>59</v>
      </c>
      <c r="H1275">
        <v>9</v>
      </c>
      <c r="J1275">
        <v>0</v>
      </c>
      <c r="K1275">
        <v>0</v>
      </c>
      <c r="L1275">
        <v>0</v>
      </c>
    </row>
    <row r="1276" spans="1:12" hidden="1" x14ac:dyDescent="0.35">
      <c r="A1276">
        <v>1</v>
      </c>
      <c r="B1276">
        <v>2020</v>
      </c>
      <c r="C1276">
        <v>1033227111</v>
      </c>
      <c r="D1276" t="s">
        <v>127</v>
      </c>
      <c r="E1276">
        <v>287</v>
      </c>
      <c r="F1276">
        <v>112</v>
      </c>
      <c r="G1276">
        <v>120</v>
      </c>
      <c r="H1276">
        <v>30</v>
      </c>
      <c r="I1276">
        <v>839871.28</v>
      </c>
      <c r="J1276">
        <v>337976.58</v>
      </c>
      <c r="K1276">
        <v>378777.84</v>
      </c>
      <c r="L1276">
        <v>121902.77</v>
      </c>
    </row>
    <row r="1277" spans="1:12" hidden="1" x14ac:dyDescent="0.35">
      <c r="A1277">
        <v>0</v>
      </c>
      <c r="B1277">
        <v>2020</v>
      </c>
      <c r="C1277">
        <v>1346243375</v>
      </c>
      <c r="D1277" t="s">
        <v>82</v>
      </c>
      <c r="E1277">
        <v>1</v>
      </c>
      <c r="F1277">
        <v>1</v>
      </c>
      <c r="G1277">
        <v>0</v>
      </c>
      <c r="H1277">
        <v>0</v>
      </c>
      <c r="K1277">
        <v>0</v>
      </c>
      <c r="L1277">
        <v>0</v>
      </c>
    </row>
    <row r="1278" spans="1:12" hidden="1" x14ac:dyDescent="0.35">
      <c r="A1278">
        <v>1</v>
      </c>
      <c r="B1278">
        <v>2020</v>
      </c>
      <c r="C1278">
        <v>1932280666</v>
      </c>
      <c r="D1278" t="s">
        <v>188</v>
      </c>
      <c r="E1278">
        <v>541</v>
      </c>
      <c r="F1278">
        <v>222</v>
      </c>
      <c r="G1278">
        <v>194</v>
      </c>
      <c r="H1278">
        <v>39</v>
      </c>
      <c r="I1278">
        <v>6215394.0599999996</v>
      </c>
      <c r="J1278">
        <v>3403586.72</v>
      </c>
      <c r="K1278">
        <v>1415747.65</v>
      </c>
      <c r="L1278">
        <v>368269.76</v>
      </c>
    </row>
    <row r="1279" spans="1:12" hidden="1" x14ac:dyDescent="0.35">
      <c r="A1279">
        <v>1</v>
      </c>
      <c r="B1279">
        <v>2020</v>
      </c>
      <c r="C1279">
        <v>1619922077</v>
      </c>
      <c r="D1279" t="s">
        <v>323</v>
      </c>
      <c r="E1279">
        <v>1</v>
      </c>
      <c r="F1279">
        <v>0</v>
      </c>
      <c r="G1279">
        <v>1</v>
      </c>
      <c r="H1279">
        <v>0</v>
      </c>
      <c r="I1279">
        <v>3034.34</v>
      </c>
      <c r="J1279">
        <v>0</v>
      </c>
      <c r="K1279">
        <v>3034.34</v>
      </c>
      <c r="L1279">
        <v>0</v>
      </c>
    </row>
    <row r="1280" spans="1:12" hidden="1" x14ac:dyDescent="0.35">
      <c r="A1280">
        <v>0</v>
      </c>
      <c r="B1280">
        <v>2021</v>
      </c>
      <c r="C1280">
        <v>1497701106</v>
      </c>
      <c r="D1280" t="s">
        <v>190</v>
      </c>
      <c r="E1280">
        <v>68</v>
      </c>
      <c r="F1280">
        <v>30</v>
      </c>
      <c r="G1280">
        <v>33</v>
      </c>
      <c r="H1280">
        <v>7</v>
      </c>
      <c r="J1280">
        <v>0</v>
      </c>
      <c r="K1280">
        <v>0</v>
      </c>
      <c r="L1280">
        <v>0</v>
      </c>
    </row>
    <row r="1281" spans="1:12" hidden="1" x14ac:dyDescent="0.35">
      <c r="A1281">
        <v>0</v>
      </c>
      <c r="B1281">
        <v>2020</v>
      </c>
      <c r="C1281">
        <v>1316924913</v>
      </c>
      <c r="D1281" t="s">
        <v>200</v>
      </c>
      <c r="E1281">
        <v>7</v>
      </c>
      <c r="F1281">
        <v>1</v>
      </c>
      <c r="G1281">
        <v>5</v>
      </c>
      <c r="H1281">
        <v>1</v>
      </c>
      <c r="J1281">
        <v>0</v>
      </c>
      <c r="K1281">
        <v>0</v>
      </c>
      <c r="L1281">
        <v>0</v>
      </c>
    </row>
    <row r="1282" spans="1:12" hidden="1" x14ac:dyDescent="0.35">
      <c r="A1282">
        <v>1</v>
      </c>
      <c r="B1282">
        <v>2020</v>
      </c>
      <c r="C1282">
        <v>1245365196</v>
      </c>
      <c r="D1282" t="s">
        <v>186</v>
      </c>
      <c r="E1282">
        <v>555</v>
      </c>
      <c r="F1282">
        <v>197</v>
      </c>
      <c r="G1282">
        <v>216</v>
      </c>
      <c r="H1282">
        <v>51</v>
      </c>
      <c r="I1282">
        <v>3457120.22</v>
      </c>
      <c r="J1282">
        <v>1508262.99</v>
      </c>
      <c r="K1282">
        <v>1293202.54</v>
      </c>
      <c r="L1282">
        <v>385416.5</v>
      </c>
    </row>
    <row r="1283" spans="1:12" hidden="1" x14ac:dyDescent="0.35">
      <c r="A1283">
        <v>1</v>
      </c>
      <c r="B1283">
        <v>2021</v>
      </c>
      <c r="C1283">
        <v>1619922077</v>
      </c>
      <c r="D1283" t="s">
        <v>323</v>
      </c>
      <c r="E1283">
        <v>1</v>
      </c>
      <c r="F1283">
        <v>1</v>
      </c>
      <c r="G1283">
        <v>0</v>
      </c>
      <c r="H1283">
        <v>0</v>
      </c>
      <c r="I1283">
        <v>4656.3999999999996</v>
      </c>
      <c r="J1283">
        <v>4656.3999999999996</v>
      </c>
      <c r="K1283">
        <v>0</v>
      </c>
      <c r="L1283">
        <v>0</v>
      </c>
    </row>
    <row r="1284" spans="1:12" hidden="1" x14ac:dyDescent="0.35">
      <c r="A1284">
        <v>1</v>
      </c>
      <c r="B1284">
        <v>2020</v>
      </c>
      <c r="C1284">
        <v>1376577247</v>
      </c>
      <c r="D1284" t="s">
        <v>80</v>
      </c>
      <c r="E1284">
        <v>1004</v>
      </c>
      <c r="F1284">
        <v>408</v>
      </c>
      <c r="G1284">
        <v>344</v>
      </c>
      <c r="H1284">
        <v>82</v>
      </c>
      <c r="I1284">
        <v>5978021.0899999999</v>
      </c>
      <c r="J1284">
        <v>2927279.16</v>
      </c>
      <c r="K1284">
        <v>1878591.72</v>
      </c>
      <c r="L1284">
        <v>574003.23</v>
      </c>
    </row>
    <row r="1285" spans="1:12" hidden="1" x14ac:dyDescent="0.35">
      <c r="A1285">
        <v>1</v>
      </c>
      <c r="B1285">
        <v>2021</v>
      </c>
      <c r="C1285">
        <v>1902834880</v>
      </c>
      <c r="D1285" t="s">
        <v>54</v>
      </c>
      <c r="E1285">
        <v>1</v>
      </c>
      <c r="F1285">
        <v>0</v>
      </c>
      <c r="G1285">
        <v>0</v>
      </c>
      <c r="H1285">
        <v>0</v>
      </c>
      <c r="I1285">
        <v>3797.35</v>
      </c>
      <c r="J1285">
        <v>0</v>
      </c>
      <c r="K1285">
        <v>0</v>
      </c>
      <c r="L1285">
        <v>0</v>
      </c>
    </row>
    <row r="1286" spans="1:12" hidden="1" x14ac:dyDescent="0.35">
      <c r="A1286">
        <v>0</v>
      </c>
      <c r="B1286">
        <v>2019</v>
      </c>
      <c r="C1286">
        <v>1720414154</v>
      </c>
      <c r="D1286" t="s">
        <v>189</v>
      </c>
      <c r="E1286">
        <v>42</v>
      </c>
      <c r="F1286">
        <v>13</v>
      </c>
      <c r="G1286">
        <v>33</v>
      </c>
      <c r="H1286">
        <v>7</v>
      </c>
      <c r="J1286">
        <v>0</v>
      </c>
      <c r="K1286">
        <v>0</v>
      </c>
      <c r="L1286">
        <v>0</v>
      </c>
    </row>
    <row r="1287" spans="1:12" hidden="1" x14ac:dyDescent="0.35">
      <c r="A1287">
        <v>0</v>
      </c>
      <c r="B1287">
        <v>2019</v>
      </c>
      <c r="C1287">
        <v>1215917224</v>
      </c>
      <c r="D1287" t="s">
        <v>83</v>
      </c>
      <c r="E1287">
        <v>17</v>
      </c>
      <c r="F1287">
        <v>6</v>
      </c>
      <c r="G1287">
        <v>11</v>
      </c>
      <c r="H1287">
        <v>3</v>
      </c>
      <c r="J1287">
        <v>0</v>
      </c>
      <c r="K1287">
        <v>0</v>
      </c>
      <c r="L1287">
        <v>0</v>
      </c>
    </row>
    <row r="1288" spans="1:12" hidden="1" x14ac:dyDescent="0.35">
      <c r="A1288">
        <v>1</v>
      </c>
      <c r="B1288">
        <v>2021</v>
      </c>
      <c r="C1288">
        <v>1326046467</v>
      </c>
      <c r="D1288" t="s">
        <v>5</v>
      </c>
      <c r="E1288">
        <v>1042</v>
      </c>
      <c r="F1288">
        <v>426</v>
      </c>
      <c r="G1288">
        <v>453</v>
      </c>
      <c r="H1288">
        <v>126</v>
      </c>
      <c r="I1288">
        <v>6709241.3700000001</v>
      </c>
      <c r="J1288">
        <v>3234456.79</v>
      </c>
      <c r="K1288">
        <v>2724894.82</v>
      </c>
      <c r="L1288">
        <v>955410.69</v>
      </c>
    </row>
    <row r="1289" spans="1:12" hidden="1" x14ac:dyDescent="0.35">
      <c r="A1289">
        <v>1</v>
      </c>
      <c r="B1289">
        <v>2021</v>
      </c>
      <c r="C1289">
        <v>1770671182</v>
      </c>
      <c r="D1289" t="s">
        <v>121</v>
      </c>
      <c r="E1289">
        <v>298</v>
      </c>
      <c r="F1289">
        <v>78</v>
      </c>
      <c r="G1289">
        <v>128</v>
      </c>
      <c r="H1289">
        <v>21</v>
      </c>
      <c r="I1289">
        <v>1037236.2</v>
      </c>
      <c r="J1289">
        <v>355040.91</v>
      </c>
      <c r="K1289">
        <v>426034.99</v>
      </c>
      <c r="L1289">
        <v>103770.43</v>
      </c>
    </row>
    <row r="1290" spans="1:12" hidden="1" x14ac:dyDescent="0.35">
      <c r="A1290">
        <v>1</v>
      </c>
      <c r="B1290">
        <v>2021</v>
      </c>
      <c r="C1290">
        <v>1780196345</v>
      </c>
      <c r="D1290" t="s">
        <v>256</v>
      </c>
      <c r="E1290">
        <v>425</v>
      </c>
      <c r="F1290">
        <v>184</v>
      </c>
      <c r="G1290">
        <v>214</v>
      </c>
      <c r="H1290">
        <v>64</v>
      </c>
      <c r="I1290">
        <v>3387162.69</v>
      </c>
      <c r="J1290">
        <v>1673622</v>
      </c>
      <c r="K1290">
        <v>1657584.03</v>
      </c>
      <c r="L1290">
        <v>600920.69999999995</v>
      </c>
    </row>
    <row r="1291" spans="1:12" hidden="1" x14ac:dyDescent="0.35">
      <c r="A1291">
        <v>1</v>
      </c>
      <c r="B1291">
        <v>2021</v>
      </c>
      <c r="C1291">
        <v>1568735660</v>
      </c>
      <c r="D1291" t="s">
        <v>24</v>
      </c>
      <c r="E1291">
        <v>57</v>
      </c>
      <c r="F1291">
        <v>19</v>
      </c>
      <c r="G1291">
        <v>16</v>
      </c>
      <c r="H1291">
        <v>4</v>
      </c>
      <c r="I1291">
        <v>201807.69</v>
      </c>
      <c r="J1291">
        <v>88325.98</v>
      </c>
      <c r="K1291">
        <v>54158.720000000001</v>
      </c>
      <c r="L1291">
        <v>19407.68</v>
      </c>
    </row>
    <row r="1292" spans="1:12" hidden="1" x14ac:dyDescent="0.35">
      <c r="A1292">
        <v>1</v>
      </c>
      <c r="B1292">
        <v>2019</v>
      </c>
      <c r="C1292">
        <v>1487724712</v>
      </c>
      <c r="D1292" t="s">
        <v>209</v>
      </c>
      <c r="E1292">
        <v>4</v>
      </c>
      <c r="F1292">
        <v>0</v>
      </c>
      <c r="G1292">
        <v>4</v>
      </c>
      <c r="H1292">
        <v>0</v>
      </c>
      <c r="I1292">
        <v>9388.17</v>
      </c>
      <c r="J1292">
        <v>0</v>
      </c>
      <c r="K1292">
        <v>9388.17</v>
      </c>
      <c r="L1292">
        <v>0</v>
      </c>
    </row>
    <row r="1293" spans="1:12" hidden="1" x14ac:dyDescent="0.35">
      <c r="A1293">
        <v>0</v>
      </c>
      <c r="B1293">
        <v>2021</v>
      </c>
      <c r="C1293">
        <v>1457456279</v>
      </c>
      <c r="D1293" t="s">
        <v>248</v>
      </c>
      <c r="E1293">
        <v>3</v>
      </c>
      <c r="F1293">
        <v>0</v>
      </c>
      <c r="G1293">
        <v>1</v>
      </c>
      <c r="H1293">
        <v>0</v>
      </c>
      <c r="J1293">
        <v>0</v>
      </c>
      <c r="K1293">
        <v>0</v>
      </c>
      <c r="L1293">
        <v>0</v>
      </c>
    </row>
    <row r="1294" spans="1:12" hidden="1" x14ac:dyDescent="0.35">
      <c r="A1294">
        <v>0</v>
      </c>
      <c r="B1294">
        <v>2020</v>
      </c>
      <c r="C1294">
        <v>1205877172</v>
      </c>
      <c r="D1294" t="s">
        <v>177</v>
      </c>
      <c r="E1294">
        <v>3</v>
      </c>
      <c r="F1294">
        <v>2</v>
      </c>
      <c r="G1294">
        <v>0</v>
      </c>
      <c r="H1294">
        <v>0</v>
      </c>
      <c r="J1294">
        <v>0</v>
      </c>
      <c r="K1294">
        <v>0</v>
      </c>
      <c r="L1294">
        <v>0</v>
      </c>
    </row>
    <row r="1295" spans="1:12" hidden="1" x14ac:dyDescent="0.35">
      <c r="A1295">
        <v>0</v>
      </c>
      <c r="B1295">
        <v>2019</v>
      </c>
      <c r="C1295">
        <v>1477616571</v>
      </c>
      <c r="D1295" t="s">
        <v>96</v>
      </c>
      <c r="E1295">
        <v>42</v>
      </c>
      <c r="F1295">
        <v>8</v>
      </c>
      <c r="G1295">
        <v>20</v>
      </c>
      <c r="H1295">
        <v>3</v>
      </c>
      <c r="J1295">
        <v>0</v>
      </c>
      <c r="K1295">
        <v>0</v>
      </c>
      <c r="L1295">
        <v>0</v>
      </c>
    </row>
    <row r="1296" spans="1:12" hidden="1" x14ac:dyDescent="0.35">
      <c r="A1296">
        <v>0</v>
      </c>
      <c r="B1296">
        <v>2019</v>
      </c>
      <c r="C1296">
        <v>1740389154</v>
      </c>
      <c r="D1296" t="s">
        <v>26</v>
      </c>
      <c r="E1296">
        <v>77</v>
      </c>
      <c r="F1296">
        <v>34</v>
      </c>
      <c r="G1296">
        <v>35</v>
      </c>
      <c r="H1296">
        <v>5</v>
      </c>
      <c r="J1296">
        <v>0</v>
      </c>
      <c r="K1296">
        <v>0</v>
      </c>
      <c r="L1296">
        <v>0</v>
      </c>
    </row>
    <row r="1297" spans="1:12" hidden="1" x14ac:dyDescent="0.35">
      <c r="A1297">
        <v>1</v>
      </c>
      <c r="B1297">
        <v>2021</v>
      </c>
      <c r="C1297">
        <v>1932280666</v>
      </c>
      <c r="D1297" t="s">
        <v>188</v>
      </c>
      <c r="E1297">
        <v>573</v>
      </c>
      <c r="F1297">
        <v>254</v>
      </c>
      <c r="G1297">
        <v>204</v>
      </c>
      <c r="H1297">
        <v>47</v>
      </c>
      <c r="I1297">
        <v>5291348.5</v>
      </c>
      <c r="J1297">
        <v>2883453.54</v>
      </c>
      <c r="K1297">
        <v>1525648.69</v>
      </c>
      <c r="L1297">
        <v>452603.64</v>
      </c>
    </row>
    <row r="1298" spans="1:12" hidden="1" x14ac:dyDescent="0.35">
      <c r="A1298">
        <v>1</v>
      </c>
      <c r="B1298">
        <v>2020</v>
      </c>
      <c r="C1298">
        <v>1386746592</v>
      </c>
      <c r="D1298" t="s">
        <v>250</v>
      </c>
      <c r="E1298">
        <v>1</v>
      </c>
      <c r="F1298">
        <v>1</v>
      </c>
      <c r="G1298">
        <v>0</v>
      </c>
      <c r="H1298">
        <v>0</v>
      </c>
      <c r="I1298">
        <v>0</v>
      </c>
      <c r="J1298">
        <v>0</v>
      </c>
      <c r="K1298">
        <v>0</v>
      </c>
      <c r="L1298">
        <v>0</v>
      </c>
    </row>
    <row r="1299" spans="1:12" hidden="1" x14ac:dyDescent="0.35">
      <c r="A1299">
        <v>0</v>
      </c>
      <c r="B1299">
        <v>2021</v>
      </c>
      <c r="C1299">
        <v>1740389154</v>
      </c>
      <c r="D1299" t="s">
        <v>26</v>
      </c>
      <c r="E1299">
        <v>60</v>
      </c>
      <c r="F1299">
        <v>19</v>
      </c>
      <c r="G1299">
        <v>24</v>
      </c>
      <c r="H1299">
        <v>3</v>
      </c>
      <c r="J1299">
        <v>0</v>
      </c>
      <c r="K1299">
        <v>0</v>
      </c>
      <c r="L1299">
        <v>0</v>
      </c>
    </row>
    <row r="1300" spans="1:12" hidden="1" x14ac:dyDescent="0.35">
      <c r="A1300">
        <v>1</v>
      </c>
      <c r="B1300">
        <v>2019</v>
      </c>
      <c r="C1300">
        <v>1952340994</v>
      </c>
      <c r="D1300" t="s">
        <v>288</v>
      </c>
      <c r="E1300">
        <v>1</v>
      </c>
      <c r="F1300">
        <v>0</v>
      </c>
      <c r="G1300">
        <v>1</v>
      </c>
      <c r="H1300">
        <v>0</v>
      </c>
      <c r="I1300">
        <v>3418.95</v>
      </c>
      <c r="J1300">
        <v>0</v>
      </c>
      <c r="K1300">
        <v>3418.95</v>
      </c>
      <c r="L1300">
        <v>0</v>
      </c>
    </row>
    <row r="1301" spans="1:12" hidden="1" x14ac:dyDescent="0.35">
      <c r="A1301">
        <v>1</v>
      </c>
      <c r="B1301">
        <v>2019</v>
      </c>
      <c r="C1301">
        <v>1982784534</v>
      </c>
      <c r="D1301" t="s">
        <v>299</v>
      </c>
      <c r="E1301">
        <v>2</v>
      </c>
      <c r="F1301">
        <v>0</v>
      </c>
      <c r="G1301">
        <v>2</v>
      </c>
      <c r="H1301">
        <v>0</v>
      </c>
      <c r="I1301">
        <v>10818.19</v>
      </c>
      <c r="J1301">
        <v>0</v>
      </c>
      <c r="K1301">
        <v>10818.19</v>
      </c>
      <c r="L1301">
        <v>0</v>
      </c>
    </row>
    <row r="1302" spans="1:12" hidden="1" x14ac:dyDescent="0.35">
      <c r="A1302">
        <v>1</v>
      </c>
      <c r="B1302">
        <v>2020</v>
      </c>
      <c r="C1302">
        <v>1497050470</v>
      </c>
      <c r="D1302" t="s">
        <v>340</v>
      </c>
      <c r="E1302">
        <v>6</v>
      </c>
      <c r="F1302">
        <v>2</v>
      </c>
      <c r="G1302">
        <v>3</v>
      </c>
      <c r="H1302">
        <v>0</v>
      </c>
      <c r="I1302">
        <v>23459.91</v>
      </c>
      <c r="J1302">
        <v>11267.08</v>
      </c>
      <c r="K1302">
        <v>9969</v>
      </c>
      <c r="L1302">
        <v>0</v>
      </c>
    </row>
    <row r="1303" spans="1:12" hidden="1" x14ac:dyDescent="0.35">
      <c r="A1303">
        <v>1</v>
      </c>
      <c r="B1303">
        <v>2019</v>
      </c>
      <c r="C1303">
        <v>1477616571</v>
      </c>
      <c r="D1303" t="s">
        <v>96</v>
      </c>
      <c r="E1303">
        <v>618</v>
      </c>
      <c r="F1303">
        <v>178</v>
      </c>
      <c r="G1303">
        <v>310</v>
      </c>
      <c r="H1303">
        <v>57</v>
      </c>
      <c r="I1303">
        <v>4023344.93</v>
      </c>
      <c r="J1303">
        <v>1531177.33</v>
      </c>
      <c r="K1303">
        <v>1835026.26</v>
      </c>
      <c r="L1303">
        <v>419895.82</v>
      </c>
    </row>
    <row r="1304" spans="1:12" hidden="1" x14ac:dyDescent="0.35">
      <c r="A1304">
        <v>1</v>
      </c>
      <c r="B1304">
        <v>2019</v>
      </c>
      <c r="C1304">
        <v>1871556621</v>
      </c>
      <c r="D1304" t="s">
        <v>342</v>
      </c>
      <c r="E1304">
        <v>1</v>
      </c>
      <c r="F1304">
        <v>0</v>
      </c>
      <c r="G1304">
        <v>1</v>
      </c>
      <c r="H1304">
        <v>0</v>
      </c>
      <c r="I1304">
        <v>3401.43</v>
      </c>
      <c r="J1304">
        <v>0</v>
      </c>
      <c r="K1304">
        <v>3401.43</v>
      </c>
      <c r="L1304">
        <v>0</v>
      </c>
    </row>
    <row r="1305" spans="1:12" hidden="1" x14ac:dyDescent="0.35">
      <c r="A1305">
        <v>1</v>
      </c>
      <c r="B1305">
        <v>2021</v>
      </c>
      <c r="C1305">
        <v>1023061405</v>
      </c>
      <c r="D1305" t="s">
        <v>3631</v>
      </c>
      <c r="E1305">
        <v>1</v>
      </c>
      <c r="F1305">
        <v>1</v>
      </c>
      <c r="G1305">
        <v>1</v>
      </c>
      <c r="H1305">
        <v>1</v>
      </c>
      <c r="I1305">
        <v>16264</v>
      </c>
      <c r="J1305">
        <v>16264</v>
      </c>
      <c r="K1305">
        <v>16264</v>
      </c>
      <c r="L1305">
        <v>16264</v>
      </c>
    </row>
    <row r="1306" spans="1:12" hidden="1" x14ac:dyDescent="0.35">
      <c r="A1306">
        <v>0</v>
      </c>
      <c r="B1306">
        <v>2019</v>
      </c>
      <c r="C1306">
        <v>1912992215</v>
      </c>
      <c r="D1306" t="s">
        <v>229</v>
      </c>
      <c r="E1306">
        <v>13</v>
      </c>
      <c r="F1306">
        <v>6</v>
      </c>
      <c r="G1306">
        <v>9</v>
      </c>
      <c r="H1306">
        <v>3</v>
      </c>
      <c r="J1306">
        <v>0</v>
      </c>
      <c r="K1306">
        <v>0</v>
      </c>
      <c r="L1306">
        <v>0</v>
      </c>
    </row>
    <row r="1307" spans="1:12" hidden="1" x14ac:dyDescent="0.35">
      <c r="A1307">
        <v>1</v>
      </c>
      <c r="B1307">
        <v>2019</v>
      </c>
      <c r="C1307">
        <v>1780686931</v>
      </c>
      <c r="D1307" t="s">
        <v>252</v>
      </c>
      <c r="E1307">
        <v>1</v>
      </c>
      <c r="F1307">
        <v>0</v>
      </c>
      <c r="G1307">
        <v>0</v>
      </c>
      <c r="H1307">
        <v>0</v>
      </c>
      <c r="I1307">
        <v>3435.92</v>
      </c>
      <c r="J1307">
        <v>0</v>
      </c>
      <c r="K1307">
        <v>0</v>
      </c>
      <c r="L1307">
        <v>0</v>
      </c>
    </row>
    <row r="1308" spans="1:12" hidden="1" x14ac:dyDescent="0.35">
      <c r="A1308">
        <v>1</v>
      </c>
      <c r="B1308">
        <v>2021</v>
      </c>
      <c r="C1308">
        <v>1265568638</v>
      </c>
      <c r="D1308" t="s">
        <v>342</v>
      </c>
      <c r="E1308">
        <v>1</v>
      </c>
      <c r="F1308">
        <v>0</v>
      </c>
      <c r="G1308">
        <v>0</v>
      </c>
      <c r="H1308">
        <v>0</v>
      </c>
      <c r="I1308">
        <v>0</v>
      </c>
      <c r="J1308">
        <v>0</v>
      </c>
      <c r="K1308">
        <v>0</v>
      </c>
      <c r="L1308">
        <v>0</v>
      </c>
    </row>
    <row r="1309" spans="1:12" hidden="1" x14ac:dyDescent="0.35">
      <c r="A1309">
        <v>1</v>
      </c>
      <c r="B1309">
        <v>2020</v>
      </c>
      <c r="C1309">
        <v>1376574277</v>
      </c>
      <c r="D1309" t="s">
        <v>342</v>
      </c>
      <c r="E1309">
        <v>1</v>
      </c>
      <c r="F1309">
        <v>0</v>
      </c>
      <c r="G1309">
        <v>0</v>
      </c>
      <c r="H1309">
        <v>0</v>
      </c>
      <c r="I1309">
        <v>3034.34</v>
      </c>
      <c r="J1309">
        <v>0</v>
      </c>
      <c r="K1309">
        <v>0</v>
      </c>
      <c r="L1309">
        <v>0</v>
      </c>
    </row>
    <row r="1310" spans="1:12" hidden="1" x14ac:dyDescent="0.35">
      <c r="A1310">
        <v>1</v>
      </c>
      <c r="B1310">
        <v>2019</v>
      </c>
      <c r="C1310">
        <v>1629056890</v>
      </c>
      <c r="D1310" t="s">
        <v>338</v>
      </c>
      <c r="E1310">
        <v>1</v>
      </c>
      <c r="F1310">
        <v>0</v>
      </c>
      <c r="G1310">
        <v>0</v>
      </c>
      <c r="H1310">
        <v>0</v>
      </c>
      <c r="I1310">
        <v>4486.13</v>
      </c>
      <c r="J1310">
        <v>0</v>
      </c>
      <c r="K1310">
        <v>0</v>
      </c>
      <c r="L1310">
        <v>0</v>
      </c>
    </row>
    <row r="1311" spans="1:12" hidden="1" x14ac:dyDescent="0.35">
      <c r="A1311">
        <v>1</v>
      </c>
      <c r="B1311">
        <v>2019</v>
      </c>
      <c r="C1311">
        <v>1285672204</v>
      </c>
      <c r="D1311" t="s">
        <v>342</v>
      </c>
      <c r="E1311">
        <v>1</v>
      </c>
      <c r="F1311">
        <v>0</v>
      </c>
      <c r="G1311">
        <v>0</v>
      </c>
      <c r="H1311">
        <v>0</v>
      </c>
      <c r="I1311">
        <v>3077.68</v>
      </c>
      <c r="J1311">
        <v>0</v>
      </c>
      <c r="K1311">
        <v>0</v>
      </c>
      <c r="L1311">
        <v>0</v>
      </c>
    </row>
    <row r="1312" spans="1:12" hidden="1" x14ac:dyDescent="0.35">
      <c r="A1312">
        <v>1</v>
      </c>
      <c r="B1312">
        <v>2021</v>
      </c>
      <c r="C1312">
        <v>1972548568</v>
      </c>
      <c r="D1312" t="s">
        <v>147</v>
      </c>
      <c r="E1312">
        <v>898</v>
      </c>
      <c r="F1312">
        <v>260</v>
      </c>
      <c r="G1312">
        <v>376</v>
      </c>
      <c r="H1312">
        <v>63</v>
      </c>
      <c r="I1312">
        <v>3823835.61</v>
      </c>
      <c r="J1312">
        <v>1424014.14</v>
      </c>
      <c r="K1312">
        <v>1516988.87</v>
      </c>
      <c r="L1312">
        <v>349675.87</v>
      </c>
    </row>
    <row r="1313" spans="1:12" hidden="1" x14ac:dyDescent="0.35">
      <c r="A1313">
        <v>1</v>
      </c>
      <c r="B1313">
        <v>2020</v>
      </c>
      <c r="C1313">
        <v>1154378859</v>
      </c>
      <c r="D1313" t="s">
        <v>342</v>
      </c>
      <c r="E1313">
        <v>1</v>
      </c>
      <c r="F1313">
        <v>0</v>
      </c>
      <c r="G1313">
        <v>1</v>
      </c>
      <c r="H1313">
        <v>0</v>
      </c>
      <c r="I1313">
        <v>0</v>
      </c>
      <c r="J1313">
        <v>0</v>
      </c>
      <c r="K1313">
        <v>0</v>
      </c>
      <c r="L1313">
        <v>0</v>
      </c>
    </row>
    <row r="1314" spans="1:12" hidden="1" x14ac:dyDescent="0.35">
      <c r="A1314">
        <v>1</v>
      </c>
      <c r="B1314">
        <v>2020</v>
      </c>
      <c r="C1314">
        <v>1073587119</v>
      </c>
      <c r="D1314" t="s">
        <v>342</v>
      </c>
      <c r="E1314">
        <v>1</v>
      </c>
      <c r="F1314">
        <v>0</v>
      </c>
      <c r="G1314">
        <v>0</v>
      </c>
      <c r="H1314">
        <v>0</v>
      </c>
      <c r="I1314">
        <v>5676.34</v>
      </c>
      <c r="J1314">
        <v>0</v>
      </c>
      <c r="K1314">
        <v>0</v>
      </c>
      <c r="L1314">
        <v>0</v>
      </c>
    </row>
    <row r="1315" spans="1:12" hidden="1" x14ac:dyDescent="0.35">
      <c r="A1315">
        <v>1</v>
      </c>
      <c r="B1315">
        <v>2021</v>
      </c>
      <c r="C1315">
        <v>1598713745</v>
      </c>
      <c r="D1315" t="s">
        <v>199</v>
      </c>
      <c r="E1315">
        <v>380</v>
      </c>
      <c r="F1315">
        <v>132</v>
      </c>
      <c r="G1315">
        <v>135</v>
      </c>
      <c r="H1315">
        <v>34</v>
      </c>
      <c r="I1315">
        <v>1643613.35</v>
      </c>
      <c r="J1315">
        <v>710319.47</v>
      </c>
      <c r="K1315">
        <v>560495.28</v>
      </c>
      <c r="L1315">
        <v>182464.38</v>
      </c>
    </row>
    <row r="1316" spans="1:12" hidden="1" x14ac:dyDescent="0.35">
      <c r="A1316">
        <v>1</v>
      </c>
      <c r="B1316">
        <v>2019</v>
      </c>
      <c r="C1316">
        <v>1174530349</v>
      </c>
      <c r="D1316" t="s">
        <v>98</v>
      </c>
      <c r="E1316">
        <v>3</v>
      </c>
      <c r="F1316">
        <v>1</v>
      </c>
      <c r="G1316">
        <v>3</v>
      </c>
      <c r="H1316">
        <v>1</v>
      </c>
      <c r="I1316">
        <v>24225.59</v>
      </c>
      <c r="J1316">
        <v>8809.5400000000009</v>
      </c>
      <c r="K1316">
        <v>24225.59</v>
      </c>
      <c r="L1316">
        <v>8809.5400000000009</v>
      </c>
    </row>
    <row r="1317" spans="1:12" hidden="1" x14ac:dyDescent="0.35">
      <c r="A1317">
        <v>1</v>
      </c>
      <c r="B1317">
        <v>2019</v>
      </c>
      <c r="C1317">
        <v>1881659274</v>
      </c>
      <c r="D1317" t="s">
        <v>42</v>
      </c>
      <c r="E1317">
        <v>291</v>
      </c>
      <c r="F1317">
        <v>82</v>
      </c>
      <c r="G1317">
        <v>166</v>
      </c>
      <c r="H1317">
        <v>31</v>
      </c>
      <c r="I1317">
        <v>1529245.03</v>
      </c>
      <c r="J1317">
        <v>554754.81000000006</v>
      </c>
      <c r="K1317">
        <v>847937.36</v>
      </c>
      <c r="L1317">
        <v>216989.91</v>
      </c>
    </row>
    <row r="1318" spans="1:12" hidden="1" x14ac:dyDescent="0.35">
      <c r="A1318">
        <v>0</v>
      </c>
      <c r="B1318">
        <v>2019</v>
      </c>
      <c r="C1318">
        <v>1386649804</v>
      </c>
      <c r="D1318" t="s">
        <v>117</v>
      </c>
      <c r="E1318">
        <v>15</v>
      </c>
      <c r="F1318">
        <v>7</v>
      </c>
      <c r="G1318">
        <v>4</v>
      </c>
      <c r="H1318">
        <v>1</v>
      </c>
      <c r="J1318">
        <v>0</v>
      </c>
      <c r="K1318">
        <v>0</v>
      </c>
      <c r="L1318">
        <v>0</v>
      </c>
    </row>
    <row r="1319" spans="1:12" hidden="1" x14ac:dyDescent="0.35">
      <c r="A1319">
        <v>1</v>
      </c>
      <c r="B1319">
        <v>2020</v>
      </c>
      <c r="C1319">
        <v>1619341716</v>
      </c>
      <c r="D1319" t="s">
        <v>67</v>
      </c>
      <c r="E1319">
        <v>2754</v>
      </c>
      <c r="F1319">
        <v>662</v>
      </c>
      <c r="G1319">
        <v>1264</v>
      </c>
      <c r="H1319">
        <v>213</v>
      </c>
      <c r="I1319">
        <v>18347395.199999999</v>
      </c>
      <c r="J1319">
        <v>5629214.3300000001</v>
      </c>
      <c r="K1319">
        <v>8303352.9000000004</v>
      </c>
      <c r="L1319">
        <v>1874307.63</v>
      </c>
    </row>
    <row r="1320" spans="1:12" hidden="1" x14ac:dyDescent="0.35">
      <c r="A1320">
        <v>0</v>
      </c>
      <c r="B1320">
        <v>2020</v>
      </c>
      <c r="C1320">
        <v>1770593956</v>
      </c>
      <c r="D1320" t="s">
        <v>36</v>
      </c>
      <c r="E1320">
        <v>13</v>
      </c>
      <c r="F1320">
        <v>3</v>
      </c>
      <c r="G1320">
        <v>11</v>
      </c>
      <c r="H1320">
        <v>1</v>
      </c>
      <c r="J1320">
        <v>0</v>
      </c>
      <c r="K1320">
        <v>0</v>
      </c>
      <c r="L1320">
        <v>0</v>
      </c>
    </row>
    <row r="1321" spans="1:12" hidden="1" x14ac:dyDescent="0.35">
      <c r="A1321">
        <v>1</v>
      </c>
      <c r="B1321">
        <v>2020</v>
      </c>
      <c r="C1321">
        <v>1982720249</v>
      </c>
      <c r="D1321" t="s">
        <v>3668</v>
      </c>
      <c r="E1321">
        <v>1</v>
      </c>
      <c r="F1321">
        <v>1</v>
      </c>
      <c r="G1321">
        <v>0</v>
      </c>
      <c r="H1321">
        <v>0</v>
      </c>
      <c r="I1321">
        <v>7454.27</v>
      </c>
      <c r="J1321">
        <v>7454.27</v>
      </c>
      <c r="K1321">
        <v>0</v>
      </c>
      <c r="L1321">
        <v>0</v>
      </c>
    </row>
    <row r="1322" spans="1:12" hidden="1" x14ac:dyDescent="0.35">
      <c r="A1322">
        <v>1</v>
      </c>
      <c r="B1322">
        <v>2021</v>
      </c>
      <c r="C1322">
        <v>1588770416</v>
      </c>
      <c r="D1322" t="s">
        <v>3608</v>
      </c>
      <c r="E1322">
        <v>1</v>
      </c>
      <c r="F1322">
        <v>0</v>
      </c>
      <c r="G1322">
        <v>1</v>
      </c>
      <c r="H1322">
        <v>0</v>
      </c>
      <c r="I1322">
        <v>3479.28</v>
      </c>
      <c r="J1322">
        <v>0</v>
      </c>
      <c r="K1322">
        <v>3479.28</v>
      </c>
      <c r="L1322">
        <v>0</v>
      </c>
    </row>
    <row r="1323" spans="1:12" hidden="1" x14ac:dyDescent="0.35">
      <c r="A1323">
        <v>1</v>
      </c>
      <c r="B1323">
        <v>2019</v>
      </c>
      <c r="C1323">
        <v>1962463851</v>
      </c>
      <c r="D1323" t="s">
        <v>158</v>
      </c>
      <c r="E1323">
        <v>1</v>
      </c>
      <c r="F1323">
        <v>0</v>
      </c>
      <c r="G1323">
        <v>1</v>
      </c>
      <c r="H1323">
        <v>0</v>
      </c>
      <c r="I1323">
        <v>4165.46</v>
      </c>
      <c r="J1323">
        <v>0</v>
      </c>
      <c r="K1323">
        <v>4165.46</v>
      </c>
      <c r="L1323">
        <v>0</v>
      </c>
    </row>
    <row r="1324" spans="1:12" hidden="1" x14ac:dyDescent="0.35">
      <c r="A1324">
        <v>1</v>
      </c>
      <c r="B1324">
        <v>2020</v>
      </c>
      <c r="C1324">
        <v>1396857488</v>
      </c>
      <c r="D1324" t="s">
        <v>18</v>
      </c>
      <c r="E1324">
        <v>5</v>
      </c>
      <c r="F1324">
        <v>2</v>
      </c>
      <c r="G1324">
        <v>3</v>
      </c>
      <c r="H1324">
        <v>1</v>
      </c>
      <c r="I1324">
        <v>22958.3</v>
      </c>
      <c r="J1324">
        <v>12728.31</v>
      </c>
      <c r="K1324">
        <v>12175.31</v>
      </c>
      <c r="L1324">
        <v>7325.26</v>
      </c>
    </row>
    <row r="1325" spans="1:12" hidden="1" x14ac:dyDescent="0.35">
      <c r="A1325">
        <v>0</v>
      </c>
      <c r="B1325">
        <v>2019</v>
      </c>
      <c r="C1325">
        <v>1245365196</v>
      </c>
      <c r="D1325" t="s">
        <v>186</v>
      </c>
      <c r="E1325">
        <v>184</v>
      </c>
      <c r="F1325">
        <v>71</v>
      </c>
      <c r="G1325">
        <v>74</v>
      </c>
      <c r="H1325">
        <v>19</v>
      </c>
      <c r="J1325">
        <v>0</v>
      </c>
      <c r="K1325">
        <v>0</v>
      </c>
      <c r="L1325">
        <v>0</v>
      </c>
    </row>
    <row r="1326" spans="1:12" hidden="1" x14ac:dyDescent="0.35">
      <c r="A1326">
        <v>1</v>
      </c>
      <c r="B1326">
        <v>2021</v>
      </c>
      <c r="C1326">
        <v>1295765261</v>
      </c>
      <c r="D1326" t="s">
        <v>175</v>
      </c>
      <c r="E1326">
        <v>2</v>
      </c>
      <c r="F1326">
        <v>0</v>
      </c>
      <c r="G1326">
        <v>0</v>
      </c>
      <c r="H1326">
        <v>0</v>
      </c>
      <c r="I1326">
        <v>0</v>
      </c>
      <c r="J1326">
        <v>0</v>
      </c>
      <c r="K1326">
        <v>0</v>
      </c>
      <c r="L1326">
        <v>0</v>
      </c>
    </row>
    <row r="1327" spans="1:12" hidden="1" x14ac:dyDescent="0.35">
      <c r="A1327">
        <v>1</v>
      </c>
      <c r="B1327">
        <v>2020</v>
      </c>
      <c r="C1327">
        <v>1023024882</v>
      </c>
      <c r="D1327" t="s">
        <v>133</v>
      </c>
      <c r="E1327">
        <v>768</v>
      </c>
      <c r="F1327">
        <v>259</v>
      </c>
      <c r="G1327">
        <v>398</v>
      </c>
      <c r="H1327">
        <v>92</v>
      </c>
      <c r="I1327">
        <v>5050800.93</v>
      </c>
      <c r="J1327">
        <v>2087547.1</v>
      </c>
      <c r="K1327">
        <v>2495678.52</v>
      </c>
      <c r="L1327">
        <v>730868.73</v>
      </c>
    </row>
    <row r="1328" spans="1:12" hidden="1" x14ac:dyDescent="0.35">
      <c r="A1328">
        <v>1</v>
      </c>
      <c r="B1328">
        <v>2020</v>
      </c>
      <c r="C1328">
        <v>1306938071</v>
      </c>
      <c r="D1328" t="s">
        <v>3697</v>
      </c>
      <c r="E1328">
        <v>3</v>
      </c>
      <c r="F1328">
        <v>2</v>
      </c>
      <c r="G1328">
        <v>0</v>
      </c>
      <c r="H1328">
        <v>0</v>
      </c>
      <c r="I1328">
        <v>5744.24</v>
      </c>
      <c r="J1328">
        <v>1831.31</v>
      </c>
      <c r="K1328">
        <v>0</v>
      </c>
      <c r="L1328">
        <v>0</v>
      </c>
    </row>
    <row r="1329" spans="1:12" hidden="1" x14ac:dyDescent="0.35">
      <c r="A1329">
        <v>1</v>
      </c>
      <c r="B1329">
        <v>2020</v>
      </c>
      <c r="C1329">
        <v>1720030703</v>
      </c>
      <c r="D1329" t="s">
        <v>128</v>
      </c>
      <c r="E1329">
        <v>163</v>
      </c>
      <c r="F1329">
        <v>68</v>
      </c>
      <c r="G1329">
        <v>69</v>
      </c>
      <c r="H1329">
        <v>18</v>
      </c>
      <c r="I1329">
        <v>720563.07</v>
      </c>
      <c r="J1329">
        <v>325495.02</v>
      </c>
      <c r="K1329">
        <v>306443.09000000003</v>
      </c>
      <c r="L1329">
        <v>93872.39</v>
      </c>
    </row>
    <row r="1330" spans="1:12" hidden="1" x14ac:dyDescent="0.35">
      <c r="A1330">
        <v>1</v>
      </c>
      <c r="B1330">
        <v>2021</v>
      </c>
      <c r="C1330">
        <v>1942224696</v>
      </c>
      <c r="D1330" t="s">
        <v>195</v>
      </c>
      <c r="E1330">
        <v>2</v>
      </c>
      <c r="F1330">
        <v>1</v>
      </c>
      <c r="G1330">
        <v>1</v>
      </c>
      <c r="H1330">
        <v>0</v>
      </c>
      <c r="I1330">
        <v>5516.48</v>
      </c>
      <c r="J1330">
        <v>0</v>
      </c>
      <c r="K1330">
        <v>5516.48</v>
      </c>
      <c r="L1330">
        <v>0</v>
      </c>
    </row>
    <row r="1331" spans="1:12" hidden="1" x14ac:dyDescent="0.35">
      <c r="A1331">
        <v>0</v>
      </c>
      <c r="B1331">
        <v>2019</v>
      </c>
      <c r="C1331">
        <v>1740233899</v>
      </c>
      <c r="D1331" t="s">
        <v>154</v>
      </c>
      <c r="E1331">
        <v>82</v>
      </c>
      <c r="F1331">
        <v>33</v>
      </c>
      <c r="G1331">
        <v>45</v>
      </c>
      <c r="H1331">
        <v>10</v>
      </c>
      <c r="J1331">
        <v>0</v>
      </c>
      <c r="K1331">
        <v>0</v>
      </c>
      <c r="L1331">
        <v>0</v>
      </c>
    </row>
    <row r="1332" spans="1:12" hidden="1" x14ac:dyDescent="0.35">
      <c r="A1332">
        <v>1</v>
      </c>
      <c r="B1332">
        <v>2020</v>
      </c>
      <c r="C1332">
        <v>1467469023</v>
      </c>
      <c r="D1332" t="s">
        <v>15</v>
      </c>
      <c r="E1332">
        <v>1046</v>
      </c>
      <c r="F1332">
        <v>282</v>
      </c>
      <c r="G1332">
        <v>502</v>
      </c>
      <c r="H1332">
        <v>84</v>
      </c>
      <c r="I1332">
        <v>7457620.3300000001</v>
      </c>
      <c r="J1332">
        <v>2399214.8199999998</v>
      </c>
      <c r="K1332">
        <v>3452773.37</v>
      </c>
      <c r="L1332">
        <v>753279.17</v>
      </c>
    </row>
    <row r="1333" spans="1:12" hidden="1" x14ac:dyDescent="0.35">
      <c r="A1333">
        <v>1</v>
      </c>
      <c r="B1333">
        <v>2019</v>
      </c>
      <c r="C1333">
        <v>1104847888</v>
      </c>
      <c r="D1333" t="s">
        <v>342</v>
      </c>
      <c r="E1333">
        <v>4</v>
      </c>
      <c r="F1333">
        <v>2</v>
      </c>
      <c r="G1333">
        <v>2</v>
      </c>
      <c r="H1333">
        <v>1</v>
      </c>
      <c r="I1333">
        <v>22351.95</v>
      </c>
      <c r="J1333">
        <v>13430.25</v>
      </c>
      <c r="K1333">
        <v>11454.79</v>
      </c>
      <c r="L1333">
        <v>7227.2</v>
      </c>
    </row>
    <row r="1334" spans="1:12" hidden="1" x14ac:dyDescent="0.35">
      <c r="A1334">
        <v>1</v>
      </c>
      <c r="B1334">
        <v>2020</v>
      </c>
      <c r="C1334">
        <v>1245248939</v>
      </c>
      <c r="D1334" t="s">
        <v>149</v>
      </c>
      <c r="E1334">
        <v>1077</v>
      </c>
      <c r="F1334">
        <v>170</v>
      </c>
      <c r="G1334">
        <v>280</v>
      </c>
      <c r="H1334">
        <v>42</v>
      </c>
      <c r="I1334">
        <v>5760501.5800000001</v>
      </c>
      <c r="J1334">
        <v>1411397.78</v>
      </c>
      <c r="K1334">
        <v>1501715.94</v>
      </c>
      <c r="L1334">
        <v>321829.59000000003</v>
      </c>
    </row>
    <row r="1335" spans="1:12" hidden="1" x14ac:dyDescent="0.35">
      <c r="A1335">
        <v>0</v>
      </c>
      <c r="B1335">
        <v>2019</v>
      </c>
      <c r="C1335">
        <v>1881659274</v>
      </c>
      <c r="D1335" t="s">
        <v>42</v>
      </c>
      <c r="E1335">
        <v>22</v>
      </c>
      <c r="F1335">
        <v>6</v>
      </c>
      <c r="G1335">
        <v>18</v>
      </c>
      <c r="H1335">
        <v>5</v>
      </c>
      <c r="J1335">
        <v>0</v>
      </c>
      <c r="K1335">
        <v>0</v>
      </c>
      <c r="L1335">
        <v>0</v>
      </c>
    </row>
    <row r="1336" spans="1:12" hidden="1" x14ac:dyDescent="0.35">
      <c r="A1336">
        <v>1</v>
      </c>
      <c r="B1336">
        <v>2019</v>
      </c>
      <c r="C1336">
        <v>1245365196</v>
      </c>
      <c r="D1336" t="s">
        <v>186</v>
      </c>
      <c r="E1336">
        <v>623</v>
      </c>
      <c r="F1336">
        <v>234</v>
      </c>
      <c r="G1336">
        <v>278</v>
      </c>
      <c r="H1336">
        <v>59</v>
      </c>
      <c r="I1336">
        <v>3438992.39</v>
      </c>
      <c r="J1336">
        <v>1585423.27</v>
      </c>
      <c r="K1336">
        <v>1442936.42</v>
      </c>
      <c r="L1336">
        <v>417901.82</v>
      </c>
    </row>
    <row r="1337" spans="1:12" hidden="1" x14ac:dyDescent="0.35">
      <c r="A1337">
        <v>1</v>
      </c>
      <c r="B1337">
        <v>2021</v>
      </c>
      <c r="C1337">
        <v>1902897820</v>
      </c>
      <c r="D1337" t="s">
        <v>3607</v>
      </c>
      <c r="E1337">
        <v>1</v>
      </c>
      <c r="F1337">
        <v>0</v>
      </c>
      <c r="G1337">
        <v>1</v>
      </c>
      <c r="H1337">
        <v>0</v>
      </c>
      <c r="I1337">
        <v>8524.2000000000007</v>
      </c>
      <c r="J1337">
        <v>0</v>
      </c>
      <c r="K1337">
        <v>8524.2000000000007</v>
      </c>
      <c r="L1337">
        <v>0</v>
      </c>
    </row>
    <row r="1338" spans="1:12" hidden="1" x14ac:dyDescent="0.35">
      <c r="A1338">
        <v>0</v>
      </c>
      <c r="B1338">
        <v>2021</v>
      </c>
      <c r="C1338">
        <v>1881659274</v>
      </c>
      <c r="D1338" t="s">
        <v>42</v>
      </c>
      <c r="E1338">
        <v>10</v>
      </c>
      <c r="F1338">
        <v>3</v>
      </c>
      <c r="G1338">
        <v>4</v>
      </c>
      <c r="H1338">
        <v>1</v>
      </c>
      <c r="J1338">
        <v>0</v>
      </c>
      <c r="K1338">
        <v>0</v>
      </c>
      <c r="L1338">
        <v>0</v>
      </c>
    </row>
    <row r="1339" spans="1:12" hidden="1" x14ac:dyDescent="0.35">
      <c r="A1339">
        <v>0</v>
      </c>
      <c r="B1339">
        <v>2020</v>
      </c>
      <c r="C1339">
        <v>1346285657</v>
      </c>
      <c r="D1339" t="s">
        <v>228</v>
      </c>
      <c r="E1339">
        <v>119</v>
      </c>
      <c r="F1339">
        <v>42</v>
      </c>
      <c r="G1339">
        <v>56</v>
      </c>
      <c r="H1339">
        <v>9</v>
      </c>
      <c r="J1339">
        <v>0</v>
      </c>
      <c r="K1339">
        <v>0</v>
      </c>
      <c r="L1339">
        <v>0</v>
      </c>
    </row>
    <row r="1340" spans="1:12" hidden="1" x14ac:dyDescent="0.35">
      <c r="A1340">
        <v>0</v>
      </c>
      <c r="B1340">
        <v>2020</v>
      </c>
      <c r="C1340">
        <v>1164464921</v>
      </c>
      <c r="D1340" t="s">
        <v>30</v>
      </c>
      <c r="E1340">
        <v>76</v>
      </c>
      <c r="F1340">
        <v>21</v>
      </c>
      <c r="G1340">
        <v>47</v>
      </c>
      <c r="H1340">
        <v>10</v>
      </c>
      <c r="J1340">
        <v>0</v>
      </c>
      <c r="K1340">
        <v>0</v>
      </c>
      <c r="L1340">
        <v>0</v>
      </c>
    </row>
    <row r="1341" spans="1:12" hidden="1" x14ac:dyDescent="0.35">
      <c r="A1341">
        <v>1</v>
      </c>
      <c r="B1341">
        <v>2021</v>
      </c>
      <c r="C1341">
        <v>1063489342</v>
      </c>
      <c r="D1341" t="s">
        <v>294</v>
      </c>
      <c r="E1341">
        <v>1</v>
      </c>
      <c r="F1341">
        <v>0</v>
      </c>
      <c r="G1341">
        <v>0</v>
      </c>
      <c r="H1341">
        <v>0</v>
      </c>
      <c r="I1341">
        <v>5883.52</v>
      </c>
      <c r="J1341">
        <v>0</v>
      </c>
      <c r="K1341">
        <v>0</v>
      </c>
      <c r="L1341">
        <v>0</v>
      </c>
    </row>
    <row r="1342" spans="1:12" hidden="1" x14ac:dyDescent="0.35">
      <c r="A1342">
        <v>0</v>
      </c>
      <c r="B1342">
        <v>2021</v>
      </c>
      <c r="C1342">
        <v>1689744856</v>
      </c>
      <c r="D1342" t="s">
        <v>253</v>
      </c>
      <c r="E1342">
        <v>3</v>
      </c>
      <c r="F1342">
        <v>1</v>
      </c>
      <c r="G1342">
        <v>2</v>
      </c>
      <c r="H1342">
        <v>0</v>
      </c>
      <c r="J1342">
        <v>0</v>
      </c>
      <c r="K1342">
        <v>0</v>
      </c>
      <c r="L1342">
        <v>0</v>
      </c>
    </row>
    <row r="1343" spans="1:12" hidden="1" x14ac:dyDescent="0.35">
      <c r="A1343">
        <v>0</v>
      </c>
      <c r="B1343">
        <v>2019</v>
      </c>
      <c r="C1343">
        <v>1285717298</v>
      </c>
      <c r="D1343" t="s">
        <v>46</v>
      </c>
      <c r="E1343">
        <v>27</v>
      </c>
      <c r="F1343">
        <v>14</v>
      </c>
      <c r="G1343">
        <v>17</v>
      </c>
      <c r="H1343">
        <v>8</v>
      </c>
      <c r="J1343">
        <v>0</v>
      </c>
      <c r="K1343">
        <v>0</v>
      </c>
      <c r="L1343">
        <v>0</v>
      </c>
    </row>
    <row r="1344" spans="1:12" hidden="1" x14ac:dyDescent="0.35">
      <c r="A1344">
        <v>1</v>
      </c>
      <c r="B1344">
        <v>2020</v>
      </c>
      <c r="C1344">
        <v>1013933175</v>
      </c>
      <c r="D1344" t="s">
        <v>136</v>
      </c>
      <c r="E1344">
        <v>1</v>
      </c>
      <c r="F1344">
        <v>0</v>
      </c>
      <c r="G1344">
        <v>0</v>
      </c>
      <c r="H1344">
        <v>0</v>
      </c>
      <c r="I1344">
        <v>3551.97</v>
      </c>
      <c r="J1344">
        <v>0</v>
      </c>
      <c r="K1344">
        <v>0</v>
      </c>
      <c r="L1344">
        <v>0</v>
      </c>
    </row>
    <row r="1345" spans="1:12" hidden="1" x14ac:dyDescent="0.35">
      <c r="A1345">
        <v>0</v>
      </c>
      <c r="B1345">
        <v>2021</v>
      </c>
      <c r="C1345">
        <v>1922079094</v>
      </c>
      <c r="D1345" t="s">
        <v>71</v>
      </c>
      <c r="E1345">
        <v>47</v>
      </c>
      <c r="F1345">
        <v>12</v>
      </c>
      <c r="G1345">
        <v>26</v>
      </c>
      <c r="H1345">
        <v>4</v>
      </c>
      <c r="J1345">
        <v>0</v>
      </c>
      <c r="K1345">
        <v>0</v>
      </c>
      <c r="L1345">
        <v>0</v>
      </c>
    </row>
    <row r="1346" spans="1:12" hidden="1" x14ac:dyDescent="0.35">
      <c r="A1346">
        <v>0</v>
      </c>
      <c r="B1346">
        <v>2021</v>
      </c>
      <c r="C1346">
        <v>1376577247</v>
      </c>
      <c r="D1346" t="s">
        <v>80</v>
      </c>
      <c r="E1346">
        <v>88</v>
      </c>
      <c r="F1346">
        <v>31</v>
      </c>
      <c r="G1346">
        <v>41</v>
      </c>
      <c r="H1346">
        <v>10</v>
      </c>
      <c r="J1346">
        <v>0</v>
      </c>
      <c r="K1346">
        <v>0</v>
      </c>
      <c r="L1346">
        <v>0</v>
      </c>
    </row>
    <row r="1347" spans="1:12" hidden="1" x14ac:dyDescent="0.35">
      <c r="A1347">
        <v>1</v>
      </c>
      <c r="B1347">
        <v>2021</v>
      </c>
      <c r="C1347">
        <v>1114954682</v>
      </c>
      <c r="D1347" t="s">
        <v>24</v>
      </c>
      <c r="E1347">
        <v>5</v>
      </c>
      <c r="F1347">
        <v>2</v>
      </c>
      <c r="G1347">
        <v>2</v>
      </c>
      <c r="H1347">
        <v>1</v>
      </c>
      <c r="I1347">
        <v>18551.189999999999</v>
      </c>
      <c r="J1347">
        <v>8774.68</v>
      </c>
      <c r="K1347">
        <v>7671.69</v>
      </c>
      <c r="L1347">
        <v>4387.34</v>
      </c>
    </row>
    <row r="1348" spans="1:12" hidden="1" x14ac:dyDescent="0.35">
      <c r="A1348">
        <v>0</v>
      </c>
      <c r="B1348">
        <v>2021</v>
      </c>
      <c r="C1348">
        <v>1033124961</v>
      </c>
      <c r="D1348" t="s">
        <v>122</v>
      </c>
      <c r="E1348">
        <v>51</v>
      </c>
      <c r="F1348">
        <v>15</v>
      </c>
      <c r="G1348">
        <v>27</v>
      </c>
      <c r="H1348">
        <v>3</v>
      </c>
      <c r="J1348">
        <v>0</v>
      </c>
      <c r="K1348">
        <v>0</v>
      </c>
      <c r="L1348">
        <v>0</v>
      </c>
    </row>
    <row r="1349" spans="1:12" hidden="1" x14ac:dyDescent="0.35">
      <c r="A1349">
        <v>1</v>
      </c>
      <c r="B1349">
        <v>2019</v>
      </c>
      <c r="C1349">
        <v>1326046467</v>
      </c>
      <c r="D1349" t="s">
        <v>5</v>
      </c>
      <c r="E1349">
        <v>1387</v>
      </c>
      <c r="F1349">
        <v>528</v>
      </c>
      <c r="G1349">
        <v>728</v>
      </c>
      <c r="H1349">
        <v>175</v>
      </c>
      <c r="I1349">
        <v>7565178.1299999999</v>
      </c>
      <c r="J1349">
        <v>3581490.27</v>
      </c>
      <c r="K1349">
        <v>3770188.55</v>
      </c>
      <c r="L1349">
        <v>1219722.99</v>
      </c>
    </row>
    <row r="1350" spans="1:12" hidden="1" x14ac:dyDescent="0.35">
      <c r="A1350">
        <v>1</v>
      </c>
      <c r="B1350">
        <v>2019</v>
      </c>
      <c r="C1350">
        <v>1588697296</v>
      </c>
      <c r="D1350" t="s">
        <v>281</v>
      </c>
      <c r="E1350">
        <v>1</v>
      </c>
      <c r="F1350">
        <v>0</v>
      </c>
      <c r="G1350">
        <v>0</v>
      </c>
      <c r="H1350">
        <v>0</v>
      </c>
      <c r="I1350">
        <v>0</v>
      </c>
      <c r="J1350">
        <v>0</v>
      </c>
      <c r="K1350">
        <v>0</v>
      </c>
      <c r="L1350">
        <v>0</v>
      </c>
    </row>
    <row r="1351" spans="1:12" hidden="1" x14ac:dyDescent="0.35">
      <c r="A1351">
        <v>1</v>
      </c>
      <c r="B1351">
        <v>2020</v>
      </c>
      <c r="C1351">
        <v>1609983790</v>
      </c>
      <c r="D1351" t="s">
        <v>232</v>
      </c>
      <c r="E1351">
        <v>2</v>
      </c>
      <c r="F1351">
        <v>0</v>
      </c>
      <c r="G1351">
        <v>2</v>
      </c>
      <c r="H1351">
        <v>0</v>
      </c>
      <c r="I1351">
        <v>11848.6</v>
      </c>
      <c r="J1351">
        <v>0</v>
      </c>
      <c r="K1351">
        <v>11848.6</v>
      </c>
      <c r="L1351">
        <v>0</v>
      </c>
    </row>
    <row r="1352" spans="1:12" hidden="1" x14ac:dyDescent="0.35">
      <c r="A1352">
        <v>1</v>
      </c>
      <c r="B1352">
        <v>2020</v>
      </c>
      <c r="C1352">
        <v>1679587679</v>
      </c>
      <c r="D1352" t="s">
        <v>183</v>
      </c>
      <c r="E1352">
        <v>1246</v>
      </c>
      <c r="F1352">
        <v>459</v>
      </c>
      <c r="G1352">
        <v>633</v>
      </c>
      <c r="H1352">
        <v>143</v>
      </c>
      <c r="I1352">
        <v>9575586.4499999993</v>
      </c>
      <c r="J1352">
        <v>4449134.9800000004</v>
      </c>
      <c r="K1352">
        <v>4515224.4800000004</v>
      </c>
      <c r="L1352">
        <v>1308527.07</v>
      </c>
    </row>
    <row r="1353" spans="1:12" hidden="1" x14ac:dyDescent="0.35">
      <c r="A1353">
        <v>1</v>
      </c>
      <c r="B1353">
        <v>2019</v>
      </c>
      <c r="C1353">
        <v>1295789907</v>
      </c>
      <c r="D1353" t="s">
        <v>124</v>
      </c>
      <c r="E1353">
        <v>1</v>
      </c>
      <c r="F1353">
        <v>0</v>
      </c>
      <c r="G1353">
        <v>0</v>
      </c>
      <c r="H1353">
        <v>0</v>
      </c>
      <c r="I1353">
        <v>5492.95</v>
      </c>
      <c r="J1353">
        <v>0</v>
      </c>
      <c r="K1353">
        <v>0</v>
      </c>
      <c r="L1353">
        <v>0</v>
      </c>
    </row>
    <row r="1354" spans="1:12" hidden="1" x14ac:dyDescent="0.35">
      <c r="A1354">
        <v>1</v>
      </c>
      <c r="B1354">
        <v>2019</v>
      </c>
      <c r="C1354">
        <v>1114925567</v>
      </c>
      <c r="D1354" t="s">
        <v>342</v>
      </c>
      <c r="E1354">
        <v>700</v>
      </c>
      <c r="F1354">
        <v>270</v>
      </c>
      <c r="G1354">
        <v>323</v>
      </c>
      <c r="H1354">
        <v>75</v>
      </c>
      <c r="I1354">
        <v>3974753.73</v>
      </c>
      <c r="J1354">
        <v>1959141.47</v>
      </c>
      <c r="K1354">
        <v>1665686.82</v>
      </c>
      <c r="L1354">
        <v>519514.08</v>
      </c>
    </row>
    <row r="1355" spans="1:12" hidden="1" x14ac:dyDescent="0.35">
      <c r="A1355">
        <v>1</v>
      </c>
      <c r="B1355">
        <v>2019</v>
      </c>
      <c r="C1355">
        <v>1568548782</v>
      </c>
      <c r="D1355" t="s">
        <v>245</v>
      </c>
      <c r="E1355">
        <v>157</v>
      </c>
      <c r="F1355">
        <v>61</v>
      </c>
      <c r="G1355">
        <v>80</v>
      </c>
      <c r="H1355">
        <v>20</v>
      </c>
      <c r="I1355">
        <v>1007244.92</v>
      </c>
      <c r="J1355">
        <v>487866.92</v>
      </c>
      <c r="K1355">
        <v>500010.18</v>
      </c>
      <c r="L1355">
        <v>169605.77</v>
      </c>
    </row>
    <row r="1356" spans="1:12" hidden="1" x14ac:dyDescent="0.35">
      <c r="A1356">
        <v>1</v>
      </c>
      <c r="B1356">
        <v>2020</v>
      </c>
      <c r="C1356">
        <v>1568407310</v>
      </c>
      <c r="D1356" t="s">
        <v>301</v>
      </c>
      <c r="E1356">
        <v>1</v>
      </c>
      <c r="F1356">
        <v>1</v>
      </c>
      <c r="G1356">
        <v>0</v>
      </c>
      <c r="H1356">
        <v>0</v>
      </c>
      <c r="I1356">
        <v>0</v>
      </c>
      <c r="J1356">
        <v>0</v>
      </c>
      <c r="K1356">
        <v>0</v>
      </c>
      <c r="L1356">
        <v>0</v>
      </c>
    </row>
    <row r="1357" spans="1:12" hidden="1" x14ac:dyDescent="0.35">
      <c r="A1357">
        <v>1</v>
      </c>
      <c r="B1357">
        <v>2019</v>
      </c>
      <c r="C1357">
        <v>1952332801</v>
      </c>
      <c r="D1357" t="s">
        <v>6</v>
      </c>
      <c r="E1357">
        <v>1416</v>
      </c>
      <c r="F1357">
        <v>442</v>
      </c>
      <c r="G1357">
        <v>700</v>
      </c>
      <c r="H1357">
        <v>148</v>
      </c>
      <c r="I1357">
        <v>11333419.25</v>
      </c>
      <c r="J1357">
        <v>4432323.92</v>
      </c>
      <c r="K1357">
        <v>5312971.9800000004</v>
      </c>
      <c r="L1357">
        <v>1453502.27</v>
      </c>
    </row>
    <row r="1358" spans="1:12" hidden="1" x14ac:dyDescent="0.35">
      <c r="A1358">
        <v>0</v>
      </c>
      <c r="B1358">
        <v>2020</v>
      </c>
      <c r="C1358">
        <v>1104234376</v>
      </c>
      <c r="D1358" t="s">
        <v>22</v>
      </c>
      <c r="E1358">
        <v>14</v>
      </c>
      <c r="F1358">
        <v>2</v>
      </c>
      <c r="G1358">
        <v>9</v>
      </c>
      <c r="H1358">
        <v>2</v>
      </c>
      <c r="J1358">
        <v>0</v>
      </c>
      <c r="K1358">
        <v>0</v>
      </c>
      <c r="L1358">
        <v>0</v>
      </c>
    </row>
    <row r="1359" spans="1:12" hidden="1" x14ac:dyDescent="0.35">
      <c r="A1359">
        <v>1</v>
      </c>
      <c r="B1359">
        <v>2021</v>
      </c>
      <c r="C1359">
        <v>1568459436</v>
      </c>
      <c r="D1359" t="s">
        <v>107</v>
      </c>
      <c r="E1359">
        <v>7</v>
      </c>
      <c r="F1359">
        <v>0</v>
      </c>
      <c r="G1359">
        <v>2</v>
      </c>
      <c r="H1359">
        <v>0</v>
      </c>
      <c r="I1359">
        <v>31643.040000000001</v>
      </c>
      <c r="J1359">
        <v>0</v>
      </c>
      <c r="K1359">
        <v>10657.25</v>
      </c>
      <c r="L1359">
        <v>0</v>
      </c>
    </row>
    <row r="1360" spans="1:12" hidden="1" x14ac:dyDescent="0.35">
      <c r="A1360">
        <v>1</v>
      </c>
      <c r="B1360">
        <v>2020</v>
      </c>
      <c r="C1360">
        <v>1447233788</v>
      </c>
      <c r="D1360" t="s">
        <v>60</v>
      </c>
      <c r="E1360">
        <v>5</v>
      </c>
      <c r="F1360">
        <v>3</v>
      </c>
      <c r="G1360">
        <v>3</v>
      </c>
      <c r="H1360">
        <v>1</v>
      </c>
      <c r="I1360">
        <v>24061.09</v>
      </c>
      <c r="J1360">
        <v>15245.23</v>
      </c>
      <c r="K1360">
        <v>20538.84</v>
      </c>
      <c r="L1360">
        <v>11722.98</v>
      </c>
    </row>
    <row r="1361" spans="1:12" hidden="1" x14ac:dyDescent="0.35">
      <c r="A1361">
        <v>0</v>
      </c>
      <c r="B1361">
        <v>2021</v>
      </c>
      <c r="C1361">
        <v>1801857172</v>
      </c>
      <c r="D1361" t="s">
        <v>111</v>
      </c>
      <c r="E1361">
        <v>50</v>
      </c>
      <c r="F1361">
        <v>19</v>
      </c>
      <c r="G1361">
        <v>31</v>
      </c>
      <c r="H1361">
        <v>9</v>
      </c>
      <c r="J1361">
        <v>0</v>
      </c>
      <c r="K1361">
        <v>0</v>
      </c>
      <c r="L1361">
        <v>0</v>
      </c>
    </row>
    <row r="1362" spans="1:12" hidden="1" x14ac:dyDescent="0.35">
      <c r="A1362">
        <v>1</v>
      </c>
      <c r="B1362">
        <v>2020</v>
      </c>
      <c r="C1362">
        <v>1710491253</v>
      </c>
      <c r="D1362" t="s">
        <v>3696</v>
      </c>
      <c r="E1362">
        <v>1</v>
      </c>
      <c r="F1362">
        <v>0</v>
      </c>
      <c r="G1362">
        <v>0</v>
      </c>
      <c r="H1362">
        <v>0</v>
      </c>
      <c r="I1362">
        <v>0</v>
      </c>
      <c r="J1362">
        <v>0</v>
      </c>
      <c r="K1362">
        <v>0</v>
      </c>
      <c r="L1362">
        <v>0</v>
      </c>
    </row>
    <row r="1363" spans="1:12" hidden="1" x14ac:dyDescent="0.35">
      <c r="A1363">
        <v>1</v>
      </c>
      <c r="B1363">
        <v>2021</v>
      </c>
      <c r="C1363">
        <v>1124032982</v>
      </c>
      <c r="D1363" t="s">
        <v>56</v>
      </c>
      <c r="E1363">
        <v>830</v>
      </c>
      <c r="F1363">
        <v>289</v>
      </c>
      <c r="G1363">
        <v>356</v>
      </c>
      <c r="H1363">
        <v>75</v>
      </c>
      <c r="I1363">
        <v>8243960.5</v>
      </c>
      <c r="J1363">
        <v>3423022.65</v>
      </c>
      <c r="K1363">
        <v>3444677.24</v>
      </c>
      <c r="L1363">
        <v>923051.64</v>
      </c>
    </row>
    <row r="1364" spans="1:12" hidden="1" x14ac:dyDescent="0.35">
      <c r="A1364">
        <v>0</v>
      </c>
      <c r="B1364">
        <v>2019</v>
      </c>
      <c r="C1364">
        <v>1013912633</v>
      </c>
      <c r="D1364" t="s">
        <v>237</v>
      </c>
      <c r="E1364">
        <v>14</v>
      </c>
      <c r="F1364">
        <v>3</v>
      </c>
      <c r="G1364">
        <v>10</v>
      </c>
      <c r="H1364">
        <v>2</v>
      </c>
      <c r="J1364">
        <v>0</v>
      </c>
      <c r="K1364">
        <v>0</v>
      </c>
      <c r="L1364">
        <v>0</v>
      </c>
    </row>
    <row r="1365" spans="1:12" hidden="1" x14ac:dyDescent="0.35">
      <c r="A1365">
        <v>0</v>
      </c>
      <c r="B1365">
        <v>2021</v>
      </c>
      <c r="C1365">
        <v>1609875772</v>
      </c>
      <c r="D1365" t="s">
        <v>49</v>
      </c>
      <c r="E1365">
        <v>44</v>
      </c>
      <c r="F1365">
        <v>19</v>
      </c>
      <c r="G1365">
        <v>19</v>
      </c>
      <c r="H1365">
        <v>6</v>
      </c>
      <c r="J1365">
        <v>0</v>
      </c>
      <c r="K1365">
        <v>0</v>
      </c>
      <c r="L1365">
        <v>0</v>
      </c>
    </row>
    <row r="1366" spans="1:12" hidden="1" x14ac:dyDescent="0.35">
      <c r="A1366">
        <v>0</v>
      </c>
      <c r="B1366">
        <v>2020</v>
      </c>
      <c r="C1366">
        <v>1720042203</v>
      </c>
      <c r="D1366" t="s">
        <v>303</v>
      </c>
      <c r="E1366">
        <v>1</v>
      </c>
      <c r="F1366">
        <v>1</v>
      </c>
      <c r="G1366">
        <v>1</v>
      </c>
      <c r="H1366">
        <v>1</v>
      </c>
    </row>
    <row r="1367" spans="1:12" hidden="1" x14ac:dyDescent="0.35">
      <c r="A1367">
        <v>0</v>
      </c>
      <c r="B1367">
        <v>2020</v>
      </c>
      <c r="C1367">
        <v>1376546440</v>
      </c>
      <c r="D1367" t="s">
        <v>59</v>
      </c>
      <c r="E1367">
        <v>22</v>
      </c>
      <c r="F1367">
        <v>7</v>
      </c>
      <c r="G1367">
        <v>15</v>
      </c>
      <c r="H1367">
        <v>3</v>
      </c>
      <c r="J1367">
        <v>0</v>
      </c>
      <c r="K1367">
        <v>0</v>
      </c>
      <c r="L1367">
        <v>0</v>
      </c>
    </row>
    <row r="1368" spans="1:12" hidden="1" x14ac:dyDescent="0.35">
      <c r="A1368">
        <v>1</v>
      </c>
      <c r="B1368">
        <v>2021</v>
      </c>
      <c r="C1368">
        <v>1952326977</v>
      </c>
      <c r="D1368" t="s">
        <v>3709</v>
      </c>
      <c r="E1368">
        <v>1</v>
      </c>
      <c r="F1368">
        <v>0</v>
      </c>
      <c r="G1368">
        <v>1</v>
      </c>
      <c r="H1368">
        <v>0</v>
      </c>
      <c r="I1368">
        <v>0</v>
      </c>
      <c r="J1368">
        <v>0</v>
      </c>
      <c r="K1368">
        <v>0</v>
      </c>
      <c r="L1368">
        <v>0</v>
      </c>
    </row>
    <row r="1369" spans="1:12" hidden="1" x14ac:dyDescent="0.35">
      <c r="A1369">
        <v>1</v>
      </c>
      <c r="B1369">
        <v>2019</v>
      </c>
      <c r="C1369">
        <v>1083621130</v>
      </c>
      <c r="D1369" t="s">
        <v>298</v>
      </c>
      <c r="E1369">
        <v>2</v>
      </c>
      <c r="F1369">
        <v>0</v>
      </c>
      <c r="G1369">
        <v>1</v>
      </c>
      <c r="H1369">
        <v>0</v>
      </c>
      <c r="I1369">
        <v>10834.97</v>
      </c>
      <c r="J1369">
        <v>0</v>
      </c>
      <c r="K1369">
        <v>5187.57</v>
      </c>
      <c r="L1369">
        <v>0</v>
      </c>
    </row>
    <row r="1370" spans="1:12" hidden="1" x14ac:dyDescent="0.35">
      <c r="A1370">
        <v>0</v>
      </c>
      <c r="B1370">
        <v>2019</v>
      </c>
      <c r="C1370">
        <v>1962408203</v>
      </c>
      <c r="D1370" t="s">
        <v>259</v>
      </c>
      <c r="E1370">
        <v>32</v>
      </c>
      <c r="F1370">
        <v>10</v>
      </c>
      <c r="G1370">
        <v>16</v>
      </c>
      <c r="H1370">
        <v>2</v>
      </c>
      <c r="J1370">
        <v>0</v>
      </c>
      <c r="K1370">
        <v>0</v>
      </c>
      <c r="L1370">
        <v>0</v>
      </c>
    </row>
    <row r="1371" spans="1:12" hidden="1" x14ac:dyDescent="0.35">
      <c r="A1371">
        <v>0</v>
      </c>
      <c r="B1371">
        <v>2020</v>
      </c>
      <c r="C1371">
        <v>1952332801</v>
      </c>
      <c r="D1371" t="s">
        <v>6</v>
      </c>
      <c r="E1371">
        <v>96</v>
      </c>
      <c r="F1371">
        <v>24</v>
      </c>
      <c r="G1371">
        <v>46</v>
      </c>
      <c r="H1371">
        <v>7</v>
      </c>
      <c r="J1371">
        <v>0</v>
      </c>
      <c r="K1371">
        <v>0</v>
      </c>
      <c r="L1371">
        <v>0</v>
      </c>
    </row>
    <row r="1372" spans="1:12" hidden="1" x14ac:dyDescent="0.35">
      <c r="A1372">
        <v>1</v>
      </c>
      <c r="B1372">
        <v>2020</v>
      </c>
      <c r="C1372">
        <v>1548378235</v>
      </c>
      <c r="D1372" t="s">
        <v>207</v>
      </c>
      <c r="E1372">
        <v>1</v>
      </c>
      <c r="F1372">
        <v>1</v>
      </c>
      <c r="G1372">
        <v>1</v>
      </c>
      <c r="H1372">
        <v>1</v>
      </c>
      <c r="I1372">
        <v>4609.68</v>
      </c>
      <c r="J1372">
        <v>4609.68</v>
      </c>
      <c r="K1372">
        <v>4609.68</v>
      </c>
      <c r="L1372">
        <v>4609.68</v>
      </c>
    </row>
    <row r="1373" spans="1:12" hidden="1" x14ac:dyDescent="0.35">
      <c r="A1373">
        <v>1</v>
      </c>
      <c r="B1373">
        <v>2019</v>
      </c>
      <c r="C1373">
        <v>1669530069</v>
      </c>
      <c r="D1373" t="s">
        <v>305</v>
      </c>
      <c r="E1373">
        <v>3</v>
      </c>
      <c r="F1373">
        <v>0</v>
      </c>
      <c r="G1373">
        <v>1</v>
      </c>
      <c r="H1373">
        <v>0</v>
      </c>
      <c r="I1373">
        <v>14619.49</v>
      </c>
      <c r="J1373">
        <v>0</v>
      </c>
      <c r="K1373">
        <v>3755.64</v>
      </c>
      <c r="L1373">
        <v>0</v>
      </c>
    </row>
    <row r="1374" spans="1:12" hidden="1" x14ac:dyDescent="0.35">
      <c r="A1374">
        <v>1</v>
      </c>
      <c r="B1374">
        <v>2021</v>
      </c>
      <c r="C1374">
        <v>1336139500</v>
      </c>
      <c r="D1374" t="s">
        <v>215</v>
      </c>
      <c r="E1374">
        <v>6</v>
      </c>
      <c r="F1374">
        <v>1</v>
      </c>
      <c r="G1374">
        <v>1</v>
      </c>
      <c r="H1374">
        <v>0</v>
      </c>
      <c r="I1374">
        <v>21236.39</v>
      </c>
      <c r="J1374">
        <v>5815.98</v>
      </c>
      <c r="K1374">
        <v>2590.23</v>
      </c>
      <c r="L1374">
        <v>0</v>
      </c>
    </row>
    <row r="1375" spans="1:12" hidden="1" x14ac:dyDescent="0.35">
      <c r="A1375">
        <v>1</v>
      </c>
      <c r="B1375">
        <v>2020</v>
      </c>
      <c r="C1375">
        <v>1902834880</v>
      </c>
      <c r="D1375" t="s">
        <v>54</v>
      </c>
      <c r="E1375">
        <v>2</v>
      </c>
      <c r="F1375">
        <v>1</v>
      </c>
      <c r="G1375">
        <v>2</v>
      </c>
      <c r="H1375">
        <v>1</v>
      </c>
      <c r="I1375">
        <v>4019.08</v>
      </c>
      <c r="J1375">
        <v>0</v>
      </c>
      <c r="K1375">
        <v>4019.08</v>
      </c>
      <c r="L1375">
        <v>0</v>
      </c>
    </row>
    <row r="1376" spans="1:12" hidden="1" x14ac:dyDescent="0.35">
      <c r="A1376">
        <v>1</v>
      </c>
      <c r="B1376">
        <v>2019</v>
      </c>
      <c r="C1376">
        <v>1871678458</v>
      </c>
      <c r="D1376" t="s">
        <v>131</v>
      </c>
      <c r="E1376">
        <v>322</v>
      </c>
      <c r="F1376">
        <v>87</v>
      </c>
      <c r="G1376">
        <v>136</v>
      </c>
      <c r="H1376">
        <v>21</v>
      </c>
      <c r="I1376">
        <v>1348896.75</v>
      </c>
      <c r="J1376">
        <v>436112.63</v>
      </c>
      <c r="K1376">
        <v>560205.99</v>
      </c>
      <c r="L1376">
        <v>113056.78</v>
      </c>
    </row>
    <row r="1377" spans="1:12" hidden="1" x14ac:dyDescent="0.35">
      <c r="A1377">
        <v>0</v>
      </c>
      <c r="B1377">
        <v>2020</v>
      </c>
      <c r="C1377">
        <v>1740287531</v>
      </c>
      <c r="D1377" t="s">
        <v>165</v>
      </c>
      <c r="E1377">
        <v>14</v>
      </c>
      <c r="F1377">
        <v>2</v>
      </c>
      <c r="G1377">
        <v>6</v>
      </c>
      <c r="H1377">
        <v>0</v>
      </c>
      <c r="J1377">
        <v>0</v>
      </c>
      <c r="K1377">
        <v>0</v>
      </c>
      <c r="L1377">
        <v>0</v>
      </c>
    </row>
    <row r="1378" spans="1:12" hidden="1" x14ac:dyDescent="0.35">
      <c r="A1378">
        <v>1</v>
      </c>
      <c r="B1378">
        <v>2019</v>
      </c>
      <c r="C1378">
        <v>1063525152</v>
      </c>
      <c r="D1378" t="s">
        <v>103</v>
      </c>
      <c r="E1378">
        <v>2</v>
      </c>
      <c r="F1378">
        <v>0</v>
      </c>
      <c r="G1378">
        <v>0</v>
      </c>
      <c r="H1378">
        <v>0</v>
      </c>
      <c r="I1378">
        <v>11725.15</v>
      </c>
      <c r="J1378">
        <v>0</v>
      </c>
      <c r="K1378">
        <v>0</v>
      </c>
      <c r="L1378">
        <v>0</v>
      </c>
    </row>
    <row r="1379" spans="1:12" hidden="1" x14ac:dyDescent="0.35">
      <c r="A1379">
        <v>1</v>
      </c>
      <c r="B1379">
        <v>2020</v>
      </c>
      <c r="C1379">
        <v>1346380870</v>
      </c>
      <c r="D1379" t="s">
        <v>197</v>
      </c>
      <c r="E1379">
        <v>430</v>
      </c>
      <c r="F1379">
        <v>145</v>
      </c>
      <c r="G1379">
        <v>216</v>
      </c>
      <c r="H1379">
        <v>46</v>
      </c>
      <c r="I1379">
        <v>2160769.9500000002</v>
      </c>
      <c r="J1379">
        <v>914147.03</v>
      </c>
      <c r="K1379">
        <v>1063861.99</v>
      </c>
      <c r="L1379">
        <v>324038.33</v>
      </c>
    </row>
    <row r="1380" spans="1:12" hidden="1" x14ac:dyDescent="0.35">
      <c r="A1380">
        <v>1</v>
      </c>
      <c r="B1380">
        <v>2019</v>
      </c>
      <c r="C1380">
        <v>1629087580</v>
      </c>
      <c r="D1380" t="s">
        <v>137</v>
      </c>
      <c r="E1380">
        <v>307</v>
      </c>
      <c r="F1380">
        <v>91</v>
      </c>
      <c r="G1380">
        <v>158</v>
      </c>
      <c r="H1380">
        <v>43</v>
      </c>
      <c r="I1380">
        <v>1206867.8700000001</v>
      </c>
      <c r="J1380">
        <v>441885.96</v>
      </c>
      <c r="K1380">
        <v>635204.39</v>
      </c>
      <c r="L1380">
        <v>229506.48</v>
      </c>
    </row>
    <row r="1381" spans="1:12" hidden="1" x14ac:dyDescent="0.35">
      <c r="A1381">
        <v>1</v>
      </c>
      <c r="B1381">
        <v>2021</v>
      </c>
      <c r="C1381">
        <v>1619341716</v>
      </c>
      <c r="D1381" t="s">
        <v>67</v>
      </c>
      <c r="E1381">
        <v>2792</v>
      </c>
      <c r="F1381">
        <v>653</v>
      </c>
      <c r="G1381">
        <v>1172</v>
      </c>
      <c r="H1381">
        <v>174</v>
      </c>
      <c r="I1381">
        <v>20375206.530000001</v>
      </c>
      <c r="J1381">
        <v>6026126.6299999999</v>
      </c>
      <c r="K1381">
        <v>8224317.2400000002</v>
      </c>
      <c r="L1381">
        <v>1645905.12</v>
      </c>
    </row>
    <row r="1382" spans="1:12" hidden="1" x14ac:dyDescent="0.35">
      <c r="A1382">
        <v>1</v>
      </c>
      <c r="B1382">
        <v>2021</v>
      </c>
      <c r="C1382">
        <v>1306938071</v>
      </c>
      <c r="D1382" t="s">
        <v>3697</v>
      </c>
      <c r="E1382">
        <v>13</v>
      </c>
      <c r="F1382">
        <v>3</v>
      </c>
      <c r="G1382">
        <v>3</v>
      </c>
      <c r="H1382">
        <v>1</v>
      </c>
      <c r="I1382">
        <v>57281.33</v>
      </c>
      <c r="J1382">
        <v>17080.330000000002</v>
      </c>
      <c r="K1382">
        <v>18437.669999999998</v>
      </c>
      <c r="L1382">
        <v>8430.61</v>
      </c>
    </row>
    <row r="1383" spans="1:12" hidden="1" x14ac:dyDescent="0.35">
      <c r="A1383">
        <v>1</v>
      </c>
      <c r="B1383">
        <v>2021</v>
      </c>
      <c r="C1383">
        <v>1508815333</v>
      </c>
      <c r="D1383" t="s">
        <v>164</v>
      </c>
      <c r="E1383">
        <v>662</v>
      </c>
      <c r="F1383">
        <v>179</v>
      </c>
      <c r="G1383">
        <v>272</v>
      </c>
      <c r="H1383">
        <v>34</v>
      </c>
      <c r="I1383">
        <v>2982965.96</v>
      </c>
      <c r="J1383">
        <v>1014842.41</v>
      </c>
      <c r="K1383">
        <v>1146223.1399999999</v>
      </c>
      <c r="L1383">
        <v>187456.84</v>
      </c>
    </row>
    <row r="1384" spans="1:12" hidden="1" x14ac:dyDescent="0.35">
      <c r="A1384">
        <v>0</v>
      </c>
      <c r="B1384">
        <v>2019</v>
      </c>
      <c r="C1384">
        <v>1982625661</v>
      </c>
      <c r="D1384" t="s">
        <v>277</v>
      </c>
      <c r="E1384">
        <v>27</v>
      </c>
      <c r="F1384">
        <v>6</v>
      </c>
      <c r="G1384">
        <v>16</v>
      </c>
      <c r="H1384">
        <v>2</v>
      </c>
      <c r="J1384">
        <v>0</v>
      </c>
      <c r="K1384">
        <v>0</v>
      </c>
      <c r="L1384">
        <v>0</v>
      </c>
    </row>
    <row r="1385" spans="1:12" hidden="1" x14ac:dyDescent="0.35">
      <c r="A1385">
        <v>1</v>
      </c>
      <c r="B1385">
        <v>2021</v>
      </c>
      <c r="C1385">
        <v>1073535027</v>
      </c>
      <c r="D1385" t="s">
        <v>148</v>
      </c>
      <c r="E1385">
        <v>991</v>
      </c>
      <c r="F1385">
        <v>294</v>
      </c>
      <c r="G1385">
        <v>478</v>
      </c>
      <c r="H1385">
        <v>62</v>
      </c>
      <c r="I1385">
        <v>8505590.9000000004</v>
      </c>
      <c r="J1385">
        <v>3158727.38</v>
      </c>
      <c r="K1385">
        <v>3568726.97</v>
      </c>
      <c r="L1385">
        <v>636116.56000000006</v>
      </c>
    </row>
    <row r="1386" spans="1:12" hidden="1" x14ac:dyDescent="0.35">
      <c r="A1386">
        <v>1</v>
      </c>
      <c r="B1386">
        <v>2020</v>
      </c>
      <c r="C1386">
        <v>1548624851</v>
      </c>
      <c r="D1386" t="s">
        <v>302</v>
      </c>
      <c r="E1386">
        <v>1</v>
      </c>
      <c r="F1386">
        <v>1</v>
      </c>
      <c r="G1386">
        <v>0</v>
      </c>
      <c r="H1386">
        <v>0</v>
      </c>
      <c r="I1386">
        <v>6059.31</v>
      </c>
      <c r="J1386">
        <v>6059.31</v>
      </c>
      <c r="K1386">
        <v>0</v>
      </c>
      <c r="L1386">
        <v>0</v>
      </c>
    </row>
    <row r="1387" spans="1:12" hidden="1" x14ac:dyDescent="0.35">
      <c r="A1387">
        <v>1</v>
      </c>
      <c r="B1387">
        <v>2020</v>
      </c>
      <c r="C1387">
        <v>1861435042</v>
      </c>
      <c r="D1387" t="s">
        <v>222</v>
      </c>
      <c r="E1387">
        <v>15</v>
      </c>
      <c r="F1387">
        <v>5</v>
      </c>
      <c r="G1387">
        <v>6</v>
      </c>
      <c r="H1387">
        <v>0</v>
      </c>
      <c r="I1387">
        <v>71389.45</v>
      </c>
      <c r="J1387">
        <v>29948.21</v>
      </c>
      <c r="K1387">
        <v>24602.78</v>
      </c>
      <c r="L1387">
        <v>0</v>
      </c>
    </row>
    <row r="1388" spans="1:12" hidden="1" x14ac:dyDescent="0.35">
      <c r="A1388">
        <v>0</v>
      </c>
      <c r="B1388">
        <v>2019</v>
      </c>
      <c r="C1388">
        <v>1033124961</v>
      </c>
      <c r="D1388" t="s">
        <v>122</v>
      </c>
      <c r="E1388">
        <v>96</v>
      </c>
      <c r="F1388">
        <v>39</v>
      </c>
      <c r="G1388">
        <v>55</v>
      </c>
      <c r="H1388">
        <v>14</v>
      </c>
      <c r="J1388">
        <v>0</v>
      </c>
      <c r="K1388">
        <v>0</v>
      </c>
      <c r="L1388">
        <v>0</v>
      </c>
    </row>
    <row r="1389" spans="1:12" hidden="1" x14ac:dyDescent="0.35">
      <c r="A1389">
        <v>1</v>
      </c>
      <c r="B1389">
        <v>2019</v>
      </c>
      <c r="C1389">
        <v>1164400131</v>
      </c>
      <c r="D1389" t="s">
        <v>193</v>
      </c>
      <c r="E1389">
        <v>11</v>
      </c>
      <c r="F1389">
        <v>2</v>
      </c>
      <c r="G1389">
        <v>3</v>
      </c>
      <c r="H1389">
        <v>0</v>
      </c>
      <c r="I1389">
        <v>53517.4</v>
      </c>
      <c r="J1389">
        <v>10525.86</v>
      </c>
      <c r="K1389">
        <v>15038.58</v>
      </c>
      <c r="L1389">
        <v>0</v>
      </c>
    </row>
    <row r="1390" spans="1:12" hidden="1" x14ac:dyDescent="0.35">
      <c r="A1390">
        <v>1</v>
      </c>
      <c r="B1390">
        <v>2019</v>
      </c>
      <c r="C1390">
        <v>1457456279</v>
      </c>
      <c r="D1390" t="s">
        <v>248</v>
      </c>
      <c r="E1390">
        <v>57</v>
      </c>
      <c r="F1390">
        <v>11</v>
      </c>
      <c r="G1390">
        <v>14</v>
      </c>
      <c r="H1390">
        <v>2</v>
      </c>
      <c r="I1390">
        <v>304669.39</v>
      </c>
      <c r="J1390">
        <v>72684.710000000006</v>
      </c>
      <c r="K1390">
        <v>79830.600000000006</v>
      </c>
      <c r="L1390">
        <v>12951.34</v>
      </c>
    </row>
    <row r="1391" spans="1:12" hidden="1" x14ac:dyDescent="0.35">
      <c r="A1391">
        <v>0</v>
      </c>
      <c r="B1391">
        <v>2021</v>
      </c>
      <c r="C1391">
        <v>1063426377</v>
      </c>
      <c r="D1391" t="s">
        <v>316</v>
      </c>
      <c r="E1391">
        <v>89</v>
      </c>
      <c r="F1391">
        <v>32</v>
      </c>
      <c r="G1391">
        <v>49</v>
      </c>
      <c r="H1391">
        <v>9</v>
      </c>
      <c r="J1391">
        <v>0</v>
      </c>
      <c r="K1391">
        <v>0</v>
      </c>
      <c r="L1391">
        <v>0</v>
      </c>
    </row>
    <row r="1392" spans="1:12" hidden="1" x14ac:dyDescent="0.35">
      <c r="A1392">
        <v>1</v>
      </c>
      <c r="B1392">
        <v>2020</v>
      </c>
      <c r="C1392">
        <v>1982784534</v>
      </c>
      <c r="D1392" t="s">
        <v>299</v>
      </c>
      <c r="E1392">
        <v>2</v>
      </c>
      <c r="F1392">
        <v>0</v>
      </c>
      <c r="G1392">
        <v>2</v>
      </c>
      <c r="H1392">
        <v>0</v>
      </c>
      <c r="I1392">
        <v>8266.1</v>
      </c>
      <c r="J1392">
        <v>0</v>
      </c>
      <c r="K1392">
        <v>8266.1</v>
      </c>
      <c r="L1392">
        <v>0</v>
      </c>
    </row>
    <row r="1393" spans="1:12" hidden="1" x14ac:dyDescent="0.35">
      <c r="A1393">
        <v>1</v>
      </c>
      <c r="B1393">
        <v>2020</v>
      </c>
      <c r="C1393">
        <v>1245370717</v>
      </c>
      <c r="D1393" t="s">
        <v>123</v>
      </c>
      <c r="E1393">
        <v>971</v>
      </c>
      <c r="F1393">
        <v>365</v>
      </c>
      <c r="G1393">
        <v>460</v>
      </c>
      <c r="H1393">
        <v>110</v>
      </c>
      <c r="I1393">
        <v>6050765.7800000003</v>
      </c>
      <c r="J1393">
        <v>2851429.74</v>
      </c>
      <c r="K1393">
        <v>2655518.4500000002</v>
      </c>
      <c r="L1393">
        <v>862449.52</v>
      </c>
    </row>
    <row r="1394" spans="1:12" hidden="1" x14ac:dyDescent="0.35">
      <c r="A1394">
        <v>1</v>
      </c>
      <c r="B1394">
        <v>2019</v>
      </c>
      <c r="C1394">
        <v>1356528756</v>
      </c>
      <c r="D1394" t="s">
        <v>342</v>
      </c>
      <c r="E1394">
        <v>2</v>
      </c>
      <c r="F1394">
        <v>1</v>
      </c>
      <c r="G1394">
        <v>2</v>
      </c>
      <c r="H1394">
        <v>1</v>
      </c>
      <c r="I1394">
        <v>23155.03</v>
      </c>
      <c r="J1394">
        <v>13936.28</v>
      </c>
      <c r="K1394">
        <v>23155.03</v>
      </c>
      <c r="L1394">
        <v>13936.28</v>
      </c>
    </row>
    <row r="1395" spans="1:12" hidden="1" x14ac:dyDescent="0.35">
      <c r="A1395">
        <v>1</v>
      </c>
      <c r="B1395">
        <v>2021</v>
      </c>
      <c r="C1395">
        <v>1073568754</v>
      </c>
      <c r="D1395" t="s">
        <v>3606</v>
      </c>
      <c r="E1395">
        <v>1</v>
      </c>
      <c r="F1395">
        <v>0</v>
      </c>
      <c r="G1395">
        <v>0</v>
      </c>
      <c r="H1395">
        <v>0</v>
      </c>
      <c r="I1395">
        <v>0</v>
      </c>
      <c r="J1395">
        <v>0</v>
      </c>
      <c r="K1395">
        <v>0</v>
      </c>
      <c r="L1395">
        <v>0</v>
      </c>
    </row>
    <row r="1396" spans="1:12" hidden="1" x14ac:dyDescent="0.35">
      <c r="A1396">
        <v>1</v>
      </c>
      <c r="B1396">
        <v>2019</v>
      </c>
      <c r="C1396">
        <v>1972557379</v>
      </c>
      <c r="D1396" t="s">
        <v>32</v>
      </c>
      <c r="E1396">
        <v>88</v>
      </c>
      <c r="F1396">
        <v>32</v>
      </c>
      <c r="G1396">
        <v>53</v>
      </c>
      <c r="H1396">
        <v>16</v>
      </c>
      <c r="I1396">
        <v>417192.81</v>
      </c>
      <c r="J1396">
        <v>188115.18</v>
      </c>
      <c r="K1396">
        <v>251887.48</v>
      </c>
      <c r="L1396">
        <v>95024.18</v>
      </c>
    </row>
    <row r="1397" spans="1:12" hidden="1" x14ac:dyDescent="0.35">
      <c r="A1397">
        <v>1</v>
      </c>
      <c r="B1397">
        <v>2020</v>
      </c>
      <c r="C1397">
        <v>1215151154</v>
      </c>
      <c r="D1397" t="s">
        <v>342</v>
      </c>
      <c r="E1397">
        <v>1</v>
      </c>
      <c r="F1397">
        <v>0</v>
      </c>
      <c r="G1397">
        <v>0</v>
      </c>
      <c r="H1397">
        <v>0</v>
      </c>
      <c r="I1397">
        <v>3695.33</v>
      </c>
      <c r="J1397">
        <v>0</v>
      </c>
      <c r="K1397">
        <v>0</v>
      </c>
      <c r="L1397">
        <v>0</v>
      </c>
    </row>
    <row r="1398" spans="1:12" hidden="1" x14ac:dyDescent="0.35">
      <c r="A1398">
        <v>1</v>
      </c>
      <c r="B1398">
        <v>2020</v>
      </c>
      <c r="C1398">
        <v>1477599975</v>
      </c>
      <c r="D1398" t="s">
        <v>342</v>
      </c>
      <c r="E1398">
        <v>2</v>
      </c>
      <c r="F1398">
        <v>1</v>
      </c>
      <c r="G1398">
        <v>1</v>
      </c>
      <c r="H1398">
        <v>0</v>
      </c>
      <c r="I1398">
        <v>4621.3100000000004</v>
      </c>
      <c r="J1398">
        <v>1831.31</v>
      </c>
      <c r="K1398">
        <v>2790</v>
      </c>
      <c r="L1398">
        <v>0</v>
      </c>
    </row>
    <row r="1399" spans="1:12" hidden="1" x14ac:dyDescent="0.35">
      <c r="A1399">
        <v>1</v>
      </c>
      <c r="B1399">
        <v>2020</v>
      </c>
      <c r="C1399">
        <v>1063489342</v>
      </c>
      <c r="D1399" t="s">
        <v>294</v>
      </c>
      <c r="E1399">
        <v>2</v>
      </c>
      <c r="F1399">
        <v>2</v>
      </c>
      <c r="G1399">
        <v>1</v>
      </c>
      <c r="H1399">
        <v>1</v>
      </c>
      <c r="I1399">
        <v>1863.56</v>
      </c>
      <c r="J1399">
        <v>1863.56</v>
      </c>
      <c r="K1399">
        <v>0</v>
      </c>
      <c r="L1399">
        <v>0</v>
      </c>
    </row>
    <row r="1400" spans="1:12" hidden="1" x14ac:dyDescent="0.35">
      <c r="A1400">
        <v>0</v>
      </c>
      <c r="B1400">
        <v>2019</v>
      </c>
      <c r="C1400">
        <v>1518998699</v>
      </c>
      <c r="D1400" t="s">
        <v>73</v>
      </c>
      <c r="E1400">
        <v>139</v>
      </c>
      <c r="F1400">
        <v>42</v>
      </c>
      <c r="G1400">
        <v>73</v>
      </c>
      <c r="H1400">
        <v>11</v>
      </c>
      <c r="J1400">
        <v>0</v>
      </c>
      <c r="K1400">
        <v>0</v>
      </c>
      <c r="L1400">
        <v>0</v>
      </c>
    </row>
    <row r="1401" spans="1:12" hidden="1" x14ac:dyDescent="0.35">
      <c r="A1401">
        <v>1</v>
      </c>
      <c r="B1401">
        <v>2020</v>
      </c>
      <c r="C1401">
        <v>1760426969</v>
      </c>
      <c r="D1401" t="s">
        <v>74</v>
      </c>
      <c r="E1401">
        <v>4</v>
      </c>
      <c r="F1401">
        <v>1</v>
      </c>
      <c r="G1401">
        <v>3</v>
      </c>
      <c r="H1401">
        <v>1</v>
      </c>
      <c r="I1401">
        <v>16877</v>
      </c>
      <c r="J1401">
        <v>3912.93</v>
      </c>
      <c r="K1401">
        <v>12599.79</v>
      </c>
      <c r="L1401">
        <v>3912.93</v>
      </c>
    </row>
    <row r="1402" spans="1:12" hidden="1" x14ac:dyDescent="0.35">
      <c r="A1402">
        <v>1</v>
      </c>
      <c r="B1402">
        <v>2020</v>
      </c>
      <c r="C1402">
        <v>1720414154</v>
      </c>
      <c r="D1402" t="s">
        <v>189</v>
      </c>
      <c r="E1402">
        <v>146</v>
      </c>
      <c r="F1402">
        <v>38</v>
      </c>
      <c r="G1402">
        <v>86</v>
      </c>
      <c r="H1402">
        <v>17</v>
      </c>
      <c r="I1402">
        <v>795656.57</v>
      </c>
      <c r="J1402">
        <v>259006.51</v>
      </c>
      <c r="K1402">
        <v>458275.87</v>
      </c>
      <c r="L1402">
        <v>121148.87</v>
      </c>
    </row>
    <row r="1403" spans="1:12" hidden="1" x14ac:dyDescent="0.35">
      <c r="A1403">
        <v>0</v>
      </c>
      <c r="B1403">
        <v>2021</v>
      </c>
      <c r="C1403">
        <v>1619341716</v>
      </c>
      <c r="D1403" t="s">
        <v>67</v>
      </c>
      <c r="E1403">
        <v>82</v>
      </c>
      <c r="F1403">
        <v>28</v>
      </c>
      <c r="G1403">
        <v>39</v>
      </c>
      <c r="H1403">
        <v>9</v>
      </c>
      <c r="J1403">
        <v>0</v>
      </c>
      <c r="K1403">
        <v>0</v>
      </c>
      <c r="L1403">
        <v>0</v>
      </c>
    </row>
    <row r="1404" spans="1:12" hidden="1" x14ac:dyDescent="0.35">
      <c r="A1404">
        <v>1</v>
      </c>
      <c r="B1404">
        <v>2019</v>
      </c>
      <c r="C1404">
        <v>1609983790</v>
      </c>
      <c r="D1404" t="s">
        <v>232</v>
      </c>
      <c r="E1404">
        <v>5</v>
      </c>
      <c r="F1404">
        <v>0</v>
      </c>
      <c r="G1404">
        <v>2</v>
      </c>
      <c r="H1404">
        <v>0</v>
      </c>
      <c r="I1404">
        <v>19525.330000000002</v>
      </c>
      <c r="J1404">
        <v>0</v>
      </c>
      <c r="K1404">
        <v>6786.7</v>
      </c>
      <c r="L1404">
        <v>0</v>
      </c>
    </row>
    <row r="1405" spans="1:12" hidden="1" x14ac:dyDescent="0.35">
      <c r="A1405">
        <v>1</v>
      </c>
      <c r="B1405">
        <v>2019</v>
      </c>
      <c r="C1405">
        <v>1699006148</v>
      </c>
      <c r="D1405" t="s">
        <v>304</v>
      </c>
      <c r="E1405">
        <v>1</v>
      </c>
      <c r="F1405">
        <v>1</v>
      </c>
      <c r="G1405">
        <v>0</v>
      </c>
      <c r="H1405">
        <v>0</v>
      </c>
      <c r="I1405">
        <v>6930.48</v>
      </c>
      <c r="J1405">
        <v>6930.48</v>
      </c>
      <c r="K1405">
        <v>0</v>
      </c>
      <c r="L1405">
        <v>0</v>
      </c>
    </row>
    <row r="1406" spans="1:12" hidden="1" x14ac:dyDescent="0.35">
      <c r="A1406">
        <v>0</v>
      </c>
      <c r="B1406">
        <v>2020</v>
      </c>
      <c r="C1406">
        <v>1902865355</v>
      </c>
      <c r="D1406" t="s">
        <v>102</v>
      </c>
      <c r="E1406">
        <v>80</v>
      </c>
      <c r="F1406">
        <v>35</v>
      </c>
      <c r="G1406">
        <v>42</v>
      </c>
      <c r="H1406">
        <v>12</v>
      </c>
      <c r="J1406">
        <v>0</v>
      </c>
      <c r="K1406">
        <v>0</v>
      </c>
      <c r="L1406">
        <v>0</v>
      </c>
    </row>
    <row r="1407" spans="1:12" hidden="1" x14ac:dyDescent="0.35">
      <c r="A1407">
        <v>1</v>
      </c>
      <c r="B1407">
        <v>2020</v>
      </c>
      <c r="C1407">
        <v>1255334173</v>
      </c>
      <c r="D1407" t="s">
        <v>300</v>
      </c>
      <c r="E1407">
        <v>1</v>
      </c>
      <c r="F1407">
        <v>0</v>
      </c>
      <c r="G1407">
        <v>0</v>
      </c>
      <c r="H1407">
        <v>0</v>
      </c>
      <c r="I1407">
        <v>3865.28</v>
      </c>
      <c r="J1407">
        <v>0</v>
      </c>
      <c r="K1407">
        <v>0</v>
      </c>
      <c r="L1407">
        <v>0</v>
      </c>
    </row>
    <row r="1408" spans="1:12" hidden="1" x14ac:dyDescent="0.35">
      <c r="A1408">
        <v>1</v>
      </c>
      <c r="B1408">
        <v>2021</v>
      </c>
      <c r="C1408">
        <v>1336139500</v>
      </c>
      <c r="D1408" t="s">
        <v>215</v>
      </c>
      <c r="E1408">
        <v>6</v>
      </c>
      <c r="F1408">
        <v>1</v>
      </c>
      <c r="G1408">
        <v>1</v>
      </c>
      <c r="H1408">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ED70-5CE2-4749-A52D-DADEAB273BE4}">
  <dimension ref="A2:J4590"/>
  <sheetViews>
    <sheetView workbookViewId="0"/>
  </sheetViews>
  <sheetFormatPr defaultRowHeight="14.5" x14ac:dyDescent="0.35"/>
  <cols>
    <col min="1" max="1" width="11.54296875" customWidth="1"/>
    <col min="2" max="2" width="11" bestFit="1" customWidth="1"/>
    <col min="3" max="3" width="18" customWidth="1"/>
    <col min="5" max="5" width="12.1796875" customWidth="1"/>
    <col min="9" max="9" width="18.81640625" customWidth="1"/>
  </cols>
  <sheetData>
    <row r="2" spans="1:10" x14ac:dyDescent="0.35">
      <c r="A2" t="s">
        <v>0</v>
      </c>
      <c r="B2" t="s">
        <v>2</v>
      </c>
      <c r="C2" t="s">
        <v>3562</v>
      </c>
      <c r="D2" t="s">
        <v>1</v>
      </c>
      <c r="E2" t="s">
        <v>348</v>
      </c>
      <c r="F2" t="s">
        <v>349</v>
      </c>
      <c r="G2" t="s">
        <v>350</v>
      </c>
      <c r="H2" t="s">
        <v>3612</v>
      </c>
      <c r="I2" t="s">
        <v>3554</v>
      </c>
      <c r="J2" t="s">
        <v>3555</v>
      </c>
    </row>
    <row r="3" spans="1:10" x14ac:dyDescent="0.35">
      <c r="A3">
        <v>0</v>
      </c>
      <c r="B3">
        <v>1104869957</v>
      </c>
      <c r="C3" t="s">
        <v>351</v>
      </c>
      <c r="D3">
        <v>2019</v>
      </c>
      <c r="E3">
        <v>3</v>
      </c>
      <c r="F3">
        <v>3</v>
      </c>
      <c r="G3">
        <v>3</v>
      </c>
      <c r="H3">
        <v>4187.16</v>
      </c>
      <c r="I3" t="str">
        <f>INDEX(T_NPI_REF[Classification],MATCH(T_PROF[[#This Row],[npi_prof_class_Cd]],T_NPI_REF[Code],0))</f>
        <v>Obstetrics &amp; Gynecology</v>
      </c>
      <c r="J3">
        <f>INDEX(T_NPI_REF[Specialization],MATCH(T_PROF[[#This Row],[npi_prof_class_Cd]],T_NPI_REF[Code],0))</f>
        <v>0</v>
      </c>
    </row>
    <row r="4" spans="1:10" x14ac:dyDescent="0.35">
      <c r="A4">
        <v>1</v>
      </c>
      <c r="B4">
        <v>1558882175</v>
      </c>
      <c r="C4" t="s">
        <v>351</v>
      </c>
      <c r="D4">
        <v>2019</v>
      </c>
      <c r="E4">
        <v>1</v>
      </c>
      <c r="F4">
        <v>1</v>
      </c>
      <c r="G4">
        <v>1</v>
      </c>
      <c r="H4">
        <v>1521.58</v>
      </c>
      <c r="I4" t="str">
        <f>INDEX(T_NPI_REF[Classification],MATCH(T_PROF[[#This Row],[npi_prof_class_Cd]],T_NPI_REF[Code],0))</f>
        <v>Obstetrics &amp; Gynecology</v>
      </c>
      <c r="J4">
        <f>INDEX(T_NPI_REF[Specialization],MATCH(T_PROF[[#This Row],[npi_prof_class_Cd]],T_NPI_REF[Code],0))</f>
        <v>0</v>
      </c>
    </row>
    <row r="5" spans="1:10" x14ac:dyDescent="0.35">
      <c r="A5">
        <v>0</v>
      </c>
      <c r="B5">
        <v>1760987572</v>
      </c>
      <c r="C5" t="s">
        <v>367</v>
      </c>
      <c r="D5">
        <v>2021</v>
      </c>
      <c r="E5">
        <v>1</v>
      </c>
      <c r="F5">
        <v>1</v>
      </c>
      <c r="G5">
        <v>1</v>
      </c>
      <c r="H5">
        <v>0</v>
      </c>
      <c r="I5" t="str">
        <f>INDEX(T_NPI_REF[Classification],MATCH(T_PROF[[#This Row],[npi_prof_class_Cd]],T_NPI_REF[Code],0))</f>
        <v>Midwife</v>
      </c>
      <c r="J5">
        <f>INDEX(T_NPI_REF[Specialization],MATCH(T_PROF[[#This Row],[npi_prof_class_Cd]],T_NPI_REF[Code],0))</f>
        <v>0</v>
      </c>
    </row>
    <row r="6" spans="1:10" x14ac:dyDescent="0.35">
      <c r="A6">
        <v>1</v>
      </c>
      <c r="B6">
        <v>1861407355</v>
      </c>
      <c r="C6" t="s">
        <v>352</v>
      </c>
      <c r="D6">
        <v>2020</v>
      </c>
      <c r="E6">
        <v>1</v>
      </c>
      <c r="F6">
        <v>1</v>
      </c>
      <c r="G6">
        <v>1</v>
      </c>
      <c r="H6">
        <v>1844</v>
      </c>
      <c r="I6" t="str">
        <f>INDEX(T_NPI_REF[Classification],MATCH(T_PROF[[#This Row],[npi_prof_class_Cd]],T_NPI_REF[Code],0))</f>
        <v>Specialist</v>
      </c>
      <c r="J6">
        <f>INDEX(T_NPI_REF[Specialization],MATCH(T_PROF[[#This Row],[npi_prof_class_Cd]],T_NPI_REF[Code],0))</f>
        <v>0</v>
      </c>
    </row>
    <row r="7" spans="1:10" x14ac:dyDescent="0.35">
      <c r="A7">
        <v>1</v>
      </c>
      <c r="B7">
        <v>1952351439</v>
      </c>
      <c r="C7" t="s">
        <v>351</v>
      </c>
      <c r="D7">
        <v>2019</v>
      </c>
      <c r="E7">
        <v>7</v>
      </c>
      <c r="F7">
        <v>7</v>
      </c>
      <c r="G7">
        <v>4</v>
      </c>
      <c r="H7">
        <v>0</v>
      </c>
      <c r="I7" t="str">
        <f>INDEX(T_NPI_REF[Classification],MATCH(T_PROF[[#This Row],[npi_prof_class_Cd]],T_NPI_REF[Code],0))</f>
        <v>Obstetrics &amp; Gynecology</v>
      </c>
      <c r="J7">
        <f>INDEX(T_NPI_REF[Specialization],MATCH(T_PROF[[#This Row],[npi_prof_class_Cd]],T_NPI_REF[Code],0))</f>
        <v>0</v>
      </c>
    </row>
    <row r="8" spans="1:10" x14ac:dyDescent="0.35">
      <c r="A8">
        <v>0</v>
      </c>
      <c r="B8">
        <v>1619992203</v>
      </c>
      <c r="C8" t="s">
        <v>351</v>
      </c>
      <c r="D8">
        <v>2021</v>
      </c>
      <c r="E8">
        <v>1</v>
      </c>
      <c r="F8">
        <v>1</v>
      </c>
      <c r="G8">
        <v>1</v>
      </c>
      <c r="H8">
        <v>1720.75</v>
      </c>
      <c r="I8" t="str">
        <f>INDEX(T_NPI_REF[Classification],MATCH(T_PROF[[#This Row],[npi_prof_class_Cd]],T_NPI_REF[Code],0))</f>
        <v>Obstetrics &amp; Gynecology</v>
      </c>
      <c r="J8">
        <f>INDEX(T_NPI_REF[Specialization],MATCH(T_PROF[[#This Row],[npi_prof_class_Cd]],T_NPI_REF[Code],0))</f>
        <v>0</v>
      </c>
    </row>
    <row r="9" spans="1:10" x14ac:dyDescent="0.35">
      <c r="A9">
        <v>1</v>
      </c>
      <c r="B9">
        <v>1508815333</v>
      </c>
      <c r="C9" t="s">
        <v>353</v>
      </c>
      <c r="D9">
        <v>2020</v>
      </c>
      <c r="E9">
        <v>143</v>
      </c>
      <c r="F9">
        <v>143</v>
      </c>
      <c r="G9">
        <v>143</v>
      </c>
      <c r="H9">
        <v>274324.06</v>
      </c>
      <c r="I9" t="str">
        <f>INDEX(T_NPI_REF[Classification],MATCH(T_PROF[[#This Row],[npi_prof_class_Cd]],T_NPI_REF[Code],0))</f>
        <v>General Acute Care Hospital</v>
      </c>
      <c r="J9">
        <f>INDEX(T_NPI_REF[Specialization],MATCH(T_PROF[[#This Row],[npi_prof_class_Cd]],T_NPI_REF[Code],0))</f>
        <v>0</v>
      </c>
    </row>
    <row r="10" spans="1:10" x14ac:dyDescent="0.35">
      <c r="A10">
        <v>0</v>
      </c>
      <c r="B10">
        <v>1518932276</v>
      </c>
      <c r="C10" t="s">
        <v>352</v>
      </c>
      <c r="D10">
        <v>2020</v>
      </c>
      <c r="E10">
        <v>3</v>
      </c>
      <c r="F10">
        <v>3</v>
      </c>
      <c r="G10">
        <v>3</v>
      </c>
      <c r="H10">
        <v>3441.5</v>
      </c>
      <c r="I10" t="str">
        <f>INDEX(T_NPI_REF[Classification],MATCH(T_PROF[[#This Row],[npi_prof_class_Cd]],T_NPI_REF[Code],0))</f>
        <v>Specialist</v>
      </c>
      <c r="J10">
        <f>INDEX(T_NPI_REF[Specialization],MATCH(T_PROF[[#This Row],[npi_prof_class_Cd]],T_NPI_REF[Code],0))</f>
        <v>0</v>
      </c>
    </row>
    <row r="11" spans="1:10" x14ac:dyDescent="0.35">
      <c r="A11">
        <v>0</v>
      </c>
      <c r="B11">
        <v>1508846585</v>
      </c>
      <c r="C11" t="s">
        <v>352</v>
      </c>
      <c r="D11">
        <v>2020</v>
      </c>
      <c r="E11">
        <v>1</v>
      </c>
      <c r="F11">
        <v>1</v>
      </c>
      <c r="G11">
        <v>1</v>
      </c>
      <c r="H11">
        <v>430.19</v>
      </c>
      <c r="I11" t="str">
        <f>INDEX(T_NPI_REF[Classification],MATCH(T_PROF[[#This Row],[npi_prof_class_Cd]],T_NPI_REF[Code],0))</f>
        <v>Specialist</v>
      </c>
      <c r="J11">
        <f>INDEX(T_NPI_REF[Specialization],MATCH(T_PROF[[#This Row],[npi_prof_class_Cd]],T_NPI_REF[Code],0))</f>
        <v>0</v>
      </c>
    </row>
    <row r="12" spans="1:10" x14ac:dyDescent="0.35">
      <c r="A12">
        <v>0</v>
      </c>
      <c r="B12">
        <v>1831346451</v>
      </c>
      <c r="C12" t="s">
        <v>351</v>
      </c>
      <c r="D12">
        <v>2020</v>
      </c>
      <c r="E12">
        <v>2</v>
      </c>
      <c r="F12">
        <v>2</v>
      </c>
      <c r="G12">
        <v>2</v>
      </c>
      <c r="H12">
        <v>1720.75</v>
      </c>
      <c r="I12" t="str">
        <f>INDEX(T_NPI_REF[Classification],MATCH(T_PROF[[#This Row],[npi_prof_class_Cd]],T_NPI_REF[Code],0))</f>
        <v>Obstetrics &amp; Gynecology</v>
      </c>
      <c r="J12">
        <f>INDEX(T_NPI_REF[Specialization],MATCH(T_PROF[[#This Row],[npi_prof_class_Cd]],T_NPI_REF[Code],0))</f>
        <v>0</v>
      </c>
    </row>
    <row r="13" spans="1:10" x14ac:dyDescent="0.35">
      <c r="A13">
        <v>1</v>
      </c>
      <c r="B13">
        <v>1780081687</v>
      </c>
      <c r="C13" t="s">
        <v>351</v>
      </c>
      <c r="D13">
        <v>2019</v>
      </c>
      <c r="E13">
        <v>34</v>
      </c>
      <c r="F13">
        <v>34</v>
      </c>
      <c r="G13">
        <v>34</v>
      </c>
      <c r="H13">
        <v>68996.100000000006</v>
      </c>
      <c r="I13" t="str">
        <f>INDEX(T_NPI_REF[Classification],MATCH(T_PROF[[#This Row],[npi_prof_class_Cd]],T_NPI_REF[Code],0))</f>
        <v>Obstetrics &amp; Gynecology</v>
      </c>
      <c r="J13">
        <f>INDEX(T_NPI_REF[Specialization],MATCH(T_PROF[[#This Row],[npi_prof_class_Cd]],T_NPI_REF[Code],0))</f>
        <v>0</v>
      </c>
    </row>
    <row r="14" spans="1:10" x14ac:dyDescent="0.35">
      <c r="A14">
        <v>0</v>
      </c>
      <c r="B14">
        <v>1578927547</v>
      </c>
      <c r="C14" t="s">
        <v>351</v>
      </c>
      <c r="D14">
        <v>2021</v>
      </c>
      <c r="E14">
        <v>1</v>
      </c>
      <c r="F14">
        <v>1</v>
      </c>
      <c r="G14">
        <v>1</v>
      </c>
      <c r="H14">
        <v>1720.75</v>
      </c>
      <c r="I14" t="str">
        <f>INDEX(T_NPI_REF[Classification],MATCH(T_PROF[[#This Row],[npi_prof_class_Cd]],T_NPI_REF[Code],0))</f>
        <v>Obstetrics &amp; Gynecology</v>
      </c>
      <c r="J14">
        <f>INDEX(T_NPI_REF[Specialization],MATCH(T_PROF[[#This Row],[npi_prof_class_Cd]],T_NPI_REF[Code],0))</f>
        <v>0</v>
      </c>
    </row>
    <row r="15" spans="1:10" x14ac:dyDescent="0.35">
      <c r="A15">
        <v>1</v>
      </c>
      <c r="B15">
        <v>1104809235</v>
      </c>
      <c r="C15" t="s">
        <v>351</v>
      </c>
      <c r="D15">
        <v>2021</v>
      </c>
      <c r="E15">
        <v>53</v>
      </c>
      <c r="F15">
        <v>53</v>
      </c>
      <c r="G15">
        <v>53</v>
      </c>
      <c r="H15">
        <v>136097.91</v>
      </c>
      <c r="I15" t="str">
        <f>INDEX(T_NPI_REF[Classification],MATCH(T_PROF[[#This Row],[npi_prof_class_Cd]],T_NPI_REF[Code],0))</f>
        <v>Obstetrics &amp; Gynecology</v>
      </c>
      <c r="J15">
        <f>INDEX(T_NPI_REF[Specialization],MATCH(T_PROF[[#This Row],[npi_prof_class_Cd]],T_NPI_REF[Code],0))</f>
        <v>0</v>
      </c>
    </row>
    <row r="16" spans="1:10" x14ac:dyDescent="0.35">
      <c r="A16">
        <v>1</v>
      </c>
      <c r="B16">
        <v>1710156617</v>
      </c>
      <c r="C16" t="s">
        <v>351</v>
      </c>
      <c r="D16">
        <v>2019</v>
      </c>
      <c r="E16">
        <v>6</v>
      </c>
      <c r="F16">
        <v>6</v>
      </c>
      <c r="G16">
        <v>6</v>
      </c>
      <c r="H16">
        <v>9119.7199999999993</v>
      </c>
      <c r="I16" t="str">
        <f>INDEX(T_NPI_REF[Classification],MATCH(T_PROF[[#This Row],[npi_prof_class_Cd]],T_NPI_REF[Code],0))</f>
        <v>Obstetrics &amp; Gynecology</v>
      </c>
      <c r="J16">
        <f>INDEX(T_NPI_REF[Specialization],MATCH(T_PROF[[#This Row],[npi_prof_class_Cd]],T_NPI_REF[Code],0))</f>
        <v>0</v>
      </c>
    </row>
    <row r="17" spans="1:10" x14ac:dyDescent="0.35">
      <c r="A17">
        <v>1</v>
      </c>
      <c r="B17">
        <v>1952373912</v>
      </c>
      <c r="C17" t="s">
        <v>351</v>
      </c>
      <c r="D17">
        <v>2020</v>
      </c>
      <c r="E17">
        <v>12</v>
      </c>
      <c r="F17">
        <v>12</v>
      </c>
      <c r="G17">
        <v>11</v>
      </c>
      <c r="H17">
        <v>18600</v>
      </c>
      <c r="I17" t="str">
        <f>INDEX(T_NPI_REF[Classification],MATCH(T_PROF[[#This Row],[npi_prof_class_Cd]],T_NPI_REF[Code],0))</f>
        <v>Obstetrics &amp; Gynecology</v>
      </c>
      <c r="J17">
        <f>INDEX(T_NPI_REF[Specialization],MATCH(T_PROF[[#This Row],[npi_prof_class_Cd]],T_NPI_REF[Code],0))</f>
        <v>0</v>
      </c>
    </row>
    <row r="18" spans="1:10" x14ac:dyDescent="0.35">
      <c r="A18">
        <v>0</v>
      </c>
      <c r="B18">
        <v>1396148573</v>
      </c>
      <c r="C18" t="s">
        <v>351</v>
      </c>
      <c r="D18">
        <v>2021</v>
      </c>
      <c r="E18">
        <v>1</v>
      </c>
      <c r="F18">
        <v>1</v>
      </c>
      <c r="G18">
        <v>1</v>
      </c>
      <c r="H18">
        <v>0</v>
      </c>
      <c r="I18" t="str">
        <f>INDEX(T_NPI_REF[Classification],MATCH(T_PROF[[#This Row],[npi_prof_class_Cd]],T_NPI_REF[Code],0))</f>
        <v>Obstetrics &amp; Gynecology</v>
      </c>
      <c r="J18">
        <f>INDEX(T_NPI_REF[Specialization],MATCH(T_PROF[[#This Row],[npi_prof_class_Cd]],T_NPI_REF[Code],0))</f>
        <v>0</v>
      </c>
    </row>
    <row r="19" spans="1:10" x14ac:dyDescent="0.35">
      <c r="A19">
        <v>1</v>
      </c>
      <c r="B19">
        <v>1104809235</v>
      </c>
      <c r="C19" t="s">
        <v>351</v>
      </c>
      <c r="D19">
        <v>2019</v>
      </c>
      <c r="E19">
        <v>62</v>
      </c>
      <c r="F19">
        <v>62</v>
      </c>
      <c r="G19">
        <v>62</v>
      </c>
      <c r="H19">
        <v>199477.68</v>
      </c>
      <c r="I19" t="str">
        <f>INDEX(T_NPI_REF[Classification],MATCH(T_PROF[[#This Row],[npi_prof_class_Cd]],T_NPI_REF[Code],0))</f>
        <v>Obstetrics &amp; Gynecology</v>
      </c>
      <c r="J19">
        <f>INDEX(T_NPI_REF[Specialization],MATCH(T_PROF[[#This Row],[npi_prof_class_Cd]],T_NPI_REF[Code],0))</f>
        <v>0</v>
      </c>
    </row>
    <row r="20" spans="1:10" x14ac:dyDescent="0.35">
      <c r="A20">
        <v>0</v>
      </c>
      <c r="B20">
        <v>1114904984</v>
      </c>
      <c r="C20" t="s">
        <v>351</v>
      </c>
      <c r="D20">
        <v>2020</v>
      </c>
      <c r="E20">
        <v>1</v>
      </c>
      <c r="F20">
        <v>1</v>
      </c>
      <c r="G20">
        <v>1</v>
      </c>
      <c r="H20">
        <v>56.38</v>
      </c>
      <c r="I20" t="str">
        <f>INDEX(T_NPI_REF[Classification],MATCH(T_PROF[[#This Row],[npi_prof_class_Cd]],T_NPI_REF[Code],0))</f>
        <v>Obstetrics &amp; Gynecology</v>
      </c>
      <c r="J20">
        <f>INDEX(T_NPI_REF[Specialization],MATCH(T_PROF[[#This Row],[npi_prof_class_Cd]],T_NPI_REF[Code],0))</f>
        <v>0</v>
      </c>
    </row>
    <row r="21" spans="1:10" x14ac:dyDescent="0.35">
      <c r="A21">
        <v>1</v>
      </c>
      <c r="B21">
        <v>1033365952</v>
      </c>
      <c r="C21" t="s">
        <v>351</v>
      </c>
      <c r="D21">
        <v>2019</v>
      </c>
      <c r="E21">
        <v>2</v>
      </c>
      <c r="F21">
        <v>2</v>
      </c>
      <c r="G21">
        <v>2</v>
      </c>
      <c r="H21">
        <v>3730.47</v>
      </c>
      <c r="I21" t="str">
        <f>INDEX(T_NPI_REF[Classification],MATCH(T_PROF[[#This Row],[npi_prof_class_Cd]],T_NPI_REF[Code],0))</f>
        <v>Obstetrics &amp; Gynecology</v>
      </c>
      <c r="J21">
        <f>INDEX(T_NPI_REF[Specialization],MATCH(T_PROF[[#This Row],[npi_prof_class_Cd]],T_NPI_REF[Code],0))</f>
        <v>0</v>
      </c>
    </row>
    <row r="22" spans="1:10" x14ac:dyDescent="0.35">
      <c r="A22">
        <v>0</v>
      </c>
      <c r="B22">
        <v>1699764662</v>
      </c>
      <c r="C22" t="s">
        <v>351</v>
      </c>
      <c r="D22">
        <v>2021</v>
      </c>
      <c r="E22">
        <v>1</v>
      </c>
      <c r="F22">
        <v>1</v>
      </c>
      <c r="G22">
        <v>1</v>
      </c>
      <c r="H22">
        <v>1720.75</v>
      </c>
      <c r="I22" t="str">
        <f>INDEX(T_NPI_REF[Classification],MATCH(T_PROF[[#This Row],[npi_prof_class_Cd]],T_NPI_REF[Code],0))</f>
        <v>Obstetrics &amp; Gynecology</v>
      </c>
      <c r="J22">
        <f>INDEX(T_NPI_REF[Specialization],MATCH(T_PROF[[#This Row],[npi_prof_class_Cd]],T_NPI_REF[Code],0))</f>
        <v>0</v>
      </c>
    </row>
    <row r="23" spans="1:10" x14ac:dyDescent="0.35">
      <c r="A23">
        <v>0</v>
      </c>
      <c r="B23">
        <v>1598905390</v>
      </c>
      <c r="C23" t="s">
        <v>352</v>
      </c>
      <c r="D23">
        <v>2019</v>
      </c>
      <c r="E23">
        <v>1</v>
      </c>
      <c r="F23">
        <v>1</v>
      </c>
      <c r="G23">
        <v>1</v>
      </c>
      <c r="H23">
        <v>362.13</v>
      </c>
      <c r="I23" t="str">
        <f>INDEX(T_NPI_REF[Classification],MATCH(T_PROF[[#This Row],[npi_prof_class_Cd]],T_NPI_REF[Code],0))</f>
        <v>Specialist</v>
      </c>
      <c r="J23">
        <f>INDEX(T_NPI_REF[Specialization],MATCH(T_PROF[[#This Row],[npi_prof_class_Cd]],T_NPI_REF[Code],0))</f>
        <v>0</v>
      </c>
    </row>
    <row r="24" spans="1:10" x14ac:dyDescent="0.35">
      <c r="A24">
        <v>0</v>
      </c>
      <c r="B24">
        <v>1114993482</v>
      </c>
      <c r="C24" t="s">
        <v>351</v>
      </c>
      <c r="D24">
        <v>2019</v>
      </c>
      <c r="E24">
        <v>8</v>
      </c>
      <c r="F24">
        <v>8</v>
      </c>
      <c r="G24">
        <v>8</v>
      </c>
      <c r="H24">
        <v>3563.38</v>
      </c>
      <c r="I24" t="str">
        <f>INDEX(T_NPI_REF[Classification],MATCH(T_PROF[[#This Row],[npi_prof_class_Cd]],T_NPI_REF[Code],0))</f>
        <v>Obstetrics &amp; Gynecology</v>
      </c>
      <c r="J24">
        <f>INDEX(T_NPI_REF[Specialization],MATCH(T_PROF[[#This Row],[npi_prof_class_Cd]],T_NPI_REF[Code],0))</f>
        <v>0</v>
      </c>
    </row>
    <row r="25" spans="1:10" x14ac:dyDescent="0.35">
      <c r="A25">
        <v>0</v>
      </c>
      <c r="B25">
        <v>1992328306</v>
      </c>
      <c r="C25" t="s">
        <v>357</v>
      </c>
      <c r="D25">
        <v>2021</v>
      </c>
      <c r="E25">
        <v>1</v>
      </c>
      <c r="F25">
        <v>1</v>
      </c>
      <c r="G25">
        <v>1</v>
      </c>
      <c r="H25">
        <v>0</v>
      </c>
      <c r="I25" t="str">
        <f>INDEX(T_NPI_REF[Classification],MATCH(T_PROF[[#This Row],[npi_prof_class_Cd]],T_NPI_REF[Code],0))</f>
        <v>Advanced Practice Midwife</v>
      </c>
      <c r="J25">
        <f>INDEX(T_NPI_REF[Specialization],MATCH(T_PROF[[#This Row],[npi_prof_class_Cd]],T_NPI_REF[Code],0))</f>
        <v>0</v>
      </c>
    </row>
    <row r="26" spans="1:10" x14ac:dyDescent="0.35">
      <c r="A26">
        <v>1</v>
      </c>
      <c r="B26">
        <v>1689669541</v>
      </c>
      <c r="C26" t="s">
        <v>355</v>
      </c>
      <c r="D26">
        <v>2020</v>
      </c>
      <c r="E26">
        <v>46</v>
      </c>
      <c r="F26">
        <v>46</v>
      </c>
      <c r="G26">
        <v>46</v>
      </c>
      <c r="H26">
        <v>92792.17</v>
      </c>
      <c r="I26" t="str">
        <f>INDEX(T_NPI_REF[Classification],MATCH(T_PROF[[#This Row],[npi_prof_class_Cd]],T_NPI_REF[Code],0))</f>
        <v>Clinic/Center</v>
      </c>
      <c r="J26" t="str">
        <f>INDEX(T_NPI_REF[Specialization],MATCH(T_PROF[[#This Row],[npi_prof_class_Cd]],T_NPI_REF[Code],0))</f>
        <v>Multi-Specialty</v>
      </c>
    </row>
    <row r="27" spans="1:10" x14ac:dyDescent="0.35">
      <c r="A27">
        <v>1</v>
      </c>
      <c r="B27">
        <v>1104965920</v>
      </c>
      <c r="C27" t="s">
        <v>351</v>
      </c>
      <c r="D27">
        <v>2021</v>
      </c>
      <c r="E27">
        <v>4</v>
      </c>
      <c r="F27">
        <v>4</v>
      </c>
      <c r="G27">
        <v>4</v>
      </c>
      <c r="H27">
        <v>10720.75</v>
      </c>
      <c r="I27" t="str">
        <f>INDEX(T_NPI_REF[Classification],MATCH(T_PROF[[#This Row],[npi_prof_class_Cd]],T_NPI_REF[Code],0))</f>
        <v>Obstetrics &amp; Gynecology</v>
      </c>
      <c r="J27">
        <f>INDEX(T_NPI_REF[Specialization],MATCH(T_PROF[[#This Row],[npi_prof_class_Cd]],T_NPI_REF[Code],0))</f>
        <v>0</v>
      </c>
    </row>
    <row r="28" spans="1:10" x14ac:dyDescent="0.35">
      <c r="A28">
        <v>0</v>
      </c>
      <c r="B28">
        <v>1164864948</v>
      </c>
      <c r="C28" t="s">
        <v>351</v>
      </c>
      <c r="D28">
        <v>2019</v>
      </c>
      <c r="E28">
        <v>1</v>
      </c>
      <c r="F28">
        <v>1</v>
      </c>
      <c r="G28">
        <v>1</v>
      </c>
      <c r="H28">
        <v>0</v>
      </c>
      <c r="I28" t="str">
        <f>INDEX(T_NPI_REF[Classification],MATCH(T_PROF[[#This Row],[npi_prof_class_Cd]],T_NPI_REF[Code],0))</f>
        <v>Obstetrics &amp; Gynecology</v>
      </c>
      <c r="J28">
        <f>INDEX(T_NPI_REF[Specialization],MATCH(T_PROF[[#This Row],[npi_prof_class_Cd]],T_NPI_REF[Code],0))</f>
        <v>0</v>
      </c>
    </row>
    <row r="29" spans="1:10" x14ac:dyDescent="0.35">
      <c r="A29">
        <v>0</v>
      </c>
      <c r="B29">
        <v>1013996131</v>
      </c>
      <c r="C29" t="s">
        <v>351</v>
      </c>
      <c r="D29">
        <v>2020</v>
      </c>
      <c r="E29">
        <v>1</v>
      </c>
      <c r="F29">
        <v>1</v>
      </c>
      <c r="G29">
        <v>1</v>
      </c>
      <c r="H29">
        <v>0</v>
      </c>
      <c r="I29" t="str">
        <f>INDEX(T_NPI_REF[Classification],MATCH(T_PROF[[#This Row],[npi_prof_class_Cd]],T_NPI_REF[Code],0))</f>
        <v>Obstetrics &amp; Gynecology</v>
      </c>
      <c r="J29">
        <f>INDEX(T_NPI_REF[Specialization],MATCH(T_PROF[[#This Row],[npi_prof_class_Cd]],T_NPI_REF[Code],0))</f>
        <v>0</v>
      </c>
    </row>
    <row r="30" spans="1:10" x14ac:dyDescent="0.35">
      <c r="A30">
        <v>0</v>
      </c>
      <c r="B30">
        <v>1023376472</v>
      </c>
      <c r="C30" t="s">
        <v>356</v>
      </c>
      <c r="D30">
        <v>2019</v>
      </c>
      <c r="E30">
        <v>1</v>
      </c>
      <c r="F30">
        <v>1</v>
      </c>
      <c r="G30">
        <v>1</v>
      </c>
      <c r="H30">
        <v>0</v>
      </c>
      <c r="I30" t="str">
        <f>INDEX(T_NPI_REF[Classification],MATCH(T_PROF[[#This Row],[npi_prof_class_Cd]],T_NPI_REF[Code],0))</f>
        <v>Obstetrics &amp; Gynecology</v>
      </c>
      <c r="J30" t="str">
        <f>INDEX(T_NPI_REF[Specialization],MATCH(T_PROF[[#This Row],[npi_prof_class_Cd]],T_NPI_REF[Code],0))</f>
        <v>Maternal &amp; Fetal Medicine</v>
      </c>
    </row>
    <row r="31" spans="1:10" x14ac:dyDescent="0.35">
      <c r="A31">
        <v>1</v>
      </c>
      <c r="B31">
        <v>1699845891</v>
      </c>
      <c r="C31" t="s">
        <v>351</v>
      </c>
      <c r="D31">
        <v>2021</v>
      </c>
      <c r="E31">
        <v>1</v>
      </c>
      <c r="F31">
        <v>1</v>
      </c>
      <c r="G31">
        <v>1</v>
      </c>
      <c r="H31">
        <v>2926.15</v>
      </c>
      <c r="I31" t="str">
        <f>INDEX(T_NPI_REF[Classification],MATCH(T_PROF[[#This Row],[npi_prof_class_Cd]],T_NPI_REF[Code],0))</f>
        <v>Obstetrics &amp; Gynecology</v>
      </c>
      <c r="J31">
        <f>INDEX(T_NPI_REF[Specialization],MATCH(T_PROF[[#This Row],[npi_prof_class_Cd]],T_NPI_REF[Code],0))</f>
        <v>0</v>
      </c>
    </row>
    <row r="32" spans="1:10" x14ac:dyDescent="0.35">
      <c r="A32">
        <v>1</v>
      </c>
      <c r="B32">
        <v>1184046187</v>
      </c>
      <c r="C32" t="s">
        <v>362</v>
      </c>
      <c r="D32">
        <v>2020</v>
      </c>
      <c r="E32">
        <v>1</v>
      </c>
      <c r="F32">
        <v>1</v>
      </c>
      <c r="G32">
        <v>1</v>
      </c>
      <c r="H32">
        <v>1720.75</v>
      </c>
      <c r="I32" t="str">
        <f>INDEX(T_NPI_REF[Classification],MATCH(T_PROF[[#This Row],[npi_prof_class_Cd]],T_NPI_REF[Code],0))</f>
        <v>General Practice</v>
      </c>
      <c r="J32">
        <f>INDEX(T_NPI_REF[Specialization],MATCH(T_PROF[[#This Row],[npi_prof_class_Cd]],T_NPI_REF[Code],0))</f>
        <v>0</v>
      </c>
    </row>
    <row r="33" spans="1:10" x14ac:dyDescent="0.35">
      <c r="A33">
        <v>1</v>
      </c>
      <c r="B33">
        <v>1285625996</v>
      </c>
      <c r="C33" t="s">
        <v>359</v>
      </c>
      <c r="D33">
        <v>2020</v>
      </c>
      <c r="E33">
        <v>145</v>
      </c>
      <c r="F33">
        <v>145</v>
      </c>
      <c r="G33">
        <v>145</v>
      </c>
      <c r="H33">
        <v>288136.40000000002</v>
      </c>
      <c r="I33" t="str">
        <f>INDEX(T_NPI_REF[Classification],MATCH(T_PROF[[#This Row],[npi_prof_class_Cd]],T_NPI_REF[Code],0))</f>
        <v>Clinic/Center</v>
      </c>
      <c r="J33">
        <f>INDEX(T_NPI_REF[Specialization],MATCH(T_PROF[[#This Row],[npi_prof_class_Cd]],T_NPI_REF[Code],0))</f>
        <v>0</v>
      </c>
    </row>
    <row r="34" spans="1:10" x14ac:dyDescent="0.35">
      <c r="A34">
        <v>0</v>
      </c>
      <c r="B34">
        <v>1912393117</v>
      </c>
      <c r="C34" t="s">
        <v>351</v>
      </c>
      <c r="D34">
        <v>2021</v>
      </c>
      <c r="E34">
        <v>1</v>
      </c>
      <c r="F34">
        <v>1</v>
      </c>
      <c r="G34">
        <v>1</v>
      </c>
      <c r="H34">
        <v>50</v>
      </c>
      <c r="I34" t="str">
        <f>INDEX(T_NPI_REF[Classification],MATCH(T_PROF[[#This Row],[npi_prof_class_Cd]],T_NPI_REF[Code],0))</f>
        <v>Obstetrics &amp; Gynecology</v>
      </c>
      <c r="J34">
        <f>INDEX(T_NPI_REF[Specialization],MATCH(T_PROF[[#This Row],[npi_prof_class_Cd]],T_NPI_REF[Code],0))</f>
        <v>0</v>
      </c>
    </row>
    <row r="35" spans="1:10" x14ac:dyDescent="0.35">
      <c r="A35">
        <v>1</v>
      </c>
      <c r="B35">
        <v>1548267750</v>
      </c>
      <c r="C35" t="s">
        <v>367</v>
      </c>
      <c r="D35">
        <v>2021</v>
      </c>
      <c r="E35">
        <v>2</v>
      </c>
      <c r="F35">
        <v>2</v>
      </c>
      <c r="G35">
        <v>2</v>
      </c>
      <c r="H35">
        <v>6281.03</v>
      </c>
      <c r="I35" t="str">
        <f>INDEX(T_NPI_REF[Classification],MATCH(T_PROF[[#This Row],[npi_prof_class_Cd]],T_NPI_REF[Code],0))</f>
        <v>Midwife</v>
      </c>
      <c r="J35">
        <f>INDEX(T_NPI_REF[Specialization],MATCH(T_PROF[[#This Row],[npi_prof_class_Cd]],T_NPI_REF[Code],0))</f>
        <v>0</v>
      </c>
    </row>
    <row r="36" spans="1:10" x14ac:dyDescent="0.35">
      <c r="A36">
        <v>0</v>
      </c>
      <c r="B36">
        <v>1508846312</v>
      </c>
      <c r="C36" t="s">
        <v>351</v>
      </c>
      <c r="D36">
        <v>2021</v>
      </c>
      <c r="E36">
        <v>1</v>
      </c>
      <c r="F36">
        <v>1</v>
      </c>
      <c r="G36">
        <v>1</v>
      </c>
      <c r="H36">
        <v>0</v>
      </c>
      <c r="I36" t="str">
        <f>INDEX(T_NPI_REF[Classification],MATCH(T_PROF[[#This Row],[npi_prof_class_Cd]],T_NPI_REF[Code],0))</f>
        <v>Obstetrics &amp; Gynecology</v>
      </c>
      <c r="J36">
        <f>INDEX(T_NPI_REF[Specialization],MATCH(T_PROF[[#This Row],[npi_prof_class_Cd]],T_NPI_REF[Code],0))</f>
        <v>0</v>
      </c>
    </row>
    <row r="37" spans="1:10" x14ac:dyDescent="0.35">
      <c r="A37">
        <v>1</v>
      </c>
      <c r="B37">
        <v>1477606564</v>
      </c>
      <c r="C37" t="s">
        <v>351</v>
      </c>
      <c r="D37">
        <v>2021</v>
      </c>
      <c r="E37">
        <v>3</v>
      </c>
      <c r="F37">
        <v>3</v>
      </c>
      <c r="G37">
        <v>3</v>
      </c>
      <c r="H37">
        <v>3441.5</v>
      </c>
      <c r="I37" t="str">
        <f>INDEX(T_NPI_REF[Classification],MATCH(T_PROF[[#This Row],[npi_prof_class_Cd]],T_NPI_REF[Code],0))</f>
        <v>Obstetrics &amp; Gynecology</v>
      </c>
      <c r="J37">
        <f>INDEX(T_NPI_REF[Specialization],MATCH(T_PROF[[#This Row],[npi_prof_class_Cd]],T_NPI_REF[Code],0))</f>
        <v>0</v>
      </c>
    </row>
    <row r="38" spans="1:10" x14ac:dyDescent="0.35">
      <c r="A38">
        <v>1</v>
      </c>
      <c r="B38">
        <v>1477606564</v>
      </c>
      <c r="C38" t="s">
        <v>351</v>
      </c>
      <c r="D38">
        <v>2019</v>
      </c>
      <c r="E38">
        <v>1</v>
      </c>
      <c r="F38">
        <v>1</v>
      </c>
      <c r="G38">
        <v>1</v>
      </c>
      <c r="H38">
        <v>1720.75</v>
      </c>
      <c r="I38" t="str">
        <f>INDEX(T_NPI_REF[Classification],MATCH(T_PROF[[#This Row],[npi_prof_class_Cd]],T_NPI_REF[Code],0))</f>
        <v>Obstetrics &amp; Gynecology</v>
      </c>
      <c r="J38">
        <f>INDEX(T_NPI_REF[Specialization],MATCH(T_PROF[[#This Row],[npi_prof_class_Cd]],T_NPI_REF[Code],0))</f>
        <v>0</v>
      </c>
    </row>
    <row r="39" spans="1:10" x14ac:dyDescent="0.35">
      <c r="A39">
        <v>1</v>
      </c>
      <c r="B39">
        <v>1376617480</v>
      </c>
      <c r="C39" t="s">
        <v>351</v>
      </c>
      <c r="D39">
        <v>2021</v>
      </c>
      <c r="E39">
        <v>36</v>
      </c>
      <c r="F39">
        <v>36</v>
      </c>
      <c r="G39">
        <v>36</v>
      </c>
      <c r="H39">
        <v>77577.48</v>
      </c>
      <c r="I39" t="str">
        <f>INDEX(T_NPI_REF[Classification],MATCH(T_PROF[[#This Row],[npi_prof_class_Cd]],T_NPI_REF[Code],0))</f>
        <v>Obstetrics &amp; Gynecology</v>
      </c>
      <c r="J39">
        <f>INDEX(T_NPI_REF[Specialization],MATCH(T_PROF[[#This Row],[npi_prof_class_Cd]],T_NPI_REF[Code],0))</f>
        <v>0</v>
      </c>
    </row>
    <row r="40" spans="1:10" x14ac:dyDescent="0.35">
      <c r="A40">
        <v>0</v>
      </c>
      <c r="B40">
        <v>1780751909</v>
      </c>
      <c r="C40" t="s">
        <v>351</v>
      </c>
      <c r="D40">
        <v>2019</v>
      </c>
      <c r="E40">
        <v>2</v>
      </c>
      <c r="F40">
        <v>2</v>
      </c>
      <c r="G40">
        <v>2</v>
      </c>
      <c r="H40">
        <v>1720.75</v>
      </c>
      <c r="I40" t="str">
        <f>INDEX(T_NPI_REF[Classification],MATCH(T_PROF[[#This Row],[npi_prof_class_Cd]],T_NPI_REF[Code],0))</f>
        <v>Obstetrics &amp; Gynecology</v>
      </c>
      <c r="J40">
        <f>INDEX(T_NPI_REF[Specialization],MATCH(T_PROF[[#This Row],[npi_prof_class_Cd]],T_NPI_REF[Code],0))</f>
        <v>0</v>
      </c>
    </row>
    <row r="41" spans="1:10" x14ac:dyDescent="0.35">
      <c r="A41">
        <v>1</v>
      </c>
      <c r="B41">
        <v>1760556955</v>
      </c>
      <c r="C41" t="s">
        <v>351</v>
      </c>
      <c r="D41">
        <v>2019</v>
      </c>
      <c r="E41">
        <v>9</v>
      </c>
      <c r="F41">
        <v>9</v>
      </c>
      <c r="G41">
        <v>9</v>
      </c>
      <c r="H41">
        <v>21250.67</v>
      </c>
      <c r="I41" t="str">
        <f>INDEX(T_NPI_REF[Classification],MATCH(T_PROF[[#This Row],[npi_prof_class_Cd]],T_NPI_REF[Code],0))</f>
        <v>Obstetrics &amp; Gynecology</v>
      </c>
      <c r="J41">
        <f>INDEX(T_NPI_REF[Specialization],MATCH(T_PROF[[#This Row],[npi_prof_class_Cd]],T_NPI_REF[Code],0))</f>
        <v>0</v>
      </c>
    </row>
    <row r="42" spans="1:10" x14ac:dyDescent="0.35">
      <c r="A42">
        <v>0</v>
      </c>
      <c r="B42">
        <v>1154556884</v>
      </c>
      <c r="C42" t="s">
        <v>351</v>
      </c>
      <c r="D42">
        <v>2020</v>
      </c>
      <c r="E42">
        <v>3</v>
      </c>
      <c r="F42">
        <v>3</v>
      </c>
      <c r="G42">
        <v>3</v>
      </c>
      <c r="H42">
        <v>2165.36</v>
      </c>
      <c r="I42" t="str">
        <f>INDEX(T_NPI_REF[Classification],MATCH(T_PROF[[#This Row],[npi_prof_class_Cd]],T_NPI_REF[Code],0))</f>
        <v>Obstetrics &amp; Gynecology</v>
      </c>
      <c r="J42">
        <f>INDEX(T_NPI_REF[Specialization],MATCH(T_PROF[[#This Row],[npi_prof_class_Cd]],T_NPI_REF[Code],0))</f>
        <v>0</v>
      </c>
    </row>
    <row r="43" spans="1:10" x14ac:dyDescent="0.35">
      <c r="A43">
        <v>1</v>
      </c>
      <c r="B43">
        <v>1720030703</v>
      </c>
      <c r="C43" t="s">
        <v>353</v>
      </c>
      <c r="D43">
        <v>2021</v>
      </c>
      <c r="E43">
        <v>7</v>
      </c>
      <c r="F43">
        <v>7</v>
      </c>
      <c r="G43">
        <v>7</v>
      </c>
      <c r="H43">
        <v>12712.65</v>
      </c>
      <c r="I43" t="str">
        <f>INDEX(T_NPI_REF[Classification],MATCH(T_PROF[[#This Row],[npi_prof_class_Cd]],T_NPI_REF[Code],0))</f>
        <v>General Acute Care Hospital</v>
      </c>
      <c r="J43">
        <f>INDEX(T_NPI_REF[Specialization],MATCH(T_PROF[[#This Row],[npi_prof_class_Cd]],T_NPI_REF[Code],0))</f>
        <v>0</v>
      </c>
    </row>
    <row r="44" spans="1:10" x14ac:dyDescent="0.35">
      <c r="A44">
        <v>0</v>
      </c>
      <c r="B44">
        <v>1265401889</v>
      </c>
      <c r="C44" t="s">
        <v>351</v>
      </c>
      <c r="D44">
        <v>2020</v>
      </c>
      <c r="E44">
        <v>1</v>
      </c>
      <c r="F44">
        <v>1</v>
      </c>
      <c r="G44">
        <v>1</v>
      </c>
      <c r="H44">
        <v>1720.75</v>
      </c>
      <c r="I44" t="str">
        <f>INDEX(T_NPI_REF[Classification],MATCH(T_PROF[[#This Row],[npi_prof_class_Cd]],T_NPI_REF[Code],0))</f>
        <v>Obstetrics &amp; Gynecology</v>
      </c>
      <c r="J44">
        <f>INDEX(T_NPI_REF[Specialization],MATCH(T_PROF[[#This Row],[npi_prof_class_Cd]],T_NPI_REF[Code],0))</f>
        <v>0</v>
      </c>
    </row>
    <row r="45" spans="1:10" x14ac:dyDescent="0.35">
      <c r="A45">
        <v>1</v>
      </c>
      <c r="B45">
        <v>1891753083</v>
      </c>
      <c r="C45" t="s">
        <v>358</v>
      </c>
      <c r="D45">
        <v>2019</v>
      </c>
      <c r="E45">
        <v>1</v>
      </c>
      <c r="F45">
        <v>1</v>
      </c>
      <c r="G45">
        <v>1</v>
      </c>
      <c r="H45">
        <v>2334.87</v>
      </c>
      <c r="I45" t="str">
        <f>INDEX(T_NPI_REF[Classification],MATCH(T_PROF[[#This Row],[npi_prof_class_Cd]],T_NPI_REF[Code],0))</f>
        <v>Obstetrics &amp; Gynecology</v>
      </c>
      <c r="J45" t="str">
        <f>INDEX(T_NPI_REF[Specialization],MATCH(T_PROF[[#This Row],[npi_prof_class_Cd]],T_NPI_REF[Code],0))</f>
        <v>Gynecology</v>
      </c>
    </row>
    <row r="46" spans="1:10" x14ac:dyDescent="0.35">
      <c r="A46">
        <v>1</v>
      </c>
      <c r="B46">
        <v>1407812548</v>
      </c>
      <c r="C46" t="s">
        <v>360</v>
      </c>
      <c r="D46">
        <v>2020</v>
      </c>
      <c r="E46">
        <v>4</v>
      </c>
      <c r="F46">
        <v>4</v>
      </c>
      <c r="G46">
        <v>4</v>
      </c>
      <c r="H46">
        <v>9800</v>
      </c>
      <c r="I46" t="str">
        <f>INDEX(T_NPI_REF[Classification],MATCH(T_PROF[[#This Row],[npi_prof_class_Cd]],T_NPI_REF[Code],0))</f>
        <v>Home Health</v>
      </c>
      <c r="J46">
        <f>INDEX(T_NPI_REF[Specialization],MATCH(T_PROF[[#This Row],[npi_prof_class_Cd]],T_NPI_REF[Code],0))</f>
        <v>0</v>
      </c>
    </row>
    <row r="47" spans="1:10" x14ac:dyDescent="0.35">
      <c r="A47">
        <v>1</v>
      </c>
      <c r="B47">
        <v>1174994149</v>
      </c>
      <c r="C47" t="s">
        <v>361</v>
      </c>
      <c r="D47">
        <v>2019</v>
      </c>
      <c r="E47">
        <v>35</v>
      </c>
      <c r="F47">
        <v>35</v>
      </c>
      <c r="G47">
        <v>35</v>
      </c>
      <c r="H47">
        <v>92389.33</v>
      </c>
      <c r="I47" t="str">
        <f>INDEX(T_NPI_REF[Classification],MATCH(T_PROF[[#This Row],[npi_prof_class_Cd]],T_NPI_REF[Code],0))</f>
        <v>Family Medicine</v>
      </c>
      <c r="J47">
        <f>INDEX(T_NPI_REF[Specialization],MATCH(T_PROF[[#This Row],[npi_prof_class_Cd]],T_NPI_REF[Code],0))</f>
        <v>0</v>
      </c>
    </row>
    <row r="48" spans="1:10" x14ac:dyDescent="0.35">
      <c r="A48">
        <v>1</v>
      </c>
      <c r="B48">
        <v>1134233307</v>
      </c>
      <c r="C48" t="s">
        <v>351</v>
      </c>
      <c r="D48">
        <v>2021</v>
      </c>
      <c r="E48">
        <v>15</v>
      </c>
      <c r="F48">
        <v>15</v>
      </c>
      <c r="G48">
        <v>15</v>
      </c>
      <c r="H48">
        <v>26002.32</v>
      </c>
      <c r="I48" t="str">
        <f>INDEX(T_NPI_REF[Classification],MATCH(T_PROF[[#This Row],[npi_prof_class_Cd]],T_NPI_REF[Code],0))</f>
        <v>Obstetrics &amp; Gynecology</v>
      </c>
      <c r="J48">
        <f>INDEX(T_NPI_REF[Specialization],MATCH(T_PROF[[#This Row],[npi_prof_class_Cd]],T_NPI_REF[Code],0))</f>
        <v>0</v>
      </c>
    </row>
    <row r="49" spans="1:10" x14ac:dyDescent="0.35">
      <c r="A49">
        <v>1</v>
      </c>
      <c r="B49">
        <v>1669472932</v>
      </c>
      <c r="C49" t="s">
        <v>351</v>
      </c>
      <c r="D49">
        <v>2021</v>
      </c>
      <c r="E49">
        <v>1</v>
      </c>
      <c r="F49">
        <v>1</v>
      </c>
      <c r="G49">
        <v>1</v>
      </c>
      <c r="H49">
        <v>2332.9699999999998</v>
      </c>
      <c r="I49" t="str">
        <f>INDEX(T_NPI_REF[Classification],MATCH(T_PROF[[#This Row],[npi_prof_class_Cd]],T_NPI_REF[Code],0))</f>
        <v>Obstetrics &amp; Gynecology</v>
      </c>
      <c r="J49">
        <f>INDEX(T_NPI_REF[Specialization],MATCH(T_PROF[[#This Row],[npi_prof_class_Cd]],T_NPI_REF[Code],0))</f>
        <v>0</v>
      </c>
    </row>
    <row r="50" spans="1:10" x14ac:dyDescent="0.35">
      <c r="A50">
        <v>1</v>
      </c>
      <c r="B50">
        <v>1154589083</v>
      </c>
      <c r="C50" t="s">
        <v>363</v>
      </c>
      <c r="D50">
        <v>2021</v>
      </c>
      <c r="E50">
        <v>21</v>
      </c>
      <c r="F50">
        <v>20</v>
      </c>
      <c r="G50">
        <v>20</v>
      </c>
      <c r="H50">
        <v>40274.400000000001</v>
      </c>
      <c r="I50" t="str">
        <f>INDEX(T_NPI_REF[Classification],MATCH(T_PROF[[#This Row],[npi_prof_class_Cd]],T_NPI_REF[Code],0))</f>
        <v>Clinic/Center</v>
      </c>
      <c r="J50" t="str">
        <f>INDEX(T_NPI_REF[Specialization],MATCH(T_PROF[[#This Row],[npi_prof_class_Cd]],T_NPI_REF[Code],0))</f>
        <v>Federally Qualified Health Center (FQHC)</v>
      </c>
    </row>
    <row r="51" spans="1:10" x14ac:dyDescent="0.35">
      <c r="A51">
        <v>1</v>
      </c>
      <c r="B51">
        <v>1063511970</v>
      </c>
      <c r="C51" t="s">
        <v>351</v>
      </c>
      <c r="D51">
        <v>2020</v>
      </c>
      <c r="E51">
        <v>40</v>
      </c>
      <c r="F51">
        <v>40</v>
      </c>
      <c r="G51">
        <v>40</v>
      </c>
      <c r="H51">
        <v>89287.9</v>
      </c>
      <c r="I51" t="str">
        <f>INDEX(T_NPI_REF[Classification],MATCH(T_PROF[[#This Row],[npi_prof_class_Cd]],T_NPI_REF[Code],0))</f>
        <v>Obstetrics &amp; Gynecology</v>
      </c>
      <c r="J51">
        <f>INDEX(T_NPI_REF[Specialization],MATCH(T_PROF[[#This Row],[npi_prof_class_Cd]],T_NPI_REF[Code],0))</f>
        <v>0</v>
      </c>
    </row>
    <row r="52" spans="1:10" x14ac:dyDescent="0.35">
      <c r="A52">
        <v>1</v>
      </c>
      <c r="B52">
        <v>1558628180</v>
      </c>
      <c r="C52" t="s">
        <v>351</v>
      </c>
      <c r="D52">
        <v>2020</v>
      </c>
      <c r="E52">
        <v>1</v>
      </c>
      <c r="F52">
        <v>1</v>
      </c>
      <c r="G52">
        <v>1</v>
      </c>
      <c r="H52">
        <v>2087.85</v>
      </c>
      <c r="I52" t="str">
        <f>INDEX(T_NPI_REF[Classification],MATCH(T_PROF[[#This Row],[npi_prof_class_Cd]],T_NPI_REF[Code],0))</f>
        <v>Obstetrics &amp; Gynecology</v>
      </c>
      <c r="J52">
        <f>INDEX(T_NPI_REF[Specialization],MATCH(T_PROF[[#This Row],[npi_prof_class_Cd]],T_NPI_REF[Code],0))</f>
        <v>0</v>
      </c>
    </row>
    <row r="53" spans="1:10" x14ac:dyDescent="0.35">
      <c r="A53">
        <v>1</v>
      </c>
      <c r="B53">
        <v>1154589083</v>
      </c>
      <c r="C53" t="s">
        <v>363</v>
      </c>
      <c r="D53">
        <v>2020</v>
      </c>
      <c r="E53">
        <v>15</v>
      </c>
      <c r="F53">
        <v>15</v>
      </c>
      <c r="G53">
        <v>15</v>
      </c>
      <c r="H53">
        <v>27347.05</v>
      </c>
      <c r="I53" t="str">
        <f>INDEX(T_NPI_REF[Classification],MATCH(T_PROF[[#This Row],[npi_prof_class_Cd]],T_NPI_REF[Code],0))</f>
        <v>Clinic/Center</v>
      </c>
      <c r="J53" t="str">
        <f>INDEX(T_NPI_REF[Specialization],MATCH(T_PROF[[#This Row],[npi_prof_class_Cd]],T_NPI_REF[Code],0))</f>
        <v>Federally Qualified Health Center (FQHC)</v>
      </c>
    </row>
    <row r="54" spans="1:10" x14ac:dyDescent="0.35">
      <c r="A54">
        <v>0</v>
      </c>
      <c r="B54">
        <v>1285764506</v>
      </c>
      <c r="C54" t="s">
        <v>351</v>
      </c>
      <c r="D54">
        <v>2019</v>
      </c>
      <c r="E54">
        <v>2</v>
      </c>
      <c r="F54">
        <v>2</v>
      </c>
      <c r="G54">
        <v>2</v>
      </c>
      <c r="H54">
        <v>3441.5</v>
      </c>
      <c r="I54" t="str">
        <f>INDEX(T_NPI_REF[Classification],MATCH(T_PROF[[#This Row],[npi_prof_class_Cd]],T_NPI_REF[Code],0))</f>
        <v>Obstetrics &amp; Gynecology</v>
      </c>
      <c r="J54">
        <f>INDEX(T_NPI_REF[Specialization],MATCH(T_PROF[[#This Row],[npi_prof_class_Cd]],T_NPI_REF[Code],0))</f>
        <v>0</v>
      </c>
    </row>
    <row r="55" spans="1:10" x14ac:dyDescent="0.35">
      <c r="A55">
        <v>0</v>
      </c>
      <c r="B55">
        <v>1730470402</v>
      </c>
      <c r="C55" t="s">
        <v>351</v>
      </c>
      <c r="D55">
        <v>2021</v>
      </c>
      <c r="E55">
        <v>2</v>
      </c>
      <c r="F55">
        <v>2</v>
      </c>
      <c r="G55">
        <v>2</v>
      </c>
      <c r="H55">
        <v>1720.75</v>
      </c>
      <c r="I55" t="str">
        <f>INDEX(T_NPI_REF[Classification],MATCH(T_PROF[[#This Row],[npi_prof_class_Cd]],T_NPI_REF[Code],0))</f>
        <v>Obstetrics &amp; Gynecology</v>
      </c>
      <c r="J55">
        <f>INDEX(T_NPI_REF[Specialization],MATCH(T_PROF[[#This Row],[npi_prof_class_Cd]],T_NPI_REF[Code],0))</f>
        <v>0</v>
      </c>
    </row>
    <row r="56" spans="1:10" x14ac:dyDescent="0.35">
      <c r="A56">
        <v>0</v>
      </c>
      <c r="B56">
        <v>1649230186</v>
      </c>
      <c r="C56" t="s">
        <v>351</v>
      </c>
      <c r="D56">
        <v>2020</v>
      </c>
      <c r="E56">
        <v>2</v>
      </c>
      <c r="F56">
        <v>2</v>
      </c>
      <c r="G56">
        <v>2</v>
      </c>
      <c r="H56">
        <v>618.20000000000005</v>
      </c>
      <c r="I56" t="str">
        <f>INDEX(T_NPI_REF[Classification],MATCH(T_PROF[[#This Row],[npi_prof_class_Cd]],T_NPI_REF[Code],0))</f>
        <v>Obstetrics &amp; Gynecology</v>
      </c>
      <c r="J56">
        <f>INDEX(T_NPI_REF[Specialization],MATCH(T_PROF[[#This Row],[npi_prof_class_Cd]],T_NPI_REF[Code],0))</f>
        <v>0</v>
      </c>
    </row>
    <row r="57" spans="1:10" x14ac:dyDescent="0.35">
      <c r="A57">
        <v>0</v>
      </c>
      <c r="B57">
        <v>1497044754</v>
      </c>
      <c r="C57" t="s">
        <v>351</v>
      </c>
      <c r="D57">
        <v>2021</v>
      </c>
      <c r="E57">
        <v>2</v>
      </c>
      <c r="F57">
        <v>2</v>
      </c>
      <c r="G57">
        <v>2</v>
      </c>
      <c r="H57">
        <v>0</v>
      </c>
      <c r="I57" t="str">
        <f>INDEX(T_NPI_REF[Classification],MATCH(T_PROF[[#This Row],[npi_prof_class_Cd]],T_NPI_REF[Code],0))</f>
        <v>Obstetrics &amp; Gynecology</v>
      </c>
      <c r="J57">
        <f>INDEX(T_NPI_REF[Specialization],MATCH(T_PROF[[#This Row],[npi_prof_class_Cd]],T_NPI_REF[Code],0))</f>
        <v>0</v>
      </c>
    </row>
    <row r="58" spans="1:10" x14ac:dyDescent="0.35">
      <c r="A58">
        <v>1</v>
      </c>
      <c r="B58">
        <v>1295043149</v>
      </c>
      <c r="C58" t="s">
        <v>391</v>
      </c>
      <c r="D58">
        <v>2021</v>
      </c>
      <c r="E58">
        <v>42</v>
      </c>
      <c r="F58">
        <v>42</v>
      </c>
      <c r="G58">
        <v>42</v>
      </c>
      <c r="H58">
        <v>73455.13</v>
      </c>
      <c r="I58" t="str">
        <f>INDEX(T_NPI_REF[Classification],MATCH(T_PROF[[#This Row],[npi_prof_class_Cd]],T_NPI_REF[Code],0))</f>
        <v>Internal Medicine</v>
      </c>
      <c r="J58" t="str">
        <f>INDEX(T_NPI_REF[Specialization],MATCH(T_PROF[[#This Row],[npi_prof_class_Cd]],T_NPI_REF[Code],0))</f>
        <v>Cardiovascular Disease</v>
      </c>
    </row>
    <row r="59" spans="1:10" x14ac:dyDescent="0.35">
      <c r="A59">
        <v>0</v>
      </c>
      <c r="B59">
        <v>1164487385</v>
      </c>
      <c r="C59" t="s">
        <v>351</v>
      </c>
      <c r="D59">
        <v>2019</v>
      </c>
      <c r="E59">
        <v>1</v>
      </c>
      <c r="F59">
        <v>1</v>
      </c>
      <c r="G59">
        <v>1</v>
      </c>
      <c r="H59">
        <v>1720.75</v>
      </c>
      <c r="I59" t="str">
        <f>INDEX(T_NPI_REF[Classification],MATCH(T_PROF[[#This Row],[npi_prof_class_Cd]],T_NPI_REF[Code],0))</f>
        <v>Obstetrics &amp; Gynecology</v>
      </c>
      <c r="J59">
        <f>INDEX(T_NPI_REF[Specialization],MATCH(T_PROF[[#This Row],[npi_prof_class_Cd]],T_NPI_REF[Code],0))</f>
        <v>0</v>
      </c>
    </row>
    <row r="60" spans="1:10" x14ac:dyDescent="0.35">
      <c r="A60">
        <v>0</v>
      </c>
      <c r="B60">
        <v>1710977616</v>
      </c>
      <c r="C60" t="s">
        <v>351</v>
      </c>
      <c r="D60">
        <v>2021</v>
      </c>
      <c r="E60">
        <v>4</v>
      </c>
      <c r="F60">
        <v>4</v>
      </c>
      <c r="G60">
        <v>4</v>
      </c>
      <c r="H60">
        <v>2288.6</v>
      </c>
      <c r="I60" t="str">
        <f>INDEX(T_NPI_REF[Classification],MATCH(T_PROF[[#This Row],[npi_prof_class_Cd]],T_NPI_REF[Code],0))</f>
        <v>Obstetrics &amp; Gynecology</v>
      </c>
      <c r="J60">
        <f>INDEX(T_NPI_REF[Specialization],MATCH(T_PROF[[#This Row],[npi_prof_class_Cd]],T_NPI_REF[Code],0))</f>
        <v>0</v>
      </c>
    </row>
    <row r="61" spans="1:10" x14ac:dyDescent="0.35">
      <c r="A61">
        <v>1</v>
      </c>
      <c r="B61">
        <v>1942278825</v>
      </c>
      <c r="C61" t="s">
        <v>358</v>
      </c>
      <c r="D61">
        <v>2020</v>
      </c>
      <c r="E61">
        <v>1</v>
      </c>
      <c r="F61">
        <v>1</v>
      </c>
      <c r="G61">
        <v>1</v>
      </c>
      <c r="H61">
        <v>2853.81</v>
      </c>
      <c r="I61" t="str">
        <f>INDEX(T_NPI_REF[Classification],MATCH(T_PROF[[#This Row],[npi_prof_class_Cd]],T_NPI_REF[Code],0))</f>
        <v>Obstetrics &amp; Gynecology</v>
      </c>
      <c r="J61" t="str">
        <f>INDEX(T_NPI_REF[Specialization],MATCH(T_PROF[[#This Row],[npi_prof_class_Cd]],T_NPI_REF[Code],0))</f>
        <v>Gynecology</v>
      </c>
    </row>
    <row r="62" spans="1:10" x14ac:dyDescent="0.35">
      <c r="A62">
        <v>0</v>
      </c>
      <c r="B62">
        <v>1336359777</v>
      </c>
      <c r="C62" t="s">
        <v>351</v>
      </c>
      <c r="D62">
        <v>2021</v>
      </c>
      <c r="E62">
        <v>3</v>
      </c>
      <c r="F62">
        <v>3</v>
      </c>
      <c r="G62">
        <v>3</v>
      </c>
      <c r="H62">
        <v>1720.75</v>
      </c>
      <c r="I62" t="str">
        <f>INDEX(T_NPI_REF[Classification],MATCH(T_PROF[[#This Row],[npi_prof_class_Cd]],T_NPI_REF[Code],0))</f>
        <v>Obstetrics &amp; Gynecology</v>
      </c>
      <c r="J62">
        <f>INDEX(T_NPI_REF[Specialization],MATCH(T_PROF[[#This Row],[npi_prof_class_Cd]],T_NPI_REF[Code],0))</f>
        <v>0</v>
      </c>
    </row>
    <row r="63" spans="1:10" x14ac:dyDescent="0.35">
      <c r="A63">
        <v>1</v>
      </c>
      <c r="B63">
        <v>1164456067</v>
      </c>
      <c r="C63" t="s">
        <v>351</v>
      </c>
      <c r="D63">
        <v>2019</v>
      </c>
      <c r="E63">
        <v>67</v>
      </c>
      <c r="F63">
        <v>67</v>
      </c>
      <c r="G63">
        <v>67</v>
      </c>
      <c r="H63">
        <v>89256.62</v>
      </c>
      <c r="I63" t="str">
        <f>INDEX(T_NPI_REF[Classification],MATCH(T_PROF[[#This Row],[npi_prof_class_Cd]],T_NPI_REF[Code],0))</f>
        <v>Obstetrics &amp; Gynecology</v>
      </c>
      <c r="J63">
        <f>INDEX(T_NPI_REF[Specialization],MATCH(T_PROF[[#This Row],[npi_prof_class_Cd]],T_NPI_REF[Code],0))</f>
        <v>0</v>
      </c>
    </row>
    <row r="64" spans="1:10" x14ac:dyDescent="0.35">
      <c r="A64">
        <v>1</v>
      </c>
      <c r="B64">
        <v>1982703302</v>
      </c>
      <c r="C64" t="s">
        <v>351</v>
      </c>
      <c r="D64">
        <v>2020</v>
      </c>
      <c r="E64">
        <v>2</v>
      </c>
      <c r="F64">
        <v>2</v>
      </c>
      <c r="G64">
        <v>2</v>
      </c>
      <c r="H64">
        <v>3441.5</v>
      </c>
      <c r="I64" t="str">
        <f>INDEX(T_NPI_REF[Classification],MATCH(T_PROF[[#This Row],[npi_prof_class_Cd]],T_NPI_REF[Code],0))</f>
        <v>Obstetrics &amp; Gynecology</v>
      </c>
      <c r="J64">
        <f>INDEX(T_NPI_REF[Specialization],MATCH(T_PROF[[#This Row],[npi_prof_class_Cd]],T_NPI_REF[Code],0))</f>
        <v>0</v>
      </c>
    </row>
    <row r="65" spans="1:10" x14ac:dyDescent="0.35">
      <c r="A65">
        <v>1</v>
      </c>
      <c r="B65">
        <v>1164420493</v>
      </c>
      <c r="C65" t="s">
        <v>351</v>
      </c>
      <c r="D65">
        <v>2020</v>
      </c>
      <c r="E65">
        <v>1</v>
      </c>
      <c r="F65">
        <v>1</v>
      </c>
      <c r="G65">
        <v>1</v>
      </c>
      <c r="H65">
        <v>2140.36</v>
      </c>
      <c r="I65" t="str">
        <f>INDEX(T_NPI_REF[Classification],MATCH(T_PROF[[#This Row],[npi_prof_class_Cd]],T_NPI_REF[Code],0))</f>
        <v>Obstetrics &amp; Gynecology</v>
      </c>
      <c r="J65">
        <f>INDEX(T_NPI_REF[Specialization],MATCH(T_PROF[[#This Row],[npi_prof_class_Cd]],T_NPI_REF[Code],0))</f>
        <v>0</v>
      </c>
    </row>
    <row r="66" spans="1:10" x14ac:dyDescent="0.35">
      <c r="A66">
        <v>1</v>
      </c>
      <c r="B66">
        <v>1154687572</v>
      </c>
      <c r="C66" t="s">
        <v>372</v>
      </c>
      <c r="D66">
        <v>2021</v>
      </c>
      <c r="E66">
        <v>4</v>
      </c>
      <c r="F66">
        <v>4</v>
      </c>
      <c r="G66">
        <v>4</v>
      </c>
      <c r="H66">
        <v>7309.66</v>
      </c>
      <c r="I66" t="str">
        <f>INDEX(T_NPI_REF[Classification],MATCH(T_PROF[[#This Row],[npi_prof_class_Cd]],T_NPI_REF[Code],0))</f>
        <v>Student in an Organized Health Care Education/Training Program</v>
      </c>
      <c r="J66">
        <f>INDEX(T_NPI_REF[Specialization],MATCH(T_PROF[[#This Row],[npi_prof_class_Cd]],T_NPI_REF[Code],0))</f>
        <v>0</v>
      </c>
    </row>
    <row r="67" spans="1:10" x14ac:dyDescent="0.35">
      <c r="A67">
        <v>0</v>
      </c>
      <c r="B67">
        <v>1982159695</v>
      </c>
      <c r="C67" t="s">
        <v>351</v>
      </c>
      <c r="D67">
        <v>2021</v>
      </c>
      <c r="E67">
        <v>1</v>
      </c>
      <c r="F67">
        <v>1</v>
      </c>
      <c r="G67">
        <v>1</v>
      </c>
      <c r="H67">
        <v>1720.75</v>
      </c>
      <c r="I67" t="str">
        <f>INDEX(T_NPI_REF[Classification],MATCH(T_PROF[[#This Row],[npi_prof_class_Cd]],T_NPI_REF[Code],0))</f>
        <v>Obstetrics &amp; Gynecology</v>
      </c>
      <c r="J67">
        <f>INDEX(T_NPI_REF[Specialization],MATCH(T_PROF[[#This Row],[npi_prof_class_Cd]],T_NPI_REF[Code],0))</f>
        <v>0</v>
      </c>
    </row>
    <row r="68" spans="1:10" x14ac:dyDescent="0.35">
      <c r="A68">
        <v>1</v>
      </c>
      <c r="B68">
        <v>1487970208</v>
      </c>
      <c r="C68" t="s">
        <v>351</v>
      </c>
      <c r="D68">
        <v>2019</v>
      </c>
      <c r="E68">
        <v>1</v>
      </c>
      <c r="F68">
        <v>1</v>
      </c>
      <c r="G68">
        <v>1</v>
      </c>
      <c r="H68">
        <v>2028.77</v>
      </c>
      <c r="I68" t="str">
        <f>INDEX(T_NPI_REF[Classification],MATCH(T_PROF[[#This Row],[npi_prof_class_Cd]],T_NPI_REF[Code],0))</f>
        <v>Obstetrics &amp; Gynecology</v>
      </c>
      <c r="J68">
        <f>INDEX(T_NPI_REF[Specialization],MATCH(T_PROF[[#This Row],[npi_prof_class_Cd]],T_NPI_REF[Code],0))</f>
        <v>0</v>
      </c>
    </row>
    <row r="69" spans="1:10" x14ac:dyDescent="0.35">
      <c r="A69">
        <v>1</v>
      </c>
      <c r="B69">
        <v>1497081962</v>
      </c>
      <c r="C69" t="s">
        <v>357</v>
      </c>
      <c r="D69">
        <v>2020</v>
      </c>
      <c r="E69">
        <v>1</v>
      </c>
      <c r="F69">
        <v>1</v>
      </c>
      <c r="G69">
        <v>1</v>
      </c>
      <c r="H69">
        <v>4400</v>
      </c>
      <c r="I69" t="str">
        <f>INDEX(T_NPI_REF[Classification],MATCH(T_PROF[[#This Row],[npi_prof_class_Cd]],T_NPI_REF[Code],0))</f>
        <v>Advanced Practice Midwife</v>
      </c>
      <c r="J69">
        <f>INDEX(T_NPI_REF[Specialization],MATCH(T_PROF[[#This Row],[npi_prof_class_Cd]],T_NPI_REF[Code],0))</f>
        <v>0</v>
      </c>
    </row>
    <row r="70" spans="1:10" x14ac:dyDescent="0.35">
      <c r="A70">
        <v>0</v>
      </c>
      <c r="B70">
        <v>1548201817</v>
      </c>
      <c r="C70" t="s">
        <v>351</v>
      </c>
      <c r="D70">
        <v>2019</v>
      </c>
      <c r="E70">
        <v>1</v>
      </c>
      <c r="F70">
        <v>1</v>
      </c>
      <c r="G70">
        <v>1</v>
      </c>
      <c r="H70">
        <v>1720.75</v>
      </c>
      <c r="I70" t="str">
        <f>INDEX(T_NPI_REF[Classification],MATCH(T_PROF[[#This Row],[npi_prof_class_Cd]],T_NPI_REF[Code],0))</f>
        <v>Obstetrics &amp; Gynecology</v>
      </c>
      <c r="J70">
        <f>INDEX(T_NPI_REF[Specialization],MATCH(T_PROF[[#This Row],[npi_prof_class_Cd]],T_NPI_REF[Code],0))</f>
        <v>0</v>
      </c>
    </row>
    <row r="71" spans="1:10" x14ac:dyDescent="0.35">
      <c r="A71">
        <v>1</v>
      </c>
      <c r="B71">
        <v>1669708582</v>
      </c>
      <c r="C71" t="s">
        <v>365</v>
      </c>
      <c r="D71">
        <v>2020</v>
      </c>
      <c r="E71">
        <v>196</v>
      </c>
      <c r="F71">
        <v>196</v>
      </c>
      <c r="G71">
        <v>195</v>
      </c>
      <c r="H71">
        <v>399644.71</v>
      </c>
      <c r="I71" t="str">
        <f>INDEX(T_NPI_REF[Classification],MATCH(T_PROF[[#This Row],[npi_prof_class_Cd]],T_NPI_REF[Code],0))</f>
        <v>Preferred Provider Organization</v>
      </c>
      <c r="J71">
        <f>INDEX(T_NPI_REF[Specialization],MATCH(T_PROF[[#This Row],[npi_prof_class_Cd]],T_NPI_REF[Code],0))</f>
        <v>0</v>
      </c>
    </row>
    <row r="72" spans="1:10" x14ac:dyDescent="0.35">
      <c r="A72">
        <v>1</v>
      </c>
      <c r="B72">
        <v>1790089464</v>
      </c>
      <c r="C72" t="s">
        <v>352</v>
      </c>
      <c r="D72">
        <v>2021</v>
      </c>
      <c r="E72">
        <v>2</v>
      </c>
      <c r="F72">
        <v>2</v>
      </c>
      <c r="G72">
        <v>2</v>
      </c>
      <c r="H72">
        <v>4019.44</v>
      </c>
      <c r="I72" t="str">
        <f>INDEX(T_NPI_REF[Classification],MATCH(T_PROF[[#This Row],[npi_prof_class_Cd]],T_NPI_REF[Code],0))</f>
        <v>Specialist</v>
      </c>
      <c r="J72">
        <f>INDEX(T_NPI_REF[Specialization],MATCH(T_PROF[[#This Row],[npi_prof_class_Cd]],T_NPI_REF[Code],0))</f>
        <v>0</v>
      </c>
    </row>
    <row r="73" spans="1:10" x14ac:dyDescent="0.35">
      <c r="A73">
        <v>1</v>
      </c>
      <c r="B73">
        <v>1538379045</v>
      </c>
      <c r="C73" t="s">
        <v>351</v>
      </c>
      <c r="D73">
        <v>2020</v>
      </c>
      <c r="E73">
        <v>12</v>
      </c>
      <c r="F73">
        <v>12</v>
      </c>
      <c r="G73">
        <v>12</v>
      </c>
      <c r="H73">
        <v>37400</v>
      </c>
      <c r="I73" t="str">
        <f>INDEX(T_NPI_REF[Classification],MATCH(T_PROF[[#This Row],[npi_prof_class_Cd]],T_NPI_REF[Code],0))</f>
        <v>Obstetrics &amp; Gynecology</v>
      </c>
      <c r="J73">
        <f>INDEX(T_NPI_REF[Specialization],MATCH(T_PROF[[#This Row],[npi_prof_class_Cd]],T_NPI_REF[Code],0))</f>
        <v>0</v>
      </c>
    </row>
    <row r="74" spans="1:10" x14ac:dyDescent="0.35">
      <c r="A74">
        <v>1</v>
      </c>
      <c r="B74">
        <v>1821097080</v>
      </c>
      <c r="C74" t="s">
        <v>351</v>
      </c>
      <c r="D74">
        <v>2021</v>
      </c>
      <c r="E74">
        <v>25</v>
      </c>
      <c r="F74">
        <v>25</v>
      </c>
      <c r="G74">
        <v>25</v>
      </c>
      <c r="H74">
        <v>73472.539999999994</v>
      </c>
      <c r="I74" t="str">
        <f>INDEX(T_NPI_REF[Classification],MATCH(T_PROF[[#This Row],[npi_prof_class_Cd]],T_NPI_REF[Code],0))</f>
        <v>Obstetrics &amp; Gynecology</v>
      </c>
      <c r="J74">
        <f>INDEX(T_NPI_REF[Specialization],MATCH(T_PROF[[#This Row],[npi_prof_class_Cd]],T_NPI_REF[Code],0))</f>
        <v>0</v>
      </c>
    </row>
    <row r="75" spans="1:10" x14ac:dyDescent="0.35">
      <c r="A75">
        <v>1</v>
      </c>
      <c r="B75">
        <v>1982094827</v>
      </c>
      <c r="C75" t="s">
        <v>351</v>
      </c>
      <c r="D75">
        <v>2020</v>
      </c>
      <c r="E75">
        <v>155</v>
      </c>
      <c r="F75">
        <v>155</v>
      </c>
      <c r="G75">
        <v>136</v>
      </c>
      <c r="H75">
        <v>29740.34</v>
      </c>
      <c r="I75" t="str">
        <f>INDEX(T_NPI_REF[Classification],MATCH(T_PROF[[#This Row],[npi_prof_class_Cd]],T_NPI_REF[Code],0))</f>
        <v>Obstetrics &amp; Gynecology</v>
      </c>
      <c r="J75">
        <f>INDEX(T_NPI_REF[Specialization],MATCH(T_PROF[[#This Row],[npi_prof_class_Cd]],T_NPI_REF[Code],0))</f>
        <v>0</v>
      </c>
    </row>
    <row r="76" spans="1:10" x14ac:dyDescent="0.35">
      <c r="A76">
        <v>0</v>
      </c>
      <c r="B76">
        <v>1851721294</v>
      </c>
      <c r="C76" t="s">
        <v>357</v>
      </c>
      <c r="D76">
        <v>2020</v>
      </c>
      <c r="E76">
        <v>3</v>
      </c>
      <c r="F76">
        <v>3</v>
      </c>
      <c r="G76">
        <v>3</v>
      </c>
      <c r="H76">
        <v>2925.28</v>
      </c>
      <c r="I76" t="str">
        <f>INDEX(T_NPI_REF[Classification],MATCH(T_PROF[[#This Row],[npi_prof_class_Cd]],T_NPI_REF[Code],0))</f>
        <v>Advanced Practice Midwife</v>
      </c>
      <c r="J76">
        <f>INDEX(T_NPI_REF[Specialization],MATCH(T_PROF[[#This Row],[npi_prof_class_Cd]],T_NPI_REF[Code],0))</f>
        <v>0</v>
      </c>
    </row>
    <row r="77" spans="1:10" x14ac:dyDescent="0.35">
      <c r="A77">
        <v>1</v>
      </c>
      <c r="B77">
        <v>1427394899</v>
      </c>
      <c r="C77" t="s">
        <v>367</v>
      </c>
      <c r="D77">
        <v>2019</v>
      </c>
      <c r="E77">
        <v>1</v>
      </c>
      <c r="F77">
        <v>1</v>
      </c>
      <c r="G77">
        <v>1</v>
      </c>
      <c r="H77">
        <v>1462.64</v>
      </c>
      <c r="I77" t="str">
        <f>INDEX(T_NPI_REF[Classification],MATCH(T_PROF[[#This Row],[npi_prof_class_Cd]],T_NPI_REF[Code],0))</f>
        <v>Midwife</v>
      </c>
      <c r="J77">
        <f>INDEX(T_NPI_REF[Specialization],MATCH(T_PROF[[#This Row],[npi_prof_class_Cd]],T_NPI_REF[Code],0))</f>
        <v>0</v>
      </c>
    </row>
    <row r="78" spans="1:10" x14ac:dyDescent="0.35">
      <c r="A78">
        <v>1</v>
      </c>
      <c r="B78">
        <v>1184716615</v>
      </c>
      <c r="C78" t="s">
        <v>351</v>
      </c>
      <c r="D78">
        <v>2019</v>
      </c>
      <c r="E78">
        <v>4</v>
      </c>
      <c r="F78">
        <v>4</v>
      </c>
      <c r="G78">
        <v>4</v>
      </c>
      <c r="H78">
        <v>12800</v>
      </c>
      <c r="I78" t="str">
        <f>INDEX(T_NPI_REF[Classification],MATCH(T_PROF[[#This Row],[npi_prof_class_Cd]],T_NPI_REF[Code],0))</f>
        <v>Obstetrics &amp; Gynecology</v>
      </c>
      <c r="J78">
        <f>INDEX(T_NPI_REF[Specialization],MATCH(T_PROF[[#This Row],[npi_prof_class_Cd]],T_NPI_REF[Code],0))</f>
        <v>0</v>
      </c>
    </row>
    <row r="79" spans="1:10" x14ac:dyDescent="0.35">
      <c r="A79">
        <v>1</v>
      </c>
      <c r="B79">
        <v>1326446485</v>
      </c>
      <c r="C79" t="s">
        <v>362</v>
      </c>
      <c r="D79">
        <v>2020</v>
      </c>
      <c r="E79">
        <v>16</v>
      </c>
      <c r="F79">
        <v>16</v>
      </c>
      <c r="G79">
        <v>16</v>
      </c>
      <c r="H79">
        <v>27073.72</v>
      </c>
      <c r="I79" t="str">
        <f>INDEX(T_NPI_REF[Classification],MATCH(T_PROF[[#This Row],[npi_prof_class_Cd]],T_NPI_REF[Code],0))</f>
        <v>General Practice</v>
      </c>
      <c r="J79">
        <f>INDEX(T_NPI_REF[Specialization],MATCH(T_PROF[[#This Row],[npi_prof_class_Cd]],T_NPI_REF[Code],0))</f>
        <v>0</v>
      </c>
    </row>
    <row r="80" spans="1:10" x14ac:dyDescent="0.35">
      <c r="A80">
        <v>1</v>
      </c>
      <c r="B80">
        <v>1568090660</v>
      </c>
      <c r="C80" t="s">
        <v>351</v>
      </c>
      <c r="D80">
        <v>2020</v>
      </c>
      <c r="E80">
        <v>1</v>
      </c>
      <c r="F80">
        <v>1</v>
      </c>
      <c r="G80">
        <v>1</v>
      </c>
      <c r="H80">
        <v>0</v>
      </c>
      <c r="I80" t="str">
        <f>INDEX(T_NPI_REF[Classification],MATCH(T_PROF[[#This Row],[npi_prof_class_Cd]],T_NPI_REF[Code],0))</f>
        <v>Obstetrics &amp; Gynecology</v>
      </c>
      <c r="J80">
        <f>INDEX(T_NPI_REF[Specialization],MATCH(T_PROF[[#This Row],[npi_prof_class_Cd]],T_NPI_REF[Code],0))</f>
        <v>0</v>
      </c>
    </row>
    <row r="81" spans="1:10" x14ac:dyDescent="0.35">
      <c r="A81">
        <v>1</v>
      </c>
      <c r="B81">
        <v>1053488247</v>
      </c>
      <c r="C81" t="s">
        <v>351</v>
      </c>
      <c r="D81">
        <v>2019</v>
      </c>
      <c r="E81">
        <v>1</v>
      </c>
      <c r="F81">
        <v>1</v>
      </c>
      <c r="G81">
        <v>1</v>
      </c>
      <c r="H81">
        <v>2028.77</v>
      </c>
      <c r="I81" t="str">
        <f>INDEX(T_NPI_REF[Classification],MATCH(T_PROF[[#This Row],[npi_prof_class_Cd]],T_NPI_REF[Code],0))</f>
        <v>Obstetrics &amp; Gynecology</v>
      </c>
      <c r="J81">
        <f>INDEX(T_NPI_REF[Specialization],MATCH(T_PROF[[#This Row],[npi_prof_class_Cd]],T_NPI_REF[Code],0))</f>
        <v>0</v>
      </c>
    </row>
    <row r="82" spans="1:10" x14ac:dyDescent="0.35">
      <c r="A82">
        <v>1</v>
      </c>
      <c r="B82">
        <v>1215022058</v>
      </c>
      <c r="C82" t="s">
        <v>358</v>
      </c>
      <c r="D82">
        <v>2020</v>
      </c>
      <c r="E82">
        <v>1</v>
      </c>
      <c r="F82">
        <v>1</v>
      </c>
      <c r="G82">
        <v>1</v>
      </c>
      <c r="H82">
        <v>2500</v>
      </c>
      <c r="I82" t="str">
        <f>INDEX(T_NPI_REF[Classification],MATCH(T_PROF[[#This Row],[npi_prof_class_Cd]],T_NPI_REF[Code],0))</f>
        <v>Obstetrics &amp; Gynecology</v>
      </c>
      <c r="J82" t="str">
        <f>INDEX(T_NPI_REF[Specialization],MATCH(T_PROF[[#This Row],[npi_prof_class_Cd]],T_NPI_REF[Code],0))</f>
        <v>Gynecology</v>
      </c>
    </row>
    <row r="83" spans="1:10" x14ac:dyDescent="0.35">
      <c r="A83">
        <v>1</v>
      </c>
      <c r="B83">
        <v>1972548790</v>
      </c>
      <c r="C83" t="s">
        <v>351</v>
      </c>
      <c r="D83">
        <v>2020</v>
      </c>
      <c r="E83">
        <v>2</v>
      </c>
      <c r="F83">
        <v>2</v>
      </c>
      <c r="G83">
        <v>2</v>
      </c>
      <c r="H83">
        <v>6352</v>
      </c>
      <c r="I83" t="str">
        <f>INDEX(T_NPI_REF[Classification],MATCH(T_PROF[[#This Row],[npi_prof_class_Cd]],T_NPI_REF[Code],0))</f>
        <v>Obstetrics &amp; Gynecology</v>
      </c>
      <c r="J83">
        <f>INDEX(T_NPI_REF[Specialization],MATCH(T_PROF[[#This Row],[npi_prof_class_Cd]],T_NPI_REF[Code],0))</f>
        <v>0</v>
      </c>
    </row>
    <row r="84" spans="1:10" x14ac:dyDescent="0.35">
      <c r="A84">
        <v>0</v>
      </c>
      <c r="B84">
        <v>1619937174</v>
      </c>
      <c r="C84" t="s">
        <v>351</v>
      </c>
      <c r="D84">
        <v>2019</v>
      </c>
      <c r="E84">
        <v>2</v>
      </c>
      <c r="F84">
        <v>2</v>
      </c>
      <c r="G84">
        <v>2</v>
      </c>
      <c r="H84">
        <v>2150.94</v>
      </c>
      <c r="I84" t="str">
        <f>INDEX(T_NPI_REF[Classification],MATCH(T_PROF[[#This Row],[npi_prof_class_Cd]],T_NPI_REF[Code],0))</f>
        <v>Obstetrics &amp; Gynecology</v>
      </c>
      <c r="J84">
        <f>INDEX(T_NPI_REF[Specialization],MATCH(T_PROF[[#This Row],[npi_prof_class_Cd]],T_NPI_REF[Code],0))</f>
        <v>0</v>
      </c>
    </row>
    <row r="85" spans="1:10" x14ac:dyDescent="0.35">
      <c r="A85">
        <v>1</v>
      </c>
      <c r="B85">
        <v>1467526889</v>
      </c>
      <c r="C85" t="s">
        <v>361</v>
      </c>
      <c r="D85">
        <v>2020</v>
      </c>
      <c r="E85">
        <v>83</v>
      </c>
      <c r="F85">
        <v>83</v>
      </c>
      <c r="G85">
        <v>82</v>
      </c>
      <c r="H85">
        <v>198245.38</v>
      </c>
      <c r="I85" t="str">
        <f>INDEX(T_NPI_REF[Classification],MATCH(T_PROF[[#This Row],[npi_prof_class_Cd]],T_NPI_REF[Code],0))</f>
        <v>Family Medicine</v>
      </c>
      <c r="J85">
        <f>INDEX(T_NPI_REF[Specialization],MATCH(T_PROF[[#This Row],[npi_prof_class_Cd]],T_NPI_REF[Code],0))</f>
        <v>0</v>
      </c>
    </row>
    <row r="86" spans="1:10" x14ac:dyDescent="0.35">
      <c r="A86">
        <v>0</v>
      </c>
      <c r="B86">
        <v>1497918890</v>
      </c>
      <c r="C86" t="s">
        <v>351</v>
      </c>
      <c r="D86">
        <v>2020</v>
      </c>
      <c r="E86">
        <v>3</v>
      </c>
      <c r="F86">
        <v>3</v>
      </c>
      <c r="G86">
        <v>3</v>
      </c>
      <c r="H86">
        <v>3441.5</v>
      </c>
      <c r="I86" t="str">
        <f>INDEX(T_NPI_REF[Classification],MATCH(T_PROF[[#This Row],[npi_prof_class_Cd]],T_NPI_REF[Code],0))</f>
        <v>Obstetrics &amp; Gynecology</v>
      </c>
      <c r="J86">
        <f>INDEX(T_NPI_REF[Specialization],MATCH(T_PROF[[#This Row],[npi_prof_class_Cd]],T_NPI_REF[Code],0))</f>
        <v>0</v>
      </c>
    </row>
    <row r="87" spans="1:10" x14ac:dyDescent="0.35">
      <c r="A87">
        <v>0</v>
      </c>
      <c r="B87">
        <v>1780610733</v>
      </c>
      <c r="C87" t="s">
        <v>367</v>
      </c>
      <c r="D87">
        <v>2021</v>
      </c>
      <c r="E87">
        <v>1</v>
      </c>
      <c r="F87">
        <v>1</v>
      </c>
      <c r="G87">
        <v>1</v>
      </c>
      <c r="H87">
        <v>0</v>
      </c>
      <c r="I87" t="str">
        <f>INDEX(T_NPI_REF[Classification],MATCH(T_PROF[[#This Row],[npi_prof_class_Cd]],T_NPI_REF[Code],0))</f>
        <v>Midwife</v>
      </c>
      <c r="J87">
        <f>INDEX(T_NPI_REF[Specialization],MATCH(T_PROF[[#This Row],[npi_prof_class_Cd]],T_NPI_REF[Code],0))</f>
        <v>0</v>
      </c>
    </row>
    <row r="88" spans="1:10" x14ac:dyDescent="0.35">
      <c r="A88">
        <v>0</v>
      </c>
      <c r="B88">
        <v>1831270800</v>
      </c>
      <c r="C88" t="s">
        <v>351</v>
      </c>
      <c r="D88">
        <v>2019</v>
      </c>
      <c r="E88">
        <v>1</v>
      </c>
      <c r="F88">
        <v>1</v>
      </c>
      <c r="G88">
        <v>1</v>
      </c>
      <c r="H88">
        <v>100.29</v>
      </c>
      <c r="I88" t="str">
        <f>INDEX(T_NPI_REF[Classification],MATCH(T_PROF[[#This Row],[npi_prof_class_Cd]],T_NPI_REF[Code],0))</f>
        <v>Obstetrics &amp; Gynecology</v>
      </c>
      <c r="J88">
        <f>INDEX(T_NPI_REF[Specialization],MATCH(T_PROF[[#This Row],[npi_prof_class_Cd]],T_NPI_REF[Code],0))</f>
        <v>0</v>
      </c>
    </row>
    <row r="89" spans="1:10" x14ac:dyDescent="0.35">
      <c r="A89">
        <v>1</v>
      </c>
      <c r="B89">
        <v>1972877017</v>
      </c>
      <c r="C89" t="s">
        <v>361</v>
      </c>
      <c r="D89">
        <v>2019</v>
      </c>
      <c r="E89">
        <v>24</v>
      </c>
      <c r="F89">
        <v>24</v>
      </c>
      <c r="G89">
        <v>24</v>
      </c>
      <c r="H89">
        <v>68008</v>
      </c>
      <c r="I89" t="str">
        <f>INDEX(T_NPI_REF[Classification],MATCH(T_PROF[[#This Row],[npi_prof_class_Cd]],T_NPI_REF[Code],0))</f>
        <v>Family Medicine</v>
      </c>
      <c r="J89">
        <f>INDEX(T_NPI_REF[Specialization],MATCH(T_PROF[[#This Row],[npi_prof_class_Cd]],T_NPI_REF[Code],0))</f>
        <v>0</v>
      </c>
    </row>
    <row r="90" spans="1:10" x14ac:dyDescent="0.35">
      <c r="A90">
        <v>0</v>
      </c>
      <c r="B90">
        <v>1225150907</v>
      </c>
      <c r="C90" t="s">
        <v>351</v>
      </c>
      <c r="D90">
        <v>2020</v>
      </c>
      <c r="E90">
        <v>1</v>
      </c>
      <c r="F90">
        <v>1</v>
      </c>
      <c r="G90">
        <v>1</v>
      </c>
      <c r="H90">
        <v>1720.75</v>
      </c>
      <c r="I90" t="str">
        <f>INDEX(T_NPI_REF[Classification],MATCH(T_PROF[[#This Row],[npi_prof_class_Cd]],T_NPI_REF[Code],0))</f>
        <v>Obstetrics &amp; Gynecology</v>
      </c>
      <c r="J90">
        <f>INDEX(T_NPI_REF[Specialization],MATCH(T_PROF[[#This Row],[npi_prof_class_Cd]],T_NPI_REF[Code],0))</f>
        <v>0</v>
      </c>
    </row>
    <row r="91" spans="1:10" x14ac:dyDescent="0.35">
      <c r="A91">
        <v>1</v>
      </c>
      <c r="B91">
        <v>1588649503</v>
      </c>
      <c r="C91" t="s">
        <v>361</v>
      </c>
      <c r="D91">
        <v>2019</v>
      </c>
      <c r="E91">
        <v>9</v>
      </c>
      <c r="F91">
        <v>9</v>
      </c>
      <c r="G91">
        <v>9</v>
      </c>
      <c r="H91">
        <v>15918.6</v>
      </c>
      <c r="I91" t="str">
        <f>INDEX(T_NPI_REF[Classification],MATCH(T_PROF[[#This Row],[npi_prof_class_Cd]],T_NPI_REF[Code],0))</f>
        <v>Family Medicine</v>
      </c>
      <c r="J91">
        <f>INDEX(T_NPI_REF[Specialization],MATCH(T_PROF[[#This Row],[npi_prof_class_Cd]],T_NPI_REF[Code],0))</f>
        <v>0</v>
      </c>
    </row>
    <row r="92" spans="1:10" x14ac:dyDescent="0.35">
      <c r="A92">
        <v>0</v>
      </c>
      <c r="B92">
        <v>1699895730</v>
      </c>
      <c r="C92" t="s">
        <v>352</v>
      </c>
      <c r="D92">
        <v>2020</v>
      </c>
      <c r="E92">
        <v>2</v>
      </c>
      <c r="F92">
        <v>2</v>
      </c>
      <c r="G92">
        <v>2</v>
      </c>
      <c r="H92">
        <v>2075.2600000000002</v>
      </c>
      <c r="I92" t="str">
        <f>INDEX(T_NPI_REF[Classification],MATCH(T_PROF[[#This Row],[npi_prof_class_Cd]],T_NPI_REF[Code],0))</f>
        <v>Specialist</v>
      </c>
      <c r="J92">
        <f>INDEX(T_NPI_REF[Specialization],MATCH(T_PROF[[#This Row],[npi_prof_class_Cd]],T_NPI_REF[Code],0))</f>
        <v>0</v>
      </c>
    </row>
    <row r="93" spans="1:10" x14ac:dyDescent="0.35">
      <c r="A93">
        <v>0</v>
      </c>
      <c r="B93">
        <v>1962936005</v>
      </c>
      <c r="C93" t="s">
        <v>361</v>
      </c>
      <c r="D93">
        <v>2020</v>
      </c>
      <c r="E93">
        <v>1</v>
      </c>
      <c r="F93">
        <v>1</v>
      </c>
      <c r="G93">
        <v>1</v>
      </c>
      <c r="H93">
        <v>0</v>
      </c>
      <c r="I93" t="str">
        <f>INDEX(T_NPI_REF[Classification],MATCH(T_PROF[[#This Row],[npi_prof_class_Cd]],T_NPI_REF[Code],0))</f>
        <v>Family Medicine</v>
      </c>
      <c r="J93">
        <f>INDEX(T_NPI_REF[Specialization],MATCH(T_PROF[[#This Row],[npi_prof_class_Cd]],T_NPI_REF[Code],0))</f>
        <v>0</v>
      </c>
    </row>
    <row r="94" spans="1:10" x14ac:dyDescent="0.35">
      <c r="A94">
        <v>0</v>
      </c>
      <c r="B94">
        <v>1083938575</v>
      </c>
      <c r="C94" t="s">
        <v>351</v>
      </c>
      <c r="D94">
        <v>2019</v>
      </c>
      <c r="E94">
        <v>1</v>
      </c>
      <c r="F94">
        <v>1</v>
      </c>
      <c r="G94">
        <v>1</v>
      </c>
      <c r="H94">
        <v>0</v>
      </c>
      <c r="I94" t="str">
        <f>INDEX(T_NPI_REF[Classification],MATCH(T_PROF[[#This Row],[npi_prof_class_Cd]],T_NPI_REF[Code],0))</f>
        <v>Obstetrics &amp; Gynecology</v>
      </c>
      <c r="J94">
        <f>INDEX(T_NPI_REF[Specialization],MATCH(T_PROF[[#This Row],[npi_prof_class_Cd]],T_NPI_REF[Code],0))</f>
        <v>0</v>
      </c>
    </row>
    <row r="95" spans="1:10" x14ac:dyDescent="0.35">
      <c r="A95">
        <v>0</v>
      </c>
      <c r="B95">
        <v>1801885835</v>
      </c>
      <c r="C95" t="s">
        <v>351</v>
      </c>
      <c r="D95">
        <v>2020</v>
      </c>
      <c r="E95">
        <v>1</v>
      </c>
      <c r="F95">
        <v>1</v>
      </c>
      <c r="G95">
        <v>1</v>
      </c>
      <c r="H95">
        <v>1720.75</v>
      </c>
      <c r="I95" t="str">
        <f>INDEX(T_NPI_REF[Classification],MATCH(T_PROF[[#This Row],[npi_prof_class_Cd]],T_NPI_REF[Code],0))</f>
        <v>Obstetrics &amp; Gynecology</v>
      </c>
      <c r="J95">
        <f>INDEX(T_NPI_REF[Specialization],MATCH(T_PROF[[#This Row],[npi_prof_class_Cd]],T_NPI_REF[Code],0))</f>
        <v>0</v>
      </c>
    </row>
    <row r="96" spans="1:10" x14ac:dyDescent="0.35">
      <c r="A96">
        <v>0</v>
      </c>
      <c r="B96">
        <v>1275809469</v>
      </c>
      <c r="C96" t="s">
        <v>351</v>
      </c>
      <c r="D96">
        <v>2020</v>
      </c>
      <c r="E96">
        <v>1</v>
      </c>
      <c r="F96">
        <v>1</v>
      </c>
      <c r="G96">
        <v>1</v>
      </c>
      <c r="H96">
        <v>0</v>
      </c>
      <c r="I96" t="str">
        <f>INDEX(T_NPI_REF[Classification],MATCH(T_PROF[[#This Row],[npi_prof_class_Cd]],T_NPI_REF[Code],0))</f>
        <v>Obstetrics &amp; Gynecology</v>
      </c>
      <c r="J96">
        <f>INDEX(T_NPI_REF[Specialization],MATCH(T_PROF[[#This Row],[npi_prof_class_Cd]],T_NPI_REF[Code],0))</f>
        <v>0</v>
      </c>
    </row>
    <row r="97" spans="1:10" x14ac:dyDescent="0.35">
      <c r="A97">
        <v>0</v>
      </c>
      <c r="B97">
        <v>1063467785</v>
      </c>
      <c r="C97" t="s">
        <v>351</v>
      </c>
      <c r="D97">
        <v>2019</v>
      </c>
      <c r="E97">
        <v>1</v>
      </c>
      <c r="F97">
        <v>1</v>
      </c>
      <c r="G97">
        <v>1</v>
      </c>
      <c r="H97">
        <v>1720.75</v>
      </c>
      <c r="I97" t="str">
        <f>INDEX(T_NPI_REF[Classification],MATCH(T_PROF[[#This Row],[npi_prof_class_Cd]],T_NPI_REF[Code],0))</f>
        <v>Obstetrics &amp; Gynecology</v>
      </c>
      <c r="J97">
        <f>INDEX(T_NPI_REF[Specialization],MATCH(T_PROF[[#This Row],[npi_prof_class_Cd]],T_NPI_REF[Code],0))</f>
        <v>0</v>
      </c>
    </row>
    <row r="98" spans="1:10" x14ac:dyDescent="0.35">
      <c r="A98">
        <v>1</v>
      </c>
      <c r="B98">
        <v>1669422697</v>
      </c>
      <c r="C98" t="s">
        <v>351</v>
      </c>
      <c r="D98">
        <v>2019</v>
      </c>
      <c r="E98">
        <v>13</v>
      </c>
      <c r="F98">
        <v>13</v>
      </c>
      <c r="G98">
        <v>13</v>
      </c>
      <c r="H98">
        <v>21392.38</v>
      </c>
      <c r="I98" t="str">
        <f>INDEX(T_NPI_REF[Classification],MATCH(T_PROF[[#This Row],[npi_prof_class_Cd]],T_NPI_REF[Code],0))</f>
        <v>Obstetrics &amp; Gynecology</v>
      </c>
      <c r="J98">
        <f>INDEX(T_NPI_REF[Specialization],MATCH(T_PROF[[#This Row],[npi_prof_class_Cd]],T_NPI_REF[Code],0))</f>
        <v>0</v>
      </c>
    </row>
    <row r="99" spans="1:10" x14ac:dyDescent="0.35">
      <c r="A99">
        <v>0</v>
      </c>
      <c r="B99">
        <v>1831166586</v>
      </c>
      <c r="C99" t="s">
        <v>351</v>
      </c>
      <c r="D99">
        <v>2021</v>
      </c>
      <c r="E99">
        <v>2</v>
      </c>
      <c r="F99">
        <v>2</v>
      </c>
      <c r="G99">
        <v>2</v>
      </c>
      <c r="H99">
        <v>50</v>
      </c>
      <c r="I99" t="str">
        <f>INDEX(T_NPI_REF[Classification],MATCH(T_PROF[[#This Row],[npi_prof_class_Cd]],T_NPI_REF[Code],0))</f>
        <v>Obstetrics &amp; Gynecology</v>
      </c>
      <c r="J99">
        <f>INDEX(T_NPI_REF[Specialization],MATCH(T_PROF[[#This Row],[npi_prof_class_Cd]],T_NPI_REF[Code],0))</f>
        <v>0</v>
      </c>
    </row>
    <row r="100" spans="1:10" x14ac:dyDescent="0.35">
      <c r="A100">
        <v>1</v>
      </c>
      <c r="B100">
        <v>1073535027</v>
      </c>
      <c r="C100" t="s">
        <v>353</v>
      </c>
      <c r="D100">
        <v>2020</v>
      </c>
      <c r="E100">
        <v>1</v>
      </c>
      <c r="F100">
        <v>1</v>
      </c>
      <c r="G100">
        <v>1</v>
      </c>
      <c r="H100">
        <v>1720.75</v>
      </c>
      <c r="I100" t="str">
        <f>INDEX(T_NPI_REF[Classification],MATCH(T_PROF[[#This Row],[npi_prof_class_Cd]],T_NPI_REF[Code],0))</f>
        <v>General Acute Care Hospital</v>
      </c>
      <c r="J100">
        <f>INDEX(T_NPI_REF[Specialization],MATCH(T_PROF[[#This Row],[npi_prof_class_Cd]],T_NPI_REF[Code],0))</f>
        <v>0</v>
      </c>
    </row>
    <row r="101" spans="1:10" x14ac:dyDescent="0.35">
      <c r="A101">
        <v>1</v>
      </c>
      <c r="B101">
        <v>1588770416</v>
      </c>
      <c r="C101" t="s">
        <v>353</v>
      </c>
      <c r="D101">
        <v>2021</v>
      </c>
      <c r="E101">
        <v>1</v>
      </c>
      <c r="F101">
        <v>1</v>
      </c>
      <c r="G101">
        <v>1</v>
      </c>
      <c r="H101">
        <v>1720.75</v>
      </c>
      <c r="I101" t="str">
        <f>INDEX(T_NPI_REF[Classification],MATCH(T_PROF[[#This Row],[npi_prof_class_Cd]],T_NPI_REF[Code],0))</f>
        <v>General Acute Care Hospital</v>
      </c>
      <c r="J101">
        <f>INDEX(T_NPI_REF[Specialization],MATCH(T_PROF[[#This Row],[npi_prof_class_Cd]],T_NPI_REF[Code],0))</f>
        <v>0</v>
      </c>
    </row>
    <row r="102" spans="1:10" x14ac:dyDescent="0.35">
      <c r="A102">
        <v>1</v>
      </c>
      <c r="B102">
        <v>1568550531</v>
      </c>
      <c r="C102" t="s">
        <v>351</v>
      </c>
      <c r="D102">
        <v>2021</v>
      </c>
      <c r="E102">
        <v>5</v>
      </c>
      <c r="F102">
        <v>5</v>
      </c>
      <c r="G102">
        <v>5</v>
      </c>
      <c r="H102">
        <v>17500</v>
      </c>
      <c r="I102" t="str">
        <f>INDEX(T_NPI_REF[Classification],MATCH(T_PROF[[#This Row],[npi_prof_class_Cd]],T_NPI_REF[Code],0))</f>
        <v>Obstetrics &amp; Gynecology</v>
      </c>
      <c r="J102">
        <f>INDEX(T_NPI_REF[Specialization],MATCH(T_PROF[[#This Row],[npi_prof_class_Cd]],T_NPI_REF[Code],0))</f>
        <v>0</v>
      </c>
    </row>
    <row r="103" spans="1:10" x14ac:dyDescent="0.35">
      <c r="A103">
        <v>0</v>
      </c>
      <c r="B103">
        <v>1740238203</v>
      </c>
      <c r="C103" t="s">
        <v>351</v>
      </c>
      <c r="D103">
        <v>2019</v>
      </c>
      <c r="E103">
        <v>1</v>
      </c>
      <c r="F103">
        <v>1</v>
      </c>
      <c r="G103">
        <v>1</v>
      </c>
      <c r="H103">
        <v>1720.75</v>
      </c>
      <c r="I103" t="str">
        <f>INDEX(T_NPI_REF[Classification],MATCH(T_PROF[[#This Row],[npi_prof_class_Cd]],T_NPI_REF[Code],0))</f>
        <v>Obstetrics &amp; Gynecology</v>
      </c>
      <c r="J103">
        <f>INDEX(T_NPI_REF[Specialization],MATCH(T_PROF[[#This Row],[npi_prof_class_Cd]],T_NPI_REF[Code],0))</f>
        <v>0</v>
      </c>
    </row>
    <row r="104" spans="1:10" x14ac:dyDescent="0.35">
      <c r="A104">
        <v>1</v>
      </c>
      <c r="B104">
        <v>1689879280</v>
      </c>
      <c r="C104" t="s">
        <v>359</v>
      </c>
      <c r="D104">
        <v>2020</v>
      </c>
      <c r="E104">
        <v>1</v>
      </c>
      <c r="F104">
        <v>1</v>
      </c>
      <c r="G104">
        <v>1</v>
      </c>
      <c r="H104">
        <v>0</v>
      </c>
      <c r="I104" t="str">
        <f>INDEX(T_NPI_REF[Classification],MATCH(T_PROF[[#This Row],[npi_prof_class_Cd]],T_NPI_REF[Code],0))</f>
        <v>Clinic/Center</v>
      </c>
      <c r="J104">
        <f>INDEX(T_NPI_REF[Specialization],MATCH(T_PROF[[#This Row],[npi_prof_class_Cd]],T_NPI_REF[Code],0))</f>
        <v>0</v>
      </c>
    </row>
    <row r="105" spans="1:10" x14ac:dyDescent="0.35">
      <c r="A105">
        <v>1</v>
      </c>
      <c r="B105">
        <v>1538189535</v>
      </c>
      <c r="C105" t="s">
        <v>351</v>
      </c>
      <c r="D105">
        <v>2020</v>
      </c>
      <c r="E105">
        <v>5</v>
      </c>
      <c r="F105">
        <v>5</v>
      </c>
      <c r="G105">
        <v>5</v>
      </c>
      <c r="H105">
        <v>17447.5</v>
      </c>
      <c r="I105" t="str">
        <f>INDEX(T_NPI_REF[Classification],MATCH(T_PROF[[#This Row],[npi_prof_class_Cd]],T_NPI_REF[Code],0))</f>
        <v>Obstetrics &amp; Gynecology</v>
      </c>
      <c r="J105">
        <f>INDEX(T_NPI_REF[Specialization],MATCH(T_PROF[[#This Row],[npi_prof_class_Cd]],T_NPI_REF[Code],0))</f>
        <v>0</v>
      </c>
    </row>
    <row r="106" spans="1:10" x14ac:dyDescent="0.35">
      <c r="A106">
        <v>1</v>
      </c>
      <c r="B106">
        <v>1255360517</v>
      </c>
      <c r="C106" t="s">
        <v>353</v>
      </c>
      <c r="D106">
        <v>2019</v>
      </c>
      <c r="E106">
        <v>24</v>
      </c>
      <c r="F106">
        <v>24</v>
      </c>
      <c r="G106">
        <v>24</v>
      </c>
      <c r="H106">
        <v>47769.71</v>
      </c>
      <c r="I106" t="str">
        <f>INDEX(T_NPI_REF[Classification],MATCH(T_PROF[[#This Row],[npi_prof_class_Cd]],T_NPI_REF[Code],0))</f>
        <v>General Acute Care Hospital</v>
      </c>
      <c r="J106">
        <f>INDEX(T_NPI_REF[Specialization],MATCH(T_PROF[[#This Row],[npi_prof_class_Cd]],T_NPI_REF[Code],0))</f>
        <v>0</v>
      </c>
    </row>
    <row r="107" spans="1:10" x14ac:dyDescent="0.35">
      <c r="A107">
        <v>1</v>
      </c>
      <c r="B107">
        <v>1902197130</v>
      </c>
      <c r="C107" t="s">
        <v>351</v>
      </c>
      <c r="D107">
        <v>2019</v>
      </c>
      <c r="E107">
        <v>93</v>
      </c>
      <c r="F107">
        <v>93</v>
      </c>
      <c r="G107">
        <v>93</v>
      </c>
      <c r="H107">
        <v>306200</v>
      </c>
      <c r="I107" t="str">
        <f>INDEX(T_NPI_REF[Classification],MATCH(T_PROF[[#This Row],[npi_prof_class_Cd]],T_NPI_REF[Code],0))</f>
        <v>Obstetrics &amp; Gynecology</v>
      </c>
      <c r="J107">
        <f>INDEX(T_NPI_REF[Specialization],MATCH(T_PROF[[#This Row],[npi_prof_class_Cd]],T_NPI_REF[Code],0))</f>
        <v>0</v>
      </c>
    </row>
    <row r="108" spans="1:10" x14ac:dyDescent="0.35">
      <c r="A108">
        <v>0</v>
      </c>
      <c r="B108">
        <v>1184692816</v>
      </c>
      <c r="C108" t="s">
        <v>351</v>
      </c>
      <c r="D108">
        <v>2021</v>
      </c>
      <c r="E108">
        <v>1</v>
      </c>
      <c r="F108">
        <v>1</v>
      </c>
      <c r="G108">
        <v>1</v>
      </c>
      <c r="H108">
        <v>1720.75</v>
      </c>
      <c r="I108" t="str">
        <f>INDEX(T_NPI_REF[Classification],MATCH(T_PROF[[#This Row],[npi_prof_class_Cd]],T_NPI_REF[Code],0))</f>
        <v>Obstetrics &amp; Gynecology</v>
      </c>
      <c r="J108">
        <f>INDEX(T_NPI_REF[Specialization],MATCH(T_PROF[[#This Row],[npi_prof_class_Cd]],T_NPI_REF[Code],0))</f>
        <v>0</v>
      </c>
    </row>
    <row r="109" spans="1:10" x14ac:dyDescent="0.35">
      <c r="A109">
        <v>1</v>
      </c>
      <c r="B109">
        <v>1003855263</v>
      </c>
      <c r="C109" t="s">
        <v>351</v>
      </c>
      <c r="D109">
        <v>2020</v>
      </c>
      <c r="E109">
        <v>3</v>
      </c>
      <c r="F109">
        <v>3</v>
      </c>
      <c r="G109">
        <v>3</v>
      </c>
      <c r="H109">
        <v>5162.25</v>
      </c>
      <c r="I109" t="str">
        <f>INDEX(T_NPI_REF[Classification],MATCH(T_PROF[[#This Row],[npi_prof_class_Cd]],T_NPI_REF[Code],0))</f>
        <v>Obstetrics &amp; Gynecology</v>
      </c>
      <c r="J109">
        <f>INDEX(T_NPI_REF[Specialization],MATCH(T_PROF[[#This Row],[npi_prof_class_Cd]],T_NPI_REF[Code],0))</f>
        <v>0</v>
      </c>
    </row>
    <row r="110" spans="1:10" x14ac:dyDescent="0.35">
      <c r="A110">
        <v>1</v>
      </c>
      <c r="B110">
        <v>1548326903</v>
      </c>
      <c r="C110" t="s">
        <v>351</v>
      </c>
      <c r="D110">
        <v>2021</v>
      </c>
      <c r="E110">
        <v>49</v>
      </c>
      <c r="F110">
        <v>49</v>
      </c>
      <c r="G110">
        <v>48</v>
      </c>
      <c r="H110">
        <v>151623.79999999999</v>
      </c>
      <c r="I110" t="str">
        <f>INDEX(T_NPI_REF[Classification],MATCH(T_PROF[[#This Row],[npi_prof_class_Cd]],T_NPI_REF[Code],0))</f>
        <v>Obstetrics &amp; Gynecology</v>
      </c>
      <c r="J110">
        <f>INDEX(T_NPI_REF[Specialization],MATCH(T_PROF[[#This Row],[npi_prof_class_Cd]],T_NPI_REF[Code],0))</f>
        <v>0</v>
      </c>
    </row>
    <row r="111" spans="1:10" x14ac:dyDescent="0.35">
      <c r="A111">
        <v>1</v>
      </c>
      <c r="B111">
        <v>1619363702</v>
      </c>
      <c r="C111" t="s">
        <v>351</v>
      </c>
      <c r="D111">
        <v>2021</v>
      </c>
      <c r="E111">
        <v>1</v>
      </c>
      <c r="F111">
        <v>1</v>
      </c>
      <c r="G111">
        <v>1</v>
      </c>
      <c r="H111">
        <v>2332.9699999999998</v>
      </c>
      <c r="I111" t="str">
        <f>INDEX(T_NPI_REF[Classification],MATCH(T_PROF[[#This Row],[npi_prof_class_Cd]],T_NPI_REF[Code],0))</f>
        <v>Obstetrics &amp; Gynecology</v>
      </c>
      <c r="J111">
        <f>INDEX(T_NPI_REF[Specialization],MATCH(T_PROF[[#This Row],[npi_prof_class_Cd]],T_NPI_REF[Code],0))</f>
        <v>0</v>
      </c>
    </row>
    <row r="112" spans="1:10" x14ac:dyDescent="0.35">
      <c r="A112">
        <v>0</v>
      </c>
      <c r="B112">
        <v>1821518176</v>
      </c>
      <c r="C112" t="s">
        <v>361</v>
      </c>
      <c r="D112">
        <v>2021</v>
      </c>
      <c r="E112">
        <v>1</v>
      </c>
      <c r="F112">
        <v>1</v>
      </c>
      <c r="G112">
        <v>1</v>
      </c>
      <c r="H112">
        <v>1720.75</v>
      </c>
      <c r="I112" t="str">
        <f>INDEX(T_NPI_REF[Classification],MATCH(T_PROF[[#This Row],[npi_prof_class_Cd]],T_NPI_REF[Code],0))</f>
        <v>Family Medicine</v>
      </c>
      <c r="J112">
        <f>INDEX(T_NPI_REF[Specialization],MATCH(T_PROF[[#This Row],[npi_prof_class_Cd]],T_NPI_REF[Code],0))</f>
        <v>0</v>
      </c>
    </row>
    <row r="113" spans="1:10" x14ac:dyDescent="0.35">
      <c r="A113">
        <v>0</v>
      </c>
      <c r="B113">
        <v>1609950450</v>
      </c>
      <c r="C113" t="s">
        <v>354</v>
      </c>
      <c r="D113">
        <v>2019</v>
      </c>
      <c r="E113">
        <v>1</v>
      </c>
      <c r="F113">
        <v>1</v>
      </c>
      <c r="G113">
        <v>1</v>
      </c>
      <c r="H113">
        <v>1720.75</v>
      </c>
      <c r="I113" t="str">
        <f>INDEX(T_NPI_REF[Classification],MATCH(T_PROF[[#This Row],[npi_prof_class_Cd]],T_NPI_REF[Code],0))</f>
        <v>Obstetrics &amp; Gynecology</v>
      </c>
      <c r="J113" t="str">
        <f>INDEX(T_NPI_REF[Specialization],MATCH(T_PROF[[#This Row],[npi_prof_class_Cd]],T_NPI_REF[Code],0))</f>
        <v>Obstetrics</v>
      </c>
    </row>
    <row r="114" spans="1:10" x14ac:dyDescent="0.35">
      <c r="A114">
        <v>1</v>
      </c>
      <c r="B114">
        <v>1023121704</v>
      </c>
      <c r="C114" t="s">
        <v>351</v>
      </c>
      <c r="D114">
        <v>2020</v>
      </c>
      <c r="E114">
        <v>33</v>
      </c>
      <c r="F114">
        <v>33</v>
      </c>
      <c r="G114">
        <v>33</v>
      </c>
      <c r="H114">
        <v>75454.16</v>
      </c>
      <c r="I114" t="str">
        <f>INDEX(T_NPI_REF[Classification],MATCH(T_PROF[[#This Row],[npi_prof_class_Cd]],T_NPI_REF[Code],0))</f>
        <v>Obstetrics &amp; Gynecology</v>
      </c>
      <c r="J114">
        <f>INDEX(T_NPI_REF[Specialization],MATCH(T_PROF[[#This Row],[npi_prof_class_Cd]],T_NPI_REF[Code],0))</f>
        <v>0</v>
      </c>
    </row>
    <row r="115" spans="1:10" x14ac:dyDescent="0.35">
      <c r="A115">
        <v>1</v>
      </c>
      <c r="B115">
        <v>1942576459</v>
      </c>
      <c r="C115" t="s">
        <v>351</v>
      </c>
      <c r="D115">
        <v>2019</v>
      </c>
      <c r="E115">
        <v>1</v>
      </c>
      <c r="F115">
        <v>1</v>
      </c>
      <c r="G115">
        <v>1</v>
      </c>
      <c r="H115">
        <v>2695.16</v>
      </c>
      <c r="I115" t="str">
        <f>INDEX(T_NPI_REF[Classification],MATCH(T_PROF[[#This Row],[npi_prof_class_Cd]],T_NPI_REF[Code],0))</f>
        <v>Obstetrics &amp; Gynecology</v>
      </c>
      <c r="J115">
        <f>INDEX(T_NPI_REF[Specialization],MATCH(T_PROF[[#This Row],[npi_prof_class_Cd]],T_NPI_REF[Code],0))</f>
        <v>0</v>
      </c>
    </row>
    <row r="116" spans="1:10" x14ac:dyDescent="0.35">
      <c r="A116">
        <v>1</v>
      </c>
      <c r="B116">
        <v>1033495130</v>
      </c>
      <c r="C116" t="s">
        <v>351</v>
      </c>
      <c r="D116">
        <v>2019</v>
      </c>
      <c r="E116">
        <v>2</v>
      </c>
      <c r="F116">
        <v>2</v>
      </c>
      <c r="G116">
        <v>2</v>
      </c>
      <c r="H116">
        <v>7000</v>
      </c>
      <c r="I116" t="str">
        <f>INDEX(T_NPI_REF[Classification],MATCH(T_PROF[[#This Row],[npi_prof_class_Cd]],T_NPI_REF[Code],0))</f>
        <v>Obstetrics &amp; Gynecology</v>
      </c>
      <c r="J116">
        <f>INDEX(T_NPI_REF[Specialization],MATCH(T_PROF[[#This Row],[npi_prof_class_Cd]],T_NPI_REF[Code],0))</f>
        <v>0</v>
      </c>
    </row>
    <row r="117" spans="1:10" x14ac:dyDescent="0.35">
      <c r="A117">
        <v>1</v>
      </c>
      <c r="B117">
        <v>1487644993</v>
      </c>
      <c r="C117" t="s">
        <v>353</v>
      </c>
      <c r="D117">
        <v>2020</v>
      </c>
      <c r="E117">
        <v>82</v>
      </c>
      <c r="F117">
        <v>82</v>
      </c>
      <c r="G117">
        <v>79</v>
      </c>
      <c r="H117">
        <v>121131.59</v>
      </c>
      <c r="I117" t="str">
        <f>INDEX(T_NPI_REF[Classification],MATCH(T_PROF[[#This Row],[npi_prof_class_Cd]],T_NPI_REF[Code],0))</f>
        <v>General Acute Care Hospital</v>
      </c>
      <c r="J117">
        <f>INDEX(T_NPI_REF[Specialization],MATCH(T_PROF[[#This Row],[npi_prof_class_Cd]],T_NPI_REF[Code],0))</f>
        <v>0</v>
      </c>
    </row>
    <row r="118" spans="1:10" x14ac:dyDescent="0.35">
      <c r="A118">
        <v>0</v>
      </c>
      <c r="B118">
        <v>1295708774</v>
      </c>
      <c r="C118" t="s">
        <v>357</v>
      </c>
      <c r="D118">
        <v>2020</v>
      </c>
      <c r="E118">
        <v>2</v>
      </c>
      <c r="F118">
        <v>2</v>
      </c>
      <c r="G118">
        <v>2</v>
      </c>
      <c r="H118">
        <v>1462.64</v>
      </c>
      <c r="I118" t="str">
        <f>INDEX(T_NPI_REF[Classification],MATCH(T_PROF[[#This Row],[npi_prof_class_Cd]],T_NPI_REF[Code],0))</f>
        <v>Advanced Practice Midwife</v>
      </c>
      <c r="J118">
        <f>INDEX(T_NPI_REF[Specialization],MATCH(T_PROF[[#This Row],[npi_prof_class_Cd]],T_NPI_REF[Code],0))</f>
        <v>0</v>
      </c>
    </row>
    <row r="119" spans="1:10" x14ac:dyDescent="0.35">
      <c r="A119">
        <v>1</v>
      </c>
      <c r="B119">
        <v>1720627649</v>
      </c>
      <c r="C119" t="s">
        <v>357</v>
      </c>
      <c r="D119">
        <v>2020</v>
      </c>
      <c r="E119">
        <v>2</v>
      </c>
      <c r="F119">
        <v>2</v>
      </c>
      <c r="G119">
        <v>2</v>
      </c>
      <c r="H119">
        <v>12400</v>
      </c>
      <c r="I119" t="str">
        <f>INDEX(T_NPI_REF[Classification],MATCH(T_PROF[[#This Row],[npi_prof_class_Cd]],T_NPI_REF[Code],0))</f>
        <v>Advanced Practice Midwife</v>
      </c>
      <c r="J119">
        <f>INDEX(T_NPI_REF[Specialization],MATCH(T_PROF[[#This Row],[npi_prof_class_Cd]],T_NPI_REF[Code],0))</f>
        <v>0</v>
      </c>
    </row>
    <row r="120" spans="1:10" x14ac:dyDescent="0.35">
      <c r="A120">
        <v>1</v>
      </c>
      <c r="B120">
        <v>1841767993</v>
      </c>
      <c r="C120" t="s">
        <v>351</v>
      </c>
      <c r="D120">
        <v>2019</v>
      </c>
      <c r="E120">
        <v>19</v>
      </c>
      <c r="F120">
        <v>19</v>
      </c>
      <c r="G120">
        <v>19</v>
      </c>
      <c r="H120">
        <v>61407.42</v>
      </c>
      <c r="I120" t="str">
        <f>INDEX(T_NPI_REF[Classification],MATCH(T_PROF[[#This Row],[npi_prof_class_Cd]],T_NPI_REF[Code],0))</f>
        <v>Obstetrics &amp; Gynecology</v>
      </c>
      <c r="J120">
        <f>INDEX(T_NPI_REF[Specialization],MATCH(T_PROF[[#This Row],[npi_prof_class_Cd]],T_NPI_REF[Code],0))</f>
        <v>0</v>
      </c>
    </row>
    <row r="121" spans="1:10" x14ac:dyDescent="0.35">
      <c r="A121">
        <v>0</v>
      </c>
      <c r="B121">
        <v>1003881392</v>
      </c>
      <c r="C121" t="s">
        <v>351</v>
      </c>
      <c r="D121">
        <v>2021</v>
      </c>
      <c r="E121">
        <v>2</v>
      </c>
      <c r="F121">
        <v>2</v>
      </c>
      <c r="G121">
        <v>2</v>
      </c>
      <c r="H121">
        <v>913.55</v>
      </c>
      <c r="I121" t="str">
        <f>INDEX(T_NPI_REF[Classification],MATCH(T_PROF[[#This Row],[npi_prof_class_Cd]],T_NPI_REF[Code],0))</f>
        <v>Obstetrics &amp; Gynecology</v>
      </c>
      <c r="J121">
        <f>INDEX(T_NPI_REF[Specialization],MATCH(T_PROF[[#This Row],[npi_prof_class_Cd]],T_NPI_REF[Code],0))</f>
        <v>0</v>
      </c>
    </row>
    <row r="122" spans="1:10" x14ac:dyDescent="0.35">
      <c r="A122">
        <v>1</v>
      </c>
      <c r="B122">
        <v>1073633574</v>
      </c>
      <c r="C122" t="s">
        <v>352</v>
      </c>
      <c r="D122">
        <v>2019</v>
      </c>
      <c r="E122">
        <v>76</v>
      </c>
      <c r="F122">
        <v>76</v>
      </c>
      <c r="G122">
        <v>76</v>
      </c>
      <c r="H122">
        <v>225029.83</v>
      </c>
      <c r="I122" t="str">
        <f>INDEX(T_NPI_REF[Classification],MATCH(T_PROF[[#This Row],[npi_prof_class_Cd]],T_NPI_REF[Code],0))</f>
        <v>Specialist</v>
      </c>
      <c r="J122">
        <f>INDEX(T_NPI_REF[Specialization],MATCH(T_PROF[[#This Row],[npi_prof_class_Cd]],T_NPI_REF[Code],0))</f>
        <v>0</v>
      </c>
    </row>
    <row r="123" spans="1:10" x14ac:dyDescent="0.35">
      <c r="A123">
        <v>0</v>
      </c>
      <c r="B123">
        <v>1538479175</v>
      </c>
      <c r="C123" t="s">
        <v>351</v>
      </c>
      <c r="D123">
        <v>2019</v>
      </c>
      <c r="E123">
        <v>1</v>
      </c>
      <c r="F123">
        <v>1</v>
      </c>
      <c r="G123">
        <v>1</v>
      </c>
      <c r="H123">
        <v>1720.75</v>
      </c>
      <c r="I123" t="str">
        <f>INDEX(T_NPI_REF[Classification],MATCH(T_PROF[[#This Row],[npi_prof_class_Cd]],T_NPI_REF[Code],0))</f>
        <v>Obstetrics &amp; Gynecology</v>
      </c>
      <c r="J123">
        <f>INDEX(T_NPI_REF[Specialization],MATCH(T_PROF[[#This Row],[npi_prof_class_Cd]],T_NPI_REF[Code],0))</f>
        <v>0</v>
      </c>
    </row>
    <row r="124" spans="1:10" x14ac:dyDescent="0.35">
      <c r="A124">
        <v>1</v>
      </c>
      <c r="B124">
        <v>1356329510</v>
      </c>
      <c r="C124" t="s">
        <v>357</v>
      </c>
      <c r="D124">
        <v>2020</v>
      </c>
      <c r="E124">
        <v>1</v>
      </c>
      <c r="F124">
        <v>1</v>
      </c>
      <c r="G124">
        <v>1</v>
      </c>
      <c r="H124">
        <v>0</v>
      </c>
      <c r="I124" t="str">
        <f>INDEX(T_NPI_REF[Classification],MATCH(T_PROF[[#This Row],[npi_prof_class_Cd]],T_NPI_REF[Code],0))</f>
        <v>Advanced Practice Midwife</v>
      </c>
      <c r="J124">
        <f>INDEX(T_NPI_REF[Specialization],MATCH(T_PROF[[#This Row],[npi_prof_class_Cd]],T_NPI_REF[Code],0))</f>
        <v>0</v>
      </c>
    </row>
    <row r="125" spans="1:10" x14ac:dyDescent="0.35">
      <c r="A125">
        <v>1</v>
      </c>
      <c r="B125">
        <v>1205084969</v>
      </c>
      <c r="C125" t="s">
        <v>351</v>
      </c>
      <c r="D125">
        <v>2020</v>
      </c>
      <c r="E125">
        <v>45</v>
      </c>
      <c r="F125">
        <v>45</v>
      </c>
      <c r="G125">
        <v>44</v>
      </c>
      <c r="H125">
        <v>80236.89</v>
      </c>
      <c r="I125" t="str">
        <f>INDEX(T_NPI_REF[Classification],MATCH(T_PROF[[#This Row],[npi_prof_class_Cd]],T_NPI_REF[Code],0))</f>
        <v>Obstetrics &amp; Gynecology</v>
      </c>
      <c r="J125">
        <f>INDEX(T_NPI_REF[Specialization],MATCH(T_PROF[[#This Row],[npi_prof_class_Cd]],T_NPI_REF[Code],0))</f>
        <v>0</v>
      </c>
    </row>
    <row r="126" spans="1:10" x14ac:dyDescent="0.35">
      <c r="A126">
        <v>1</v>
      </c>
      <c r="B126">
        <v>1982658779</v>
      </c>
      <c r="C126" t="s">
        <v>351</v>
      </c>
      <c r="D126">
        <v>2020</v>
      </c>
      <c r="E126">
        <v>9</v>
      </c>
      <c r="F126">
        <v>9</v>
      </c>
      <c r="G126">
        <v>9</v>
      </c>
      <c r="H126">
        <v>28800</v>
      </c>
      <c r="I126" t="str">
        <f>INDEX(T_NPI_REF[Classification],MATCH(T_PROF[[#This Row],[npi_prof_class_Cd]],T_NPI_REF[Code],0))</f>
        <v>Obstetrics &amp; Gynecology</v>
      </c>
      <c r="J126">
        <f>INDEX(T_NPI_REF[Specialization],MATCH(T_PROF[[#This Row],[npi_prof_class_Cd]],T_NPI_REF[Code],0))</f>
        <v>0</v>
      </c>
    </row>
    <row r="127" spans="1:10" x14ac:dyDescent="0.35">
      <c r="A127">
        <v>0</v>
      </c>
      <c r="B127">
        <v>1265428882</v>
      </c>
      <c r="C127" t="s">
        <v>351</v>
      </c>
      <c r="D127">
        <v>2020</v>
      </c>
      <c r="E127">
        <v>5</v>
      </c>
      <c r="F127">
        <v>5</v>
      </c>
      <c r="G127">
        <v>5</v>
      </c>
      <c r="H127">
        <v>5162.25</v>
      </c>
      <c r="I127" t="str">
        <f>INDEX(T_NPI_REF[Classification],MATCH(T_PROF[[#This Row],[npi_prof_class_Cd]],T_NPI_REF[Code],0))</f>
        <v>Obstetrics &amp; Gynecology</v>
      </c>
      <c r="J127">
        <f>INDEX(T_NPI_REF[Specialization],MATCH(T_PROF[[#This Row],[npi_prof_class_Cd]],T_NPI_REF[Code],0))</f>
        <v>0</v>
      </c>
    </row>
    <row r="128" spans="1:10" x14ac:dyDescent="0.35">
      <c r="A128">
        <v>1</v>
      </c>
      <c r="B128">
        <v>1508834201</v>
      </c>
      <c r="C128" t="s">
        <v>351</v>
      </c>
      <c r="D128">
        <v>2021</v>
      </c>
      <c r="E128">
        <v>1</v>
      </c>
      <c r="F128">
        <v>1</v>
      </c>
      <c r="G128">
        <v>1</v>
      </c>
      <c r="H128">
        <v>2087.85</v>
      </c>
      <c r="I128" t="str">
        <f>INDEX(T_NPI_REF[Classification],MATCH(T_PROF[[#This Row],[npi_prof_class_Cd]],T_NPI_REF[Code],0))</f>
        <v>Obstetrics &amp; Gynecology</v>
      </c>
      <c r="J128">
        <f>INDEX(T_NPI_REF[Specialization],MATCH(T_PROF[[#This Row],[npi_prof_class_Cd]],T_NPI_REF[Code],0))</f>
        <v>0</v>
      </c>
    </row>
    <row r="129" spans="1:10" x14ac:dyDescent="0.35">
      <c r="A129">
        <v>0</v>
      </c>
      <c r="B129">
        <v>1508804758</v>
      </c>
      <c r="C129" t="s">
        <v>351</v>
      </c>
      <c r="D129">
        <v>2019</v>
      </c>
      <c r="E129">
        <v>1</v>
      </c>
      <c r="F129">
        <v>1</v>
      </c>
      <c r="G129">
        <v>1</v>
      </c>
      <c r="H129">
        <v>0</v>
      </c>
      <c r="I129" t="str">
        <f>INDEX(T_NPI_REF[Classification],MATCH(T_PROF[[#This Row],[npi_prof_class_Cd]],T_NPI_REF[Code],0))</f>
        <v>Obstetrics &amp; Gynecology</v>
      </c>
      <c r="J129">
        <f>INDEX(T_NPI_REF[Specialization],MATCH(T_PROF[[#This Row],[npi_prof_class_Cd]],T_NPI_REF[Code],0))</f>
        <v>0</v>
      </c>
    </row>
    <row r="130" spans="1:10" x14ac:dyDescent="0.35">
      <c r="A130">
        <v>1</v>
      </c>
      <c r="B130">
        <v>1013973734</v>
      </c>
      <c r="C130" t="s">
        <v>351</v>
      </c>
      <c r="D130">
        <v>2019</v>
      </c>
      <c r="E130">
        <v>2</v>
      </c>
      <c r="F130">
        <v>2</v>
      </c>
      <c r="G130">
        <v>2</v>
      </c>
      <c r="H130">
        <v>4057.54</v>
      </c>
      <c r="I130" t="str">
        <f>INDEX(T_NPI_REF[Classification],MATCH(T_PROF[[#This Row],[npi_prof_class_Cd]],T_NPI_REF[Code],0))</f>
        <v>Obstetrics &amp; Gynecology</v>
      </c>
      <c r="J130">
        <f>INDEX(T_NPI_REF[Specialization],MATCH(T_PROF[[#This Row],[npi_prof_class_Cd]],T_NPI_REF[Code],0))</f>
        <v>0</v>
      </c>
    </row>
    <row r="131" spans="1:10" x14ac:dyDescent="0.35">
      <c r="A131">
        <v>1</v>
      </c>
      <c r="B131">
        <v>1780610733</v>
      </c>
      <c r="C131" t="s">
        <v>367</v>
      </c>
      <c r="D131">
        <v>2020</v>
      </c>
      <c r="E131">
        <v>5</v>
      </c>
      <c r="F131">
        <v>5</v>
      </c>
      <c r="G131">
        <v>5</v>
      </c>
      <c r="H131">
        <v>10534.01</v>
      </c>
      <c r="I131" t="str">
        <f>INDEX(T_NPI_REF[Classification],MATCH(T_PROF[[#This Row],[npi_prof_class_Cd]],T_NPI_REF[Code],0))</f>
        <v>Midwife</v>
      </c>
      <c r="J131">
        <f>INDEX(T_NPI_REF[Specialization],MATCH(T_PROF[[#This Row],[npi_prof_class_Cd]],T_NPI_REF[Code],0))</f>
        <v>0</v>
      </c>
    </row>
    <row r="132" spans="1:10" x14ac:dyDescent="0.35">
      <c r="A132">
        <v>1</v>
      </c>
      <c r="B132">
        <v>1336305721</v>
      </c>
      <c r="C132" t="s">
        <v>351</v>
      </c>
      <c r="D132">
        <v>2020</v>
      </c>
      <c r="E132">
        <v>1</v>
      </c>
      <c r="F132">
        <v>1</v>
      </c>
      <c r="G132">
        <v>1</v>
      </c>
      <c r="H132">
        <v>1858.19</v>
      </c>
      <c r="I132" t="str">
        <f>INDEX(T_NPI_REF[Classification],MATCH(T_PROF[[#This Row],[npi_prof_class_Cd]],T_NPI_REF[Code],0))</f>
        <v>Obstetrics &amp; Gynecology</v>
      </c>
      <c r="J132">
        <f>INDEX(T_NPI_REF[Specialization],MATCH(T_PROF[[#This Row],[npi_prof_class_Cd]],T_NPI_REF[Code],0))</f>
        <v>0</v>
      </c>
    </row>
    <row r="133" spans="1:10" x14ac:dyDescent="0.35">
      <c r="A133">
        <v>1</v>
      </c>
      <c r="B133">
        <v>1073543856</v>
      </c>
      <c r="C133" t="s">
        <v>351</v>
      </c>
      <c r="D133">
        <v>2019</v>
      </c>
      <c r="E133">
        <v>80</v>
      </c>
      <c r="F133">
        <v>80</v>
      </c>
      <c r="G133">
        <v>80</v>
      </c>
      <c r="H133">
        <v>262000</v>
      </c>
      <c r="I133" t="str">
        <f>INDEX(T_NPI_REF[Classification],MATCH(T_PROF[[#This Row],[npi_prof_class_Cd]],T_NPI_REF[Code],0))</f>
        <v>Obstetrics &amp; Gynecology</v>
      </c>
      <c r="J133">
        <f>INDEX(T_NPI_REF[Specialization],MATCH(T_PROF[[#This Row],[npi_prof_class_Cd]],T_NPI_REF[Code],0))</f>
        <v>0</v>
      </c>
    </row>
    <row r="134" spans="1:10" x14ac:dyDescent="0.35">
      <c r="A134">
        <v>1</v>
      </c>
      <c r="B134">
        <v>1609860071</v>
      </c>
      <c r="C134" t="s">
        <v>351</v>
      </c>
      <c r="D134">
        <v>2020</v>
      </c>
      <c r="E134">
        <v>85</v>
      </c>
      <c r="F134">
        <v>85</v>
      </c>
      <c r="G134">
        <v>85</v>
      </c>
      <c r="H134">
        <v>146042.74</v>
      </c>
      <c r="I134" t="str">
        <f>INDEX(T_NPI_REF[Classification],MATCH(T_PROF[[#This Row],[npi_prof_class_Cd]],T_NPI_REF[Code],0))</f>
        <v>Obstetrics &amp; Gynecology</v>
      </c>
      <c r="J134">
        <f>INDEX(T_NPI_REF[Specialization],MATCH(T_PROF[[#This Row],[npi_prof_class_Cd]],T_NPI_REF[Code],0))</f>
        <v>0</v>
      </c>
    </row>
    <row r="135" spans="1:10" x14ac:dyDescent="0.35">
      <c r="A135">
        <v>1</v>
      </c>
      <c r="B135">
        <v>1316924913</v>
      </c>
      <c r="C135" t="s">
        <v>380</v>
      </c>
      <c r="D135">
        <v>2021</v>
      </c>
      <c r="E135">
        <v>23</v>
      </c>
      <c r="F135">
        <v>23</v>
      </c>
      <c r="G135">
        <v>23</v>
      </c>
      <c r="H135">
        <v>51750.15</v>
      </c>
      <c r="I135" t="str">
        <f>INDEX(T_NPI_REF[Classification],MATCH(T_PROF[[#This Row],[npi_prof_class_Cd]],T_NPI_REF[Code],0))</f>
        <v>General Acute Care Hospital</v>
      </c>
      <c r="J135" t="str">
        <f>INDEX(T_NPI_REF[Specialization],MATCH(T_PROF[[#This Row],[npi_prof_class_Cd]],T_NPI_REF[Code],0))</f>
        <v>Rural</v>
      </c>
    </row>
    <row r="136" spans="1:10" x14ac:dyDescent="0.35">
      <c r="A136">
        <v>1</v>
      </c>
      <c r="B136">
        <v>1447299573</v>
      </c>
      <c r="C136" t="s">
        <v>351</v>
      </c>
      <c r="D136">
        <v>2020</v>
      </c>
      <c r="E136">
        <v>1</v>
      </c>
      <c r="F136">
        <v>1</v>
      </c>
      <c r="G136">
        <v>1</v>
      </c>
      <c r="H136">
        <v>1720.75</v>
      </c>
      <c r="I136" t="str">
        <f>INDEX(T_NPI_REF[Classification],MATCH(T_PROF[[#This Row],[npi_prof_class_Cd]],T_NPI_REF[Code],0))</f>
        <v>Obstetrics &amp; Gynecology</v>
      </c>
      <c r="J136">
        <f>INDEX(T_NPI_REF[Specialization],MATCH(T_PROF[[#This Row],[npi_prof_class_Cd]],T_NPI_REF[Code],0))</f>
        <v>0</v>
      </c>
    </row>
    <row r="137" spans="1:10" x14ac:dyDescent="0.35">
      <c r="A137">
        <v>0</v>
      </c>
      <c r="B137">
        <v>1356488464</v>
      </c>
      <c r="C137" t="s">
        <v>351</v>
      </c>
      <c r="D137">
        <v>2019</v>
      </c>
      <c r="E137">
        <v>4</v>
      </c>
      <c r="F137">
        <v>4</v>
      </c>
      <c r="G137">
        <v>4</v>
      </c>
      <c r="H137">
        <v>5252.71</v>
      </c>
      <c r="I137" t="str">
        <f>INDEX(T_NPI_REF[Classification],MATCH(T_PROF[[#This Row],[npi_prof_class_Cd]],T_NPI_REF[Code],0))</f>
        <v>Obstetrics &amp; Gynecology</v>
      </c>
      <c r="J137">
        <f>INDEX(T_NPI_REF[Specialization],MATCH(T_PROF[[#This Row],[npi_prof_class_Cd]],T_NPI_REF[Code],0))</f>
        <v>0</v>
      </c>
    </row>
    <row r="138" spans="1:10" x14ac:dyDescent="0.35">
      <c r="A138">
        <v>0</v>
      </c>
      <c r="B138">
        <v>1194703744</v>
      </c>
      <c r="C138" t="s">
        <v>357</v>
      </c>
      <c r="D138">
        <v>2020</v>
      </c>
      <c r="E138">
        <v>2</v>
      </c>
      <c r="F138">
        <v>2</v>
      </c>
      <c r="G138">
        <v>2</v>
      </c>
      <c r="H138">
        <v>2925.28</v>
      </c>
      <c r="I138" t="str">
        <f>INDEX(T_NPI_REF[Classification],MATCH(T_PROF[[#This Row],[npi_prof_class_Cd]],T_NPI_REF[Code],0))</f>
        <v>Advanced Practice Midwife</v>
      </c>
      <c r="J138">
        <f>INDEX(T_NPI_REF[Specialization],MATCH(T_PROF[[#This Row],[npi_prof_class_Cd]],T_NPI_REF[Code],0))</f>
        <v>0</v>
      </c>
    </row>
    <row r="139" spans="1:10" x14ac:dyDescent="0.35">
      <c r="A139">
        <v>0</v>
      </c>
      <c r="B139">
        <v>1396815023</v>
      </c>
      <c r="C139" t="s">
        <v>351</v>
      </c>
      <c r="D139">
        <v>2019</v>
      </c>
      <c r="E139">
        <v>1</v>
      </c>
      <c r="F139">
        <v>1</v>
      </c>
      <c r="G139">
        <v>1</v>
      </c>
      <c r="H139">
        <v>0</v>
      </c>
      <c r="I139" t="str">
        <f>INDEX(T_NPI_REF[Classification],MATCH(T_PROF[[#This Row],[npi_prof_class_Cd]],T_NPI_REF[Code],0))</f>
        <v>Obstetrics &amp; Gynecology</v>
      </c>
      <c r="J139">
        <f>INDEX(T_NPI_REF[Specialization],MATCH(T_PROF[[#This Row],[npi_prof_class_Cd]],T_NPI_REF[Code],0))</f>
        <v>0</v>
      </c>
    </row>
    <row r="140" spans="1:10" x14ac:dyDescent="0.35">
      <c r="A140">
        <v>1</v>
      </c>
      <c r="B140">
        <v>1831549559</v>
      </c>
      <c r="C140" t="s">
        <v>355</v>
      </c>
      <c r="D140">
        <v>2019</v>
      </c>
      <c r="E140">
        <v>35</v>
      </c>
      <c r="F140">
        <v>35</v>
      </c>
      <c r="G140">
        <v>35</v>
      </c>
      <c r="H140">
        <v>70897.89</v>
      </c>
      <c r="I140" t="str">
        <f>INDEX(T_NPI_REF[Classification],MATCH(T_PROF[[#This Row],[npi_prof_class_Cd]],T_NPI_REF[Code],0))</f>
        <v>Clinic/Center</v>
      </c>
      <c r="J140" t="str">
        <f>INDEX(T_NPI_REF[Specialization],MATCH(T_PROF[[#This Row],[npi_prof_class_Cd]],T_NPI_REF[Code],0))</f>
        <v>Multi-Specialty</v>
      </c>
    </row>
    <row r="141" spans="1:10" x14ac:dyDescent="0.35">
      <c r="A141">
        <v>0</v>
      </c>
      <c r="B141">
        <v>1922256163</v>
      </c>
      <c r="C141" t="s">
        <v>351</v>
      </c>
      <c r="D141">
        <v>2019</v>
      </c>
      <c r="E141">
        <v>6</v>
      </c>
      <c r="F141">
        <v>6</v>
      </c>
      <c r="G141">
        <v>6</v>
      </c>
      <c r="H141">
        <v>5212.25</v>
      </c>
      <c r="I141" t="str">
        <f>INDEX(T_NPI_REF[Classification],MATCH(T_PROF[[#This Row],[npi_prof_class_Cd]],T_NPI_REF[Code],0))</f>
        <v>Obstetrics &amp; Gynecology</v>
      </c>
      <c r="J141">
        <f>INDEX(T_NPI_REF[Specialization],MATCH(T_PROF[[#This Row],[npi_prof_class_Cd]],T_NPI_REF[Code],0))</f>
        <v>0</v>
      </c>
    </row>
    <row r="142" spans="1:10" x14ac:dyDescent="0.35">
      <c r="A142">
        <v>1</v>
      </c>
      <c r="B142">
        <v>1184041030</v>
      </c>
      <c r="C142" t="s">
        <v>351</v>
      </c>
      <c r="D142">
        <v>2020</v>
      </c>
      <c r="E142">
        <v>2</v>
      </c>
      <c r="F142">
        <v>2</v>
      </c>
      <c r="G142">
        <v>2</v>
      </c>
      <c r="H142">
        <v>5992.94</v>
      </c>
      <c r="I142" t="str">
        <f>INDEX(T_NPI_REF[Classification],MATCH(T_PROF[[#This Row],[npi_prof_class_Cd]],T_NPI_REF[Code],0))</f>
        <v>Obstetrics &amp; Gynecology</v>
      </c>
      <c r="J142">
        <f>INDEX(T_NPI_REF[Specialization],MATCH(T_PROF[[#This Row],[npi_prof_class_Cd]],T_NPI_REF[Code],0))</f>
        <v>0</v>
      </c>
    </row>
    <row r="143" spans="1:10" x14ac:dyDescent="0.35">
      <c r="A143">
        <v>1</v>
      </c>
      <c r="B143">
        <v>1184041030</v>
      </c>
      <c r="C143" t="s">
        <v>351</v>
      </c>
      <c r="D143">
        <v>2019</v>
      </c>
      <c r="E143">
        <v>1</v>
      </c>
      <c r="F143">
        <v>1</v>
      </c>
      <c r="G143">
        <v>1</v>
      </c>
      <c r="H143">
        <v>2829.88</v>
      </c>
      <c r="I143" t="str">
        <f>INDEX(T_NPI_REF[Classification],MATCH(T_PROF[[#This Row],[npi_prof_class_Cd]],T_NPI_REF[Code],0))</f>
        <v>Obstetrics &amp; Gynecology</v>
      </c>
      <c r="J143">
        <f>INDEX(T_NPI_REF[Specialization],MATCH(T_PROF[[#This Row],[npi_prof_class_Cd]],T_NPI_REF[Code],0))</f>
        <v>0</v>
      </c>
    </row>
    <row r="144" spans="1:10" x14ac:dyDescent="0.35">
      <c r="A144">
        <v>0</v>
      </c>
      <c r="B144">
        <v>1336569128</v>
      </c>
      <c r="C144" t="s">
        <v>367</v>
      </c>
      <c r="D144">
        <v>2021</v>
      </c>
      <c r="E144">
        <v>1</v>
      </c>
      <c r="F144">
        <v>1</v>
      </c>
      <c r="G144">
        <v>1</v>
      </c>
      <c r="H144">
        <v>0</v>
      </c>
      <c r="I144" t="str">
        <f>INDEX(T_NPI_REF[Classification],MATCH(T_PROF[[#This Row],[npi_prof_class_Cd]],T_NPI_REF[Code],0))</f>
        <v>Midwife</v>
      </c>
      <c r="J144">
        <f>INDEX(T_NPI_REF[Specialization],MATCH(T_PROF[[#This Row],[npi_prof_class_Cd]],T_NPI_REF[Code],0))</f>
        <v>0</v>
      </c>
    </row>
    <row r="145" spans="1:10" x14ac:dyDescent="0.35">
      <c r="A145">
        <v>1</v>
      </c>
      <c r="B145">
        <v>1255567418</v>
      </c>
      <c r="C145" t="s">
        <v>367</v>
      </c>
      <c r="D145">
        <v>2021</v>
      </c>
      <c r="E145">
        <v>19</v>
      </c>
      <c r="F145">
        <v>19</v>
      </c>
      <c r="G145">
        <v>19</v>
      </c>
      <c r="H145">
        <v>87881.89</v>
      </c>
      <c r="I145" t="str">
        <f>INDEX(T_NPI_REF[Classification],MATCH(T_PROF[[#This Row],[npi_prof_class_Cd]],T_NPI_REF[Code],0))</f>
        <v>Midwife</v>
      </c>
      <c r="J145">
        <f>INDEX(T_NPI_REF[Specialization],MATCH(T_PROF[[#This Row],[npi_prof_class_Cd]],T_NPI_REF[Code],0))</f>
        <v>0</v>
      </c>
    </row>
    <row r="146" spans="1:10" x14ac:dyDescent="0.35">
      <c r="A146">
        <v>0</v>
      </c>
      <c r="B146">
        <v>1376504068</v>
      </c>
      <c r="C146" t="s">
        <v>351</v>
      </c>
      <c r="D146">
        <v>2019</v>
      </c>
      <c r="E146">
        <v>3</v>
      </c>
      <c r="F146">
        <v>3</v>
      </c>
      <c r="G146">
        <v>3</v>
      </c>
      <c r="H146">
        <v>3441.5</v>
      </c>
      <c r="I146" t="str">
        <f>INDEX(T_NPI_REF[Classification],MATCH(T_PROF[[#This Row],[npi_prof_class_Cd]],T_NPI_REF[Code],0))</f>
        <v>Obstetrics &amp; Gynecology</v>
      </c>
      <c r="J146">
        <f>INDEX(T_NPI_REF[Specialization],MATCH(T_PROF[[#This Row],[npi_prof_class_Cd]],T_NPI_REF[Code],0))</f>
        <v>0</v>
      </c>
    </row>
    <row r="147" spans="1:10" x14ac:dyDescent="0.35">
      <c r="A147">
        <v>1</v>
      </c>
      <c r="B147">
        <v>1659315869</v>
      </c>
      <c r="C147" t="s">
        <v>356</v>
      </c>
      <c r="D147">
        <v>2021</v>
      </c>
      <c r="E147">
        <v>135</v>
      </c>
      <c r="F147">
        <v>135</v>
      </c>
      <c r="G147">
        <v>135</v>
      </c>
      <c r="H147">
        <v>253967.81</v>
      </c>
      <c r="I147" t="str">
        <f>INDEX(T_NPI_REF[Classification],MATCH(T_PROF[[#This Row],[npi_prof_class_Cd]],T_NPI_REF[Code],0))</f>
        <v>Obstetrics &amp; Gynecology</v>
      </c>
      <c r="J147" t="str">
        <f>INDEX(T_NPI_REF[Specialization],MATCH(T_PROF[[#This Row],[npi_prof_class_Cd]],T_NPI_REF[Code],0))</f>
        <v>Maternal &amp; Fetal Medicine</v>
      </c>
    </row>
    <row r="148" spans="1:10" x14ac:dyDescent="0.35">
      <c r="A148">
        <v>0</v>
      </c>
      <c r="B148">
        <v>1982044202</v>
      </c>
      <c r="C148" t="s">
        <v>351</v>
      </c>
      <c r="D148">
        <v>2019</v>
      </c>
      <c r="E148">
        <v>1</v>
      </c>
      <c r="F148">
        <v>1</v>
      </c>
      <c r="G148">
        <v>1</v>
      </c>
      <c r="H148">
        <v>1720.75</v>
      </c>
      <c r="I148" t="str">
        <f>INDEX(T_NPI_REF[Classification],MATCH(T_PROF[[#This Row],[npi_prof_class_Cd]],T_NPI_REF[Code],0))</f>
        <v>Obstetrics &amp; Gynecology</v>
      </c>
      <c r="J148">
        <f>INDEX(T_NPI_REF[Specialization],MATCH(T_PROF[[#This Row],[npi_prof_class_Cd]],T_NPI_REF[Code],0))</f>
        <v>0</v>
      </c>
    </row>
    <row r="149" spans="1:10" x14ac:dyDescent="0.35">
      <c r="A149">
        <v>1</v>
      </c>
      <c r="B149">
        <v>1114921848</v>
      </c>
      <c r="C149" t="s">
        <v>352</v>
      </c>
      <c r="D149">
        <v>2021</v>
      </c>
      <c r="E149">
        <v>17</v>
      </c>
      <c r="F149">
        <v>17</v>
      </c>
      <c r="G149">
        <v>17</v>
      </c>
      <c r="H149">
        <v>33562.519999999997</v>
      </c>
      <c r="I149" t="str">
        <f>INDEX(T_NPI_REF[Classification],MATCH(T_PROF[[#This Row],[npi_prof_class_Cd]],T_NPI_REF[Code],0))</f>
        <v>Specialist</v>
      </c>
      <c r="J149">
        <f>INDEX(T_NPI_REF[Specialization],MATCH(T_PROF[[#This Row],[npi_prof_class_Cd]],T_NPI_REF[Code],0))</f>
        <v>0</v>
      </c>
    </row>
    <row r="150" spans="1:10" x14ac:dyDescent="0.35">
      <c r="A150">
        <v>1</v>
      </c>
      <c r="B150">
        <v>1770563272</v>
      </c>
      <c r="C150" t="s">
        <v>354</v>
      </c>
      <c r="D150">
        <v>2020</v>
      </c>
      <c r="E150">
        <v>1</v>
      </c>
      <c r="F150">
        <v>1</v>
      </c>
      <c r="G150">
        <v>1</v>
      </c>
      <c r="H150">
        <v>2278.2800000000002</v>
      </c>
      <c r="I150" t="str">
        <f>INDEX(T_NPI_REF[Classification],MATCH(T_PROF[[#This Row],[npi_prof_class_Cd]],T_NPI_REF[Code],0))</f>
        <v>Obstetrics &amp; Gynecology</v>
      </c>
      <c r="J150" t="str">
        <f>INDEX(T_NPI_REF[Specialization],MATCH(T_PROF[[#This Row],[npi_prof_class_Cd]],T_NPI_REF[Code],0))</f>
        <v>Obstetrics</v>
      </c>
    </row>
    <row r="151" spans="1:10" x14ac:dyDescent="0.35">
      <c r="A151">
        <v>1</v>
      </c>
      <c r="B151">
        <v>1578865192</v>
      </c>
      <c r="C151" t="s">
        <v>351</v>
      </c>
      <c r="D151">
        <v>2020</v>
      </c>
      <c r="E151">
        <v>22</v>
      </c>
      <c r="F151">
        <v>22</v>
      </c>
      <c r="G151">
        <v>22</v>
      </c>
      <c r="H151">
        <v>70752</v>
      </c>
      <c r="I151" t="str">
        <f>INDEX(T_NPI_REF[Classification],MATCH(T_PROF[[#This Row],[npi_prof_class_Cd]],T_NPI_REF[Code],0))</f>
        <v>Obstetrics &amp; Gynecology</v>
      </c>
      <c r="J151">
        <f>INDEX(T_NPI_REF[Specialization],MATCH(T_PROF[[#This Row],[npi_prof_class_Cd]],T_NPI_REF[Code],0))</f>
        <v>0</v>
      </c>
    </row>
    <row r="152" spans="1:10" x14ac:dyDescent="0.35">
      <c r="A152">
        <v>0</v>
      </c>
      <c r="B152">
        <v>1336659598</v>
      </c>
      <c r="C152" t="s">
        <v>357</v>
      </c>
      <c r="D152">
        <v>2020</v>
      </c>
      <c r="E152">
        <v>1</v>
      </c>
      <c r="F152">
        <v>1</v>
      </c>
      <c r="G152">
        <v>1</v>
      </c>
      <c r="H152">
        <v>0</v>
      </c>
      <c r="I152" t="str">
        <f>INDEX(T_NPI_REF[Classification],MATCH(T_PROF[[#This Row],[npi_prof_class_Cd]],T_NPI_REF[Code],0))</f>
        <v>Advanced Practice Midwife</v>
      </c>
      <c r="J152">
        <f>INDEX(T_NPI_REF[Specialization],MATCH(T_PROF[[#This Row],[npi_prof_class_Cd]],T_NPI_REF[Code],0))</f>
        <v>0</v>
      </c>
    </row>
    <row r="153" spans="1:10" x14ac:dyDescent="0.35">
      <c r="A153">
        <v>1</v>
      </c>
      <c r="B153">
        <v>1518416031</v>
      </c>
      <c r="C153" t="s">
        <v>352</v>
      </c>
      <c r="D153">
        <v>2021</v>
      </c>
      <c r="E153">
        <v>11</v>
      </c>
      <c r="F153">
        <v>11</v>
      </c>
      <c r="G153">
        <v>11</v>
      </c>
      <c r="H153">
        <v>20152.689999999999</v>
      </c>
      <c r="I153" t="str">
        <f>INDEX(T_NPI_REF[Classification],MATCH(T_PROF[[#This Row],[npi_prof_class_Cd]],T_NPI_REF[Code],0))</f>
        <v>Specialist</v>
      </c>
      <c r="J153">
        <f>INDEX(T_NPI_REF[Specialization],MATCH(T_PROF[[#This Row],[npi_prof_class_Cd]],T_NPI_REF[Code],0))</f>
        <v>0</v>
      </c>
    </row>
    <row r="154" spans="1:10" x14ac:dyDescent="0.35">
      <c r="A154">
        <v>0</v>
      </c>
      <c r="B154">
        <v>1508866096</v>
      </c>
      <c r="C154" t="s">
        <v>351</v>
      </c>
      <c r="D154">
        <v>2020</v>
      </c>
      <c r="E154">
        <v>2</v>
      </c>
      <c r="F154">
        <v>2</v>
      </c>
      <c r="G154">
        <v>2</v>
      </c>
      <c r="H154">
        <v>1720.75</v>
      </c>
      <c r="I154" t="str">
        <f>INDEX(T_NPI_REF[Classification],MATCH(T_PROF[[#This Row],[npi_prof_class_Cd]],T_NPI_REF[Code],0))</f>
        <v>Obstetrics &amp; Gynecology</v>
      </c>
      <c r="J154">
        <f>INDEX(T_NPI_REF[Specialization],MATCH(T_PROF[[#This Row],[npi_prof_class_Cd]],T_NPI_REF[Code],0))</f>
        <v>0</v>
      </c>
    </row>
    <row r="155" spans="1:10" x14ac:dyDescent="0.35">
      <c r="A155">
        <v>1</v>
      </c>
      <c r="B155">
        <v>1811177066</v>
      </c>
      <c r="C155" t="s">
        <v>352</v>
      </c>
      <c r="D155">
        <v>2021</v>
      </c>
      <c r="E155">
        <v>5</v>
      </c>
      <c r="F155">
        <v>5</v>
      </c>
      <c r="G155">
        <v>5</v>
      </c>
      <c r="H155">
        <v>11392.6</v>
      </c>
      <c r="I155" t="str">
        <f>INDEX(T_NPI_REF[Classification],MATCH(T_PROF[[#This Row],[npi_prof_class_Cd]],T_NPI_REF[Code],0))</f>
        <v>Specialist</v>
      </c>
      <c r="J155">
        <f>INDEX(T_NPI_REF[Specialization],MATCH(T_PROF[[#This Row],[npi_prof_class_Cd]],T_NPI_REF[Code],0))</f>
        <v>0</v>
      </c>
    </row>
    <row r="156" spans="1:10" x14ac:dyDescent="0.35">
      <c r="A156">
        <v>1</v>
      </c>
      <c r="B156">
        <v>1639179328</v>
      </c>
      <c r="C156" t="s">
        <v>353</v>
      </c>
      <c r="D156">
        <v>2021</v>
      </c>
      <c r="E156">
        <v>2</v>
      </c>
      <c r="F156">
        <v>2</v>
      </c>
      <c r="G156">
        <v>2</v>
      </c>
      <c r="H156">
        <v>8816.31</v>
      </c>
      <c r="I156" t="str">
        <f>INDEX(T_NPI_REF[Classification],MATCH(T_PROF[[#This Row],[npi_prof_class_Cd]],T_NPI_REF[Code],0))</f>
        <v>General Acute Care Hospital</v>
      </c>
      <c r="J156">
        <f>INDEX(T_NPI_REF[Specialization],MATCH(T_PROF[[#This Row],[npi_prof_class_Cd]],T_NPI_REF[Code],0))</f>
        <v>0</v>
      </c>
    </row>
    <row r="157" spans="1:10" x14ac:dyDescent="0.35">
      <c r="A157">
        <v>1</v>
      </c>
      <c r="B157">
        <v>1396868485</v>
      </c>
      <c r="C157" t="s">
        <v>351</v>
      </c>
      <c r="D157">
        <v>2021</v>
      </c>
      <c r="E157">
        <v>1</v>
      </c>
      <c r="F157">
        <v>1</v>
      </c>
      <c r="G157">
        <v>1</v>
      </c>
      <c r="H157">
        <v>3251.28</v>
      </c>
      <c r="I157" t="str">
        <f>INDEX(T_NPI_REF[Classification],MATCH(T_PROF[[#This Row],[npi_prof_class_Cd]],T_NPI_REF[Code],0))</f>
        <v>Obstetrics &amp; Gynecology</v>
      </c>
      <c r="J157">
        <f>INDEX(T_NPI_REF[Specialization],MATCH(T_PROF[[#This Row],[npi_prof_class_Cd]],T_NPI_REF[Code],0))</f>
        <v>0</v>
      </c>
    </row>
    <row r="158" spans="1:10" x14ac:dyDescent="0.35">
      <c r="A158">
        <v>1</v>
      </c>
      <c r="B158">
        <v>1689618407</v>
      </c>
      <c r="C158" t="s">
        <v>382</v>
      </c>
      <c r="D158">
        <v>2021</v>
      </c>
      <c r="E158">
        <v>8</v>
      </c>
      <c r="F158">
        <v>8</v>
      </c>
      <c r="G158">
        <v>8</v>
      </c>
      <c r="H158">
        <v>15283.87</v>
      </c>
      <c r="I158" t="str">
        <f>INDEX(T_NPI_REF[Classification],MATCH(T_PROF[[#This Row],[npi_prof_class_Cd]],T_NPI_REF[Code],0))</f>
        <v>Emergency Medicine</v>
      </c>
      <c r="J158" t="str">
        <f>INDEX(T_NPI_REF[Specialization],MATCH(T_PROF[[#This Row],[npi_prof_class_Cd]],T_NPI_REF[Code],0))</f>
        <v>Emergency Medical Services</v>
      </c>
    </row>
    <row r="159" spans="1:10" x14ac:dyDescent="0.35">
      <c r="A159">
        <v>1</v>
      </c>
      <c r="B159">
        <v>1982705687</v>
      </c>
      <c r="C159" t="s">
        <v>351</v>
      </c>
      <c r="D159">
        <v>2019</v>
      </c>
      <c r="E159">
        <v>4</v>
      </c>
      <c r="F159">
        <v>4</v>
      </c>
      <c r="G159">
        <v>4</v>
      </c>
      <c r="H159">
        <v>8062.18</v>
      </c>
      <c r="I159" t="str">
        <f>INDEX(T_NPI_REF[Classification],MATCH(T_PROF[[#This Row],[npi_prof_class_Cd]],T_NPI_REF[Code],0))</f>
        <v>Obstetrics &amp; Gynecology</v>
      </c>
      <c r="J159">
        <f>INDEX(T_NPI_REF[Specialization],MATCH(T_PROF[[#This Row],[npi_prof_class_Cd]],T_NPI_REF[Code],0))</f>
        <v>0</v>
      </c>
    </row>
    <row r="160" spans="1:10" x14ac:dyDescent="0.35">
      <c r="A160">
        <v>0</v>
      </c>
      <c r="B160">
        <v>1992720460</v>
      </c>
      <c r="C160" t="s">
        <v>357</v>
      </c>
      <c r="D160">
        <v>2020</v>
      </c>
      <c r="E160">
        <v>2</v>
      </c>
      <c r="F160">
        <v>2</v>
      </c>
      <c r="G160">
        <v>2</v>
      </c>
      <c r="H160">
        <v>0</v>
      </c>
      <c r="I160" t="str">
        <f>INDEX(T_NPI_REF[Classification],MATCH(T_PROF[[#This Row],[npi_prof_class_Cd]],T_NPI_REF[Code],0))</f>
        <v>Advanced Practice Midwife</v>
      </c>
      <c r="J160">
        <f>INDEX(T_NPI_REF[Specialization],MATCH(T_PROF[[#This Row],[npi_prof_class_Cd]],T_NPI_REF[Code],0))</f>
        <v>0</v>
      </c>
    </row>
    <row r="161" spans="1:10" x14ac:dyDescent="0.35">
      <c r="A161">
        <v>1</v>
      </c>
      <c r="B161">
        <v>1548380819</v>
      </c>
      <c r="C161" t="s">
        <v>357</v>
      </c>
      <c r="D161">
        <v>2019</v>
      </c>
      <c r="E161">
        <v>1</v>
      </c>
      <c r="F161">
        <v>1</v>
      </c>
      <c r="G161">
        <v>1</v>
      </c>
      <c r="H161">
        <v>1869.33</v>
      </c>
      <c r="I161" t="str">
        <f>INDEX(T_NPI_REF[Classification],MATCH(T_PROF[[#This Row],[npi_prof_class_Cd]],T_NPI_REF[Code],0))</f>
        <v>Advanced Practice Midwife</v>
      </c>
      <c r="J161">
        <f>INDEX(T_NPI_REF[Specialization],MATCH(T_PROF[[#This Row],[npi_prof_class_Cd]],T_NPI_REF[Code],0))</f>
        <v>0</v>
      </c>
    </row>
    <row r="162" spans="1:10" x14ac:dyDescent="0.35">
      <c r="A162">
        <v>1</v>
      </c>
      <c r="B162">
        <v>1144501024</v>
      </c>
      <c r="C162" t="s">
        <v>351</v>
      </c>
      <c r="D162">
        <v>2020</v>
      </c>
      <c r="E162">
        <v>3</v>
      </c>
      <c r="F162">
        <v>3</v>
      </c>
      <c r="G162">
        <v>3</v>
      </c>
      <c r="H162">
        <v>8140.36</v>
      </c>
      <c r="I162" t="str">
        <f>INDEX(T_NPI_REF[Classification],MATCH(T_PROF[[#This Row],[npi_prof_class_Cd]],T_NPI_REF[Code],0))</f>
        <v>Obstetrics &amp; Gynecology</v>
      </c>
      <c r="J162">
        <f>INDEX(T_NPI_REF[Specialization],MATCH(T_PROF[[#This Row],[npi_prof_class_Cd]],T_NPI_REF[Code],0))</f>
        <v>0</v>
      </c>
    </row>
    <row r="163" spans="1:10" x14ac:dyDescent="0.35">
      <c r="A163">
        <v>0</v>
      </c>
      <c r="B163">
        <v>1245223437</v>
      </c>
      <c r="C163" t="s">
        <v>351</v>
      </c>
      <c r="D163">
        <v>2020</v>
      </c>
      <c r="E163">
        <v>3</v>
      </c>
      <c r="F163">
        <v>3</v>
      </c>
      <c r="G163">
        <v>3</v>
      </c>
      <c r="H163">
        <v>3465.28</v>
      </c>
      <c r="I163" t="str">
        <f>INDEX(T_NPI_REF[Classification],MATCH(T_PROF[[#This Row],[npi_prof_class_Cd]],T_NPI_REF[Code],0))</f>
        <v>Obstetrics &amp; Gynecology</v>
      </c>
      <c r="J163">
        <f>INDEX(T_NPI_REF[Specialization],MATCH(T_PROF[[#This Row],[npi_prof_class_Cd]],T_NPI_REF[Code],0))</f>
        <v>0</v>
      </c>
    </row>
    <row r="164" spans="1:10" x14ac:dyDescent="0.35">
      <c r="A164">
        <v>1</v>
      </c>
      <c r="B164">
        <v>1225372493</v>
      </c>
      <c r="C164" t="s">
        <v>367</v>
      </c>
      <c r="D164">
        <v>2020</v>
      </c>
      <c r="E164">
        <v>2</v>
      </c>
      <c r="F164">
        <v>2</v>
      </c>
      <c r="G164">
        <v>2</v>
      </c>
      <c r="H164">
        <v>4288.8</v>
      </c>
      <c r="I164" t="str">
        <f>INDEX(T_NPI_REF[Classification],MATCH(T_PROF[[#This Row],[npi_prof_class_Cd]],T_NPI_REF[Code],0))</f>
        <v>Midwife</v>
      </c>
      <c r="J164">
        <f>INDEX(T_NPI_REF[Specialization],MATCH(T_PROF[[#This Row],[npi_prof_class_Cd]],T_NPI_REF[Code],0))</f>
        <v>0</v>
      </c>
    </row>
    <row r="165" spans="1:10" x14ac:dyDescent="0.35">
      <c r="A165">
        <v>1</v>
      </c>
      <c r="B165">
        <v>1245526987</v>
      </c>
      <c r="C165" t="s">
        <v>351</v>
      </c>
      <c r="D165">
        <v>2021</v>
      </c>
      <c r="E165">
        <v>13</v>
      </c>
      <c r="F165">
        <v>13</v>
      </c>
      <c r="G165">
        <v>13</v>
      </c>
      <c r="H165">
        <v>32009.72</v>
      </c>
      <c r="I165" t="str">
        <f>INDEX(T_NPI_REF[Classification],MATCH(T_PROF[[#This Row],[npi_prof_class_Cd]],T_NPI_REF[Code],0))</f>
        <v>Obstetrics &amp; Gynecology</v>
      </c>
      <c r="J165">
        <f>INDEX(T_NPI_REF[Specialization],MATCH(T_PROF[[#This Row],[npi_prof_class_Cd]],T_NPI_REF[Code],0))</f>
        <v>0</v>
      </c>
    </row>
    <row r="166" spans="1:10" x14ac:dyDescent="0.35">
      <c r="A166">
        <v>1</v>
      </c>
      <c r="B166">
        <v>1013096577</v>
      </c>
      <c r="C166" t="s">
        <v>342</v>
      </c>
      <c r="D166">
        <v>2020</v>
      </c>
      <c r="E166">
        <v>5</v>
      </c>
      <c r="F166">
        <v>5</v>
      </c>
      <c r="G166">
        <v>5</v>
      </c>
      <c r="H166">
        <v>20600</v>
      </c>
      <c r="I166" t="e">
        <f>INDEX(T_NPI_REF[Classification],MATCH(T_PROF[[#This Row],[npi_prof_class_Cd]],T_NPI_REF[Code],0))</f>
        <v>#N/A</v>
      </c>
      <c r="J166" t="e">
        <f>INDEX(T_NPI_REF[Specialization],MATCH(T_PROF[[#This Row],[npi_prof_class_Cd]],T_NPI_REF[Code],0))</f>
        <v>#N/A</v>
      </c>
    </row>
    <row r="167" spans="1:10" x14ac:dyDescent="0.35">
      <c r="A167">
        <v>0</v>
      </c>
      <c r="B167">
        <v>1659526085</v>
      </c>
      <c r="C167" t="s">
        <v>351</v>
      </c>
      <c r="D167">
        <v>2021</v>
      </c>
      <c r="E167">
        <v>1</v>
      </c>
      <c r="F167">
        <v>1</v>
      </c>
      <c r="G167">
        <v>1</v>
      </c>
      <c r="H167">
        <v>1720.75</v>
      </c>
      <c r="I167" t="str">
        <f>INDEX(T_NPI_REF[Classification],MATCH(T_PROF[[#This Row],[npi_prof_class_Cd]],T_NPI_REF[Code],0))</f>
        <v>Obstetrics &amp; Gynecology</v>
      </c>
      <c r="J167">
        <f>INDEX(T_NPI_REF[Specialization],MATCH(T_PROF[[#This Row],[npi_prof_class_Cd]],T_NPI_REF[Code],0))</f>
        <v>0</v>
      </c>
    </row>
    <row r="168" spans="1:10" x14ac:dyDescent="0.35">
      <c r="A168">
        <v>1</v>
      </c>
      <c r="B168">
        <v>1871788687</v>
      </c>
      <c r="C168" t="s">
        <v>352</v>
      </c>
      <c r="D168">
        <v>2019</v>
      </c>
      <c r="E168">
        <v>26</v>
      </c>
      <c r="F168">
        <v>26</v>
      </c>
      <c r="G168">
        <v>26</v>
      </c>
      <c r="H168">
        <v>86200</v>
      </c>
      <c r="I168" t="str">
        <f>INDEX(T_NPI_REF[Classification],MATCH(T_PROF[[#This Row],[npi_prof_class_Cd]],T_NPI_REF[Code],0))</f>
        <v>Specialist</v>
      </c>
      <c r="J168">
        <f>INDEX(T_NPI_REF[Specialization],MATCH(T_PROF[[#This Row],[npi_prof_class_Cd]],T_NPI_REF[Code],0))</f>
        <v>0</v>
      </c>
    </row>
    <row r="169" spans="1:10" x14ac:dyDescent="0.35">
      <c r="A169">
        <v>0</v>
      </c>
      <c r="B169">
        <v>1417190653</v>
      </c>
      <c r="C169" t="s">
        <v>354</v>
      </c>
      <c r="D169">
        <v>2020</v>
      </c>
      <c r="E169">
        <v>1</v>
      </c>
      <c r="F169">
        <v>1</v>
      </c>
      <c r="G169">
        <v>1</v>
      </c>
      <c r="H169">
        <v>0</v>
      </c>
      <c r="I169" t="str">
        <f>INDEX(T_NPI_REF[Classification],MATCH(T_PROF[[#This Row],[npi_prof_class_Cd]],T_NPI_REF[Code],0))</f>
        <v>Obstetrics &amp; Gynecology</v>
      </c>
      <c r="J169" t="str">
        <f>INDEX(T_NPI_REF[Specialization],MATCH(T_PROF[[#This Row],[npi_prof_class_Cd]],T_NPI_REF[Code],0))</f>
        <v>Obstetrics</v>
      </c>
    </row>
    <row r="170" spans="1:10" x14ac:dyDescent="0.35">
      <c r="A170">
        <v>1</v>
      </c>
      <c r="B170">
        <v>1770520579</v>
      </c>
      <c r="C170" t="s">
        <v>351</v>
      </c>
      <c r="D170">
        <v>2019</v>
      </c>
      <c r="E170">
        <v>4</v>
      </c>
      <c r="F170">
        <v>4</v>
      </c>
      <c r="G170">
        <v>4</v>
      </c>
      <c r="H170">
        <v>12000</v>
      </c>
      <c r="I170" t="str">
        <f>INDEX(T_NPI_REF[Classification],MATCH(T_PROF[[#This Row],[npi_prof_class_Cd]],T_NPI_REF[Code],0))</f>
        <v>Obstetrics &amp; Gynecology</v>
      </c>
      <c r="J170">
        <f>INDEX(T_NPI_REF[Specialization],MATCH(T_PROF[[#This Row],[npi_prof_class_Cd]],T_NPI_REF[Code],0))</f>
        <v>0</v>
      </c>
    </row>
    <row r="171" spans="1:10" x14ac:dyDescent="0.35">
      <c r="A171">
        <v>0</v>
      </c>
      <c r="B171">
        <v>1396025391</v>
      </c>
      <c r="C171" t="s">
        <v>351</v>
      </c>
      <c r="D171">
        <v>2020</v>
      </c>
      <c r="E171">
        <v>3</v>
      </c>
      <c r="F171">
        <v>3</v>
      </c>
      <c r="G171">
        <v>3</v>
      </c>
      <c r="H171">
        <v>1937.38</v>
      </c>
      <c r="I171" t="str">
        <f>INDEX(T_NPI_REF[Classification],MATCH(T_PROF[[#This Row],[npi_prof_class_Cd]],T_NPI_REF[Code],0))</f>
        <v>Obstetrics &amp; Gynecology</v>
      </c>
      <c r="J171">
        <f>INDEX(T_NPI_REF[Specialization],MATCH(T_PROF[[#This Row],[npi_prof_class_Cd]],T_NPI_REF[Code],0))</f>
        <v>0</v>
      </c>
    </row>
    <row r="172" spans="1:10" x14ac:dyDescent="0.35">
      <c r="A172">
        <v>0</v>
      </c>
      <c r="B172">
        <v>1851428379</v>
      </c>
      <c r="C172" t="s">
        <v>351</v>
      </c>
      <c r="D172">
        <v>2021</v>
      </c>
      <c r="E172">
        <v>1</v>
      </c>
      <c r="F172">
        <v>1</v>
      </c>
      <c r="G172">
        <v>1</v>
      </c>
      <c r="H172">
        <v>0</v>
      </c>
      <c r="I172" t="str">
        <f>INDEX(T_NPI_REF[Classification],MATCH(T_PROF[[#This Row],[npi_prof_class_Cd]],T_NPI_REF[Code],0))</f>
        <v>Obstetrics &amp; Gynecology</v>
      </c>
      <c r="J172">
        <f>INDEX(T_NPI_REF[Specialization],MATCH(T_PROF[[#This Row],[npi_prof_class_Cd]],T_NPI_REF[Code],0))</f>
        <v>0</v>
      </c>
    </row>
    <row r="173" spans="1:10" x14ac:dyDescent="0.35">
      <c r="A173">
        <v>1</v>
      </c>
      <c r="B173">
        <v>1023257441</v>
      </c>
      <c r="C173" t="s">
        <v>366</v>
      </c>
      <c r="D173">
        <v>2020</v>
      </c>
      <c r="E173">
        <v>96</v>
      </c>
      <c r="F173">
        <v>96</v>
      </c>
      <c r="G173">
        <v>96</v>
      </c>
      <c r="H173">
        <v>205678.53</v>
      </c>
      <c r="I173" t="str">
        <f>INDEX(T_NPI_REF[Classification],MATCH(T_PROF[[#This Row],[npi_prof_class_Cd]],T_NPI_REF[Code],0))</f>
        <v>Internal Medicine</v>
      </c>
      <c r="J173">
        <f>INDEX(T_NPI_REF[Specialization],MATCH(T_PROF[[#This Row],[npi_prof_class_Cd]],T_NPI_REF[Code],0))</f>
        <v>0</v>
      </c>
    </row>
    <row r="174" spans="1:10" x14ac:dyDescent="0.35">
      <c r="A174">
        <v>1</v>
      </c>
      <c r="B174">
        <v>1942582705</v>
      </c>
      <c r="C174" t="s">
        <v>351</v>
      </c>
      <c r="D174">
        <v>2021</v>
      </c>
      <c r="E174">
        <v>12</v>
      </c>
      <c r="F174">
        <v>12</v>
      </c>
      <c r="G174">
        <v>12</v>
      </c>
      <c r="H174">
        <v>42000</v>
      </c>
      <c r="I174" t="str">
        <f>INDEX(T_NPI_REF[Classification],MATCH(T_PROF[[#This Row],[npi_prof_class_Cd]],T_NPI_REF[Code],0))</f>
        <v>Obstetrics &amp; Gynecology</v>
      </c>
      <c r="J174">
        <f>INDEX(T_NPI_REF[Specialization],MATCH(T_PROF[[#This Row],[npi_prof_class_Cd]],T_NPI_REF[Code],0))</f>
        <v>0</v>
      </c>
    </row>
    <row r="175" spans="1:10" x14ac:dyDescent="0.35">
      <c r="A175">
        <v>1</v>
      </c>
      <c r="B175">
        <v>1215957253</v>
      </c>
      <c r="C175" t="s">
        <v>351</v>
      </c>
      <c r="D175">
        <v>2019</v>
      </c>
      <c r="E175">
        <v>1</v>
      </c>
      <c r="F175">
        <v>1</v>
      </c>
      <c r="G175">
        <v>1</v>
      </c>
      <c r="H175">
        <v>1720.75</v>
      </c>
      <c r="I175" t="str">
        <f>INDEX(T_NPI_REF[Classification],MATCH(T_PROF[[#This Row],[npi_prof_class_Cd]],T_NPI_REF[Code],0))</f>
        <v>Obstetrics &amp; Gynecology</v>
      </c>
      <c r="J175">
        <f>INDEX(T_NPI_REF[Specialization],MATCH(T_PROF[[#This Row],[npi_prof_class_Cd]],T_NPI_REF[Code],0))</f>
        <v>0</v>
      </c>
    </row>
    <row r="176" spans="1:10" x14ac:dyDescent="0.35">
      <c r="A176">
        <v>1</v>
      </c>
      <c r="B176">
        <v>1184887085</v>
      </c>
      <c r="C176" t="s">
        <v>351</v>
      </c>
      <c r="D176">
        <v>2019</v>
      </c>
      <c r="E176">
        <v>1</v>
      </c>
      <c r="F176">
        <v>1</v>
      </c>
      <c r="G176">
        <v>1</v>
      </c>
      <c r="H176">
        <v>0</v>
      </c>
      <c r="I176" t="str">
        <f>INDEX(T_NPI_REF[Classification],MATCH(T_PROF[[#This Row],[npi_prof_class_Cd]],T_NPI_REF[Code],0))</f>
        <v>Obstetrics &amp; Gynecology</v>
      </c>
      <c r="J176">
        <f>INDEX(T_NPI_REF[Specialization],MATCH(T_PROF[[#This Row],[npi_prof_class_Cd]],T_NPI_REF[Code],0))</f>
        <v>0</v>
      </c>
    </row>
    <row r="177" spans="1:10" x14ac:dyDescent="0.35">
      <c r="A177">
        <v>0</v>
      </c>
      <c r="B177">
        <v>1366413916</v>
      </c>
      <c r="C177" t="s">
        <v>351</v>
      </c>
      <c r="D177">
        <v>2019</v>
      </c>
      <c r="E177">
        <v>3</v>
      </c>
      <c r="F177">
        <v>3</v>
      </c>
      <c r="G177">
        <v>3</v>
      </c>
      <c r="H177">
        <v>3441.5</v>
      </c>
      <c r="I177" t="str">
        <f>INDEX(T_NPI_REF[Classification],MATCH(T_PROF[[#This Row],[npi_prof_class_Cd]],T_NPI_REF[Code],0))</f>
        <v>Obstetrics &amp; Gynecology</v>
      </c>
      <c r="J177">
        <f>INDEX(T_NPI_REF[Specialization],MATCH(T_PROF[[#This Row],[npi_prof_class_Cd]],T_NPI_REF[Code],0))</f>
        <v>0</v>
      </c>
    </row>
    <row r="178" spans="1:10" x14ac:dyDescent="0.35">
      <c r="A178">
        <v>1</v>
      </c>
      <c r="B178">
        <v>1881783306</v>
      </c>
      <c r="C178" t="s">
        <v>351</v>
      </c>
      <c r="D178">
        <v>2019</v>
      </c>
      <c r="E178">
        <v>5</v>
      </c>
      <c r="F178">
        <v>5</v>
      </c>
      <c r="G178">
        <v>5</v>
      </c>
      <c r="H178">
        <v>15462.25</v>
      </c>
      <c r="I178" t="str">
        <f>INDEX(T_NPI_REF[Classification],MATCH(T_PROF[[#This Row],[npi_prof_class_Cd]],T_NPI_REF[Code],0))</f>
        <v>Obstetrics &amp; Gynecology</v>
      </c>
      <c r="J178">
        <f>INDEX(T_NPI_REF[Specialization],MATCH(T_PROF[[#This Row],[npi_prof_class_Cd]],T_NPI_REF[Code],0))</f>
        <v>0</v>
      </c>
    </row>
    <row r="179" spans="1:10" x14ac:dyDescent="0.35">
      <c r="A179">
        <v>1</v>
      </c>
      <c r="B179">
        <v>1285625996</v>
      </c>
      <c r="C179" t="s">
        <v>359</v>
      </c>
      <c r="D179">
        <v>2021</v>
      </c>
      <c r="E179">
        <v>113</v>
      </c>
      <c r="F179">
        <v>113</v>
      </c>
      <c r="G179">
        <v>113</v>
      </c>
      <c r="H179">
        <v>254985</v>
      </c>
      <c r="I179" t="str">
        <f>INDEX(T_NPI_REF[Classification],MATCH(T_PROF[[#This Row],[npi_prof_class_Cd]],T_NPI_REF[Code],0))</f>
        <v>Clinic/Center</v>
      </c>
      <c r="J179">
        <f>INDEX(T_NPI_REF[Specialization],MATCH(T_PROF[[#This Row],[npi_prof_class_Cd]],T_NPI_REF[Code],0))</f>
        <v>0</v>
      </c>
    </row>
    <row r="180" spans="1:10" x14ac:dyDescent="0.35">
      <c r="A180">
        <v>1</v>
      </c>
      <c r="B180">
        <v>1447594916</v>
      </c>
      <c r="C180" t="s">
        <v>351</v>
      </c>
      <c r="D180">
        <v>2021</v>
      </c>
      <c r="E180">
        <v>18</v>
      </c>
      <c r="F180">
        <v>18</v>
      </c>
      <c r="G180">
        <v>18</v>
      </c>
      <c r="H180">
        <v>35572.239999999998</v>
      </c>
      <c r="I180" t="str">
        <f>INDEX(T_NPI_REF[Classification],MATCH(T_PROF[[#This Row],[npi_prof_class_Cd]],T_NPI_REF[Code],0))</f>
        <v>Obstetrics &amp; Gynecology</v>
      </c>
      <c r="J180">
        <f>INDEX(T_NPI_REF[Specialization],MATCH(T_PROF[[#This Row],[npi_prof_class_Cd]],T_NPI_REF[Code],0))</f>
        <v>0</v>
      </c>
    </row>
    <row r="181" spans="1:10" x14ac:dyDescent="0.35">
      <c r="A181">
        <v>1</v>
      </c>
      <c r="B181">
        <v>1427326768</v>
      </c>
      <c r="C181" t="s">
        <v>366</v>
      </c>
      <c r="D181">
        <v>2020</v>
      </c>
      <c r="E181">
        <v>85</v>
      </c>
      <c r="F181">
        <v>85</v>
      </c>
      <c r="G181">
        <v>85</v>
      </c>
      <c r="H181">
        <v>177284.49</v>
      </c>
      <c r="I181" t="str">
        <f>INDEX(T_NPI_REF[Classification],MATCH(T_PROF[[#This Row],[npi_prof_class_Cd]],T_NPI_REF[Code],0))</f>
        <v>Internal Medicine</v>
      </c>
      <c r="J181">
        <f>INDEX(T_NPI_REF[Specialization],MATCH(T_PROF[[#This Row],[npi_prof_class_Cd]],T_NPI_REF[Code],0))</f>
        <v>0</v>
      </c>
    </row>
    <row r="182" spans="1:10" x14ac:dyDescent="0.35">
      <c r="A182">
        <v>1</v>
      </c>
      <c r="B182">
        <v>1699709576</v>
      </c>
      <c r="C182" t="s">
        <v>353</v>
      </c>
      <c r="D182">
        <v>2021</v>
      </c>
      <c r="E182">
        <v>3</v>
      </c>
      <c r="F182">
        <v>3</v>
      </c>
      <c r="G182">
        <v>3</v>
      </c>
      <c r="H182">
        <v>5792.72</v>
      </c>
      <c r="I182" t="str">
        <f>INDEX(T_NPI_REF[Classification],MATCH(T_PROF[[#This Row],[npi_prof_class_Cd]],T_NPI_REF[Code],0))</f>
        <v>General Acute Care Hospital</v>
      </c>
      <c r="J182">
        <f>INDEX(T_NPI_REF[Specialization],MATCH(T_PROF[[#This Row],[npi_prof_class_Cd]],T_NPI_REF[Code],0))</f>
        <v>0</v>
      </c>
    </row>
    <row r="183" spans="1:10" x14ac:dyDescent="0.35">
      <c r="A183">
        <v>0</v>
      </c>
      <c r="B183">
        <v>1063420552</v>
      </c>
      <c r="C183" t="s">
        <v>351</v>
      </c>
      <c r="D183">
        <v>2019</v>
      </c>
      <c r="E183">
        <v>1</v>
      </c>
      <c r="F183">
        <v>1</v>
      </c>
      <c r="G183">
        <v>1</v>
      </c>
      <c r="H183">
        <v>1720.75</v>
      </c>
      <c r="I183" t="str">
        <f>INDEX(T_NPI_REF[Classification],MATCH(T_PROF[[#This Row],[npi_prof_class_Cd]],T_NPI_REF[Code],0))</f>
        <v>Obstetrics &amp; Gynecology</v>
      </c>
      <c r="J183">
        <f>INDEX(T_NPI_REF[Specialization],MATCH(T_PROF[[#This Row],[npi_prof_class_Cd]],T_NPI_REF[Code],0))</f>
        <v>0</v>
      </c>
    </row>
    <row r="184" spans="1:10" x14ac:dyDescent="0.35">
      <c r="A184">
        <v>1</v>
      </c>
      <c r="B184">
        <v>1922018845</v>
      </c>
      <c r="C184" t="s">
        <v>366</v>
      </c>
      <c r="D184">
        <v>2020</v>
      </c>
      <c r="E184">
        <v>2</v>
      </c>
      <c r="F184">
        <v>2</v>
      </c>
      <c r="G184">
        <v>2</v>
      </c>
      <c r="H184">
        <v>3758.13</v>
      </c>
      <c r="I184" t="str">
        <f>INDEX(T_NPI_REF[Classification],MATCH(T_PROF[[#This Row],[npi_prof_class_Cd]],T_NPI_REF[Code],0))</f>
        <v>Internal Medicine</v>
      </c>
      <c r="J184">
        <f>INDEX(T_NPI_REF[Specialization],MATCH(T_PROF[[#This Row],[npi_prof_class_Cd]],T_NPI_REF[Code],0))</f>
        <v>0</v>
      </c>
    </row>
    <row r="185" spans="1:10" x14ac:dyDescent="0.35">
      <c r="A185">
        <v>1</v>
      </c>
      <c r="B185">
        <v>1902865355</v>
      </c>
      <c r="C185" t="s">
        <v>353</v>
      </c>
      <c r="D185">
        <v>2021</v>
      </c>
      <c r="E185">
        <v>1</v>
      </c>
      <c r="F185">
        <v>1</v>
      </c>
      <c r="G185">
        <v>1</v>
      </c>
      <c r="H185">
        <v>3251.28</v>
      </c>
      <c r="I185" t="str">
        <f>INDEX(T_NPI_REF[Classification],MATCH(T_PROF[[#This Row],[npi_prof_class_Cd]],T_NPI_REF[Code],0))</f>
        <v>General Acute Care Hospital</v>
      </c>
      <c r="J185">
        <f>INDEX(T_NPI_REF[Specialization],MATCH(T_PROF[[#This Row],[npi_prof_class_Cd]],T_NPI_REF[Code],0))</f>
        <v>0</v>
      </c>
    </row>
    <row r="186" spans="1:10" x14ac:dyDescent="0.35">
      <c r="A186">
        <v>1</v>
      </c>
      <c r="B186">
        <v>1770689051</v>
      </c>
      <c r="C186" t="s">
        <v>351</v>
      </c>
      <c r="D186">
        <v>2021</v>
      </c>
      <c r="E186">
        <v>15</v>
      </c>
      <c r="F186">
        <v>15</v>
      </c>
      <c r="G186">
        <v>15</v>
      </c>
      <c r="H186">
        <v>25895.82</v>
      </c>
      <c r="I186" t="str">
        <f>INDEX(T_NPI_REF[Classification],MATCH(T_PROF[[#This Row],[npi_prof_class_Cd]],T_NPI_REF[Code],0))</f>
        <v>Obstetrics &amp; Gynecology</v>
      </c>
      <c r="J186">
        <f>INDEX(T_NPI_REF[Specialization],MATCH(T_PROF[[#This Row],[npi_prof_class_Cd]],T_NPI_REF[Code],0))</f>
        <v>0</v>
      </c>
    </row>
    <row r="187" spans="1:10" x14ac:dyDescent="0.35">
      <c r="A187">
        <v>1</v>
      </c>
      <c r="B187">
        <v>1285717298</v>
      </c>
      <c r="C187" t="s">
        <v>353</v>
      </c>
      <c r="D187">
        <v>2019</v>
      </c>
      <c r="E187">
        <v>8</v>
      </c>
      <c r="F187">
        <v>8</v>
      </c>
      <c r="G187">
        <v>8</v>
      </c>
      <c r="H187">
        <v>13766</v>
      </c>
      <c r="I187" t="str">
        <f>INDEX(T_NPI_REF[Classification],MATCH(T_PROF[[#This Row],[npi_prof_class_Cd]],T_NPI_REF[Code],0))</f>
        <v>General Acute Care Hospital</v>
      </c>
      <c r="J187">
        <f>INDEX(T_NPI_REF[Specialization],MATCH(T_PROF[[#This Row],[npi_prof_class_Cd]],T_NPI_REF[Code],0))</f>
        <v>0</v>
      </c>
    </row>
    <row r="188" spans="1:10" x14ac:dyDescent="0.35">
      <c r="A188">
        <v>1</v>
      </c>
      <c r="B188">
        <v>1154548360</v>
      </c>
      <c r="C188" t="s">
        <v>399</v>
      </c>
      <c r="D188">
        <v>2021</v>
      </c>
      <c r="E188">
        <v>8</v>
      </c>
      <c r="F188">
        <v>8</v>
      </c>
      <c r="G188">
        <v>8</v>
      </c>
      <c r="H188">
        <v>85614.32</v>
      </c>
      <c r="I188" t="str">
        <f>INDEX(T_NPI_REF[Classification],MATCH(T_PROF[[#This Row],[npi_prof_class_Cd]],T_NPI_REF[Code],0))</f>
        <v>Nurse Practitioner</v>
      </c>
      <c r="J188" t="str">
        <f>INDEX(T_NPI_REF[Specialization],MATCH(T_PROF[[#This Row],[npi_prof_class_Cd]],T_NPI_REF[Code],0))</f>
        <v>Obstetrics &amp; Gynecology</v>
      </c>
    </row>
    <row r="189" spans="1:10" x14ac:dyDescent="0.35">
      <c r="A189">
        <v>1</v>
      </c>
      <c r="B189">
        <v>1104956358</v>
      </c>
      <c r="C189" t="s">
        <v>353</v>
      </c>
      <c r="D189">
        <v>2019</v>
      </c>
      <c r="E189">
        <v>1</v>
      </c>
      <c r="F189">
        <v>1</v>
      </c>
      <c r="G189">
        <v>1</v>
      </c>
      <c r="H189">
        <v>1860.99</v>
      </c>
      <c r="I189" t="str">
        <f>INDEX(T_NPI_REF[Classification],MATCH(T_PROF[[#This Row],[npi_prof_class_Cd]],T_NPI_REF[Code],0))</f>
        <v>General Acute Care Hospital</v>
      </c>
      <c r="J189">
        <f>INDEX(T_NPI_REF[Specialization],MATCH(T_PROF[[#This Row],[npi_prof_class_Cd]],T_NPI_REF[Code],0))</f>
        <v>0</v>
      </c>
    </row>
    <row r="190" spans="1:10" x14ac:dyDescent="0.35">
      <c r="A190">
        <v>1</v>
      </c>
      <c r="B190">
        <v>1568735660</v>
      </c>
      <c r="C190" t="s">
        <v>362</v>
      </c>
      <c r="D190">
        <v>2020</v>
      </c>
      <c r="E190">
        <v>23</v>
      </c>
      <c r="F190">
        <v>23</v>
      </c>
      <c r="G190">
        <v>23</v>
      </c>
      <c r="H190">
        <v>41757</v>
      </c>
      <c r="I190" t="str">
        <f>INDEX(T_NPI_REF[Classification],MATCH(T_PROF[[#This Row],[npi_prof_class_Cd]],T_NPI_REF[Code],0))</f>
        <v>General Practice</v>
      </c>
      <c r="J190">
        <f>INDEX(T_NPI_REF[Specialization],MATCH(T_PROF[[#This Row],[npi_prof_class_Cd]],T_NPI_REF[Code],0))</f>
        <v>0</v>
      </c>
    </row>
    <row r="191" spans="1:10" x14ac:dyDescent="0.35">
      <c r="A191">
        <v>0</v>
      </c>
      <c r="B191">
        <v>1205240595</v>
      </c>
      <c r="C191" t="s">
        <v>351</v>
      </c>
      <c r="D191">
        <v>2019</v>
      </c>
      <c r="E191">
        <v>2</v>
      </c>
      <c r="F191">
        <v>2</v>
      </c>
      <c r="G191">
        <v>2</v>
      </c>
      <c r="H191">
        <v>3441.5</v>
      </c>
      <c r="I191" t="str">
        <f>INDEX(T_NPI_REF[Classification],MATCH(T_PROF[[#This Row],[npi_prof_class_Cd]],T_NPI_REF[Code],0))</f>
        <v>Obstetrics &amp; Gynecology</v>
      </c>
      <c r="J191">
        <f>INDEX(T_NPI_REF[Specialization],MATCH(T_PROF[[#This Row],[npi_prof_class_Cd]],T_NPI_REF[Code],0))</f>
        <v>0</v>
      </c>
    </row>
    <row r="192" spans="1:10" x14ac:dyDescent="0.35">
      <c r="A192">
        <v>1</v>
      </c>
      <c r="B192">
        <v>1003114851</v>
      </c>
      <c r="C192" t="s">
        <v>375</v>
      </c>
      <c r="D192">
        <v>2020</v>
      </c>
      <c r="E192">
        <v>63</v>
      </c>
      <c r="F192">
        <v>63</v>
      </c>
      <c r="G192">
        <v>63</v>
      </c>
      <c r="H192">
        <v>180974.89</v>
      </c>
      <c r="I192" t="str">
        <f>INDEX(T_NPI_REF[Classification],MATCH(T_PROF[[#This Row],[npi_prof_class_Cd]],T_NPI_REF[Code],0))</f>
        <v>Orthopaedic Surgery</v>
      </c>
      <c r="J192">
        <f>INDEX(T_NPI_REF[Specialization],MATCH(T_PROF[[#This Row],[npi_prof_class_Cd]],T_NPI_REF[Code],0))</f>
        <v>0</v>
      </c>
    </row>
    <row r="193" spans="1:10" x14ac:dyDescent="0.35">
      <c r="A193">
        <v>0</v>
      </c>
      <c r="B193">
        <v>1346238581</v>
      </c>
      <c r="C193" t="s">
        <v>342</v>
      </c>
      <c r="D193">
        <v>2019</v>
      </c>
      <c r="E193">
        <v>2</v>
      </c>
      <c r="F193">
        <v>2</v>
      </c>
      <c r="G193">
        <v>2</v>
      </c>
      <c r="H193">
        <v>2150.94</v>
      </c>
      <c r="I193" t="e">
        <f>INDEX(T_NPI_REF[Classification],MATCH(T_PROF[[#This Row],[npi_prof_class_Cd]],T_NPI_REF[Code],0))</f>
        <v>#N/A</v>
      </c>
      <c r="J193" t="e">
        <f>INDEX(T_NPI_REF[Specialization],MATCH(T_PROF[[#This Row],[npi_prof_class_Cd]],T_NPI_REF[Code],0))</f>
        <v>#N/A</v>
      </c>
    </row>
    <row r="194" spans="1:10" x14ac:dyDescent="0.35">
      <c r="A194">
        <v>0</v>
      </c>
      <c r="B194">
        <v>1033170592</v>
      </c>
      <c r="C194" t="s">
        <v>354</v>
      </c>
      <c r="D194">
        <v>2021</v>
      </c>
      <c r="E194">
        <v>1</v>
      </c>
      <c r="F194">
        <v>1</v>
      </c>
      <c r="G194">
        <v>1</v>
      </c>
      <c r="H194">
        <v>1720.75</v>
      </c>
      <c r="I194" t="str">
        <f>INDEX(T_NPI_REF[Classification],MATCH(T_PROF[[#This Row],[npi_prof_class_Cd]],T_NPI_REF[Code],0))</f>
        <v>Obstetrics &amp; Gynecology</v>
      </c>
      <c r="J194" t="str">
        <f>INDEX(T_NPI_REF[Specialization],MATCH(T_PROF[[#This Row],[npi_prof_class_Cd]],T_NPI_REF[Code],0))</f>
        <v>Obstetrics</v>
      </c>
    </row>
    <row r="195" spans="1:10" x14ac:dyDescent="0.35">
      <c r="A195">
        <v>1</v>
      </c>
      <c r="B195">
        <v>1679768220</v>
      </c>
      <c r="C195" t="s">
        <v>351</v>
      </c>
      <c r="D195">
        <v>2021</v>
      </c>
      <c r="E195">
        <v>41</v>
      </c>
      <c r="F195">
        <v>41</v>
      </c>
      <c r="G195">
        <v>41</v>
      </c>
      <c r="H195">
        <v>89851.78</v>
      </c>
      <c r="I195" t="str">
        <f>INDEX(T_NPI_REF[Classification],MATCH(T_PROF[[#This Row],[npi_prof_class_Cd]],T_NPI_REF[Code],0))</f>
        <v>Obstetrics &amp; Gynecology</v>
      </c>
      <c r="J195">
        <f>INDEX(T_NPI_REF[Specialization],MATCH(T_PROF[[#This Row],[npi_prof_class_Cd]],T_NPI_REF[Code],0))</f>
        <v>0</v>
      </c>
    </row>
    <row r="196" spans="1:10" x14ac:dyDescent="0.35">
      <c r="A196">
        <v>1</v>
      </c>
      <c r="B196">
        <v>1881795128</v>
      </c>
      <c r="C196" t="s">
        <v>351</v>
      </c>
      <c r="D196">
        <v>2021</v>
      </c>
      <c r="E196">
        <v>14</v>
      </c>
      <c r="F196">
        <v>14</v>
      </c>
      <c r="G196">
        <v>14</v>
      </c>
      <c r="H196">
        <v>27533.360000000001</v>
      </c>
      <c r="I196" t="str">
        <f>INDEX(T_NPI_REF[Classification],MATCH(T_PROF[[#This Row],[npi_prof_class_Cd]],T_NPI_REF[Code],0))</f>
        <v>Obstetrics &amp; Gynecology</v>
      </c>
      <c r="J196">
        <f>INDEX(T_NPI_REF[Specialization],MATCH(T_PROF[[#This Row],[npi_prof_class_Cd]],T_NPI_REF[Code],0))</f>
        <v>0</v>
      </c>
    </row>
    <row r="197" spans="1:10" x14ac:dyDescent="0.35">
      <c r="A197">
        <v>0</v>
      </c>
      <c r="B197">
        <v>1306832878</v>
      </c>
      <c r="C197" t="s">
        <v>351</v>
      </c>
      <c r="D197">
        <v>2019</v>
      </c>
      <c r="E197">
        <v>1</v>
      </c>
      <c r="F197">
        <v>1</v>
      </c>
      <c r="G197">
        <v>1</v>
      </c>
      <c r="H197">
        <v>1720.75</v>
      </c>
      <c r="I197" t="str">
        <f>INDEX(T_NPI_REF[Classification],MATCH(T_PROF[[#This Row],[npi_prof_class_Cd]],T_NPI_REF[Code],0))</f>
        <v>Obstetrics &amp; Gynecology</v>
      </c>
      <c r="J197">
        <f>INDEX(T_NPI_REF[Specialization],MATCH(T_PROF[[#This Row],[npi_prof_class_Cd]],T_NPI_REF[Code],0))</f>
        <v>0</v>
      </c>
    </row>
    <row r="198" spans="1:10" x14ac:dyDescent="0.35">
      <c r="A198">
        <v>1</v>
      </c>
      <c r="B198">
        <v>1508127531</v>
      </c>
      <c r="C198" t="s">
        <v>366</v>
      </c>
      <c r="D198">
        <v>2021</v>
      </c>
      <c r="E198">
        <v>6</v>
      </c>
      <c r="F198">
        <v>6</v>
      </c>
      <c r="G198">
        <v>6</v>
      </c>
      <c r="H198">
        <v>11312.78</v>
      </c>
      <c r="I198" t="str">
        <f>INDEX(T_NPI_REF[Classification],MATCH(T_PROF[[#This Row],[npi_prof_class_Cd]],T_NPI_REF[Code],0))</f>
        <v>Internal Medicine</v>
      </c>
      <c r="J198">
        <f>INDEX(T_NPI_REF[Specialization],MATCH(T_PROF[[#This Row],[npi_prof_class_Cd]],T_NPI_REF[Code],0))</f>
        <v>0</v>
      </c>
    </row>
    <row r="199" spans="1:10" x14ac:dyDescent="0.35">
      <c r="A199">
        <v>0</v>
      </c>
      <c r="B199">
        <v>1649230186</v>
      </c>
      <c r="C199" t="s">
        <v>351</v>
      </c>
      <c r="D199">
        <v>2019</v>
      </c>
      <c r="E199">
        <v>1</v>
      </c>
      <c r="F199">
        <v>1</v>
      </c>
      <c r="G199">
        <v>1</v>
      </c>
      <c r="H199">
        <v>100.29</v>
      </c>
      <c r="I199" t="str">
        <f>INDEX(T_NPI_REF[Classification],MATCH(T_PROF[[#This Row],[npi_prof_class_Cd]],T_NPI_REF[Code],0))</f>
        <v>Obstetrics &amp; Gynecology</v>
      </c>
      <c r="J199">
        <f>INDEX(T_NPI_REF[Specialization],MATCH(T_PROF[[#This Row],[npi_prof_class_Cd]],T_NPI_REF[Code],0))</f>
        <v>0</v>
      </c>
    </row>
    <row r="200" spans="1:10" x14ac:dyDescent="0.35">
      <c r="A200">
        <v>1</v>
      </c>
      <c r="B200">
        <v>1407865264</v>
      </c>
      <c r="C200" t="s">
        <v>351</v>
      </c>
      <c r="D200">
        <v>2021</v>
      </c>
      <c r="E200">
        <v>3</v>
      </c>
      <c r="F200">
        <v>3</v>
      </c>
      <c r="G200">
        <v>3</v>
      </c>
      <c r="H200">
        <v>4448.18</v>
      </c>
      <c r="I200" t="str">
        <f>INDEX(T_NPI_REF[Classification],MATCH(T_PROF[[#This Row],[npi_prof_class_Cd]],T_NPI_REF[Code],0))</f>
        <v>Obstetrics &amp; Gynecology</v>
      </c>
      <c r="J200">
        <f>INDEX(T_NPI_REF[Specialization],MATCH(T_PROF[[#This Row],[npi_prof_class_Cd]],T_NPI_REF[Code],0))</f>
        <v>0</v>
      </c>
    </row>
    <row r="201" spans="1:10" x14ac:dyDescent="0.35">
      <c r="A201">
        <v>1</v>
      </c>
      <c r="B201">
        <v>1265591432</v>
      </c>
      <c r="C201" t="s">
        <v>367</v>
      </c>
      <c r="D201">
        <v>2021</v>
      </c>
      <c r="E201">
        <v>22</v>
      </c>
      <c r="F201">
        <v>22</v>
      </c>
      <c r="G201">
        <v>22</v>
      </c>
      <c r="H201">
        <v>119871.08</v>
      </c>
      <c r="I201" t="str">
        <f>INDEX(T_NPI_REF[Classification],MATCH(T_PROF[[#This Row],[npi_prof_class_Cd]],T_NPI_REF[Code],0))</f>
        <v>Midwife</v>
      </c>
      <c r="J201">
        <f>INDEX(T_NPI_REF[Specialization],MATCH(T_PROF[[#This Row],[npi_prof_class_Cd]],T_NPI_REF[Code],0))</f>
        <v>0</v>
      </c>
    </row>
    <row r="202" spans="1:10" x14ac:dyDescent="0.35">
      <c r="A202">
        <v>1</v>
      </c>
      <c r="B202">
        <v>1891112520</v>
      </c>
      <c r="C202" t="s">
        <v>351</v>
      </c>
      <c r="D202">
        <v>2021</v>
      </c>
      <c r="E202">
        <v>7</v>
      </c>
      <c r="F202">
        <v>7</v>
      </c>
      <c r="G202">
        <v>7</v>
      </c>
      <c r="H202">
        <v>17069.22</v>
      </c>
      <c r="I202" t="str">
        <f>INDEX(T_NPI_REF[Classification],MATCH(T_PROF[[#This Row],[npi_prof_class_Cd]],T_NPI_REF[Code],0))</f>
        <v>Obstetrics &amp; Gynecology</v>
      </c>
      <c r="J202">
        <f>INDEX(T_NPI_REF[Specialization],MATCH(T_PROF[[#This Row],[npi_prof_class_Cd]],T_NPI_REF[Code],0))</f>
        <v>0</v>
      </c>
    </row>
    <row r="203" spans="1:10" x14ac:dyDescent="0.35">
      <c r="A203">
        <v>1</v>
      </c>
      <c r="B203">
        <v>1508897703</v>
      </c>
      <c r="C203" t="s">
        <v>377</v>
      </c>
      <c r="D203">
        <v>2021</v>
      </c>
      <c r="E203">
        <v>2</v>
      </c>
      <c r="F203">
        <v>2</v>
      </c>
      <c r="G203">
        <v>2</v>
      </c>
      <c r="H203">
        <v>4876.92</v>
      </c>
      <c r="I203" t="str">
        <f>INDEX(T_NPI_REF[Classification],MATCH(T_PROF[[#This Row],[npi_prof_class_Cd]],T_NPI_REF[Code],0))</f>
        <v>Obstetrics &amp; Gynecology</v>
      </c>
      <c r="J203" t="str">
        <f>INDEX(T_NPI_REF[Specialization],MATCH(T_PROF[[#This Row],[npi_prof_class_Cd]],T_NPI_REF[Code],0))</f>
        <v>Gynecologic Oncology</v>
      </c>
    </row>
    <row r="204" spans="1:10" x14ac:dyDescent="0.35">
      <c r="A204">
        <v>1</v>
      </c>
      <c r="B204" t="s">
        <v>342</v>
      </c>
      <c r="C204" t="s">
        <v>342</v>
      </c>
      <c r="D204">
        <v>2021</v>
      </c>
      <c r="E204">
        <v>122</v>
      </c>
      <c r="F204">
        <v>122</v>
      </c>
      <c r="G204">
        <v>122</v>
      </c>
      <c r="H204">
        <v>223976.4</v>
      </c>
      <c r="I204" t="e">
        <f>INDEX(T_NPI_REF[Classification],MATCH(T_PROF[[#This Row],[npi_prof_class_Cd]],T_NPI_REF[Code],0))</f>
        <v>#N/A</v>
      </c>
      <c r="J204" t="e">
        <f>INDEX(T_NPI_REF[Specialization],MATCH(T_PROF[[#This Row],[npi_prof_class_Cd]],T_NPI_REF[Code],0))</f>
        <v>#N/A</v>
      </c>
    </row>
    <row r="205" spans="1:10" x14ac:dyDescent="0.35">
      <c r="A205">
        <v>1</v>
      </c>
      <c r="B205">
        <v>1508266347</v>
      </c>
      <c r="C205" t="s">
        <v>376</v>
      </c>
      <c r="D205">
        <v>2019</v>
      </c>
      <c r="E205">
        <v>14</v>
      </c>
      <c r="F205">
        <v>14</v>
      </c>
      <c r="G205">
        <v>10</v>
      </c>
      <c r="H205">
        <v>5846.01</v>
      </c>
      <c r="I205" t="str">
        <f>INDEX(T_NPI_REF[Classification],MATCH(T_PROF[[#This Row],[npi_prof_class_Cd]],T_NPI_REF[Code],0))</f>
        <v>Surgery</v>
      </c>
      <c r="J205">
        <f>INDEX(T_NPI_REF[Specialization],MATCH(T_PROF[[#This Row],[npi_prof_class_Cd]],T_NPI_REF[Code],0))</f>
        <v>0</v>
      </c>
    </row>
    <row r="206" spans="1:10" x14ac:dyDescent="0.35">
      <c r="A206">
        <v>1</v>
      </c>
      <c r="B206">
        <v>1194097857</v>
      </c>
      <c r="C206" t="s">
        <v>358</v>
      </c>
      <c r="D206">
        <v>2019</v>
      </c>
      <c r="E206">
        <v>14</v>
      </c>
      <c r="F206">
        <v>14</v>
      </c>
      <c r="G206">
        <v>14</v>
      </c>
      <c r="H206">
        <v>38314.11</v>
      </c>
      <c r="I206" t="str">
        <f>INDEX(T_NPI_REF[Classification],MATCH(T_PROF[[#This Row],[npi_prof_class_Cd]],T_NPI_REF[Code],0))</f>
        <v>Obstetrics &amp; Gynecology</v>
      </c>
      <c r="J206" t="str">
        <f>INDEX(T_NPI_REF[Specialization],MATCH(T_PROF[[#This Row],[npi_prof_class_Cd]],T_NPI_REF[Code],0))</f>
        <v>Gynecology</v>
      </c>
    </row>
    <row r="207" spans="1:10" x14ac:dyDescent="0.35">
      <c r="A207">
        <v>0</v>
      </c>
      <c r="B207">
        <v>1154764496</v>
      </c>
      <c r="C207" t="s">
        <v>351</v>
      </c>
      <c r="D207">
        <v>2020</v>
      </c>
      <c r="E207">
        <v>1</v>
      </c>
      <c r="F207">
        <v>1</v>
      </c>
      <c r="G207">
        <v>1</v>
      </c>
      <c r="H207">
        <v>1720.75</v>
      </c>
      <c r="I207" t="str">
        <f>INDEX(T_NPI_REF[Classification],MATCH(T_PROF[[#This Row],[npi_prof_class_Cd]],T_NPI_REF[Code],0))</f>
        <v>Obstetrics &amp; Gynecology</v>
      </c>
      <c r="J207">
        <f>INDEX(T_NPI_REF[Specialization],MATCH(T_PROF[[#This Row],[npi_prof_class_Cd]],T_NPI_REF[Code],0))</f>
        <v>0</v>
      </c>
    </row>
    <row r="208" spans="1:10" x14ac:dyDescent="0.35">
      <c r="A208">
        <v>1</v>
      </c>
      <c r="B208">
        <v>1043361256</v>
      </c>
      <c r="C208" t="s">
        <v>351</v>
      </c>
      <c r="D208">
        <v>2021</v>
      </c>
      <c r="E208">
        <v>2</v>
      </c>
      <c r="F208">
        <v>2</v>
      </c>
      <c r="G208">
        <v>2</v>
      </c>
      <c r="H208">
        <v>4420.82</v>
      </c>
      <c r="I208" t="str">
        <f>INDEX(T_NPI_REF[Classification],MATCH(T_PROF[[#This Row],[npi_prof_class_Cd]],T_NPI_REF[Code],0))</f>
        <v>Obstetrics &amp; Gynecology</v>
      </c>
      <c r="J208">
        <f>INDEX(T_NPI_REF[Specialization],MATCH(T_PROF[[#This Row],[npi_prof_class_Cd]],T_NPI_REF[Code],0))</f>
        <v>0</v>
      </c>
    </row>
    <row r="209" spans="1:10" x14ac:dyDescent="0.35">
      <c r="A209">
        <v>0</v>
      </c>
      <c r="B209">
        <v>1578550596</v>
      </c>
      <c r="C209" t="s">
        <v>351</v>
      </c>
      <c r="D209">
        <v>2019</v>
      </c>
      <c r="E209">
        <v>4</v>
      </c>
      <c r="F209">
        <v>4</v>
      </c>
      <c r="G209">
        <v>4</v>
      </c>
      <c r="H209">
        <v>5592.44</v>
      </c>
      <c r="I209" t="str">
        <f>INDEX(T_NPI_REF[Classification],MATCH(T_PROF[[#This Row],[npi_prof_class_Cd]],T_NPI_REF[Code],0))</f>
        <v>Obstetrics &amp; Gynecology</v>
      </c>
      <c r="J209">
        <f>INDEX(T_NPI_REF[Specialization],MATCH(T_PROF[[#This Row],[npi_prof_class_Cd]],T_NPI_REF[Code],0))</f>
        <v>0</v>
      </c>
    </row>
    <row r="210" spans="1:10" x14ac:dyDescent="0.35">
      <c r="A210">
        <v>0</v>
      </c>
      <c r="B210">
        <v>1891176624</v>
      </c>
      <c r="C210" t="s">
        <v>361</v>
      </c>
      <c r="D210">
        <v>2019</v>
      </c>
      <c r="E210">
        <v>2</v>
      </c>
      <c r="F210">
        <v>2</v>
      </c>
      <c r="G210">
        <v>2</v>
      </c>
      <c r="H210">
        <v>1850.94</v>
      </c>
      <c r="I210" t="str">
        <f>INDEX(T_NPI_REF[Classification],MATCH(T_PROF[[#This Row],[npi_prof_class_Cd]],T_NPI_REF[Code],0))</f>
        <v>Family Medicine</v>
      </c>
      <c r="J210">
        <f>INDEX(T_NPI_REF[Specialization],MATCH(T_PROF[[#This Row],[npi_prof_class_Cd]],T_NPI_REF[Code],0))</f>
        <v>0</v>
      </c>
    </row>
    <row r="211" spans="1:10" x14ac:dyDescent="0.35">
      <c r="A211">
        <v>1</v>
      </c>
      <c r="B211">
        <v>1043278351</v>
      </c>
      <c r="C211" t="s">
        <v>366</v>
      </c>
      <c r="D211">
        <v>2019</v>
      </c>
      <c r="E211">
        <v>1</v>
      </c>
      <c r="F211">
        <v>1</v>
      </c>
      <c r="G211">
        <v>1</v>
      </c>
      <c r="H211">
        <v>1720.75</v>
      </c>
      <c r="I211" t="str">
        <f>INDEX(T_NPI_REF[Classification],MATCH(T_PROF[[#This Row],[npi_prof_class_Cd]],T_NPI_REF[Code],0))</f>
        <v>Internal Medicine</v>
      </c>
      <c r="J211">
        <f>INDEX(T_NPI_REF[Specialization],MATCH(T_PROF[[#This Row],[npi_prof_class_Cd]],T_NPI_REF[Code],0))</f>
        <v>0</v>
      </c>
    </row>
    <row r="212" spans="1:10" x14ac:dyDescent="0.35">
      <c r="A212">
        <v>1</v>
      </c>
      <c r="B212">
        <v>1104859131</v>
      </c>
      <c r="C212" t="s">
        <v>353</v>
      </c>
      <c r="D212">
        <v>2019</v>
      </c>
      <c r="E212">
        <v>1</v>
      </c>
      <c r="F212">
        <v>1</v>
      </c>
      <c r="G212">
        <v>1</v>
      </c>
      <c r="H212">
        <v>1720.75</v>
      </c>
      <c r="I212" t="str">
        <f>INDEX(T_NPI_REF[Classification],MATCH(T_PROF[[#This Row],[npi_prof_class_Cd]],T_NPI_REF[Code],0))</f>
        <v>General Acute Care Hospital</v>
      </c>
      <c r="J212">
        <f>INDEX(T_NPI_REF[Specialization],MATCH(T_PROF[[#This Row],[npi_prof_class_Cd]],T_NPI_REF[Code],0))</f>
        <v>0</v>
      </c>
    </row>
    <row r="213" spans="1:10" x14ac:dyDescent="0.35">
      <c r="A213">
        <v>1</v>
      </c>
      <c r="B213">
        <v>1659710796</v>
      </c>
      <c r="C213" t="s">
        <v>366</v>
      </c>
      <c r="D213">
        <v>2021</v>
      </c>
      <c r="E213">
        <v>170</v>
      </c>
      <c r="F213">
        <v>170</v>
      </c>
      <c r="G213">
        <v>170</v>
      </c>
      <c r="H213">
        <v>449285.59</v>
      </c>
      <c r="I213" t="str">
        <f>INDEX(T_NPI_REF[Classification],MATCH(T_PROF[[#This Row],[npi_prof_class_Cd]],T_NPI_REF[Code],0))</f>
        <v>Internal Medicine</v>
      </c>
      <c r="J213">
        <f>INDEX(T_NPI_REF[Specialization],MATCH(T_PROF[[#This Row],[npi_prof_class_Cd]],T_NPI_REF[Code],0))</f>
        <v>0</v>
      </c>
    </row>
    <row r="214" spans="1:10" x14ac:dyDescent="0.35">
      <c r="A214">
        <v>1</v>
      </c>
      <c r="B214">
        <v>1467454967</v>
      </c>
      <c r="C214" t="s">
        <v>401</v>
      </c>
      <c r="D214">
        <v>2019</v>
      </c>
      <c r="E214">
        <v>9</v>
      </c>
      <c r="F214">
        <v>9</v>
      </c>
      <c r="G214">
        <v>9</v>
      </c>
      <c r="H214">
        <v>21839.48</v>
      </c>
      <c r="I214" t="str">
        <f>INDEX(T_NPI_REF[Classification],MATCH(T_PROF[[#This Row],[npi_prof_class_Cd]],T_NPI_REF[Code],0))</f>
        <v>Pediatrics</v>
      </c>
      <c r="J214">
        <f>INDEX(T_NPI_REF[Specialization],MATCH(T_PROF[[#This Row],[npi_prof_class_Cd]],T_NPI_REF[Code],0))</f>
        <v>0</v>
      </c>
    </row>
    <row r="215" spans="1:10" x14ac:dyDescent="0.35">
      <c r="A215">
        <v>1</v>
      </c>
      <c r="B215">
        <v>1487632279</v>
      </c>
      <c r="C215" t="s">
        <v>351</v>
      </c>
      <c r="D215">
        <v>2020</v>
      </c>
      <c r="E215">
        <v>2</v>
      </c>
      <c r="F215">
        <v>2</v>
      </c>
      <c r="G215">
        <v>2</v>
      </c>
      <c r="H215">
        <v>6400</v>
      </c>
      <c r="I215" t="str">
        <f>INDEX(T_NPI_REF[Classification],MATCH(T_PROF[[#This Row],[npi_prof_class_Cd]],T_NPI_REF[Code],0))</f>
        <v>Obstetrics &amp; Gynecology</v>
      </c>
      <c r="J215">
        <f>INDEX(T_NPI_REF[Specialization],MATCH(T_PROF[[#This Row],[npi_prof_class_Cd]],T_NPI_REF[Code],0))</f>
        <v>0</v>
      </c>
    </row>
    <row r="216" spans="1:10" x14ac:dyDescent="0.35">
      <c r="A216">
        <v>0</v>
      </c>
      <c r="B216">
        <v>1811332927</v>
      </c>
      <c r="C216" t="s">
        <v>351</v>
      </c>
      <c r="D216">
        <v>2021</v>
      </c>
      <c r="E216">
        <v>1</v>
      </c>
      <c r="F216">
        <v>1</v>
      </c>
      <c r="G216">
        <v>1</v>
      </c>
      <c r="H216">
        <v>1720.75</v>
      </c>
      <c r="I216" t="str">
        <f>INDEX(T_NPI_REF[Classification],MATCH(T_PROF[[#This Row],[npi_prof_class_Cd]],T_NPI_REF[Code],0))</f>
        <v>Obstetrics &amp; Gynecology</v>
      </c>
      <c r="J216">
        <f>INDEX(T_NPI_REF[Specialization],MATCH(T_PROF[[#This Row],[npi_prof_class_Cd]],T_NPI_REF[Code],0))</f>
        <v>0</v>
      </c>
    </row>
    <row r="217" spans="1:10" x14ac:dyDescent="0.35">
      <c r="A217">
        <v>1</v>
      </c>
      <c r="B217">
        <v>1588744585</v>
      </c>
      <c r="C217" t="s">
        <v>356</v>
      </c>
      <c r="D217">
        <v>2020</v>
      </c>
      <c r="E217">
        <v>7</v>
      </c>
      <c r="F217">
        <v>7</v>
      </c>
      <c r="G217">
        <v>7</v>
      </c>
      <c r="H217">
        <v>12842.16</v>
      </c>
      <c r="I217" t="str">
        <f>INDEX(T_NPI_REF[Classification],MATCH(T_PROF[[#This Row],[npi_prof_class_Cd]],T_NPI_REF[Code],0))</f>
        <v>Obstetrics &amp; Gynecology</v>
      </c>
      <c r="J217" t="str">
        <f>INDEX(T_NPI_REF[Specialization],MATCH(T_PROF[[#This Row],[npi_prof_class_Cd]],T_NPI_REF[Code],0))</f>
        <v>Maternal &amp; Fetal Medicine</v>
      </c>
    </row>
    <row r="218" spans="1:10" x14ac:dyDescent="0.35">
      <c r="A218">
        <v>1</v>
      </c>
      <c r="B218">
        <v>1013105279</v>
      </c>
      <c r="C218" t="s">
        <v>351</v>
      </c>
      <c r="D218">
        <v>2019</v>
      </c>
      <c r="E218">
        <v>34</v>
      </c>
      <c r="F218">
        <v>34</v>
      </c>
      <c r="G218">
        <v>34</v>
      </c>
      <c r="H218">
        <v>112432.28</v>
      </c>
      <c r="I218" t="str">
        <f>INDEX(T_NPI_REF[Classification],MATCH(T_PROF[[#This Row],[npi_prof_class_Cd]],T_NPI_REF[Code],0))</f>
        <v>Obstetrics &amp; Gynecology</v>
      </c>
      <c r="J218">
        <f>INDEX(T_NPI_REF[Specialization],MATCH(T_PROF[[#This Row],[npi_prof_class_Cd]],T_NPI_REF[Code],0))</f>
        <v>0</v>
      </c>
    </row>
    <row r="219" spans="1:10" x14ac:dyDescent="0.35">
      <c r="A219">
        <v>1</v>
      </c>
      <c r="B219">
        <v>1770690737</v>
      </c>
      <c r="C219" t="s">
        <v>361</v>
      </c>
      <c r="D219">
        <v>2020</v>
      </c>
      <c r="E219">
        <v>1</v>
      </c>
      <c r="F219">
        <v>1</v>
      </c>
      <c r="G219">
        <v>1</v>
      </c>
      <c r="H219">
        <v>1694.94</v>
      </c>
      <c r="I219" t="str">
        <f>INDEX(T_NPI_REF[Classification],MATCH(T_PROF[[#This Row],[npi_prof_class_Cd]],T_NPI_REF[Code],0))</f>
        <v>Family Medicine</v>
      </c>
      <c r="J219">
        <f>INDEX(T_NPI_REF[Specialization],MATCH(T_PROF[[#This Row],[npi_prof_class_Cd]],T_NPI_REF[Code],0))</f>
        <v>0</v>
      </c>
    </row>
    <row r="220" spans="1:10" x14ac:dyDescent="0.35">
      <c r="A220">
        <v>1</v>
      </c>
      <c r="B220">
        <v>1861563116</v>
      </c>
      <c r="C220" t="s">
        <v>351</v>
      </c>
      <c r="D220">
        <v>2021</v>
      </c>
      <c r="E220">
        <v>19</v>
      </c>
      <c r="F220">
        <v>19</v>
      </c>
      <c r="G220">
        <v>18</v>
      </c>
      <c r="H220">
        <v>32466.86</v>
      </c>
      <c r="I220" t="str">
        <f>INDEX(T_NPI_REF[Classification],MATCH(T_PROF[[#This Row],[npi_prof_class_Cd]],T_NPI_REF[Code],0))</f>
        <v>Obstetrics &amp; Gynecology</v>
      </c>
      <c r="J220">
        <f>INDEX(T_NPI_REF[Specialization],MATCH(T_PROF[[#This Row],[npi_prof_class_Cd]],T_NPI_REF[Code],0))</f>
        <v>0</v>
      </c>
    </row>
    <row r="221" spans="1:10" x14ac:dyDescent="0.35">
      <c r="A221">
        <v>1</v>
      </c>
      <c r="B221">
        <v>1538151428</v>
      </c>
      <c r="C221" t="s">
        <v>342</v>
      </c>
      <c r="D221">
        <v>2021</v>
      </c>
      <c r="E221">
        <v>1</v>
      </c>
      <c r="F221">
        <v>1</v>
      </c>
      <c r="G221">
        <v>1</v>
      </c>
      <c r="H221">
        <v>0</v>
      </c>
      <c r="I221" t="e">
        <f>INDEX(T_NPI_REF[Classification],MATCH(T_PROF[[#This Row],[npi_prof_class_Cd]],T_NPI_REF[Code],0))</f>
        <v>#N/A</v>
      </c>
      <c r="J221" t="e">
        <f>INDEX(T_NPI_REF[Specialization],MATCH(T_PROF[[#This Row],[npi_prof_class_Cd]],T_NPI_REF[Code],0))</f>
        <v>#N/A</v>
      </c>
    </row>
    <row r="222" spans="1:10" x14ac:dyDescent="0.35">
      <c r="A222">
        <v>1</v>
      </c>
      <c r="B222">
        <v>1215451067</v>
      </c>
      <c r="C222" t="s">
        <v>357</v>
      </c>
      <c r="D222">
        <v>2019</v>
      </c>
      <c r="E222">
        <v>11</v>
      </c>
      <c r="F222">
        <v>11</v>
      </c>
      <c r="G222">
        <v>11</v>
      </c>
      <c r="H222">
        <v>36235.83</v>
      </c>
      <c r="I222" t="str">
        <f>INDEX(T_NPI_REF[Classification],MATCH(T_PROF[[#This Row],[npi_prof_class_Cd]],T_NPI_REF[Code],0))</f>
        <v>Advanced Practice Midwife</v>
      </c>
      <c r="J222">
        <f>INDEX(T_NPI_REF[Specialization],MATCH(T_PROF[[#This Row],[npi_prof_class_Cd]],T_NPI_REF[Code],0))</f>
        <v>0</v>
      </c>
    </row>
    <row r="223" spans="1:10" x14ac:dyDescent="0.35">
      <c r="A223">
        <v>0</v>
      </c>
      <c r="B223">
        <v>1508834201</v>
      </c>
      <c r="C223" t="s">
        <v>351</v>
      </c>
      <c r="D223">
        <v>2019</v>
      </c>
      <c r="E223">
        <v>5</v>
      </c>
      <c r="F223">
        <v>5</v>
      </c>
      <c r="G223">
        <v>5</v>
      </c>
      <c r="H223">
        <v>6016.55</v>
      </c>
      <c r="I223" t="str">
        <f>INDEX(T_NPI_REF[Classification],MATCH(T_PROF[[#This Row],[npi_prof_class_Cd]],T_NPI_REF[Code],0))</f>
        <v>Obstetrics &amp; Gynecology</v>
      </c>
      <c r="J223">
        <f>INDEX(T_NPI_REF[Specialization],MATCH(T_PROF[[#This Row],[npi_prof_class_Cd]],T_NPI_REF[Code],0))</f>
        <v>0</v>
      </c>
    </row>
    <row r="224" spans="1:10" x14ac:dyDescent="0.35">
      <c r="A224">
        <v>1</v>
      </c>
      <c r="B224">
        <v>1306957543</v>
      </c>
      <c r="C224" t="s">
        <v>392</v>
      </c>
      <c r="D224">
        <v>2019</v>
      </c>
      <c r="E224">
        <v>1</v>
      </c>
      <c r="F224">
        <v>1</v>
      </c>
      <c r="G224">
        <v>1</v>
      </c>
      <c r="H224">
        <v>2541.7399999999998</v>
      </c>
      <c r="I224" t="str">
        <f>INDEX(T_NPI_REF[Classification],MATCH(T_PROF[[#This Row],[npi_prof_class_Cd]],T_NPI_REF[Code],0))</f>
        <v>Radiology</v>
      </c>
      <c r="J224" t="str">
        <f>INDEX(T_NPI_REF[Specialization],MATCH(T_PROF[[#This Row],[npi_prof_class_Cd]],T_NPI_REF[Code],0))</f>
        <v>Diagnostic Radiology</v>
      </c>
    </row>
    <row r="225" spans="1:10" x14ac:dyDescent="0.35">
      <c r="A225">
        <v>1</v>
      </c>
      <c r="B225">
        <v>1639149396</v>
      </c>
      <c r="C225" t="s">
        <v>351</v>
      </c>
      <c r="D225">
        <v>2019</v>
      </c>
      <c r="E225">
        <v>14</v>
      </c>
      <c r="F225">
        <v>14</v>
      </c>
      <c r="G225">
        <v>14</v>
      </c>
      <c r="H225">
        <v>36138.879999999997</v>
      </c>
      <c r="I225" t="str">
        <f>INDEX(T_NPI_REF[Classification],MATCH(T_PROF[[#This Row],[npi_prof_class_Cd]],T_NPI_REF[Code],0))</f>
        <v>Obstetrics &amp; Gynecology</v>
      </c>
      <c r="J225">
        <f>INDEX(T_NPI_REF[Specialization],MATCH(T_PROF[[#This Row],[npi_prof_class_Cd]],T_NPI_REF[Code],0))</f>
        <v>0</v>
      </c>
    </row>
    <row r="226" spans="1:10" x14ac:dyDescent="0.35">
      <c r="A226">
        <v>0</v>
      </c>
      <c r="B226">
        <v>1952383069</v>
      </c>
      <c r="C226" t="s">
        <v>351</v>
      </c>
      <c r="D226">
        <v>2020</v>
      </c>
      <c r="E226">
        <v>1</v>
      </c>
      <c r="F226">
        <v>1</v>
      </c>
      <c r="G226">
        <v>1</v>
      </c>
      <c r="H226">
        <v>1720.75</v>
      </c>
      <c r="I226" t="str">
        <f>INDEX(T_NPI_REF[Classification],MATCH(T_PROF[[#This Row],[npi_prof_class_Cd]],T_NPI_REF[Code],0))</f>
        <v>Obstetrics &amp; Gynecology</v>
      </c>
      <c r="J226">
        <f>INDEX(T_NPI_REF[Specialization],MATCH(T_PROF[[#This Row],[npi_prof_class_Cd]],T_NPI_REF[Code],0))</f>
        <v>0</v>
      </c>
    </row>
    <row r="227" spans="1:10" x14ac:dyDescent="0.35">
      <c r="A227">
        <v>1</v>
      </c>
      <c r="B227">
        <v>1265760235</v>
      </c>
      <c r="C227" t="s">
        <v>351</v>
      </c>
      <c r="D227">
        <v>2021</v>
      </c>
      <c r="E227">
        <v>70</v>
      </c>
      <c r="F227">
        <v>70</v>
      </c>
      <c r="G227">
        <v>70</v>
      </c>
      <c r="H227">
        <v>132412.54999999999</v>
      </c>
      <c r="I227" t="str">
        <f>INDEX(T_NPI_REF[Classification],MATCH(T_PROF[[#This Row],[npi_prof_class_Cd]],T_NPI_REF[Code],0))</f>
        <v>Obstetrics &amp; Gynecology</v>
      </c>
      <c r="J227">
        <f>INDEX(T_NPI_REF[Specialization],MATCH(T_PROF[[#This Row],[npi_prof_class_Cd]],T_NPI_REF[Code],0))</f>
        <v>0</v>
      </c>
    </row>
    <row r="228" spans="1:10" x14ac:dyDescent="0.35">
      <c r="A228">
        <v>0</v>
      </c>
      <c r="B228">
        <v>1952374050</v>
      </c>
      <c r="C228" t="s">
        <v>351</v>
      </c>
      <c r="D228">
        <v>2019</v>
      </c>
      <c r="E228">
        <v>3</v>
      </c>
      <c r="F228">
        <v>3</v>
      </c>
      <c r="G228">
        <v>3</v>
      </c>
      <c r="H228">
        <v>558.09</v>
      </c>
      <c r="I228" t="str">
        <f>INDEX(T_NPI_REF[Classification],MATCH(T_PROF[[#This Row],[npi_prof_class_Cd]],T_NPI_REF[Code],0))</f>
        <v>Obstetrics &amp; Gynecology</v>
      </c>
      <c r="J228">
        <f>INDEX(T_NPI_REF[Specialization],MATCH(T_PROF[[#This Row],[npi_prof_class_Cd]],T_NPI_REF[Code],0))</f>
        <v>0</v>
      </c>
    </row>
    <row r="229" spans="1:10" x14ac:dyDescent="0.35">
      <c r="A229">
        <v>1</v>
      </c>
      <c r="B229">
        <v>1598213407</v>
      </c>
      <c r="C229" t="s">
        <v>401</v>
      </c>
      <c r="D229">
        <v>2019</v>
      </c>
      <c r="E229">
        <v>9</v>
      </c>
      <c r="F229">
        <v>9</v>
      </c>
      <c r="G229">
        <v>8</v>
      </c>
      <c r="H229">
        <v>22639.360000000001</v>
      </c>
      <c r="I229" t="str">
        <f>INDEX(T_NPI_REF[Classification],MATCH(T_PROF[[#This Row],[npi_prof_class_Cd]],T_NPI_REF[Code],0))</f>
        <v>Pediatrics</v>
      </c>
      <c r="J229">
        <f>INDEX(T_NPI_REF[Specialization],MATCH(T_PROF[[#This Row],[npi_prof_class_Cd]],T_NPI_REF[Code],0))</f>
        <v>0</v>
      </c>
    </row>
    <row r="230" spans="1:10" x14ac:dyDescent="0.35">
      <c r="A230">
        <v>0</v>
      </c>
      <c r="B230">
        <v>1265524821</v>
      </c>
      <c r="C230" t="s">
        <v>351</v>
      </c>
      <c r="D230">
        <v>2020</v>
      </c>
      <c r="E230">
        <v>3</v>
      </c>
      <c r="F230">
        <v>3</v>
      </c>
      <c r="G230">
        <v>3</v>
      </c>
      <c r="H230">
        <v>5162.25</v>
      </c>
      <c r="I230" t="str">
        <f>INDEX(T_NPI_REF[Classification],MATCH(T_PROF[[#This Row],[npi_prof_class_Cd]],T_NPI_REF[Code],0))</f>
        <v>Obstetrics &amp; Gynecology</v>
      </c>
      <c r="J230">
        <f>INDEX(T_NPI_REF[Specialization],MATCH(T_PROF[[#This Row],[npi_prof_class_Cd]],T_NPI_REF[Code],0))</f>
        <v>0</v>
      </c>
    </row>
    <row r="231" spans="1:10" x14ac:dyDescent="0.35">
      <c r="A231">
        <v>1</v>
      </c>
      <c r="B231">
        <v>1609922475</v>
      </c>
      <c r="C231" t="s">
        <v>351</v>
      </c>
      <c r="D231">
        <v>2019</v>
      </c>
      <c r="E231">
        <v>1</v>
      </c>
      <c r="F231">
        <v>1</v>
      </c>
      <c r="G231">
        <v>1</v>
      </c>
      <c r="H231">
        <v>2028.77</v>
      </c>
      <c r="I231" t="str">
        <f>INDEX(T_NPI_REF[Classification],MATCH(T_PROF[[#This Row],[npi_prof_class_Cd]],T_NPI_REF[Code],0))</f>
        <v>Obstetrics &amp; Gynecology</v>
      </c>
      <c r="J231">
        <f>INDEX(T_NPI_REF[Specialization],MATCH(T_PROF[[#This Row],[npi_prof_class_Cd]],T_NPI_REF[Code],0))</f>
        <v>0</v>
      </c>
    </row>
    <row r="232" spans="1:10" x14ac:dyDescent="0.35">
      <c r="A232">
        <v>1</v>
      </c>
      <c r="B232">
        <v>1952383069</v>
      </c>
      <c r="C232" t="s">
        <v>351</v>
      </c>
      <c r="D232">
        <v>2019</v>
      </c>
      <c r="E232">
        <v>4</v>
      </c>
      <c r="F232">
        <v>4</v>
      </c>
      <c r="G232">
        <v>4</v>
      </c>
      <c r="H232">
        <v>14000</v>
      </c>
      <c r="I232" t="str">
        <f>INDEX(T_NPI_REF[Classification],MATCH(T_PROF[[#This Row],[npi_prof_class_Cd]],T_NPI_REF[Code],0))</f>
        <v>Obstetrics &amp; Gynecology</v>
      </c>
      <c r="J232">
        <f>INDEX(T_NPI_REF[Specialization],MATCH(T_PROF[[#This Row],[npi_prof_class_Cd]],T_NPI_REF[Code],0))</f>
        <v>0</v>
      </c>
    </row>
    <row r="233" spans="1:10" x14ac:dyDescent="0.35">
      <c r="A233">
        <v>0</v>
      </c>
      <c r="B233">
        <v>1922082155</v>
      </c>
      <c r="C233" t="s">
        <v>351</v>
      </c>
      <c r="D233">
        <v>2019</v>
      </c>
      <c r="E233">
        <v>1</v>
      </c>
      <c r="F233">
        <v>1</v>
      </c>
      <c r="G233">
        <v>1</v>
      </c>
      <c r="H233">
        <v>1720.75</v>
      </c>
      <c r="I233" t="str">
        <f>INDEX(T_NPI_REF[Classification],MATCH(T_PROF[[#This Row],[npi_prof_class_Cd]],T_NPI_REF[Code],0))</f>
        <v>Obstetrics &amp; Gynecology</v>
      </c>
      <c r="J233">
        <f>INDEX(T_NPI_REF[Specialization],MATCH(T_PROF[[#This Row],[npi_prof_class_Cd]],T_NPI_REF[Code],0))</f>
        <v>0</v>
      </c>
    </row>
    <row r="234" spans="1:10" x14ac:dyDescent="0.35">
      <c r="A234">
        <v>0</v>
      </c>
      <c r="B234">
        <v>1922270925</v>
      </c>
      <c r="C234" t="s">
        <v>351</v>
      </c>
      <c r="D234">
        <v>2019</v>
      </c>
      <c r="E234">
        <v>31</v>
      </c>
      <c r="F234">
        <v>31</v>
      </c>
      <c r="G234">
        <v>31</v>
      </c>
      <c r="H234">
        <v>53343.25</v>
      </c>
      <c r="I234" t="str">
        <f>INDEX(T_NPI_REF[Classification],MATCH(T_PROF[[#This Row],[npi_prof_class_Cd]],T_NPI_REF[Code],0))</f>
        <v>Obstetrics &amp; Gynecology</v>
      </c>
      <c r="J234">
        <f>INDEX(T_NPI_REF[Specialization],MATCH(T_PROF[[#This Row],[npi_prof_class_Cd]],T_NPI_REF[Code],0))</f>
        <v>0</v>
      </c>
    </row>
    <row r="235" spans="1:10" x14ac:dyDescent="0.35">
      <c r="A235">
        <v>0</v>
      </c>
      <c r="B235">
        <v>1508972811</v>
      </c>
      <c r="C235" t="s">
        <v>351</v>
      </c>
      <c r="D235">
        <v>2019</v>
      </c>
      <c r="E235">
        <v>2</v>
      </c>
      <c r="F235">
        <v>2</v>
      </c>
      <c r="G235">
        <v>2</v>
      </c>
      <c r="H235">
        <v>430.19</v>
      </c>
      <c r="I235" t="str">
        <f>INDEX(T_NPI_REF[Classification],MATCH(T_PROF[[#This Row],[npi_prof_class_Cd]],T_NPI_REF[Code],0))</f>
        <v>Obstetrics &amp; Gynecology</v>
      </c>
      <c r="J235">
        <f>INDEX(T_NPI_REF[Specialization],MATCH(T_PROF[[#This Row],[npi_prof_class_Cd]],T_NPI_REF[Code],0))</f>
        <v>0</v>
      </c>
    </row>
    <row r="236" spans="1:10" x14ac:dyDescent="0.35">
      <c r="A236">
        <v>1</v>
      </c>
      <c r="B236">
        <v>1306214689</v>
      </c>
      <c r="C236" t="s">
        <v>351</v>
      </c>
      <c r="D236">
        <v>2019</v>
      </c>
      <c r="E236">
        <v>1</v>
      </c>
      <c r="F236">
        <v>1</v>
      </c>
      <c r="G236">
        <v>1</v>
      </c>
      <c r="H236">
        <v>1720.75</v>
      </c>
      <c r="I236" t="str">
        <f>INDEX(T_NPI_REF[Classification],MATCH(T_PROF[[#This Row],[npi_prof_class_Cd]],T_NPI_REF[Code],0))</f>
        <v>Obstetrics &amp; Gynecology</v>
      </c>
      <c r="J236">
        <f>INDEX(T_NPI_REF[Specialization],MATCH(T_PROF[[#This Row],[npi_prof_class_Cd]],T_NPI_REF[Code],0))</f>
        <v>0</v>
      </c>
    </row>
    <row r="237" spans="1:10" x14ac:dyDescent="0.35">
      <c r="A237">
        <v>1</v>
      </c>
      <c r="B237">
        <v>1497089098</v>
      </c>
      <c r="C237" t="s">
        <v>354</v>
      </c>
      <c r="D237">
        <v>2020</v>
      </c>
      <c r="E237">
        <v>1</v>
      </c>
      <c r="F237">
        <v>1</v>
      </c>
      <c r="G237">
        <v>1</v>
      </c>
      <c r="H237">
        <v>1858.19</v>
      </c>
      <c r="I237" t="str">
        <f>INDEX(T_NPI_REF[Classification],MATCH(T_PROF[[#This Row],[npi_prof_class_Cd]],T_NPI_REF[Code],0))</f>
        <v>Obstetrics &amp; Gynecology</v>
      </c>
      <c r="J237" t="str">
        <f>INDEX(T_NPI_REF[Specialization],MATCH(T_PROF[[#This Row],[npi_prof_class_Cd]],T_NPI_REF[Code],0))</f>
        <v>Obstetrics</v>
      </c>
    </row>
    <row r="238" spans="1:10" x14ac:dyDescent="0.35">
      <c r="A238">
        <v>1</v>
      </c>
      <c r="B238">
        <v>1487604963</v>
      </c>
      <c r="C238" t="s">
        <v>351</v>
      </c>
      <c r="D238">
        <v>2019</v>
      </c>
      <c r="E238">
        <v>120</v>
      </c>
      <c r="F238">
        <v>120</v>
      </c>
      <c r="G238">
        <v>120</v>
      </c>
      <c r="H238">
        <v>319992.65000000002</v>
      </c>
      <c r="I238" t="str">
        <f>INDEX(T_NPI_REF[Classification],MATCH(T_PROF[[#This Row],[npi_prof_class_Cd]],T_NPI_REF[Code],0))</f>
        <v>Obstetrics &amp; Gynecology</v>
      </c>
      <c r="J238">
        <f>INDEX(T_NPI_REF[Specialization],MATCH(T_PROF[[#This Row],[npi_prof_class_Cd]],T_NPI_REF[Code],0))</f>
        <v>0</v>
      </c>
    </row>
    <row r="239" spans="1:10" x14ac:dyDescent="0.35">
      <c r="A239">
        <v>1</v>
      </c>
      <c r="B239">
        <v>1124502687</v>
      </c>
      <c r="C239" t="s">
        <v>373</v>
      </c>
      <c r="D239">
        <v>2021</v>
      </c>
      <c r="E239">
        <v>66</v>
      </c>
      <c r="F239">
        <v>66</v>
      </c>
      <c r="G239">
        <v>65</v>
      </c>
      <c r="H239">
        <v>175511.13</v>
      </c>
      <c r="I239" t="str">
        <f>INDEX(T_NPI_REF[Classification],MATCH(T_PROF[[#This Row],[npi_prof_class_Cd]],T_NPI_REF[Code],0))</f>
        <v>Dermatology</v>
      </c>
      <c r="J239">
        <f>INDEX(T_NPI_REF[Specialization],MATCH(T_PROF[[#This Row],[npi_prof_class_Cd]],T_NPI_REF[Code],0))</f>
        <v>0</v>
      </c>
    </row>
    <row r="240" spans="1:10" x14ac:dyDescent="0.35">
      <c r="A240">
        <v>1</v>
      </c>
      <c r="B240">
        <v>1285807859</v>
      </c>
      <c r="C240" t="s">
        <v>351</v>
      </c>
      <c r="D240">
        <v>2019</v>
      </c>
      <c r="E240">
        <v>2</v>
      </c>
      <c r="F240">
        <v>2</v>
      </c>
      <c r="G240">
        <v>1</v>
      </c>
      <c r="H240">
        <v>2695.16</v>
      </c>
      <c r="I240" t="str">
        <f>INDEX(T_NPI_REF[Classification],MATCH(T_PROF[[#This Row],[npi_prof_class_Cd]],T_NPI_REF[Code],0))</f>
        <v>Obstetrics &amp; Gynecology</v>
      </c>
      <c r="J240">
        <f>INDEX(T_NPI_REF[Specialization],MATCH(T_PROF[[#This Row],[npi_prof_class_Cd]],T_NPI_REF[Code],0))</f>
        <v>0</v>
      </c>
    </row>
    <row r="241" spans="1:10" x14ac:dyDescent="0.35">
      <c r="A241">
        <v>0</v>
      </c>
      <c r="B241">
        <v>1356444160</v>
      </c>
      <c r="C241" t="s">
        <v>351</v>
      </c>
      <c r="D241">
        <v>2019</v>
      </c>
      <c r="E241">
        <v>2</v>
      </c>
      <c r="F241">
        <v>2</v>
      </c>
      <c r="G241">
        <v>2</v>
      </c>
      <c r="H241">
        <v>0</v>
      </c>
      <c r="I241" t="str">
        <f>INDEX(T_NPI_REF[Classification],MATCH(T_PROF[[#This Row],[npi_prof_class_Cd]],T_NPI_REF[Code],0))</f>
        <v>Obstetrics &amp; Gynecology</v>
      </c>
      <c r="J241">
        <f>INDEX(T_NPI_REF[Specialization],MATCH(T_PROF[[#This Row],[npi_prof_class_Cd]],T_NPI_REF[Code],0))</f>
        <v>0</v>
      </c>
    </row>
    <row r="242" spans="1:10" x14ac:dyDescent="0.35">
      <c r="A242">
        <v>0</v>
      </c>
      <c r="B242">
        <v>1851555437</v>
      </c>
      <c r="C242" t="s">
        <v>351</v>
      </c>
      <c r="D242">
        <v>2020</v>
      </c>
      <c r="E242">
        <v>1</v>
      </c>
      <c r="F242">
        <v>1</v>
      </c>
      <c r="G242">
        <v>1</v>
      </c>
      <c r="H242">
        <v>1720.75</v>
      </c>
      <c r="I242" t="str">
        <f>INDEX(T_NPI_REF[Classification],MATCH(T_PROF[[#This Row],[npi_prof_class_Cd]],T_NPI_REF[Code],0))</f>
        <v>Obstetrics &amp; Gynecology</v>
      </c>
      <c r="J242">
        <f>INDEX(T_NPI_REF[Specialization],MATCH(T_PROF[[#This Row],[npi_prof_class_Cd]],T_NPI_REF[Code],0))</f>
        <v>0</v>
      </c>
    </row>
    <row r="243" spans="1:10" x14ac:dyDescent="0.35">
      <c r="A243">
        <v>0</v>
      </c>
      <c r="B243">
        <v>1053489955</v>
      </c>
      <c r="C243" t="s">
        <v>352</v>
      </c>
      <c r="D243">
        <v>2020</v>
      </c>
      <c r="E243">
        <v>4</v>
      </c>
      <c r="F243">
        <v>4</v>
      </c>
      <c r="G243">
        <v>4</v>
      </c>
      <c r="H243">
        <v>3441.5</v>
      </c>
      <c r="I243" t="str">
        <f>INDEX(T_NPI_REF[Classification],MATCH(T_PROF[[#This Row],[npi_prof_class_Cd]],T_NPI_REF[Code],0))</f>
        <v>Specialist</v>
      </c>
      <c r="J243">
        <f>INDEX(T_NPI_REF[Specialization],MATCH(T_PROF[[#This Row],[npi_prof_class_Cd]],T_NPI_REF[Code],0))</f>
        <v>0</v>
      </c>
    </row>
    <row r="244" spans="1:10" x14ac:dyDescent="0.35">
      <c r="A244">
        <v>1</v>
      </c>
      <c r="B244">
        <v>1407900491</v>
      </c>
      <c r="C244" t="s">
        <v>357</v>
      </c>
      <c r="D244">
        <v>2019</v>
      </c>
      <c r="E244">
        <v>1</v>
      </c>
      <c r="F244">
        <v>1</v>
      </c>
      <c r="G244">
        <v>1</v>
      </c>
      <c r="H244">
        <v>4400</v>
      </c>
      <c r="I244" t="str">
        <f>INDEX(T_NPI_REF[Classification],MATCH(T_PROF[[#This Row],[npi_prof_class_Cd]],T_NPI_REF[Code],0))</f>
        <v>Advanced Practice Midwife</v>
      </c>
      <c r="J244">
        <f>INDEX(T_NPI_REF[Specialization],MATCH(T_PROF[[#This Row],[npi_prof_class_Cd]],T_NPI_REF[Code],0))</f>
        <v>0</v>
      </c>
    </row>
    <row r="245" spans="1:10" x14ac:dyDescent="0.35">
      <c r="A245">
        <v>1</v>
      </c>
      <c r="B245">
        <v>1033291018</v>
      </c>
      <c r="C245" t="s">
        <v>351</v>
      </c>
      <c r="D245">
        <v>2021</v>
      </c>
      <c r="E245">
        <v>1</v>
      </c>
      <c r="F245">
        <v>1</v>
      </c>
      <c r="G245">
        <v>1</v>
      </c>
      <c r="H245">
        <v>3251.28</v>
      </c>
      <c r="I245" t="str">
        <f>INDEX(T_NPI_REF[Classification],MATCH(T_PROF[[#This Row],[npi_prof_class_Cd]],T_NPI_REF[Code],0))</f>
        <v>Obstetrics &amp; Gynecology</v>
      </c>
      <c r="J245">
        <f>INDEX(T_NPI_REF[Specialization],MATCH(T_PROF[[#This Row],[npi_prof_class_Cd]],T_NPI_REF[Code],0))</f>
        <v>0</v>
      </c>
    </row>
    <row r="246" spans="1:10" x14ac:dyDescent="0.35">
      <c r="A246">
        <v>0</v>
      </c>
      <c r="B246">
        <v>1699845891</v>
      </c>
      <c r="C246" t="s">
        <v>351</v>
      </c>
      <c r="D246">
        <v>2019</v>
      </c>
      <c r="E246">
        <v>1</v>
      </c>
      <c r="F246">
        <v>1</v>
      </c>
      <c r="G246">
        <v>1</v>
      </c>
      <c r="H246">
        <v>1720.75</v>
      </c>
      <c r="I246" t="str">
        <f>INDEX(T_NPI_REF[Classification],MATCH(T_PROF[[#This Row],[npi_prof_class_Cd]],T_NPI_REF[Code],0))</f>
        <v>Obstetrics &amp; Gynecology</v>
      </c>
      <c r="J246">
        <f>INDEX(T_NPI_REF[Specialization],MATCH(T_PROF[[#This Row],[npi_prof_class_Cd]],T_NPI_REF[Code],0))</f>
        <v>0</v>
      </c>
    </row>
    <row r="247" spans="1:10" x14ac:dyDescent="0.35">
      <c r="A247">
        <v>1</v>
      </c>
      <c r="B247">
        <v>1245246644</v>
      </c>
      <c r="C247" t="s">
        <v>362</v>
      </c>
      <c r="D247">
        <v>2021</v>
      </c>
      <c r="E247">
        <v>136</v>
      </c>
      <c r="F247">
        <v>136</v>
      </c>
      <c r="G247">
        <v>136</v>
      </c>
      <c r="H247">
        <v>311429.08</v>
      </c>
      <c r="I247" t="str">
        <f>INDEX(T_NPI_REF[Classification],MATCH(T_PROF[[#This Row],[npi_prof_class_Cd]],T_NPI_REF[Code],0))</f>
        <v>General Practice</v>
      </c>
      <c r="J247">
        <f>INDEX(T_NPI_REF[Specialization],MATCH(T_PROF[[#This Row],[npi_prof_class_Cd]],T_NPI_REF[Code],0))</f>
        <v>0</v>
      </c>
    </row>
    <row r="248" spans="1:10" x14ac:dyDescent="0.35">
      <c r="A248">
        <v>1</v>
      </c>
      <c r="B248">
        <v>1316938921</v>
      </c>
      <c r="C248" t="s">
        <v>351</v>
      </c>
      <c r="D248">
        <v>2019</v>
      </c>
      <c r="E248">
        <v>9</v>
      </c>
      <c r="F248">
        <v>9</v>
      </c>
      <c r="G248">
        <v>8</v>
      </c>
      <c r="H248">
        <v>15426.72</v>
      </c>
      <c r="I248" t="str">
        <f>INDEX(T_NPI_REF[Classification],MATCH(T_PROF[[#This Row],[npi_prof_class_Cd]],T_NPI_REF[Code],0))</f>
        <v>Obstetrics &amp; Gynecology</v>
      </c>
      <c r="J248">
        <f>INDEX(T_NPI_REF[Specialization],MATCH(T_PROF[[#This Row],[npi_prof_class_Cd]],T_NPI_REF[Code],0))</f>
        <v>0</v>
      </c>
    </row>
    <row r="249" spans="1:10" x14ac:dyDescent="0.35">
      <c r="A249">
        <v>0</v>
      </c>
      <c r="B249">
        <v>1285705665</v>
      </c>
      <c r="C249" t="s">
        <v>356</v>
      </c>
      <c r="D249">
        <v>2021</v>
      </c>
      <c r="E249">
        <v>1</v>
      </c>
      <c r="F249">
        <v>1</v>
      </c>
      <c r="G249">
        <v>1</v>
      </c>
      <c r="H249">
        <v>0</v>
      </c>
      <c r="I249" t="str">
        <f>INDEX(T_NPI_REF[Classification],MATCH(T_PROF[[#This Row],[npi_prof_class_Cd]],T_NPI_REF[Code],0))</f>
        <v>Obstetrics &amp; Gynecology</v>
      </c>
      <c r="J249" t="str">
        <f>INDEX(T_NPI_REF[Specialization],MATCH(T_PROF[[#This Row],[npi_prof_class_Cd]],T_NPI_REF[Code],0))</f>
        <v>Maternal &amp; Fetal Medicine</v>
      </c>
    </row>
    <row r="250" spans="1:10" x14ac:dyDescent="0.35">
      <c r="A250">
        <v>0</v>
      </c>
      <c r="B250">
        <v>1821439043</v>
      </c>
      <c r="C250" t="s">
        <v>352</v>
      </c>
      <c r="D250">
        <v>2019</v>
      </c>
      <c r="E250">
        <v>1</v>
      </c>
      <c r="F250">
        <v>1</v>
      </c>
      <c r="G250">
        <v>1</v>
      </c>
      <c r="H250">
        <v>0</v>
      </c>
      <c r="I250" t="str">
        <f>INDEX(T_NPI_REF[Classification],MATCH(T_PROF[[#This Row],[npi_prof_class_Cd]],T_NPI_REF[Code],0))</f>
        <v>Specialist</v>
      </c>
      <c r="J250">
        <f>INDEX(T_NPI_REF[Specialization],MATCH(T_PROF[[#This Row],[npi_prof_class_Cd]],T_NPI_REF[Code],0))</f>
        <v>0</v>
      </c>
    </row>
    <row r="251" spans="1:10" x14ac:dyDescent="0.35">
      <c r="A251">
        <v>0</v>
      </c>
      <c r="B251">
        <v>1609282938</v>
      </c>
      <c r="C251" t="s">
        <v>351</v>
      </c>
      <c r="D251">
        <v>2020</v>
      </c>
      <c r="E251">
        <v>1</v>
      </c>
      <c r="F251">
        <v>1</v>
      </c>
      <c r="G251">
        <v>1</v>
      </c>
      <c r="H251">
        <v>0</v>
      </c>
      <c r="I251" t="str">
        <f>INDEX(T_NPI_REF[Classification],MATCH(T_PROF[[#This Row],[npi_prof_class_Cd]],T_NPI_REF[Code],0))</f>
        <v>Obstetrics &amp; Gynecology</v>
      </c>
      <c r="J251">
        <f>INDEX(T_NPI_REF[Specialization],MATCH(T_PROF[[#This Row],[npi_prof_class_Cd]],T_NPI_REF[Code],0))</f>
        <v>0</v>
      </c>
    </row>
    <row r="252" spans="1:10" x14ac:dyDescent="0.35">
      <c r="A252">
        <v>1</v>
      </c>
      <c r="B252">
        <v>1437473790</v>
      </c>
      <c r="C252" t="s">
        <v>354</v>
      </c>
      <c r="D252">
        <v>2019</v>
      </c>
      <c r="E252">
        <v>13</v>
      </c>
      <c r="F252">
        <v>13</v>
      </c>
      <c r="G252">
        <v>11</v>
      </c>
      <c r="H252">
        <v>26682.04</v>
      </c>
      <c r="I252" t="str">
        <f>INDEX(T_NPI_REF[Classification],MATCH(T_PROF[[#This Row],[npi_prof_class_Cd]],T_NPI_REF[Code],0))</f>
        <v>Obstetrics &amp; Gynecology</v>
      </c>
      <c r="J252" t="str">
        <f>INDEX(T_NPI_REF[Specialization],MATCH(T_PROF[[#This Row],[npi_prof_class_Cd]],T_NPI_REF[Code],0))</f>
        <v>Obstetrics</v>
      </c>
    </row>
    <row r="253" spans="1:10" x14ac:dyDescent="0.35">
      <c r="A253">
        <v>0</v>
      </c>
      <c r="B253">
        <v>1245331818</v>
      </c>
      <c r="C253" t="s">
        <v>351</v>
      </c>
      <c r="D253">
        <v>2021</v>
      </c>
      <c r="E253">
        <v>1</v>
      </c>
      <c r="F253">
        <v>1</v>
      </c>
      <c r="G253">
        <v>1</v>
      </c>
      <c r="H253">
        <v>430.19</v>
      </c>
      <c r="I253" t="str">
        <f>INDEX(T_NPI_REF[Classification],MATCH(T_PROF[[#This Row],[npi_prof_class_Cd]],T_NPI_REF[Code],0))</f>
        <v>Obstetrics &amp; Gynecology</v>
      </c>
      <c r="J253">
        <f>INDEX(T_NPI_REF[Specialization],MATCH(T_PROF[[#This Row],[npi_prof_class_Cd]],T_NPI_REF[Code],0))</f>
        <v>0</v>
      </c>
    </row>
    <row r="254" spans="1:10" x14ac:dyDescent="0.35">
      <c r="A254">
        <v>1</v>
      </c>
      <c r="B254">
        <v>1043358815</v>
      </c>
      <c r="C254" t="s">
        <v>361</v>
      </c>
      <c r="D254">
        <v>2019</v>
      </c>
      <c r="E254">
        <v>17</v>
      </c>
      <c r="F254">
        <v>17</v>
      </c>
      <c r="G254">
        <v>17</v>
      </c>
      <c r="H254">
        <v>54000</v>
      </c>
      <c r="I254" t="str">
        <f>INDEX(T_NPI_REF[Classification],MATCH(T_PROF[[#This Row],[npi_prof_class_Cd]],T_NPI_REF[Code],0))</f>
        <v>Family Medicine</v>
      </c>
      <c r="J254">
        <f>INDEX(T_NPI_REF[Specialization],MATCH(T_PROF[[#This Row],[npi_prof_class_Cd]],T_NPI_REF[Code],0))</f>
        <v>0</v>
      </c>
    </row>
    <row r="255" spans="1:10" x14ac:dyDescent="0.35">
      <c r="A255">
        <v>0</v>
      </c>
      <c r="B255">
        <v>1487781076</v>
      </c>
      <c r="C255" t="s">
        <v>367</v>
      </c>
      <c r="D255">
        <v>2020</v>
      </c>
      <c r="E255">
        <v>1</v>
      </c>
      <c r="F255">
        <v>1</v>
      </c>
      <c r="G255">
        <v>1</v>
      </c>
      <c r="H255">
        <v>1462.64</v>
      </c>
      <c r="I255" t="str">
        <f>INDEX(T_NPI_REF[Classification],MATCH(T_PROF[[#This Row],[npi_prof_class_Cd]],T_NPI_REF[Code],0))</f>
        <v>Midwife</v>
      </c>
      <c r="J255">
        <f>INDEX(T_NPI_REF[Specialization],MATCH(T_PROF[[#This Row],[npi_prof_class_Cd]],T_NPI_REF[Code],0))</f>
        <v>0</v>
      </c>
    </row>
    <row r="256" spans="1:10" x14ac:dyDescent="0.35">
      <c r="A256">
        <v>0</v>
      </c>
      <c r="B256">
        <v>1740254242</v>
      </c>
      <c r="C256" t="s">
        <v>361</v>
      </c>
      <c r="D256">
        <v>2021</v>
      </c>
      <c r="E256">
        <v>1</v>
      </c>
      <c r="F256">
        <v>1</v>
      </c>
      <c r="G256">
        <v>1</v>
      </c>
      <c r="H256">
        <v>1720.75</v>
      </c>
      <c r="I256" t="str">
        <f>INDEX(T_NPI_REF[Classification],MATCH(T_PROF[[#This Row],[npi_prof_class_Cd]],T_NPI_REF[Code],0))</f>
        <v>Family Medicine</v>
      </c>
      <c r="J256">
        <f>INDEX(T_NPI_REF[Specialization],MATCH(T_PROF[[#This Row],[npi_prof_class_Cd]],T_NPI_REF[Code],0))</f>
        <v>0</v>
      </c>
    </row>
    <row r="257" spans="1:10" x14ac:dyDescent="0.35">
      <c r="A257">
        <v>1</v>
      </c>
      <c r="B257">
        <v>1932605052</v>
      </c>
      <c r="C257" t="s">
        <v>357</v>
      </c>
      <c r="D257">
        <v>2019</v>
      </c>
      <c r="E257">
        <v>1</v>
      </c>
      <c r="F257">
        <v>1</v>
      </c>
      <c r="G257">
        <v>1</v>
      </c>
      <c r="H257">
        <v>0</v>
      </c>
      <c r="I257" t="str">
        <f>INDEX(T_NPI_REF[Classification],MATCH(T_PROF[[#This Row],[npi_prof_class_Cd]],T_NPI_REF[Code],0))</f>
        <v>Advanced Practice Midwife</v>
      </c>
      <c r="J257">
        <f>INDEX(T_NPI_REF[Specialization],MATCH(T_PROF[[#This Row],[npi_prof_class_Cd]],T_NPI_REF[Code],0))</f>
        <v>0</v>
      </c>
    </row>
    <row r="258" spans="1:10" x14ac:dyDescent="0.35">
      <c r="A258">
        <v>1</v>
      </c>
      <c r="B258">
        <v>1932167061</v>
      </c>
      <c r="C258" t="s">
        <v>356</v>
      </c>
      <c r="D258">
        <v>2020</v>
      </c>
      <c r="E258">
        <v>2</v>
      </c>
      <c r="F258">
        <v>2</v>
      </c>
      <c r="G258">
        <v>2</v>
      </c>
      <c r="H258">
        <v>5707.62</v>
      </c>
      <c r="I258" t="str">
        <f>INDEX(T_NPI_REF[Classification],MATCH(T_PROF[[#This Row],[npi_prof_class_Cd]],T_NPI_REF[Code],0))</f>
        <v>Obstetrics &amp; Gynecology</v>
      </c>
      <c r="J258" t="str">
        <f>INDEX(T_NPI_REF[Specialization],MATCH(T_PROF[[#This Row],[npi_prof_class_Cd]],T_NPI_REF[Code],0))</f>
        <v>Maternal &amp; Fetal Medicine</v>
      </c>
    </row>
    <row r="259" spans="1:10" x14ac:dyDescent="0.35">
      <c r="A259">
        <v>0</v>
      </c>
      <c r="B259">
        <v>1922099167</v>
      </c>
      <c r="C259" t="s">
        <v>351</v>
      </c>
      <c r="D259">
        <v>2019</v>
      </c>
      <c r="E259">
        <v>2</v>
      </c>
      <c r="F259">
        <v>2</v>
      </c>
      <c r="G259">
        <v>2</v>
      </c>
      <c r="H259">
        <v>1720.75</v>
      </c>
      <c r="I259" t="str">
        <f>INDEX(T_NPI_REF[Classification],MATCH(T_PROF[[#This Row],[npi_prof_class_Cd]],T_NPI_REF[Code],0))</f>
        <v>Obstetrics &amp; Gynecology</v>
      </c>
      <c r="J259">
        <f>INDEX(T_NPI_REF[Specialization],MATCH(T_PROF[[#This Row],[npi_prof_class_Cd]],T_NPI_REF[Code],0))</f>
        <v>0</v>
      </c>
    </row>
    <row r="260" spans="1:10" x14ac:dyDescent="0.35">
      <c r="A260">
        <v>0</v>
      </c>
      <c r="B260">
        <v>1093929358</v>
      </c>
      <c r="C260" t="s">
        <v>405</v>
      </c>
      <c r="D260">
        <v>2019</v>
      </c>
      <c r="E260">
        <v>1</v>
      </c>
      <c r="F260">
        <v>1</v>
      </c>
      <c r="G260">
        <v>1</v>
      </c>
      <c r="H260">
        <v>0</v>
      </c>
      <c r="I260" t="str">
        <f>INDEX(T_NPI_REF[Classification],MATCH(T_PROF[[#This Row],[npi_prof_class_Cd]],T_NPI_REF[Code],0))</f>
        <v>Obstetrics &amp; Gynecology</v>
      </c>
      <c r="J260" t="str">
        <f>INDEX(T_NPI_REF[Specialization],MATCH(T_PROF[[#This Row],[npi_prof_class_Cd]],T_NPI_REF[Code],0))</f>
        <v>Female Pelvic Medicine and Reconstructive Surgery</v>
      </c>
    </row>
    <row r="261" spans="1:10" x14ac:dyDescent="0.35">
      <c r="A261">
        <v>0</v>
      </c>
      <c r="B261">
        <v>1063473064</v>
      </c>
      <c r="C261" t="s">
        <v>351</v>
      </c>
      <c r="D261">
        <v>2019</v>
      </c>
      <c r="E261">
        <v>1</v>
      </c>
      <c r="F261">
        <v>1</v>
      </c>
      <c r="G261">
        <v>1</v>
      </c>
      <c r="H261">
        <v>0</v>
      </c>
      <c r="I261" t="str">
        <f>INDEX(T_NPI_REF[Classification],MATCH(T_PROF[[#This Row],[npi_prof_class_Cd]],T_NPI_REF[Code],0))</f>
        <v>Obstetrics &amp; Gynecology</v>
      </c>
      <c r="J261">
        <f>INDEX(T_NPI_REF[Specialization],MATCH(T_PROF[[#This Row],[npi_prof_class_Cd]],T_NPI_REF[Code],0))</f>
        <v>0</v>
      </c>
    </row>
    <row r="262" spans="1:10" x14ac:dyDescent="0.35">
      <c r="A262">
        <v>0</v>
      </c>
      <c r="B262">
        <v>1043384597</v>
      </c>
      <c r="C262" t="s">
        <v>357</v>
      </c>
      <c r="D262">
        <v>2019</v>
      </c>
      <c r="E262">
        <v>1</v>
      </c>
      <c r="F262">
        <v>1</v>
      </c>
      <c r="G262">
        <v>1</v>
      </c>
      <c r="H262">
        <v>1462.64</v>
      </c>
      <c r="I262" t="str">
        <f>INDEX(T_NPI_REF[Classification],MATCH(T_PROF[[#This Row],[npi_prof_class_Cd]],T_NPI_REF[Code],0))</f>
        <v>Advanced Practice Midwife</v>
      </c>
      <c r="J262">
        <f>INDEX(T_NPI_REF[Specialization],MATCH(T_PROF[[#This Row],[npi_prof_class_Cd]],T_NPI_REF[Code],0))</f>
        <v>0</v>
      </c>
    </row>
    <row r="263" spans="1:10" x14ac:dyDescent="0.35">
      <c r="A263">
        <v>1</v>
      </c>
      <c r="B263">
        <v>1801811179</v>
      </c>
      <c r="C263" t="s">
        <v>351</v>
      </c>
      <c r="D263">
        <v>2019</v>
      </c>
      <c r="E263">
        <v>4</v>
      </c>
      <c r="F263">
        <v>4</v>
      </c>
      <c r="G263">
        <v>4</v>
      </c>
      <c r="H263">
        <v>8038.88</v>
      </c>
      <c r="I263" t="str">
        <f>INDEX(T_NPI_REF[Classification],MATCH(T_PROF[[#This Row],[npi_prof_class_Cd]],T_NPI_REF[Code],0))</f>
        <v>Obstetrics &amp; Gynecology</v>
      </c>
      <c r="J263">
        <f>INDEX(T_NPI_REF[Specialization],MATCH(T_PROF[[#This Row],[npi_prof_class_Cd]],T_NPI_REF[Code],0))</f>
        <v>0</v>
      </c>
    </row>
    <row r="264" spans="1:10" x14ac:dyDescent="0.35">
      <c r="A264">
        <v>0</v>
      </c>
      <c r="B264">
        <v>1063506574</v>
      </c>
      <c r="C264" t="s">
        <v>358</v>
      </c>
      <c r="D264">
        <v>2021</v>
      </c>
      <c r="E264">
        <v>1</v>
      </c>
      <c r="F264">
        <v>1</v>
      </c>
      <c r="G264">
        <v>1</v>
      </c>
      <c r="H264">
        <v>1720.75</v>
      </c>
      <c r="I264" t="str">
        <f>INDEX(T_NPI_REF[Classification],MATCH(T_PROF[[#This Row],[npi_prof_class_Cd]],T_NPI_REF[Code],0))</f>
        <v>Obstetrics &amp; Gynecology</v>
      </c>
      <c r="J264" t="str">
        <f>INDEX(T_NPI_REF[Specialization],MATCH(T_PROF[[#This Row],[npi_prof_class_Cd]],T_NPI_REF[Code],0))</f>
        <v>Gynecology</v>
      </c>
    </row>
    <row r="265" spans="1:10" x14ac:dyDescent="0.35">
      <c r="A265">
        <v>0</v>
      </c>
      <c r="B265">
        <v>1265428882</v>
      </c>
      <c r="C265" t="s">
        <v>351</v>
      </c>
      <c r="D265">
        <v>2021</v>
      </c>
      <c r="E265">
        <v>1</v>
      </c>
      <c r="F265">
        <v>1</v>
      </c>
      <c r="G265">
        <v>1</v>
      </c>
      <c r="H265">
        <v>1720.75</v>
      </c>
      <c r="I265" t="str">
        <f>INDEX(T_NPI_REF[Classification],MATCH(T_PROF[[#This Row],[npi_prof_class_Cd]],T_NPI_REF[Code],0))</f>
        <v>Obstetrics &amp; Gynecology</v>
      </c>
      <c r="J265">
        <f>INDEX(T_NPI_REF[Specialization],MATCH(T_PROF[[#This Row],[npi_prof_class_Cd]],T_NPI_REF[Code],0))</f>
        <v>0</v>
      </c>
    </row>
    <row r="266" spans="1:10" x14ac:dyDescent="0.35">
      <c r="A266">
        <v>0</v>
      </c>
      <c r="B266">
        <v>1205882859</v>
      </c>
      <c r="C266" t="s">
        <v>351</v>
      </c>
      <c r="D266">
        <v>2020</v>
      </c>
      <c r="E266">
        <v>1</v>
      </c>
      <c r="F266">
        <v>1</v>
      </c>
      <c r="G266">
        <v>1</v>
      </c>
      <c r="H266">
        <v>0</v>
      </c>
      <c r="I266" t="str">
        <f>INDEX(T_NPI_REF[Classification],MATCH(T_PROF[[#This Row],[npi_prof_class_Cd]],T_NPI_REF[Code],0))</f>
        <v>Obstetrics &amp; Gynecology</v>
      </c>
      <c r="J266">
        <f>INDEX(T_NPI_REF[Specialization],MATCH(T_PROF[[#This Row],[npi_prof_class_Cd]],T_NPI_REF[Code],0))</f>
        <v>0</v>
      </c>
    </row>
    <row r="267" spans="1:10" x14ac:dyDescent="0.35">
      <c r="A267">
        <v>1</v>
      </c>
      <c r="B267">
        <v>1770044208</v>
      </c>
      <c r="C267" t="s">
        <v>351</v>
      </c>
      <c r="D267">
        <v>2020</v>
      </c>
      <c r="E267">
        <v>17</v>
      </c>
      <c r="F267">
        <v>17</v>
      </c>
      <c r="G267">
        <v>17</v>
      </c>
      <c r="H267">
        <v>29682.54</v>
      </c>
      <c r="I267" t="str">
        <f>INDEX(T_NPI_REF[Classification],MATCH(T_PROF[[#This Row],[npi_prof_class_Cd]],T_NPI_REF[Code],0))</f>
        <v>Obstetrics &amp; Gynecology</v>
      </c>
      <c r="J267">
        <f>INDEX(T_NPI_REF[Specialization],MATCH(T_PROF[[#This Row],[npi_prof_class_Cd]],T_NPI_REF[Code],0))</f>
        <v>0</v>
      </c>
    </row>
    <row r="268" spans="1:10" x14ac:dyDescent="0.35">
      <c r="A268">
        <v>1</v>
      </c>
      <c r="B268">
        <v>1669611570</v>
      </c>
      <c r="C268" t="s">
        <v>351</v>
      </c>
      <c r="D268">
        <v>2019</v>
      </c>
      <c r="E268">
        <v>1</v>
      </c>
      <c r="F268">
        <v>1</v>
      </c>
      <c r="G268">
        <v>1</v>
      </c>
      <c r="H268">
        <v>0</v>
      </c>
      <c r="I268" t="str">
        <f>INDEX(T_NPI_REF[Classification],MATCH(T_PROF[[#This Row],[npi_prof_class_Cd]],T_NPI_REF[Code],0))</f>
        <v>Obstetrics &amp; Gynecology</v>
      </c>
      <c r="J268">
        <f>INDEX(T_NPI_REF[Specialization],MATCH(T_PROF[[#This Row],[npi_prof_class_Cd]],T_NPI_REF[Code],0))</f>
        <v>0</v>
      </c>
    </row>
    <row r="269" spans="1:10" x14ac:dyDescent="0.35">
      <c r="A269">
        <v>1</v>
      </c>
      <c r="B269">
        <v>1043373855</v>
      </c>
      <c r="C269" t="s">
        <v>351</v>
      </c>
      <c r="D269">
        <v>2021</v>
      </c>
      <c r="E269">
        <v>133</v>
      </c>
      <c r="F269">
        <v>133</v>
      </c>
      <c r="G269">
        <v>133</v>
      </c>
      <c r="H269">
        <v>347869.22</v>
      </c>
      <c r="I269" t="str">
        <f>INDEX(T_NPI_REF[Classification],MATCH(T_PROF[[#This Row],[npi_prof_class_Cd]],T_NPI_REF[Code],0))</f>
        <v>Obstetrics &amp; Gynecology</v>
      </c>
      <c r="J269">
        <f>INDEX(T_NPI_REF[Specialization],MATCH(T_PROF[[#This Row],[npi_prof_class_Cd]],T_NPI_REF[Code],0))</f>
        <v>0</v>
      </c>
    </row>
    <row r="270" spans="1:10" x14ac:dyDescent="0.35">
      <c r="A270">
        <v>1</v>
      </c>
      <c r="B270">
        <v>1649351289</v>
      </c>
      <c r="C270" t="s">
        <v>351</v>
      </c>
      <c r="D270">
        <v>2019</v>
      </c>
      <c r="E270">
        <v>12</v>
      </c>
      <c r="F270">
        <v>12</v>
      </c>
      <c r="G270">
        <v>12</v>
      </c>
      <c r="H270">
        <v>21565.82</v>
      </c>
      <c r="I270" t="str">
        <f>INDEX(T_NPI_REF[Classification],MATCH(T_PROF[[#This Row],[npi_prof_class_Cd]],T_NPI_REF[Code],0))</f>
        <v>Obstetrics &amp; Gynecology</v>
      </c>
      <c r="J270">
        <f>INDEX(T_NPI_REF[Specialization],MATCH(T_PROF[[#This Row],[npi_prof_class_Cd]],T_NPI_REF[Code],0))</f>
        <v>0</v>
      </c>
    </row>
    <row r="271" spans="1:10" x14ac:dyDescent="0.35">
      <c r="A271">
        <v>1</v>
      </c>
      <c r="B271">
        <v>1629540778</v>
      </c>
      <c r="C271" t="s">
        <v>351</v>
      </c>
      <c r="D271">
        <v>2021</v>
      </c>
      <c r="E271">
        <v>2</v>
      </c>
      <c r="F271">
        <v>2</v>
      </c>
      <c r="G271">
        <v>2</v>
      </c>
      <c r="H271">
        <v>4433.5200000000004</v>
      </c>
      <c r="I271" t="str">
        <f>INDEX(T_NPI_REF[Classification],MATCH(T_PROF[[#This Row],[npi_prof_class_Cd]],T_NPI_REF[Code],0))</f>
        <v>Obstetrics &amp; Gynecology</v>
      </c>
      <c r="J271">
        <f>INDEX(T_NPI_REF[Specialization],MATCH(T_PROF[[#This Row],[npi_prof_class_Cd]],T_NPI_REF[Code],0))</f>
        <v>0</v>
      </c>
    </row>
    <row r="272" spans="1:10" x14ac:dyDescent="0.35">
      <c r="A272">
        <v>0</v>
      </c>
      <c r="B272">
        <v>1487673125</v>
      </c>
      <c r="C272" t="s">
        <v>361</v>
      </c>
      <c r="D272">
        <v>2020</v>
      </c>
      <c r="E272">
        <v>1</v>
      </c>
      <c r="F272">
        <v>1</v>
      </c>
      <c r="G272">
        <v>1</v>
      </c>
      <c r="H272">
        <v>1720.75</v>
      </c>
      <c r="I272" t="str">
        <f>INDEX(T_NPI_REF[Classification],MATCH(T_PROF[[#This Row],[npi_prof_class_Cd]],T_NPI_REF[Code],0))</f>
        <v>Family Medicine</v>
      </c>
      <c r="J272">
        <f>INDEX(T_NPI_REF[Specialization],MATCH(T_PROF[[#This Row],[npi_prof_class_Cd]],T_NPI_REF[Code],0))</f>
        <v>0</v>
      </c>
    </row>
    <row r="273" spans="1:10" x14ac:dyDescent="0.35">
      <c r="A273">
        <v>0</v>
      </c>
      <c r="B273">
        <v>1568562130</v>
      </c>
      <c r="C273" t="s">
        <v>351</v>
      </c>
      <c r="D273">
        <v>2019</v>
      </c>
      <c r="E273">
        <v>4</v>
      </c>
      <c r="F273">
        <v>4</v>
      </c>
      <c r="G273">
        <v>4</v>
      </c>
      <c r="H273">
        <v>1720.75</v>
      </c>
      <c r="I273" t="str">
        <f>INDEX(T_NPI_REF[Classification],MATCH(T_PROF[[#This Row],[npi_prof_class_Cd]],T_NPI_REF[Code],0))</f>
        <v>Obstetrics &amp; Gynecology</v>
      </c>
      <c r="J273">
        <f>INDEX(T_NPI_REF[Specialization],MATCH(T_PROF[[#This Row],[npi_prof_class_Cd]],T_NPI_REF[Code],0))</f>
        <v>0</v>
      </c>
    </row>
    <row r="274" spans="1:10" x14ac:dyDescent="0.35">
      <c r="A274">
        <v>1</v>
      </c>
      <c r="B274">
        <v>1952362774</v>
      </c>
      <c r="C274" t="s">
        <v>351</v>
      </c>
      <c r="D274">
        <v>2019</v>
      </c>
      <c r="E274">
        <v>3</v>
      </c>
      <c r="F274">
        <v>3</v>
      </c>
      <c r="G274">
        <v>3</v>
      </c>
      <c r="H274">
        <v>6041.79</v>
      </c>
      <c r="I274" t="str">
        <f>INDEX(T_NPI_REF[Classification],MATCH(T_PROF[[#This Row],[npi_prof_class_Cd]],T_NPI_REF[Code],0))</f>
        <v>Obstetrics &amp; Gynecology</v>
      </c>
      <c r="J274">
        <f>INDEX(T_NPI_REF[Specialization],MATCH(T_PROF[[#This Row],[npi_prof_class_Cd]],T_NPI_REF[Code],0))</f>
        <v>0</v>
      </c>
    </row>
    <row r="275" spans="1:10" x14ac:dyDescent="0.35">
      <c r="A275">
        <v>0</v>
      </c>
      <c r="B275">
        <v>1619986205</v>
      </c>
      <c r="C275" t="s">
        <v>351</v>
      </c>
      <c r="D275">
        <v>2019</v>
      </c>
      <c r="E275">
        <v>2</v>
      </c>
      <c r="F275">
        <v>2</v>
      </c>
      <c r="G275">
        <v>2</v>
      </c>
      <c r="H275">
        <v>1720.75</v>
      </c>
      <c r="I275" t="str">
        <f>INDEX(T_NPI_REF[Classification],MATCH(T_PROF[[#This Row],[npi_prof_class_Cd]],T_NPI_REF[Code],0))</f>
        <v>Obstetrics &amp; Gynecology</v>
      </c>
      <c r="J275">
        <f>INDEX(T_NPI_REF[Specialization],MATCH(T_PROF[[#This Row],[npi_prof_class_Cd]],T_NPI_REF[Code],0))</f>
        <v>0</v>
      </c>
    </row>
    <row r="276" spans="1:10" x14ac:dyDescent="0.35">
      <c r="A276">
        <v>0</v>
      </c>
      <c r="B276">
        <v>1194703744</v>
      </c>
      <c r="C276" t="s">
        <v>357</v>
      </c>
      <c r="D276">
        <v>2021</v>
      </c>
      <c r="E276">
        <v>1</v>
      </c>
      <c r="F276">
        <v>1</v>
      </c>
      <c r="G276">
        <v>1</v>
      </c>
      <c r="H276">
        <v>1462.64</v>
      </c>
      <c r="I276" t="str">
        <f>INDEX(T_NPI_REF[Classification],MATCH(T_PROF[[#This Row],[npi_prof_class_Cd]],T_NPI_REF[Code],0))</f>
        <v>Advanced Practice Midwife</v>
      </c>
      <c r="J276">
        <f>INDEX(T_NPI_REF[Specialization],MATCH(T_PROF[[#This Row],[npi_prof_class_Cd]],T_NPI_REF[Code],0))</f>
        <v>0</v>
      </c>
    </row>
    <row r="277" spans="1:10" x14ac:dyDescent="0.35">
      <c r="A277">
        <v>1</v>
      </c>
      <c r="B277">
        <v>1962652685</v>
      </c>
      <c r="C277" t="s">
        <v>376</v>
      </c>
      <c r="D277">
        <v>2019</v>
      </c>
      <c r="E277">
        <v>23</v>
      </c>
      <c r="F277">
        <v>23</v>
      </c>
      <c r="G277">
        <v>23</v>
      </c>
      <c r="H277">
        <v>42291.74</v>
      </c>
      <c r="I277" t="str">
        <f>INDEX(T_NPI_REF[Classification],MATCH(T_PROF[[#This Row],[npi_prof_class_Cd]],T_NPI_REF[Code],0))</f>
        <v>Surgery</v>
      </c>
      <c r="J277">
        <f>INDEX(T_NPI_REF[Specialization],MATCH(T_PROF[[#This Row],[npi_prof_class_Cd]],T_NPI_REF[Code],0))</f>
        <v>0</v>
      </c>
    </row>
    <row r="278" spans="1:10" x14ac:dyDescent="0.35">
      <c r="A278">
        <v>1</v>
      </c>
      <c r="B278">
        <v>1477889764</v>
      </c>
      <c r="C278" t="s">
        <v>351</v>
      </c>
      <c r="D278">
        <v>2019</v>
      </c>
      <c r="E278">
        <v>8</v>
      </c>
      <c r="F278">
        <v>8</v>
      </c>
      <c r="G278">
        <v>8</v>
      </c>
      <c r="H278">
        <v>25200</v>
      </c>
      <c r="I278" t="str">
        <f>INDEX(T_NPI_REF[Classification],MATCH(T_PROF[[#This Row],[npi_prof_class_Cd]],T_NPI_REF[Code],0))</f>
        <v>Obstetrics &amp; Gynecology</v>
      </c>
      <c r="J278">
        <f>INDEX(T_NPI_REF[Specialization],MATCH(T_PROF[[#This Row],[npi_prof_class_Cd]],T_NPI_REF[Code],0))</f>
        <v>0</v>
      </c>
    </row>
    <row r="279" spans="1:10" x14ac:dyDescent="0.35">
      <c r="A279">
        <v>1</v>
      </c>
      <c r="B279">
        <v>1184976672</v>
      </c>
      <c r="C279" t="s">
        <v>367</v>
      </c>
      <c r="D279">
        <v>2020</v>
      </c>
      <c r="E279">
        <v>4</v>
      </c>
      <c r="F279">
        <v>4</v>
      </c>
      <c r="G279">
        <v>4</v>
      </c>
      <c r="H279">
        <v>26400</v>
      </c>
      <c r="I279" t="str">
        <f>INDEX(T_NPI_REF[Classification],MATCH(T_PROF[[#This Row],[npi_prof_class_Cd]],T_NPI_REF[Code],0))</f>
        <v>Midwife</v>
      </c>
      <c r="J279">
        <f>INDEX(T_NPI_REF[Specialization],MATCH(T_PROF[[#This Row],[npi_prof_class_Cd]],T_NPI_REF[Code],0))</f>
        <v>0</v>
      </c>
    </row>
    <row r="280" spans="1:10" x14ac:dyDescent="0.35">
      <c r="A280">
        <v>1</v>
      </c>
      <c r="B280">
        <v>1114016631</v>
      </c>
      <c r="C280" t="s">
        <v>351</v>
      </c>
      <c r="D280">
        <v>2019</v>
      </c>
      <c r="E280">
        <v>2</v>
      </c>
      <c r="F280">
        <v>2</v>
      </c>
      <c r="G280">
        <v>2</v>
      </c>
      <c r="H280">
        <v>2591.89</v>
      </c>
      <c r="I280" t="str">
        <f>INDEX(T_NPI_REF[Classification],MATCH(T_PROF[[#This Row],[npi_prof_class_Cd]],T_NPI_REF[Code],0))</f>
        <v>Obstetrics &amp; Gynecology</v>
      </c>
      <c r="J280">
        <f>INDEX(T_NPI_REF[Specialization],MATCH(T_PROF[[#This Row],[npi_prof_class_Cd]],T_NPI_REF[Code],0))</f>
        <v>0</v>
      </c>
    </row>
    <row r="281" spans="1:10" x14ac:dyDescent="0.35">
      <c r="A281">
        <v>1</v>
      </c>
      <c r="B281">
        <v>1629160585</v>
      </c>
      <c r="C281" t="s">
        <v>351</v>
      </c>
      <c r="D281">
        <v>2020</v>
      </c>
      <c r="E281">
        <v>31</v>
      </c>
      <c r="F281">
        <v>31</v>
      </c>
      <c r="G281">
        <v>30</v>
      </c>
      <c r="H281">
        <v>70844.17</v>
      </c>
      <c r="I281" t="str">
        <f>INDEX(T_NPI_REF[Classification],MATCH(T_PROF[[#This Row],[npi_prof_class_Cd]],T_NPI_REF[Code],0))</f>
        <v>Obstetrics &amp; Gynecology</v>
      </c>
      <c r="J281">
        <f>INDEX(T_NPI_REF[Specialization],MATCH(T_PROF[[#This Row],[npi_prof_class_Cd]],T_NPI_REF[Code],0))</f>
        <v>0</v>
      </c>
    </row>
    <row r="282" spans="1:10" x14ac:dyDescent="0.35">
      <c r="A282">
        <v>1</v>
      </c>
      <c r="B282">
        <v>1831549559</v>
      </c>
      <c r="C282" t="s">
        <v>355</v>
      </c>
      <c r="D282">
        <v>2020</v>
      </c>
      <c r="E282">
        <v>14</v>
      </c>
      <c r="F282">
        <v>14</v>
      </c>
      <c r="G282">
        <v>14</v>
      </c>
      <c r="H282">
        <v>39731.32</v>
      </c>
      <c r="I282" t="str">
        <f>INDEX(T_NPI_REF[Classification],MATCH(T_PROF[[#This Row],[npi_prof_class_Cd]],T_NPI_REF[Code],0))</f>
        <v>Clinic/Center</v>
      </c>
      <c r="J282" t="str">
        <f>INDEX(T_NPI_REF[Specialization],MATCH(T_PROF[[#This Row],[npi_prof_class_Cd]],T_NPI_REF[Code],0))</f>
        <v>Multi-Specialty</v>
      </c>
    </row>
    <row r="283" spans="1:10" x14ac:dyDescent="0.35">
      <c r="A283">
        <v>0</v>
      </c>
      <c r="B283">
        <v>1629351838</v>
      </c>
      <c r="C283" t="s">
        <v>351</v>
      </c>
      <c r="D283">
        <v>2021</v>
      </c>
      <c r="E283">
        <v>2</v>
      </c>
      <c r="F283">
        <v>2</v>
      </c>
      <c r="G283">
        <v>2</v>
      </c>
      <c r="H283">
        <v>0</v>
      </c>
      <c r="I283" t="str">
        <f>INDEX(T_NPI_REF[Classification],MATCH(T_PROF[[#This Row],[npi_prof_class_Cd]],T_NPI_REF[Code],0))</f>
        <v>Obstetrics &amp; Gynecology</v>
      </c>
      <c r="J283">
        <f>INDEX(T_NPI_REF[Specialization],MATCH(T_PROF[[#This Row],[npi_prof_class_Cd]],T_NPI_REF[Code],0))</f>
        <v>0</v>
      </c>
    </row>
    <row r="284" spans="1:10" x14ac:dyDescent="0.35">
      <c r="A284">
        <v>1</v>
      </c>
      <c r="B284">
        <v>1053374553</v>
      </c>
      <c r="C284" t="s">
        <v>351</v>
      </c>
      <c r="D284">
        <v>2020</v>
      </c>
      <c r="E284">
        <v>1</v>
      </c>
      <c r="F284">
        <v>1</v>
      </c>
      <c r="G284">
        <v>1</v>
      </c>
      <c r="H284">
        <v>1720.75</v>
      </c>
      <c r="I284" t="str">
        <f>INDEX(T_NPI_REF[Classification],MATCH(T_PROF[[#This Row],[npi_prof_class_Cd]],T_NPI_REF[Code],0))</f>
        <v>Obstetrics &amp; Gynecology</v>
      </c>
      <c r="J284">
        <f>INDEX(T_NPI_REF[Specialization],MATCH(T_PROF[[#This Row],[npi_prof_class_Cd]],T_NPI_REF[Code],0))</f>
        <v>0</v>
      </c>
    </row>
    <row r="285" spans="1:10" x14ac:dyDescent="0.35">
      <c r="A285">
        <v>0</v>
      </c>
      <c r="B285">
        <v>1366709487</v>
      </c>
      <c r="C285" t="s">
        <v>351</v>
      </c>
      <c r="D285">
        <v>2019</v>
      </c>
      <c r="E285">
        <v>5</v>
      </c>
      <c r="F285">
        <v>5</v>
      </c>
      <c r="G285">
        <v>5</v>
      </c>
      <c r="H285">
        <v>8603.75</v>
      </c>
      <c r="I285" t="str">
        <f>INDEX(T_NPI_REF[Classification],MATCH(T_PROF[[#This Row],[npi_prof_class_Cd]],T_NPI_REF[Code],0))</f>
        <v>Obstetrics &amp; Gynecology</v>
      </c>
      <c r="J285">
        <f>INDEX(T_NPI_REF[Specialization],MATCH(T_PROF[[#This Row],[npi_prof_class_Cd]],T_NPI_REF[Code],0))</f>
        <v>0</v>
      </c>
    </row>
    <row r="286" spans="1:10" x14ac:dyDescent="0.35">
      <c r="A286">
        <v>1</v>
      </c>
      <c r="B286">
        <v>1871632166</v>
      </c>
      <c r="C286" t="s">
        <v>351</v>
      </c>
      <c r="D286">
        <v>2019</v>
      </c>
      <c r="E286">
        <v>4</v>
      </c>
      <c r="F286">
        <v>4</v>
      </c>
      <c r="G286">
        <v>3</v>
      </c>
      <c r="H286">
        <v>9200</v>
      </c>
      <c r="I286" t="str">
        <f>INDEX(T_NPI_REF[Classification],MATCH(T_PROF[[#This Row],[npi_prof_class_Cd]],T_NPI_REF[Code],0))</f>
        <v>Obstetrics &amp; Gynecology</v>
      </c>
      <c r="J286">
        <f>INDEX(T_NPI_REF[Specialization],MATCH(T_PROF[[#This Row],[npi_prof_class_Cd]],T_NPI_REF[Code],0))</f>
        <v>0</v>
      </c>
    </row>
    <row r="287" spans="1:10" x14ac:dyDescent="0.35">
      <c r="A287">
        <v>1</v>
      </c>
      <c r="B287">
        <v>1225222953</v>
      </c>
      <c r="C287" t="s">
        <v>352</v>
      </c>
      <c r="D287">
        <v>2020</v>
      </c>
      <c r="E287">
        <v>26</v>
      </c>
      <c r="F287">
        <v>26</v>
      </c>
      <c r="G287">
        <v>26</v>
      </c>
      <c r="H287">
        <v>65525.120000000003</v>
      </c>
      <c r="I287" t="str">
        <f>INDEX(T_NPI_REF[Classification],MATCH(T_PROF[[#This Row],[npi_prof_class_Cd]],T_NPI_REF[Code],0))</f>
        <v>Specialist</v>
      </c>
      <c r="J287">
        <f>INDEX(T_NPI_REF[Specialization],MATCH(T_PROF[[#This Row],[npi_prof_class_Cd]],T_NPI_REF[Code],0))</f>
        <v>0</v>
      </c>
    </row>
    <row r="288" spans="1:10" x14ac:dyDescent="0.35">
      <c r="A288">
        <v>0</v>
      </c>
      <c r="B288">
        <v>1952310468</v>
      </c>
      <c r="C288" t="s">
        <v>351</v>
      </c>
      <c r="D288">
        <v>2019</v>
      </c>
      <c r="E288">
        <v>2</v>
      </c>
      <c r="F288">
        <v>2</v>
      </c>
      <c r="G288">
        <v>2</v>
      </c>
      <c r="H288">
        <v>1720.75</v>
      </c>
      <c r="I288" t="str">
        <f>INDEX(T_NPI_REF[Classification],MATCH(T_PROF[[#This Row],[npi_prof_class_Cd]],T_NPI_REF[Code],0))</f>
        <v>Obstetrics &amp; Gynecology</v>
      </c>
      <c r="J288">
        <f>INDEX(T_NPI_REF[Specialization],MATCH(T_PROF[[#This Row],[npi_prof_class_Cd]],T_NPI_REF[Code],0))</f>
        <v>0</v>
      </c>
    </row>
    <row r="289" spans="1:10" x14ac:dyDescent="0.35">
      <c r="A289">
        <v>1</v>
      </c>
      <c r="B289">
        <v>1114137403</v>
      </c>
      <c r="C289" t="s">
        <v>363</v>
      </c>
      <c r="D289">
        <v>2020</v>
      </c>
      <c r="E289">
        <v>11</v>
      </c>
      <c r="F289">
        <v>11</v>
      </c>
      <c r="G289">
        <v>6</v>
      </c>
      <c r="H289">
        <v>0</v>
      </c>
      <c r="I289" t="str">
        <f>INDEX(T_NPI_REF[Classification],MATCH(T_PROF[[#This Row],[npi_prof_class_Cd]],T_NPI_REF[Code],0))</f>
        <v>Clinic/Center</v>
      </c>
      <c r="J289" t="str">
        <f>INDEX(T_NPI_REF[Specialization],MATCH(T_PROF[[#This Row],[npi_prof_class_Cd]],T_NPI_REF[Code],0))</f>
        <v>Federally Qualified Health Center (FQHC)</v>
      </c>
    </row>
    <row r="290" spans="1:10" x14ac:dyDescent="0.35">
      <c r="A290">
        <v>0</v>
      </c>
      <c r="B290">
        <v>1548452352</v>
      </c>
      <c r="C290" t="s">
        <v>351</v>
      </c>
      <c r="D290">
        <v>2020</v>
      </c>
      <c r="E290">
        <v>4</v>
      </c>
      <c r="F290">
        <v>4</v>
      </c>
      <c r="G290">
        <v>4</v>
      </c>
      <c r="H290">
        <v>6883</v>
      </c>
      <c r="I290" t="str">
        <f>INDEX(T_NPI_REF[Classification],MATCH(T_PROF[[#This Row],[npi_prof_class_Cd]],T_NPI_REF[Code],0))</f>
        <v>Obstetrics &amp; Gynecology</v>
      </c>
      <c r="J290">
        <f>INDEX(T_NPI_REF[Specialization],MATCH(T_PROF[[#This Row],[npi_prof_class_Cd]],T_NPI_REF[Code],0))</f>
        <v>0</v>
      </c>
    </row>
    <row r="291" spans="1:10" x14ac:dyDescent="0.35">
      <c r="A291">
        <v>1</v>
      </c>
      <c r="B291">
        <v>1447554605</v>
      </c>
      <c r="C291" t="s">
        <v>351</v>
      </c>
      <c r="D291">
        <v>2021</v>
      </c>
      <c r="E291">
        <v>17</v>
      </c>
      <c r="F291">
        <v>17</v>
      </c>
      <c r="G291">
        <v>17</v>
      </c>
      <c r="H291">
        <v>40963.83</v>
      </c>
      <c r="I291" t="str">
        <f>INDEX(T_NPI_REF[Classification],MATCH(T_PROF[[#This Row],[npi_prof_class_Cd]],T_NPI_REF[Code],0))</f>
        <v>Obstetrics &amp; Gynecology</v>
      </c>
      <c r="J291">
        <f>INDEX(T_NPI_REF[Specialization],MATCH(T_PROF[[#This Row],[npi_prof_class_Cd]],T_NPI_REF[Code],0))</f>
        <v>0</v>
      </c>
    </row>
    <row r="292" spans="1:10" x14ac:dyDescent="0.35">
      <c r="A292">
        <v>0</v>
      </c>
      <c r="B292">
        <v>1255627014</v>
      </c>
      <c r="C292" t="s">
        <v>351</v>
      </c>
      <c r="D292">
        <v>2020</v>
      </c>
      <c r="E292">
        <v>1</v>
      </c>
      <c r="F292">
        <v>1</v>
      </c>
      <c r="G292">
        <v>1</v>
      </c>
      <c r="H292">
        <v>354.93</v>
      </c>
      <c r="I292" t="str">
        <f>INDEX(T_NPI_REF[Classification],MATCH(T_PROF[[#This Row],[npi_prof_class_Cd]],T_NPI_REF[Code],0))</f>
        <v>Obstetrics &amp; Gynecology</v>
      </c>
      <c r="J292">
        <f>INDEX(T_NPI_REF[Specialization],MATCH(T_PROF[[#This Row],[npi_prof_class_Cd]],T_NPI_REF[Code],0))</f>
        <v>0</v>
      </c>
    </row>
    <row r="293" spans="1:10" x14ac:dyDescent="0.35">
      <c r="A293">
        <v>1</v>
      </c>
      <c r="B293">
        <v>1306888557</v>
      </c>
      <c r="C293" t="s">
        <v>351</v>
      </c>
      <c r="D293">
        <v>2020</v>
      </c>
      <c r="E293">
        <v>1</v>
      </c>
      <c r="F293">
        <v>1</v>
      </c>
      <c r="G293">
        <v>1</v>
      </c>
      <c r="H293">
        <v>0</v>
      </c>
      <c r="I293" t="str">
        <f>INDEX(T_NPI_REF[Classification],MATCH(T_PROF[[#This Row],[npi_prof_class_Cd]],T_NPI_REF[Code],0))</f>
        <v>Obstetrics &amp; Gynecology</v>
      </c>
      <c r="J293">
        <f>INDEX(T_NPI_REF[Specialization],MATCH(T_PROF[[#This Row],[npi_prof_class_Cd]],T_NPI_REF[Code],0))</f>
        <v>0</v>
      </c>
    </row>
    <row r="294" spans="1:10" x14ac:dyDescent="0.35">
      <c r="A294">
        <v>0</v>
      </c>
      <c r="B294">
        <v>1295999308</v>
      </c>
      <c r="C294" t="s">
        <v>351</v>
      </c>
      <c r="D294">
        <v>2020</v>
      </c>
      <c r="E294">
        <v>1</v>
      </c>
      <c r="F294">
        <v>1</v>
      </c>
      <c r="G294">
        <v>1</v>
      </c>
      <c r="H294">
        <v>1720.75</v>
      </c>
      <c r="I294" t="str">
        <f>INDEX(T_NPI_REF[Classification],MATCH(T_PROF[[#This Row],[npi_prof_class_Cd]],T_NPI_REF[Code],0))</f>
        <v>Obstetrics &amp; Gynecology</v>
      </c>
      <c r="J294">
        <f>INDEX(T_NPI_REF[Specialization],MATCH(T_PROF[[#This Row],[npi_prof_class_Cd]],T_NPI_REF[Code],0))</f>
        <v>0</v>
      </c>
    </row>
    <row r="295" spans="1:10" x14ac:dyDescent="0.35">
      <c r="A295">
        <v>1</v>
      </c>
      <c r="B295">
        <v>1730180365</v>
      </c>
      <c r="C295" t="s">
        <v>358</v>
      </c>
      <c r="D295">
        <v>2019</v>
      </c>
      <c r="E295">
        <v>4</v>
      </c>
      <c r="F295">
        <v>4</v>
      </c>
      <c r="G295">
        <v>4</v>
      </c>
      <c r="H295">
        <v>3800</v>
      </c>
      <c r="I295" t="str">
        <f>INDEX(T_NPI_REF[Classification],MATCH(T_PROF[[#This Row],[npi_prof_class_Cd]],T_NPI_REF[Code],0))</f>
        <v>Obstetrics &amp; Gynecology</v>
      </c>
      <c r="J295" t="str">
        <f>INDEX(T_NPI_REF[Specialization],MATCH(T_PROF[[#This Row],[npi_prof_class_Cd]],T_NPI_REF[Code],0))</f>
        <v>Gynecology</v>
      </c>
    </row>
    <row r="296" spans="1:10" x14ac:dyDescent="0.35">
      <c r="A296">
        <v>0</v>
      </c>
      <c r="B296">
        <v>1164527693</v>
      </c>
      <c r="C296" t="s">
        <v>351</v>
      </c>
      <c r="D296">
        <v>2019</v>
      </c>
      <c r="E296">
        <v>3</v>
      </c>
      <c r="F296">
        <v>3</v>
      </c>
      <c r="G296">
        <v>3</v>
      </c>
      <c r="H296">
        <v>2517.3000000000002</v>
      </c>
      <c r="I296" t="str">
        <f>INDEX(T_NPI_REF[Classification],MATCH(T_PROF[[#This Row],[npi_prof_class_Cd]],T_NPI_REF[Code],0))</f>
        <v>Obstetrics &amp; Gynecology</v>
      </c>
      <c r="J296">
        <f>INDEX(T_NPI_REF[Specialization],MATCH(T_PROF[[#This Row],[npi_prof_class_Cd]],T_NPI_REF[Code],0))</f>
        <v>0</v>
      </c>
    </row>
    <row r="297" spans="1:10" x14ac:dyDescent="0.35">
      <c r="A297">
        <v>0</v>
      </c>
      <c r="B297">
        <v>1477757425</v>
      </c>
      <c r="C297" t="s">
        <v>351</v>
      </c>
      <c r="D297">
        <v>2019</v>
      </c>
      <c r="E297">
        <v>3</v>
      </c>
      <c r="F297">
        <v>3</v>
      </c>
      <c r="G297">
        <v>3</v>
      </c>
      <c r="H297">
        <v>3491.5</v>
      </c>
      <c r="I297" t="str">
        <f>INDEX(T_NPI_REF[Classification],MATCH(T_PROF[[#This Row],[npi_prof_class_Cd]],T_NPI_REF[Code],0))</f>
        <v>Obstetrics &amp; Gynecology</v>
      </c>
      <c r="J297">
        <f>INDEX(T_NPI_REF[Specialization],MATCH(T_PROF[[#This Row],[npi_prof_class_Cd]],T_NPI_REF[Code],0))</f>
        <v>0</v>
      </c>
    </row>
    <row r="298" spans="1:10" x14ac:dyDescent="0.35">
      <c r="A298">
        <v>0</v>
      </c>
      <c r="B298">
        <v>1508821638</v>
      </c>
      <c r="C298" t="s">
        <v>351</v>
      </c>
      <c r="D298">
        <v>2019</v>
      </c>
      <c r="E298">
        <v>1</v>
      </c>
      <c r="F298">
        <v>1</v>
      </c>
      <c r="G298">
        <v>1</v>
      </c>
      <c r="H298">
        <v>188.14</v>
      </c>
      <c r="I298" t="str">
        <f>INDEX(T_NPI_REF[Classification],MATCH(T_PROF[[#This Row],[npi_prof_class_Cd]],T_NPI_REF[Code],0))</f>
        <v>Obstetrics &amp; Gynecology</v>
      </c>
      <c r="J298">
        <f>INDEX(T_NPI_REF[Specialization],MATCH(T_PROF[[#This Row],[npi_prof_class_Cd]],T_NPI_REF[Code],0))</f>
        <v>0</v>
      </c>
    </row>
    <row r="299" spans="1:10" x14ac:dyDescent="0.35">
      <c r="A299">
        <v>0</v>
      </c>
      <c r="B299">
        <v>1437154952</v>
      </c>
      <c r="C299" t="s">
        <v>351</v>
      </c>
      <c r="D299">
        <v>2021</v>
      </c>
      <c r="E299">
        <v>4</v>
      </c>
      <c r="F299">
        <v>4</v>
      </c>
      <c r="G299">
        <v>4</v>
      </c>
      <c r="H299">
        <v>6883</v>
      </c>
      <c r="I299" t="str">
        <f>INDEX(T_NPI_REF[Classification],MATCH(T_PROF[[#This Row],[npi_prof_class_Cd]],T_NPI_REF[Code],0))</f>
        <v>Obstetrics &amp; Gynecology</v>
      </c>
      <c r="J299">
        <f>INDEX(T_NPI_REF[Specialization],MATCH(T_PROF[[#This Row],[npi_prof_class_Cd]],T_NPI_REF[Code],0))</f>
        <v>0</v>
      </c>
    </row>
    <row r="300" spans="1:10" x14ac:dyDescent="0.35">
      <c r="A300">
        <v>1</v>
      </c>
      <c r="B300">
        <v>1336578772</v>
      </c>
      <c r="C300" t="s">
        <v>362</v>
      </c>
      <c r="D300">
        <v>2021</v>
      </c>
      <c r="E300">
        <v>65</v>
      </c>
      <c r="F300">
        <v>65</v>
      </c>
      <c r="G300">
        <v>65</v>
      </c>
      <c r="H300">
        <v>163724.75</v>
      </c>
      <c r="I300" t="str">
        <f>INDEX(T_NPI_REF[Classification],MATCH(T_PROF[[#This Row],[npi_prof_class_Cd]],T_NPI_REF[Code],0))</f>
        <v>General Practice</v>
      </c>
      <c r="J300">
        <f>INDEX(T_NPI_REF[Specialization],MATCH(T_PROF[[#This Row],[npi_prof_class_Cd]],T_NPI_REF[Code],0))</f>
        <v>0</v>
      </c>
    </row>
    <row r="301" spans="1:10" x14ac:dyDescent="0.35">
      <c r="A301">
        <v>1</v>
      </c>
      <c r="B301">
        <v>1952310468</v>
      </c>
      <c r="C301" t="s">
        <v>351</v>
      </c>
      <c r="D301">
        <v>2021</v>
      </c>
      <c r="E301">
        <v>7</v>
      </c>
      <c r="F301">
        <v>7</v>
      </c>
      <c r="G301">
        <v>7</v>
      </c>
      <c r="H301">
        <v>24500</v>
      </c>
      <c r="I301" t="str">
        <f>INDEX(T_NPI_REF[Classification],MATCH(T_PROF[[#This Row],[npi_prof_class_Cd]],T_NPI_REF[Code],0))</f>
        <v>Obstetrics &amp; Gynecology</v>
      </c>
      <c r="J301">
        <f>INDEX(T_NPI_REF[Specialization],MATCH(T_PROF[[#This Row],[npi_prof_class_Cd]],T_NPI_REF[Code],0))</f>
        <v>0</v>
      </c>
    </row>
    <row r="302" spans="1:10" x14ac:dyDescent="0.35">
      <c r="A302">
        <v>1</v>
      </c>
      <c r="B302">
        <v>1770671448</v>
      </c>
      <c r="C302" t="s">
        <v>359</v>
      </c>
      <c r="D302">
        <v>2020</v>
      </c>
      <c r="E302">
        <v>85</v>
      </c>
      <c r="F302">
        <v>85</v>
      </c>
      <c r="G302">
        <v>85</v>
      </c>
      <c r="H302">
        <v>188869.1</v>
      </c>
      <c r="I302" t="str">
        <f>INDEX(T_NPI_REF[Classification],MATCH(T_PROF[[#This Row],[npi_prof_class_Cd]],T_NPI_REF[Code],0))</f>
        <v>Clinic/Center</v>
      </c>
      <c r="J302">
        <f>INDEX(T_NPI_REF[Specialization],MATCH(T_PROF[[#This Row],[npi_prof_class_Cd]],T_NPI_REF[Code],0))</f>
        <v>0</v>
      </c>
    </row>
    <row r="303" spans="1:10" x14ac:dyDescent="0.35">
      <c r="A303">
        <v>0</v>
      </c>
      <c r="B303">
        <v>1548864150</v>
      </c>
      <c r="C303" t="s">
        <v>367</v>
      </c>
      <c r="D303">
        <v>2021</v>
      </c>
      <c r="E303">
        <v>1</v>
      </c>
      <c r="F303">
        <v>1</v>
      </c>
      <c r="G303">
        <v>1</v>
      </c>
      <c r="H303">
        <v>0</v>
      </c>
      <c r="I303" t="str">
        <f>INDEX(T_NPI_REF[Classification],MATCH(T_PROF[[#This Row],[npi_prof_class_Cd]],T_NPI_REF[Code],0))</f>
        <v>Midwife</v>
      </c>
      <c r="J303">
        <f>INDEX(T_NPI_REF[Specialization],MATCH(T_PROF[[#This Row],[npi_prof_class_Cd]],T_NPI_REF[Code],0))</f>
        <v>0</v>
      </c>
    </row>
    <row r="304" spans="1:10" x14ac:dyDescent="0.35">
      <c r="A304">
        <v>1</v>
      </c>
      <c r="B304">
        <v>1043310584</v>
      </c>
      <c r="C304" t="s">
        <v>351</v>
      </c>
      <c r="D304">
        <v>2019</v>
      </c>
      <c r="E304">
        <v>8</v>
      </c>
      <c r="F304">
        <v>8</v>
      </c>
      <c r="G304">
        <v>7</v>
      </c>
      <c r="H304">
        <v>14149.59</v>
      </c>
      <c r="I304" t="str">
        <f>INDEX(T_NPI_REF[Classification],MATCH(T_PROF[[#This Row],[npi_prof_class_Cd]],T_NPI_REF[Code],0))</f>
        <v>Obstetrics &amp; Gynecology</v>
      </c>
      <c r="J304">
        <f>INDEX(T_NPI_REF[Specialization],MATCH(T_PROF[[#This Row],[npi_prof_class_Cd]],T_NPI_REF[Code],0))</f>
        <v>0</v>
      </c>
    </row>
    <row r="305" spans="1:10" x14ac:dyDescent="0.35">
      <c r="A305">
        <v>1</v>
      </c>
      <c r="B305">
        <v>1225462021</v>
      </c>
      <c r="C305" t="s">
        <v>383</v>
      </c>
      <c r="D305">
        <v>2019</v>
      </c>
      <c r="E305">
        <v>18</v>
      </c>
      <c r="F305">
        <v>18</v>
      </c>
      <c r="G305">
        <v>18</v>
      </c>
      <c r="H305">
        <v>61200</v>
      </c>
      <c r="I305" t="str">
        <f>INDEX(T_NPI_REF[Classification],MATCH(T_PROF[[#This Row],[npi_prof_class_Cd]],T_NPI_REF[Code],0))</f>
        <v>Clinic/Center</v>
      </c>
      <c r="J305" t="str">
        <f>INDEX(T_NPI_REF[Specialization],MATCH(T_PROF[[#This Row],[npi_prof_class_Cd]],T_NPI_REF[Code],0))</f>
        <v>Primary Care</v>
      </c>
    </row>
    <row r="306" spans="1:10" x14ac:dyDescent="0.35">
      <c r="A306">
        <v>1</v>
      </c>
      <c r="B306">
        <v>1770739559</v>
      </c>
      <c r="C306" t="s">
        <v>351</v>
      </c>
      <c r="D306">
        <v>2019</v>
      </c>
      <c r="E306">
        <v>8</v>
      </c>
      <c r="F306">
        <v>8</v>
      </c>
      <c r="G306">
        <v>8</v>
      </c>
      <c r="H306">
        <v>28000</v>
      </c>
      <c r="I306" t="str">
        <f>INDEX(T_NPI_REF[Classification],MATCH(T_PROF[[#This Row],[npi_prof_class_Cd]],T_NPI_REF[Code],0))</f>
        <v>Obstetrics &amp; Gynecology</v>
      </c>
      <c r="J306">
        <f>INDEX(T_NPI_REF[Specialization],MATCH(T_PROF[[#This Row],[npi_prof_class_Cd]],T_NPI_REF[Code],0))</f>
        <v>0</v>
      </c>
    </row>
    <row r="307" spans="1:10" x14ac:dyDescent="0.35">
      <c r="A307">
        <v>1</v>
      </c>
      <c r="B307">
        <v>1649219015</v>
      </c>
      <c r="C307" t="s">
        <v>351</v>
      </c>
      <c r="D307">
        <v>2020</v>
      </c>
      <c r="E307">
        <v>48</v>
      </c>
      <c r="F307">
        <v>48</v>
      </c>
      <c r="G307">
        <v>48</v>
      </c>
      <c r="H307">
        <v>109913.78</v>
      </c>
      <c r="I307" t="str">
        <f>INDEX(T_NPI_REF[Classification],MATCH(T_PROF[[#This Row],[npi_prof_class_Cd]],T_NPI_REF[Code],0))</f>
        <v>Obstetrics &amp; Gynecology</v>
      </c>
      <c r="J307">
        <f>INDEX(T_NPI_REF[Specialization],MATCH(T_PROF[[#This Row],[npi_prof_class_Cd]],T_NPI_REF[Code],0))</f>
        <v>0</v>
      </c>
    </row>
    <row r="308" spans="1:10" x14ac:dyDescent="0.35">
      <c r="A308">
        <v>1</v>
      </c>
      <c r="B308">
        <v>1023257441</v>
      </c>
      <c r="C308" t="s">
        <v>366</v>
      </c>
      <c r="D308">
        <v>2021</v>
      </c>
      <c r="E308">
        <v>105</v>
      </c>
      <c r="F308">
        <v>105</v>
      </c>
      <c r="G308">
        <v>103</v>
      </c>
      <c r="H308">
        <v>252682.17</v>
      </c>
      <c r="I308" t="str">
        <f>INDEX(T_NPI_REF[Classification],MATCH(T_PROF[[#This Row],[npi_prof_class_Cd]],T_NPI_REF[Code],0))</f>
        <v>Internal Medicine</v>
      </c>
      <c r="J308">
        <f>INDEX(T_NPI_REF[Specialization],MATCH(T_PROF[[#This Row],[npi_prof_class_Cd]],T_NPI_REF[Code],0))</f>
        <v>0</v>
      </c>
    </row>
    <row r="309" spans="1:10" x14ac:dyDescent="0.35">
      <c r="A309">
        <v>1</v>
      </c>
      <c r="B309">
        <v>1508304155</v>
      </c>
      <c r="C309" t="s">
        <v>351</v>
      </c>
      <c r="D309">
        <v>2021</v>
      </c>
      <c r="E309">
        <v>1</v>
      </c>
      <c r="F309">
        <v>1</v>
      </c>
      <c r="G309">
        <v>1</v>
      </c>
      <c r="H309">
        <v>3500</v>
      </c>
      <c r="I309" t="str">
        <f>INDEX(T_NPI_REF[Classification],MATCH(T_PROF[[#This Row],[npi_prof_class_Cd]],T_NPI_REF[Code],0))</f>
        <v>Obstetrics &amp; Gynecology</v>
      </c>
      <c r="J309">
        <f>INDEX(T_NPI_REF[Specialization],MATCH(T_PROF[[#This Row],[npi_prof_class_Cd]],T_NPI_REF[Code],0))</f>
        <v>0</v>
      </c>
    </row>
    <row r="310" spans="1:10" x14ac:dyDescent="0.35">
      <c r="A310">
        <v>1</v>
      </c>
      <c r="B310">
        <v>1053425231</v>
      </c>
      <c r="C310" t="s">
        <v>351</v>
      </c>
      <c r="D310">
        <v>2020</v>
      </c>
      <c r="E310">
        <v>14</v>
      </c>
      <c r="F310">
        <v>14</v>
      </c>
      <c r="G310">
        <v>14</v>
      </c>
      <c r="H310">
        <v>19757.46</v>
      </c>
      <c r="I310" t="str">
        <f>INDEX(T_NPI_REF[Classification],MATCH(T_PROF[[#This Row],[npi_prof_class_Cd]],T_NPI_REF[Code],0))</f>
        <v>Obstetrics &amp; Gynecology</v>
      </c>
      <c r="J310">
        <f>INDEX(T_NPI_REF[Specialization],MATCH(T_PROF[[#This Row],[npi_prof_class_Cd]],T_NPI_REF[Code],0))</f>
        <v>0</v>
      </c>
    </row>
    <row r="311" spans="1:10" x14ac:dyDescent="0.35">
      <c r="A311">
        <v>1</v>
      </c>
      <c r="B311">
        <v>1457392763</v>
      </c>
      <c r="C311" t="s">
        <v>351</v>
      </c>
      <c r="D311">
        <v>2020</v>
      </c>
      <c r="E311">
        <v>160</v>
      </c>
      <c r="F311">
        <v>160</v>
      </c>
      <c r="G311">
        <v>151</v>
      </c>
      <c r="H311">
        <v>353611.68</v>
      </c>
      <c r="I311" t="str">
        <f>INDEX(T_NPI_REF[Classification],MATCH(T_PROF[[#This Row],[npi_prof_class_Cd]],T_NPI_REF[Code],0))</f>
        <v>Obstetrics &amp; Gynecology</v>
      </c>
      <c r="J311">
        <f>INDEX(T_NPI_REF[Specialization],MATCH(T_PROF[[#This Row],[npi_prof_class_Cd]],T_NPI_REF[Code],0))</f>
        <v>0</v>
      </c>
    </row>
    <row r="312" spans="1:10" x14ac:dyDescent="0.35">
      <c r="A312">
        <v>1</v>
      </c>
      <c r="B312">
        <v>1700088309</v>
      </c>
      <c r="C312" t="s">
        <v>357</v>
      </c>
      <c r="D312">
        <v>2020</v>
      </c>
      <c r="E312">
        <v>11</v>
      </c>
      <c r="F312">
        <v>11</v>
      </c>
      <c r="G312">
        <v>9</v>
      </c>
      <c r="H312">
        <v>12842.16</v>
      </c>
      <c r="I312" t="str">
        <f>INDEX(T_NPI_REF[Classification],MATCH(T_PROF[[#This Row],[npi_prof_class_Cd]],T_NPI_REF[Code],0))</f>
        <v>Advanced Practice Midwife</v>
      </c>
      <c r="J312">
        <f>INDEX(T_NPI_REF[Specialization],MATCH(T_PROF[[#This Row],[npi_prof_class_Cd]],T_NPI_REF[Code],0))</f>
        <v>0</v>
      </c>
    </row>
    <row r="313" spans="1:10" x14ac:dyDescent="0.35">
      <c r="A313">
        <v>1</v>
      </c>
      <c r="B313">
        <v>1245339332</v>
      </c>
      <c r="C313" t="s">
        <v>351</v>
      </c>
      <c r="D313">
        <v>2021</v>
      </c>
      <c r="E313">
        <v>42</v>
      </c>
      <c r="F313">
        <v>42</v>
      </c>
      <c r="G313">
        <v>42</v>
      </c>
      <c r="H313">
        <v>99310.38</v>
      </c>
      <c r="I313" t="str">
        <f>INDEX(T_NPI_REF[Classification],MATCH(T_PROF[[#This Row],[npi_prof_class_Cd]],T_NPI_REF[Code],0))</f>
        <v>Obstetrics &amp; Gynecology</v>
      </c>
      <c r="J313">
        <f>INDEX(T_NPI_REF[Specialization],MATCH(T_PROF[[#This Row],[npi_prof_class_Cd]],T_NPI_REF[Code],0))</f>
        <v>0</v>
      </c>
    </row>
    <row r="314" spans="1:10" x14ac:dyDescent="0.35">
      <c r="A314">
        <v>1</v>
      </c>
      <c r="B314">
        <v>1689620163</v>
      </c>
      <c r="C314" t="s">
        <v>371</v>
      </c>
      <c r="D314">
        <v>2020</v>
      </c>
      <c r="E314">
        <v>160</v>
      </c>
      <c r="F314">
        <v>160</v>
      </c>
      <c r="G314">
        <v>157</v>
      </c>
      <c r="H314">
        <v>301923.71999999997</v>
      </c>
      <c r="I314" t="str">
        <f>INDEX(T_NPI_REF[Classification],MATCH(T_PROF[[#This Row],[npi_prof_class_Cd]],T_NPI_REF[Code],0))</f>
        <v>Hospitalist</v>
      </c>
      <c r="J314">
        <f>INDEX(T_NPI_REF[Specialization],MATCH(T_PROF[[#This Row],[npi_prof_class_Cd]],T_NPI_REF[Code],0))</f>
        <v>0</v>
      </c>
    </row>
    <row r="315" spans="1:10" x14ac:dyDescent="0.35">
      <c r="A315">
        <v>1</v>
      </c>
      <c r="B315">
        <v>1386629152</v>
      </c>
      <c r="C315" t="s">
        <v>392</v>
      </c>
      <c r="D315">
        <v>2021</v>
      </c>
      <c r="E315">
        <v>1</v>
      </c>
      <c r="F315">
        <v>1</v>
      </c>
      <c r="G315">
        <v>1</v>
      </c>
      <c r="H315">
        <v>3316.31</v>
      </c>
      <c r="I315" t="str">
        <f>INDEX(T_NPI_REF[Classification],MATCH(T_PROF[[#This Row],[npi_prof_class_Cd]],T_NPI_REF[Code],0))</f>
        <v>Radiology</v>
      </c>
      <c r="J315" t="str">
        <f>INDEX(T_NPI_REF[Specialization],MATCH(T_PROF[[#This Row],[npi_prof_class_Cd]],T_NPI_REF[Code],0))</f>
        <v>Diagnostic Radiology</v>
      </c>
    </row>
    <row r="316" spans="1:10" x14ac:dyDescent="0.35">
      <c r="A316">
        <v>1</v>
      </c>
      <c r="B316">
        <v>1316960289</v>
      </c>
      <c r="C316" t="s">
        <v>351</v>
      </c>
      <c r="D316">
        <v>2019</v>
      </c>
      <c r="E316">
        <v>20</v>
      </c>
      <c r="F316">
        <v>20</v>
      </c>
      <c r="G316">
        <v>20</v>
      </c>
      <c r="H316">
        <v>44859.32</v>
      </c>
      <c r="I316" t="str">
        <f>INDEX(T_NPI_REF[Classification],MATCH(T_PROF[[#This Row],[npi_prof_class_Cd]],T_NPI_REF[Code],0))</f>
        <v>Obstetrics &amp; Gynecology</v>
      </c>
      <c r="J316">
        <f>INDEX(T_NPI_REF[Specialization],MATCH(T_PROF[[#This Row],[npi_prof_class_Cd]],T_NPI_REF[Code],0))</f>
        <v>0</v>
      </c>
    </row>
    <row r="317" spans="1:10" x14ac:dyDescent="0.35">
      <c r="A317">
        <v>0</v>
      </c>
      <c r="B317">
        <v>1982867941</v>
      </c>
      <c r="C317" t="s">
        <v>351</v>
      </c>
      <c r="D317">
        <v>2019</v>
      </c>
      <c r="E317">
        <v>1</v>
      </c>
      <c r="F317">
        <v>1</v>
      </c>
      <c r="G317">
        <v>1</v>
      </c>
      <c r="H317">
        <v>430.19</v>
      </c>
      <c r="I317" t="str">
        <f>INDEX(T_NPI_REF[Classification],MATCH(T_PROF[[#This Row],[npi_prof_class_Cd]],T_NPI_REF[Code],0))</f>
        <v>Obstetrics &amp; Gynecology</v>
      </c>
      <c r="J317">
        <f>INDEX(T_NPI_REF[Specialization],MATCH(T_PROF[[#This Row],[npi_prof_class_Cd]],T_NPI_REF[Code],0))</f>
        <v>0</v>
      </c>
    </row>
    <row r="318" spans="1:10" x14ac:dyDescent="0.35">
      <c r="A318">
        <v>1</v>
      </c>
      <c r="B318">
        <v>1093959322</v>
      </c>
      <c r="C318" t="s">
        <v>362</v>
      </c>
      <c r="D318">
        <v>2019</v>
      </c>
      <c r="E318">
        <v>94</v>
      </c>
      <c r="F318">
        <v>94</v>
      </c>
      <c r="G318">
        <v>94</v>
      </c>
      <c r="H318">
        <v>144189.32</v>
      </c>
      <c r="I318" t="str">
        <f>INDEX(T_NPI_REF[Classification],MATCH(T_PROF[[#This Row],[npi_prof_class_Cd]],T_NPI_REF[Code],0))</f>
        <v>General Practice</v>
      </c>
      <c r="J318">
        <f>INDEX(T_NPI_REF[Specialization],MATCH(T_PROF[[#This Row],[npi_prof_class_Cd]],T_NPI_REF[Code],0))</f>
        <v>0</v>
      </c>
    </row>
    <row r="319" spans="1:10" x14ac:dyDescent="0.35">
      <c r="A319">
        <v>1</v>
      </c>
      <c r="B319">
        <v>1356412712</v>
      </c>
      <c r="C319" t="s">
        <v>361</v>
      </c>
      <c r="D319">
        <v>2020</v>
      </c>
      <c r="E319">
        <v>24</v>
      </c>
      <c r="F319">
        <v>24</v>
      </c>
      <c r="G319">
        <v>24</v>
      </c>
      <c r="H319">
        <v>43215.74</v>
      </c>
      <c r="I319" t="str">
        <f>INDEX(T_NPI_REF[Classification],MATCH(T_PROF[[#This Row],[npi_prof_class_Cd]],T_NPI_REF[Code],0))</f>
        <v>Family Medicine</v>
      </c>
      <c r="J319">
        <f>INDEX(T_NPI_REF[Specialization],MATCH(T_PROF[[#This Row],[npi_prof_class_Cd]],T_NPI_REF[Code],0))</f>
        <v>0</v>
      </c>
    </row>
    <row r="320" spans="1:10" x14ac:dyDescent="0.35">
      <c r="A320">
        <v>1</v>
      </c>
      <c r="B320">
        <v>1427326768</v>
      </c>
      <c r="C320" t="s">
        <v>366</v>
      </c>
      <c r="D320">
        <v>2019</v>
      </c>
      <c r="E320">
        <v>87</v>
      </c>
      <c r="F320">
        <v>87</v>
      </c>
      <c r="G320">
        <v>87</v>
      </c>
      <c r="H320">
        <v>172635.71</v>
      </c>
      <c r="I320" t="str">
        <f>INDEX(T_NPI_REF[Classification],MATCH(T_PROF[[#This Row],[npi_prof_class_Cd]],T_NPI_REF[Code],0))</f>
        <v>Internal Medicine</v>
      </c>
      <c r="J320">
        <f>INDEX(T_NPI_REF[Specialization],MATCH(T_PROF[[#This Row],[npi_prof_class_Cd]],T_NPI_REF[Code],0))</f>
        <v>0</v>
      </c>
    </row>
    <row r="321" spans="1:10" x14ac:dyDescent="0.35">
      <c r="A321">
        <v>1</v>
      </c>
      <c r="B321">
        <v>1306138383</v>
      </c>
      <c r="C321" t="s">
        <v>362</v>
      </c>
      <c r="D321">
        <v>2021</v>
      </c>
      <c r="E321">
        <v>7</v>
      </c>
      <c r="F321">
        <v>7</v>
      </c>
      <c r="G321">
        <v>7</v>
      </c>
      <c r="H321">
        <v>13984.77</v>
      </c>
      <c r="I321" t="str">
        <f>INDEX(T_NPI_REF[Classification],MATCH(T_PROF[[#This Row],[npi_prof_class_Cd]],T_NPI_REF[Code],0))</f>
        <v>General Practice</v>
      </c>
      <c r="J321">
        <f>INDEX(T_NPI_REF[Specialization],MATCH(T_PROF[[#This Row],[npi_prof_class_Cd]],T_NPI_REF[Code],0))</f>
        <v>0</v>
      </c>
    </row>
    <row r="322" spans="1:10" x14ac:dyDescent="0.35">
      <c r="A322">
        <v>0</v>
      </c>
      <c r="B322">
        <v>1508315524</v>
      </c>
      <c r="C322" t="s">
        <v>357</v>
      </c>
      <c r="D322">
        <v>2019</v>
      </c>
      <c r="E322">
        <v>1</v>
      </c>
      <c r="F322">
        <v>1</v>
      </c>
      <c r="G322">
        <v>1</v>
      </c>
      <c r="H322">
        <v>0</v>
      </c>
      <c r="I322" t="str">
        <f>INDEX(T_NPI_REF[Classification],MATCH(T_PROF[[#This Row],[npi_prof_class_Cd]],T_NPI_REF[Code],0))</f>
        <v>Advanced Practice Midwife</v>
      </c>
      <c r="J322">
        <f>INDEX(T_NPI_REF[Specialization],MATCH(T_PROF[[#This Row],[npi_prof_class_Cd]],T_NPI_REF[Code],0))</f>
        <v>0</v>
      </c>
    </row>
    <row r="323" spans="1:10" x14ac:dyDescent="0.35">
      <c r="A323">
        <v>0</v>
      </c>
      <c r="B323">
        <v>1780757294</v>
      </c>
      <c r="C323" t="s">
        <v>351</v>
      </c>
      <c r="D323">
        <v>2019</v>
      </c>
      <c r="E323">
        <v>1</v>
      </c>
      <c r="F323">
        <v>1</v>
      </c>
      <c r="G323">
        <v>1</v>
      </c>
      <c r="H323">
        <v>372.82</v>
      </c>
      <c r="I323" t="str">
        <f>INDEX(T_NPI_REF[Classification],MATCH(T_PROF[[#This Row],[npi_prof_class_Cd]],T_NPI_REF[Code],0))</f>
        <v>Obstetrics &amp; Gynecology</v>
      </c>
      <c r="J323">
        <f>INDEX(T_NPI_REF[Specialization],MATCH(T_PROF[[#This Row],[npi_prof_class_Cd]],T_NPI_REF[Code],0))</f>
        <v>0</v>
      </c>
    </row>
    <row r="324" spans="1:10" x14ac:dyDescent="0.35">
      <c r="A324">
        <v>1</v>
      </c>
      <c r="B324">
        <v>1306981535</v>
      </c>
      <c r="C324" t="s">
        <v>352</v>
      </c>
      <c r="D324">
        <v>2019</v>
      </c>
      <c r="E324">
        <v>5</v>
      </c>
      <c r="F324">
        <v>5</v>
      </c>
      <c r="G324">
        <v>5</v>
      </c>
      <c r="H324">
        <v>10095.200000000001</v>
      </c>
      <c r="I324" t="str">
        <f>INDEX(T_NPI_REF[Classification],MATCH(T_PROF[[#This Row],[npi_prof_class_Cd]],T_NPI_REF[Code],0))</f>
        <v>Specialist</v>
      </c>
      <c r="J324">
        <f>INDEX(T_NPI_REF[Specialization],MATCH(T_PROF[[#This Row],[npi_prof_class_Cd]],T_NPI_REF[Code],0))</f>
        <v>0</v>
      </c>
    </row>
    <row r="325" spans="1:10" x14ac:dyDescent="0.35">
      <c r="A325">
        <v>1</v>
      </c>
      <c r="B325">
        <v>1386188647</v>
      </c>
      <c r="C325" t="s">
        <v>390</v>
      </c>
      <c r="D325">
        <v>2019</v>
      </c>
      <c r="E325">
        <v>45</v>
      </c>
      <c r="F325">
        <v>45</v>
      </c>
      <c r="G325">
        <v>45</v>
      </c>
      <c r="H325">
        <v>119284.04</v>
      </c>
      <c r="I325" t="str">
        <f>INDEX(T_NPI_REF[Classification],MATCH(T_PROF[[#This Row],[npi_prof_class_Cd]],T_NPI_REF[Code],0))</f>
        <v>Allergy &amp; Immunology</v>
      </c>
      <c r="J325">
        <f>INDEX(T_NPI_REF[Specialization],MATCH(T_PROF[[#This Row],[npi_prof_class_Cd]],T_NPI_REF[Code],0))</f>
        <v>0</v>
      </c>
    </row>
    <row r="326" spans="1:10" x14ac:dyDescent="0.35">
      <c r="A326">
        <v>0</v>
      </c>
      <c r="B326">
        <v>1215001375</v>
      </c>
      <c r="C326" t="s">
        <v>351</v>
      </c>
      <c r="D326">
        <v>2021</v>
      </c>
      <c r="E326">
        <v>1</v>
      </c>
      <c r="F326">
        <v>1</v>
      </c>
      <c r="G326">
        <v>1</v>
      </c>
      <c r="H326">
        <v>1720.75</v>
      </c>
      <c r="I326" t="str">
        <f>INDEX(T_NPI_REF[Classification],MATCH(T_PROF[[#This Row],[npi_prof_class_Cd]],T_NPI_REF[Code],0))</f>
        <v>Obstetrics &amp; Gynecology</v>
      </c>
      <c r="J326">
        <f>INDEX(T_NPI_REF[Specialization],MATCH(T_PROF[[#This Row],[npi_prof_class_Cd]],T_NPI_REF[Code],0))</f>
        <v>0</v>
      </c>
    </row>
    <row r="327" spans="1:10" x14ac:dyDescent="0.35">
      <c r="A327">
        <v>0</v>
      </c>
      <c r="B327">
        <v>1831169432</v>
      </c>
      <c r="C327" t="s">
        <v>351</v>
      </c>
      <c r="D327">
        <v>2019</v>
      </c>
      <c r="E327">
        <v>5</v>
      </c>
      <c r="F327">
        <v>5</v>
      </c>
      <c r="G327">
        <v>5</v>
      </c>
      <c r="H327">
        <v>1876.14</v>
      </c>
      <c r="I327" t="str">
        <f>INDEX(T_NPI_REF[Classification],MATCH(T_PROF[[#This Row],[npi_prof_class_Cd]],T_NPI_REF[Code],0))</f>
        <v>Obstetrics &amp; Gynecology</v>
      </c>
      <c r="J327">
        <f>INDEX(T_NPI_REF[Specialization],MATCH(T_PROF[[#This Row],[npi_prof_class_Cd]],T_NPI_REF[Code],0))</f>
        <v>0</v>
      </c>
    </row>
    <row r="328" spans="1:10" x14ac:dyDescent="0.35">
      <c r="A328">
        <v>0</v>
      </c>
      <c r="B328">
        <v>1629074901</v>
      </c>
      <c r="C328" t="s">
        <v>356</v>
      </c>
      <c r="D328">
        <v>2019</v>
      </c>
      <c r="E328">
        <v>1</v>
      </c>
      <c r="F328">
        <v>1</v>
      </c>
      <c r="G328">
        <v>1</v>
      </c>
      <c r="H328">
        <v>0</v>
      </c>
      <c r="I328" t="str">
        <f>INDEX(T_NPI_REF[Classification],MATCH(T_PROF[[#This Row],[npi_prof_class_Cd]],T_NPI_REF[Code],0))</f>
        <v>Obstetrics &amp; Gynecology</v>
      </c>
      <c r="J328" t="str">
        <f>INDEX(T_NPI_REF[Specialization],MATCH(T_PROF[[#This Row],[npi_prof_class_Cd]],T_NPI_REF[Code],0))</f>
        <v>Maternal &amp; Fetal Medicine</v>
      </c>
    </row>
    <row r="329" spans="1:10" x14ac:dyDescent="0.35">
      <c r="A329">
        <v>1</v>
      </c>
      <c r="B329">
        <v>1427232545</v>
      </c>
      <c r="C329" t="s">
        <v>351</v>
      </c>
      <c r="D329">
        <v>2021</v>
      </c>
      <c r="E329">
        <v>5</v>
      </c>
      <c r="F329">
        <v>5</v>
      </c>
      <c r="G329">
        <v>5</v>
      </c>
      <c r="H329">
        <v>10048.6</v>
      </c>
      <c r="I329" t="str">
        <f>INDEX(T_NPI_REF[Classification],MATCH(T_PROF[[#This Row],[npi_prof_class_Cd]],T_NPI_REF[Code],0))</f>
        <v>Obstetrics &amp; Gynecology</v>
      </c>
      <c r="J329">
        <f>INDEX(T_NPI_REF[Specialization],MATCH(T_PROF[[#This Row],[npi_prof_class_Cd]],T_NPI_REF[Code],0))</f>
        <v>0</v>
      </c>
    </row>
    <row r="330" spans="1:10" x14ac:dyDescent="0.35">
      <c r="A330">
        <v>1</v>
      </c>
      <c r="B330">
        <v>1497702294</v>
      </c>
      <c r="C330" t="s">
        <v>351</v>
      </c>
      <c r="D330">
        <v>2021</v>
      </c>
      <c r="E330">
        <v>14</v>
      </c>
      <c r="F330">
        <v>14</v>
      </c>
      <c r="G330">
        <v>14</v>
      </c>
      <c r="H330">
        <v>24511.62</v>
      </c>
      <c r="I330" t="str">
        <f>INDEX(T_NPI_REF[Classification],MATCH(T_PROF[[#This Row],[npi_prof_class_Cd]],T_NPI_REF[Code],0))</f>
        <v>Obstetrics &amp; Gynecology</v>
      </c>
      <c r="J330">
        <f>INDEX(T_NPI_REF[Specialization],MATCH(T_PROF[[#This Row],[npi_prof_class_Cd]],T_NPI_REF[Code],0))</f>
        <v>0</v>
      </c>
    </row>
    <row r="331" spans="1:10" x14ac:dyDescent="0.35">
      <c r="A331">
        <v>1</v>
      </c>
      <c r="B331">
        <v>1669615605</v>
      </c>
      <c r="C331" t="s">
        <v>351</v>
      </c>
      <c r="D331">
        <v>2020</v>
      </c>
      <c r="E331">
        <v>51</v>
      </c>
      <c r="F331">
        <v>51</v>
      </c>
      <c r="G331">
        <v>51</v>
      </c>
      <c r="H331">
        <v>90780.160000000003</v>
      </c>
      <c r="I331" t="str">
        <f>INDEX(T_NPI_REF[Classification],MATCH(T_PROF[[#This Row],[npi_prof_class_Cd]],T_NPI_REF[Code],0))</f>
        <v>Obstetrics &amp; Gynecology</v>
      </c>
      <c r="J331">
        <f>INDEX(T_NPI_REF[Specialization],MATCH(T_PROF[[#This Row],[npi_prof_class_Cd]],T_NPI_REF[Code],0))</f>
        <v>0</v>
      </c>
    </row>
    <row r="332" spans="1:10" x14ac:dyDescent="0.35">
      <c r="A332">
        <v>1</v>
      </c>
      <c r="B332">
        <v>1871003525</v>
      </c>
      <c r="C332" t="s">
        <v>357</v>
      </c>
      <c r="D332">
        <v>2021</v>
      </c>
      <c r="E332">
        <v>6</v>
      </c>
      <c r="F332">
        <v>6</v>
      </c>
      <c r="G332">
        <v>5</v>
      </c>
      <c r="H332">
        <v>52910.43</v>
      </c>
      <c r="I332" t="str">
        <f>INDEX(T_NPI_REF[Classification],MATCH(T_PROF[[#This Row],[npi_prof_class_Cd]],T_NPI_REF[Code],0))</f>
        <v>Advanced Practice Midwife</v>
      </c>
      <c r="J332">
        <f>INDEX(T_NPI_REF[Specialization],MATCH(T_PROF[[#This Row],[npi_prof_class_Cd]],T_NPI_REF[Code],0))</f>
        <v>0</v>
      </c>
    </row>
    <row r="333" spans="1:10" x14ac:dyDescent="0.35">
      <c r="A333">
        <v>1</v>
      </c>
      <c r="B333">
        <v>1356380489</v>
      </c>
      <c r="C333" t="s">
        <v>351</v>
      </c>
      <c r="D333">
        <v>2020</v>
      </c>
      <c r="E333">
        <v>2</v>
      </c>
      <c r="F333">
        <v>2</v>
      </c>
      <c r="G333">
        <v>2</v>
      </c>
      <c r="H333">
        <v>3441.5</v>
      </c>
      <c r="I333" t="str">
        <f>INDEX(T_NPI_REF[Classification],MATCH(T_PROF[[#This Row],[npi_prof_class_Cd]],T_NPI_REF[Code],0))</f>
        <v>Obstetrics &amp; Gynecology</v>
      </c>
      <c r="J333">
        <f>INDEX(T_NPI_REF[Specialization],MATCH(T_PROF[[#This Row],[npi_prof_class_Cd]],T_NPI_REF[Code],0))</f>
        <v>0</v>
      </c>
    </row>
    <row r="334" spans="1:10" x14ac:dyDescent="0.35">
      <c r="A334">
        <v>0</v>
      </c>
      <c r="B334">
        <v>1396912903</v>
      </c>
      <c r="C334" t="s">
        <v>358</v>
      </c>
      <c r="D334">
        <v>2021</v>
      </c>
      <c r="E334">
        <v>1</v>
      </c>
      <c r="F334">
        <v>1</v>
      </c>
      <c r="G334">
        <v>1</v>
      </c>
      <c r="H334">
        <v>1720.75</v>
      </c>
      <c r="I334" t="str">
        <f>INDEX(T_NPI_REF[Classification],MATCH(T_PROF[[#This Row],[npi_prof_class_Cd]],T_NPI_REF[Code],0))</f>
        <v>Obstetrics &amp; Gynecology</v>
      </c>
      <c r="J334" t="str">
        <f>INDEX(T_NPI_REF[Specialization],MATCH(T_PROF[[#This Row],[npi_prof_class_Cd]],T_NPI_REF[Code],0))</f>
        <v>Gynecology</v>
      </c>
    </row>
    <row r="335" spans="1:10" x14ac:dyDescent="0.35">
      <c r="A335">
        <v>1</v>
      </c>
      <c r="B335">
        <v>1841563277</v>
      </c>
      <c r="C335" t="s">
        <v>352</v>
      </c>
      <c r="D335">
        <v>2019</v>
      </c>
      <c r="E335">
        <v>2</v>
      </c>
      <c r="F335">
        <v>2</v>
      </c>
      <c r="G335">
        <v>2</v>
      </c>
      <c r="H335">
        <v>6600</v>
      </c>
      <c r="I335" t="str">
        <f>INDEX(T_NPI_REF[Classification],MATCH(T_PROF[[#This Row],[npi_prof_class_Cd]],T_NPI_REF[Code],0))</f>
        <v>Specialist</v>
      </c>
      <c r="J335">
        <f>INDEX(T_NPI_REF[Specialization],MATCH(T_PROF[[#This Row],[npi_prof_class_Cd]],T_NPI_REF[Code],0))</f>
        <v>0</v>
      </c>
    </row>
    <row r="336" spans="1:10" x14ac:dyDescent="0.35">
      <c r="A336">
        <v>1</v>
      </c>
      <c r="B336">
        <v>1194796482</v>
      </c>
      <c r="C336" t="s">
        <v>351</v>
      </c>
      <c r="D336">
        <v>2019</v>
      </c>
      <c r="E336">
        <v>1</v>
      </c>
      <c r="F336">
        <v>1</v>
      </c>
      <c r="G336">
        <v>1</v>
      </c>
      <c r="H336">
        <v>2028.77</v>
      </c>
      <c r="I336" t="str">
        <f>INDEX(T_NPI_REF[Classification],MATCH(T_PROF[[#This Row],[npi_prof_class_Cd]],T_NPI_REF[Code],0))</f>
        <v>Obstetrics &amp; Gynecology</v>
      </c>
      <c r="J336">
        <f>INDEX(T_NPI_REF[Specialization],MATCH(T_PROF[[#This Row],[npi_prof_class_Cd]],T_NPI_REF[Code],0))</f>
        <v>0</v>
      </c>
    </row>
    <row r="337" spans="1:10" x14ac:dyDescent="0.35">
      <c r="A337">
        <v>1</v>
      </c>
      <c r="B337">
        <v>1992897409</v>
      </c>
      <c r="C337" t="s">
        <v>351</v>
      </c>
      <c r="D337">
        <v>2020</v>
      </c>
      <c r="E337">
        <v>31</v>
      </c>
      <c r="F337">
        <v>31</v>
      </c>
      <c r="G337">
        <v>31</v>
      </c>
      <c r="H337">
        <v>54014.85</v>
      </c>
      <c r="I337" t="str">
        <f>INDEX(T_NPI_REF[Classification],MATCH(T_PROF[[#This Row],[npi_prof_class_Cd]],T_NPI_REF[Code],0))</f>
        <v>Obstetrics &amp; Gynecology</v>
      </c>
      <c r="J337">
        <f>INDEX(T_NPI_REF[Specialization],MATCH(T_PROF[[#This Row],[npi_prof_class_Cd]],T_NPI_REF[Code],0))</f>
        <v>0</v>
      </c>
    </row>
    <row r="338" spans="1:10" x14ac:dyDescent="0.35">
      <c r="A338">
        <v>1</v>
      </c>
      <c r="B338">
        <v>1750371522</v>
      </c>
      <c r="C338" t="s">
        <v>353</v>
      </c>
      <c r="D338">
        <v>2019</v>
      </c>
      <c r="E338">
        <v>1</v>
      </c>
      <c r="F338">
        <v>1</v>
      </c>
      <c r="G338">
        <v>1</v>
      </c>
      <c r="H338">
        <v>1720.75</v>
      </c>
      <c r="I338" t="str">
        <f>INDEX(T_NPI_REF[Classification],MATCH(T_PROF[[#This Row],[npi_prof_class_Cd]],T_NPI_REF[Code],0))</f>
        <v>General Acute Care Hospital</v>
      </c>
      <c r="J338">
        <f>INDEX(T_NPI_REF[Specialization],MATCH(T_PROF[[#This Row],[npi_prof_class_Cd]],T_NPI_REF[Code],0))</f>
        <v>0</v>
      </c>
    </row>
    <row r="339" spans="1:10" x14ac:dyDescent="0.35">
      <c r="A339">
        <v>1</v>
      </c>
      <c r="B339">
        <v>1043394745</v>
      </c>
      <c r="C339" t="s">
        <v>353</v>
      </c>
      <c r="D339">
        <v>2020</v>
      </c>
      <c r="E339">
        <v>70</v>
      </c>
      <c r="F339">
        <v>70</v>
      </c>
      <c r="G339">
        <v>70</v>
      </c>
      <c r="H339">
        <v>126821.57</v>
      </c>
      <c r="I339" t="str">
        <f>INDEX(T_NPI_REF[Classification],MATCH(T_PROF[[#This Row],[npi_prof_class_Cd]],T_NPI_REF[Code],0))</f>
        <v>General Acute Care Hospital</v>
      </c>
      <c r="J339">
        <f>INDEX(T_NPI_REF[Specialization],MATCH(T_PROF[[#This Row],[npi_prof_class_Cd]],T_NPI_REF[Code],0))</f>
        <v>0</v>
      </c>
    </row>
    <row r="340" spans="1:10" x14ac:dyDescent="0.35">
      <c r="A340">
        <v>1</v>
      </c>
      <c r="B340">
        <v>1265591432</v>
      </c>
      <c r="C340" t="s">
        <v>367</v>
      </c>
      <c r="D340">
        <v>2020</v>
      </c>
      <c r="E340">
        <v>26</v>
      </c>
      <c r="F340">
        <v>26</v>
      </c>
      <c r="G340">
        <v>26</v>
      </c>
      <c r="H340">
        <v>108193.59</v>
      </c>
      <c r="I340" t="str">
        <f>INDEX(T_NPI_REF[Classification],MATCH(T_PROF[[#This Row],[npi_prof_class_Cd]],T_NPI_REF[Code],0))</f>
        <v>Midwife</v>
      </c>
      <c r="J340">
        <f>INDEX(T_NPI_REF[Specialization],MATCH(T_PROF[[#This Row],[npi_prof_class_Cd]],T_NPI_REF[Code],0))</f>
        <v>0</v>
      </c>
    </row>
    <row r="341" spans="1:10" x14ac:dyDescent="0.35">
      <c r="A341">
        <v>1</v>
      </c>
      <c r="B341">
        <v>1265591432</v>
      </c>
      <c r="C341" t="s">
        <v>367</v>
      </c>
      <c r="D341">
        <v>2019</v>
      </c>
      <c r="E341">
        <v>15</v>
      </c>
      <c r="F341">
        <v>15</v>
      </c>
      <c r="G341">
        <v>15</v>
      </c>
      <c r="H341">
        <v>60283.39</v>
      </c>
      <c r="I341" t="str">
        <f>INDEX(T_NPI_REF[Classification],MATCH(T_PROF[[#This Row],[npi_prof_class_Cd]],T_NPI_REF[Code],0))</f>
        <v>Midwife</v>
      </c>
      <c r="J341">
        <f>INDEX(T_NPI_REF[Specialization],MATCH(T_PROF[[#This Row],[npi_prof_class_Cd]],T_NPI_REF[Code],0))</f>
        <v>0</v>
      </c>
    </row>
    <row r="342" spans="1:10" x14ac:dyDescent="0.35">
      <c r="A342">
        <v>1</v>
      </c>
      <c r="B342">
        <v>1891112520</v>
      </c>
      <c r="C342" t="s">
        <v>351</v>
      </c>
      <c r="D342">
        <v>2020</v>
      </c>
      <c r="E342">
        <v>7</v>
      </c>
      <c r="F342">
        <v>7</v>
      </c>
      <c r="G342">
        <v>7</v>
      </c>
      <c r="H342">
        <v>14982.52</v>
      </c>
      <c r="I342" t="str">
        <f>INDEX(T_NPI_REF[Classification],MATCH(T_PROF[[#This Row],[npi_prof_class_Cd]],T_NPI_REF[Code],0))</f>
        <v>Obstetrics &amp; Gynecology</v>
      </c>
      <c r="J342">
        <f>INDEX(T_NPI_REF[Specialization],MATCH(T_PROF[[#This Row],[npi_prof_class_Cd]],T_NPI_REF[Code],0))</f>
        <v>0</v>
      </c>
    </row>
    <row r="343" spans="1:10" x14ac:dyDescent="0.35">
      <c r="A343">
        <v>0</v>
      </c>
      <c r="B343">
        <v>1154632966</v>
      </c>
      <c r="C343" t="s">
        <v>351</v>
      </c>
      <c r="D343">
        <v>2020</v>
      </c>
      <c r="E343">
        <v>1</v>
      </c>
      <c r="F343">
        <v>1</v>
      </c>
      <c r="G343">
        <v>1</v>
      </c>
      <c r="H343">
        <v>1720.75</v>
      </c>
      <c r="I343" t="str">
        <f>INDEX(T_NPI_REF[Classification],MATCH(T_PROF[[#This Row],[npi_prof_class_Cd]],T_NPI_REF[Code],0))</f>
        <v>Obstetrics &amp; Gynecology</v>
      </c>
      <c r="J343">
        <f>INDEX(T_NPI_REF[Specialization],MATCH(T_PROF[[#This Row],[npi_prof_class_Cd]],T_NPI_REF[Code],0))</f>
        <v>0</v>
      </c>
    </row>
    <row r="344" spans="1:10" x14ac:dyDescent="0.35">
      <c r="A344">
        <v>1</v>
      </c>
      <c r="B344">
        <v>1114980299</v>
      </c>
      <c r="C344" t="s">
        <v>351</v>
      </c>
      <c r="D344">
        <v>2019</v>
      </c>
      <c r="E344">
        <v>36</v>
      </c>
      <c r="F344">
        <v>36</v>
      </c>
      <c r="G344">
        <v>36</v>
      </c>
      <c r="H344">
        <v>63754.42</v>
      </c>
      <c r="I344" t="str">
        <f>INDEX(T_NPI_REF[Classification],MATCH(T_PROF[[#This Row],[npi_prof_class_Cd]],T_NPI_REF[Code],0))</f>
        <v>Obstetrics &amp; Gynecology</v>
      </c>
      <c r="J344">
        <f>INDEX(T_NPI_REF[Specialization],MATCH(T_PROF[[#This Row],[npi_prof_class_Cd]],T_NPI_REF[Code],0))</f>
        <v>0</v>
      </c>
    </row>
    <row r="345" spans="1:10" x14ac:dyDescent="0.35">
      <c r="A345">
        <v>0</v>
      </c>
      <c r="B345">
        <v>1982653457</v>
      </c>
      <c r="C345" t="s">
        <v>351</v>
      </c>
      <c r="D345">
        <v>2019</v>
      </c>
      <c r="E345">
        <v>8</v>
      </c>
      <c r="F345">
        <v>8</v>
      </c>
      <c r="G345">
        <v>8</v>
      </c>
      <c r="H345">
        <v>7632.12</v>
      </c>
      <c r="I345" t="str">
        <f>INDEX(T_NPI_REF[Classification],MATCH(T_PROF[[#This Row],[npi_prof_class_Cd]],T_NPI_REF[Code],0))</f>
        <v>Obstetrics &amp; Gynecology</v>
      </c>
      <c r="J345">
        <f>INDEX(T_NPI_REF[Specialization],MATCH(T_PROF[[#This Row],[npi_prof_class_Cd]],T_NPI_REF[Code],0))</f>
        <v>0</v>
      </c>
    </row>
    <row r="346" spans="1:10" x14ac:dyDescent="0.35">
      <c r="A346">
        <v>0</v>
      </c>
      <c r="B346">
        <v>1497752935</v>
      </c>
      <c r="C346" t="s">
        <v>352</v>
      </c>
      <c r="D346">
        <v>2020</v>
      </c>
      <c r="E346">
        <v>2</v>
      </c>
      <c r="F346">
        <v>2</v>
      </c>
      <c r="G346">
        <v>2</v>
      </c>
      <c r="H346">
        <v>1720.75</v>
      </c>
      <c r="I346" t="str">
        <f>INDEX(T_NPI_REF[Classification],MATCH(T_PROF[[#This Row],[npi_prof_class_Cd]],T_NPI_REF[Code],0))</f>
        <v>Specialist</v>
      </c>
      <c r="J346">
        <f>INDEX(T_NPI_REF[Specialization],MATCH(T_PROF[[#This Row],[npi_prof_class_Cd]],T_NPI_REF[Code],0))</f>
        <v>0</v>
      </c>
    </row>
    <row r="347" spans="1:10" x14ac:dyDescent="0.35">
      <c r="A347">
        <v>0</v>
      </c>
      <c r="B347">
        <v>1447223946</v>
      </c>
      <c r="C347" t="s">
        <v>357</v>
      </c>
      <c r="D347">
        <v>2019</v>
      </c>
      <c r="E347">
        <v>3</v>
      </c>
      <c r="F347">
        <v>3</v>
      </c>
      <c r="G347">
        <v>3</v>
      </c>
      <c r="H347">
        <v>3317.13</v>
      </c>
      <c r="I347" t="str">
        <f>INDEX(T_NPI_REF[Classification],MATCH(T_PROF[[#This Row],[npi_prof_class_Cd]],T_NPI_REF[Code],0))</f>
        <v>Advanced Practice Midwife</v>
      </c>
      <c r="J347">
        <f>INDEX(T_NPI_REF[Specialization],MATCH(T_PROF[[#This Row],[npi_prof_class_Cd]],T_NPI_REF[Code],0))</f>
        <v>0</v>
      </c>
    </row>
    <row r="348" spans="1:10" x14ac:dyDescent="0.35">
      <c r="A348">
        <v>0</v>
      </c>
      <c r="B348">
        <v>1053522326</v>
      </c>
      <c r="C348" t="s">
        <v>351</v>
      </c>
      <c r="D348">
        <v>2021</v>
      </c>
      <c r="E348">
        <v>1</v>
      </c>
      <c r="F348">
        <v>1</v>
      </c>
      <c r="G348">
        <v>1</v>
      </c>
      <c r="H348">
        <v>1720.75</v>
      </c>
      <c r="I348" t="str">
        <f>INDEX(T_NPI_REF[Classification],MATCH(T_PROF[[#This Row],[npi_prof_class_Cd]],T_NPI_REF[Code],0))</f>
        <v>Obstetrics &amp; Gynecology</v>
      </c>
      <c r="J348">
        <f>INDEX(T_NPI_REF[Specialization],MATCH(T_PROF[[#This Row],[npi_prof_class_Cd]],T_NPI_REF[Code],0))</f>
        <v>0</v>
      </c>
    </row>
    <row r="349" spans="1:10" x14ac:dyDescent="0.35">
      <c r="A349">
        <v>1</v>
      </c>
      <c r="B349">
        <v>1497081962</v>
      </c>
      <c r="C349" t="s">
        <v>357</v>
      </c>
      <c r="D349">
        <v>2019</v>
      </c>
      <c r="E349">
        <v>2</v>
      </c>
      <c r="F349">
        <v>2</v>
      </c>
      <c r="G349">
        <v>2</v>
      </c>
      <c r="H349">
        <v>8800</v>
      </c>
      <c r="I349" t="str">
        <f>INDEX(T_NPI_REF[Classification],MATCH(T_PROF[[#This Row],[npi_prof_class_Cd]],T_NPI_REF[Code],0))</f>
        <v>Advanced Practice Midwife</v>
      </c>
      <c r="J349">
        <f>INDEX(T_NPI_REF[Specialization],MATCH(T_PROF[[#This Row],[npi_prof_class_Cd]],T_NPI_REF[Code],0))</f>
        <v>0</v>
      </c>
    </row>
    <row r="350" spans="1:10" x14ac:dyDescent="0.35">
      <c r="A350">
        <v>1</v>
      </c>
      <c r="B350">
        <v>1760570709</v>
      </c>
      <c r="C350" t="s">
        <v>351</v>
      </c>
      <c r="D350">
        <v>2020</v>
      </c>
      <c r="E350">
        <v>7</v>
      </c>
      <c r="F350">
        <v>7</v>
      </c>
      <c r="G350">
        <v>7</v>
      </c>
      <c r="H350">
        <v>24395</v>
      </c>
      <c r="I350" t="str">
        <f>INDEX(T_NPI_REF[Classification],MATCH(T_PROF[[#This Row],[npi_prof_class_Cd]],T_NPI_REF[Code],0))</f>
        <v>Obstetrics &amp; Gynecology</v>
      </c>
      <c r="J350">
        <f>INDEX(T_NPI_REF[Specialization],MATCH(T_PROF[[#This Row],[npi_prof_class_Cd]],T_NPI_REF[Code],0))</f>
        <v>0</v>
      </c>
    </row>
    <row r="351" spans="1:10" x14ac:dyDescent="0.35">
      <c r="A351">
        <v>0</v>
      </c>
      <c r="B351">
        <v>1093707572</v>
      </c>
      <c r="C351" t="s">
        <v>351</v>
      </c>
      <c r="D351">
        <v>2019</v>
      </c>
      <c r="E351">
        <v>1</v>
      </c>
      <c r="F351">
        <v>1</v>
      </c>
      <c r="G351">
        <v>1</v>
      </c>
      <c r="H351">
        <v>1720.75</v>
      </c>
      <c r="I351" t="str">
        <f>INDEX(T_NPI_REF[Classification],MATCH(T_PROF[[#This Row],[npi_prof_class_Cd]],T_NPI_REF[Code],0))</f>
        <v>Obstetrics &amp; Gynecology</v>
      </c>
      <c r="J351">
        <f>INDEX(T_NPI_REF[Specialization],MATCH(T_PROF[[#This Row],[npi_prof_class_Cd]],T_NPI_REF[Code],0))</f>
        <v>0</v>
      </c>
    </row>
    <row r="352" spans="1:10" x14ac:dyDescent="0.35">
      <c r="A352">
        <v>1</v>
      </c>
      <c r="B352">
        <v>1790089464</v>
      </c>
      <c r="C352" t="s">
        <v>352</v>
      </c>
      <c r="D352">
        <v>2019</v>
      </c>
      <c r="E352">
        <v>2</v>
      </c>
      <c r="F352">
        <v>2</v>
      </c>
      <c r="G352">
        <v>2</v>
      </c>
      <c r="H352">
        <v>4019.44</v>
      </c>
      <c r="I352" t="str">
        <f>INDEX(T_NPI_REF[Classification],MATCH(T_PROF[[#This Row],[npi_prof_class_Cd]],T_NPI_REF[Code],0))</f>
        <v>Specialist</v>
      </c>
      <c r="J352">
        <f>INDEX(T_NPI_REF[Specialization],MATCH(T_PROF[[#This Row],[npi_prof_class_Cd]],T_NPI_REF[Code],0))</f>
        <v>0</v>
      </c>
    </row>
    <row r="353" spans="1:10" x14ac:dyDescent="0.35">
      <c r="A353">
        <v>1</v>
      </c>
      <c r="B353">
        <v>1043361256</v>
      </c>
      <c r="C353" t="s">
        <v>351</v>
      </c>
      <c r="D353">
        <v>2020</v>
      </c>
      <c r="E353">
        <v>1</v>
      </c>
      <c r="F353">
        <v>1</v>
      </c>
      <c r="G353">
        <v>1</v>
      </c>
      <c r="H353">
        <v>2082.0500000000002</v>
      </c>
      <c r="I353" t="str">
        <f>INDEX(T_NPI_REF[Classification],MATCH(T_PROF[[#This Row],[npi_prof_class_Cd]],T_NPI_REF[Code],0))</f>
        <v>Obstetrics &amp; Gynecology</v>
      </c>
      <c r="J353">
        <f>INDEX(T_NPI_REF[Specialization],MATCH(T_PROF[[#This Row],[npi_prof_class_Cd]],T_NPI_REF[Code],0))</f>
        <v>0</v>
      </c>
    </row>
    <row r="354" spans="1:10" x14ac:dyDescent="0.35">
      <c r="A354">
        <v>0</v>
      </c>
      <c r="B354">
        <v>1730179037</v>
      </c>
      <c r="C354" t="s">
        <v>351</v>
      </c>
      <c r="D354">
        <v>2019</v>
      </c>
      <c r="E354">
        <v>1</v>
      </c>
      <c r="F354">
        <v>1</v>
      </c>
      <c r="G354">
        <v>1</v>
      </c>
      <c r="H354">
        <v>0</v>
      </c>
      <c r="I354" t="str">
        <f>INDEX(T_NPI_REF[Classification],MATCH(T_PROF[[#This Row],[npi_prof_class_Cd]],T_NPI_REF[Code],0))</f>
        <v>Obstetrics &amp; Gynecology</v>
      </c>
      <c r="J354">
        <f>INDEX(T_NPI_REF[Specialization],MATCH(T_PROF[[#This Row],[npi_prof_class_Cd]],T_NPI_REF[Code],0))</f>
        <v>0</v>
      </c>
    </row>
    <row r="355" spans="1:10" x14ac:dyDescent="0.35">
      <c r="A355">
        <v>1</v>
      </c>
      <c r="B355">
        <v>1629087580</v>
      </c>
      <c r="C355" t="s">
        <v>353</v>
      </c>
      <c r="D355">
        <v>2020</v>
      </c>
      <c r="E355">
        <v>14</v>
      </c>
      <c r="F355">
        <v>14</v>
      </c>
      <c r="G355">
        <v>14</v>
      </c>
      <c r="H355">
        <v>14247.85</v>
      </c>
      <c r="I355" t="str">
        <f>INDEX(T_NPI_REF[Classification],MATCH(T_PROF[[#This Row],[npi_prof_class_Cd]],T_NPI_REF[Code],0))</f>
        <v>General Acute Care Hospital</v>
      </c>
      <c r="J355">
        <f>INDEX(T_NPI_REF[Specialization],MATCH(T_PROF[[#This Row],[npi_prof_class_Cd]],T_NPI_REF[Code],0))</f>
        <v>0</v>
      </c>
    </row>
    <row r="356" spans="1:10" x14ac:dyDescent="0.35">
      <c r="A356">
        <v>0</v>
      </c>
      <c r="B356">
        <v>1013237601</v>
      </c>
      <c r="C356" t="s">
        <v>351</v>
      </c>
      <c r="D356">
        <v>2020</v>
      </c>
      <c r="E356">
        <v>1</v>
      </c>
      <c r="F356">
        <v>1</v>
      </c>
      <c r="G356">
        <v>1</v>
      </c>
      <c r="H356">
        <v>0</v>
      </c>
      <c r="I356" t="str">
        <f>INDEX(T_NPI_REF[Classification],MATCH(T_PROF[[#This Row],[npi_prof_class_Cd]],T_NPI_REF[Code],0))</f>
        <v>Obstetrics &amp; Gynecology</v>
      </c>
      <c r="J356">
        <f>INDEX(T_NPI_REF[Specialization],MATCH(T_PROF[[#This Row],[npi_prof_class_Cd]],T_NPI_REF[Code],0))</f>
        <v>0</v>
      </c>
    </row>
    <row r="357" spans="1:10" x14ac:dyDescent="0.35">
      <c r="A357">
        <v>1</v>
      </c>
      <c r="B357">
        <v>1346200912</v>
      </c>
      <c r="C357" t="s">
        <v>351</v>
      </c>
      <c r="D357">
        <v>2020</v>
      </c>
      <c r="E357">
        <v>2</v>
      </c>
      <c r="F357">
        <v>2</v>
      </c>
      <c r="G357">
        <v>2</v>
      </c>
      <c r="H357">
        <v>3861.11</v>
      </c>
      <c r="I357" t="str">
        <f>INDEX(T_NPI_REF[Classification],MATCH(T_PROF[[#This Row],[npi_prof_class_Cd]],T_NPI_REF[Code],0))</f>
        <v>Obstetrics &amp; Gynecology</v>
      </c>
      <c r="J357">
        <f>INDEX(T_NPI_REF[Specialization],MATCH(T_PROF[[#This Row],[npi_prof_class_Cd]],T_NPI_REF[Code],0))</f>
        <v>0</v>
      </c>
    </row>
    <row r="358" spans="1:10" x14ac:dyDescent="0.35">
      <c r="A358">
        <v>1</v>
      </c>
      <c r="B358">
        <v>1689669079</v>
      </c>
      <c r="C358" t="s">
        <v>363</v>
      </c>
      <c r="D358">
        <v>2021</v>
      </c>
      <c r="E358">
        <v>10</v>
      </c>
      <c r="F358">
        <v>10</v>
      </c>
      <c r="G358">
        <v>10</v>
      </c>
      <c r="H358">
        <v>25000</v>
      </c>
      <c r="I358" t="str">
        <f>INDEX(T_NPI_REF[Classification],MATCH(T_PROF[[#This Row],[npi_prof_class_Cd]],T_NPI_REF[Code],0))</f>
        <v>Clinic/Center</v>
      </c>
      <c r="J358" t="str">
        <f>INDEX(T_NPI_REF[Specialization],MATCH(T_PROF[[#This Row],[npi_prof_class_Cd]],T_NPI_REF[Code],0))</f>
        <v>Federally Qualified Health Center (FQHC)</v>
      </c>
    </row>
    <row r="359" spans="1:10" x14ac:dyDescent="0.35">
      <c r="A359">
        <v>0</v>
      </c>
      <c r="B359">
        <v>1457383838</v>
      </c>
      <c r="C359" t="s">
        <v>351</v>
      </c>
      <c r="D359">
        <v>2020</v>
      </c>
      <c r="E359">
        <v>4</v>
      </c>
      <c r="F359">
        <v>4</v>
      </c>
      <c r="G359">
        <v>4</v>
      </c>
      <c r="H359">
        <v>3871.69</v>
      </c>
      <c r="I359" t="str">
        <f>INDEX(T_NPI_REF[Classification],MATCH(T_PROF[[#This Row],[npi_prof_class_Cd]],T_NPI_REF[Code],0))</f>
        <v>Obstetrics &amp; Gynecology</v>
      </c>
      <c r="J359">
        <f>INDEX(T_NPI_REF[Specialization],MATCH(T_PROF[[#This Row],[npi_prof_class_Cd]],T_NPI_REF[Code],0))</f>
        <v>0</v>
      </c>
    </row>
    <row r="360" spans="1:10" x14ac:dyDescent="0.35">
      <c r="A360">
        <v>1</v>
      </c>
      <c r="B360">
        <v>1255439113</v>
      </c>
      <c r="C360" t="s">
        <v>351</v>
      </c>
      <c r="D360">
        <v>2019</v>
      </c>
      <c r="E360">
        <v>4</v>
      </c>
      <c r="F360">
        <v>4</v>
      </c>
      <c r="G360">
        <v>4</v>
      </c>
      <c r="H360">
        <v>8038.88</v>
      </c>
      <c r="I360" t="str">
        <f>INDEX(T_NPI_REF[Classification],MATCH(T_PROF[[#This Row],[npi_prof_class_Cd]],T_NPI_REF[Code],0))</f>
        <v>Obstetrics &amp; Gynecology</v>
      </c>
      <c r="J360">
        <f>INDEX(T_NPI_REF[Specialization],MATCH(T_PROF[[#This Row],[npi_prof_class_Cd]],T_NPI_REF[Code],0))</f>
        <v>0</v>
      </c>
    </row>
    <row r="361" spans="1:10" x14ac:dyDescent="0.35">
      <c r="A361">
        <v>1</v>
      </c>
      <c r="B361">
        <v>1386951762</v>
      </c>
      <c r="C361" t="s">
        <v>362</v>
      </c>
      <c r="D361">
        <v>2020</v>
      </c>
      <c r="E361">
        <v>18</v>
      </c>
      <c r="F361">
        <v>18</v>
      </c>
      <c r="G361">
        <v>18</v>
      </c>
      <c r="H361">
        <v>37668.93</v>
      </c>
      <c r="I361" t="str">
        <f>INDEX(T_NPI_REF[Classification],MATCH(T_PROF[[#This Row],[npi_prof_class_Cd]],T_NPI_REF[Code],0))</f>
        <v>General Practice</v>
      </c>
      <c r="J361">
        <f>INDEX(T_NPI_REF[Specialization],MATCH(T_PROF[[#This Row],[npi_prof_class_Cd]],T_NPI_REF[Code],0))</f>
        <v>0</v>
      </c>
    </row>
    <row r="362" spans="1:10" x14ac:dyDescent="0.35">
      <c r="A362">
        <v>1</v>
      </c>
      <c r="B362">
        <v>1205865789</v>
      </c>
      <c r="C362" t="s">
        <v>353</v>
      </c>
      <c r="D362">
        <v>2021</v>
      </c>
      <c r="E362">
        <v>14</v>
      </c>
      <c r="F362">
        <v>14</v>
      </c>
      <c r="G362">
        <v>14</v>
      </c>
      <c r="H362">
        <v>29149.53</v>
      </c>
      <c r="I362" t="str">
        <f>INDEX(T_NPI_REF[Classification],MATCH(T_PROF[[#This Row],[npi_prof_class_Cd]],T_NPI_REF[Code],0))</f>
        <v>General Acute Care Hospital</v>
      </c>
      <c r="J362">
        <f>INDEX(T_NPI_REF[Specialization],MATCH(T_PROF[[#This Row],[npi_prof_class_Cd]],T_NPI_REF[Code],0))</f>
        <v>0</v>
      </c>
    </row>
    <row r="363" spans="1:10" x14ac:dyDescent="0.35">
      <c r="A363">
        <v>0</v>
      </c>
      <c r="B363">
        <v>1710364864</v>
      </c>
      <c r="C363" t="s">
        <v>351</v>
      </c>
      <c r="D363">
        <v>2020</v>
      </c>
      <c r="E363">
        <v>1</v>
      </c>
      <c r="F363">
        <v>1</v>
      </c>
      <c r="G363">
        <v>1</v>
      </c>
      <c r="H363">
        <v>0</v>
      </c>
      <c r="I363" t="str">
        <f>INDEX(T_NPI_REF[Classification],MATCH(T_PROF[[#This Row],[npi_prof_class_Cd]],T_NPI_REF[Code],0))</f>
        <v>Obstetrics &amp; Gynecology</v>
      </c>
      <c r="J363">
        <f>INDEX(T_NPI_REF[Specialization],MATCH(T_PROF[[#This Row],[npi_prof_class_Cd]],T_NPI_REF[Code],0))</f>
        <v>0</v>
      </c>
    </row>
    <row r="364" spans="1:10" x14ac:dyDescent="0.35">
      <c r="A364">
        <v>1</v>
      </c>
      <c r="B364">
        <v>1184730111</v>
      </c>
      <c r="C364" t="s">
        <v>351</v>
      </c>
      <c r="D364">
        <v>2020</v>
      </c>
      <c r="E364">
        <v>3</v>
      </c>
      <c r="F364">
        <v>3</v>
      </c>
      <c r="G364">
        <v>3</v>
      </c>
      <c r="H364">
        <v>2580.5</v>
      </c>
      <c r="I364" t="str">
        <f>INDEX(T_NPI_REF[Classification],MATCH(T_PROF[[#This Row],[npi_prof_class_Cd]],T_NPI_REF[Code],0))</f>
        <v>Obstetrics &amp; Gynecology</v>
      </c>
      <c r="J364">
        <f>INDEX(T_NPI_REF[Specialization],MATCH(T_PROF[[#This Row],[npi_prof_class_Cd]],T_NPI_REF[Code],0))</f>
        <v>0</v>
      </c>
    </row>
    <row r="365" spans="1:10" x14ac:dyDescent="0.35">
      <c r="A365">
        <v>0</v>
      </c>
      <c r="B365">
        <v>1124117650</v>
      </c>
      <c r="C365" t="s">
        <v>356</v>
      </c>
      <c r="D365">
        <v>2019</v>
      </c>
      <c r="E365">
        <v>1</v>
      </c>
      <c r="F365">
        <v>1</v>
      </c>
      <c r="G365">
        <v>1</v>
      </c>
      <c r="H365">
        <v>1720.75</v>
      </c>
      <c r="I365" t="str">
        <f>INDEX(T_NPI_REF[Classification],MATCH(T_PROF[[#This Row],[npi_prof_class_Cd]],T_NPI_REF[Code],0))</f>
        <v>Obstetrics &amp; Gynecology</v>
      </c>
      <c r="J365" t="str">
        <f>INDEX(T_NPI_REF[Specialization],MATCH(T_PROF[[#This Row],[npi_prof_class_Cd]],T_NPI_REF[Code],0))</f>
        <v>Maternal &amp; Fetal Medicine</v>
      </c>
    </row>
    <row r="366" spans="1:10" x14ac:dyDescent="0.35">
      <c r="A366">
        <v>0</v>
      </c>
      <c r="B366">
        <v>1568602209</v>
      </c>
      <c r="C366" t="s">
        <v>351</v>
      </c>
      <c r="D366">
        <v>2021</v>
      </c>
      <c r="E366">
        <v>7</v>
      </c>
      <c r="F366">
        <v>7</v>
      </c>
      <c r="G366">
        <v>7</v>
      </c>
      <c r="H366">
        <v>6661.19</v>
      </c>
      <c r="I366" t="str">
        <f>INDEX(T_NPI_REF[Classification],MATCH(T_PROF[[#This Row],[npi_prof_class_Cd]],T_NPI_REF[Code],0))</f>
        <v>Obstetrics &amp; Gynecology</v>
      </c>
      <c r="J366">
        <f>INDEX(T_NPI_REF[Specialization],MATCH(T_PROF[[#This Row],[npi_prof_class_Cd]],T_NPI_REF[Code],0))</f>
        <v>0</v>
      </c>
    </row>
    <row r="367" spans="1:10" x14ac:dyDescent="0.35">
      <c r="A367">
        <v>1</v>
      </c>
      <c r="B367">
        <v>1265473847</v>
      </c>
      <c r="C367" t="s">
        <v>351</v>
      </c>
      <c r="D367">
        <v>2021</v>
      </c>
      <c r="E367">
        <v>1</v>
      </c>
      <c r="F367">
        <v>1</v>
      </c>
      <c r="G367">
        <v>1</v>
      </c>
      <c r="H367">
        <v>1300</v>
      </c>
      <c r="I367" t="str">
        <f>INDEX(T_NPI_REF[Classification],MATCH(T_PROF[[#This Row],[npi_prof_class_Cd]],T_NPI_REF[Code],0))</f>
        <v>Obstetrics &amp; Gynecology</v>
      </c>
      <c r="J367">
        <f>INDEX(T_NPI_REF[Specialization],MATCH(T_PROF[[#This Row],[npi_prof_class_Cd]],T_NPI_REF[Code],0))</f>
        <v>0</v>
      </c>
    </row>
    <row r="368" spans="1:10" x14ac:dyDescent="0.35">
      <c r="A368">
        <v>0</v>
      </c>
      <c r="B368">
        <v>1528134723</v>
      </c>
      <c r="C368" t="s">
        <v>351</v>
      </c>
      <c r="D368">
        <v>2019</v>
      </c>
      <c r="E368">
        <v>1</v>
      </c>
      <c r="F368">
        <v>1</v>
      </c>
      <c r="G368">
        <v>1</v>
      </c>
      <c r="H368">
        <v>0</v>
      </c>
      <c r="I368" t="str">
        <f>INDEX(T_NPI_REF[Classification],MATCH(T_PROF[[#This Row],[npi_prof_class_Cd]],T_NPI_REF[Code],0))</f>
        <v>Obstetrics &amp; Gynecology</v>
      </c>
      <c r="J368">
        <f>INDEX(T_NPI_REF[Specialization],MATCH(T_PROF[[#This Row],[npi_prof_class_Cd]],T_NPI_REF[Code],0))</f>
        <v>0</v>
      </c>
    </row>
    <row r="369" spans="1:10" x14ac:dyDescent="0.35">
      <c r="A369">
        <v>1</v>
      </c>
      <c r="B369">
        <v>1205903978</v>
      </c>
      <c r="C369" t="s">
        <v>351</v>
      </c>
      <c r="D369">
        <v>2020</v>
      </c>
      <c r="E369">
        <v>6</v>
      </c>
      <c r="F369">
        <v>6</v>
      </c>
      <c r="G369">
        <v>6</v>
      </c>
      <c r="H369">
        <v>12058.32</v>
      </c>
      <c r="I369" t="str">
        <f>INDEX(T_NPI_REF[Classification],MATCH(T_PROF[[#This Row],[npi_prof_class_Cd]],T_NPI_REF[Code],0))</f>
        <v>Obstetrics &amp; Gynecology</v>
      </c>
      <c r="J369">
        <f>INDEX(T_NPI_REF[Specialization],MATCH(T_PROF[[#This Row],[npi_prof_class_Cd]],T_NPI_REF[Code],0))</f>
        <v>0</v>
      </c>
    </row>
    <row r="370" spans="1:10" x14ac:dyDescent="0.35">
      <c r="A370">
        <v>0</v>
      </c>
      <c r="B370">
        <v>1952374050</v>
      </c>
      <c r="C370" t="s">
        <v>351</v>
      </c>
      <c r="D370">
        <v>2020</v>
      </c>
      <c r="E370">
        <v>1</v>
      </c>
      <c r="F370">
        <v>1</v>
      </c>
      <c r="G370">
        <v>1</v>
      </c>
      <c r="H370">
        <v>50.47</v>
      </c>
      <c r="I370" t="str">
        <f>INDEX(T_NPI_REF[Classification],MATCH(T_PROF[[#This Row],[npi_prof_class_Cd]],T_NPI_REF[Code],0))</f>
        <v>Obstetrics &amp; Gynecology</v>
      </c>
      <c r="J370">
        <f>INDEX(T_NPI_REF[Specialization],MATCH(T_PROF[[#This Row],[npi_prof_class_Cd]],T_NPI_REF[Code],0))</f>
        <v>0</v>
      </c>
    </row>
    <row r="371" spans="1:10" x14ac:dyDescent="0.35">
      <c r="A371">
        <v>1</v>
      </c>
      <c r="B371">
        <v>1972877017</v>
      </c>
      <c r="C371" t="s">
        <v>361</v>
      </c>
      <c r="D371">
        <v>2020</v>
      </c>
      <c r="E371">
        <v>31</v>
      </c>
      <c r="F371">
        <v>31</v>
      </c>
      <c r="G371">
        <v>31</v>
      </c>
      <c r="H371">
        <v>100068.6</v>
      </c>
      <c r="I371" t="str">
        <f>INDEX(T_NPI_REF[Classification],MATCH(T_PROF[[#This Row],[npi_prof_class_Cd]],T_NPI_REF[Code],0))</f>
        <v>Family Medicine</v>
      </c>
      <c r="J371">
        <f>INDEX(T_NPI_REF[Specialization],MATCH(T_PROF[[#This Row],[npi_prof_class_Cd]],T_NPI_REF[Code],0))</f>
        <v>0</v>
      </c>
    </row>
    <row r="372" spans="1:10" x14ac:dyDescent="0.35">
      <c r="A372">
        <v>1</v>
      </c>
      <c r="B372">
        <v>1083664221</v>
      </c>
      <c r="C372" t="s">
        <v>355</v>
      </c>
      <c r="D372">
        <v>2021</v>
      </c>
      <c r="E372">
        <v>185</v>
      </c>
      <c r="F372">
        <v>185</v>
      </c>
      <c r="G372">
        <v>185</v>
      </c>
      <c r="H372">
        <v>319560.95</v>
      </c>
      <c r="I372" t="str">
        <f>INDEX(T_NPI_REF[Classification],MATCH(T_PROF[[#This Row],[npi_prof_class_Cd]],T_NPI_REF[Code],0))</f>
        <v>Clinic/Center</v>
      </c>
      <c r="J372" t="str">
        <f>INDEX(T_NPI_REF[Specialization],MATCH(T_PROF[[#This Row],[npi_prof_class_Cd]],T_NPI_REF[Code],0))</f>
        <v>Multi-Specialty</v>
      </c>
    </row>
    <row r="373" spans="1:10" x14ac:dyDescent="0.35">
      <c r="A373">
        <v>0</v>
      </c>
      <c r="B373">
        <v>1255595153</v>
      </c>
      <c r="C373" t="s">
        <v>351</v>
      </c>
      <c r="D373">
        <v>2020</v>
      </c>
      <c r="E373">
        <v>6</v>
      </c>
      <c r="F373">
        <v>6</v>
      </c>
      <c r="G373">
        <v>6</v>
      </c>
      <c r="H373">
        <v>9033.94</v>
      </c>
      <c r="I373" t="str">
        <f>INDEX(T_NPI_REF[Classification],MATCH(T_PROF[[#This Row],[npi_prof_class_Cd]],T_NPI_REF[Code],0))</f>
        <v>Obstetrics &amp; Gynecology</v>
      </c>
      <c r="J373">
        <f>INDEX(T_NPI_REF[Specialization],MATCH(T_PROF[[#This Row],[npi_prof_class_Cd]],T_NPI_REF[Code],0))</f>
        <v>0</v>
      </c>
    </row>
    <row r="374" spans="1:10" x14ac:dyDescent="0.35">
      <c r="A374">
        <v>0</v>
      </c>
      <c r="B374">
        <v>1477559086</v>
      </c>
      <c r="C374" t="s">
        <v>352</v>
      </c>
      <c r="D374">
        <v>2020</v>
      </c>
      <c r="E374">
        <v>2</v>
      </c>
      <c r="F374">
        <v>2</v>
      </c>
      <c r="G374">
        <v>2</v>
      </c>
      <c r="H374">
        <v>3441.5</v>
      </c>
      <c r="I374" t="str">
        <f>INDEX(T_NPI_REF[Classification],MATCH(T_PROF[[#This Row],[npi_prof_class_Cd]],T_NPI_REF[Code],0))</f>
        <v>Specialist</v>
      </c>
      <c r="J374">
        <f>INDEX(T_NPI_REF[Specialization],MATCH(T_PROF[[#This Row],[npi_prof_class_Cd]],T_NPI_REF[Code],0))</f>
        <v>0</v>
      </c>
    </row>
    <row r="375" spans="1:10" x14ac:dyDescent="0.35">
      <c r="A375">
        <v>1</v>
      </c>
      <c r="B375">
        <v>1811973258</v>
      </c>
      <c r="C375" t="s">
        <v>351</v>
      </c>
      <c r="D375">
        <v>2020</v>
      </c>
      <c r="E375">
        <v>2</v>
      </c>
      <c r="F375">
        <v>2</v>
      </c>
      <c r="G375">
        <v>2</v>
      </c>
      <c r="H375">
        <v>4019.44</v>
      </c>
      <c r="I375" t="str">
        <f>INDEX(T_NPI_REF[Classification],MATCH(T_PROF[[#This Row],[npi_prof_class_Cd]],T_NPI_REF[Code],0))</f>
        <v>Obstetrics &amp; Gynecology</v>
      </c>
      <c r="J375">
        <f>INDEX(T_NPI_REF[Specialization],MATCH(T_PROF[[#This Row],[npi_prof_class_Cd]],T_NPI_REF[Code],0))</f>
        <v>0</v>
      </c>
    </row>
    <row r="376" spans="1:10" x14ac:dyDescent="0.35">
      <c r="A376">
        <v>0</v>
      </c>
      <c r="B376">
        <v>1831166586</v>
      </c>
      <c r="C376" t="s">
        <v>351</v>
      </c>
      <c r="D376">
        <v>2020</v>
      </c>
      <c r="E376">
        <v>2</v>
      </c>
      <c r="F376">
        <v>2</v>
      </c>
      <c r="G376">
        <v>2</v>
      </c>
      <c r="H376">
        <v>3441.5</v>
      </c>
      <c r="I376" t="str">
        <f>INDEX(T_NPI_REF[Classification],MATCH(T_PROF[[#This Row],[npi_prof_class_Cd]],T_NPI_REF[Code],0))</f>
        <v>Obstetrics &amp; Gynecology</v>
      </c>
      <c r="J376">
        <f>INDEX(T_NPI_REF[Specialization],MATCH(T_PROF[[#This Row],[npi_prof_class_Cd]],T_NPI_REF[Code],0))</f>
        <v>0</v>
      </c>
    </row>
    <row r="377" spans="1:10" x14ac:dyDescent="0.35">
      <c r="A377">
        <v>0</v>
      </c>
      <c r="B377">
        <v>1437155926</v>
      </c>
      <c r="C377" t="s">
        <v>351</v>
      </c>
      <c r="D377">
        <v>2020</v>
      </c>
      <c r="E377">
        <v>3</v>
      </c>
      <c r="F377">
        <v>3</v>
      </c>
      <c r="G377">
        <v>3</v>
      </c>
      <c r="H377">
        <v>3441.5</v>
      </c>
      <c r="I377" t="str">
        <f>INDEX(T_NPI_REF[Classification],MATCH(T_PROF[[#This Row],[npi_prof_class_Cd]],T_NPI_REF[Code],0))</f>
        <v>Obstetrics &amp; Gynecology</v>
      </c>
      <c r="J377">
        <f>INDEX(T_NPI_REF[Specialization],MATCH(T_PROF[[#This Row],[npi_prof_class_Cd]],T_NPI_REF[Code],0))</f>
        <v>0</v>
      </c>
    </row>
    <row r="378" spans="1:10" x14ac:dyDescent="0.35">
      <c r="A378">
        <v>0</v>
      </c>
      <c r="B378">
        <v>1396896627</v>
      </c>
      <c r="C378" t="s">
        <v>351</v>
      </c>
      <c r="D378">
        <v>2021</v>
      </c>
      <c r="E378">
        <v>2</v>
      </c>
      <c r="F378">
        <v>2</v>
      </c>
      <c r="G378">
        <v>2</v>
      </c>
      <c r="H378">
        <v>1720.75</v>
      </c>
      <c r="I378" t="str">
        <f>INDEX(T_NPI_REF[Classification],MATCH(T_PROF[[#This Row],[npi_prof_class_Cd]],T_NPI_REF[Code],0))</f>
        <v>Obstetrics &amp; Gynecology</v>
      </c>
      <c r="J378">
        <f>INDEX(T_NPI_REF[Specialization],MATCH(T_PROF[[#This Row],[npi_prof_class_Cd]],T_NPI_REF[Code],0))</f>
        <v>0</v>
      </c>
    </row>
    <row r="379" spans="1:10" x14ac:dyDescent="0.35">
      <c r="A379">
        <v>0</v>
      </c>
      <c r="B379">
        <v>1699906065</v>
      </c>
      <c r="C379" t="s">
        <v>357</v>
      </c>
      <c r="D379">
        <v>2019</v>
      </c>
      <c r="E379">
        <v>1</v>
      </c>
      <c r="F379">
        <v>1</v>
      </c>
      <c r="G379">
        <v>1</v>
      </c>
      <c r="H379">
        <v>0</v>
      </c>
      <c r="I379" t="str">
        <f>INDEX(T_NPI_REF[Classification],MATCH(T_PROF[[#This Row],[npi_prof_class_Cd]],T_NPI_REF[Code],0))</f>
        <v>Advanced Practice Midwife</v>
      </c>
      <c r="J379">
        <f>INDEX(T_NPI_REF[Specialization],MATCH(T_PROF[[#This Row],[npi_prof_class_Cd]],T_NPI_REF[Code],0))</f>
        <v>0</v>
      </c>
    </row>
    <row r="380" spans="1:10" x14ac:dyDescent="0.35">
      <c r="A380">
        <v>0</v>
      </c>
      <c r="B380">
        <v>1003136946</v>
      </c>
      <c r="C380" t="s">
        <v>351</v>
      </c>
      <c r="D380">
        <v>2019</v>
      </c>
      <c r="E380">
        <v>1</v>
      </c>
      <c r="F380">
        <v>1</v>
      </c>
      <c r="G380">
        <v>1</v>
      </c>
      <c r="H380">
        <v>1720.75</v>
      </c>
      <c r="I380" t="str">
        <f>INDEX(T_NPI_REF[Classification],MATCH(T_PROF[[#This Row],[npi_prof_class_Cd]],T_NPI_REF[Code],0))</f>
        <v>Obstetrics &amp; Gynecology</v>
      </c>
      <c r="J380">
        <f>INDEX(T_NPI_REF[Specialization],MATCH(T_PROF[[#This Row],[npi_prof_class_Cd]],T_NPI_REF[Code],0))</f>
        <v>0</v>
      </c>
    </row>
    <row r="381" spans="1:10" x14ac:dyDescent="0.35">
      <c r="A381">
        <v>1</v>
      </c>
      <c r="B381">
        <v>1265483671</v>
      </c>
      <c r="C381" t="s">
        <v>351</v>
      </c>
      <c r="D381">
        <v>2021</v>
      </c>
      <c r="E381">
        <v>3</v>
      </c>
      <c r="F381">
        <v>3</v>
      </c>
      <c r="G381">
        <v>3</v>
      </c>
      <c r="H381">
        <v>5080.41</v>
      </c>
      <c r="I381" t="str">
        <f>INDEX(T_NPI_REF[Classification],MATCH(T_PROF[[#This Row],[npi_prof_class_Cd]],T_NPI_REF[Code],0))</f>
        <v>Obstetrics &amp; Gynecology</v>
      </c>
      <c r="J381">
        <f>INDEX(T_NPI_REF[Specialization],MATCH(T_PROF[[#This Row],[npi_prof_class_Cd]],T_NPI_REF[Code],0))</f>
        <v>0</v>
      </c>
    </row>
    <row r="382" spans="1:10" x14ac:dyDescent="0.35">
      <c r="A382">
        <v>1</v>
      </c>
      <c r="B382">
        <v>1013972801</v>
      </c>
      <c r="C382" t="s">
        <v>359</v>
      </c>
      <c r="D382">
        <v>2020</v>
      </c>
      <c r="E382">
        <v>3</v>
      </c>
      <c r="F382">
        <v>3</v>
      </c>
      <c r="G382">
        <v>3</v>
      </c>
      <c r="H382">
        <v>7516.26</v>
      </c>
      <c r="I382" t="str">
        <f>INDEX(T_NPI_REF[Classification],MATCH(T_PROF[[#This Row],[npi_prof_class_Cd]],T_NPI_REF[Code],0))</f>
        <v>Clinic/Center</v>
      </c>
      <c r="J382">
        <f>INDEX(T_NPI_REF[Specialization],MATCH(T_PROF[[#This Row],[npi_prof_class_Cd]],T_NPI_REF[Code],0))</f>
        <v>0</v>
      </c>
    </row>
    <row r="383" spans="1:10" x14ac:dyDescent="0.35">
      <c r="A383">
        <v>1</v>
      </c>
      <c r="B383">
        <v>1639472475</v>
      </c>
      <c r="C383" t="s">
        <v>351</v>
      </c>
      <c r="D383">
        <v>2021</v>
      </c>
      <c r="E383">
        <v>8</v>
      </c>
      <c r="F383">
        <v>8</v>
      </c>
      <c r="G383">
        <v>8</v>
      </c>
      <c r="H383">
        <v>27200</v>
      </c>
      <c r="I383" t="str">
        <f>INDEX(T_NPI_REF[Classification],MATCH(T_PROF[[#This Row],[npi_prof_class_Cd]],T_NPI_REF[Code],0))</f>
        <v>Obstetrics &amp; Gynecology</v>
      </c>
      <c r="J383">
        <f>INDEX(T_NPI_REF[Specialization],MATCH(T_PROF[[#This Row],[npi_prof_class_Cd]],T_NPI_REF[Code],0))</f>
        <v>0</v>
      </c>
    </row>
    <row r="384" spans="1:10" x14ac:dyDescent="0.35">
      <c r="A384">
        <v>1</v>
      </c>
      <c r="B384">
        <v>1811917842</v>
      </c>
      <c r="C384" t="s">
        <v>351</v>
      </c>
      <c r="D384">
        <v>2020</v>
      </c>
      <c r="E384">
        <v>3</v>
      </c>
      <c r="F384">
        <v>3</v>
      </c>
      <c r="G384">
        <v>3</v>
      </c>
      <c r="H384">
        <v>10500</v>
      </c>
      <c r="I384" t="str">
        <f>INDEX(T_NPI_REF[Classification],MATCH(T_PROF[[#This Row],[npi_prof_class_Cd]],T_NPI_REF[Code],0))</f>
        <v>Obstetrics &amp; Gynecology</v>
      </c>
      <c r="J384">
        <f>INDEX(T_NPI_REF[Specialization],MATCH(T_PROF[[#This Row],[npi_prof_class_Cd]],T_NPI_REF[Code],0))</f>
        <v>0</v>
      </c>
    </row>
    <row r="385" spans="1:10" x14ac:dyDescent="0.35">
      <c r="A385">
        <v>0</v>
      </c>
      <c r="B385">
        <v>1184716615</v>
      </c>
      <c r="C385" t="s">
        <v>351</v>
      </c>
      <c r="D385">
        <v>2021</v>
      </c>
      <c r="E385">
        <v>1</v>
      </c>
      <c r="F385">
        <v>1</v>
      </c>
      <c r="G385">
        <v>1</v>
      </c>
      <c r="H385">
        <v>0</v>
      </c>
      <c r="I385" t="str">
        <f>INDEX(T_NPI_REF[Classification],MATCH(T_PROF[[#This Row],[npi_prof_class_Cd]],T_NPI_REF[Code],0))</f>
        <v>Obstetrics &amp; Gynecology</v>
      </c>
      <c r="J385">
        <f>INDEX(T_NPI_REF[Specialization],MATCH(T_PROF[[#This Row],[npi_prof_class_Cd]],T_NPI_REF[Code],0))</f>
        <v>0</v>
      </c>
    </row>
    <row r="386" spans="1:10" x14ac:dyDescent="0.35">
      <c r="A386">
        <v>1</v>
      </c>
      <c r="B386">
        <v>1386715621</v>
      </c>
      <c r="C386" t="s">
        <v>351</v>
      </c>
      <c r="D386">
        <v>2019</v>
      </c>
      <c r="E386">
        <v>10</v>
      </c>
      <c r="F386">
        <v>10</v>
      </c>
      <c r="G386">
        <v>10</v>
      </c>
      <c r="H386">
        <v>17801.32</v>
      </c>
      <c r="I386" t="str">
        <f>INDEX(T_NPI_REF[Classification],MATCH(T_PROF[[#This Row],[npi_prof_class_Cd]],T_NPI_REF[Code],0))</f>
        <v>Obstetrics &amp; Gynecology</v>
      </c>
      <c r="J386">
        <f>INDEX(T_NPI_REF[Specialization],MATCH(T_PROF[[#This Row],[npi_prof_class_Cd]],T_NPI_REF[Code],0))</f>
        <v>0</v>
      </c>
    </row>
    <row r="387" spans="1:10" x14ac:dyDescent="0.35">
      <c r="A387">
        <v>1</v>
      </c>
      <c r="B387">
        <v>1639239221</v>
      </c>
      <c r="C387" t="s">
        <v>357</v>
      </c>
      <c r="D387">
        <v>2019</v>
      </c>
      <c r="E387">
        <v>239</v>
      </c>
      <c r="F387">
        <v>239</v>
      </c>
      <c r="G387">
        <v>239</v>
      </c>
      <c r="H387">
        <v>415583.67</v>
      </c>
      <c r="I387" t="str">
        <f>INDEX(T_NPI_REF[Classification],MATCH(T_PROF[[#This Row],[npi_prof_class_Cd]],T_NPI_REF[Code],0))</f>
        <v>Advanced Practice Midwife</v>
      </c>
      <c r="J387">
        <f>INDEX(T_NPI_REF[Specialization],MATCH(T_PROF[[#This Row],[npi_prof_class_Cd]],T_NPI_REF[Code],0))</f>
        <v>0</v>
      </c>
    </row>
    <row r="388" spans="1:10" x14ac:dyDescent="0.35">
      <c r="A388">
        <v>0</v>
      </c>
      <c r="B388">
        <v>1184692816</v>
      </c>
      <c r="C388" t="s">
        <v>351</v>
      </c>
      <c r="D388">
        <v>2020</v>
      </c>
      <c r="E388">
        <v>1</v>
      </c>
      <c r="F388">
        <v>1</v>
      </c>
      <c r="G388">
        <v>1</v>
      </c>
      <c r="H388">
        <v>1811.21</v>
      </c>
      <c r="I388" t="str">
        <f>INDEX(T_NPI_REF[Classification],MATCH(T_PROF[[#This Row],[npi_prof_class_Cd]],T_NPI_REF[Code],0))</f>
        <v>Obstetrics &amp; Gynecology</v>
      </c>
      <c r="J388">
        <f>INDEX(T_NPI_REF[Specialization],MATCH(T_PROF[[#This Row],[npi_prof_class_Cd]],T_NPI_REF[Code],0))</f>
        <v>0</v>
      </c>
    </row>
    <row r="389" spans="1:10" x14ac:dyDescent="0.35">
      <c r="A389">
        <v>1</v>
      </c>
      <c r="B389">
        <v>1184716888</v>
      </c>
      <c r="C389" t="s">
        <v>374</v>
      </c>
      <c r="D389">
        <v>2021</v>
      </c>
      <c r="E389">
        <v>36</v>
      </c>
      <c r="F389">
        <v>36</v>
      </c>
      <c r="G389">
        <v>36</v>
      </c>
      <c r="H389">
        <v>81637.460000000006</v>
      </c>
      <c r="I389" t="str">
        <f>INDEX(T_NPI_REF[Classification],MATCH(T_PROF[[#This Row],[npi_prof_class_Cd]],T_NPI_REF[Code],0))</f>
        <v>Legal Medicine</v>
      </c>
      <c r="J389">
        <f>INDEX(T_NPI_REF[Specialization],MATCH(T_PROF[[#This Row],[npi_prof_class_Cd]],T_NPI_REF[Code],0))</f>
        <v>0</v>
      </c>
    </row>
    <row r="390" spans="1:10" x14ac:dyDescent="0.35">
      <c r="A390">
        <v>1</v>
      </c>
      <c r="B390">
        <v>1457778466</v>
      </c>
      <c r="C390" t="s">
        <v>372</v>
      </c>
      <c r="D390">
        <v>2019</v>
      </c>
      <c r="E390">
        <v>1</v>
      </c>
      <c r="F390">
        <v>1</v>
      </c>
      <c r="G390">
        <v>1</v>
      </c>
      <c r="H390">
        <v>2695.16</v>
      </c>
      <c r="I390" t="str">
        <f>INDEX(T_NPI_REF[Classification],MATCH(T_PROF[[#This Row],[npi_prof_class_Cd]],T_NPI_REF[Code],0))</f>
        <v>Student in an Organized Health Care Education/Training Program</v>
      </c>
      <c r="J390">
        <f>INDEX(T_NPI_REF[Specialization],MATCH(T_PROF[[#This Row],[npi_prof_class_Cd]],T_NPI_REF[Code],0))</f>
        <v>0</v>
      </c>
    </row>
    <row r="391" spans="1:10" x14ac:dyDescent="0.35">
      <c r="A391">
        <v>1</v>
      </c>
      <c r="B391">
        <v>1821372004</v>
      </c>
      <c r="C391" t="s">
        <v>351</v>
      </c>
      <c r="D391">
        <v>2021</v>
      </c>
      <c r="E391">
        <v>11</v>
      </c>
      <c r="F391">
        <v>11</v>
      </c>
      <c r="G391">
        <v>11</v>
      </c>
      <c r="H391">
        <v>38500</v>
      </c>
      <c r="I391" t="str">
        <f>INDEX(T_NPI_REF[Classification],MATCH(T_PROF[[#This Row],[npi_prof_class_Cd]],T_NPI_REF[Code],0))</f>
        <v>Obstetrics &amp; Gynecology</v>
      </c>
      <c r="J391">
        <f>INDEX(T_NPI_REF[Specialization],MATCH(T_PROF[[#This Row],[npi_prof_class_Cd]],T_NPI_REF[Code],0))</f>
        <v>0</v>
      </c>
    </row>
    <row r="392" spans="1:10" x14ac:dyDescent="0.35">
      <c r="A392">
        <v>1</v>
      </c>
      <c r="B392">
        <v>1184634297</v>
      </c>
      <c r="C392" t="s">
        <v>351</v>
      </c>
      <c r="D392">
        <v>2021</v>
      </c>
      <c r="E392">
        <v>60</v>
      </c>
      <c r="F392">
        <v>60</v>
      </c>
      <c r="G392">
        <v>60</v>
      </c>
      <c r="H392">
        <v>131546.38</v>
      </c>
      <c r="I392" t="str">
        <f>INDEX(T_NPI_REF[Classification],MATCH(T_PROF[[#This Row],[npi_prof_class_Cd]],T_NPI_REF[Code],0))</f>
        <v>Obstetrics &amp; Gynecology</v>
      </c>
      <c r="J392">
        <f>INDEX(T_NPI_REF[Specialization],MATCH(T_PROF[[#This Row],[npi_prof_class_Cd]],T_NPI_REF[Code],0))</f>
        <v>0</v>
      </c>
    </row>
    <row r="393" spans="1:10" x14ac:dyDescent="0.35">
      <c r="A393">
        <v>0</v>
      </c>
      <c r="B393">
        <v>1922017433</v>
      </c>
      <c r="C393" t="s">
        <v>351</v>
      </c>
      <c r="D393">
        <v>2019</v>
      </c>
      <c r="E393">
        <v>2</v>
      </c>
      <c r="F393">
        <v>2</v>
      </c>
      <c r="G393">
        <v>2</v>
      </c>
      <c r="H393">
        <v>0</v>
      </c>
      <c r="I393" t="str">
        <f>INDEX(T_NPI_REF[Classification],MATCH(T_PROF[[#This Row],[npi_prof_class_Cd]],T_NPI_REF[Code],0))</f>
        <v>Obstetrics &amp; Gynecology</v>
      </c>
      <c r="J393">
        <f>INDEX(T_NPI_REF[Specialization],MATCH(T_PROF[[#This Row],[npi_prof_class_Cd]],T_NPI_REF[Code],0))</f>
        <v>0</v>
      </c>
    </row>
    <row r="394" spans="1:10" x14ac:dyDescent="0.35">
      <c r="A394">
        <v>1</v>
      </c>
      <c r="B394">
        <v>1891783130</v>
      </c>
      <c r="C394" t="s">
        <v>351</v>
      </c>
      <c r="D394">
        <v>2019</v>
      </c>
      <c r="E394">
        <v>1</v>
      </c>
      <c r="F394">
        <v>1</v>
      </c>
      <c r="G394">
        <v>1</v>
      </c>
      <c r="H394">
        <v>0</v>
      </c>
      <c r="I394" t="str">
        <f>INDEX(T_NPI_REF[Classification],MATCH(T_PROF[[#This Row],[npi_prof_class_Cd]],T_NPI_REF[Code],0))</f>
        <v>Obstetrics &amp; Gynecology</v>
      </c>
      <c r="J394">
        <f>INDEX(T_NPI_REF[Specialization],MATCH(T_PROF[[#This Row],[npi_prof_class_Cd]],T_NPI_REF[Code],0))</f>
        <v>0</v>
      </c>
    </row>
    <row r="395" spans="1:10" x14ac:dyDescent="0.35">
      <c r="A395">
        <v>0</v>
      </c>
      <c r="B395">
        <v>1902850878</v>
      </c>
      <c r="C395" t="s">
        <v>351</v>
      </c>
      <c r="D395">
        <v>2020</v>
      </c>
      <c r="E395">
        <v>1</v>
      </c>
      <c r="F395">
        <v>1</v>
      </c>
      <c r="G395">
        <v>1</v>
      </c>
      <c r="H395">
        <v>1720.75</v>
      </c>
      <c r="I395" t="str">
        <f>INDEX(T_NPI_REF[Classification],MATCH(T_PROF[[#This Row],[npi_prof_class_Cd]],T_NPI_REF[Code],0))</f>
        <v>Obstetrics &amp; Gynecology</v>
      </c>
      <c r="J395">
        <f>INDEX(T_NPI_REF[Specialization],MATCH(T_PROF[[#This Row],[npi_prof_class_Cd]],T_NPI_REF[Code],0))</f>
        <v>0</v>
      </c>
    </row>
    <row r="396" spans="1:10" x14ac:dyDescent="0.35">
      <c r="A396">
        <v>1</v>
      </c>
      <c r="B396">
        <v>1760557656</v>
      </c>
      <c r="C396" t="s">
        <v>366</v>
      </c>
      <c r="D396">
        <v>2021</v>
      </c>
      <c r="E396">
        <v>33</v>
      </c>
      <c r="F396">
        <v>33</v>
      </c>
      <c r="G396">
        <v>33</v>
      </c>
      <c r="H396">
        <v>57401.19</v>
      </c>
      <c r="I396" t="str">
        <f>INDEX(T_NPI_REF[Classification],MATCH(T_PROF[[#This Row],[npi_prof_class_Cd]],T_NPI_REF[Code],0))</f>
        <v>Internal Medicine</v>
      </c>
      <c r="J396">
        <f>INDEX(T_NPI_REF[Specialization],MATCH(T_PROF[[#This Row],[npi_prof_class_Cd]],T_NPI_REF[Code],0))</f>
        <v>0</v>
      </c>
    </row>
    <row r="397" spans="1:10" x14ac:dyDescent="0.35">
      <c r="A397">
        <v>1</v>
      </c>
      <c r="B397">
        <v>1104819952</v>
      </c>
      <c r="C397" t="s">
        <v>351</v>
      </c>
      <c r="D397">
        <v>2019</v>
      </c>
      <c r="E397">
        <v>2</v>
      </c>
      <c r="F397">
        <v>2</v>
      </c>
      <c r="G397">
        <v>2</v>
      </c>
      <c r="H397">
        <v>2028.77</v>
      </c>
      <c r="I397" t="str">
        <f>INDEX(T_NPI_REF[Classification],MATCH(T_PROF[[#This Row],[npi_prof_class_Cd]],T_NPI_REF[Code],0))</f>
        <v>Obstetrics &amp; Gynecology</v>
      </c>
      <c r="J397">
        <f>INDEX(T_NPI_REF[Specialization],MATCH(T_PROF[[#This Row],[npi_prof_class_Cd]],T_NPI_REF[Code],0))</f>
        <v>0</v>
      </c>
    </row>
    <row r="398" spans="1:10" x14ac:dyDescent="0.35">
      <c r="A398">
        <v>1</v>
      </c>
      <c r="B398">
        <v>1083696322</v>
      </c>
      <c r="C398" t="s">
        <v>357</v>
      </c>
      <c r="D398">
        <v>2021</v>
      </c>
      <c r="E398">
        <v>1</v>
      </c>
      <c r="F398">
        <v>1</v>
      </c>
      <c r="G398">
        <v>1</v>
      </c>
      <c r="H398">
        <v>430.19</v>
      </c>
      <c r="I398" t="str">
        <f>INDEX(T_NPI_REF[Classification],MATCH(T_PROF[[#This Row],[npi_prof_class_Cd]],T_NPI_REF[Code],0))</f>
        <v>Advanced Practice Midwife</v>
      </c>
      <c r="J398">
        <f>INDEX(T_NPI_REF[Specialization],MATCH(T_PROF[[#This Row],[npi_prof_class_Cd]],T_NPI_REF[Code],0))</f>
        <v>0</v>
      </c>
    </row>
    <row r="399" spans="1:10" x14ac:dyDescent="0.35">
      <c r="A399">
        <v>1</v>
      </c>
      <c r="B399">
        <v>1780695718</v>
      </c>
      <c r="C399" t="s">
        <v>351</v>
      </c>
      <c r="D399">
        <v>2019</v>
      </c>
      <c r="E399">
        <v>8</v>
      </c>
      <c r="F399">
        <v>8</v>
      </c>
      <c r="G399">
        <v>8</v>
      </c>
      <c r="H399">
        <v>16077.76</v>
      </c>
      <c r="I399" t="str">
        <f>INDEX(T_NPI_REF[Classification],MATCH(T_PROF[[#This Row],[npi_prof_class_Cd]],T_NPI_REF[Code],0))</f>
        <v>Obstetrics &amp; Gynecology</v>
      </c>
      <c r="J399">
        <f>INDEX(T_NPI_REF[Specialization],MATCH(T_PROF[[#This Row],[npi_prof_class_Cd]],T_NPI_REF[Code],0))</f>
        <v>0</v>
      </c>
    </row>
    <row r="400" spans="1:10" x14ac:dyDescent="0.35">
      <c r="A400">
        <v>0</v>
      </c>
      <c r="B400">
        <v>1467536839</v>
      </c>
      <c r="C400" t="s">
        <v>351</v>
      </c>
      <c r="D400">
        <v>2021</v>
      </c>
      <c r="E400">
        <v>1</v>
      </c>
      <c r="F400">
        <v>1</v>
      </c>
      <c r="G400">
        <v>1</v>
      </c>
      <c r="H400">
        <v>1720.75</v>
      </c>
      <c r="I400" t="str">
        <f>INDEX(T_NPI_REF[Classification],MATCH(T_PROF[[#This Row],[npi_prof_class_Cd]],T_NPI_REF[Code],0))</f>
        <v>Obstetrics &amp; Gynecology</v>
      </c>
      <c r="J400">
        <f>INDEX(T_NPI_REF[Specialization],MATCH(T_PROF[[#This Row],[npi_prof_class_Cd]],T_NPI_REF[Code],0))</f>
        <v>0</v>
      </c>
    </row>
    <row r="401" spans="1:10" x14ac:dyDescent="0.35">
      <c r="A401">
        <v>1</v>
      </c>
      <c r="B401">
        <v>1376690487</v>
      </c>
      <c r="C401" t="s">
        <v>351</v>
      </c>
      <c r="D401">
        <v>2020</v>
      </c>
      <c r="E401">
        <v>3</v>
      </c>
      <c r="F401">
        <v>3</v>
      </c>
      <c r="G401">
        <v>3</v>
      </c>
      <c r="H401">
        <v>5611.02</v>
      </c>
      <c r="I401" t="str">
        <f>INDEX(T_NPI_REF[Classification],MATCH(T_PROF[[#This Row],[npi_prof_class_Cd]],T_NPI_REF[Code],0))</f>
        <v>Obstetrics &amp; Gynecology</v>
      </c>
      <c r="J401">
        <f>INDEX(T_NPI_REF[Specialization],MATCH(T_PROF[[#This Row],[npi_prof_class_Cd]],T_NPI_REF[Code],0))</f>
        <v>0</v>
      </c>
    </row>
    <row r="402" spans="1:10" x14ac:dyDescent="0.35">
      <c r="A402">
        <v>1</v>
      </c>
      <c r="B402">
        <v>1467463851</v>
      </c>
      <c r="C402" t="s">
        <v>351</v>
      </c>
      <c r="D402">
        <v>2021</v>
      </c>
      <c r="E402">
        <v>41</v>
      </c>
      <c r="F402">
        <v>41</v>
      </c>
      <c r="G402">
        <v>40</v>
      </c>
      <c r="H402">
        <v>107222.69</v>
      </c>
      <c r="I402" t="str">
        <f>INDEX(T_NPI_REF[Classification],MATCH(T_PROF[[#This Row],[npi_prof_class_Cd]],T_NPI_REF[Code],0))</f>
        <v>Obstetrics &amp; Gynecology</v>
      </c>
      <c r="J402">
        <f>INDEX(T_NPI_REF[Specialization],MATCH(T_PROF[[#This Row],[npi_prof_class_Cd]],T_NPI_REF[Code],0))</f>
        <v>0</v>
      </c>
    </row>
    <row r="403" spans="1:10" x14ac:dyDescent="0.35">
      <c r="A403">
        <v>0</v>
      </c>
      <c r="B403">
        <v>1730245044</v>
      </c>
      <c r="C403" t="s">
        <v>357</v>
      </c>
      <c r="D403">
        <v>2021</v>
      </c>
      <c r="E403">
        <v>1</v>
      </c>
      <c r="F403">
        <v>1</v>
      </c>
      <c r="G403">
        <v>1</v>
      </c>
      <c r="H403">
        <v>446.9</v>
      </c>
      <c r="I403" t="str">
        <f>INDEX(T_NPI_REF[Classification],MATCH(T_PROF[[#This Row],[npi_prof_class_Cd]],T_NPI_REF[Code],0))</f>
        <v>Advanced Practice Midwife</v>
      </c>
      <c r="J403">
        <f>INDEX(T_NPI_REF[Specialization],MATCH(T_PROF[[#This Row],[npi_prof_class_Cd]],T_NPI_REF[Code],0))</f>
        <v>0</v>
      </c>
    </row>
    <row r="404" spans="1:10" x14ac:dyDescent="0.35">
      <c r="A404">
        <v>1</v>
      </c>
      <c r="B404">
        <v>1629160585</v>
      </c>
      <c r="C404" t="s">
        <v>351</v>
      </c>
      <c r="D404">
        <v>2021</v>
      </c>
      <c r="E404">
        <v>40</v>
      </c>
      <c r="F404">
        <v>40</v>
      </c>
      <c r="G404">
        <v>40</v>
      </c>
      <c r="H404">
        <v>83494.58</v>
      </c>
      <c r="I404" t="str">
        <f>INDEX(T_NPI_REF[Classification],MATCH(T_PROF[[#This Row],[npi_prof_class_Cd]],T_NPI_REF[Code],0))</f>
        <v>Obstetrics &amp; Gynecology</v>
      </c>
      <c r="J404">
        <f>INDEX(T_NPI_REF[Specialization],MATCH(T_PROF[[#This Row],[npi_prof_class_Cd]],T_NPI_REF[Code],0))</f>
        <v>0</v>
      </c>
    </row>
    <row r="405" spans="1:10" x14ac:dyDescent="0.35">
      <c r="A405">
        <v>1</v>
      </c>
      <c r="B405">
        <v>1578550596</v>
      </c>
      <c r="C405" t="s">
        <v>351</v>
      </c>
      <c r="D405">
        <v>2021</v>
      </c>
      <c r="E405">
        <v>1</v>
      </c>
      <c r="F405">
        <v>1</v>
      </c>
      <c r="G405">
        <v>1</v>
      </c>
      <c r="H405">
        <v>2926.15</v>
      </c>
      <c r="I405" t="str">
        <f>INDEX(T_NPI_REF[Classification],MATCH(T_PROF[[#This Row],[npi_prof_class_Cd]],T_NPI_REF[Code],0))</f>
        <v>Obstetrics &amp; Gynecology</v>
      </c>
      <c r="J405">
        <f>INDEX(T_NPI_REF[Specialization],MATCH(T_PROF[[#This Row],[npi_prof_class_Cd]],T_NPI_REF[Code],0))</f>
        <v>0</v>
      </c>
    </row>
    <row r="406" spans="1:10" x14ac:dyDescent="0.35">
      <c r="A406">
        <v>1</v>
      </c>
      <c r="B406">
        <v>1134497365</v>
      </c>
      <c r="C406" t="s">
        <v>367</v>
      </c>
      <c r="D406">
        <v>2020</v>
      </c>
      <c r="E406">
        <v>2</v>
      </c>
      <c r="F406">
        <v>2</v>
      </c>
      <c r="G406">
        <v>2</v>
      </c>
      <c r="H406">
        <v>8800</v>
      </c>
      <c r="I406" t="str">
        <f>INDEX(T_NPI_REF[Classification],MATCH(T_PROF[[#This Row],[npi_prof_class_Cd]],T_NPI_REF[Code],0))</f>
        <v>Midwife</v>
      </c>
      <c r="J406">
        <f>INDEX(T_NPI_REF[Specialization],MATCH(T_PROF[[#This Row],[npi_prof_class_Cd]],T_NPI_REF[Code],0))</f>
        <v>0</v>
      </c>
    </row>
    <row r="407" spans="1:10" x14ac:dyDescent="0.35">
      <c r="A407">
        <v>1</v>
      </c>
      <c r="B407">
        <v>1063790608</v>
      </c>
      <c r="C407" t="s">
        <v>361</v>
      </c>
      <c r="D407">
        <v>2019</v>
      </c>
      <c r="E407">
        <v>39</v>
      </c>
      <c r="F407">
        <v>39</v>
      </c>
      <c r="G407">
        <v>39</v>
      </c>
      <c r="H407">
        <v>76545.14</v>
      </c>
      <c r="I407" t="str">
        <f>INDEX(T_NPI_REF[Classification],MATCH(T_PROF[[#This Row],[npi_prof_class_Cd]],T_NPI_REF[Code],0))</f>
        <v>Family Medicine</v>
      </c>
      <c r="J407">
        <f>INDEX(T_NPI_REF[Specialization],MATCH(T_PROF[[#This Row],[npi_prof_class_Cd]],T_NPI_REF[Code],0))</f>
        <v>0</v>
      </c>
    </row>
    <row r="408" spans="1:10" x14ac:dyDescent="0.35">
      <c r="A408">
        <v>1</v>
      </c>
      <c r="B408">
        <v>1992897409</v>
      </c>
      <c r="C408" t="s">
        <v>351</v>
      </c>
      <c r="D408">
        <v>2019</v>
      </c>
      <c r="E408">
        <v>41</v>
      </c>
      <c r="F408">
        <v>41</v>
      </c>
      <c r="G408">
        <v>41</v>
      </c>
      <c r="H408">
        <v>70366.559999999998</v>
      </c>
      <c r="I408" t="str">
        <f>INDEX(T_NPI_REF[Classification],MATCH(T_PROF[[#This Row],[npi_prof_class_Cd]],T_NPI_REF[Code],0))</f>
        <v>Obstetrics &amp; Gynecology</v>
      </c>
      <c r="J408">
        <f>INDEX(T_NPI_REF[Specialization],MATCH(T_PROF[[#This Row],[npi_prof_class_Cd]],T_NPI_REF[Code],0))</f>
        <v>0</v>
      </c>
    </row>
    <row r="409" spans="1:10" x14ac:dyDescent="0.35">
      <c r="A409">
        <v>1</v>
      </c>
      <c r="B409">
        <v>1184868929</v>
      </c>
      <c r="C409" t="s">
        <v>351</v>
      </c>
      <c r="D409">
        <v>2020</v>
      </c>
      <c r="E409">
        <v>16</v>
      </c>
      <c r="F409">
        <v>16</v>
      </c>
      <c r="G409">
        <v>16</v>
      </c>
      <c r="H409">
        <v>31641.66</v>
      </c>
      <c r="I409" t="str">
        <f>INDEX(T_NPI_REF[Classification],MATCH(T_PROF[[#This Row],[npi_prof_class_Cd]],T_NPI_REF[Code],0))</f>
        <v>Obstetrics &amp; Gynecology</v>
      </c>
      <c r="J409">
        <f>INDEX(T_NPI_REF[Specialization],MATCH(T_PROF[[#This Row],[npi_prof_class_Cd]],T_NPI_REF[Code],0))</f>
        <v>0</v>
      </c>
    </row>
    <row r="410" spans="1:10" x14ac:dyDescent="0.35">
      <c r="A410">
        <v>1</v>
      </c>
      <c r="B410">
        <v>1871541730</v>
      </c>
      <c r="C410" t="s">
        <v>351</v>
      </c>
      <c r="D410">
        <v>2020</v>
      </c>
      <c r="E410">
        <v>14</v>
      </c>
      <c r="F410">
        <v>14</v>
      </c>
      <c r="G410">
        <v>14</v>
      </c>
      <c r="H410">
        <v>22369.75</v>
      </c>
      <c r="I410" t="str">
        <f>INDEX(T_NPI_REF[Classification],MATCH(T_PROF[[#This Row],[npi_prof_class_Cd]],T_NPI_REF[Code],0))</f>
        <v>Obstetrics &amp; Gynecology</v>
      </c>
      <c r="J410">
        <f>INDEX(T_NPI_REF[Specialization],MATCH(T_PROF[[#This Row],[npi_prof_class_Cd]],T_NPI_REF[Code],0))</f>
        <v>0</v>
      </c>
    </row>
    <row r="411" spans="1:10" x14ac:dyDescent="0.35">
      <c r="A411">
        <v>1</v>
      </c>
      <c r="B411">
        <v>1548302862</v>
      </c>
      <c r="C411" t="s">
        <v>351</v>
      </c>
      <c r="D411">
        <v>2019</v>
      </c>
      <c r="E411">
        <v>4</v>
      </c>
      <c r="F411">
        <v>4</v>
      </c>
      <c r="G411">
        <v>4</v>
      </c>
      <c r="H411">
        <v>3738.66</v>
      </c>
      <c r="I411" t="str">
        <f>INDEX(T_NPI_REF[Classification],MATCH(T_PROF[[#This Row],[npi_prof_class_Cd]],T_NPI_REF[Code],0))</f>
        <v>Obstetrics &amp; Gynecology</v>
      </c>
      <c r="J411">
        <f>INDEX(T_NPI_REF[Specialization],MATCH(T_PROF[[#This Row],[npi_prof_class_Cd]],T_NPI_REF[Code],0))</f>
        <v>0</v>
      </c>
    </row>
    <row r="412" spans="1:10" x14ac:dyDescent="0.35">
      <c r="A412">
        <v>0</v>
      </c>
      <c r="B412">
        <v>1073772943</v>
      </c>
      <c r="C412" t="s">
        <v>351</v>
      </c>
      <c r="D412">
        <v>2019</v>
      </c>
      <c r="E412">
        <v>1</v>
      </c>
      <c r="F412">
        <v>1</v>
      </c>
      <c r="G412">
        <v>1</v>
      </c>
      <c r="H412">
        <v>1720.75</v>
      </c>
      <c r="I412" t="str">
        <f>INDEX(T_NPI_REF[Classification],MATCH(T_PROF[[#This Row],[npi_prof_class_Cd]],T_NPI_REF[Code],0))</f>
        <v>Obstetrics &amp; Gynecology</v>
      </c>
      <c r="J412">
        <f>INDEX(T_NPI_REF[Specialization],MATCH(T_PROF[[#This Row],[npi_prof_class_Cd]],T_NPI_REF[Code],0))</f>
        <v>0</v>
      </c>
    </row>
    <row r="413" spans="1:10" x14ac:dyDescent="0.35">
      <c r="A413">
        <v>0</v>
      </c>
      <c r="B413">
        <v>1356381339</v>
      </c>
      <c r="C413" t="s">
        <v>351</v>
      </c>
      <c r="D413">
        <v>2021</v>
      </c>
      <c r="E413">
        <v>2</v>
      </c>
      <c r="F413">
        <v>2</v>
      </c>
      <c r="G413">
        <v>2</v>
      </c>
      <c r="H413">
        <v>3441.5</v>
      </c>
      <c r="I413" t="str">
        <f>INDEX(T_NPI_REF[Classification],MATCH(T_PROF[[#This Row],[npi_prof_class_Cd]],T_NPI_REF[Code],0))</f>
        <v>Obstetrics &amp; Gynecology</v>
      </c>
      <c r="J413">
        <f>INDEX(T_NPI_REF[Specialization],MATCH(T_PROF[[#This Row],[npi_prof_class_Cd]],T_NPI_REF[Code],0))</f>
        <v>0</v>
      </c>
    </row>
    <row r="414" spans="1:10" x14ac:dyDescent="0.35">
      <c r="A414">
        <v>1</v>
      </c>
      <c r="B414">
        <v>1871632166</v>
      </c>
      <c r="C414" t="s">
        <v>351</v>
      </c>
      <c r="D414">
        <v>2021</v>
      </c>
      <c r="E414">
        <v>2</v>
      </c>
      <c r="F414">
        <v>2</v>
      </c>
      <c r="G414">
        <v>2</v>
      </c>
      <c r="H414">
        <v>5808</v>
      </c>
      <c r="I414" t="str">
        <f>INDEX(T_NPI_REF[Classification],MATCH(T_PROF[[#This Row],[npi_prof_class_Cd]],T_NPI_REF[Code],0))</f>
        <v>Obstetrics &amp; Gynecology</v>
      </c>
      <c r="J414">
        <f>INDEX(T_NPI_REF[Specialization],MATCH(T_PROF[[#This Row],[npi_prof_class_Cd]],T_NPI_REF[Code],0))</f>
        <v>0</v>
      </c>
    </row>
    <row r="415" spans="1:10" x14ac:dyDescent="0.35">
      <c r="A415">
        <v>0</v>
      </c>
      <c r="B415">
        <v>1508855792</v>
      </c>
      <c r="C415" t="s">
        <v>351</v>
      </c>
      <c r="D415">
        <v>2019</v>
      </c>
      <c r="E415">
        <v>1</v>
      </c>
      <c r="F415">
        <v>1</v>
      </c>
      <c r="G415">
        <v>1</v>
      </c>
      <c r="H415">
        <v>1720.75</v>
      </c>
      <c r="I415" t="str">
        <f>INDEX(T_NPI_REF[Classification],MATCH(T_PROF[[#This Row],[npi_prof_class_Cd]],T_NPI_REF[Code],0))</f>
        <v>Obstetrics &amp; Gynecology</v>
      </c>
      <c r="J415">
        <f>INDEX(T_NPI_REF[Specialization],MATCH(T_PROF[[#This Row],[npi_prof_class_Cd]],T_NPI_REF[Code],0))</f>
        <v>0</v>
      </c>
    </row>
    <row r="416" spans="1:10" x14ac:dyDescent="0.35">
      <c r="A416">
        <v>0</v>
      </c>
      <c r="B416">
        <v>1194796482</v>
      </c>
      <c r="C416" t="s">
        <v>351</v>
      </c>
      <c r="D416">
        <v>2019</v>
      </c>
      <c r="E416">
        <v>7</v>
      </c>
      <c r="F416">
        <v>7</v>
      </c>
      <c r="G416">
        <v>7</v>
      </c>
      <c r="H416">
        <v>6292.22</v>
      </c>
      <c r="I416" t="str">
        <f>INDEX(T_NPI_REF[Classification],MATCH(T_PROF[[#This Row],[npi_prof_class_Cd]],T_NPI_REF[Code],0))</f>
        <v>Obstetrics &amp; Gynecology</v>
      </c>
      <c r="J416">
        <f>INDEX(T_NPI_REF[Specialization],MATCH(T_PROF[[#This Row],[npi_prof_class_Cd]],T_NPI_REF[Code],0))</f>
        <v>0</v>
      </c>
    </row>
    <row r="417" spans="1:10" x14ac:dyDescent="0.35">
      <c r="A417">
        <v>0</v>
      </c>
      <c r="B417">
        <v>1548452352</v>
      </c>
      <c r="C417" t="s">
        <v>351</v>
      </c>
      <c r="D417">
        <v>2019</v>
      </c>
      <c r="E417">
        <v>6</v>
      </c>
      <c r="F417">
        <v>6</v>
      </c>
      <c r="G417">
        <v>6</v>
      </c>
      <c r="H417">
        <v>10324.5</v>
      </c>
      <c r="I417" t="str">
        <f>INDEX(T_NPI_REF[Classification],MATCH(T_PROF[[#This Row],[npi_prof_class_Cd]],T_NPI_REF[Code],0))</f>
        <v>Obstetrics &amp; Gynecology</v>
      </c>
      <c r="J417">
        <f>INDEX(T_NPI_REF[Specialization],MATCH(T_PROF[[#This Row],[npi_prof_class_Cd]],T_NPI_REF[Code],0))</f>
        <v>0</v>
      </c>
    </row>
    <row r="418" spans="1:10" x14ac:dyDescent="0.35">
      <c r="A418">
        <v>1</v>
      </c>
      <c r="B418">
        <v>1386689248</v>
      </c>
      <c r="C418" t="s">
        <v>390</v>
      </c>
      <c r="D418">
        <v>2019</v>
      </c>
      <c r="E418">
        <v>2</v>
      </c>
      <c r="F418">
        <v>2</v>
      </c>
      <c r="G418">
        <v>2</v>
      </c>
      <c r="H418">
        <v>2863.66</v>
      </c>
      <c r="I418" t="str">
        <f>INDEX(T_NPI_REF[Classification],MATCH(T_PROF[[#This Row],[npi_prof_class_Cd]],T_NPI_REF[Code],0))</f>
        <v>Allergy &amp; Immunology</v>
      </c>
      <c r="J418">
        <f>INDEX(T_NPI_REF[Specialization],MATCH(T_PROF[[#This Row],[npi_prof_class_Cd]],T_NPI_REF[Code],0))</f>
        <v>0</v>
      </c>
    </row>
    <row r="419" spans="1:10" x14ac:dyDescent="0.35">
      <c r="A419">
        <v>0</v>
      </c>
      <c r="B419">
        <v>1336659598</v>
      </c>
      <c r="C419" t="s">
        <v>357</v>
      </c>
      <c r="D419">
        <v>2019</v>
      </c>
      <c r="E419">
        <v>1</v>
      </c>
      <c r="F419">
        <v>1</v>
      </c>
      <c r="G419">
        <v>1</v>
      </c>
      <c r="H419">
        <v>0</v>
      </c>
      <c r="I419" t="str">
        <f>INDEX(T_NPI_REF[Classification],MATCH(T_PROF[[#This Row],[npi_prof_class_Cd]],T_NPI_REF[Code],0))</f>
        <v>Advanced Practice Midwife</v>
      </c>
      <c r="J419">
        <f>INDEX(T_NPI_REF[Specialization],MATCH(T_PROF[[#This Row],[npi_prof_class_Cd]],T_NPI_REF[Code],0))</f>
        <v>0</v>
      </c>
    </row>
    <row r="420" spans="1:10" x14ac:dyDescent="0.35">
      <c r="A420">
        <v>1</v>
      </c>
      <c r="B420">
        <v>1518926401</v>
      </c>
      <c r="C420" t="s">
        <v>353</v>
      </c>
      <c r="D420">
        <v>2020</v>
      </c>
      <c r="E420">
        <v>51</v>
      </c>
      <c r="F420">
        <v>51</v>
      </c>
      <c r="G420">
        <v>51</v>
      </c>
      <c r="H420">
        <v>84689.91</v>
      </c>
      <c r="I420" t="str">
        <f>INDEX(T_NPI_REF[Classification],MATCH(T_PROF[[#This Row],[npi_prof_class_Cd]],T_NPI_REF[Code],0))</f>
        <v>General Acute Care Hospital</v>
      </c>
      <c r="J420">
        <f>INDEX(T_NPI_REF[Specialization],MATCH(T_PROF[[#This Row],[npi_prof_class_Cd]],T_NPI_REF[Code],0))</f>
        <v>0</v>
      </c>
    </row>
    <row r="421" spans="1:10" x14ac:dyDescent="0.35">
      <c r="A421">
        <v>1</v>
      </c>
      <c r="B421">
        <v>1396169678</v>
      </c>
      <c r="C421" t="s">
        <v>366</v>
      </c>
      <c r="D421">
        <v>2021</v>
      </c>
      <c r="E421">
        <v>1</v>
      </c>
      <c r="F421">
        <v>1</v>
      </c>
      <c r="G421">
        <v>1</v>
      </c>
      <c r="H421">
        <v>0</v>
      </c>
      <c r="I421" t="str">
        <f>INDEX(T_NPI_REF[Classification],MATCH(T_PROF[[#This Row],[npi_prof_class_Cd]],T_NPI_REF[Code],0))</f>
        <v>Internal Medicine</v>
      </c>
      <c r="J421">
        <f>INDEX(T_NPI_REF[Specialization],MATCH(T_PROF[[#This Row],[npi_prof_class_Cd]],T_NPI_REF[Code],0))</f>
        <v>0</v>
      </c>
    </row>
    <row r="422" spans="1:10" x14ac:dyDescent="0.35">
      <c r="A422">
        <v>1</v>
      </c>
      <c r="B422">
        <v>1811263890</v>
      </c>
      <c r="C422" t="s">
        <v>351</v>
      </c>
      <c r="D422">
        <v>2019</v>
      </c>
      <c r="E422">
        <v>1</v>
      </c>
      <c r="F422">
        <v>1</v>
      </c>
      <c r="G422">
        <v>1</v>
      </c>
      <c r="H422">
        <v>1720.75</v>
      </c>
      <c r="I422" t="str">
        <f>INDEX(T_NPI_REF[Classification],MATCH(T_PROF[[#This Row],[npi_prof_class_Cd]],T_NPI_REF[Code],0))</f>
        <v>Obstetrics &amp; Gynecology</v>
      </c>
      <c r="J422">
        <f>INDEX(T_NPI_REF[Specialization],MATCH(T_PROF[[#This Row],[npi_prof_class_Cd]],T_NPI_REF[Code],0))</f>
        <v>0</v>
      </c>
    </row>
    <row r="423" spans="1:10" x14ac:dyDescent="0.35">
      <c r="A423">
        <v>1</v>
      </c>
      <c r="B423">
        <v>1033453329</v>
      </c>
      <c r="C423" t="s">
        <v>354</v>
      </c>
      <c r="D423">
        <v>2020</v>
      </c>
      <c r="E423">
        <v>31</v>
      </c>
      <c r="F423">
        <v>31</v>
      </c>
      <c r="G423">
        <v>31</v>
      </c>
      <c r="H423">
        <v>70069.78</v>
      </c>
      <c r="I423" t="str">
        <f>INDEX(T_NPI_REF[Classification],MATCH(T_PROF[[#This Row],[npi_prof_class_Cd]],T_NPI_REF[Code],0))</f>
        <v>Obstetrics &amp; Gynecology</v>
      </c>
      <c r="J423" t="str">
        <f>INDEX(T_NPI_REF[Specialization],MATCH(T_PROF[[#This Row],[npi_prof_class_Cd]],T_NPI_REF[Code],0))</f>
        <v>Obstetrics</v>
      </c>
    </row>
    <row r="424" spans="1:10" x14ac:dyDescent="0.35">
      <c r="A424">
        <v>1</v>
      </c>
      <c r="B424">
        <v>1922004050</v>
      </c>
      <c r="C424" t="s">
        <v>367</v>
      </c>
      <c r="D424">
        <v>2021</v>
      </c>
      <c r="E424">
        <v>69</v>
      </c>
      <c r="F424">
        <v>69</v>
      </c>
      <c r="G424">
        <v>69</v>
      </c>
      <c r="H424">
        <v>129796.79</v>
      </c>
      <c r="I424" t="str">
        <f>INDEX(T_NPI_REF[Classification],MATCH(T_PROF[[#This Row],[npi_prof_class_Cd]],T_NPI_REF[Code],0))</f>
        <v>Midwife</v>
      </c>
      <c r="J424">
        <f>INDEX(T_NPI_REF[Specialization],MATCH(T_PROF[[#This Row],[npi_prof_class_Cd]],T_NPI_REF[Code],0))</f>
        <v>0</v>
      </c>
    </row>
    <row r="425" spans="1:10" x14ac:dyDescent="0.35">
      <c r="A425">
        <v>0</v>
      </c>
      <c r="B425">
        <v>1386614436</v>
      </c>
      <c r="C425" t="s">
        <v>351</v>
      </c>
      <c r="D425">
        <v>2021</v>
      </c>
      <c r="E425">
        <v>2</v>
      </c>
      <c r="F425">
        <v>2</v>
      </c>
      <c r="G425">
        <v>2</v>
      </c>
      <c r="H425">
        <v>91.05</v>
      </c>
      <c r="I425" t="str">
        <f>INDEX(T_NPI_REF[Classification],MATCH(T_PROF[[#This Row],[npi_prof_class_Cd]],T_NPI_REF[Code],0))</f>
        <v>Obstetrics &amp; Gynecology</v>
      </c>
      <c r="J425">
        <f>INDEX(T_NPI_REF[Specialization],MATCH(T_PROF[[#This Row],[npi_prof_class_Cd]],T_NPI_REF[Code],0))</f>
        <v>0</v>
      </c>
    </row>
    <row r="426" spans="1:10" x14ac:dyDescent="0.35">
      <c r="A426">
        <v>1</v>
      </c>
      <c r="B426">
        <v>1568972321</v>
      </c>
      <c r="C426" t="s">
        <v>367</v>
      </c>
      <c r="D426">
        <v>2019</v>
      </c>
      <c r="E426">
        <v>1</v>
      </c>
      <c r="F426">
        <v>1</v>
      </c>
      <c r="G426">
        <v>1</v>
      </c>
      <c r="H426">
        <v>2009.72</v>
      </c>
      <c r="I426" t="str">
        <f>INDEX(T_NPI_REF[Classification],MATCH(T_PROF[[#This Row],[npi_prof_class_Cd]],T_NPI_REF[Code],0))</f>
        <v>Midwife</v>
      </c>
      <c r="J426">
        <f>INDEX(T_NPI_REF[Specialization],MATCH(T_PROF[[#This Row],[npi_prof_class_Cd]],T_NPI_REF[Code],0))</f>
        <v>0</v>
      </c>
    </row>
    <row r="427" spans="1:10" x14ac:dyDescent="0.35">
      <c r="A427">
        <v>0</v>
      </c>
      <c r="B427">
        <v>1174679880</v>
      </c>
      <c r="C427" t="s">
        <v>351</v>
      </c>
      <c r="D427">
        <v>2021</v>
      </c>
      <c r="E427">
        <v>2</v>
      </c>
      <c r="F427">
        <v>2</v>
      </c>
      <c r="G427">
        <v>2</v>
      </c>
      <c r="H427">
        <v>3441.5</v>
      </c>
      <c r="I427" t="str">
        <f>INDEX(T_NPI_REF[Classification],MATCH(T_PROF[[#This Row],[npi_prof_class_Cd]],T_NPI_REF[Code],0))</f>
        <v>Obstetrics &amp; Gynecology</v>
      </c>
      <c r="J427">
        <f>INDEX(T_NPI_REF[Specialization],MATCH(T_PROF[[#This Row],[npi_prof_class_Cd]],T_NPI_REF[Code],0))</f>
        <v>0</v>
      </c>
    </row>
    <row r="428" spans="1:10" x14ac:dyDescent="0.35">
      <c r="A428">
        <v>0</v>
      </c>
      <c r="B428">
        <v>1245223437</v>
      </c>
      <c r="C428" t="s">
        <v>351</v>
      </c>
      <c r="D428">
        <v>2021</v>
      </c>
      <c r="E428">
        <v>3</v>
      </c>
      <c r="F428">
        <v>3</v>
      </c>
      <c r="G428">
        <v>3</v>
      </c>
      <c r="H428">
        <v>3441.5</v>
      </c>
      <c r="I428" t="str">
        <f>INDEX(T_NPI_REF[Classification],MATCH(T_PROF[[#This Row],[npi_prof_class_Cd]],T_NPI_REF[Code],0))</f>
        <v>Obstetrics &amp; Gynecology</v>
      </c>
      <c r="J428">
        <f>INDEX(T_NPI_REF[Specialization],MATCH(T_PROF[[#This Row],[npi_prof_class_Cd]],T_NPI_REF[Code],0))</f>
        <v>0</v>
      </c>
    </row>
    <row r="429" spans="1:10" x14ac:dyDescent="0.35">
      <c r="A429">
        <v>0</v>
      </c>
      <c r="B429">
        <v>1144585068</v>
      </c>
      <c r="C429" t="s">
        <v>351</v>
      </c>
      <c r="D429">
        <v>2020</v>
      </c>
      <c r="E429">
        <v>1</v>
      </c>
      <c r="F429">
        <v>1</v>
      </c>
      <c r="G429">
        <v>1</v>
      </c>
      <c r="H429">
        <v>0</v>
      </c>
      <c r="I429" t="str">
        <f>INDEX(T_NPI_REF[Classification],MATCH(T_PROF[[#This Row],[npi_prof_class_Cd]],T_NPI_REF[Code],0))</f>
        <v>Obstetrics &amp; Gynecology</v>
      </c>
      <c r="J429">
        <f>INDEX(T_NPI_REF[Specialization],MATCH(T_PROF[[#This Row],[npi_prof_class_Cd]],T_NPI_REF[Code],0))</f>
        <v>0</v>
      </c>
    </row>
    <row r="430" spans="1:10" x14ac:dyDescent="0.35">
      <c r="A430">
        <v>0</v>
      </c>
      <c r="B430">
        <v>1013356336</v>
      </c>
      <c r="C430" t="s">
        <v>351</v>
      </c>
      <c r="D430">
        <v>2021</v>
      </c>
      <c r="E430">
        <v>1</v>
      </c>
      <c r="F430">
        <v>1</v>
      </c>
      <c r="G430">
        <v>1</v>
      </c>
      <c r="H430">
        <v>1720.75</v>
      </c>
      <c r="I430" t="str">
        <f>INDEX(T_NPI_REF[Classification],MATCH(T_PROF[[#This Row],[npi_prof_class_Cd]],T_NPI_REF[Code],0))</f>
        <v>Obstetrics &amp; Gynecology</v>
      </c>
      <c r="J430">
        <f>INDEX(T_NPI_REF[Specialization],MATCH(T_PROF[[#This Row],[npi_prof_class_Cd]],T_NPI_REF[Code],0))</f>
        <v>0</v>
      </c>
    </row>
    <row r="431" spans="1:10" x14ac:dyDescent="0.35">
      <c r="A431">
        <v>1</v>
      </c>
      <c r="B431">
        <v>1700978707</v>
      </c>
      <c r="C431" t="s">
        <v>351</v>
      </c>
      <c r="D431">
        <v>2019</v>
      </c>
      <c r="E431">
        <v>1</v>
      </c>
      <c r="F431">
        <v>1</v>
      </c>
      <c r="G431">
        <v>1</v>
      </c>
      <c r="H431">
        <v>1720.75</v>
      </c>
      <c r="I431" t="str">
        <f>INDEX(T_NPI_REF[Classification],MATCH(T_PROF[[#This Row],[npi_prof_class_Cd]],T_NPI_REF[Code],0))</f>
        <v>Obstetrics &amp; Gynecology</v>
      </c>
      <c r="J431">
        <f>INDEX(T_NPI_REF[Specialization],MATCH(T_PROF[[#This Row],[npi_prof_class_Cd]],T_NPI_REF[Code],0))</f>
        <v>0</v>
      </c>
    </row>
    <row r="432" spans="1:10" x14ac:dyDescent="0.35">
      <c r="A432">
        <v>1</v>
      </c>
      <c r="B432">
        <v>1336578772</v>
      </c>
      <c r="C432" t="s">
        <v>362</v>
      </c>
      <c r="D432">
        <v>2019</v>
      </c>
      <c r="E432">
        <v>137</v>
      </c>
      <c r="F432">
        <v>137</v>
      </c>
      <c r="G432">
        <v>134</v>
      </c>
      <c r="H432">
        <v>278880.86</v>
      </c>
      <c r="I432" t="str">
        <f>INDEX(T_NPI_REF[Classification],MATCH(T_PROF[[#This Row],[npi_prof_class_Cd]],T_NPI_REF[Code],0))</f>
        <v>General Practice</v>
      </c>
      <c r="J432">
        <f>INDEX(T_NPI_REF[Specialization],MATCH(T_PROF[[#This Row],[npi_prof_class_Cd]],T_NPI_REF[Code],0))</f>
        <v>0</v>
      </c>
    </row>
    <row r="433" spans="1:10" x14ac:dyDescent="0.35">
      <c r="A433">
        <v>0</v>
      </c>
      <c r="B433">
        <v>1295968824</v>
      </c>
      <c r="C433" t="s">
        <v>351</v>
      </c>
      <c r="D433">
        <v>2019</v>
      </c>
      <c r="E433">
        <v>2</v>
      </c>
      <c r="F433">
        <v>2</v>
      </c>
      <c r="G433">
        <v>2</v>
      </c>
      <c r="H433">
        <v>1621.88</v>
      </c>
      <c r="I433" t="str">
        <f>INDEX(T_NPI_REF[Classification],MATCH(T_PROF[[#This Row],[npi_prof_class_Cd]],T_NPI_REF[Code],0))</f>
        <v>Obstetrics &amp; Gynecology</v>
      </c>
      <c r="J433">
        <f>INDEX(T_NPI_REF[Specialization],MATCH(T_PROF[[#This Row],[npi_prof_class_Cd]],T_NPI_REF[Code],0))</f>
        <v>0</v>
      </c>
    </row>
    <row r="434" spans="1:10" x14ac:dyDescent="0.35">
      <c r="A434">
        <v>0</v>
      </c>
      <c r="B434">
        <v>1417310277</v>
      </c>
      <c r="C434" t="s">
        <v>357</v>
      </c>
      <c r="D434">
        <v>2021</v>
      </c>
      <c r="E434">
        <v>2</v>
      </c>
      <c r="F434">
        <v>2</v>
      </c>
      <c r="G434">
        <v>2</v>
      </c>
      <c r="H434">
        <v>0</v>
      </c>
      <c r="I434" t="str">
        <f>INDEX(T_NPI_REF[Classification],MATCH(T_PROF[[#This Row],[npi_prof_class_Cd]],T_NPI_REF[Code],0))</f>
        <v>Advanced Practice Midwife</v>
      </c>
      <c r="J434">
        <f>INDEX(T_NPI_REF[Specialization],MATCH(T_PROF[[#This Row],[npi_prof_class_Cd]],T_NPI_REF[Code],0))</f>
        <v>0</v>
      </c>
    </row>
    <row r="435" spans="1:10" x14ac:dyDescent="0.35">
      <c r="A435">
        <v>0</v>
      </c>
      <c r="B435">
        <v>1154709046</v>
      </c>
      <c r="C435" t="s">
        <v>351</v>
      </c>
      <c r="D435">
        <v>2021</v>
      </c>
      <c r="E435">
        <v>1</v>
      </c>
      <c r="F435">
        <v>1</v>
      </c>
      <c r="G435">
        <v>1</v>
      </c>
      <c r="H435">
        <v>0</v>
      </c>
      <c r="I435" t="str">
        <f>INDEX(T_NPI_REF[Classification],MATCH(T_PROF[[#This Row],[npi_prof_class_Cd]],T_NPI_REF[Code],0))</f>
        <v>Obstetrics &amp; Gynecology</v>
      </c>
      <c r="J435">
        <f>INDEX(T_NPI_REF[Specialization],MATCH(T_PROF[[#This Row],[npi_prof_class_Cd]],T_NPI_REF[Code],0))</f>
        <v>0</v>
      </c>
    </row>
    <row r="436" spans="1:10" x14ac:dyDescent="0.35">
      <c r="A436">
        <v>0</v>
      </c>
      <c r="B436">
        <v>1912086091</v>
      </c>
      <c r="C436" t="s">
        <v>357</v>
      </c>
      <c r="D436">
        <v>2019</v>
      </c>
      <c r="E436">
        <v>4</v>
      </c>
      <c r="F436">
        <v>4</v>
      </c>
      <c r="G436">
        <v>4</v>
      </c>
      <c r="H436">
        <v>1096.98</v>
      </c>
      <c r="I436" t="str">
        <f>INDEX(T_NPI_REF[Classification],MATCH(T_PROF[[#This Row],[npi_prof_class_Cd]],T_NPI_REF[Code],0))</f>
        <v>Advanced Practice Midwife</v>
      </c>
      <c r="J436">
        <f>INDEX(T_NPI_REF[Specialization],MATCH(T_PROF[[#This Row],[npi_prof_class_Cd]],T_NPI_REF[Code],0))</f>
        <v>0</v>
      </c>
    </row>
    <row r="437" spans="1:10" x14ac:dyDescent="0.35">
      <c r="A437">
        <v>0</v>
      </c>
      <c r="B437">
        <v>1467447052</v>
      </c>
      <c r="C437" t="s">
        <v>357</v>
      </c>
      <c r="D437">
        <v>2021</v>
      </c>
      <c r="E437">
        <v>1</v>
      </c>
      <c r="F437">
        <v>1</v>
      </c>
      <c r="G437">
        <v>1</v>
      </c>
      <c r="H437">
        <v>477.24</v>
      </c>
      <c r="I437" t="str">
        <f>INDEX(T_NPI_REF[Classification],MATCH(T_PROF[[#This Row],[npi_prof_class_Cd]],T_NPI_REF[Code],0))</f>
        <v>Advanced Practice Midwife</v>
      </c>
      <c r="J437">
        <f>INDEX(T_NPI_REF[Specialization],MATCH(T_PROF[[#This Row],[npi_prof_class_Cd]],T_NPI_REF[Code],0))</f>
        <v>0</v>
      </c>
    </row>
    <row r="438" spans="1:10" x14ac:dyDescent="0.35">
      <c r="A438">
        <v>1</v>
      </c>
      <c r="B438">
        <v>1598397051</v>
      </c>
      <c r="C438" t="s">
        <v>367</v>
      </c>
      <c r="D438">
        <v>2021</v>
      </c>
      <c r="E438">
        <v>39</v>
      </c>
      <c r="F438">
        <v>39</v>
      </c>
      <c r="G438">
        <v>37</v>
      </c>
      <c r="H438">
        <v>85346.1</v>
      </c>
      <c r="I438" t="str">
        <f>INDEX(T_NPI_REF[Classification],MATCH(T_PROF[[#This Row],[npi_prof_class_Cd]],T_NPI_REF[Code],0))</f>
        <v>Midwife</v>
      </c>
      <c r="J438">
        <f>INDEX(T_NPI_REF[Specialization],MATCH(T_PROF[[#This Row],[npi_prof_class_Cd]],T_NPI_REF[Code],0))</f>
        <v>0</v>
      </c>
    </row>
    <row r="439" spans="1:10" x14ac:dyDescent="0.35">
      <c r="A439">
        <v>0</v>
      </c>
      <c r="B439">
        <v>1508157041</v>
      </c>
      <c r="C439" t="s">
        <v>351</v>
      </c>
      <c r="D439">
        <v>2019</v>
      </c>
      <c r="E439">
        <v>1</v>
      </c>
      <c r="F439">
        <v>1</v>
      </c>
      <c r="G439">
        <v>1</v>
      </c>
      <c r="H439">
        <v>1720.75</v>
      </c>
      <c r="I439" t="str">
        <f>INDEX(T_NPI_REF[Classification],MATCH(T_PROF[[#This Row],[npi_prof_class_Cd]],T_NPI_REF[Code],0))</f>
        <v>Obstetrics &amp; Gynecology</v>
      </c>
      <c r="J439">
        <f>INDEX(T_NPI_REF[Specialization],MATCH(T_PROF[[#This Row],[npi_prof_class_Cd]],T_NPI_REF[Code],0))</f>
        <v>0</v>
      </c>
    </row>
    <row r="440" spans="1:10" x14ac:dyDescent="0.35">
      <c r="A440">
        <v>1</v>
      </c>
      <c r="B440">
        <v>1114993482</v>
      </c>
      <c r="C440" t="s">
        <v>351</v>
      </c>
      <c r="D440">
        <v>2021</v>
      </c>
      <c r="E440">
        <v>1</v>
      </c>
      <c r="F440">
        <v>1</v>
      </c>
      <c r="G440">
        <v>1</v>
      </c>
      <c r="H440">
        <v>2206.73</v>
      </c>
      <c r="I440" t="str">
        <f>INDEX(T_NPI_REF[Classification],MATCH(T_PROF[[#This Row],[npi_prof_class_Cd]],T_NPI_REF[Code],0))</f>
        <v>Obstetrics &amp; Gynecology</v>
      </c>
      <c r="J440">
        <f>INDEX(T_NPI_REF[Specialization],MATCH(T_PROF[[#This Row],[npi_prof_class_Cd]],T_NPI_REF[Code],0))</f>
        <v>0</v>
      </c>
    </row>
    <row r="441" spans="1:10" x14ac:dyDescent="0.35">
      <c r="A441">
        <v>1</v>
      </c>
      <c r="B441">
        <v>1699982793</v>
      </c>
      <c r="C441" t="s">
        <v>352</v>
      </c>
      <c r="D441">
        <v>2020</v>
      </c>
      <c r="E441">
        <v>20</v>
      </c>
      <c r="F441">
        <v>20</v>
      </c>
      <c r="G441">
        <v>20</v>
      </c>
      <c r="H441">
        <v>54416.72</v>
      </c>
      <c r="I441" t="str">
        <f>INDEX(T_NPI_REF[Classification],MATCH(T_PROF[[#This Row],[npi_prof_class_Cd]],T_NPI_REF[Code],0))</f>
        <v>Specialist</v>
      </c>
      <c r="J441">
        <f>INDEX(T_NPI_REF[Specialization],MATCH(T_PROF[[#This Row],[npi_prof_class_Cd]],T_NPI_REF[Code],0))</f>
        <v>0</v>
      </c>
    </row>
    <row r="442" spans="1:10" x14ac:dyDescent="0.35">
      <c r="A442">
        <v>1</v>
      </c>
      <c r="B442">
        <v>1750945614</v>
      </c>
      <c r="C442" t="s">
        <v>351</v>
      </c>
      <c r="D442">
        <v>2021</v>
      </c>
      <c r="E442">
        <v>11</v>
      </c>
      <c r="F442">
        <v>11</v>
      </c>
      <c r="G442">
        <v>11</v>
      </c>
      <c r="H442">
        <v>26823.06</v>
      </c>
      <c r="I442" t="str">
        <f>INDEX(T_NPI_REF[Classification],MATCH(T_PROF[[#This Row],[npi_prof_class_Cd]],T_NPI_REF[Code],0))</f>
        <v>Obstetrics &amp; Gynecology</v>
      </c>
      <c r="J442">
        <f>INDEX(T_NPI_REF[Specialization],MATCH(T_PROF[[#This Row],[npi_prof_class_Cd]],T_NPI_REF[Code],0))</f>
        <v>0</v>
      </c>
    </row>
    <row r="443" spans="1:10" x14ac:dyDescent="0.35">
      <c r="A443">
        <v>1</v>
      </c>
      <c r="B443">
        <v>1457392763</v>
      </c>
      <c r="C443" t="s">
        <v>351</v>
      </c>
      <c r="D443">
        <v>2021</v>
      </c>
      <c r="E443">
        <v>135</v>
      </c>
      <c r="F443">
        <v>135</v>
      </c>
      <c r="G443">
        <v>129</v>
      </c>
      <c r="H443">
        <v>294951.11</v>
      </c>
      <c r="I443" t="str">
        <f>INDEX(T_NPI_REF[Classification],MATCH(T_PROF[[#This Row],[npi_prof_class_Cd]],T_NPI_REF[Code],0))</f>
        <v>Obstetrics &amp; Gynecology</v>
      </c>
      <c r="J443">
        <f>INDEX(T_NPI_REF[Specialization],MATCH(T_PROF[[#This Row],[npi_prof_class_Cd]],T_NPI_REF[Code],0))</f>
        <v>0</v>
      </c>
    </row>
    <row r="444" spans="1:10" x14ac:dyDescent="0.35">
      <c r="A444">
        <v>0</v>
      </c>
      <c r="B444">
        <v>1770739559</v>
      </c>
      <c r="C444" t="s">
        <v>351</v>
      </c>
      <c r="D444">
        <v>2020</v>
      </c>
      <c r="E444">
        <v>1</v>
      </c>
      <c r="F444">
        <v>1</v>
      </c>
      <c r="G444">
        <v>1</v>
      </c>
      <c r="H444">
        <v>0</v>
      </c>
      <c r="I444" t="str">
        <f>INDEX(T_NPI_REF[Classification],MATCH(T_PROF[[#This Row],[npi_prof_class_Cd]],T_NPI_REF[Code],0))</f>
        <v>Obstetrics &amp; Gynecology</v>
      </c>
      <c r="J444">
        <f>INDEX(T_NPI_REF[Specialization],MATCH(T_PROF[[#This Row],[npi_prof_class_Cd]],T_NPI_REF[Code],0))</f>
        <v>0</v>
      </c>
    </row>
    <row r="445" spans="1:10" x14ac:dyDescent="0.35">
      <c r="A445">
        <v>1</v>
      </c>
      <c r="B445">
        <v>1366520330</v>
      </c>
      <c r="C445" t="s">
        <v>351</v>
      </c>
      <c r="D445">
        <v>2019</v>
      </c>
      <c r="E445">
        <v>18</v>
      </c>
      <c r="F445">
        <v>18</v>
      </c>
      <c r="G445">
        <v>18</v>
      </c>
      <c r="H445">
        <v>31154.42</v>
      </c>
      <c r="I445" t="str">
        <f>INDEX(T_NPI_REF[Classification],MATCH(T_PROF[[#This Row],[npi_prof_class_Cd]],T_NPI_REF[Code],0))</f>
        <v>Obstetrics &amp; Gynecology</v>
      </c>
      <c r="J445">
        <f>INDEX(T_NPI_REF[Specialization],MATCH(T_PROF[[#This Row],[npi_prof_class_Cd]],T_NPI_REF[Code],0))</f>
        <v>0</v>
      </c>
    </row>
    <row r="446" spans="1:10" x14ac:dyDescent="0.35">
      <c r="A446">
        <v>0</v>
      </c>
      <c r="B446">
        <v>1417105610</v>
      </c>
      <c r="C446" t="s">
        <v>351</v>
      </c>
      <c r="D446">
        <v>2019</v>
      </c>
      <c r="E446">
        <v>1</v>
      </c>
      <c r="F446">
        <v>1</v>
      </c>
      <c r="G446">
        <v>1</v>
      </c>
      <c r="H446">
        <v>452.8</v>
      </c>
      <c r="I446" t="str">
        <f>INDEX(T_NPI_REF[Classification],MATCH(T_PROF[[#This Row],[npi_prof_class_Cd]],T_NPI_REF[Code],0))</f>
        <v>Obstetrics &amp; Gynecology</v>
      </c>
      <c r="J446">
        <f>INDEX(T_NPI_REF[Specialization],MATCH(T_PROF[[#This Row],[npi_prof_class_Cd]],T_NPI_REF[Code],0))</f>
        <v>0</v>
      </c>
    </row>
    <row r="447" spans="1:10" x14ac:dyDescent="0.35">
      <c r="A447">
        <v>1</v>
      </c>
      <c r="B447">
        <v>1114092335</v>
      </c>
      <c r="C447" t="s">
        <v>358</v>
      </c>
      <c r="D447">
        <v>2019</v>
      </c>
      <c r="E447">
        <v>18</v>
      </c>
      <c r="F447">
        <v>18</v>
      </c>
      <c r="G447">
        <v>18</v>
      </c>
      <c r="H447">
        <v>42413.74</v>
      </c>
      <c r="I447" t="str">
        <f>INDEX(T_NPI_REF[Classification],MATCH(T_PROF[[#This Row],[npi_prof_class_Cd]],T_NPI_REF[Code],0))</f>
        <v>Obstetrics &amp; Gynecology</v>
      </c>
      <c r="J447" t="str">
        <f>INDEX(T_NPI_REF[Specialization],MATCH(T_PROF[[#This Row],[npi_prof_class_Cd]],T_NPI_REF[Code],0))</f>
        <v>Gynecology</v>
      </c>
    </row>
    <row r="448" spans="1:10" x14ac:dyDescent="0.35">
      <c r="A448">
        <v>1</v>
      </c>
      <c r="B448">
        <v>1821168964</v>
      </c>
      <c r="C448" t="s">
        <v>377</v>
      </c>
      <c r="D448">
        <v>2020</v>
      </c>
      <c r="E448">
        <v>1</v>
      </c>
      <c r="F448">
        <v>1</v>
      </c>
      <c r="G448">
        <v>1</v>
      </c>
      <c r="H448">
        <v>2853.81</v>
      </c>
      <c r="I448" t="str">
        <f>INDEX(T_NPI_REF[Classification],MATCH(T_PROF[[#This Row],[npi_prof_class_Cd]],T_NPI_REF[Code],0))</f>
        <v>Obstetrics &amp; Gynecology</v>
      </c>
      <c r="J448" t="str">
        <f>INDEX(T_NPI_REF[Specialization],MATCH(T_PROF[[#This Row],[npi_prof_class_Cd]],T_NPI_REF[Code],0))</f>
        <v>Gynecologic Oncology</v>
      </c>
    </row>
    <row r="449" spans="1:10" x14ac:dyDescent="0.35">
      <c r="A449">
        <v>1</v>
      </c>
      <c r="B449">
        <v>1013096577</v>
      </c>
      <c r="C449" t="s">
        <v>342</v>
      </c>
      <c r="D449">
        <v>2021</v>
      </c>
      <c r="E449">
        <v>7</v>
      </c>
      <c r="F449">
        <v>7</v>
      </c>
      <c r="G449">
        <v>7</v>
      </c>
      <c r="H449">
        <v>21995.34</v>
      </c>
      <c r="I449" t="e">
        <f>INDEX(T_NPI_REF[Classification],MATCH(T_PROF[[#This Row],[npi_prof_class_Cd]],T_NPI_REF[Code],0))</f>
        <v>#N/A</v>
      </c>
      <c r="J449" t="e">
        <f>INDEX(T_NPI_REF[Specialization],MATCH(T_PROF[[#This Row],[npi_prof_class_Cd]],T_NPI_REF[Code],0))</f>
        <v>#N/A</v>
      </c>
    </row>
    <row r="450" spans="1:10" x14ac:dyDescent="0.35">
      <c r="A450">
        <v>0</v>
      </c>
      <c r="B450">
        <v>1548519655</v>
      </c>
      <c r="C450" t="s">
        <v>351</v>
      </c>
      <c r="D450">
        <v>2019</v>
      </c>
      <c r="E450">
        <v>1</v>
      </c>
      <c r="F450">
        <v>1</v>
      </c>
      <c r="G450">
        <v>1</v>
      </c>
      <c r="H450">
        <v>0</v>
      </c>
      <c r="I450" t="str">
        <f>INDEX(T_NPI_REF[Classification],MATCH(T_PROF[[#This Row],[npi_prof_class_Cd]],T_NPI_REF[Code],0))</f>
        <v>Obstetrics &amp; Gynecology</v>
      </c>
      <c r="J450">
        <f>INDEX(T_NPI_REF[Specialization],MATCH(T_PROF[[#This Row],[npi_prof_class_Cd]],T_NPI_REF[Code],0))</f>
        <v>0</v>
      </c>
    </row>
    <row r="451" spans="1:10" x14ac:dyDescent="0.35">
      <c r="A451">
        <v>1</v>
      </c>
      <c r="B451">
        <v>1962454439</v>
      </c>
      <c r="C451" t="s">
        <v>366</v>
      </c>
      <c r="D451">
        <v>2020</v>
      </c>
      <c r="E451">
        <v>1</v>
      </c>
      <c r="F451">
        <v>1</v>
      </c>
      <c r="G451">
        <v>1</v>
      </c>
      <c r="H451">
        <v>1876.61</v>
      </c>
      <c r="I451" t="str">
        <f>INDEX(T_NPI_REF[Classification],MATCH(T_PROF[[#This Row],[npi_prof_class_Cd]],T_NPI_REF[Code],0))</f>
        <v>Internal Medicine</v>
      </c>
      <c r="J451">
        <f>INDEX(T_NPI_REF[Specialization],MATCH(T_PROF[[#This Row],[npi_prof_class_Cd]],T_NPI_REF[Code],0))</f>
        <v>0</v>
      </c>
    </row>
    <row r="452" spans="1:10" x14ac:dyDescent="0.35">
      <c r="A452">
        <v>0</v>
      </c>
      <c r="B452">
        <v>1497756035</v>
      </c>
      <c r="C452" t="s">
        <v>351</v>
      </c>
      <c r="D452">
        <v>2019</v>
      </c>
      <c r="E452">
        <v>1</v>
      </c>
      <c r="F452">
        <v>1</v>
      </c>
      <c r="G452">
        <v>1</v>
      </c>
      <c r="H452">
        <v>1720.75</v>
      </c>
      <c r="I452" t="str">
        <f>INDEX(T_NPI_REF[Classification],MATCH(T_PROF[[#This Row],[npi_prof_class_Cd]],T_NPI_REF[Code],0))</f>
        <v>Obstetrics &amp; Gynecology</v>
      </c>
      <c r="J452">
        <f>INDEX(T_NPI_REF[Specialization],MATCH(T_PROF[[#This Row],[npi_prof_class_Cd]],T_NPI_REF[Code],0))</f>
        <v>0</v>
      </c>
    </row>
    <row r="453" spans="1:10" x14ac:dyDescent="0.35">
      <c r="A453">
        <v>1</v>
      </c>
      <c r="B453">
        <v>1093816126</v>
      </c>
      <c r="C453" t="s">
        <v>351</v>
      </c>
      <c r="D453">
        <v>2021</v>
      </c>
      <c r="E453">
        <v>7</v>
      </c>
      <c r="F453">
        <v>7</v>
      </c>
      <c r="G453">
        <v>7</v>
      </c>
      <c r="H453">
        <v>14853.87</v>
      </c>
      <c r="I453" t="str">
        <f>INDEX(T_NPI_REF[Classification],MATCH(T_PROF[[#This Row],[npi_prof_class_Cd]],T_NPI_REF[Code],0))</f>
        <v>Obstetrics &amp; Gynecology</v>
      </c>
      <c r="J453">
        <f>INDEX(T_NPI_REF[Specialization],MATCH(T_PROF[[#This Row],[npi_prof_class_Cd]],T_NPI_REF[Code],0))</f>
        <v>0</v>
      </c>
    </row>
    <row r="454" spans="1:10" x14ac:dyDescent="0.35">
      <c r="A454">
        <v>0</v>
      </c>
      <c r="B454">
        <v>1235337478</v>
      </c>
      <c r="C454" t="s">
        <v>351</v>
      </c>
      <c r="D454">
        <v>2020</v>
      </c>
      <c r="E454">
        <v>1</v>
      </c>
      <c r="F454">
        <v>1</v>
      </c>
      <c r="G454">
        <v>1</v>
      </c>
      <c r="H454">
        <v>0</v>
      </c>
      <c r="I454" t="str">
        <f>INDEX(T_NPI_REF[Classification],MATCH(T_PROF[[#This Row],[npi_prof_class_Cd]],T_NPI_REF[Code],0))</f>
        <v>Obstetrics &amp; Gynecology</v>
      </c>
      <c r="J454">
        <f>INDEX(T_NPI_REF[Specialization],MATCH(T_PROF[[#This Row],[npi_prof_class_Cd]],T_NPI_REF[Code],0))</f>
        <v>0</v>
      </c>
    </row>
    <row r="455" spans="1:10" x14ac:dyDescent="0.35">
      <c r="A455">
        <v>1</v>
      </c>
      <c r="B455">
        <v>1265524821</v>
      </c>
      <c r="C455" t="s">
        <v>351</v>
      </c>
      <c r="D455">
        <v>2020</v>
      </c>
      <c r="E455">
        <v>15</v>
      </c>
      <c r="F455">
        <v>15</v>
      </c>
      <c r="G455">
        <v>15</v>
      </c>
      <c r="H455">
        <v>34292.769999999997</v>
      </c>
      <c r="I455" t="str">
        <f>INDEX(T_NPI_REF[Classification],MATCH(T_PROF[[#This Row],[npi_prof_class_Cd]],T_NPI_REF[Code],0))</f>
        <v>Obstetrics &amp; Gynecology</v>
      </c>
      <c r="J455">
        <f>INDEX(T_NPI_REF[Specialization],MATCH(T_PROF[[#This Row],[npi_prof_class_Cd]],T_NPI_REF[Code],0))</f>
        <v>0</v>
      </c>
    </row>
    <row r="456" spans="1:10" x14ac:dyDescent="0.35">
      <c r="A456">
        <v>0</v>
      </c>
      <c r="B456">
        <v>1275875577</v>
      </c>
      <c r="C456" t="s">
        <v>372</v>
      </c>
      <c r="D456">
        <v>2019</v>
      </c>
      <c r="E456">
        <v>4</v>
      </c>
      <c r="F456">
        <v>4</v>
      </c>
      <c r="G456">
        <v>4</v>
      </c>
      <c r="H456">
        <v>2142.79</v>
      </c>
      <c r="I456" t="str">
        <f>INDEX(T_NPI_REF[Classification],MATCH(T_PROF[[#This Row],[npi_prof_class_Cd]],T_NPI_REF[Code],0))</f>
        <v>Student in an Organized Health Care Education/Training Program</v>
      </c>
      <c r="J456">
        <f>INDEX(T_NPI_REF[Specialization],MATCH(T_PROF[[#This Row],[npi_prof_class_Cd]],T_NPI_REF[Code],0))</f>
        <v>0</v>
      </c>
    </row>
    <row r="457" spans="1:10" x14ac:dyDescent="0.35">
      <c r="A457">
        <v>0</v>
      </c>
      <c r="B457">
        <v>1437601705</v>
      </c>
      <c r="C457" t="s">
        <v>357</v>
      </c>
      <c r="D457">
        <v>2021</v>
      </c>
      <c r="E457">
        <v>2</v>
      </c>
      <c r="F457">
        <v>2</v>
      </c>
      <c r="G457">
        <v>2</v>
      </c>
      <c r="H457">
        <v>2925.28</v>
      </c>
      <c r="I457" t="str">
        <f>INDEX(T_NPI_REF[Classification],MATCH(T_PROF[[#This Row],[npi_prof_class_Cd]],T_NPI_REF[Code],0))</f>
        <v>Advanced Practice Midwife</v>
      </c>
      <c r="J457">
        <f>INDEX(T_NPI_REF[Specialization],MATCH(T_PROF[[#This Row],[npi_prof_class_Cd]],T_NPI_REF[Code],0))</f>
        <v>0</v>
      </c>
    </row>
    <row r="458" spans="1:10" x14ac:dyDescent="0.35">
      <c r="A458">
        <v>0</v>
      </c>
      <c r="B458">
        <v>1285690933</v>
      </c>
      <c r="C458" t="s">
        <v>367</v>
      </c>
      <c r="D458">
        <v>2019</v>
      </c>
      <c r="E458">
        <v>1</v>
      </c>
      <c r="F458">
        <v>1</v>
      </c>
      <c r="G458">
        <v>1</v>
      </c>
      <c r="H458">
        <v>0.99</v>
      </c>
      <c r="I458" t="str">
        <f>INDEX(T_NPI_REF[Classification],MATCH(T_PROF[[#This Row],[npi_prof_class_Cd]],T_NPI_REF[Code],0))</f>
        <v>Midwife</v>
      </c>
      <c r="J458">
        <f>INDEX(T_NPI_REF[Specialization],MATCH(T_PROF[[#This Row],[npi_prof_class_Cd]],T_NPI_REF[Code],0))</f>
        <v>0</v>
      </c>
    </row>
    <row r="459" spans="1:10" x14ac:dyDescent="0.35">
      <c r="A459">
        <v>1</v>
      </c>
      <c r="B459">
        <v>1306843388</v>
      </c>
      <c r="C459" t="s">
        <v>352</v>
      </c>
      <c r="D459">
        <v>2020</v>
      </c>
      <c r="E459">
        <v>86</v>
      </c>
      <c r="F459">
        <v>86</v>
      </c>
      <c r="G459">
        <v>86</v>
      </c>
      <c r="H459">
        <v>286870.58</v>
      </c>
      <c r="I459" t="str">
        <f>INDEX(T_NPI_REF[Classification],MATCH(T_PROF[[#This Row],[npi_prof_class_Cd]],T_NPI_REF[Code],0))</f>
        <v>Specialist</v>
      </c>
      <c r="J459">
        <f>INDEX(T_NPI_REF[Specialization],MATCH(T_PROF[[#This Row],[npi_prof_class_Cd]],T_NPI_REF[Code],0))</f>
        <v>0</v>
      </c>
    </row>
    <row r="460" spans="1:10" x14ac:dyDescent="0.35">
      <c r="A460">
        <v>1</v>
      </c>
      <c r="B460">
        <v>1053445031</v>
      </c>
      <c r="C460" t="s">
        <v>367</v>
      </c>
      <c r="D460">
        <v>2019</v>
      </c>
      <c r="E460">
        <v>9</v>
      </c>
      <c r="F460">
        <v>9</v>
      </c>
      <c r="G460">
        <v>9</v>
      </c>
      <c r="H460">
        <v>39600</v>
      </c>
      <c r="I460" t="str">
        <f>INDEX(T_NPI_REF[Classification],MATCH(T_PROF[[#This Row],[npi_prof_class_Cd]],T_NPI_REF[Code],0))</f>
        <v>Midwife</v>
      </c>
      <c r="J460">
        <f>INDEX(T_NPI_REF[Specialization],MATCH(T_PROF[[#This Row],[npi_prof_class_Cd]],T_NPI_REF[Code],0))</f>
        <v>0</v>
      </c>
    </row>
    <row r="461" spans="1:10" x14ac:dyDescent="0.35">
      <c r="A461">
        <v>0</v>
      </c>
      <c r="B461">
        <v>1881600609</v>
      </c>
      <c r="C461" t="s">
        <v>351</v>
      </c>
      <c r="D461">
        <v>2020</v>
      </c>
      <c r="E461">
        <v>1</v>
      </c>
      <c r="F461">
        <v>1</v>
      </c>
      <c r="G461">
        <v>1</v>
      </c>
      <c r="H461">
        <v>1144.8599999999999</v>
      </c>
      <c r="I461" t="str">
        <f>INDEX(T_NPI_REF[Classification],MATCH(T_PROF[[#This Row],[npi_prof_class_Cd]],T_NPI_REF[Code],0))</f>
        <v>Obstetrics &amp; Gynecology</v>
      </c>
      <c r="J461">
        <f>INDEX(T_NPI_REF[Specialization],MATCH(T_PROF[[#This Row],[npi_prof_class_Cd]],T_NPI_REF[Code],0))</f>
        <v>0</v>
      </c>
    </row>
    <row r="462" spans="1:10" x14ac:dyDescent="0.35">
      <c r="A462">
        <v>1</v>
      </c>
      <c r="B462">
        <v>1821008293</v>
      </c>
      <c r="C462" t="s">
        <v>351</v>
      </c>
      <c r="D462">
        <v>2019</v>
      </c>
      <c r="E462">
        <v>19</v>
      </c>
      <c r="F462">
        <v>19</v>
      </c>
      <c r="G462">
        <v>19</v>
      </c>
      <c r="H462">
        <v>30451.17</v>
      </c>
      <c r="I462" t="str">
        <f>INDEX(T_NPI_REF[Classification],MATCH(T_PROF[[#This Row],[npi_prof_class_Cd]],T_NPI_REF[Code],0))</f>
        <v>Obstetrics &amp; Gynecology</v>
      </c>
      <c r="J462">
        <f>INDEX(T_NPI_REF[Specialization],MATCH(T_PROF[[#This Row],[npi_prof_class_Cd]],T_NPI_REF[Code],0))</f>
        <v>0</v>
      </c>
    </row>
    <row r="463" spans="1:10" x14ac:dyDescent="0.35">
      <c r="A463">
        <v>1</v>
      </c>
      <c r="B463">
        <v>1386188647</v>
      </c>
      <c r="C463" t="s">
        <v>390</v>
      </c>
      <c r="D463">
        <v>2021</v>
      </c>
      <c r="E463">
        <v>40</v>
      </c>
      <c r="F463">
        <v>40</v>
      </c>
      <c r="G463">
        <v>40</v>
      </c>
      <c r="H463">
        <v>123189.14</v>
      </c>
      <c r="I463" t="str">
        <f>INDEX(T_NPI_REF[Classification],MATCH(T_PROF[[#This Row],[npi_prof_class_Cd]],T_NPI_REF[Code],0))</f>
        <v>Allergy &amp; Immunology</v>
      </c>
      <c r="J463">
        <f>INDEX(T_NPI_REF[Specialization],MATCH(T_PROF[[#This Row],[npi_prof_class_Cd]],T_NPI_REF[Code],0))</f>
        <v>0</v>
      </c>
    </row>
    <row r="464" spans="1:10" x14ac:dyDescent="0.35">
      <c r="A464">
        <v>1</v>
      </c>
      <c r="B464">
        <v>1588726145</v>
      </c>
      <c r="C464" t="s">
        <v>351</v>
      </c>
      <c r="D464">
        <v>2021</v>
      </c>
      <c r="E464">
        <v>26</v>
      </c>
      <c r="F464">
        <v>26</v>
      </c>
      <c r="G464">
        <v>26</v>
      </c>
      <c r="H464">
        <v>56673.94</v>
      </c>
      <c r="I464" t="str">
        <f>INDEX(T_NPI_REF[Classification],MATCH(T_PROF[[#This Row],[npi_prof_class_Cd]],T_NPI_REF[Code],0))</f>
        <v>Obstetrics &amp; Gynecology</v>
      </c>
      <c r="J464">
        <f>INDEX(T_NPI_REF[Specialization],MATCH(T_PROF[[#This Row],[npi_prof_class_Cd]],T_NPI_REF[Code],0))</f>
        <v>0</v>
      </c>
    </row>
    <row r="465" spans="1:10" x14ac:dyDescent="0.35">
      <c r="A465">
        <v>1</v>
      </c>
      <c r="B465">
        <v>1487971933</v>
      </c>
      <c r="C465" t="s">
        <v>357</v>
      </c>
      <c r="D465">
        <v>2019</v>
      </c>
      <c r="E465">
        <v>1</v>
      </c>
      <c r="F465">
        <v>1</v>
      </c>
      <c r="G465">
        <v>1</v>
      </c>
      <c r="H465">
        <v>0</v>
      </c>
      <c r="I465" t="str">
        <f>INDEX(T_NPI_REF[Classification],MATCH(T_PROF[[#This Row],[npi_prof_class_Cd]],T_NPI_REF[Code],0))</f>
        <v>Advanced Practice Midwife</v>
      </c>
      <c r="J465">
        <f>INDEX(T_NPI_REF[Specialization],MATCH(T_PROF[[#This Row],[npi_prof_class_Cd]],T_NPI_REF[Code],0))</f>
        <v>0</v>
      </c>
    </row>
    <row r="466" spans="1:10" x14ac:dyDescent="0.35">
      <c r="A466">
        <v>1</v>
      </c>
      <c r="B466">
        <v>1174994149</v>
      </c>
      <c r="C466" t="s">
        <v>361</v>
      </c>
      <c r="D466">
        <v>2020</v>
      </c>
      <c r="E466">
        <v>42</v>
      </c>
      <c r="F466">
        <v>42</v>
      </c>
      <c r="G466">
        <v>40</v>
      </c>
      <c r="H466">
        <v>112406.28</v>
      </c>
      <c r="I466" t="str">
        <f>INDEX(T_NPI_REF[Classification],MATCH(T_PROF[[#This Row],[npi_prof_class_Cd]],T_NPI_REF[Code],0))</f>
        <v>Family Medicine</v>
      </c>
      <c r="J466">
        <f>INDEX(T_NPI_REF[Specialization],MATCH(T_PROF[[#This Row],[npi_prof_class_Cd]],T_NPI_REF[Code],0))</f>
        <v>0</v>
      </c>
    </row>
    <row r="467" spans="1:10" x14ac:dyDescent="0.35">
      <c r="A467">
        <v>0</v>
      </c>
      <c r="B467">
        <v>1326147752</v>
      </c>
      <c r="C467" t="s">
        <v>351</v>
      </c>
      <c r="D467">
        <v>2021</v>
      </c>
      <c r="E467">
        <v>3</v>
      </c>
      <c r="F467">
        <v>3</v>
      </c>
      <c r="G467">
        <v>2</v>
      </c>
      <c r="H467">
        <v>0</v>
      </c>
      <c r="I467" t="str">
        <f>INDEX(T_NPI_REF[Classification],MATCH(T_PROF[[#This Row],[npi_prof_class_Cd]],T_NPI_REF[Code],0))</f>
        <v>Obstetrics &amp; Gynecology</v>
      </c>
      <c r="J467">
        <f>INDEX(T_NPI_REF[Specialization],MATCH(T_PROF[[#This Row],[npi_prof_class_Cd]],T_NPI_REF[Code],0))</f>
        <v>0</v>
      </c>
    </row>
    <row r="468" spans="1:10" x14ac:dyDescent="0.35">
      <c r="A468">
        <v>1</v>
      </c>
      <c r="B468">
        <v>1245446533</v>
      </c>
      <c r="C468" t="s">
        <v>362</v>
      </c>
      <c r="D468">
        <v>2021</v>
      </c>
      <c r="E468">
        <v>21</v>
      </c>
      <c r="F468">
        <v>21</v>
      </c>
      <c r="G468">
        <v>21</v>
      </c>
      <c r="H468">
        <v>48380.15</v>
      </c>
      <c r="I468" t="str">
        <f>INDEX(T_NPI_REF[Classification],MATCH(T_PROF[[#This Row],[npi_prof_class_Cd]],T_NPI_REF[Code],0))</f>
        <v>General Practice</v>
      </c>
      <c r="J468">
        <f>INDEX(T_NPI_REF[Specialization],MATCH(T_PROF[[#This Row],[npi_prof_class_Cd]],T_NPI_REF[Code],0))</f>
        <v>0</v>
      </c>
    </row>
    <row r="469" spans="1:10" x14ac:dyDescent="0.35">
      <c r="A469">
        <v>0</v>
      </c>
      <c r="B469">
        <v>1962469577</v>
      </c>
      <c r="C469" t="s">
        <v>367</v>
      </c>
      <c r="D469">
        <v>2019</v>
      </c>
      <c r="E469">
        <v>2</v>
      </c>
      <c r="F469">
        <v>2</v>
      </c>
      <c r="G469">
        <v>2</v>
      </c>
      <c r="H469">
        <v>1462.64</v>
      </c>
      <c r="I469" t="str">
        <f>INDEX(T_NPI_REF[Classification],MATCH(T_PROF[[#This Row],[npi_prof_class_Cd]],T_NPI_REF[Code],0))</f>
        <v>Midwife</v>
      </c>
      <c r="J469">
        <f>INDEX(T_NPI_REF[Specialization],MATCH(T_PROF[[#This Row],[npi_prof_class_Cd]],T_NPI_REF[Code],0))</f>
        <v>0</v>
      </c>
    </row>
    <row r="470" spans="1:10" x14ac:dyDescent="0.35">
      <c r="A470">
        <v>1</v>
      </c>
      <c r="B470">
        <v>1710226824</v>
      </c>
      <c r="C470" t="s">
        <v>366</v>
      </c>
      <c r="D470">
        <v>2019</v>
      </c>
      <c r="E470">
        <v>8</v>
      </c>
      <c r="F470">
        <v>8</v>
      </c>
      <c r="G470">
        <v>7</v>
      </c>
      <c r="H470">
        <v>12766.99</v>
      </c>
      <c r="I470" t="str">
        <f>INDEX(T_NPI_REF[Classification],MATCH(T_PROF[[#This Row],[npi_prof_class_Cd]],T_NPI_REF[Code],0))</f>
        <v>Internal Medicine</v>
      </c>
      <c r="J470">
        <f>INDEX(T_NPI_REF[Specialization],MATCH(T_PROF[[#This Row],[npi_prof_class_Cd]],T_NPI_REF[Code],0))</f>
        <v>0</v>
      </c>
    </row>
    <row r="471" spans="1:10" x14ac:dyDescent="0.35">
      <c r="A471">
        <v>1</v>
      </c>
      <c r="B471">
        <v>1619130358</v>
      </c>
      <c r="C471" t="s">
        <v>351</v>
      </c>
      <c r="D471">
        <v>2020</v>
      </c>
      <c r="E471">
        <v>56</v>
      </c>
      <c r="F471">
        <v>56</v>
      </c>
      <c r="G471">
        <v>56</v>
      </c>
      <c r="H471">
        <v>127923.6</v>
      </c>
      <c r="I471" t="str">
        <f>INDEX(T_NPI_REF[Classification],MATCH(T_PROF[[#This Row],[npi_prof_class_Cd]],T_NPI_REF[Code],0))</f>
        <v>Obstetrics &amp; Gynecology</v>
      </c>
      <c r="J471">
        <f>INDEX(T_NPI_REF[Specialization],MATCH(T_PROF[[#This Row],[npi_prof_class_Cd]],T_NPI_REF[Code],0))</f>
        <v>0</v>
      </c>
    </row>
    <row r="472" spans="1:10" x14ac:dyDescent="0.35">
      <c r="A472">
        <v>1</v>
      </c>
      <c r="B472">
        <v>1821163718</v>
      </c>
      <c r="C472" t="s">
        <v>366</v>
      </c>
      <c r="D472">
        <v>2020</v>
      </c>
      <c r="E472">
        <v>34</v>
      </c>
      <c r="F472">
        <v>34</v>
      </c>
      <c r="G472">
        <v>34</v>
      </c>
      <c r="H472">
        <v>61637.29</v>
      </c>
      <c r="I472" t="str">
        <f>INDEX(T_NPI_REF[Classification],MATCH(T_PROF[[#This Row],[npi_prof_class_Cd]],T_NPI_REF[Code],0))</f>
        <v>Internal Medicine</v>
      </c>
      <c r="J472">
        <f>INDEX(T_NPI_REF[Specialization],MATCH(T_PROF[[#This Row],[npi_prof_class_Cd]],T_NPI_REF[Code],0))</f>
        <v>0</v>
      </c>
    </row>
    <row r="473" spans="1:10" x14ac:dyDescent="0.35">
      <c r="A473">
        <v>1</v>
      </c>
      <c r="B473">
        <v>1477622835</v>
      </c>
      <c r="C473" t="s">
        <v>351</v>
      </c>
      <c r="D473">
        <v>2021</v>
      </c>
      <c r="E473">
        <v>204</v>
      </c>
      <c r="F473">
        <v>204</v>
      </c>
      <c r="G473">
        <v>204</v>
      </c>
      <c r="H473">
        <v>513296.64000000001</v>
      </c>
      <c r="I473" t="str">
        <f>INDEX(T_NPI_REF[Classification],MATCH(T_PROF[[#This Row],[npi_prof_class_Cd]],T_NPI_REF[Code],0))</f>
        <v>Obstetrics &amp; Gynecology</v>
      </c>
      <c r="J473">
        <f>INDEX(T_NPI_REF[Specialization],MATCH(T_PROF[[#This Row],[npi_prof_class_Cd]],T_NPI_REF[Code],0))</f>
        <v>0</v>
      </c>
    </row>
    <row r="474" spans="1:10" x14ac:dyDescent="0.35">
      <c r="A474">
        <v>0</v>
      </c>
      <c r="B474">
        <v>1073541710</v>
      </c>
      <c r="C474" t="s">
        <v>351</v>
      </c>
      <c r="D474">
        <v>2019</v>
      </c>
      <c r="E474">
        <v>1</v>
      </c>
      <c r="F474">
        <v>1</v>
      </c>
      <c r="G474">
        <v>1</v>
      </c>
      <c r="H474">
        <v>1811.21</v>
      </c>
      <c r="I474" t="str">
        <f>INDEX(T_NPI_REF[Classification],MATCH(T_PROF[[#This Row],[npi_prof_class_Cd]],T_NPI_REF[Code],0))</f>
        <v>Obstetrics &amp; Gynecology</v>
      </c>
      <c r="J474">
        <f>INDEX(T_NPI_REF[Specialization],MATCH(T_PROF[[#This Row],[npi_prof_class_Cd]],T_NPI_REF[Code],0))</f>
        <v>0</v>
      </c>
    </row>
    <row r="475" spans="1:10" x14ac:dyDescent="0.35">
      <c r="A475">
        <v>1</v>
      </c>
      <c r="B475">
        <v>1376886382</v>
      </c>
      <c r="C475" t="s">
        <v>351</v>
      </c>
      <c r="D475">
        <v>2021</v>
      </c>
      <c r="E475">
        <v>16</v>
      </c>
      <c r="F475">
        <v>16</v>
      </c>
      <c r="G475">
        <v>16</v>
      </c>
      <c r="H475">
        <v>27984.3</v>
      </c>
      <c r="I475" t="str">
        <f>INDEX(T_NPI_REF[Classification],MATCH(T_PROF[[#This Row],[npi_prof_class_Cd]],T_NPI_REF[Code],0))</f>
        <v>Obstetrics &amp; Gynecology</v>
      </c>
      <c r="J475">
        <f>INDEX(T_NPI_REF[Specialization],MATCH(T_PROF[[#This Row],[npi_prof_class_Cd]],T_NPI_REF[Code],0))</f>
        <v>0</v>
      </c>
    </row>
    <row r="476" spans="1:10" x14ac:dyDescent="0.35">
      <c r="A476">
        <v>1</v>
      </c>
      <c r="B476">
        <v>1942792460</v>
      </c>
      <c r="C476" t="s">
        <v>351</v>
      </c>
      <c r="D476">
        <v>2020</v>
      </c>
      <c r="E476">
        <v>10</v>
      </c>
      <c r="F476">
        <v>10</v>
      </c>
      <c r="G476">
        <v>10</v>
      </c>
      <c r="H476">
        <v>11236.89</v>
      </c>
      <c r="I476" t="str">
        <f>INDEX(T_NPI_REF[Classification],MATCH(T_PROF[[#This Row],[npi_prof_class_Cd]],T_NPI_REF[Code],0))</f>
        <v>Obstetrics &amp; Gynecology</v>
      </c>
      <c r="J476">
        <f>INDEX(T_NPI_REF[Specialization],MATCH(T_PROF[[#This Row],[npi_prof_class_Cd]],T_NPI_REF[Code],0))</f>
        <v>0</v>
      </c>
    </row>
    <row r="477" spans="1:10" x14ac:dyDescent="0.35">
      <c r="A477">
        <v>1</v>
      </c>
      <c r="B477">
        <v>1568548782</v>
      </c>
      <c r="C477" t="s">
        <v>353</v>
      </c>
      <c r="D477">
        <v>2021</v>
      </c>
      <c r="E477">
        <v>118</v>
      </c>
      <c r="F477">
        <v>118</v>
      </c>
      <c r="G477">
        <v>118</v>
      </c>
      <c r="H477">
        <v>270071.59999999998</v>
      </c>
      <c r="I477" t="str">
        <f>INDEX(T_NPI_REF[Classification],MATCH(T_PROF[[#This Row],[npi_prof_class_Cd]],T_NPI_REF[Code],0))</f>
        <v>General Acute Care Hospital</v>
      </c>
      <c r="J477">
        <f>INDEX(T_NPI_REF[Specialization],MATCH(T_PROF[[#This Row],[npi_prof_class_Cd]],T_NPI_REF[Code],0))</f>
        <v>0</v>
      </c>
    </row>
    <row r="478" spans="1:10" x14ac:dyDescent="0.35">
      <c r="A478">
        <v>0</v>
      </c>
      <c r="B478">
        <v>1730179037</v>
      </c>
      <c r="C478" t="s">
        <v>351</v>
      </c>
      <c r="D478">
        <v>2021</v>
      </c>
      <c r="E478">
        <v>2</v>
      </c>
      <c r="F478">
        <v>2</v>
      </c>
      <c r="G478">
        <v>2</v>
      </c>
      <c r="H478">
        <v>3441.5</v>
      </c>
      <c r="I478" t="str">
        <f>INDEX(T_NPI_REF[Classification],MATCH(T_PROF[[#This Row],[npi_prof_class_Cd]],T_NPI_REF[Code],0))</f>
        <v>Obstetrics &amp; Gynecology</v>
      </c>
      <c r="J478">
        <f>INDEX(T_NPI_REF[Specialization],MATCH(T_PROF[[#This Row],[npi_prof_class_Cd]],T_NPI_REF[Code],0))</f>
        <v>0</v>
      </c>
    </row>
    <row r="479" spans="1:10" x14ac:dyDescent="0.35">
      <c r="A479">
        <v>1</v>
      </c>
      <c r="B479">
        <v>1487662227</v>
      </c>
      <c r="C479" t="s">
        <v>351</v>
      </c>
      <c r="D479">
        <v>2019</v>
      </c>
      <c r="E479">
        <v>66</v>
      </c>
      <c r="F479">
        <v>66</v>
      </c>
      <c r="G479">
        <v>66</v>
      </c>
      <c r="H479">
        <v>118782.71</v>
      </c>
      <c r="I479" t="str">
        <f>INDEX(T_NPI_REF[Classification],MATCH(T_PROF[[#This Row],[npi_prof_class_Cd]],T_NPI_REF[Code],0))</f>
        <v>Obstetrics &amp; Gynecology</v>
      </c>
      <c r="J479">
        <f>INDEX(T_NPI_REF[Specialization],MATCH(T_PROF[[#This Row],[npi_prof_class_Cd]],T_NPI_REF[Code],0))</f>
        <v>0</v>
      </c>
    </row>
    <row r="480" spans="1:10" x14ac:dyDescent="0.35">
      <c r="A480">
        <v>1</v>
      </c>
      <c r="B480">
        <v>1205240595</v>
      </c>
      <c r="C480" t="s">
        <v>351</v>
      </c>
      <c r="D480">
        <v>2020</v>
      </c>
      <c r="E480">
        <v>1</v>
      </c>
      <c r="F480">
        <v>1</v>
      </c>
      <c r="G480">
        <v>1</v>
      </c>
      <c r="H480">
        <v>1720.75</v>
      </c>
      <c r="I480" t="str">
        <f>INDEX(T_NPI_REF[Classification],MATCH(T_PROF[[#This Row],[npi_prof_class_Cd]],T_NPI_REF[Code],0))</f>
        <v>Obstetrics &amp; Gynecology</v>
      </c>
      <c r="J480">
        <f>INDEX(T_NPI_REF[Specialization],MATCH(T_PROF[[#This Row],[npi_prof_class_Cd]],T_NPI_REF[Code],0))</f>
        <v>0</v>
      </c>
    </row>
    <row r="481" spans="1:10" x14ac:dyDescent="0.35">
      <c r="A481">
        <v>1</v>
      </c>
      <c r="B481">
        <v>1902077969</v>
      </c>
      <c r="C481" t="s">
        <v>351</v>
      </c>
      <c r="D481">
        <v>2021</v>
      </c>
      <c r="E481">
        <v>5</v>
      </c>
      <c r="F481">
        <v>5</v>
      </c>
      <c r="G481">
        <v>5</v>
      </c>
      <c r="H481">
        <v>11379.5</v>
      </c>
      <c r="I481" t="str">
        <f>INDEX(T_NPI_REF[Classification],MATCH(T_PROF[[#This Row],[npi_prof_class_Cd]],T_NPI_REF[Code],0))</f>
        <v>Obstetrics &amp; Gynecology</v>
      </c>
      <c r="J481">
        <f>INDEX(T_NPI_REF[Specialization],MATCH(T_PROF[[#This Row],[npi_prof_class_Cd]],T_NPI_REF[Code],0))</f>
        <v>0</v>
      </c>
    </row>
    <row r="482" spans="1:10" x14ac:dyDescent="0.35">
      <c r="A482">
        <v>0</v>
      </c>
      <c r="B482">
        <v>1851473219</v>
      </c>
      <c r="C482" t="s">
        <v>351</v>
      </c>
      <c r="D482">
        <v>2019</v>
      </c>
      <c r="E482">
        <v>1</v>
      </c>
      <c r="F482">
        <v>1</v>
      </c>
      <c r="G482">
        <v>1</v>
      </c>
      <c r="H482">
        <v>1720.75</v>
      </c>
      <c r="I482" t="str">
        <f>INDEX(T_NPI_REF[Classification],MATCH(T_PROF[[#This Row],[npi_prof_class_Cd]],T_NPI_REF[Code],0))</f>
        <v>Obstetrics &amp; Gynecology</v>
      </c>
      <c r="J482">
        <f>INDEX(T_NPI_REF[Specialization],MATCH(T_PROF[[#This Row],[npi_prof_class_Cd]],T_NPI_REF[Code],0))</f>
        <v>0</v>
      </c>
    </row>
    <row r="483" spans="1:10" x14ac:dyDescent="0.35">
      <c r="A483">
        <v>1</v>
      </c>
      <c r="B483">
        <v>1699832436</v>
      </c>
      <c r="C483" t="s">
        <v>366</v>
      </c>
      <c r="D483">
        <v>2021</v>
      </c>
      <c r="E483">
        <v>84</v>
      </c>
      <c r="F483">
        <v>84</v>
      </c>
      <c r="G483">
        <v>84</v>
      </c>
      <c r="H483">
        <v>160908.64000000001</v>
      </c>
      <c r="I483" t="str">
        <f>INDEX(T_NPI_REF[Classification],MATCH(T_PROF[[#This Row],[npi_prof_class_Cd]],T_NPI_REF[Code],0))</f>
        <v>Internal Medicine</v>
      </c>
      <c r="J483">
        <f>INDEX(T_NPI_REF[Specialization],MATCH(T_PROF[[#This Row],[npi_prof_class_Cd]],T_NPI_REF[Code],0))</f>
        <v>0</v>
      </c>
    </row>
    <row r="484" spans="1:10" x14ac:dyDescent="0.35">
      <c r="A484">
        <v>1</v>
      </c>
      <c r="B484">
        <v>1659871341</v>
      </c>
      <c r="C484" t="s">
        <v>367</v>
      </c>
      <c r="D484">
        <v>2021</v>
      </c>
      <c r="E484">
        <v>3</v>
      </c>
      <c r="F484">
        <v>3</v>
      </c>
      <c r="G484">
        <v>3</v>
      </c>
      <c r="H484">
        <v>13200</v>
      </c>
      <c r="I484" t="str">
        <f>INDEX(T_NPI_REF[Classification],MATCH(T_PROF[[#This Row],[npi_prof_class_Cd]],T_NPI_REF[Code],0))</f>
        <v>Midwife</v>
      </c>
      <c r="J484">
        <f>INDEX(T_NPI_REF[Specialization],MATCH(T_PROF[[#This Row],[npi_prof_class_Cd]],T_NPI_REF[Code],0))</f>
        <v>0</v>
      </c>
    </row>
    <row r="485" spans="1:10" x14ac:dyDescent="0.35">
      <c r="A485">
        <v>0</v>
      </c>
      <c r="B485">
        <v>1760729131</v>
      </c>
      <c r="C485" t="s">
        <v>351</v>
      </c>
      <c r="D485">
        <v>2019</v>
      </c>
      <c r="E485">
        <v>1</v>
      </c>
      <c r="F485">
        <v>1</v>
      </c>
      <c r="G485">
        <v>1</v>
      </c>
      <c r="H485">
        <v>0</v>
      </c>
      <c r="I485" t="str">
        <f>INDEX(T_NPI_REF[Classification],MATCH(T_PROF[[#This Row],[npi_prof_class_Cd]],T_NPI_REF[Code],0))</f>
        <v>Obstetrics &amp; Gynecology</v>
      </c>
      <c r="J485">
        <f>INDEX(T_NPI_REF[Specialization],MATCH(T_PROF[[#This Row],[npi_prof_class_Cd]],T_NPI_REF[Code],0))</f>
        <v>0</v>
      </c>
    </row>
    <row r="486" spans="1:10" x14ac:dyDescent="0.35">
      <c r="A486">
        <v>0</v>
      </c>
      <c r="B486">
        <v>1114332517</v>
      </c>
      <c r="C486" t="s">
        <v>351</v>
      </c>
      <c r="D486">
        <v>2020</v>
      </c>
      <c r="E486">
        <v>1</v>
      </c>
      <c r="F486">
        <v>1</v>
      </c>
      <c r="G486">
        <v>1</v>
      </c>
      <c r="H486">
        <v>1720.75</v>
      </c>
      <c r="I486" t="str">
        <f>INDEX(T_NPI_REF[Classification],MATCH(T_PROF[[#This Row],[npi_prof_class_Cd]],T_NPI_REF[Code],0))</f>
        <v>Obstetrics &amp; Gynecology</v>
      </c>
      <c r="J486">
        <f>INDEX(T_NPI_REF[Specialization],MATCH(T_PROF[[#This Row],[npi_prof_class_Cd]],T_NPI_REF[Code],0))</f>
        <v>0</v>
      </c>
    </row>
    <row r="487" spans="1:10" x14ac:dyDescent="0.35">
      <c r="A487">
        <v>1</v>
      </c>
      <c r="B487">
        <v>1801802749</v>
      </c>
      <c r="C487" t="s">
        <v>357</v>
      </c>
      <c r="D487">
        <v>2021</v>
      </c>
      <c r="E487">
        <v>1</v>
      </c>
      <c r="F487">
        <v>1</v>
      </c>
      <c r="G487">
        <v>1</v>
      </c>
      <c r="H487">
        <v>9500</v>
      </c>
      <c r="I487" t="str">
        <f>INDEX(T_NPI_REF[Classification],MATCH(T_PROF[[#This Row],[npi_prof_class_Cd]],T_NPI_REF[Code],0))</f>
        <v>Advanced Practice Midwife</v>
      </c>
      <c r="J487">
        <f>INDEX(T_NPI_REF[Specialization],MATCH(T_PROF[[#This Row],[npi_prof_class_Cd]],T_NPI_REF[Code],0))</f>
        <v>0</v>
      </c>
    </row>
    <row r="488" spans="1:10" x14ac:dyDescent="0.35">
      <c r="A488">
        <v>0</v>
      </c>
      <c r="B488">
        <v>1669452041</v>
      </c>
      <c r="C488" t="s">
        <v>351</v>
      </c>
      <c r="D488">
        <v>2019</v>
      </c>
      <c r="E488">
        <v>3</v>
      </c>
      <c r="F488">
        <v>3</v>
      </c>
      <c r="G488">
        <v>3</v>
      </c>
      <c r="H488">
        <v>121.61</v>
      </c>
      <c r="I488" t="str">
        <f>INDEX(T_NPI_REF[Classification],MATCH(T_PROF[[#This Row],[npi_prof_class_Cd]],T_NPI_REF[Code],0))</f>
        <v>Obstetrics &amp; Gynecology</v>
      </c>
      <c r="J488">
        <f>INDEX(T_NPI_REF[Specialization],MATCH(T_PROF[[#This Row],[npi_prof_class_Cd]],T_NPI_REF[Code],0))</f>
        <v>0</v>
      </c>
    </row>
    <row r="489" spans="1:10" x14ac:dyDescent="0.35">
      <c r="A489">
        <v>1</v>
      </c>
      <c r="B489">
        <v>1639134588</v>
      </c>
      <c r="C489" t="s">
        <v>356</v>
      </c>
      <c r="D489">
        <v>2020</v>
      </c>
      <c r="E489">
        <v>1</v>
      </c>
      <c r="F489">
        <v>1</v>
      </c>
      <c r="G489">
        <v>1</v>
      </c>
      <c r="H489">
        <v>2284.35</v>
      </c>
      <c r="I489" t="str">
        <f>INDEX(T_NPI_REF[Classification],MATCH(T_PROF[[#This Row],[npi_prof_class_Cd]],T_NPI_REF[Code],0))</f>
        <v>Obstetrics &amp; Gynecology</v>
      </c>
      <c r="J489" t="str">
        <f>INDEX(T_NPI_REF[Specialization],MATCH(T_PROF[[#This Row],[npi_prof_class_Cd]],T_NPI_REF[Code],0))</f>
        <v>Maternal &amp; Fetal Medicine</v>
      </c>
    </row>
    <row r="490" spans="1:10" x14ac:dyDescent="0.35">
      <c r="A490">
        <v>1</v>
      </c>
      <c r="B490">
        <v>1639134588</v>
      </c>
      <c r="C490" t="s">
        <v>356</v>
      </c>
      <c r="D490">
        <v>2021</v>
      </c>
      <c r="E490">
        <v>1</v>
      </c>
      <c r="F490">
        <v>1</v>
      </c>
      <c r="G490">
        <v>1</v>
      </c>
      <c r="H490">
        <v>2441.27</v>
      </c>
      <c r="I490" t="str">
        <f>INDEX(T_NPI_REF[Classification],MATCH(T_PROF[[#This Row],[npi_prof_class_Cd]],T_NPI_REF[Code],0))</f>
        <v>Obstetrics &amp; Gynecology</v>
      </c>
      <c r="J490" t="str">
        <f>INDEX(T_NPI_REF[Specialization],MATCH(T_PROF[[#This Row],[npi_prof_class_Cd]],T_NPI_REF[Code],0))</f>
        <v>Maternal &amp; Fetal Medicine</v>
      </c>
    </row>
    <row r="491" spans="1:10" x14ac:dyDescent="0.35">
      <c r="A491">
        <v>0</v>
      </c>
      <c r="B491">
        <v>1588099287</v>
      </c>
      <c r="C491" t="s">
        <v>357</v>
      </c>
      <c r="D491">
        <v>2020</v>
      </c>
      <c r="E491">
        <v>3</v>
      </c>
      <c r="F491">
        <v>3</v>
      </c>
      <c r="G491">
        <v>3</v>
      </c>
      <c r="H491">
        <v>4387.92</v>
      </c>
      <c r="I491" t="str">
        <f>INDEX(T_NPI_REF[Classification],MATCH(T_PROF[[#This Row],[npi_prof_class_Cd]],T_NPI_REF[Code],0))</f>
        <v>Advanced Practice Midwife</v>
      </c>
      <c r="J491">
        <f>INDEX(T_NPI_REF[Specialization],MATCH(T_PROF[[#This Row],[npi_prof_class_Cd]],T_NPI_REF[Code],0))</f>
        <v>0</v>
      </c>
    </row>
    <row r="492" spans="1:10" x14ac:dyDescent="0.35">
      <c r="A492">
        <v>1</v>
      </c>
      <c r="B492">
        <v>1114959327</v>
      </c>
      <c r="C492" t="s">
        <v>353</v>
      </c>
      <c r="D492">
        <v>2020</v>
      </c>
      <c r="E492">
        <v>1</v>
      </c>
      <c r="F492">
        <v>1</v>
      </c>
      <c r="G492">
        <v>1</v>
      </c>
      <c r="H492">
        <v>1774.67</v>
      </c>
      <c r="I492" t="str">
        <f>INDEX(T_NPI_REF[Classification],MATCH(T_PROF[[#This Row],[npi_prof_class_Cd]],T_NPI_REF[Code],0))</f>
        <v>General Acute Care Hospital</v>
      </c>
      <c r="J492">
        <f>INDEX(T_NPI_REF[Specialization],MATCH(T_PROF[[#This Row],[npi_prof_class_Cd]],T_NPI_REF[Code],0))</f>
        <v>0</v>
      </c>
    </row>
    <row r="493" spans="1:10" x14ac:dyDescent="0.35">
      <c r="A493">
        <v>1</v>
      </c>
      <c r="B493">
        <v>1215451067</v>
      </c>
      <c r="C493" t="s">
        <v>357</v>
      </c>
      <c r="D493">
        <v>2021</v>
      </c>
      <c r="E493">
        <v>32</v>
      </c>
      <c r="F493">
        <v>32</v>
      </c>
      <c r="G493">
        <v>28</v>
      </c>
      <c r="H493">
        <v>85957.85</v>
      </c>
      <c r="I493" t="str">
        <f>INDEX(T_NPI_REF[Classification],MATCH(T_PROF[[#This Row],[npi_prof_class_Cd]],T_NPI_REF[Code],0))</f>
        <v>Advanced Practice Midwife</v>
      </c>
      <c r="J493">
        <f>INDEX(T_NPI_REF[Specialization],MATCH(T_PROF[[#This Row],[npi_prof_class_Cd]],T_NPI_REF[Code],0))</f>
        <v>0</v>
      </c>
    </row>
    <row r="494" spans="1:10" x14ac:dyDescent="0.35">
      <c r="A494">
        <v>1</v>
      </c>
      <c r="B494">
        <v>1881653822</v>
      </c>
      <c r="C494" t="s">
        <v>366</v>
      </c>
      <c r="D494">
        <v>2021</v>
      </c>
      <c r="E494">
        <v>53</v>
      </c>
      <c r="F494">
        <v>53</v>
      </c>
      <c r="G494">
        <v>53</v>
      </c>
      <c r="H494">
        <v>170652.85</v>
      </c>
      <c r="I494" t="str">
        <f>INDEX(T_NPI_REF[Classification],MATCH(T_PROF[[#This Row],[npi_prof_class_Cd]],T_NPI_REF[Code],0))</f>
        <v>Internal Medicine</v>
      </c>
      <c r="J494">
        <f>INDEX(T_NPI_REF[Specialization],MATCH(T_PROF[[#This Row],[npi_prof_class_Cd]],T_NPI_REF[Code],0))</f>
        <v>0</v>
      </c>
    </row>
    <row r="495" spans="1:10" x14ac:dyDescent="0.35">
      <c r="A495">
        <v>1</v>
      </c>
      <c r="B495">
        <v>1669524765</v>
      </c>
      <c r="C495" t="s">
        <v>358</v>
      </c>
      <c r="D495">
        <v>2021</v>
      </c>
      <c r="E495">
        <v>3</v>
      </c>
      <c r="F495">
        <v>3</v>
      </c>
      <c r="G495">
        <v>3</v>
      </c>
      <c r="H495">
        <v>2920.88</v>
      </c>
      <c r="I495" t="str">
        <f>INDEX(T_NPI_REF[Classification],MATCH(T_PROF[[#This Row],[npi_prof_class_Cd]],T_NPI_REF[Code],0))</f>
        <v>Obstetrics &amp; Gynecology</v>
      </c>
      <c r="J495" t="str">
        <f>INDEX(T_NPI_REF[Specialization],MATCH(T_PROF[[#This Row],[npi_prof_class_Cd]],T_NPI_REF[Code],0))</f>
        <v>Gynecology</v>
      </c>
    </row>
    <row r="496" spans="1:10" x14ac:dyDescent="0.35">
      <c r="A496">
        <v>1</v>
      </c>
      <c r="B496">
        <v>1487047338</v>
      </c>
      <c r="C496" t="s">
        <v>351</v>
      </c>
      <c r="D496">
        <v>2020</v>
      </c>
      <c r="E496">
        <v>18</v>
      </c>
      <c r="F496">
        <v>18</v>
      </c>
      <c r="G496">
        <v>18</v>
      </c>
      <c r="H496">
        <v>28777.66</v>
      </c>
      <c r="I496" t="str">
        <f>INDEX(T_NPI_REF[Classification],MATCH(T_PROF[[#This Row],[npi_prof_class_Cd]],T_NPI_REF[Code],0))</f>
        <v>Obstetrics &amp; Gynecology</v>
      </c>
      <c r="J496">
        <f>INDEX(T_NPI_REF[Specialization],MATCH(T_PROF[[#This Row],[npi_prof_class_Cd]],T_NPI_REF[Code],0))</f>
        <v>0</v>
      </c>
    </row>
    <row r="497" spans="1:10" x14ac:dyDescent="0.35">
      <c r="A497">
        <v>0</v>
      </c>
      <c r="B497">
        <v>1316180573</v>
      </c>
      <c r="C497" t="s">
        <v>351</v>
      </c>
      <c r="D497">
        <v>2021</v>
      </c>
      <c r="E497">
        <v>1</v>
      </c>
      <c r="F497">
        <v>1</v>
      </c>
      <c r="G497">
        <v>1</v>
      </c>
      <c r="H497">
        <v>458.5</v>
      </c>
      <c r="I497" t="str">
        <f>INDEX(T_NPI_REF[Classification],MATCH(T_PROF[[#This Row],[npi_prof_class_Cd]],T_NPI_REF[Code],0))</f>
        <v>Obstetrics &amp; Gynecology</v>
      </c>
      <c r="J497">
        <f>INDEX(T_NPI_REF[Specialization],MATCH(T_PROF[[#This Row],[npi_prof_class_Cd]],T_NPI_REF[Code],0))</f>
        <v>0</v>
      </c>
    </row>
    <row r="498" spans="1:10" x14ac:dyDescent="0.35">
      <c r="A498">
        <v>0</v>
      </c>
      <c r="B498">
        <v>1326137845</v>
      </c>
      <c r="C498" t="s">
        <v>351</v>
      </c>
      <c r="D498">
        <v>2021</v>
      </c>
      <c r="E498">
        <v>1</v>
      </c>
      <c r="F498">
        <v>1</v>
      </c>
      <c r="G498">
        <v>1</v>
      </c>
      <c r="H498">
        <v>1720.75</v>
      </c>
      <c r="I498" t="str">
        <f>INDEX(T_NPI_REF[Classification],MATCH(T_PROF[[#This Row],[npi_prof_class_Cd]],T_NPI_REF[Code],0))</f>
        <v>Obstetrics &amp; Gynecology</v>
      </c>
      <c r="J498">
        <f>INDEX(T_NPI_REF[Specialization],MATCH(T_PROF[[#This Row],[npi_prof_class_Cd]],T_NPI_REF[Code],0))</f>
        <v>0</v>
      </c>
    </row>
    <row r="499" spans="1:10" x14ac:dyDescent="0.35">
      <c r="A499">
        <v>1</v>
      </c>
      <c r="B499">
        <v>1639149396</v>
      </c>
      <c r="C499" t="s">
        <v>351</v>
      </c>
      <c r="D499">
        <v>2020</v>
      </c>
      <c r="E499">
        <v>15</v>
      </c>
      <c r="F499">
        <v>15</v>
      </c>
      <c r="G499">
        <v>15</v>
      </c>
      <c r="H499">
        <v>41138.879999999997</v>
      </c>
      <c r="I499" t="str">
        <f>INDEX(T_NPI_REF[Classification],MATCH(T_PROF[[#This Row],[npi_prof_class_Cd]],T_NPI_REF[Code],0))</f>
        <v>Obstetrics &amp; Gynecology</v>
      </c>
      <c r="J499">
        <f>INDEX(T_NPI_REF[Specialization],MATCH(T_PROF[[#This Row],[npi_prof_class_Cd]],T_NPI_REF[Code],0))</f>
        <v>0</v>
      </c>
    </row>
    <row r="500" spans="1:10" x14ac:dyDescent="0.35">
      <c r="A500">
        <v>0</v>
      </c>
      <c r="B500">
        <v>1851399521</v>
      </c>
      <c r="C500" t="s">
        <v>356</v>
      </c>
      <c r="D500">
        <v>2020</v>
      </c>
      <c r="E500">
        <v>1</v>
      </c>
      <c r="F500">
        <v>1</v>
      </c>
      <c r="G500">
        <v>1</v>
      </c>
      <c r="H500">
        <v>1720.75</v>
      </c>
      <c r="I500" t="str">
        <f>INDEX(T_NPI_REF[Classification],MATCH(T_PROF[[#This Row],[npi_prof_class_Cd]],T_NPI_REF[Code],0))</f>
        <v>Obstetrics &amp; Gynecology</v>
      </c>
      <c r="J500" t="str">
        <f>INDEX(T_NPI_REF[Specialization],MATCH(T_PROF[[#This Row],[npi_prof_class_Cd]],T_NPI_REF[Code],0))</f>
        <v>Maternal &amp; Fetal Medicine</v>
      </c>
    </row>
    <row r="501" spans="1:10" x14ac:dyDescent="0.35">
      <c r="A501">
        <v>1</v>
      </c>
      <c r="B501">
        <v>1811973258</v>
      </c>
      <c r="C501" t="s">
        <v>351</v>
      </c>
      <c r="D501">
        <v>2019</v>
      </c>
      <c r="E501">
        <v>5</v>
      </c>
      <c r="F501">
        <v>5</v>
      </c>
      <c r="G501">
        <v>5</v>
      </c>
      <c r="H501">
        <v>10048.6</v>
      </c>
      <c r="I501" t="str">
        <f>INDEX(T_NPI_REF[Classification],MATCH(T_PROF[[#This Row],[npi_prof_class_Cd]],T_NPI_REF[Code],0))</f>
        <v>Obstetrics &amp; Gynecology</v>
      </c>
      <c r="J501">
        <f>INDEX(T_NPI_REF[Specialization],MATCH(T_PROF[[#This Row],[npi_prof_class_Cd]],T_NPI_REF[Code],0))</f>
        <v>0</v>
      </c>
    </row>
    <row r="502" spans="1:10" x14ac:dyDescent="0.35">
      <c r="A502">
        <v>1</v>
      </c>
      <c r="B502">
        <v>1386883213</v>
      </c>
      <c r="C502" t="s">
        <v>358</v>
      </c>
      <c r="D502">
        <v>2021</v>
      </c>
      <c r="E502">
        <v>69</v>
      </c>
      <c r="F502">
        <v>69</v>
      </c>
      <c r="G502">
        <v>67</v>
      </c>
      <c r="H502">
        <v>132625.64000000001</v>
      </c>
      <c r="I502" t="str">
        <f>INDEX(T_NPI_REF[Classification],MATCH(T_PROF[[#This Row],[npi_prof_class_Cd]],T_NPI_REF[Code],0))</f>
        <v>Obstetrics &amp; Gynecology</v>
      </c>
      <c r="J502" t="str">
        <f>INDEX(T_NPI_REF[Specialization],MATCH(T_PROF[[#This Row],[npi_prof_class_Cd]],T_NPI_REF[Code],0))</f>
        <v>Gynecology</v>
      </c>
    </row>
    <row r="503" spans="1:10" x14ac:dyDescent="0.35">
      <c r="A503">
        <v>1</v>
      </c>
      <c r="B503">
        <v>1194899476</v>
      </c>
      <c r="C503" t="s">
        <v>357</v>
      </c>
      <c r="D503">
        <v>2021</v>
      </c>
      <c r="E503">
        <v>7</v>
      </c>
      <c r="F503">
        <v>7</v>
      </c>
      <c r="G503">
        <v>7</v>
      </c>
      <c r="H503">
        <v>15952.07</v>
      </c>
      <c r="I503" t="str">
        <f>INDEX(T_NPI_REF[Classification],MATCH(T_PROF[[#This Row],[npi_prof_class_Cd]],T_NPI_REF[Code],0))</f>
        <v>Advanced Practice Midwife</v>
      </c>
      <c r="J503">
        <f>INDEX(T_NPI_REF[Specialization],MATCH(T_PROF[[#This Row],[npi_prof_class_Cd]],T_NPI_REF[Code],0))</f>
        <v>0</v>
      </c>
    </row>
    <row r="504" spans="1:10" x14ac:dyDescent="0.35">
      <c r="A504">
        <v>0</v>
      </c>
      <c r="B504">
        <v>1467482505</v>
      </c>
      <c r="C504" t="s">
        <v>356</v>
      </c>
      <c r="D504">
        <v>2019</v>
      </c>
      <c r="E504">
        <v>3</v>
      </c>
      <c r="F504">
        <v>3</v>
      </c>
      <c r="G504">
        <v>3</v>
      </c>
      <c r="H504">
        <v>0</v>
      </c>
      <c r="I504" t="str">
        <f>INDEX(T_NPI_REF[Classification],MATCH(T_PROF[[#This Row],[npi_prof_class_Cd]],T_NPI_REF[Code],0))</f>
        <v>Obstetrics &amp; Gynecology</v>
      </c>
      <c r="J504" t="str">
        <f>INDEX(T_NPI_REF[Specialization],MATCH(T_PROF[[#This Row],[npi_prof_class_Cd]],T_NPI_REF[Code],0))</f>
        <v>Maternal &amp; Fetal Medicine</v>
      </c>
    </row>
    <row r="505" spans="1:10" x14ac:dyDescent="0.35">
      <c r="A505">
        <v>1</v>
      </c>
      <c r="B505">
        <v>1124072715</v>
      </c>
      <c r="C505" t="s">
        <v>353</v>
      </c>
      <c r="D505">
        <v>2019</v>
      </c>
      <c r="E505">
        <v>1</v>
      </c>
      <c r="F505">
        <v>1</v>
      </c>
      <c r="G505">
        <v>1</v>
      </c>
      <c r="H505">
        <v>1720.75</v>
      </c>
      <c r="I505" t="str">
        <f>INDEX(T_NPI_REF[Classification],MATCH(T_PROF[[#This Row],[npi_prof_class_Cd]],T_NPI_REF[Code],0))</f>
        <v>General Acute Care Hospital</v>
      </c>
      <c r="J505">
        <f>INDEX(T_NPI_REF[Specialization],MATCH(T_PROF[[#This Row],[npi_prof_class_Cd]],T_NPI_REF[Code],0))</f>
        <v>0</v>
      </c>
    </row>
    <row r="506" spans="1:10" x14ac:dyDescent="0.35">
      <c r="A506">
        <v>1</v>
      </c>
      <c r="B506">
        <v>1184764524</v>
      </c>
      <c r="C506" t="s">
        <v>351</v>
      </c>
      <c r="D506">
        <v>2020</v>
      </c>
      <c r="E506">
        <v>43</v>
      </c>
      <c r="F506">
        <v>43</v>
      </c>
      <c r="G506">
        <v>43</v>
      </c>
      <c r="H506">
        <v>74746.759999999995</v>
      </c>
      <c r="I506" t="str">
        <f>INDEX(T_NPI_REF[Classification],MATCH(T_PROF[[#This Row],[npi_prof_class_Cd]],T_NPI_REF[Code],0))</f>
        <v>Obstetrics &amp; Gynecology</v>
      </c>
      <c r="J506">
        <f>INDEX(T_NPI_REF[Specialization],MATCH(T_PROF[[#This Row],[npi_prof_class_Cd]],T_NPI_REF[Code],0))</f>
        <v>0</v>
      </c>
    </row>
    <row r="507" spans="1:10" x14ac:dyDescent="0.35">
      <c r="A507">
        <v>0</v>
      </c>
      <c r="B507">
        <v>1518909209</v>
      </c>
      <c r="C507" t="s">
        <v>351</v>
      </c>
      <c r="D507">
        <v>2021</v>
      </c>
      <c r="E507">
        <v>2</v>
      </c>
      <c r="F507">
        <v>2</v>
      </c>
      <c r="G507">
        <v>2</v>
      </c>
      <c r="H507">
        <v>1720.75</v>
      </c>
      <c r="I507" t="str">
        <f>INDEX(T_NPI_REF[Classification],MATCH(T_PROF[[#This Row],[npi_prof_class_Cd]],T_NPI_REF[Code],0))</f>
        <v>Obstetrics &amp; Gynecology</v>
      </c>
      <c r="J507">
        <f>INDEX(T_NPI_REF[Specialization],MATCH(T_PROF[[#This Row],[npi_prof_class_Cd]],T_NPI_REF[Code],0))</f>
        <v>0</v>
      </c>
    </row>
    <row r="508" spans="1:10" x14ac:dyDescent="0.35">
      <c r="A508">
        <v>1</v>
      </c>
      <c r="B508">
        <v>1760421713</v>
      </c>
      <c r="C508" t="s">
        <v>353</v>
      </c>
      <c r="D508">
        <v>2020</v>
      </c>
      <c r="E508">
        <v>1</v>
      </c>
      <c r="F508">
        <v>1</v>
      </c>
      <c r="G508">
        <v>1</v>
      </c>
      <c r="H508">
        <v>1605.35</v>
      </c>
      <c r="I508" t="str">
        <f>INDEX(T_NPI_REF[Classification],MATCH(T_PROF[[#This Row],[npi_prof_class_Cd]],T_NPI_REF[Code],0))</f>
        <v>General Acute Care Hospital</v>
      </c>
      <c r="J508">
        <f>INDEX(T_NPI_REF[Specialization],MATCH(T_PROF[[#This Row],[npi_prof_class_Cd]],T_NPI_REF[Code],0))</f>
        <v>0</v>
      </c>
    </row>
    <row r="509" spans="1:10" x14ac:dyDescent="0.35">
      <c r="A509">
        <v>0</v>
      </c>
      <c r="B509">
        <v>1831273911</v>
      </c>
      <c r="C509" t="s">
        <v>361</v>
      </c>
      <c r="D509">
        <v>2021</v>
      </c>
      <c r="E509">
        <v>1</v>
      </c>
      <c r="F509">
        <v>1</v>
      </c>
      <c r="G509">
        <v>1</v>
      </c>
      <c r="H509">
        <v>0</v>
      </c>
      <c r="I509" t="str">
        <f>INDEX(T_NPI_REF[Classification],MATCH(T_PROF[[#This Row],[npi_prof_class_Cd]],T_NPI_REF[Code],0))</f>
        <v>Family Medicine</v>
      </c>
      <c r="J509">
        <f>INDEX(T_NPI_REF[Specialization],MATCH(T_PROF[[#This Row],[npi_prof_class_Cd]],T_NPI_REF[Code],0))</f>
        <v>0</v>
      </c>
    </row>
    <row r="510" spans="1:10" x14ac:dyDescent="0.35">
      <c r="A510">
        <v>0</v>
      </c>
      <c r="B510">
        <v>1861450496</v>
      </c>
      <c r="C510" t="s">
        <v>351</v>
      </c>
      <c r="D510">
        <v>2019</v>
      </c>
      <c r="E510">
        <v>3</v>
      </c>
      <c r="F510">
        <v>3</v>
      </c>
      <c r="G510">
        <v>3</v>
      </c>
      <c r="H510">
        <v>1866</v>
      </c>
      <c r="I510" t="str">
        <f>INDEX(T_NPI_REF[Classification],MATCH(T_PROF[[#This Row],[npi_prof_class_Cd]],T_NPI_REF[Code],0))</f>
        <v>Obstetrics &amp; Gynecology</v>
      </c>
      <c r="J510">
        <f>INDEX(T_NPI_REF[Specialization],MATCH(T_PROF[[#This Row],[npi_prof_class_Cd]],T_NPI_REF[Code],0))</f>
        <v>0</v>
      </c>
    </row>
    <row r="511" spans="1:10" x14ac:dyDescent="0.35">
      <c r="A511">
        <v>0</v>
      </c>
      <c r="B511">
        <v>1053331371</v>
      </c>
      <c r="C511" t="s">
        <v>351</v>
      </c>
      <c r="D511">
        <v>2020</v>
      </c>
      <c r="E511">
        <v>2</v>
      </c>
      <c r="F511">
        <v>2</v>
      </c>
      <c r="G511">
        <v>2</v>
      </c>
      <c r="H511">
        <v>3441.5</v>
      </c>
      <c r="I511" t="str">
        <f>INDEX(T_NPI_REF[Classification],MATCH(T_PROF[[#This Row],[npi_prof_class_Cd]],T_NPI_REF[Code],0))</f>
        <v>Obstetrics &amp; Gynecology</v>
      </c>
      <c r="J511">
        <f>INDEX(T_NPI_REF[Specialization],MATCH(T_PROF[[#This Row],[npi_prof_class_Cd]],T_NPI_REF[Code],0))</f>
        <v>0</v>
      </c>
    </row>
    <row r="512" spans="1:10" x14ac:dyDescent="0.35">
      <c r="A512">
        <v>1</v>
      </c>
      <c r="B512">
        <v>1528123585</v>
      </c>
      <c r="C512" t="s">
        <v>358</v>
      </c>
      <c r="D512">
        <v>2020</v>
      </c>
      <c r="E512">
        <v>1</v>
      </c>
      <c r="F512">
        <v>1</v>
      </c>
      <c r="G512">
        <v>1</v>
      </c>
      <c r="H512">
        <v>3000</v>
      </c>
      <c r="I512" t="str">
        <f>INDEX(T_NPI_REF[Classification],MATCH(T_PROF[[#This Row],[npi_prof_class_Cd]],T_NPI_REF[Code],0))</f>
        <v>Obstetrics &amp; Gynecology</v>
      </c>
      <c r="J512" t="str">
        <f>INDEX(T_NPI_REF[Specialization],MATCH(T_PROF[[#This Row],[npi_prof_class_Cd]],T_NPI_REF[Code],0))</f>
        <v>Gynecology</v>
      </c>
    </row>
    <row r="513" spans="1:10" x14ac:dyDescent="0.35">
      <c r="A513">
        <v>0</v>
      </c>
      <c r="B513">
        <v>1538113873</v>
      </c>
      <c r="C513" t="s">
        <v>351</v>
      </c>
      <c r="D513">
        <v>2020</v>
      </c>
      <c r="E513">
        <v>3</v>
      </c>
      <c r="F513">
        <v>3</v>
      </c>
      <c r="G513">
        <v>3</v>
      </c>
      <c r="H513">
        <v>3491.97</v>
      </c>
      <c r="I513" t="str">
        <f>INDEX(T_NPI_REF[Classification],MATCH(T_PROF[[#This Row],[npi_prof_class_Cd]],T_NPI_REF[Code],0))</f>
        <v>Obstetrics &amp; Gynecology</v>
      </c>
      <c r="J513">
        <f>INDEX(T_NPI_REF[Specialization],MATCH(T_PROF[[#This Row],[npi_prof_class_Cd]],T_NPI_REF[Code],0))</f>
        <v>0</v>
      </c>
    </row>
    <row r="514" spans="1:10" x14ac:dyDescent="0.35">
      <c r="A514">
        <v>1</v>
      </c>
      <c r="B514">
        <v>1154628501</v>
      </c>
      <c r="C514" t="s">
        <v>351</v>
      </c>
      <c r="D514">
        <v>2019</v>
      </c>
      <c r="E514">
        <v>1</v>
      </c>
      <c r="F514">
        <v>1</v>
      </c>
      <c r="G514">
        <v>1</v>
      </c>
      <c r="H514">
        <v>2033.39</v>
      </c>
      <c r="I514" t="str">
        <f>INDEX(T_NPI_REF[Classification],MATCH(T_PROF[[#This Row],[npi_prof_class_Cd]],T_NPI_REF[Code],0))</f>
        <v>Obstetrics &amp; Gynecology</v>
      </c>
      <c r="J514">
        <f>INDEX(T_NPI_REF[Specialization],MATCH(T_PROF[[#This Row],[npi_prof_class_Cd]],T_NPI_REF[Code],0))</f>
        <v>0</v>
      </c>
    </row>
    <row r="515" spans="1:10" x14ac:dyDescent="0.35">
      <c r="A515">
        <v>1</v>
      </c>
      <c r="B515">
        <v>1457582124</v>
      </c>
      <c r="C515" t="s">
        <v>351</v>
      </c>
      <c r="D515">
        <v>2020</v>
      </c>
      <c r="E515">
        <v>9</v>
      </c>
      <c r="F515">
        <v>9</v>
      </c>
      <c r="G515">
        <v>9</v>
      </c>
      <c r="H515">
        <v>19263.23</v>
      </c>
      <c r="I515" t="str">
        <f>INDEX(T_NPI_REF[Classification],MATCH(T_PROF[[#This Row],[npi_prof_class_Cd]],T_NPI_REF[Code],0))</f>
        <v>Obstetrics &amp; Gynecology</v>
      </c>
      <c r="J515">
        <f>INDEX(T_NPI_REF[Specialization],MATCH(T_PROF[[#This Row],[npi_prof_class_Cd]],T_NPI_REF[Code],0))</f>
        <v>0</v>
      </c>
    </row>
    <row r="516" spans="1:10" x14ac:dyDescent="0.35">
      <c r="A516">
        <v>0</v>
      </c>
      <c r="B516">
        <v>1053330563</v>
      </c>
      <c r="C516" t="s">
        <v>351</v>
      </c>
      <c r="D516">
        <v>2020</v>
      </c>
      <c r="E516">
        <v>1</v>
      </c>
      <c r="F516">
        <v>1</v>
      </c>
      <c r="G516">
        <v>1</v>
      </c>
      <c r="H516">
        <v>1720.75</v>
      </c>
      <c r="I516" t="str">
        <f>INDEX(T_NPI_REF[Classification],MATCH(T_PROF[[#This Row],[npi_prof_class_Cd]],T_NPI_REF[Code],0))</f>
        <v>Obstetrics &amp; Gynecology</v>
      </c>
      <c r="J516">
        <f>INDEX(T_NPI_REF[Specialization],MATCH(T_PROF[[#This Row],[npi_prof_class_Cd]],T_NPI_REF[Code],0))</f>
        <v>0</v>
      </c>
    </row>
    <row r="517" spans="1:10" x14ac:dyDescent="0.35">
      <c r="A517">
        <v>1</v>
      </c>
      <c r="B517">
        <v>1356329510</v>
      </c>
      <c r="C517" t="s">
        <v>357</v>
      </c>
      <c r="D517">
        <v>2019</v>
      </c>
      <c r="E517">
        <v>1</v>
      </c>
      <c r="F517">
        <v>1</v>
      </c>
      <c r="G517">
        <v>1</v>
      </c>
      <c r="H517">
        <v>8000</v>
      </c>
      <c r="I517" t="str">
        <f>INDEX(T_NPI_REF[Classification],MATCH(T_PROF[[#This Row],[npi_prof_class_Cd]],T_NPI_REF[Code],0))</f>
        <v>Advanced Practice Midwife</v>
      </c>
      <c r="J517">
        <f>INDEX(T_NPI_REF[Specialization],MATCH(T_PROF[[#This Row],[npi_prof_class_Cd]],T_NPI_REF[Code],0))</f>
        <v>0</v>
      </c>
    </row>
    <row r="518" spans="1:10" x14ac:dyDescent="0.35">
      <c r="A518">
        <v>0</v>
      </c>
      <c r="B518">
        <v>1518376292</v>
      </c>
      <c r="C518" t="s">
        <v>357</v>
      </c>
      <c r="D518">
        <v>2019</v>
      </c>
      <c r="E518">
        <v>2</v>
      </c>
      <c r="F518">
        <v>2</v>
      </c>
      <c r="G518">
        <v>2</v>
      </c>
      <c r="H518">
        <v>2460.14</v>
      </c>
      <c r="I518" t="str">
        <f>INDEX(T_NPI_REF[Classification],MATCH(T_PROF[[#This Row],[npi_prof_class_Cd]],T_NPI_REF[Code],0))</f>
        <v>Advanced Practice Midwife</v>
      </c>
      <c r="J518">
        <f>INDEX(T_NPI_REF[Specialization],MATCH(T_PROF[[#This Row],[npi_prof_class_Cd]],T_NPI_REF[Code],0))</f>
        <v>0</v>
      </c>
    </row>
    <row r="519" spans="1:10" x14ac:dyDescent="0.35">
      <c r="A519">
        <v>1</v>
      </c>
      <c r="B519">
        <v>1487644993</v>
      </c>
      <c r="C519" t="s">
        <v>353</v>
      </c>
      <c r="D519">
        <v>2021</v>
      </c>
      <c r="E519">
        <v>91</v>
      </c>
      <c r="F519">
        <v>90</v>
      </c>
      <c r="G519">
        <v>89</v>
      </c>
      <c r="H519">
        <v>158632.20000000001</v>
      </c>
      <c r="I519" t="str">
        <f>INDEX(T_NPI_REF[Classification],MATCH(T_PROF[[#This Row],[npi_prof_class_Cd]],T_NPI_REF[Code],0))</f>
        <v>General Acute Care Hospital</v>
      </c>
      <c r="J519">
        <f>INDEX(T_NPI_REF[Specialization],MATCH(T_PROF[[#This Row],[npi_prof_class_Cd]],T_NPI_REF[Code],0))</f>
        <v>0</v>
      </c>
    </row>
    <row r="520" spans="1:10" x14ac:dyDescent="0.35">
      <c r="A520">
        <v>1</v>
      </c>
      <c r="B520">
        <v>1760422919</v>
      </c>
      <c r="C520" t="s">
        <v>351</v>
      </c>
      <c r="D520">
        <v>2021</v>
      </c>
      <c r="E520">
        <v>3</v>
      </c>
      <c r="F520">
        <v>3</v>
      </c>
      <c r="G520">
        <v>3</v>
      </c>
      <c r="H520">
        <v>10500</v>
      </c>
      <c r="I520" t="str">
        <f>INDEX(T_NPI_REF[Classification],MATCH(T_PROF[[#This Row],[npi_prof_class_Cd]],T_NPI_REF[Code],0))</f>
        <v>Obstetrics &amp; Gynecology</v>
      </c>
      <c r="J520">
        <f>INDEX(T_NPI_REF[Specialization],MATCH(T_PROF[[#This Row],[npi_prof_class_Cd]],T_NPI_REF[Code],0))</f>
        <v>0</v>
      </c>
    </row>
    <row r="521" spans="1:10" x14ac:dyDescent="0.35">
      <c r="A521">
        <v>1</v>
      </c>
      <c r="B521">
        <v>1760422919</v>
      </c>
      <c r="C521" t="s">
        <v>351</v>
      </c>
      <c r="D521">
        <v>2020</v>
      </c>
      <c r="E521">
        <v>3</v>
      </c>
      <c r="F521">
        <v>3</v>
      </c>
      <c r="G521">
        <v>3</v>
      </c>
      <c r="H521">
        <v>10500</v>
      </c>
      <c r="I521" t="str">
        <f>INDEX(T_NPI_REF[Classification],MATCH(T_PROF[[#This Row],[npi_prof_class_Cd]],T_NPI_REF[Code],0))</f>
        <v>Obstetrics &amp; Gynecology</v>
      </c>
      <c r="J521">
        <f>INDEX(T_NPI_REF[Specialization],MATCH(T_PROF[[#This Row],[npi_prof_class_Cd]],T_NPI_REF[Code],0))</f>
        <v>0</v>
      </c>
    </row>
    <row r="522" spans="1:10" x14ac:dyDescent="0.35">
      <c r="A522">
        <v>1</v>
      </c>
      <c r="B522">
        <v>1912131392</v>
      </c>
      <c r="C522" t="s">
        <v>376</v>
      </c>
      <c r="D522">
        <v>2021</v>
      </c>
      <c r="E522">
        <v>598</v>
      </c>
      <c r="F522">
        <v>598</v>
      </c>
      <c r="G522">
        <v>596</v>
      </c>
      <c r="H522">
        <v>1592144.06</v>
      </c>
      <c r="I522" t="str">
        <f>INDEX(T_NPI_REF[Classification],MATCH(T_PROF[[#This Row],[npi_prof_class_Cd]],T_NPI_REF[Code],0))</f>
        <v>Surgery</v>
      </c>
      <c r="J522">
        <f>INDEX(T_NPI_REF[Specialization],MATCH(T_PROF[[#This Row],[npi_prof_class_Cd]],T_NPI_REF[Code],0))</f>
        <v>0</v>
      </c>
    </row>
    <row r="523" spans="1:10" x14ac:dyDescent="0.35">
      <c r="A523">
        <v>0</v>
      </c>
      <c r="B523">
        <v>1437579018</v>
      </c>
      <c r="C523" t="s">
        <v>351</v>
      </c>
      <c r="D523">
        <v>2019</v>
      </c>
      <c r="E523">
        <v>1</v>
      </c>
      <c r="F523">
        <v>1</v>
      </c>
      <c r="G523">
        <v>1</v>
      </c>
      <c r="H523">
        <v>1720.75</v>
      </c>
      <c r="I523" t="str">
        <f>INDEX(T_NPI_REF[Classification],MATCH(T_PROF[[#This Row],[npi_prof_class_Cd]],T_NPI_REF[Code],0))</f>
        <v>Obstetrics &amp; Gynecology</v>
      </c>
      <c r="J523">
        <f>INDEX(T_NPI_REF[Specialization],MATCH(T_PROF[[#This Row],[npi_prof_class_Cd]],T_NPI_REF[Code],0))</f>
        <v>0</v>
      </c>
    </row>
    <row r="524" spans="1:10" x14ac:dyDescent="0.35">
      <c r="A524">
        <v>1</v>
      </c>
      <c r="B524">
        <v>1861568594</v>
      </c>
      <c r="C524" t="s">
        <v>355</v>
      </c>
      <c r="D524">
        <v>2019</v>
      </c>
      <c r="E524">
        <v>83</v>
      </c>
      <c r="F524">
        <v>83</v>
      </c>
      <c r="G524">
        <v>82</v>
      </c>
      <c r="H524">
        <v>139178.92000000001</v>
      </c>
      <c r="I524" t="str">
        <f>INDEX(T_NPI_REF[Classification],MATCH(T_PROF[[#This Row],[npi_prof_class_Cd]],T_NPI_REF[Code],0))</f>
        <v>Clinic/Center</v>
      </c>
      <c r="J524" t="str">
        <f>INDEX(T_NPI_REF[Specialization],MATCH(T_PROF[[#This Row],[npi_prof_class_Cd]],T_NPI_REF[Code],0))</f>
        <v>Multi-Specialty</v>
      </c>
    </row>
    <row r="525" spans="1:10" x14ac:dyDescent="0.35">
      <c r="A525">
        <v>0</v>
      </c>
      <c r="B525">
        <v>1932180247</v>
      </c>
      <c r="C525" t="s">
        <v>351</v>
      </c>
      <c r="D525">
        <v>2019</v>
      </c>
      <c r="E525">
        <v>1</v>
      </c>
      <c r="F525">
        <v>1</v>
      </c>
      <c r="G525">
        <v>1</v>
      </c>
      <c r="H525">
        <v>1720.75</v>
      </c>
      <c r="I525" t="str">
        <f>INDEX(T_NPI_REF[Classification],MATCH(T_PROF[[#This Row],[npi_prof_class_Cd]],T_NPI_REF[Code],0))</f>
        <v>Obstetrics &amp; Gynecology</v>
      </c>
      <c r="J525">
        <f>INDEX(T_NPI_REF[Specialization],MATCH(T_PROF[[#This Row],[npi_prof_class_Cd]],T_NPI_REF[Code],0))</f>
        <v>0</v>
      </c>
    </row>
    <row r="526" spans="1:10" x14ac:dyDescent="0.35">
      <c r="A526">
        <v>1</v>
      </c>
      <c r="B526">
        <v>1720028772</v>
      </c>
      <c r="C526" t="s">
        <v>353</v>
      </c>
      <c r="D526">
        <v>2021</v>
      </c>
      <c r="E526">
        <v>4</v>
      </c>
      <c r="F526">
        <v>4</v>
      </c>
      <c r="G526">
        <v>3</v>
      </c>
      <c r="H526">
        <v>0</v>
      </c>
      <c r="I526" t="str">
        <f>INDEX(T_NPI_REF[Classification],MATCH(T_PROF[[#This Row],[npi_prof_class_Cd]],T_NPI_REF[Code],0))</f>
        <v>General Acute Care Hospital</v>
      </c>
      <c r="J526">
        <f>INDEX(T_NPI_REF[Specialization],MATCH(T_PROF[[#This Row],[npi_prof_class_Cd]],T_NPI_REF[Code],0))</f>
        <v>0</v>
      </c>
    </row>
    <row r="527" spans="1:10" x14ac:dyDescent="0.35">
      <c r="A527">
        <v>1</v>
      </c>
      <c r="B527">
        <v>1245323815</v>
      </c>
      <c r="C527" t="s">
        <v>351</v>
      </c>
      <c r="D527">
        <v>2021</v>
      </c>
      <c r="E527">
        <v>64</v>
      </c>
      <c r="F527">
        <v>64</v>
      </c>
      <c r="G527">
        <v>63</v>
      </c>
      <c r="H527">
        <v>151940.54</v>
      </c>
      <c r="I527" t="str">
        <f>INDEX(T_NPI_REF[Classification],MATCH(T_PROF[[#This Row],[npi_prof_class_Cd]],T_NPI_REF[Code],0))</f>
        <v>Obstetrics &amp; Gynecology</v>
      </c>
      <c r="J527">
        <f>INDEX(T_NPI_REF[Specialization],MATCH(T_PROF[[#This Row],[npi_prof_class_Cd]],T_NPI_REF[Code],0))</f>
        <v>0</v>
      </c>
    </row>
    <row r="528" spans="1:10" x14ac:dyDescent="0.35">
      <c r="A528">
        <v>0</v>
      </c>
      <c r="B528">
        <v>1104819952</v>
      </c>
      <c r="C528" t="s">
        <v>351</v>
      </c>
      <c r="D528">
        <v>2021</v>
      </c>
      <c r="E528">
        <v>1</v>
      </c>
      <c r="F528">
        <v>1</v>
      </c>
      <c r="G528">
        <v>1</v>
      </c>
      <c r="H528">
        <v>430.19</v>
      </c>
      <c r="I528" t="str">
        <f>INDEX(T_NPI_REF[Classification],MATCH(T_PROF[[#This Row],[npi_prof_class_Cd]],T_NPI_REF[Code],0))</f>
        <v>Obstetrics &amp; Gynecology</v>
      </c>
      <c r="J528">
        <f>INDEX(T_NPI_REF[Specialization],MATCH(T_PROF[[#This Row],[npi_prof_class_Cd]],T_NPI_REF[Code],0))</f>
        <v>0</v>
      </c>
    </row>
    <row r="529" spans="1:10" x14ac:dyDescent="0.35">
      <c r="A529">
        <v>0</v>
      </c>
      <c r="B529">
        <v>1558711135</v>
      </c>
      <c r="C529" t="s">
        <v>351</v>
      </c>
      <c r="D529">
        <v>2021</v>
      </c>
      <c r="E529">
        <v>1</v>
      </c>
      <c r="F529">
        <v>1</v>
      </c>
      <c r="G529">
        <v>1</v>
      </c>
      <c r="H529">
        <v>1720.75</v>
      </c>
      <c r="I529" t="str">
        <f>INDEX(T_NPI_REF[Classification],MATCH(T_PROF[[#This Row],[npi_prof_class_Cd]],T_NPI_REF[Code],0))</f>
        <v>Obstetrics &amp; Gynecology</v>
      </c>
      <c r="J529">
        <f>INDEX(T_NPI_REF[Specialization],MATCH(T_PROF[[#This Row],[npi_prof_class_Cd]],T_NPI_REF[Code],0))</f>
        <v>0</v>
      </c>
    </row>
    <row r="530" spans="1:10" x14ac:dyDescent="0.35">
      <c r="A530">
        <v>0</v>
      </c>
      <c r="B530">
        <v>1922270925</v>
      </c>
      <c r="C530" t="s">
        <v>351</v>
      </c>
      <c r="D530">
        <v>2021</v>
      </c>
      <c r="E530">
        <v>20</v>
      </c>
      <c r="F530">
        <v>20</v>
      </c>
      <c r="G530">
        <v>20</v>
      </c>
      <c r="H530">
        <v>34415</v>
      </c>
      <c r="I530" t="str">
        <f>INDEX(T_NPI_REF[Classification],MATCH(T_PROF[[#This Row],[npi_prof_class_Cd]],T_NPI_REF[Code],0))</f>
        <v>Obstetrics &amp; Gynecology</v>
      </c>
      <c r="J530">
        <f>INDEX(T_NPI_REF[Specialization],MATCH(T_PROF[[#This Row],[npi_prof_class_Cd]],T_NPI_REF[Code],0))</f>
        <v>0</v>
      </c>
    </row>
    <row r="531" spans="1:10" x14ac:dyDescent="0.35">
      <c r="A531">
        <v>1</v>
      </c>
      <c r="B531">
        <v>1043373855</v>
      </c>
      <c r="C531" t="s">
        <v>351</v>
      </c>
      <c r="D531">
        <v>2019</v>
      </c>
      <c r="E531">
        <v>209</v>
      </c>
      <c r="F531">
        <v>209</v>
      </c>
      <c r="G531">
        <v>208</v>
      </c>
      <c r="H531">
        <v>479379.41</v>
      </c>
      <c r="I531" t="str">
        <f>INDEX(T_NPI_REF[Classification],MATCH(T_PROF[[#This Row],[npi_prof_class_Cd]],T_NPI_REF[Code],0))</f>
        <v>Obstetrics &amp; Gynecology</v>
      </c>
      <c r="J531">
        <f>INDEX(T_NPI_REF[Specialization],MATCH(T_PROF[[#This Row],[npi_prof_class_Cd]],T_NPI_REF[Code],0))</f>
        <v>0</v>
      </c>
    </row>
    <row r="532" spans="1:10" x14ac:dyDescent="0.35">
      <c r="A532">
        <v>0</v>
      </c>
      <c r="B532">
        <v>1750794525</v>
      </c>
      <c r="C532" t="s">
        <v>351</v>
      </c>
      <c r="D532">
        <v>2020</v>
      </c>
      <c r="E532">
        <v>4</v>
      </c>
      <c r="F532">
        <v>4</v>
      </c>
      <c r="G532">
        <v>4</v>
      </c>
      <c r="H532">
        <v>4266.6899999999996</v>
      </c>
      <c r="I532" t="str">
        <f>INDEX(T_NPI_REF[Classification],MATCH(T_PROF[[#This Row],[npi_prof_class_Cd]],T_NPI_REF[Code],0))</f>
        <v>Obstetrics &amp; Gynecology</v>
      </c>
      <c r="J532">
        <f>INDEX(T_NPI_REF[Specialization],MATCH(T_PROF[[#This Row],[npi_prof_class_Cd]],T_NPI_REF[Code],0))</f>
        <v>0</v>
      </c>
    </row>
    <row r="533" spans="1:10" x14ac:dyDescent="0.35">
      <c r="A533">
        <v>0</v>
      </c>
      <c r="B533">
        <v>1689919524</v>
      </c>
      <c r="C533" t="s">
        <v>367</v>
      </c>
      <c r="D533">
        <v>2019</v>
      </c>
      <c r="E533">
        <v>5</v>
      </c>
      <c r="F533">
        <v>5</v>
      </c>
      <c r="G533">
        <v>5</v>
      </c>
      <c r="H533">
        <v>7313.2</v>
      </c>
      <c r="I533" t="str">
        <f>INDEX(T_NPI_REF[Classification],MATCH(T_PROF[[#This Row],[npi_prof_class_Cd]],T_NPI_REF[Code],0))</f>
        <v>Midwife</v>
      </c>
      <c r="J533">
        <f>INDEX(T_NPI_REF[Specialization],MATCH(T_PROF[[#This Row],[npi_prof_class_Cd]],T_NPI_REF[Code],0))</f>
        <v>0</v>
      </c>
    </row>
    <row r="534" spans="1:10" x14ac:dyDescent="0.35">
      <c r="A534">
        <v>0</v>
      </c>
      <c r="B534">
        <v>1891163408</v>
      </c>
      <c r="C534" t="s">
        <v>357</v>
      </c>
      <c r="D534">
        <v>2019</v>
      </c>
      <c r="E534">
        <v>3</v>
      </c>
      <c r="F534">
        <v>3</v>
      </c>
      <c r="G534">
        <v>3</v>
      </c>
      <c r="H534">
        <v>2925.28</v>
      </c>
      <c r="I534" t="str">
        <f>INDEX(T_NPI_REF[Classification],MATCH(T_PROF[[#This Row],[npi_prof_class_Cd]],T_NPI_REF[Code],0))</f>
        <v>Advanced Practice Midwife</v>
      </c>
      <c r="J534">
        <f>INDEX(T_NPI_REF[Specialization],MATCH(T_PROF[[#This Row],[npi_prof_class_Cd]],T_NPI_REF[Code],0))</f>
        <v>0</v>
      </c>
    </row>
    <row r="535" spans="1:10" x14ac:dyDescent="0.35">
      <c r="A535">
        <v>1</v>
      </c>
      <c r="B535">
        <v>1578593588</v>
      </c>
      <c r="C535" t="s">
        <v>398</v>
      </c>
      <c r="D535">
        <v>2020</v>
      </c>
      <c r="E535">
        <v>1</v>
      </c>
      <c r="F535">
        <v>1</v>
      </c>
      <c r="G535">
        <v>1</v>
      </c>
      <c r="H535">
        <v>0</v>
      </c>
      <c r="I535" t="str">
        <f>INDEX(T_NPI_REF[Classification],MATCH(T_PROF[[#This Row],[npi_prof_class_Cd]],T_NPI_REF[Code],0))</f>
        <v>Clinic/Center</v>
      </c>
      <c r="J535" t="str">
        <f>INDEX(T_NPI_REF[Specialization],MATCH(T_PROF[[#This Row],[npi_prof_class_Cd]],T_NPI_REF[Code],0))</f>
        <v>Health Service</v>
      </c>
    </row>
    <row r="536" spans="1:10" x14ac:dyDescent="0.35">
      <c r="A536">
        <v>1</v>
      </c>
      <c r="B536">
        <v>1962463851</v>
      </c>
      <c r="C536" t="s">
        <v>355</v>
      </c>
      <c r="D536">
        <v>2020</v>
      </c>
      <c r="E536">
        <v>205</v>
      </c>
      <c r="F536">
        <v>205</v>
      </c>
      <c r="G536">
        <v>205</v>
      </c>
      <c r="H536">
        <v>376004.59</v>
      </c>
      <c r="I536" t="str">
        <f>INDEX(T_NPI_REF[Classification],MATCH(T_PROF[[#This Row],[npi_prof_class_Cd]],T_NPI_REF[Code],0))</f>
        <v>Clinic/Center</v>
      </c>
      <c r="J536" t="str">
        <f>INDEX(T_NPI_REF[Specialization],MATCH(T_PROF[[#This Row],[npi_prof_class_Cd]],T_NPI_REF[Code],0))</f>
        <v>Multi-Specialty</v>
      </c>
    </row>
    <row r="537" spans="1:10" x14ac:dyDescent="0.35">
      <c r="A537">
        <v>0</v>
      </c>
      <c r="B537">
        <v>1164541066</v>
      </c>
      <c r="C537" t="s">
        <v>351</v>
      </c>
      <c r="D537">
        <v>2020</v>
      </c>
      <c r="E537">
        <v>2</v>
      </c>
      <c r="F537">
        <v>2</v>
      </c>
      <c r="G537">
        <v>2</v>
      </c>
      <c r="H537">
        <v>1770.75</v>
      </c>
      <c r="I537" t="str">
        <f>INDEX(T_NPI_REF[Classification],MATCH(T_PROF[[#This Row],[npi_prof_class_Cd]],T_NPI_REF[Code],0))</f>
        <v>Obstetrics &amp; Gynecology</v>
      </c>
      <c r="J537">
        <f>INDEX(T_NPI_REF[Specialization],MATCH(T_PROF[[#This Row],[npi_prof_class_Cd]],T_NPI_REF[Code],0))</f>
        <v>0</v>
      </c>
    </row>
    <row r="538" spans="1:10" x14ac:dyDescent="0.35">
      <c r="A538">
        <v>0</v>
      </c>
      <c r="B538">
        <v>1710901210</v>
      </c>
      <c r="C538" t="s">
        <v>400</v>
      </c>
      <c r="D538">
        <v>2019</v>
      </c>
      <c r="E538">
        <v>1</v>
      </c>
      <c r="F538">
        <v>1</v>
      </c>
      <c r="G538">
        <v>1</v>
      </c>
      <c r="H538">
        <v>1462.64</v>
      </c>
      <c r="I538" t="str">
        <f>INDEX(T_NPI_REF[Classification],MATCH(T_PROF[[#This Row],[npi_prof_class_Cd]],T_NPI_REF[Code],0))</f>
        <v>Nurse Practitioner</v>
      </c>
      <c r="J538">
        <f>INDEX(T_NPI_REF[Specialization],MATCH(T_PROF[[#This Row],[npi_prof_class_Cd]],T_NPI_REF[Code],0))</f>
        <v>0</v>
      </c>
    </row>
    <row r="539" spans="1:10" x14ac:dyDescent="0.35">
      <c r="A539">
        <v>0</v>
      </c>
      <c r="B539">
        <v>1881767622</v>
      </c>
      <c r="C539" t="s">
        <v>351</v>
      </c>
      <c r="D539">
        <v>2019</v>
      </c>
      <c r="E539">
        <v>1</v>
      </c>
      <c r="F539">
        <v>1</v>
      </c>
      <c r="G539">
        <v>1</v>
      </c>
      <c r="H539">
        <v>1720.75</v>
      </c>
      <c r="I539" t="str">
        <f>INDEX(T_NPI_REF[Classification],MATCH(T_PROF[[#This Row],[npi_prof_class_Cd]],T_NPI_REF[Code],0))</f>
        <v>Obstetrics &amp; Gynecology</v>
      </c>
      <c r="J539">
        <f>INDEX(T_NPI_REF[Specialization],MATCH(T_PROF[[#This Row],[npi_prof_class_Cd]],T_NPI_REF[Code],0))</f>
        <v>0</v>
      </c>
    </row>
    <row r="540" spans="1:10" x14ac:dyDescent="0.35">
      <c r="A540">
        <v>1</v>
      </c>
      <c r="B540">
        <v>1083079198</v>
      </c>
      <c r="C540" t="s">
        <v>351</v>
      </c>
      <c r="D540">
        <v>2019</v>
      </c>
      <c r="E540">
        <v>65</v>
      </c>
      <c r="F540">
        <v>65</v>
      </c>
      <c r="G540">
        <v>65</v>
      </c>
      <c r="H540">
        <v>102902.44</v>
      </c>
      <c r="I540" t="str">
        <f>INDEX(T_NPI_REF[Classification],MATCH(T_PROF[[#This Row],[npi_prof_class_Cd]],T_NPI_REF[Code],0))</f>
        <v>Obstetrics &amp; Gynecology</v>
      </c>
      <c r="J540">
        <f>INDEX(T_NPI_REF[Specialization],MATCH(T_PROF[[#This Row],[npi_prof_class_Cd]],T_NPI_REF[Code],0))</f>
        <v>0</v>
      </c>
    </row>
    <row r="541" spans="1:10" x14ac:dyDescent="0.35">
      <c r="A541">
        <v>1</v>
      </c>
      <c r="B541">
        <v>1851338503</v>
      </c>
      <c r="C541" t="s">
        <v>351</v>
      </c>
      <c r="D541">
        <v>2021</v>
      </c>
      <c r="E541">
        <v>2</v>
      </c>
      <c r="F541">
        <v>2</v>
      </c>
      <c r="G541">
        <v>2</v>
      </c>
      <c r="H541">
        <v>1300</v>
      </c>
      <c r="I541" t="str">
        <f>INDEX(T_NPI_REF[Classification],MATCH(T_PROF[[#This Row],[npi_prof_class_Cd]],T_NPI_REF[Code],0))</f>
        <v>Obstetrics &amp; Gynecology</v>
      </c>
      <c r="J541">
        <f>INDEX(T_NPI_REF[Specialization],MATCH(T_PROF[[#This Row],[npi_prof_class_Cd]],T_NPI_REF[Code],0))</f>
        <v>0</v>
      </c>
    </row>
    <row r="542" spans="1:10" x14ac:dyDescent="0.35">
      <c r="A542">
        <v>0</v>
      </c>
      <c r="B542">
        <v>1023217148</v>
      </c>
      <c r="C542" t="s">
        <v>351</v>
      </c>
      <c r="D542">
        <v>2019</v>
      </c>
      <c r="E542">
        <v>6</v>
      </c>
      <c r="F542">
        <v>6</v>
      </c>
      <c r="G542">
        <v>6</v>
      </c>
      <c r="H542">
        <v>6298.91</v>
      </c>
      <c r="I542" t="str">
        <f>INDEX(T_NPI_REF[Classification],MATCH(T_PROF[[#This Row],[npi_prof_class_Cd]],T_NPI_REF[Code],0))</f>
        <v>Obstetrics &amp; Gynecology</v>
      </c>
      <c r="J542">
        <f>INDEX(T_NPI_REF[Specialization],MATCH(T_PROF[[#This Row],[npi_prof_class_Cd]],T_NPI_REF[Code],0))</f>
        <v>0</v>
      </c>
    </row>
    <row r="543" spans="1:10" x14ac:dyDescent="0.35">
      <c r="A543">
        <v>1</v>
      </c>
      <c r="B543">
        <v>1700088309</v>
      </c>
      <c r="C543" t="s">
        <v>357</v>
      </c>
      <c r="D543">
        <v>2019</v>
      </c>
      <c r="E543">
        <v>8</v>
      </c>
      <c r="F543">
        <v>8</v>
      </c>
      <c r="G543">
        <v>7</v>
      </c>
      <c r="H543">
        <v>0</v>
      </c>
      <c r="I543" t="str">
        <f>INDEX(T_NPI_REF[Classification],MATCH(T_PROF[[#This Row],[npi_prof_class_Cd]],T_NPI_REF[Code],0))</f>
        <v>Advanced Practice Midwife</v>
      </c>
      <c r="J543">
        <f>INDEX(T_NPI_REF[Specialization],MATCH(T_PROF[[#This Row],[npi_prof_class_Cd]],T_NPI_REF[Code],0))</f>
        <v>0</v>
      </c>
    </row>
    <row r="544" spans="1:10" x14ac:dyDescent="0.35">
      <c r="A544">
        <v>0</v>
      </c>
      <c r="B544">
        <v>1205949476</v>
      </c>
      <c r="C544" t="s">
        <v>351</v>
      </c>
      <c r="D544">
        <v>2019</v>
      </c>
      <c r="E544">
        <v>1</v>
      </c>
      <c r="F544">
        <v>1</v>
      </c>
      <c r="G544">
        <v>1</v>
      </c>
      <c r="H544">
        <v>106.65</v>
      </c>
      <c r="I544" t="str">
        <f>INDEX(T_NPI_REF[Classification],MATCH(T_PROF[[#This Row],[npi_prof_class_Cd]],T_NPI_REF[Code],0))</f>
        <v>Obstetrics &amp; Gynecology</v>
      </c>
      <c r="J544">
        <f>INDEX(T_NPI_REF[Specialization],MATCH(T_PROF[[#This Row],[npi_prof_class_Cd]],T_NPI_REF[Code],0))</f>
        <v>0</v>
      </c>
    </row>
    <row r="545" spans="1:10" x14ac:dyDescent="0.35">
      <c r="A545">
        <v>0</v>
      </c>
      <c r="B545">
        <v>1588050397</v>
      </c>
      <c r="C545" t="s">
        <v>351</v>
      </c>
      <c r="D545">
        <v>2021</v>
      </c>
      <c r="E545">
        <v>1</v>
      </c>
      <c r="F545">
        <v>1</v>
      </c>
      <c r="G545">
        <v>1</v>
      </c>
      <c r="H545">
        <v>1720.75</v>
      </c>
      <c r="I545" t="str">
        <f>INDEX(T_NPI_REF[Classification],MATCH(T_PROF[[#This Row],[npi_prof_class_Cd]],T_NPI_REF[Code],0))</f>
        <v>Obstetrics &amp; Gynecology</v>
      </c>
      <c r="J545">
        <f>INDEX(T_NPI_REF[Specialization],MATCH(T_PROF[[#This Row],[npi_prof_class_Cd]],T_NPI_REF[Code],0))</f>
        <v>0</v>
      </c>
    </row>
    <row r="546" spans="1:10" x14ac:dyDescent="0.35">
      <c r="A546">
        <v>0</v>
      </c>
      <c r="B546">
        <v>1255627014</v>
      </c>
      <c r="C546" t="s">
        <v>351</v>
      </c>
      <c r="D546">
        <v>2019</v>
      </c>
      <c r="E546">
        <v>3</v>
      </c>
      <c r="F546">
        <v>3</v>
      </c>
      <c r="G546">
        <v>3</v>
      </c>
      <c r="H546">
        <v>1821.04</v>
      </c>
      <c r="I546" t="str">
        <f>INDEX(T_NPI_REF[Classification],MATCH(T_PROF[[#This Row],[npi_prof_class_Cd]],T_NPI_REF[Code],0))</f>
        <v>Obstetrics &amp; Gynecology</v>
      </c>
      <c r="J546">
        <f>INDEX(T_NPI_REF[Specialization],MATCH(T_PROF[[#This Row],[npi_prof_class_Cd]],T_NPI_REF[Code],0))</f>
        <v>0</v>
      </c>
    </row>
    <row r="547" spans="1:10" x14ac:dyDescent="0.35">
      <c r="A547">
        <v>1</v>
      </c>
      <c r="B547">
        <v>1932263514</v>
      </c>
      <c r="C547" t="s">
        <v>351</v>
      </c>
      <c r="D547">
        <v>2020</v>
      </c>
      <c r="E547">
        <v>10</v>
      </c>
      <c r="F547">
        <v>10</v>
      </c>
      <c r="G547">
        <v>9</v>
      </c>
      <c r="H547">
        <v>13579.04</v>
      </c>
      <c r="I547" t="str">
        <f>INDEX(T_NPI_REF[Classification],MATCH(T_PROF[[#This Row],[npi_prof_class_Cd]],T_NPI_REF[Code],0))</f>
        <v>Obstetrics &amp; Gynecology</v>
      </c>
      <c r="J547">
        <f>INDEX(T_NPI_REF[Specialization],MATCH(T_PROF[[#This Row],[npi_prof_class_Cd]],T_NPI_REF[Code],0))</f>
        <v>0</v>
      </c>
    </row>
    <row r="548" spans="1:10" x14ac:dyDescent="0.35">
      <c r="A548">
        <v>1</v>
      </c>
      <c r="B548">
        <v>1760444814</v>
      </c>
      <c r="C548" t="s">
        <v>361</v>
      </c>
      <c r="D548">
        <v>2021</v>
      </c>
      <c r="E548">
        <v>1</v>
      </c>
      <c r="F548">
        <v>1</v>
      </c>
      <c r="G548">
        <v>1</v>
      </c>
      <c r="H548">
        <v>1720.75</v>
      </c>
      <c r="I548" t="str">
        <f>INDEX(T_NPI_REF[Classification],MATCH(T_PROF[[#This Row],[npi_prof_class_Cd]],T_NPI_REF[Code],0))</f>
        <v>Family Medicine</v>
      </c>
      <c r="J548">
        <f>INDEX(T_NPI_REF[Specialization],MATCH(T_PROF[[#This Row],[npi_prof_class_Cd]],T_NPI_REF[Code],0))</f>
        <v>0</v>
      </c>
    </row>
    <row r="549" spans="1:10" x14ac:dyDescent="0.35">
      <c r="A549">
        <v>1</v>
      </c>
      <c r="B549">
        <v>1548452352</v>
      </c>
      <c r="C549" t="s">
        <v>351</v>
      </c>
      <c r="D549">
        <v>2020</v>
      </c>
      <c r="E549">
        <v>1</v>
      </c>
      <c r="F549">
        <v>1</v>
      </c>
      <c r="G549">
        <v>1</v>
      </c>
      <c r="H549">
        <v>1300</v>
      </c>
      <c r="I549" t="str">
        <f>INDEX(T_NPI_REF[Classification],MATCH(T_PROF[[#This Row],[npi_prof_class_Cd]],T_NPI_REF[Code],0))</f>
        <v>Obstetrics &amp; Gynecology</v>
      </c>
      <c r="J549">
        <f>INDEX(T_NPI_REF[Specialization],MATCH(T_PROF[[#This Row],[npi_prof_class_Cd]],T_NPI_REF[Code],0))</f>
        <v>0</v>
      </c>
    </row>
    <row r="550" spans="1:10" x14ac:dyDescent="0.35">
      <c r="A550">
        <v>1</v>
      </c>
      <c r="B550">
        <v>1578739611</v>
      </c>
      <c r="C550" t="s">
        <v>351</v>
      </c>
      <c r="D550">
        <v>2021</v>
      </c>
      <c r="E550">
        <v>14</v>
      </c>
      <c r="F550">
        <v>14</v>
      </c>
      <c r="G550">
        <v>14</v>
      </c>
      <c r="H550">
        <v>49000</v>
      </c>
      <c r="I550" t="str">
        <f>INDEX(T_NPI_REF[Classification],MATCH(T_PROF[[#This Row],[npi_prof_class_Cd]],T_NPI_REF[Code],0))</f>
        <v>Obstetrics &amp; Gynecology</v>
      </c>
      <c r="J550">
        <f>INDEX(T_NPI_REF[Specialization],MATCH(T_PROF[[#This Row],[npi_prof_class_Cd]],T_NPI_REF[Code],0))</f>
        <v>0</v>
      </c>
    </row>
    <row r="551" spans="1:10" x14ac:dyDescent="0.35">
      <c r="A551">
        <v>0</v>
      </c>
      <c r="B551">
        <v>1003874405</v>
      </c>
      <c r="C551" t="s">
        <v>351</v>
      </c>
      <c r="D551">
        <v>2019</v>
      </c>
      <c r="E551">
        <v>2</v>
      </c>
      <c r="F551">
        <v>2</v>
      </c>
      <c r="G551">
        <v>2</v>
      </c>
      <c r="H551">
        <v>1866.92</v>
      </c>
      <c r="I551" t="str">
        <f>INDEX(T_NPI_REF[Classification],MATCH(T_PROF[[#This Row],[npi_prof_class_Cd]],T_NPI_REF[Code],0))</f>
        <v>Obstetrics &amp; Gynecology</v>
      </c>
      <c r="J551">
        <f>INDEX(T_NPI_REF[Specialization],MATCH(T_PROF[[#This Row],[npi_prof_class_Cd]],T_NPI_REF[Code],0))</f>
        <v>0</v>
      </c>
    </row>
    <row r="552" spans="1:10" x14ac:dyDescent="0.35">
      <c r="A552">
        <v>0</v>
      </c>
      <c r="B552">
        <v>1699720516</v>
      </c>
      <c r="C552" t="s">
        <v>351</v>
      </c>
      <c r="D552">
        <v>2021</v>
      </c>
      <c r="E552">
        <v>1</v>
      </c>
      <c r="F552">
        <v>1</v>
      </c>
      <c r="G552">
        <v>1</v>
      </c>
      <c r="H552">
        <v>0</v>
      </c>
      <c r="I552" t="str">
        <f>INDEX(T_NPI_REF[Classification],MATCH(T_PROF[[#This Row],[npi_prof_class_Cd]],T_NPI_REF[Code],0))</f>
        <v>Obstetrics &amp; Gynecology</v>
      </c>
      <c r="J552">
        <f>INDEX(T_NPI_REF[Specialization],MATCH(T_PROF[[#This Row],[npi_prof_class_Cd]],T_NPI_REF[Code],0))</f>
        <v>0</v>
      </c>
    </row>
    <row r="553" spans="1:10" x14ac:dyDescent="0.35">
      <c r="A553">
        <v>1</v>
      </c>
      <c r="B553">
        <v>1235170150</v>
      </c>
      <c r="C553" t="s">
        <v>358</v>
      </c>
      <c r="D553">
        <v>2021</v>
      </c>
      <c r="E553">
        <v>159</v>
      </c>
      <c r="F553">
        <v>159</v>
      </c>
      <c r="G553">
        <v>156</v>
      </c>
      <c r="H553">
        <v>359490.72</v>
      </c>
      <c r="I553" t="str">
        <f>INDEX(T_NPI_REF[Classification],MATCH(T_PROF[[#This Row],[npi_prof_class_Cd]],T_NPI_REF[Code],0))</f>
        <v>Obstetrics &amp; Gynecology</v>
      </c>
      <c r="J553" t="str">
        <f>INDEX(T_NPI_REF[Specialization],MATCH(T_PROF[[#This Row],[npi_prof_class_Cd]],T_NPI_REF[Code],0))</f>
        <v>Gynecology</v>
      </c>
    </row>
    <row r="554" spans="1:10" x14ac:dyDescent="0.35">
      <c r="A554">
        <v>1</v>
      </c>
      <c r="B554">
        <v>1417922790</v>
      </c>
      <c r="C554" t="s">
        <v>351</v>
      </c>
      <c r="D554">
        <v>2020</v>
      </c>
      <c r="E554">
        <v>4</v>
      </c>
      <c r="F554">
        <v>4</v>
      </c>
      <c r="G554">
        <v>4</v>
      </c>
      <c r="H554">
        <v>8339.7999999999993</v>
      </c>
      <c r="I554" t="str">
        <f>INDEX(T_NPI_REF[Classification],MATCH(T_PROF[[#This Row],[npi_prof_class_Cd]],T_NPI_REF[Code],0))</f>
        <v>Obstetrics &amp; Gynecology</v>
      </c>
      <c r="J554">
        <f>INDEX(T_NPI_REF[Specialization],MATCH(T_PROF[[#This Row],[npi_prof_class_Cd]],T_NPI_REF[Code],0))</f>
        <v>0</v>
      </c>
    </row>
    <row r="555" spans="1:10" x14ac:dyDescent="0.35">
      <c r="A555">
        <v>1</v>
      </c>
      <c r="B555">
        <v>1467600247</v>
      </c>
      <c r="C555" t="s">
        <v>351</v>
      </c>
      <c r="D555">
        <v>2019</v>
      </c>
      <c r="E555">
        <v>14</v>
      </c>
      <c r="F555">
        <v>14</v>
      </c>
      <c r="G555">
        <v>14</v>
      </c>
      <c r="H555">
        <v>44800</v>
      </c>
      <c r="I555" t="str">
        <f>INDEX(T_NPI_REF[Classification],MATCH(T_PROF[[#This Row],[npi_prof_class_Cd]],T_NPI_REF[Code],0))</f>
        <v>Obstetrics &amp; Gynecology</v>
      </c>
      <c r="J555">
        <f>INDEX(T_NPI_REF[Specialization],MATCH(T_PROF[[#This Row],[npi_prof_class_Cd]],T_NPI_REF[Code],0))</f>
        <v>0</v>
      </c>
    </row>
    <row r="556" spans="1:10" x14ac:dyDescent="0.35">
      <c r="A556">
        <v>1</v>
      </c>
      <c r="B556">
        <v>1942582705</v>
      </c>
      <c r="C556" t="s">
        <v>351</v>
      </c>
      <c r="D556">
        <v>2020</v>
      </c>
      <c r="E556">
        <v>8</v>
      </c>
      <c r="F556">
        <v>8</v>
      </c>
      <c r="G556">
        <v>8</v>
      </c>
      <c r="H556">
        <v>27947.5</v>
      </c>
      <c r="I556" t="str">
        <f>INDEX(T_NPI_REF[Classification],MATCH(T_PROF[[#This Row],[npi_prof_class_Cd]],T_NPI_REF[Code],0))</f>
        <v>Obstetrics &amp; Gynecology</v>
      </c>
      <c r="J556">
        <f>INDEX(T_NPI_REF[Specialization],MATCH(T_PROF[[#This Row],[npi_prof_class_Cd]],T_NPI_REF[Code],0))</f>
        <v>0</v>
      </c>
    </row>
    <row r="557" spans="1:10" x14ac:dyDescent="0.35">
      <c r="A557">
        <v>1</v>
      </c>
      <c r="B557">
        <v>1467600247</v>
      </c>
      <c r="C557" t="s">
        <v>351</v>
      </c>
      <c r="D557">
        <v>2021</v>
      </c>
      <c r="E557">
        <v>8</v>
      </c>
      <c r="F557">
        <v>8</v>
      </c>
      <c r="G557">
        <v>8</v>
      </c>
      <c r="H557">
        <v>25264</v>
      </c>
      <c r="I557" t="str">
        <f>INDEX(T_NPI_REF[Classification],MATCH(T_PROF[[#This Row],[npi_prof_class_Cd]],T_NPI_REF[Code],0))</f>
        <v>Obstetrics &amp; Gynecology</v>
      </c>
      <c r="J557">
        <f>INDEX(T_NPI_REF[Specialization],MATCH(T_PROF[[#This Row],[npi_prof_class_Cd]],T_NPI_REF[Code],0))</f>
        <v>0</v>
      </c>
    </row>
    <row r="558" spans="1:10" x14ac:dyDescent="0.35">
      <c r="A558">
        <v>1</v>
      </c>
      <c r="B558">
        <v>1992784573</v>
      </c>
      <c r="C558" t="s">
        <v>351</v>
      </c>
      <c r="D558">
        <v>2019</v>
      </c>
      <c r="E558">
        <v>129</v>
      </c>
      <c r="F558">
        <v>129</v>
      </c>
      <c r="G558">
        <v>128</v>
      </c>
      <c r="H558">
        <v>251082.62</v>
      </c>
      <c r="I558" t="str">
        <f>INDEX(T_NPI_REF[Classification],MATCH(T_PROF[[#This Row],[npi_prof_class_Cd]],T_NPI_REF[Code],0))</f>
        <v>Obstetrics &amp; Gynecology</v>
      </c>
      <c r="J558">
        <f>INDEX(T_NPI_REF[Specialization],MATCH(T_PROF[[#This Row],[npi_prof_class_Cd]],T_NPI_REF[Code],0))</f>
        <v>0</v>
      </c>
    </row>
    <row r="559" spans="1:10" x14ac:dyDescent="0.35">
      <c r="A559">
        <v>1</v>
      </c>
      <c r="B559">
        <v>1104965920</v>
      </c>
      <c r="C559" t="s">
        <v>351</v>
      </c>
      <c r="D559">
        <v>2020</v>
      </c>
      <c r="E559">
        <v>9</v>
      </c>
      <c r="F559">
        <v>9</v>
      </c>
      <c r="G559">
        <v>9</v>
      </c>
      <c r="H559">
        <v>19048.599999999999</v>
      </c>
      <c r="I559" t="str">
        <f>INDEX(T_NPI_REF[Classification],MATCH(T_PROF[[#This Row],[npi_prof_class_Cd]],T_NPI_REF[Code],0))</f>
        <v>Obstetrics &amp; Gynecology</v>
      </c>
      <c r="J559">
        <f>INDEX(T_NPI_REF[Specialization],MATCH(T_PROF[[#This Row],[npi_prof_class_Cd]],T_NPI_REF[Code],0))</f>
        <v>0</v>
      </c>
    </row>
    <row r="560" spans="1:10" x14ac:dyDescent="0.35">
      <c r="A560">
        <v>1</v>
      </c>
      <c r="B560">
        <v>1245339332</v>
      </c>
      <c r="C560" t="s">
        <v>351</v>
      </c>
      <c r="D560">
        <v>2019</v>
      </c>
      <c r="E560">
        <v>33</v>
      </c>
      <c r="F560">
        <v>33</v>
      </c>
      <c r="G560">
        <v>33</v>
      </c>
      <c r="H560">
        <v>80015.009999999995</v>
      </c>
      <c r="I560" t="str">
        <f>INDEX(T_NPI_REF[Classification],MATCH(T_PROF[[#This Row],[npi_prof_class_Cd]],T_NPI_REF[Code],0))</f>
        <v>Obstetrics &amp; Gynecology</v>
      </c>
      <c r="J560">
        <f>INDEX(T_NPI_REF[Specialization],MATCH(T_PROF[[#This Row],[npi_prof_class_Cd]],T_NPI_REF[Code],0))</f>
        <v>0</v>
      </c>
    </row>
    <row r="561" spans="1:10" x14ac:dyDescent="0.35">
      <c r="A561">
        <v>0</v>
      </c>
      <c r="B561">
        <v>1992944367</v>
      </c>
      <c r="C561" t="s">
        <v>357</v>
      </c>
      <c r="D561">
        <v>2020</v>
      </c>
      <c r="E561">
        <v>1</v>
      </c>
      <c r="F561">
        <v>1</v>
      </c>
      <c r="G561">
        <v>1</v>
      </c>
      <c r="H561">
        <v>1462.64</v>
      </c>
      <c r="I561" t="str">
        <f>INDEX(T_NPI_REF[Classification],MATCH(T_PROF[[#This Row],[npi_prof_class_Cd]],T_NPI_REF[Code],0))</f>
        <v>Advanced Practice Midwife</v>
      </c>
      <c r="J561">
        <f>INDEX(T_NPI_REF[Specialization],MATCH(T_PROF[[#This Row],[npi_prof_class_Cd]],T_NPI_REF[Code],0))</f>
        <v>0</v>
      </c>
    </row>
    <row r="562" spans="1:10" x14ac:dyDescent="0.35">
      <c r="A562">
        <v>1</v>
      </c>
      <c r="B562">
        <v>1154385649</v>
      </c>
      <c r="C562" t="s">
        <v>351</v>
      </c>
      <c r="D562">
        <v>2019</v>
      </c>
      <c r="E562">
        <v>3</v>
      </c>
      <c r="F562">
        <v>3</v>
      </c>
      <c r="G562">
        <v>3</v>
      </c>
      <c r="H562">
        <v>6181.44</v>
      </c>
      <c r="I562" t="str">
        <f>INDEX(T_NPI_REF[Classification],MATCH(T_PROF[[#This Row],[npi_prof_class_Cd]],T_NPI_REF[Code],0))</f>
        <v>Obstetrics &amp; Gynecology</v>
      </c>
      <c r="J562">
        <f>INDEX(T_NPI_REF[Specialization],MATCH(T_PROF[[#This Row],[npi_prof_class_Cd]],T_NPI_REF[Code],0))</f>
        <v>0</v>
      </c>
    </row>
    <row r="563" spans="1:10" x14ac:dyDescent="0.35">
      <c r="A563">
        <v>0</v>
      </c>
      <c r="B563">
        <v>1831273499</v>
      </c>
      <c r="C563" t="s">
        <v>351</v>
      </c>
      <c r="D563">
        <v>2020</v>
      </c>
      <c r="E563">
        <v>2</v>
      </c>
      <c r="F563">
        <v>2</v>
      </c>
      <c r="G563">
        <v>2</v>
      </c>
      <c r="H563">
        <v>1720.75</v>
      </c>
      <c r="I563" t="str">
        <f>INDEX(T_NPI_REF[Classification],MATCH(T_PROF[[#This Row],[npi_prof_class_Cd]],T_NPI_REF[Code],0))</f>
        <v>Obstetrics &amp; Gynecology</v>
      </c>
      <c r="J563">
        <f>INDEX(T_NPI_REF[Specialization],MATCH(T_PROF[[#This Row],[npi_prof_class_Cd]],T_NPI_REF[Code],0))</f>
        <v>0</v>
      </c>
    </row>
    <row r="564" spans="1:10" x14ac:dyDescent="0.35">
      <c r="A564">
        <v>1</v>
      </c>
      <c r="B564">
        <v>1265524821</v>
      </c>
      <c r="C564" t="s">
        <v>351</v>
      </c>
      <c r="D564">
        <v>2021</v>
      </c>
      <c r="E564">
        <v>15</v>
      </c>
      <c r="F564">
        <v>15</v>
      </c>
      <c r="G564">
        <v>15</v>
      </c>
      <c r="H564">
        <v>31249.94</v>
      </c>
      <c r="I564" t="str">
        <f>INDEX(T_NPI_REF[Classification],MATCH(T_PROF[[#This Row],[npi_prof_class_Cd]],T_NPI_REF[Code],0))</f>
        <v>Obstetrics &amp; Gynecology</v>
      </c>
      <c r="J564">
        <f>INDEX(T_NPI_REF[Specialization],MATCH(T_PROF[[#This Row],[npi_prof_class_Cd]],T_NPI_REF[Code],0))</f>
        <v>0</v>
      </c>
    </row>
    <row r="565" spans="1:10" x14ac:dyDescent="0.35">
      <c r="A565">
        <v>1</v>
      </c>
      <c r="B565">
        <v>1437358033</v>
      </c>
      <c r="C565" t="s">
        <v>366</v>
      </c>
      <c r="D565">
        <v>2019</v>
      </c>
      <c r="E565">
        <v>119</v>
      </c>
      <c r="F565">
        <v>119</v>
      </c>
      <c r="G565">
        <v>119</v>
      </c>
      <c r="H565">
        <v>265186.15000000002</v>
      </c>
      <c r="I565" t="str">
        <f>INDEX(T_NPI_REF[Classification],MATCH(T_PROF[[#This Row],[npi_prof_class_Cd]],T_NPI_REF[Code],0))</f>
        <v>Internal Medicine</v>
      </c>
      <c r="J565">
        <f>INDEX(T_NPI_REF[Specialization],MATCH(T_PROF[[#This Row],[npi_prof_class_Cd]],T_NPI_REF[Code],0))</f>
        <v>0</v>
      </c>
    </row>
    <row r="566" spans="1:10" x14ac:dyDescent="0.35">
      <c r="A566">
        <v>0</v>
      </c>
      <c r="B566">
        <v>1447653530</v>
      </c>
      <c r="C566" t="s">
        <v>358</v>
      </c>
      <c r="D566">
        <v>2021</v>
      </c>
      <c r="E566">
        <v>1</v>
      </c>
      <c r="F566">
        <v>1</v>
      </c>
      <c r="G566">
        <v>1</v>
      </c>
      <c r="H566">
        <v>1720.75</v>
      </c>
      <c r="I566" t="str">
        <f>INDEX(T_NPI_REF[Classification],MATCH(T_PROF[[#This Row],[npi_prof_class_Cd]],T_NPI_REF[Code],0))</f>
        <v>Obstetrics &amp; Gynecology</v>
      </c>
      <c r="J566" t="str">
        <f>INDEX(T_NPI_REF[Specialization],MATCH(T_PROF[[#This Row],[npi_prof_class_Cd]],T_NPI_REF[Code],0))</f>
        <v>Gynecology</v>
      </c>
    </row>
    <row r="567" spans="1:10" x14ac:dyDescent="0.35">
      <c r="A567">
        <v>1</v>
      </c>
      <c r="B567">
        <v>1376617480</v>
      </c>
      <c r="C567" t="s">
        <v>351</v>
      </c>
      <c r="D567">
        <v>2020</v>
      </c>
      <c r="E567">
        <v>30</v>
      </c>
      <c r="F567">
        <v>30</v>
      </c>
      <c r="G567">
        <v>30</v>
      </c>
      <c r="H567">
        <v>58712.160000000003</v>
      </c>
      <c r="I567" t="str">
        <f>INDEX(T_NPI_REF[Classification],MATCH(T_PROF[[#This Row],[npi_prof_class_Cd]],T_NPI_REF[Code],0))</f>
        <v>Obstetrics &amp; Gynecology</v>
      </c>
      <c r="J567">
        <f>INDEX(T_NPI_REF[Specialization],MATCH(T_PROF[[#This Row],[npi_prof_class_Cd]],T_NPI_REF[Code],0))</f>
        <v>0</v>
      </c>
    </row>
    <row r="568" spans="1:10" x14ac:dyDescent="0.35">
      <c r="A568">
        <v>1</v>
      </c>
      <c r="B568">
        <v>1962472787</v>
      </c>
      <c r="C568" t="s">
        <v>351</v>
      </c>
      <c r="D568">
        <v>2021</v>
      </c>
      <c r="E568">
        <v>10</v>
      </c>
      <c r="F568">
        <v>10</v>
      </c>
      <c r="G568">
        <v>10</v>
      </c>
      <c r="H568">
        <v>20506.8</v>
      </c>
      <c r="I568" t="str">
        <f>INDEX(T_NPI_REF[Classification],MATCH(T_PROF[[#This Row],[npi_prof_class_Cd]],T_NPI_REF[Code],0))</f>
        <v>Obstetrics &amp; Gynecology</v>
      </c>
      <c r="J568">
        <f>INDEX(T_NPI_REF[Specialization],MATCH(T_PROF[[#This Row],[npi_prof_class_Cd]],T_NPI_REF[Code],0))</f>
        <v>0</v>
      </c>
    </row>
    <row r="569" spans="1:10" x14ac:dyDescent="0.35">
      <c r="A569">
        <v>1</v>
      </c>
      <c r="B569">
        <v>1093816126</v>
      </c>
      <c r="C569" t="s">
        <v>351</v>
      </c>
      <c r="D569">
        <v>2019</v>
      </c>
      <c r="E569">
        <v>6</v>
      </c>
      <c r="F569">
        <v>6</v>
      </c>
      <c r="G569">
        <v>6</v>
      </c>
      <c r="H569">
        <v>10583.41</v>
      </c>
      <c r="I569" t="str">
        <f>INDEX(T_NPI_REF[Classification],MATCH(T_PROF[[#This Row],[npi_prof_class_Cd]],T_NPI_REF[Code],0))</f>
        <v>Obstetrics &amp; Gynecology</v>
      </c>
      <c r="J569">
        <f>INDEX(T_NPI_REF[Specialization],MATCH(T_PROF[[#This Row],[npi_prof_class_Cd]],T_NPI_REF[Code],0))</f>
        <v>0</v>
      </c>
    </row>
    <row r="570" spans="1:10" x14ac:dyDescent="0.35">
      <c r="A570">
        <v>0</v>
      </c>
      <c r="B570">
        <v>1962588640</v>
      </c>
      <c r="C570" t="s">
        <v>351</v>
      </c>
      <c r="D570">
        <v>2021</v>
      </c>
      <c r="E570">
        <v>1</v>
      </c>
      <c r="F570">
        <v>1</v>
      </c>
      <c r="G570">
        <v>1</v>
      </c>
      <c r="H570">
        <v>1720.75</v>
      </c>
      <c r="I570" t="str">
        <f>INDEX(T_NPI_REF[Classification],MATCH(T_PROF[[#This Row],[npi_prof_class_Cd]],T_NPI_REF[Code],0))</f>
        <v>Obstetrics &amp; Gynecology</v>
      </c>
      <c r="J570">
        <f>INDEX(T_NPI_REF[Specialization],MATCH(T_PROF[[#This Row],[npi_prof_class_Cd]],T_NPI_REF[Code],0))</f>
        <v>0</v>
      </c>
    </row>
    <row r="571" spans="1:10" x14ac:dyDescent="0.35">
      <c r="A571">
        <v>1</v>
      </c>
      <c r="B571">
        <v>1083999015</v>
      </c>
      <c r="C571" t="s">
        <v>351</v>
      </c>
      <c r="D571">
        <v>2020</v>
      </c>
      <c r="E571">
        <v>97</v>
      </c>
      <c r="F571">
        <v>97</v>
      </c>
      <c r="G571">
        <v>95</v>
      </c>
      <c r="H571">
        <v>191715.1</v>
      </c>
      <c r="I571" t="str">
        <f>INDEX(T_NPI_REF[Classification],MATCH(T_PROF[[#This Row],[npi_prof_class_Cd]],T_NPI_REF[Code],0))</f>
        <v>Obstetrics &amp; Gynecology</v>
      </c>
      <c r="J571">
        <f>INDEX(T_NPI_REF[Specialization],MATCH(T_PROF[[#This Row],[npi_prof_class_Cd]],T_NPI_REF[Code],0))</f>
        <v>0</v>
      </c>
    </row>
    <row r="572" spans="1:10" x14ac:dyDescent="0.35">
      <c r="A572">
        <v>0</v>
      </c>
      <c r="B572">
        <v>1699772624</v>
      </c>
      <c r="C572" t="s">
        <v>369</v>
      </c>
      <c r="D572">
        <v>2020</v>
      </c>
      <c r="E572">
        <v>1</v>
      </c>
      <c r="F572">
        <v>1</v>
      </c>
      <c r="G572">
        <v>1</v>
      </c>
      <c r="H572">
        <v>1720.75</v>
      </c>
      <c r="I572" t="str">
        <f>INDEX(T_NPI_REF[Classification],MATCH(T_PROF[[#This Row],[npi_prof_class_Cd]],T_NPI_REF[Code],0))</f>
        <v>Obstetrics &amp; Gynecology</v>
      </c>
      <c r="J572" t="str">
        <f>INDEX(T_NPI_REF[Specialization],MATCH(T_PROF[[#This Row],[npi_prof_class_Cd]],T_NPI_REF[Code],0))</f>
        <v>Reproductive Endocrinology</v>
      </c>
    </row>
    <row r="573" spans="1:10" x14ac:dyDescent="0.35">
      <c r="A573">
        <v>1</v>
      </c>
      <c r="B573">
        <v>1548302862</v>
      </c>
      <c r="C573" t="s">
        <v>351</v>
      </c>
      <c r="D573">
        <v>2020</v>
      </c>
      <c r="E573">
        <v>2</v>
      </c>
      <c r="F573">
        <v>2</v>
      </c>
      <c r="G573">
        <v>2</v>
      </c>
      <c r="H573">
        <v>2367.09</v>
      </c>
      <c r="I573" t="str">
        <f>INDEX(T_NPI_REF[Classification],MATCH(T_PROF[[#This Row],[npi_prof_class_Cd]],T_NPI_REF[Code],0))</f>
        <v>Obstetrics &amp; Gynecology</v>
      </c>
      <c r="J573">
        <f>INDEX(T_NPI_REF[Specialization],MATCH(T_PROF[[#This Row],[npi_prof_class_Cd]],T_NPI_REF[Code],0))</f>
        <v>0</v>
      </c>
    </row>
    <row r="574" spans="1:10" x14ac:dyDescent="0.35">
      <c r="A574">
        <v>0</v>
      </c>
      <c r="B574">
        <v>1568550531</v>
      </c>
      <c r="C574" t="s">
        <v>351</v>
      </c>
      <c r="D574">
        <v>2020</v>
      </c>
      <c r="E574">
        <v>1</v>
      </c>
      <c r="F574">
        <v>1</v>
      </c>
      <c r="G574">
        <v>1</v>
      </c>
      <c r="H574">
        <v>1720.75</v>
      </c>
      <c r="I574" t="str">
        <f>INDEX(T_NPI_REF[Classification],MATCH(T_PROF[[#This Row],[npi_prof_class_Cd]],T_NPI_REF[Code],0))</f>
        <v>Obstetrics &amp; Gynecology</v>
      </c>
      <c r="J574">
        <f>INDEX(T_NPI_REF[Specialization],MATCH(T_PROF[[#This Row],[npi_prof_class_Cd]],T_NPI_REF[Code],0))</f>
        <v>0</v>
      </c>
    </row>
    <row r="575" spans="1:10" x14ac:dyDescent="0.35">
      <c r="A575">
        <v>1</v>
      </c>
      <c r="B575">
        <v>1265888242</v>
      </c>
      <c r="C575" t="s">
        <v>351</v>
      </c>
      <c r="D575">
        <v>2021</v>
      </c>
      <c r="E575">
        <v>1</v>
      </c>
      <c r="F575">
        <v>1</v>
      </c>
      <c r="G575">
        <v>1</v>
      </c>
      <c r="H575">
        <v>3500</v>
      </c>
      <c r="I575" t="str">
        <f>INDEX(T_NPI_REF[Classification],MATCH(T_PROF[[#This Row],[npi_prof_class_Cd]],T_NPI_REF[Code],0))</f>
        <v>Obstetrics &amp; Gynecology</v>
      </c>
      <c r="J575">
        <f>INDEX(T_NPI_REF[Specialization],MATCH(T_PROF[[#This Row],[npi_prof_class_Cd]],T_NPI_REF[Code],0))</f>
        <v>0</v>
      </c>
    </row>
    <row r="576" spans="1:10" x14ac:dyDescent="0.35">
      <c r="A576">
        <v>0</v>
      </c>
      <c r="B576">
        <v>1164735320</v>
      </c>
      <c r="C576" t="s">
        <v>367</v>
      </c>
      <c r="D576">
        <v>2020</v>
      </c>
      <c r="E576">
        <v>1</v>
      </c>
      <c r="F576">
        <v>1</v>
      </c>
      <c r="G576">
        <v>1</v>
      </c>
      <c r="H576">
        <v>0</v>
      </c>
      <c r="I576" t="str">
        <f>INDEX(T_NPI_REF[Classification],MATCH(T_PROF[[#This Row],[npi_prof_class_Cd]],T_NPI_REF[Code],0))</f>
        <v>Midwife</v>
      </c>
      <c r="J576">
        <f>INDEX(T_NPI_REF[Specialization],MATCH(T_PROF[[#This Row],[npi_prof_class_Cd]],T_NPI_REF[Code],0))</f>
        <v>0</v>
      </c>
    </row>
    <row r="577" spans="1:10" x14ac:dyDescent="0.35">
      <c r="A577">
        <v>0</v>
      </c>
      <c r="B577">
        <v>1003851098</v>
      </c>
      <c r="C577" t="s">
        <v>357</v>
      </c>
      <c r="D577">
        <v>2021</v>
      </c>
      <c r="E577">
        <v>4</v>
      </c>
      <c r="F577">
        <v>4</v>
      </c>
      <c r="G577">
        <v>4</v>
      </c>
      <c r="H577">
        <v>1155.8</v>
      </c>
      <c r="I577" t="str">
        <f>INDEX(T_NPI_REF[Classification],MATCH(T_PROF[[#This Row],[npi_prof_class_Cd]],T_NPI_REF[Code],0))</f>
        <v>Advanced Practice Midwife</v>
      </c>
      <c r="J577">
        <f>INDEX(T_NPI_REF[Specialization],MATCH(T_PROF[[#This Row],[npi_prof_class_Cd]],T_NPI_REF[Code],0))</f>
        <v>0</v>
      </c>
    </row>
    <row r="578" spans="1:10" x14ac:dyDescent="0.35">
      <c r="A578">
        <v>1</v>
      </c>
      <c r="B578">
        <v>1184847410</v>
      </c>
      <c r="C578" t="s">
        <v>368</v>
      </c>
      <c r="D578">
        <v>2019</v>
      </c>
      <c r="E578">
        <v>105</v>
      </c>
      <c r="F578">
        <v>105</v>
      </c>
      <c r="G578">
        <v>105</v>
      </c>
      <c r="H578">
        <v>251024.94</v>
      </c>
      <c r="I578" t="str">
        <f>INDEX(T_NPI_REF[Classification],MATCH(T_PROF[[#This Row],[npi_prof_class_Cd]],T_NPI_REF[Code],0))</f>
        <v>Anesthesiology</v>
      </c>
      <c r="J578">
        <f>INDEX(T_NPI_REF[Specialization],MATCH(T_PROF[[#This Row],[npi_prof_class_Cd]],T_NPI_REF[Code],0))</f>
        <v>0</v>
      </c>
    </row>
    <row r="579" spans="1:10" x14ac:dyDescent="0.35">
      <c r="A579">
        <v>0</v>
      </c>
      <c r="B579">
        <v>1528415114</v>
      </c>
      <c r="C579" t="s">
        <v>357</v>
      </c>
      <c r="D579">
        <v>2020</v>
      </c>
      <c r="E579">
        <v>1</v>
      </c>
      <c r="F579">
        <v>1</v>
      </c>
      <c r="G579">
        <v>1</v>
      </c>
      <c r="H579">
        <v>1462.64</v>
      </c>
      <c r="I579" t="str">
        <f>INDEX(T_NPI_REF[Classification],MATCH(T_PROF[[#This Row],[npi_prof_class_Cd]],T_NPI_REF[Code],0))</f>
        <v>Advanced Practice Midwife</v>
      </c>
      <c r="J579">
        <f>INDEX(T_NPI_REF[Specialization],MATCH(T_PROF[[#This Row],[npi_prof_class_Cd]],T_NPI_REF[Code],0))</f>
        <v>0</v>
      </c>
    </row>
    <row r="580" spans="1:10" x14ac:dyDescent="0.35">
      <c r="A580">
        <v>1</v>
      </c>
      <c r="B580">
        <v>1033371166</v>
      </c>
      <c r="C580" t="s">
        <v>389</v>
      </c>
      <c r="D580">
        <v>2021</v>
      </c>
      <c r="E580">
        <v>3</v>
      </c>
      <c r="F580">
        <v>3</v>
      </c>
      <c r="G580">
        <v>3</v>
      </c>
      <c r="H580">
        <v>1720.75</v>
      </c>
      <c r="I580" t="str">
        <f>INDEX(T_NPI_REF[Classification],MATCH(T_PROF[[#This Row],[npi_prof_class_Cd]],T_NPI_REF[Code],0))</f>
        <v>Internal Medicine</v>
      </c>
      <c r="J580" t="str">
        <f>INDEX(T_NPI_REF[Specialization],MATCH(T_PROF[[#This Row],[npi_prof_class_Cd]],T_NPI_REF[Code],0))</f>
        <v>Endocrinology, Diabetes &amp; Metabolism</v>
      </c>
    </row>
    <row r="581" spans="1:10" x14ac:dyDescent="0.35">
      <c r="A581">
        <v>1</v>
      </c>
      <c r="B581">
        <v>1295729408</v>
      </c>
      <c r="C581" t="s">
        <v>361</v>
      </c>
      <c r="D581">
        <v>2021</v>
      </c>
      <c r="E581">
        <v>1</v>
      </c>
      <c r="F581">
        <v>1</v>
      </c>
      <c r="G581">
        <v>1</v>
      </c>
      <c r="H581">
        <v>2500</v>
      </c>
      <c r="I581" t="str">
        <f>INDEX(T_NPI_REF[Classification],MATCH(T_PROF[[#This Row],[npi_prof_class_Cd]],T_NPI_REF[Code],0))</f>
        <v>Family Medicine</v>
      </c>
      <c r="J581">
        <f>INDEX(T_NPI_REF[Specialization],MATCH(T_PROF[[#This Row],[npi_prof_class_Cd]],T_NPI_REF[Code],0))</f>
        <v>0</v>
      </c>
    </row>
    <row r="582" spans="1:10" x14ac:dyDescent="0.35">
      <c r="A582">
        <v>0</v>
      </c>
      <c r="B582">
        <v>1467431429</v>
      </c>
      <c r="C582" t="s">
        <v>351</v>
      </c>
      <c r="D582">
        <v>2021</v>
      </c>
      <c r="E582">
        <v>2</v>
      </c>
      <c r="F582">
        <v>2</v>
      </c>
      <c r="G582">
        <v>2</v>
      </c>
      <c r="H582">
        <v>837.94</v>
      </c>
      <c r="I582" t="str">
        <f>INDEX(T_NPI_REF[Classification],MATCH(T_PROF[[#This Row],[npi_prof_class_Cd]],T_NPI_REF[Code],0))</f>
        <v>Obstetrics &amp; Gynecology</v>
      </c>
      <c r="J582">
        <f>INDEX(T_NPI_REF[Specialization],MATCH(T_PROF[[#This Row],[npi_prof_class_Cd]],T_NPI_REF[Code],0))</f>
        <v>0</v>
      </c>
    </row>
    <row r="583" spans="1:10" x14ac:dyDescent="0.35">
      <c r="A583">
        <v>0</v>
      </c>
      <c r="B583">
        <v>1467431429</v>
      </c>
      <c r="C583" t="s">
        <v>351</v>
      </c>
      <c r="D583">
        <v>2020</v>
      </c>
      <c r="E583">
        <v>4</v>
      </c>
      <c r="F583">
        <v>4</v>
      </c>
      <c r="G583">
        <v>4</v>
      </c>
      <c r="H583">
        <v>5431.19</v>
      </c>
      <c r="I583" t="str">
        <f>INDEX(T_NPI_REF[Classification],MATCH(T_PROF[[#This Row],[npi_prof_class_Cd]],T_NPI_REF[Code],0))</f>
        <v>Obstetrics &amp; Gynecology</v>
      </c>
      <c r="J583">
        <f>INDEX(T_NPI_REF[Specialization],MATCH(T_PROF[[#This Row],[npi_prof_class_Cd]],T_NPI_REF[Code],0))</f>
        <v>0</v>
      </c>
    </row>
    <row r="584" spans="1:10" x14ac:dyDescent="0.35">
      <c r="A584">
        <v>0</v>
      </c>
      <c r="B584">
        <v>1891163408</v>
      </c>
      <c r="C584" t="s">
        <v>357</v>
      </c>
      <c r="D584">
        <v>2020</v>
      </c>
      <c r="E584">
        <v>3</v>
      </c>
      <c r="F584">
        <v>3</v>
      </c>
      <c r="G584">
        <v>3</v>
      </c>
      <c r="H584">
        <v>1539.53</v>
      </c>
      <c r="I584" t="str">
        <f>INDEX(T_NPI_REF[Classification],MATCH(T_PROF[[#This Row],[npi_prof_class_Cd]],T_NPI_REF[Code],0))</f>
        <v>Advanced Practice Midwife</v>
      </c>
      <c r="J584">
        <f>INDEX(T_NPI_REF[Specialization],MATCH(T_PROF[[#This Row],[npi_prof_class_Cd]],T_NPI_REF[Code],0))</f>
        <v>0</v>
      </c>
    </row>
    <row r="585" spans="1:10" x14ac:dyDescent="0.35">
      <c r="A585">
        <v>0</v>
      </c>
      <c r="B585">
        <v>1063718518</v>
      </c>
      <c r="C585" t="s">
        <v>357</v>
      </c>
      <c r="D585">
        <v>2019</v>
      </c>
      <c r="E585">
        <v>1</v>
      </c>
      <c r="F585">
        <v>1</v>
      </c>
      <c r="G585">
        <v>1</v>
      </c>
      <c r="H585">
        <v>351.79</v>
      </c>
      <c r="I585" t="str">
        <f>INDEX(T_NPI_REF[Classification],MATCH(T_PROF[[#This Row],[npi_prof_class_Cd]],T_NPI_REF[Code],0))</f>
        <v>Advanced Practice Midwife</v>
      </c>
      <c r="J585">
        <f>INDEX(T_NPI_REF[Specialization],MATCH(T_PROF[[#This Row],[npi_prof_class_Cd]],T_NPI_REF[Code],0))</f>
        <v>0</v>
      </c>
    </row>
    <row r="586" spans="1:10" x14ac:dyDescent="0.35">
      <c r="A586">
        <v>0</v>
      </c>
      <c r="B586">
        <v>1992100135</v>
      </c>
      <c r="C586" t="s">
        <v>357</v>
      </c>
      <c r="D586">
        <v>2021</v>
      </c>
      <c r="E586">
        <v>1</v>
      </c>
      <c r="F586">
        <v>1</v>
      </c>
      <c r="G586">
        <v>1</v>
      </c>
      <c r="H586">
        <v>1462.64</v>
      </c>
      <c r="I586" t="str">
        <f>INDEX(T_NPI_REF[Classification],MATCH(T_PROF[[#This Row],[npi_prof_class_Cd]],T_NPI_REF[Code],0))</f>
        <v>Advanced Practice Midwife</v>
      </c>
      <c r="J586">
        <f>INDEX(T_NPI_REF[Specialization],MATCH(T_PROF[[#This Row],[npi_prof_class_Cd]],T_NPI_REF[Code],0))</f>
        <v>0</v>
      </c>
    </row>
    <row r="587" spans="1:10" x14ac:dyDescent="0.35">
      <c r="A587">
        <v>0</v>
      </c>
      <c r="B587">
        <v>1437238581</v>
      </c>
      <c r="C587" t="s">
        <v>351</v>
      </c>
      <c r="D587">
        <v>2019</v>
      </c>
      <c r="E587">
        <v>1</v>
      </c>
      <c r="F587">
        <v>1</v>
      </c>
      <c r="G587">
        <v>1</v>
      </c>
      <c r="H587">
        <v>731.55</v>
      </c>
      <c r="I587" t="str">
        <f>INDEX(T_NPI_REF[Classification],MATCH(T_PROF[[#This Row],[npi_prof_class_Cd]],T_NPI_REF[Code],0))</f>
        <v>Obstetrics &amp; Gynecology</v>
      </c>
      <c r="J587">
        <f>INDEX(T_NPI_REF[Specialization],MATCH(T_PROF[[#This Row],[npi_prof_class_Cd]],T_NPI_REF[Code],0))</f>
        <v>0</v>
      </c>
    </row>
    <row r="588" spans="1:10" x14ac:dyDescent="0.35">
      <c r="A588">
        <v>1</v>
      </c>
      <c r="B588">
        <v>1770715526</v>
      </c>
      <c r="C588" t="s">
        <v>398</v>
      </c>
      <c r="D588">
        <v>2021</v>
      </c>
      <c r="E588">
        <v>2</v>
      </c>
      <c r="F588">
        <v>2</v>
      </c>
      <c r="G588">
        <v>2</v>
      </c>
      <c r="H588">
        <v>5852.3</v>
      </c>
      <c r="I588" t="str">
        <f>INDEX(T_NPI_REF[Classification],MATCH(T_PROF[[#This Row],[npi_prof_class_Cd]],T_NPI_REF[Code],0))</f>
        <v>Clinic/Center</v>
      </c>
      <c r="J588" t="str">
        <f>INDEX(T_NPI_REF[Specialization],MATCH(T_PROF[[#This Row],[npi_prof_class_Cd]],T_NPI_REF[Code],0))</f>
        <v>Health Service</v>
      </c>
    </row>
    <row r="589" spans="1:10" x14ac:dyDescent="0.35">
      <c r="A589">
        <v>1</v>
      </c>
      <c r="B589">
        <v>1154407013</v>
      </c>
      <c r="C589" t="s">
        <v>351</v>
      </c>
      <c r="D589">
        <v>2021</v>
      </c>
      <c r="E589">
        <v>62</v>
      </c>
      <c r="F589">
        <v>62</v>
      </c>
      <c r="G589">
        <v>62</v>
      </c>
      <c r="H589">
        <v>148723.19</v>
      </c>
      <c r="I589" t="str">
        <f>INDEX(T_NPI_REF[Classification],MATCH(T_PROF[[#This Row],[npi_prof_class_Cd]],T_NPI_REF[Code],0))</f>
        <v>Obstetrics &amp; Gynecology</v>
      </c>
      <c r="J589">
        <f>INDEX(T_NPI_REF[Specialization],MATCH(T_PROF[[#This Row],[npi_prof_class_Cd]],T_NPI_REF[Code],0))</f>
        <v>0</v>
      </c>
    </row>
    <row r="590" spans="1:10" x14ac:dyDescent="0.35">
      <c r="A590">
        <v>1</v>
      </c>
      <c r="B590">
        <v>1073892592</v>
      </c>
      <c r="C590" t="s">
        <v>351</v>
      </c>
      <c r="D590">
        <v>2019</v>
      </c>
      <c r="E590">
        <v>3</v>
      </c>
      <c r="F590">
        <v>3</v>
      </c>
      <c r="G590">
        <v>3</v>
      </c>
      <c r="H590">
        <v>0</v>
      </c>
      <c r="I590" t="str">
        <f>INDEX(T_NPI_REF[Classification],MATCH(T_PROF[[#This Row],[npi_prof_class_Cd]],T_NPI_REF[Code],0))</f>
        <v>Obstetrics &amp; Gynecology</v>
      </c>
      <c r="J590">
        <f>INDEX(T_NPI_REF[Specialization],MATCH(T_PROF[[#This Row],[npi_prof_class_Cd]],T_NPI_REF[Code],0))</f>
        <v>0</v>
      </c>
    </row>
    <row r="591" spans="1:10" x14ac:dyDescent="0.35">
      <c r="A591">
        <v>1</v>
      </c>
      <c r="B591">
        <v>1487632279</v>
      </c>
      <c r="C591" t="s">
        <v>351</v>
      </c>
      <c r="D591">
        <v>2019</v>
      </c>
      <c r="E591">
        <v>1</v>
      </c>
      <c r="F591">
        <v>1</v>
      </c>
      <c r="G591">
        <v>1</v>
      </c>
      <c r="H591">
        <v>3200</v>
      </c>
      <c r="I591" t="str">
        <f>INDEX(T_NPI_REF[Classification],MATCH(T_PROF[[#This Row],[npi_prof_class_Cd]],T_NPI_REF[Code],0))</f>
        <v>Obstetrics &amp; Gynecology</v>
      </c>
      <c r="J591">
        <f>INDEX(T_NPI_REF[Specialization],MATCH(T_PROF[[#This Row],[npi_prof_class_Cd]],T_NPI_REF[Code],0))</f>
        <v>0</v>
      </c>
    </row>
    <row r="592" spans="1:10" x14ac:dyDescent="0.35">
      <c r="A592">
        <v>1</v>
      </c>
      <c r="B592">
        <v>1912236605</v>
      </c>
      <c r="C592" t="s">
        <v>352</v>
      </c>
      <c r="D592">
        <v>2020</v>
      </c>
      <c r="E592">
        <v>3</v>
      </c>
      <c r="F592">
        <v>3</v>
      </c>
      <c r="G592">
        <v>3</v>
      </c>
      <c r="H592">
        <v>4280.72</v>
      </c>
      <c r="I592" t="str">
        <f>INDEX(T_NPI_REF[Classification],MATCH(T_PROF[[#This Row],[npi_prof_class_Cd]],T_NPI_REF[Code],0))</f>
        <v>Specialist</v>
      </c>
      <c r="J592">
        <f>INDEX(T_NPI_REF[Specialization],MATCH(T_PROF[[#This Row],[npi_prof_class_Cd]],T_NPI_REF[Code],0))</f>
        <v>0</v>
      </c>
    </row>
    <row r="593" spans="1:10" x14ac:dyDescent="0.35">
      <c r="A593">
        <v>1</v>
      </c>
      <c r="B593">
        <v>1003114851</v>
      </c>
      <c r="C593" t="s">
        <v>375</v>
      </c>
      <c r="D593">
        <v>2021</v>
      </c>
      <c r="E593">
        <v>68</v>
      </c>
      <c r="F593">
        <v>68</v>
      </c>
      <c r="G593">
        <v>66</v>
      </c>
      <c r="H593">
        <v>205898.09</v>
      </c>
      <c r="I593" t="str">
        <f>INDEX(T_NPI_REF[Classification],MATCH(T_PROF[[#This Row],[npi_prof_class_Cd]],T_NPI_REF[Code],0))</f>
        <v>Orthopaedic Surgery</v>
      </c>
      <c r="J593">
        <f>INDEX(T_NPI_REF[Specialization],MATCH(T_PROF[[#This Row],[npi_prof_class_Cd]],T_NPI_REF[Code],0))</f>
        <v>0</v>
      </c>
    </row>
    <row r="594" spans="1:10" x14ac:dyDescent="0.35">
      <c r="A594">
        <v>1</v>
      </c>
      <c r="B594">
        <v>1346583135</v>
      </c>
      <c r="C594" t="s">
        <v>351</v>
      </c>
      <c r="D594">
        <v>2021</v>
      </c>
      <c r="E594">
        <v>5</v>
      </c>
      <c r="F594">
        <v>5</v>
      </c>
      <c r="G594">
        <v>5</v>
      </c>
      <c r="H594">
        <v>11113.32</v>
      </c>
      <c r="I594" t="str">
        <f>INDEX(T_NPI_REF[Classification],MATCH(T_PROF[[#This Row],[npi_prof_class_Cd]],T_NPI_REF[Code],0))</f>
        <v>Obstetrics &amp; Gynecology</v>
      </c>
      <c r="J594">
        <f>INDEX(T_NPI_REF[Specialization],MATCH(T_PROF[[#This Row],[npi_prof_class_Cd]],T_NPI_REF[Code],0))</f>
        <v>0</v>
      </c>
    </row>
    <row r="595" spans="1:10" x14ac:dyDescent="0.35">
      <c r="A595">
        <v>0</v>
      </c>
      <c r="B595">
        <v>1073892592</v>
      </c>
      <c r="C595" t="s">
        <v>351</v>
      </c>
      <c r="D595">
        <v>2021</v>
      </c>
      <c r="E595">
        <v>1</v>
      </c>
      <c r="F595">
        <v>1</v>
      </c>
      <c r="G595">
        <v>1</v>
      </c>
      <c r="H595">
        <v>1720.75</v>
      </c>
      <c r="I595" t="str">
        <f>INDEX(T_NPI_REF[Classification],MATCH(T_PROF[[#This Row],[npi_prof_class_Cd]],T_NPI_REF[Code],0))</f>
        <v>Obstetrics &amp; Gynecology</v>
      </c>
      <c r="J595">
        <f>INDEX(T_NPI_REF[Specialization],MATCH(T_PROF[[#This Row],[npi_prof_class_Cd]],T_NPI_REF[Code],0))</f>
        <v>0</v>
      </c>
    </row>
    <row r="596" spans="1:10" x14ac:dyDescent="0.35">
      <c r="A596">
        <v>1</v>
      </c>
      <c r="B596">
        <v>1619130358</v>
      </c>
      <c r="C596" t="s">
        <v>351</v>
      </c>
      <c r="D596">
        <v>2021</v>
      </c>
      <c r="E596">
        <v>48</v>
      </c>
      <c r="F596">
        <v>48</v>
      </c>
      <c r="G596">
        <v>48</v>
      </c>
      <c r="H596">
        <v>120395.79</v>
      </c>
      <c r="I596" t="str">
        <f>INDEX(T_NPI_REF[Classification],MATCH(T_PROF[[#This Row],[npi_prof_class_Cd]],T_NPI_REF[Code],0))</f>
        <v>Obstetrics &amp; Gynecology</v>
      </c>
      <c r="J596">
        <f>INDEX(T_NPI_REF[Specialization],MATCH(T_PROF[[#This Row],[npi_prof_class_Cd]],T_NPI_REF[Code],0))</f>
        <v>0</v>
      </c>
    </row>
    <row r="597" spans="1:10" x14ac:dyDescent="0.35">
      <c r="A597">
        <v>0</v>
      </c>
      <c r="B597">
        <v>1780644807</v>
      </c>
      <c r="C597" t="s">
        <v>351</v>
      </c>
      <c r="D597">
        <v>2021</v>
      </c>
      <c r="E597">
        <v>1</v>
      </c>
      <c r="F597">
        <v>1</v>
      </c>
      <c r="G597">
        <v>1</v>
      </c>
      <c r="H597">
        <v>1720.75</v>
      </c>
      <c r="I597" t="str">
        <f>INDEX(T_NPI_REF[Classification],MATCH(T_PROF[[#This Row],[npi_prof_class_Cd]],T_NPI_REF[Code],0))</f>
        <v>Obstetrics &amp; Gynecology</v>
      </c>
      <c r="J597">
        <f>INDEX(T_NPI_REF[Specialization],MATCH(T_PROF[[#This Row],[npi_prof_class_Cd]],T_NPI_REF[Code],0))</f>
        <v>0</v>
      </c>
    </row>
    <row r="598" spans="1:10" x14ac:dyDescent="0.35">
      <c r="A598">
        <v>1</v>
      </c>
      <c r="B598">
        <v>1003089491</v>
      </c>
      <c r="C598" t="s">
        <v>371</v>
      </c>
      <c r="D598">
        <v>2019</v>
      </c>
      <c r="E598">
        <v>1</v>
      </c>
      <c r="F598">
        <v>1</v>
      </c>
      <c r="G598">
        <v>1</v>
      </c>
      <c r="H598">
        <v>1720.75</v>
      </c>
      <c r="I598" t="str">
        <f>INDEX(T_NPI_REF[Classification],MATCH(T_PROF[[#This Row],[npi_prof_class_Cd]],T_NPI_REF[Code],0))</f>
        <v>Hospitalist</v>
      </c>
      <c r="J598">
        <f>INDEX(T_NPI_REF[Specialization],MATCH(T_PROF[[#This Row],[npi_prof_class_Cd]],T_NPI_REF[Code],0))</f>
        <v>0</v>
      </c>
    </row>
    <row r="599" spans="1:10" x14ac:dyDescent="0.35">
      <c r="A599">
        <v>0</v>
      </c>
      <c r="B599">
        <v>1417258344</v>
      </c>
      <c r="C599" t="s">
        <v>351</v>
      </c>
      <c r="D599">
        <v>2020</v>
      </c>
      <c r="E599">
        <v>1</v>
      </c>
      <c r="F599">
        <v>1</v>
      </c>
      <c r="G599">
        <v>1</v>
      </c>
      <c r="H599">
        <v>0</v>
      </c>
      <c r="I599" t="str">
        <f>INDEX(T_NPI_REF[Classification],MATCH(T_PROF[[#This Row],[npi_prof_class_Cd]],T_NPI_REF[Code],0))</f>
        <v>Obstetrics &amp; Gynecology</v>
      </c>
      <c r="J599">
        <f>INDEX(T_NPI_REF[Specialization],MATCH(T_PROF[[#This Row],[npi_prof_class_Cd]],T_NPI_REF[Code],0))</f>
        <v>0</v>
      </c>
    </row>
    <row r="600" spans="1:10" x14ac:dyDescent="0.35">
      <c r="A600">
        <v>1</v>
      </c>
      <c r="B600">
        <v>1134178635</v>
      </c>
      <c r="C600" t="s">
        <v>355</v>
      </c>
      <c r="D600">
        <v>2021</v>
      </c>
      <c r="E600">
        <v>1</v>
      </c>
      <c r="F600">
        <v>1</v>
      </c>
      <c r="G600">
        <v>1</v>
      </c>
      <c r="H600">
        <v>1720.75</v>
      </c>
      <c r="I600" t="str">
        <f>INDEX(T_NPI_REF[Classification],MATCH(T_PROF[[#This Row],[npi_prof_class_Cd]],T_NPI_REF[Code],0))</f>
        <v>Clinic/Center</v>
      </c>
      <c r="J600" t="str">
        <f>INDEX(T_NPI_REF[Specialization],MATCH(T_PROF[[#This Row],[npi_prof_class_Cd]],T_NPI_REF[Code],0))</f>
        <v>Multi-Specialty</v>
      </c>
    </row>
    <row r="601" spans="1:10" x14ac:dyDescent="0.35">
      <c r="A601">
        <v>0</v>
      </c>
      <c r="B601">
        <v>1760570709</v>
      </c>
      <c r="C601" t="s">
        <v>351</v>
      </c>
      <c r="D601">
        <v>2020</v>
      </c>
      <c r="E601">
        <v>3</v>
      </c>
      <c r="F601">
        <v>3</v>
      </c>
      <c r="G601">
        <v>3</v>
      </c>
      <c r="H601">
        <v>3441.5</v>
      </c>
      <c r="I601" t="str">
        <f>INDEX(T_NPI_REF[Classification],MATCH(T_PROF[[#This Row],[npi_prof_class_Cd]],T_NPI_REF[Code],0))</f>
        <v>Obstetrics &amp; Gynecology</v>
      </c>
      <c r="J601">
        <f>INDEX(T_NPI_REF[Specialization],MATCH(T_PROF[[#This Row],[npi_prof_class_Cd]],T_NPI_REF[Code],0))</f>
        <v>0</v>
      </c>
    </row>
    <row r="602" spans="1:10" x14ac:dyDescent="0.35">
      <c r="A602">
        <v>0</v>
      </c>
      <c r="B602">
        <v>1366728594</v>
      </c>
      <c r="C602" t="s">
        <v>351</v>
      </c>
      <c r="D602">
        <v>2021</v>
      </c>
      <c r="E602">
        <v>1</v>
      </c>
      <c r="F602">
        <v>1</v>
      </c>
      <c r="G602">
        <v>1</v>
      </c>
      <c r="H602">
        <v>1720.75</v>
      </c>
      <c r="I602" t="str">
        <f>INDEX(T_NPI_REF[Classification],MATCH(T_PROF[[#This Row],[npi_prof_class_Cd]],T_NPI_REF[Code],0))</f>
        <v>Obstetrics &amp; Gynecology</v>
      </c>
      <c r="J602">
        <f>INDEX(T_NPI_REF[Specialization],MATCH(T_PROF[[#This Row],[npi_prof_class_Cd]],T_NPI_REF[Code],0))</f>
        <v>0</v>
      </c>
    </row>
    <row r="603" spans="1:10" x14ac:dyDescent="0.35">
      <c r="A603">
        <v>0</v>
      </c>
      <c r="B603">
        <v>1447223946</v>
      </c>
      <c r="C603" t="s">
        <v>357</v>
      </c>
      <c r="D603">
        <v>2020</v>
      </c>
      <c r="E603">
        <v>1</v>
      </c>
      <c r="F603">
        <v>1</v>
      </c>
      <c r="G603">
        <v>1</v>
      </c>
      <c r="H603">
        <v>1462.64</v>
      </c>
      <c r="I603" t="str">
        <f>INDEX(T_NPI_REF[Classification],MATCH(T_PROF[[#This Row],[npi_prof_class_Cd]],T_NPI_REF[Code],0))</f>
        <v>Advanced Practice Midwife</v>
      </c>
      <c r="J603">
        <f>INDEX(T_NPI_REF[Specialization],MATCH(T_PROF[[#This Row],[npi_prof_class_Cd]],T_NPI_REF[Code],0))</f>
        <v>0</v>
      </c>
    </row>
    <row r="604" spans="1:10" x14ac:dyDescent="0.35">
      <c r="A604">
        <v>0</v>
      </c>
      <c r="B604">
        <v>1467557389</v>
      </c>
      <c r="C604" t="s">
        <v>351</v>
      </c>
      <c r="D604">
        <v>2019</v>
      </c>
      <c r="E604">
        <v>1</v>
      </c>
      <c r="F604">
        <v>1</v>
      </c>
      <c r="G604">
        <v>1</v>
      </c>
      <c r="H604">
        <v>1720.75</v>
      </c>
      <c r="I604" t="str">
        <f>INDEX(T_NPI_REF[Classification],MATCH(T_PROF[[#This Row],[npi_prof_class_Cd]],T_NPI_REF[Code],0))</f>
        <v>Obstetrics &amp; Gynecology</v>
      </c>
      <c r="J604">
        <f>INDEX(T_NPI_REF[Specialization],MATCH(T_PROF[[#This Row],[npi_prof_class_Cd]],T_NPI_REF[Code],0))</f>
        <v>0</v>
      </c>
    </row>
    <row r="605" spans="1:10" x14ac:dyDescent="0.35">
      <c r="A605">
        <v>1</v>
      </c>
      <c r="B605">
        <v>1275596280</v>
      </c>
      <c r="C605" t="s">
        <v>366</v>
      </c>
      <c r="D605">
        <v>2021</v>
      </c>
      <c r="E605">
        <v>85</v>
      </c>
      <c r="F605">
        <v>85</v>
      </c>
      <c r="G605">
        <v>85</v>
      </c>
      <c r="H605">
        <v>204214.72</v>
      </c>
      <c r="I605" t="str">
        <f>INDEX(T_NPI_REF[Classification],MATCH(T_PROF[[#This Row],[npi_prof_class_Cd]],T_NPI_REF[Code],0))</f>
        <v>Internal Medicine</v>
      </c>
      <c r="J605">
        <f>INDEX(T_NPI_REF[Specialization],MATCH(T_PROF[[#This Row],[npi_prof_class_Cd]],T_NPI_REF[Code],0))</f>
        <v>0</v>
      </c>
    </row>
    <row r="606" spans="1:10" x14ac:dyDescent="0.35">
      <c r="A606">
        <v>0</v>
      </c>
      <c r="B606">
        <v>1366458804</v>
      </c>
      <c r="C606" t="s">
        <v>351</v>
      </c>
      <c r="D606">
        <v>2020</v>
      </c>
      <c r="E606">
        <v>1</v>
      </c>
      <c r="F606">
        <v>1</v>
      </c>
      <c r="G606">
        <v>1</v>
      </c>
      <c r="H606">
        <v>22.41</v>
      </c>
      <c r="I606" t="str">
        <f>INDEX(T_NPI_REF[Classification],MATCH(T_PROF[[#This Row],[npi_prof_class_Cd]],T_NPI_REF[Code],0))</f>
        <v>Obstetrics &amp; Gynecology</v>
      </c>
      <c r="J606">
        <f>INDEX(T_NPI_REF[Specialization],MATCH(T_PROF[[#This Row],[npi_prof_class_Cd]],T_NPI_REF[Code],0))</f>
        <v>0</v>
      </c>
    </row>
    <row r="607" spans="1:10" x14ac:dyDescent="0.35">
      <c r="A607">
        <v>1</v>
      </c>
      <c r="B607">
        <v>1669708582</v>
      </c>
      <c r="C607" t="s">
        <v>365</v>
      </c>
      <c r="D607">
        <v>2019</v>
      </c>
      <c r="E607">
        <v>231</v>
      </c>
      <c r="F607">
        <v>231</v>
      </c>
      <c r="G607">
        <v>231</v>
      </c>
      <c r="H607">
        <v>420068.39</v>
      </c>
      <c r="I607" t="str">
        <f>INDEX(T_NPI_REF[Classification],MATCH(T_PROF[[#This Row],[npi_prof_class_Cd]],T_NPI_REF[Code],0))</f>
        <v>Preferred Provider Organization</v>
      </c>
      <c r="J607">
        <f>INDEX(T_NPI_REF[Specialization],MATCH(T_PROF[[#This Row],[npi_prof_class_Cd]],T_NPI_REF[Code],0))</f>
        <v>0</v>
      </c>
    </row>
    <row r="608" spans="1:10" x14ac:dyDescent="0.35">
      <c r="A608">
        <v>0</v>
      </c>
      <c r="B608">
        <v>1043218951</v>
      </c>
      <c r="C608" t="s">
        <v>361</v>
      </c>
      <c r="D608">
        <v>2019</v>
      </c>
      <c r="E608">
        <v>1</v>
      </c>
      <c r="F608">
        <v>1</v>
      </c>
      <c r="G608">
        <v>1</v>
      </c>
      <c r="H608">
        <v>1720.75</v>
      </c>
      <c r="I608" t="str">
        <f>INDEX(T_NPI_REF[Classification],MATCH(T_PROF[[#This Row],[npi_prof_class_Cd]],T_NPI_REF[Code],0))</f>
        <v>Family Medicine</v>
      </c>
      <c r="J608">
        <f>INDEX(T_NPI_REF[Specialization],MATCH(T_PROF[[#This Row],[npi_prof_class_Cd]],T_NPI_REF[Code],0))</f>
        <v>0</v>
      </c>
    </row>
    <row r="609" spans="1:10" x14ac:dyDescent="0.35">
      <c r="A609">
        <v>1</v>
      </c>
      <c r="B609">
        <v>1275596280</v>
      </c>
      <c r="C609" t="s">
        <v>366</v>
      </c>
      <c r="D609">
        <v>2019</v>
      </c>
      <c r="E609">
        <v>163</v>
      </c>
      <c r="F609">
        <v>163</v>
      </c>
      <c r="G609">
        <v>159</v>
      </c>
      <c r="H609">
        <v>439908.01</v>
      </c>
      <c r="I609" t="str">
        <f>INDEX(T_NPI_REF[Classification],MATCH(T_PROF[[#This Row],[npi_prof_class_Cd]],T_NPI_REF[Code],0))</f>
        <v>Internal Medicine</v>
      </c>
      <c r="J609">
        <f>INDEX(T_NPI_REF[Specialization],MATCH(T_PROF[[#This Row],[npi_prof_class_Cd]],T_NPI_REF[Code],0))</f>
        <v>0</v>
      </c>
    </row>
    <row r="610" spans="1:10" x14ac:dyDescent="0.35">
      <c r="A610">
        <v>1</v>
      </c>
      <c r="B610">
        <v>1538379045</v>
      </c>
      <c r="C610" t="s">
        <v>351</v>
      </c>
      <c r="D610">
        <v>2021</v>
      </c>
      <c r="E610">
        <v>5</v>
      </c>
      <c r="F610">
        <v>5</v>
      </c>
      <c r="G610">
        <v>5</v>
      </c>
      <c r="H610">
        <v>16200</v>
      </c>
      <c r="I610" t="str">
        <f>INDEX(T_NPI_REF[Classification],MATCH(T_PROF[[#This Row],[npi_prof_class_Cd]],T_NPI_REF[Code],0))</f>
        <v>Obstetrics &amp; Gynecology</v>
      </c>
      <c r="J610">
        <f>INDEX(T_NPI_REF[Specialization],MATCH(T_PROF[[#This Row],[npi_prof_class_Cd]],T_NPI_REF[Code],0))</f>
        <v>0</v>
      </c>
    </row>
    <row r="611" spans="1:10" x14ac:dyDescent="0.35">
      <c r="A611">
        <v>0</v>
      </c>
      <c r="B611">
        <v>1932469558</v>
      </c>
      <c r="C611" t="s">
        <v>351</v>
      </c>
      <c r="D611">
        <v>2020</v>
      </c>
      <c r="E611">
        <v>1</v>
      </c>
      <c r="F611">
        <v>1</v>
      </c>
      <c r="G611">
        <v>1</v>
      </c>
      <c r="H611">
        <v>1720.75</v>
      </c>
      <c r="I611" t="str">
        <f>INDEX(T_NPI_REF[Classification],MATCH(T_PROF[[#This Row],[npi_prof_class_Cd]],T_NPI_REF[Code],0))</f>
        <v>Obstetrics &amp; Gynecology</v>
      </c>
      <c r="J611">
        <f>INDEX(T_NPI_REF[Specialization],MATCH(T_PROF[[#This Row],[npi_prof_class_Cd]],T_NPI_REF[Code],0))</f>
        <v>0</v>
      </c>
    </row>
    <row r="612" spans="1:10" x14ac:dyDescent="0.35">
      <c r="A612">
        <v>1</v>
      </c>
      <c r="B612">
        <v>1982094827</v>
      </c>
      <c r="C612" t="s">
        <v>351</v>
      </c>
      <c r="D612">
        <v>2021</v>
      </c>
      <c r="E612">
        <v>101</v>
      </c>
      <c r="F612">
        <v>101</v>
      </c>
      <c r="G612">
        <v>101</v>
      </c>
      <c r="H612">
        <v>198376.16</v>
      </c>
      <c r="I612" t="str">
        <f>INDEX(T_NPI_REF[Classification],MATCH(T_PROF[[#This Row],[npi_prof_class_Cd]],T_NPI_REF[Code],0))</f>
        <v>Obstetrics &amp; Gynecology</v>
      </c>
      <c r="J612">
        <f>INDEX(T_NPI_REF[Specialization],MATCH(T_PROF[[#This Row],[npi_prof_class_Cd]],T_NPI_REF[Code],0))</f>
        <v>0</v>
      </c>
    </row>
    <row r="613" spans="1:10" x14ac:dyDescent="0.35">
      <c r="A613">
        <v>1</v>
      </c>
      <c r="B613">
        <v>1124060595</v>
      </c>
      <c r="C613" t="s">
        <v>352</v>
      </c>
      <c r="D613">
        <v>2020</v>
      </c>
      <c r="E613">
        <v>7</v>
      </c>
      <c r="F613">
        <v>7</v>
      </c>
      <c r="G613">
        <v>7</v>
      </c>
      <c r="H613">
        <v>14855.61</v>
      </c>
      <c r="I613" t="str">
        <f>INDEX(T_NPI_REF[Classification],MATCH(T_PROF[[#This Row],[npi_prof_class_Cd]],T_NPI_REF[Code],0))</f>
        <v>Specialist</v>
      </c>
      <c r="J613">
        <f>INDEX(T_NPI_REF[Specialization],MATCH(T_PROF[[#This Row],[npi_prof_class_Cd]],T_NPI_REF[Code],0))</f>
        <v>0</v>
      </c>
    </row>
    <row r="614" spans="1:10" x14ac:dyDescent="0.35">
      <c r="A614">
        <v>0</v>
      </c>
      <c r="B614">
        <v>1407826043</v>
      </c>
      <c r="C614" t="s">
        <v>351</v>
      </c>
      <c r="D614">
        <v>2021</v>
      </c>
      <c r="E614">
        <v>2</v>
      </c>
      <c r="F614">
        <v>2</v>
      </c>
      <c r="G614">
        <v>2</v>
      </c>
      <c r="H614">
        <v>3441.5</v>
      </c>
      <c r="I614" t="str">
        <f>INDEX(T_NPI_REF[Classification],MATCH(T_PROF[[#This Row],[npi_prof_class_Cd]],T_NPI_REF[Code],0))</f>
        <v>Obstetrics &amp; Gynecology</v>
      </c>
      <c r="J614">
        <f>INDEX(T_NPI_REF[Specialization],MATCH(T_PROF[[#This Row],[npi_prof_class_Cd]],T_NPI_REF[Code],0))</f>
        <v>0</v>
      </c>
    </row>
    <row r="615" spans="1:10" x14ac:dyDescent="0.35">
      <c r="A615">
        <v>1</v>
      </c>
      <c r="B615">
        <v>1760475792</v>
      </c>
      <c r="C615" t="s">
        <v>351</v>
      </c>
      <c r="D615">
        <v>2019</v>
      </c>
      <c r="E615">
        <v>9</v>
      </c>
      <c r="F615">
        <v>9</v>
      </c>
      <c r="G615">
        <v>9</v>
      </c>
      <c r="H615">
        <v>31500</v>
      </c>
      <c r="I615" t="str">
        <f>INDEX(T_NPI_REF[Classification],MATCH(T_PROF[[#This Row],[npi_prof_class_Cd]],T_NPI_REF[Code],0))</f>
        <v>Obstetrics &amp; Gynecology</v>
      </c>
      <c r="J615">
        <f>INDEX(T_NPI_REF[Specialization],MATCH(T_PROF[[#This Row],[npi_prof_class_Cd]],T_NPI_REF[Code],0))</f>
        <v>0</v>
      </c>
    </row>
    <row r="616" spans="1:10" x14ac:dyDescent="0.35">
      <c r="A616">
        <v>0</v>
      </c>
      <c r="B616">
        <v>1467651901</v>
      </c>
      <c r="C616" t="s">
        <v>357</v>
      </c>
      <c r="D616">
        <v>2021</v>
      </c>
      <c r="E616">
        <v>2</v>
      </c>
      <c r="F616">
        <v>2</v>
      </c>
      <c r="G616">
        <v>2</v>
      </c>
      <c r="H616">
        <v>1462.64</v>
      </c>
      <c r="I616" t="str">
        <f>INDEX(T_NPI_REF[Classification],MATCH(T_PROF[[#This Row],[npi_prof_class_Cd]],T_NPI_REF[Code],0))</f>
        <v>Advanced Practice Midwife</v>
      </c>
      <c r="J616">
        <f>INDEX(T_NPI_REF[Specialization],MATCH(T_PROF[[#This Row],[npi_prof_class_Cd]],T_NPI_REF[Code],0))</f>
        <v>0</v>
      </c>
    </row>
    <row r="617" spans="1:10" x14ac:dyDescent="0.35">
      <c r="A617">
        <v>1</v>
      </c>
      <c r="B617">
        <v>1538155767</v>
      </c>
      <c r="C617" t="s">
        <v>351</v>
      </c>
      <c r="D617">
        <v>2021</v>
      </c>
      <c r="E617">
        <v>22</v>
      </c>
      <c r="F617">
        <v>22</v>
      </c>
      <c r="G617">
        <v>22</v>
      </c>
      <c r="H617">
        <v>43484.62</v>
      </c>
      <c r="I617" t="str">
        <f>INDEX(T_NPI_REF[Classification],MATCH(T_PROF[[#This Row],[npi_prof_class_Cd]],T_NPI_REF[Code],0))</f>
        <v>Obstetrics &amp; Gynecology</v>
      </c>
      <c r="J617">
        <f>INDEX(T_NPI_REF[Specialization],MATCH(T_PROF[[#This Row],[npi_prof_class_Cd]],T_NPI_REF[Code],0))</f>
        <v>0</v>
      </c>
    </row>
    <row r="618" spans="1:10" x14ac:dyDescent="0.35">
      <c r="A618">
        <v>1</v>
      </c>
      <c r="B618">
        <v>1467413732</v>
      </c>
      <c r="C618" t="s">
        <v>351</v>
      </c>
      <c r="D618">
        <v>2020</v>
      </c>
      <c r="E618">
        <v>2</v>
      </c>
      <c r="F618">
        <v>2</v>
      </c>
      <c r="G618">
        <v>2</v>
      </c>
      <c r="H618">
        <v>6000</v>
      </c>
      <c r="I618" t="str">
        <f>INDEX(T_NPI_REF[Classification],MATCH(T_PROF[[#This Row],[npi_prof_class_Cd]],T_NPI_REF[Code],0))</f>
        <v>Obstetrics &amp; Gynecology</v>
      </c>
      <c r="J618">
        <f>INDEX(T_NPI_REF[Specialization],MATCH(T_PROF[[#This Row],[npi_prof_class_Cd]],T_NPI_REF[Code],0))</f>
        <v>0</v>
      </c>
    </row>
    <row r="619" spans="1:10" x14ac:dyDescent="0.35">
      <c r="A619">
        <v>1</v>
      </c>
      <c r="B619">
        <v>1962634402</v>
      </c>
      <c r="C619" t="s">
        <v>357</v>
      </c>
      <c r="D619">
        <v>2020</v>
      </c>
      <c r="E619">
        <v>1</v>
      </c>
      <c r="F619">
        <v>1</v>
      </c>
      <c r="G619">
        <v>1</v>
      </c>
      <c r="H619">
        <v>1720.75</v>
      </c>
      <c r="I619" t="str">
        <f>INDEX(T_NPI_REF[Classification],MATCH(T_PROF[[#This Row],[npi_prof_class_Cd]],T_NPI_REF[Code],0))</f>
        <v>Advanced Practice Midwife</v>
      </c>
      <c r="J619">
        <f>INDEX(T_NPI_REF[Specialization],MATCH(T_PROF[[#This Row],[npi_prof_class_Cd]],T_NPI_REF[Code],0))</f>
        <v>0</v>
      </c>
    </row>
    <row r="620" spans="1:10" x14ac:dyDescent="0.35">
      <c r="A620">
        <v>1</v>
      </c>
      <c r="B620">
        <v>1669747085</v>
      </c>
      <c r="C620" t="s">
        <v>361</v>
      </c>
      <c r="D620">
        <v>2021</v>
      </c>
      <c r="E620">
        <v>55</v>
      </c>
      <c r="F620">
        <v>55</v>
      </c>
      <c r="G620">
        <v>55</v>
      </c>
      <c r="H620">
        <v>112502.39999999999</v>
      </c>
      <c r="I620" t="str">
        <f>INDEX(T_NPI_REF[Classification],MATCH(T_PROF[[#This Row],[npi_prof_class_Cd]],T_NPI_REF[Code],0))</f>
        <v>Family Medicine</v>
      </c>
      <c r="J620">
        <f>INDEX(T_NPI_REF[Specialization],MATCH(T_PROF[[#This Row],[npi_prof_class_Cd]],T_NPI_REF[Code],0))</f>
        <v>0</v>
      </c>
    </row>
    <row r="621" spans="1:10" x14ac:dyDescent="0.35">
      <c r="A621">
        <v>0</v>
      </c>
      <c r="B621">
        <v>1558477596</v>
      </c>
      <c r="C621" t="s">
        <v>351</v>
      </c>
      <c r="D621">
        <v>2019</v>
      </c>
      <c r="E621">
        <v>1</v>
      </c>
      <c r="F621">
        <v>1</v>
      </c>
      <c r="G621">
        <v>1</v>
      </c>
      <c r="H621">
        <v>0</v>
      </c>
      <c r="I621" t="str">
        <f>INDEX(T_NPI_REF[Classification],MATCH(T_PROF[[#This Row],[npi_prof_class_Cd]],T_NPI_REF[Code],0))</f>
        <v>Obstetrics &amp; Gynecology</v>
      </c>
      <c r="J621">
        <f>INDEX(T_NPI_REF[Specialization],MATCH(T_PROF[[#This Row],[npi_prof_class_Cd]],T_NPI_REF[Code],0))</f>
        <v>0</v>
      </c>
    </row>
    <row r="622" spans="1:10" x14ac:dyDescent="0.35">
      <c r="A622">
        <v>0</v>
      </c>
      <c r="B622">
        <v>1265420400</v>
      </c>
      <c r="C622" t="s">
        <v>351</v>
      </c>
      <c r="D622">
        <v>2019</v>
      </c>
      <c r="E622">
        <v>1</v>
      </c>
      <c r="F622">
        <v>1</v>
      </c>
      <c r="G622">
        <v>1</v>
      </c>
      <c r="H622">
        <v>1720.75</v>
      </c>
      <c r="I622" t="str">
        <f>INDEX(T_NPI_REF[Classification],MATCH(T_PROF[[#This Row],[npi_prof_class_Cd]],T_NPI_REF[Code],0))</f>
        <v>Obstetrics &amp; Gynecology</v>
      </c>
      <c r="J622">
        <f>INDEX(T_NPI_REF[Specialization],MATCH(T_PROF[[#This Row],[npi_prof_class_Cd]],T_NPI_REF[Code],0))</f>
        <v>0</v>
      </c>
    </row>
    <row r="623" spans="1:10" x14ac:dyDescent="0.35">
      <c r="A623">
        <v>1</v>
      </c>
      <c r="B623">
        <v>1205865789</v>
      </c>
      <c r="C623" t="s">
        <v>353</v>
      </c>
      <c r="D623">
        <v>2019</v>
      </c>
      <c r="E623">
        <v>10</v>
      </c>
      <c r="F623">
        <v>10</v>
      </c>
      <c r="G623">
        <v>10</v>
      </c>
      <c r="H623">
        <v>20057.740000000002</v>
      </c>
      <c r="I623" t="str">
        <f>INDEX(T_NPI_REF[Classification],MATCH(T_PROF[[#This Row],[npi_prof_class_Cd]],T_NPI_REF[Code],0))</f>
        <v>General Acute Care Hospital</v>
      </c>
      <c r="J623">
        <f>INDEX(T_NPI_REF[Specialization],MATCH(T_PROF[[#This Row],[npi_prof_class_Cd]],T_NPI_REF[Code],0))</f>
        <v>0</v>
      </c>
    </row>
    <row r="624" spans="1:10" x14ac:dyDescent="0.35">
      <c r="A624">
        <v>0</v>
      </c>
      <c r="B624">
        <v>1194790527</v>
      </c>
      <c r="C624" t="s">
        <v>356</v>
      </c>
      <c r="D624">
        <v>2021</v>
      </c>
      <c r="E624">
        <v>1</v>
      </c>
      <c r="F624">
        <v>1</v>
      </c>
      <c r="G624">
        <v>1</v>
      </c>
      <c r="H624">
        <v>1720.75</v>
      </c>
      <c r="I624" t="str">
        <f>INDEX(T_NPI_REF[Classification],MATCH(T_PROF[[#This Row],[npi_prof_class_Cd]],T_NPI_REF[Code],0))</f>
        <v>Obstetrics &amp; Gynecology</v>
      </c>
      <c r="J624" t="str">
        <f>INDEX(T_NPI_REF[Specialization],MATCH(T_PROF[[#This Row],[npi_prof_class_Cd]],T_NPI_REF[Code],0))</f>
        <v>Maternal &amp; Fetal Medicine</v>
      </c>
    </row>
    <row r="625" spans="1:10" x14ac:dyDescent="0.35">
      <c r="A625">
        <v>1</v>
      </c>
      <c r="B625">
        <v>1225025547</v>
      </c>
      <c r="C625" t="s">
        <v>356</v>
      </c>
      <c r="D625">
        <v>2020</v>
      </c>
      <c r="E625">
        <v>2</v>
      </c>
      <c r="F625">
        <v>2</v>
      </c>
      <c r="G625">
        <v>2</v>
      </c>
      <c r="H625">
        <v>4275.08</v>
      </c>
      <c r="I625" t="str">
        <f>INDEX(T_NPI_REF[Classification],MATCH(T_PROF[[#This Row],[npi_prof_class_Cd]],T_NPI_REF[Code],0))</f>
        <v>Obstetrics &amp; Gynecology</v>
      </c>
      <c r="J625" t="str">
        <f>INDEX(T_NPI_REF[Specialization],MATCH(T_PROF[[#This Row],[npi_prof_class_Cd]],T_NPI_REF[Code],0))</f>
        <v>Maternal &amp; Fetal Medicine</v>
      </c>
    </row>
    <row r="626" spans="1:10" x14ac:dyDescent="0.35">
      <c r="A626">
        <v>0</v>
      </c>
      <c r="B626">
        <v>1023007929</v>
      </c>
      <c r="C626" t="s">
        <v>357</v>
      </c>
      <c r="D626">
        <v>2020</v>
      </c>
      <c r="E626">
        <v>2</v>
      </c>
      <c r="F626">
        <v>2</v>
      </c>
      <c r="G626">
        <v>2</v>
      </c>
      <c r="H626">
        <v>1620.95</v>
      </c>
      <c r="I626" t="str">
        <f>INDEX(T_NPI_REF[Classification],MATCH(T_PROF[[#This Row],[npi_prof_class_Cd]],T_NPI_REF[Code],0))</f>
        <v>Advanced Practice Midwife</v>
      </c>
      <c r="J626">
        <f>INDEX(T_NPI_REF[Specialization],MATCH(T_PROF[[#This Row],[npi_prof_class_Cd]],T_NPI_REF[Code],0))</f>
        <v>0</v>
      </c>
    </row>
    <row r="627" spans="1:10" x14ac:dyDescent="0.35">
      <c r="A627">
        <v>1</v>
      </c>
      <c r="B627">
        <v>1972577435</v>
      </c>
      <c r="C627" t="s">
        <v>352</v>
      </c>
      <c r="D627">
        <v>2019</v>
      </c>
      <c r="E627">
        <v>75</v>
      </c>
      <c r="F627">
        <v>75</v>
      </c>
      <c r="G627">
        <v>75</v>
      </c>
      <c r="H627">
        <v>150729</v>
      </c>
      <c r="I627" t="str">
        <f>INDEX(T_NPI_REF[Classification],MATCH(T_PROF[[#This Row],[npi_prof_class_Cd]],T_NPI_REF[Code],0))</f>
        <v>Specialist</v>
      </c>
      <c r="J627">
        <f>INDEX(T_NPI_REF[Specialization],MATCH(T_PROF[[#This Row],[npi_prof_class_Cd]],T_NPI_REF[Code],0))</f>
        <v>0</v>
      </c>
    </row>
    <row r="628" spans="1:10" x14ac:dyDescent="0.35">
      <c r="A628">
        <v>1</v>
      </c>
      <c r="B628">
        <v>1881653822</v>
      </c>
      <c r="C628" t="s">
        <v>366</v>
      </c>
      <c r="D628">
        <v>2020</v>
      </c>
      <c r="E628">
        <v>26</v>
      </c>
      <c r="F628">
        <v>26</v>
      </c>
      <c r="G628">
        <v>26</v>
      </c>
      <c r="H628">
        <v>90062.31</v>
      </c>
      <c r="I628" t="str">
        <f>INDEX(T_NPI_REF[Classification],MATCH(T_PROF[[#This Row],[npi_prof_class_Cd]],T_NPI_REF[Code],0))</f>
        <v>Internal Medicine</v>
      </c>
      <c r="J628">
        <f>INDEX(T_NPI_REF[Specialization],MATCH(T_PROF[[#This Row],[npi_prof_class_Cd]],T_NPI_REF[Code],0))</f>
        <v>0</v>
      </c>
    </row>
    <row r="629" spans="1:10" x14ac:dyDescent="0.35">
      <c r="A629">
        <v>1</v>
      </c>
      <c r="B629">
        <v>1366446155</v>
      </c>
      <c r="C629" t="s">
        <v>351</v>
      </c>
      <c r="D629">
        <v>2021</v>
      </c>
      <c r="E629">
        <v>1</v>
      </c>
      <c r="F629">
        <v>1</v>
      </c>
      <c r="G629">
        <v>1</v>
      </c>
      <c r="H629">
        <v>3152</v>
      </c>
      <c r="I629" t="str">
        <f>INDEX(T_NPI_REF[Classification],MATCH(T_PROF[[#This Row],[npi_prof_class_Cd]],T_NPI_REF[Code],0))</f>
        <v>Obstetrics &amp; Gynecology</v>
      </c>
      <c r="J629">
        <f>INDEX(T_NPI_REF[Specialization],MATCH(T_PROF[[#This Row],[npi_prof_class_Cd]],T_NPI_REF[Code],0))</f>
        <v>0</v>
      </c>
    </row>
    <row r="630" spans="1:10" x14ac:dyDescent="0.35">
      <c r="A630">
        <v>1</v>
      </c>
      <c r="B630">
        <v>1134168974</v>
      </c>
      <c r="C630" t="s">
        <v>366</v>
      </c>
      <c r="D630">
        <v>2019</v>
      </c>
      <c r="E630">
        <v>3</v>
      </c>
      <c r="F630">
        <v>3</v>
      </c>
      <c r="G630">
        <v>3</v>
      </c>
      <c r="H630">
        <v>11319.66</v>
      </c>
      <c r="I630" t="str">
        <f>INDEX(T_NPI_REF[Classification],MATCH(T_PROF[[#This Row],[npi_prof_class_Cd]],T_NPI_REF[Code],0))</f>
        <v>Internal Medicine</v>
      </c>
      <c r="J630">
        <f>INDEX(T_NPI_REF[Specialization],MATCH(T_PROF[[#This Row],[npi_prof_class_Cd]],T_NPI_REF[Code],0))</f>
        <v>0</v>
      </c>
    </row>
    <row r="631" spans="1:10" x14ac:dyDescent="0.35">
      <c r="A631">
        <v>1</v>
      </c>
      <c r="B631">
        <v>1629219522</v>
      </c>
      <c r="C631" t="s">
        <v>373</v>
      </c>
      <c r="D631">
        <v>2020</v>
      </c>
      <c r="E631">
        <v>1</v>
      </c>
      <c r="F631">
        <v>1</v>
      </c>
      <c r="G631">
        <v>1</v>
      </c>
      <c r="H631">
        <v>0</v>
      </c>
      <c r="I631" t="str">
        <f>INDEX(T_NPI_REF[Classification],MATCH(T_PROF[[#This Row],[npi_prof_class_Cd]],T_NPI_REF[Code],0))</f>
        <v>Dermatology</v>
      </c>
      <c r="J631">
        <f>INDEX(T_NPI_REF[Specialization],MATCH(T_PROF[[#This Row],[npi_prof_class_Cd]],T_NPI_REF[Code],0))</f>
        <v>0</v>
      </c>
    </row>
    <row r="632" spans="1:10" x14ac:dyDescent="0.35">
      <c r="A632">
        <v>1</v>
      </c>
      <c r="B632">
        <v>1730286485</v>
      </c>
      <c r="C632" t="s">
        <v>351</v>
      </c>
      <c r="D632">
        <v>2019</v>
      </c>
      <c r="E632">
        <v>3</v>
      </c>
      <c r="F632">
        <v>3</v>
      </c>
      <c r="G632">
        <v>3</v>
      </c>
      <c r="H632">
        <v>5100</v>
      </c>
      <c r="I632" t="str">
        <f>INDEX(T_NPI_REF[Classification],MATCH(T_PROF[[#This Row],[npi_prof_class_Cd]],T_NPI_REF[Code],0))</f>
        <v>Obstetrics &amp; Gynecology</v>
      </c>
      <c r="J632">
        <f>INDEX(T_NPI_REF[Specialization],MATCH(T_PROF[[#This Row],[npi_prof_class_Cd]],T_NPI_REF[Code],0))</f>
        <v>0</v>
      </c>
    </row>
    <row r="633" spans="1:10" x14ac:dyDescent="0.35">
      <c r="A633">
        <v>1</v>
      </c>
      <c r="B633">
        <v>1659787653</v>
      </c>
      <c r="C633" t="s">
        <v>371</v>
      </c>
      <c r="D633">
        <v>2020</v>
      </c>
      <c r="E633">
        <v>12</v>
      </c>
      <c r="F633">
        <v>12</v>
      </c>
      <c r="G633">
        <v>11</v>
      </c>
      <c r="H633">
        <v>17736.57</v>
      </c>
      <c r="I633" t="str">
        <f>INDEX(T_NPI_REF[Classification],MATCH(T_PROF[[#This Row],[npi_prof_class_Cd]],T_NPI_REF[Code],0))</f>
        <v>Hospitalist</v>
      </c>
      <c r="J633">
        <f>INDEX(T_NPI_REF[Specialization],MATCH(T_PROF[[#This Row],[npi_prof_class_Cd]],T_NPI_REF[Code],0))</f>
        <v>0</v>
      </c>
    </row>
    <row r="634" spans="1:10" x14ac:dyDescent="0.35">
      <c r="A634">
        <v>0</v>
      </c>
      <c r="B634">
        <v>1821008293</v>
      </c>
      <c r="C634" t="s">
        <v>351</v>
      </c>
      <c r="D634">
        <v>2019</v>
      </c>
      <c r="E634">
        <v>2</v>
      </c>
      <c r="F634">
        <v>2</v>
      </c>
      <c r="G634">
        <v>2</v>
      </c>
      <c r="H634">
        <v>1751.51</v>
      </c>
      <c r="I634" t="str">
        <f>INDEX(T_NPI_REF[Classification],MATCH(T_PROF[[#This Row],[npi_prof_class_Cd]],T_NPI_REF[Code],0))</f>
        <v>Obstetrics &amp; Gynecology</v>
      </c>
      <c r="J634">
        <f>INDEX(T_NPI_REF[Specialization],MATCH(T_PROF[[#This Row],[npi_prof_class_Cd]],T_NPI_REF[Code],0))</f>
        <v>0</v>
      </c>
    </row>
    <row r="635" spans="1:10" x14ac:dyDescent="0.35">
      <c r="A635">
        <v>1</v>
      </c>
      <c r="B635">
        <v>1083664221</v>
      </c>
      <c r="C635" t="s">
        <v>355</v>
      </c>
      <c r="D635">
        <v>2020</v>
      </c>
      <c r="E635">
        <v>139</v>
      </c>
      <c r="F635">
        <v>139</v>
      </c>
      <c r="G635">
        <v>139</v>
      </c>
      <c r="H635">
        <v>237072.34</v>
      </c>
      <c r="I635" t="str">
        <f>INDEX(T_NPI_REF[Classification],MATCH(T_PROF[[#This Row],[npi_prof_class_Cd]],T_NPI_REF[Code],0))</f>
        <v>Clinic/Center</v>
      </c>
      <c r="J635" t="str">
        <f>INDEX(T_NPI_REF[Specialization],MATCH(T_PROF[[#This Row],[npi_prof_class_Cd]],T_NPI_REF[Code],0))</f>
        <v>Multi-Specialty</v>
      </c>
    </row>
    <row r="636" spans="1:10" x14ac:dyDescent="0.35">
      <c r="A636">
        <v>0</v>
      </c>
      <c r="B636">
        <v>1699064691</v>
      </c>
      <c r="C636" t="s">
        <v>351</v>
      </c>
      <c r="D636">
        <v>2021</v>
      </c>
      <c r="E636">
        <v>1</v>
      </c>
      <c r="F636">
        <v>1</v>
      </c>
      <c r="G636">
        <v>1</v>
      </c>
      <c r="H636">
        <v>1720.75</v>
      </c>
      <c r="I636" t="str">
        <f>INDEX(T_NPI_REF[Classification],MATCH(T_PROF[[#This Row],[npi_prof_class_Cd]],T_NPI_REF[Code],0))</f>
        <v>Obstetrics &amp; Gynecology</v>
      </c>
      <c r="J636">
        <f>INDEX(T_NPI_REF[Specialization],MATCH(T_PROF[[#This Row],[npi_prof_class_Cd]],T_NPI_REF[Code],0))</f>
        <v>0</v>
      </c>
    </row>
    <row r="637" spans="1:10" x14ac:dyDescent="0.35">
      <c r="A637">
        <v>0</v>
      </c>
      <c r="B637">
        <v>1437155926</v>
      </c>
      <c r="C637" t="s">
        <v>351</v>
      </c>
      <c r="D637">
        <v>2021</v>
      </c>
      <c r="E637">
        <v>5</v>
      </c>
      <c r="F637">
        <v>5</v>
      </c>
      <c r="G637">
        <v>5</v>
      </c>
      <c r="H637">
        <v>5162.25</v>
      </c>
      <c r="I637" t="str">
        <f>INDEX(T_NPI_REF[Classification],MATCH(T_PROF[[#This Row],[npi_prof_class_Cd]],T_NPI_REF[Code],0))</f>
        <v>Obstetrics &amp; Gynecology</v>
      </c>
      <c r="J637">
        <f>INDEX(T_NPI_REF[Specialization],MATCH(T_PROF[[#This Row],[npi_prof_class_Cd]],T_NPI_REF[Code],0))</f>
        <v>0</v>
      </c>
    </row>
    <row r="638" spans="1:10" x14ac:dyDescent="0.35">
      <c r="A638">
        <v>0</v>
      </c>
      <c r="B638">
        <v>1881853695</v>
      </c>
      <c r="C638" t="s">
        <v>351</v>
      </c>
      <c r="D638">
        <v>2019</v>
      </c>
      <c r="E638">
        <v>7</v>
      </c>
      <c r="F638">
        <v>7</v>
      </c>
      <c r="G638">
        <v>7</v>
      </c>
      <c r="H638">
        <v>6205.56</v>
      </c>
      <c r="I638" t="str">
        <f>INDEX(T_NPI_REF[Classification],MATCH(T_PROF[[#This Row],[npi_prof_class_Cd]],T_NPI_REF[Code],0))</f>
        <v>Obstetrics &amp; Gynecology</v>
      </c>
      <c r="J638">
        <f>INDEX(T_NPI_REF[Specialization],MATCH(T_PROF[[#This Row],[npi_prof_class_Cd]],T_NPI_REF[Code],0))</f>
        <v>0</v>
      </c>
    </row>
    <row r="639" spans="1:10" x14ac:dyDescent="0.35">
      <c r="A639">
        <v>1</v>
      </c>
      <c r="B639">
        <v>1255379509</v>
      </c>
      <c r="C639" t="s">
        <v>352</v>
      </c>
      <c r="D639">
        <v>2021</v>
      </c>
      <c r="E639">
        <v>2</v>
      </c>
      <c r="F639">
        <v>2</v>
      </c>
      <c r="G639">
        <v>2</v>
      </c>
      <c r="H639">
        <v>3441.5</v>
      </c>
      <c r="I639" t="str">
        <f>INDEX(T_NPI_REF[Classification],MATCH(T_PROF[[#This Row],[npi_prof_class_Cd]],T_NPI_REF[Code],0))</f>
        <v>Specialist</v>
      </c>
      <c r="J639">
        <f>INDEX(T_NPI_REF[Specialization],MATCH(T_PROF[[#This Row],[npi_prof_class_Cd]],T_NPI_REF[Code],0))</f>
        <v>0</v>
      </c>
    </row>
    <row r="640" spans="1:10" x14ac:dyDescent="0.35">
      <c r="A640">
        <v>1</v>
      </c>
      <c r="B640">
        <v>1255379509</v>
      </c>
      <c r="C640" t="s">
        <v>352</v>
      </c>
      <c r="D640">
        <v>2020</v>
      </c>
      <c r="E640">
        <v>2</v>
      </c>
      <c r="F640">
        <v>2</v>
      </c>
      <c r="G640">
        <v>2</v>
      </c>
      <c r="H640">
        <v>3441.5</v>
      </c>
      <c r="I640" t="str">
        <f>INDEX(T_NPI_REF[Classification],MATCH(T_PROF[[#This Row],[npi_prof_class_Cd]],T_NPI_REF[Code],0))</f>
        <v>Specialist</v>
      </c>
      <c r="J640">
        <f>INDEX(T_NPI_REF[Specialization],MATCH(T_PROF[[#This Row],[npi_prof_class_Cd]],T_NPI_REF[Code],0))</f>
        <v>0</v>
      </c>
    </row>
    <row r="641" spans="1:10" x14ac:dyDescent="0.35">
      <c r="A641">
        <v>1</v>
      </c>
      <c r="B641">
        <v>1649463738</v>
      </c>
      <c r="C641" t="s">
        <v>367</v>
      </c>
      <c r="D641">
        <v>2021</v>
      </c>
      <c r="E641">
        <v>1</v>
      </c>
      <c r="F641">
        <v>1</v>
      </c>
      <c r="G641">
        <v>1</v>
      </c>
      <c r="H641">
        <v>4400</v>
      </c>
      <c r="I641" t="str">
        <f>INDEX(T_NPI_REF[Classification],MATCH(T_PROF[[#This Row],[npi_prof_class_Cd]],T_NPI_REF[Code],0))</f>
        <v>Midwife</v>
      </c>
      <c r="J641">
        <f>INDEX(T_NPI_REF[Specialization],MATCH(T_PROF[[#This Row],[npi_prof_class_Cd]],T_NPI_REF[Code],0))</f>
        <v>0</v>
      </c>
    </row>
    <row r="642" spans="1:10" x14ac:dyDescent="0.35">
      <c r="A642">
        <v>0</v>
      </c>
      <c r="B642">
        <v>1942277256</v>
      </c>
      <c r="C642" t="s">
        <v>351</v>
      </c>
      <c r="D642">
        <v>2019</v>
      </c>
      <c r="E642">
        <v>3</v>
      </c>
      <c r="F642">
        <v>3</v>
      </c>
      <c r="G642">
        <v>3</v>
      </c>
      <c r="H642">
        <v>2150.94</v>
      </c>
      <c r="I642" t="str">
        <f>INDEX(T_NPI_REF[Classification],MATCH(T_PROF[[#This Row],[npi_prof_class_Cd]],T_NPI_REF[Code],0))</f>
        <v>Obstetrics &amp; Gynecology</v>
      </c>
      <c r="J642">
        <f>INDEX(T_NPI_REF[Specialization],MATCH(T_PROF[[#This Row],[npi_prof_class_Cd]],T_NPI_REF[Code],0))</f>
        <v>0</v>
      </c>
    </row>
    <row r="643" spans="1:10" x14ac:dyDescent="0.35">
      <c r="A643">
        <v>1</v>
      </c>
      <c r="B643">
        <v>1932523479</v>
      </c>
      <c r="C643" t="s">
        <v>362</v>
      </c>
      <c r="D643">
        <v>2021</v>
      </c>
      <c r="E643">
        <v>1</v>
      </c>
      <c r="F643">
        <v>1</v>
      </c>
      <c r="G643">
        <v>1</v>
      </c>
      <c r="H643">
        <v>2338.39</v>
      </c>
      <c r="I643" t="str">
        <f>INDEX(T_NPI_REF[Classification],MATCH(T_PROF[[#This Row],[npi_prof_class_Cd]],T_NPI_REF[Code],0))</f>
        <v>General Practice</v>
      </c>
      <c r="J643">
        <f>INDEX(T_NPI_REF[Specialization],MATCH(T_PROF[[#This Row],[npi_prof_class_Cd]],T_NPI_REF[Code],0))</f>
        <v>0</v>
      </c>
    </row>
    <row r="644" spans="1:10" x14ac:dyDescent="0.35">
      <c r="A644">
        <v>0</v>
      </c>
      <c r="B644">
        <v>1851555437</v>
      </c>
      <c r="C644" t="s">
        <v>351</v>
      </c>
      <c r="D644">
        <v>2019</v>
      </c>
      <c r="E644">
        <v>1</v>
      </c>
      <c r="F644">
        <v>1</v>
      </c>
      <c r="G644">
        <v>1</v>
      </c>
      <c r="H644">
        <v>430.19</v>
      </c>
      <c r="I644" t="str">
        <f>INDEX(T_NPI_REF[Classification],MATCH(T_PROF[[#This Row],[npi_prof_class_Cd]],T_NPI_REF[Code],0))</f>
        <v>Obstetrics &amp; Gynecology</v>
      </c>
      <c r="J644">
        <f>INDEX(T_NPI_REF[Specialization],MATCH(T_PROF[[#This Row],[npi_prof_class_Cd]],T_NPI_REF[Code],0))</f>
        <v>0</v>
      </c>
    </row>
    <row r="645" spans="1:10" x14ac:dyDescent="0.35">
      <c r="A645">
        <v>1</v>
      </c>
      <c r="B645">
        <v>1811917842</v>
      </c>
      <c r="C645" t="s">
        <v>351</v>
      </c>
      <c r="D645">
        <v>2019</v>
      </c>
      <c r="E645">
        <v>3</v>
      </c>
      <c r="F645">
        <v>3</v>
      </c>
      <c r="G645">
        <v>3</v>
      </c>
      <c r="H645">
        <v>10500</v>
      </c>
      <c r="I645" t="str">
        <f>INDEX(T_NPI_REF[Classification],MATCH(T_PROF[[#This Row],[npi_prof_class_Cd]],T_NPI_REF[Code],0))</f>
        <v>Obstetrics &amp; Gynecology</v>
      </c>
      <c r="J645">
        <f>INDEX(T_NPI_REF[Specialization],MATCH(T_PROF[[#This Row],[npi_prof_class_Cd]],T_NPI_REF[Code],0))</f>
        <v>0</v>
      </c>
    </row>
    <row r="646" spans="1:10" x14ac:dyDescent="0.35">
      <c r="A646">
        <v>0</v>
      </c>
      <c r="B646">
        <v>1073999769</v>
      </c>
      <c r="C646" t="s">
        <v>351</v>
      </c>
      <c r="D646">
        <v>2021</v>
      </c>
      <c r="E646">
        <v>1</v>
      </c>
      <c r="F646">
        <v>1</v>
      </c>
      <c r="G646">
        <v>1</v>
      </c>
      <c r="H646">
        <v>1720.75</v>
      </c>
      <c r="I646" t="str">
        <f>INDEX(T_NPI_REF[Classification],MATCH(T_PROF[[#This Row],[npi_prof_class_Cd]],T_NPI_REF[Code],0))</f>
        <v>Obstetrics &amp; Gynecology</v>
      </c>
      <c r="J646">
        <f>INDEX(T_NPI_REF[Specialization],MATCH(T_PROF[[#This Row],[npi_prof_class_Cd]],T_NPI_REF[Code],0))</f>
        <v>0</v>
      </c>
    </row>
    <row r="647" spans="1:10" x14ac:dyDescent="0.35">
      <c r="A647">
        <v>1</v>
      </c>
      <c r="B647">
        <v>1184764524</v>
      </c>
      <c r="C647" t="s">
        <v>351</v>
      </c>
      <c r="D647">
        <v>2021</v>
      </c>
      <c r="E647">
        <v>43</v>
      </c>
      <c r="F647">
        <v>43</v>
      </c>
      <c r="G647">
        <v>43</v>
      </c>
      <c r="H647">
        <v>73120.350000000006</v>
      </c>
      <c r="I647" t="str">
        <f>INDEX(T_NPI_REF[Classification],MATCH(T_PROF[[#This Row],[npi_prof_class_Cd]],T_NPI_REF[Code],0))</f>
        <v>Obstetrics &amp; Gynecology</v>
      </c>
      <c r="J647">
        <f>INDEX(T_NPI_REF[Specialization],MATCH(T_PROF[[#This Row],[npi_prof_class_Cd]],T_NPI_REF[Code],0))</f>
        <v>0</v>
      </c>
    </row>
    <row r="648" spans="1:10" x14ac:dyDescent="0.35">
      <c r="A648">
        <v>1</v>
      </c>
      <c r="B648">
        <v>1952376410</v>
      </c>
      <c r="C648" t="s">
        <v>362</v>
      </c>
      <c r="D648">
        <v>2020</v>
      </c>
      <c r="E648">
        <v>186</v>
      </c>
      <c r="F648">
        <v>186</v>
      </c>
      <c r="G648">
        <v>186</v>
      </c>
      <c r="H648">
        <v>602000</v>
      </c>
      <c r="I648" t="str">
        <f>INDEX(T_NPI_REF[Classification],MATCH(T_PROF[[#This Row],[npi_prof_class_Cd]],T_NPI_REF[Code],0))</f>
        <v>General Practice</v>
      </c>
      <c r="J648">
        <f>INDEX(T_NPI_REF[Specialization],MATCH(T_PROF[[#This Row],[npi_prof_class_Cd]],T_NPI_REF[Code],0))</f>
        <v>0</v>
      </c>
    </row>
    <row r="649" spans="1:10" x14ac:dyDescent="0.35">
      <c r="A649">
        <v>0</v>
      </c>
      <c r="B649">
        <v>1912133471</v>
      </c>
      <c r="C649" t="s">
        <v>351</v>
      </c>
      <c r="D649">
        <v>2021</v>
      </c>
      <c r="E649">
        <v>1</v>
      </c>
      <c r="F649">
        <v>1</v>
      </c>
      <c r="G649">
        <v>1</v>
      </c>
      <c r="H649">
        <v>0</v>
      </c>
      <c r="I649" t="str">
        <f>INDEX(T_NPI_REF[Classification],MATCH(T_PROF[[#This Row],[npi_prof_class_Cd]],T_NPI_REF[Code],0))</f>
        <v>Obstetrics &amp; Gynecology</v>
      </c>
      <c r="J649">
        <f>INDEX(T_NPI_REF[Specialization],MATCH(T_PROF[[#This Row],[npi_prof_class_Cd]],T_NPI_REF[Code],0))</f>
        <v>0</v>
      </c>
    </row>
    <row r="650" spans="1:10" x14ac:dyDescent="0.35">
      <c r="A650">
        <v>1</v>
      </c>
      <c r="B650">
        <v>1104041391</v>
      </c>
      <c r="C650" t="s">
        <v>352</v>
      </c>
      <c r="D650">
        <v>2019</v>
      </c>
      <c r="E650">
        <v>9</v>
      </c>
      <c r="F650">
        <v>9</v>
      </c>
      <c r="G650">
        <v>9</v>
      </c>
      <c r="H650">
        <v>17386.91</v>
      </c>
      <c r="I650" t="str">
        <f>INDEX(T_NPI_REF[Classification],MATCH(T_PROF[[#This Row],[npi_prof_class_Cd]],T_NPI_REF[Code],0))</f>
        <v>Specialist</v>
      </c>
      <c r="J650">
        <f>INDEX(T_NPI_REF[Specialization],MATCH(T_PROF[[#This Row],[npi_prof_class_Cd]],T_NPI_REF[Code],0))</f>
        <v>0</v>
      </c>
    </row>
    <row r="651" spans="1:10" x14ac:dyDescent="0.35">
      <c r="A651">
        <v>0</v>
      </c>
      <c r="B651">
        <v>1245331818</v>
      </c>
      <c r="C651" t="s">
        <v>351</v>
      </c>
      <c r="D651">
        <v>2019</v>
      </c>
      <c r="E651">
        <v>1</v>
      </c>
      <c r="F651">
        <v>1</v>
      </c>
      <c r="G651">
        <v>1</v>
      </c>
      <c r="H651">
        <v>100.29</v>
      </c>
      <c r="I651" t="str">
        <f>INDEX(T_NPI_REF[Classification],MATCH(T_PROF[[#This Row],[npi_prof_class_Cd]],T_NPI_REF[Code],0))</f>
        <v>Obstetrics &amp; Gynecology</v>
      </c>
      <c r="J651">
        <f>INDEX(T_NPI_REF[Specialization],MATCH(T_PROF[[#This Row],[npi_prof_class_Cd]],T_NPI_REF[Code],0))</f>
        <v>0</v>
      </c>
    </row>
    <row r="652" spans="1:10" x14ac:dyDescent="0.35">
      <c r="A652">
        <v>1</v>
      </c>
      <c r="B652">
        <v>1124119706</v>
      </c>
      <c r="C652" t="s">
        <v>352</v>
      </c>
      <c r="D652">
        <v>2020</v>
      </c>
      <c r="E652">
        <v>11</v>
      </c>
      <c r="F652">
        <v>11</v>
      </c>
      <c r="G652">
        <v>11</v>
      </c>
      <c r="H652">
        <v>19485.310000000001</v>
      </c>
      <c r="I652" t="str">
        <f>INDEX(T_NPI_REF[Classification],MATCH(T_PROF[[#This Row],[npi_prof_class_Cd]],T_NPI_REF[Code],0))</f>
        <v>Specialist</v>
      </c>
      <c r="J652">
        <f>INDEX(T_NPI_REF[Specialization],MATCH(T_PROF[[#This Row],[npi_prof_class_Cd]],T_NPI_REF[Code],0))</f>
        <v>0</v>
      </c>
    </row>
    <row r="653" spans="1:10" x14ac:dyDescent="0.35">
      <c r="A653">
        <v>1</v>
      </c>
      <c r="B653">
        <v>1124253273</v>
      </c>
      <c r="C653" t="s">
        <v>351</v>
      </c>
      <c r="D653">
        <v>2020</v>
      </c>
      <c r="E653">
        <v>1</v>
      </c>
      <c r="F653">
        <v>1</v>
      </c>
      <c r="G653">
        <v>1</v>
      </c>
      <c r="H653">
        <v>1860.32</v>
      </c>
      <c r="I653" t="str">
        <f>INDEX(T_NPI_REF[Classification],MATCH(T_PROF[[#This Row],[npi_prof_class_Cd]],T_NPI_REF[Code],0))</f>
        <v>Obstetrics &amp; Gynecology</v>
      </c>
      <c r="J653">
        <f>INDEX(T_NPI_REF[Specialization],MATCH(T_PROF[[#This Row],[npi_prof_class_Cd]],T_NPI_REF[Code],0))</f>
        <v>0</v>
      </c>
    </row>
    <row r="654" spans="1:10" x14ac:dyDescent="0.35">
      <c r="A654">
        <v>0</v>
      </c>
      <c r="B654">
        <v>1144555889</v>
      </c>
      <c r="C654" t="s">
        <v>357</v>
      </c>
      <c r="D654">
        <v>2020</v>
      </c>
      <c r="E654">
        <v>4</v>
      </c>
      <c r="F654">
        <v>4</v>
      </c>
      <c r="G654">
        <v>4</v>
      </c>
      <c r="H654">
        <v>2925.28</v>
      </c>
      <c r="I654" t="str">
        <f>INDEX(T_NPI_REF[Classification],MATCH(T_PROF[[#This Row],[npi_prof_class_Cd]],T_NPI_REF[Code],0))</f>
        <v>Advanced Practice Midwife</v>
      </c>
      <c r="J654">
        <f>INDEX(T_NPI_REF[Specialization],MATCH(T_PROF[[#This Row],[npi_prof_class_Cd]],T_NPI_REF[Code],0))</f>
        <v>0</v>
      </c>
    </row>
    <row r="655" spans="1:10" x14ac:dyDescent="0.35">
      <c r="A655">
        <v>1</v>
      </c>
      <c r="B655">
        <v>1184716888</v>
      </c>
      <c r="C655" t="s">
        <v>374</v>
      </c>
      <c r="D655">
        <v>2019</v>
      </c>
      <c r="E655">
        <v>36</v>
      </c>
      <c r="F655">
        <v>36</v>
      </c>
      <c r="G655">
        <v>36</v>
      </c>
      <c r="H655">
        <v>73035.72</v>
      </c>
      <c r="I655" t="str">
        <f>INDEX(T_NPI_REF[Classification],MATCH(T_PROF[[#This Row],[npi_prof_class_Cd]],T_NPI_REF[Code],0))</f>
        <v>Legal Medicine</v>
      </c>
      <c r="J655">
        <f>INDEX(T_NPI_REF[Specialization],MATCH(T_PROF[[#This Row],[npi_prof_class_Cd]],T_NPI_REF[Code],0))</f>
        <v>0</v>
      </c>
    </row>
    <row r="656" spans="1:10" x14ac:dyDescent="0.35">
      <c r="A656">
        <v>1</v>
      </c>
      <c r="B656">
        <v>1144301268</v>
      </c>
      <c r="C656" t="s">
        <v>351</v>
      </c>
      <c r="D656">
        <v>2021</v>
      </c>
      <c r="E656">
        <v>10</v>
      </c>
      <c r="F656">
        <v>10</v>
      </c>
      <c r="G656">
        <v>10</v>
      </c>
      <c r="H656">
        <v>35000</v>
      </c>
      <c r="I656" t="str">
        <f>INDEX(T_NPI_REF[Classification],MATCH(T_PROF[[#This Row],[npi_prof_class_Cd]],T_NPI_REF[Code],0))</f>
        <v>Obstetrics &amp; Gynecology</v>
      </c>
      <c r="J656">
        <f>INDEX(T_NPI_REF[Specialization],MATCH(T_PROF[[#This Row],[npi_prof_class_Cd]],T_NPI_REF[Code],0))</f>
        <v>0</v>
      </c>
    </row>
    <row r="657" spans="1:10" x14ac:dyDescent="0.35">
      <c r="A657">
        <v>1</v>
      </c>
      <c r="B657">
        <v>1720185804</v>
      </c>
      <c r="C657" t="s">
        <v>351</v>
      </c>
      <c r="D657">
        <v>2020</v>
      </c>
      <c r="E657">
        <v>3</v>
      </c>
      <c r="F657">
        <v>3</v>
      </c>
      <c r="G657">
        <v>2</v>
      </c>
      <c r="H657">
        <v>423.74</v>
      </c>
      <c r="I657" t="str">
        <f>INDEX(T_NPI_REF[Classification],MATCH(T_PROF[[#This Row],[npi_prof_class_Cd]],T_NPI_REF[Code],0))</f>
        <v>Obstetrics &amp; Gynecology</v>
      </c>
      <c r="J657">
        <f>INDEX(T_NPI_REF[Specialization],MATCH(T_PROF[[#This Row],[npi_prof_class_Cd]],T_NPI_REF[Code],0))</f>
        <v>0</v>
      </c>
    </row>
    <row r="658" spans="1:10" x14ac:dyDescent="0.35">
      <c r="A658">
        <v>1</v>
      </c>
      <c r="B658">
        <v>1992843171</v>
      </c>
      <c r="C658" t="s">
        <v>351</v>
      </c>
      <c r="D658">
        <v>2021</v>
      </c>
      <c r="E658">
        <v>6</v>
      </c>
      <c r="F658">
        <v>6</v>
      </c>
      <c r="G658">
        <v>6</v>
      </c>
      <c r="H658">
        <v>13323.81</v>
      </c>
      <c r="I658" t="str">
        <f>INDEX(T_NPI_REF[Classification],MATCH(T_PROF[[#This Row],[npi_prof_class_Cd]],T_NPI_REF[Code],0))</f>
        <v>Obstetrics &amp; Gynecology</v>
      </c>
      <c r="J658">
        <f>INDEX(T_NPI_REF[Specialization],MATCH(T_PROF[[#This Row],[npi_prof_class_Cd]],T_NPI_REF[Code],0))</f>
        <v>0</v>
      </c>
    </row>
    <row r="659" spans="1:10" x14ac:dyDescent="0.35">
      <c r="A659">
        <v>0</v>
      </c>
      <c r="B659">
        <v>1518376292</v>
      </c>
      <c r="C659" t="s">
        <v>357</v>
      </c>
      <c r="D659">
        <v>2020</v>
      </c>
      <c r="E659">
        <v>2</v>
      </c>
      <c r="F659">
        <v>2</v>
      </c>
      <c r="G659">
        <v>2</v>
      </c>
      <c r="H659">
        <v>1462.64</v>
      </c>
      <c r="I659" t="str">
        <f>INDEX(T_NPI_REF[Classification],MATCH(T_PROF[[#This Row],[npi_prof_class_Cd]],T_NPI_REF[Code],0))</f>
        <v>Advanced Practice Midwife</v>
      </c>
      <c r="J659">
        <f>INDEX(T_NPI_REF[Specialization],MATCH(T_PROF[[#This Row],[npi_prof_class_Cd]],T_NPI_REF[Code],0))</f>
        <v>0</v>
      </c>
    </row>
    <row r="660" spans="1:10" x14ac:dyDescent="0.35">
      <c r="A660">
        <v>0</v>
      </c>
      <c r="B660">
        <v>1295708774</v>
      </c>
      <c r="C660" t="s">
        <v>357</v>
      </c>
      <c r="D660">
        <v>2019</v>
      </c>
      <c r="E660">
        <v>3</v>
      </c>
      <c r="F660">
        <v>3</v>
      </c>
      <c r="G660">
        <v>3</v>
      </c>
      <c r="H660">
        <v>1462.64</v>
      </c>
      <c r="I660" t="str">
        <f>INDEX(T_NPI_REF[Classification],MATCH(T_PROF[[#This Row],[npi_prof_class_Cd]],T_NPI_REF[Code],0))</f>
        <v>Advanced Practice Midwife</v>
      </c>
      <c r="J660">
        <f>INDEX(T_NPI_REF[Specialization],MATCH(T_PROF[[#This Row],[npi_prof_class_Cd]],T_NPI_REF[Code],0))</f>
        <v>0</v>
      </c>
    </row>
    <row r="661" spans="1:10" x14ac:dyDescent="0.35">
      <c r="A661">
        <v>0</v>
      </c>
      <c r="B661">
        <v>1982660718</v>
      </c>
      <c r="C661" t="s">
        <v>357</v>
      </c>
      <c r="D661">
        <v>2019</v>
      </c>
      <c r="E661">
        <v>1</v>
      </c>
      <c r="F661">
        <v>1</v>
      </c>
      <c r="G661">
        <v>1</v>
      </c>
      <c r="H661">
        <v>1462.64</v>
      </c>
      <c r="I661" t="str">
        <f>INDEX(T_NPI_REF[Classification],MATCH(T_PROF[[#This Row],[npi_prof_class_Cd]],T_NPI_REF[Code],0))</f>
        <v>Advanced Practice Midwife</v>
      </c>
      <c r="J661">
        <f>INDEX(T_NPI_REF[Specialization],MATCH(T_PROF[[#This Row],[npi_prof_class_Cd]],T_NPI_REF[Code],0))</f>
        <v>0</v>
      </c>
    </row>
    <row r="662" spans="1:10" x14ac:dyDescent="0.35">
      <c r="A662">
        <v>0</v>
      </c>
      <c r="B662">
        <v>1245331818</v>
      </c>
      <c r="C662" t="s">
        <v>351</v>
      </c>
      <c r="D662">
        <v>2020</v>
      </c>
      <c r="E662">
        <v>2</v>
      </c>
      <c r="F662">
        <v>2</v>
      </c>
      <c r="G662">
        <v>2</v>
      </c>
      <c r="H662">
        <v>2833.95</v>
      </c>
      <c r="I662" t="str">
        <f>INDEX(T_NPI_REF[Classification],MATCH(T_PROF[[#This Row],[npi_prof_class_Cd]],T_NPI_REF[Code],0))</f>
        <v>Obstetrics &amp; Gynecology</v>
      </c>
      <c r="J662">
        <f>INDEX(T_NPI_REF[Specialization],MATCH(T_PROF[[#This Row],[npi_prof_class_Cd]],T_NPI_REF[Code],0))</f>
        <v>0</v>
      </c>
    </row>
    <row r="663" spans="1:10" x14ac:dyDescent="0.35">
      <c r="A663">
        <v>0</v>
      </c>
      <c r="B663">
        <v>1912452699</v>
      </c>
      <c r="C663" t="s">
        <v>357</v>
      </c>
      <c r="D663">
        <v>2020</v>
      </c>
      <c r="E663">
        <v>1</v>
      </c>
      <c r="F663">
        <v>1</v>
      </c>
      <c r="G663">
        <v>1</v>
      </c>
      <c r="H663">
        <v>0</v>
      </c>
      <c r="I663" t="str">
        <f>INDEX(T_NPI_REF[Classification],MATCH(T_PROF[[#This Row],[npi_prof_class_Cd]],T_NPI_REF[Code],0))</f>
        <v>Advanced Practice Midwife</v>
      </c>
      <c r="J663">
        <f>INDEX(T_NPI_REF[Specialization],MATCH(T_PROF[[#This Row],[npi_prof_class_Cd]],T_NPI_REF[Code],0))</f>
        <v>0</v>
      </c>
    </row>
    <row r="664" spans="1:10" x14ac:dyDescent="0.35">
      <c r="A664">
        <v>1</v>
      </c>
      <c r="B664">
        <v>1205877172</v>
      </c>
      <c r="C664" t="s">
        <v>353</v>
      </c>
      <c r="D664">
        <v>2021</v>
      </c>
      <c r="E664">
        <v>168</v>
      </c>
      <c r="F664">
        <v>168</v>
      </c>
      <c r="G664">
        <v>166</v>
      </c>
      <c r="H664">
        <v>475605.88</v>
      </c>
      <c r="I664" t="str">
        <f>INDEX(T_NPI_REF[Classification],MATCH(T_PROF[[#This Row],[npi_prof_class_Cd]],T_NPI_REF[Code],0))</f>
        <v>General Acute Care Hospital</v>
      </c>
      <c r="J664">
        <f>INDEX(T_NPI_REF[Specialization],MATCH(T_PROF[[#This Row],[npi_prof_class_Cd]],T_NPI_REF[Code],0))</f>
        <v>0</v>
      </c>
    </row>
    <row r="665" spans="1:10" x14ac:dyDescent="0.35">
      <c r="A665">
        <v>1</v>
      </c>
      <c r="B665">
        <v>1902800352</v>
      </c>
      <c r="C665" t="s">
        <v>353</v>
      </c>
      <c r="D665">
        <v>2019</v>
      </c>
      <c r="E665">
        <v>3</v>
      </c>
      <c r="F665">
        <v>3</v>
      </c>
      <c r="G665">
        <v>3</v>
      </c>
      <c r="H665">
        <v>4014.89</v>
      </c>
      <c r="I665" t="str">
        <f>INDEX(T_NPI_REF[Classification],MATCH(T_PROF[[#This Row],[npi_prof_class_Cd]],T_NPI_REF[Code],0))</f>
        <v>General Acute Care Hospital</v>
      </c>
      <c r="J665">
        <f>INDEX(T_NPI_REF[Specialization],MATCH(T_PROF[[#This Row],[npi_prof_class_Cd]],T_NPI_REF[Code],0))</f>
        <v>0</v>
      </c>
    </row>
    <row r="666" spans="1:10" x14ac:dyDescent="0.35">
      <c r="A666">
        <v>1</v>
      </c>
      <c r="B666">
        <v>1861568594</v>
      </c>
      <c r="C666" t="s">
        <v>355</v>
      </c>
      <c r="D666">
        <v>2021</v>
      </c>
      <c r="E666">
        <v>108</v>
      </c>
      <c r="F666">
        <v>108</v>
      </c>
      <c r="G666">
        <v>108</v>
      </c>
      <c r="H666">
        <v>184865.03</v>
      </c>
      <c r="I666" t="str">
        <f>INDEX(T_NPI_REF[Classification],MATCH(T_PROF[[#This Row],[npi_prof_class_Cd]],T_NPI_REF[Code],0))</f>
        <v>Clinic/Center</v>
      </c>
      <c r="J666" t="str">
        <f>INDEX(T_NPI_REF[Specialization],MATCH(T_PROF[[#This Row],[npi_prof_class_Cd]],T_NPI_REF[Code],0))</f>
        <v>Multi-Specialty</v>
      </c>
    </row>
    <row r="667" spans="1:10" x14ac:dyDescent="0.35">
      <c r="A667">
        <v>1</v>
      </c>
      <c r="B667">
        <v>1720028772</v>
      </c>
      <c r="C667" t="s">
        <v>353</v>
      </c>
      <c r="D667">
        <v>2019</v>
      </c>
      <c r="E667">
        <v>1</v>
      </c>
      <c r="F667">
        <v>1</v>
      </c>
      <c r="G667">
        <v>1</v>
      </c>
      <c r="H667">
        <v>0</v>
      </c>
      <c r="I667" t="str">
        <f>INDEX(T_NPI_REF[Classification],MATCH(T_PROF[[#This Row],[npi_prof_class_Cd]],T_NPI_REF[Code],0))</f>
        <v>General Acute Care Hospital</v>
      </c>
      <c r="J667">
        <f>INDEX(T_NPI_REF[Specialization],MATCH(T_PROF[[#This Row],[npi_prof_class_Cd]],T_NPI_REF[Code],0))</f>
        <v>0</v>
      </c>
    </row>
    <row r="668" spans="1:10" x14ac:dyDescent="0.35">
      <c r="A668">
        <v>0</v>
      </c>
      <c r="B668">
        <v>1659365054</v>
      </c>
      <c r="C668" t="s">
        <v>351</v>
      </c>
      <c r="D668">
        <v>2020</v>
      </c>
      <c r="E668">
        <v>1</v>
      </c>
      <c r="F668">
        <v>1</v>
      </c>
      <c r="G668">
        <v>1</v>
      </c>
      <c r="H668">
        <v>1720.75</v>
      </c>
      <c r="I668" t="str">
        <f>INDEX(T_NPI_REF[Classification],MATCH(T_PROF[[#This Row],[npi_prof_class_Cd]],T_NPI_REF[Code],0))</f>
        <v>Obstetrics &amp; Gynecology</v>
      </c>
      <c r="J668">
        <f>INDEX(T_NPI_REF[Specialization],MATCH(T_PROF[[#This Row],[npi_prof_class_Cd]],T_NPI_REF[Code],0))</f>
        <v>0</v>
      </c>
    </row>
    <row r="669" spans="1:10" x14ac:dyDescent="0.35">
      <c r="A669">
        <v>1</v>
      </c>
      <c r="B669">
        <v>1114164944</v>
      </c>
      <c r="C669" t="s">
        <v>375</v>
      </c>
      <c r="D669">
        <v>2019</v>
      </c>
      <c r="E669">
        <v>35</v>
      </c>
      <c r="F669">
        <v>35</v>
      </c>
      <c r="G669">
        <v>35</v>
      </c>
      <c r="H669">
        <v>76687.59</v>
      </c>
      <c r="I669" t="str">
        <f>INDEX(T_NPI_REF[Classification],MATCH(T_PROF[[#This Row],[npi_prof_class_Cd]],T_NPI_REF[Code],0))</f>
        <v>Orthopaedic Surgery</v>
      </c>
      <c r="J669">
        <f>INDEX(T_NPI_REF[Specialization],MATCH(T_PROF[[#This Row],[npi_prof_class_Cd]],T_NPI_REF[Code],0))</f>
        <v>0</v>
      </c>
    </row>
    <row r="670" spans="1:10" x14ac:dyDescent="0.35">
      <c r="A670">
        <v>1</v>
      </c>
      <c r="B670">
        <v>1073543856</v>
      </c>
      <c r="C670" t="s">
        <v>351</v>
      </c>
      <c r="D670">
        <v>2020</v>
      </c>
      <c r="E670">
        <v>59</v>
      </c>
      <c r="F670">
        <v>59</v>
      </c>
      <c r="G670">
        <v>59</v>
      </c>
      <c r="H670">
        <v>190712</v>
      </c>
      <c r="I670" t="str">
        <f>INDEX(T_NPI_REF[Classification],MATCH(T_PROF[[#This Row],[npi_prof_class_Cd]],T_NPI_REF[Code],0))</f>
        <v>Obstetrics &amp; Gynecology</v>
      </c>
      <c r="J670">
        <f>INDEX(T_NPI_REF[Specialization],MATCH(T_PROF[[#This Row],[npi_prof_class_Cd]],T_NPI_REF[Code],0))</f>
        <v>0</v>
      </c>
    </row>
    <row r="671" spans="1:10" x14ac:dyDescent="0.35">
      <c r="A671">
        <v>1</v>
      </c>
      <c r="B671">
        <v>1649351289</v>
      </c>
      <c r="C671" t="s">
        <v>351</v>
      </c>
      <c r="D671">
        <v>2020</v>
      </c>
      <c r="E671">
        <v>13</v>
      </c>
      <c r="F671">
        <v>13</v>
      </c>
      <c r="G671">
        <v>13</v>
      </c>
      <c r="H671">
        <v>23046.58</v>
      </c>
      <c r="I671" t="str">
        <f>INDEX(T_NPI_REF[Classification],MATCH(T_PROF[[#This Row],[npi_prof_class_Cd]],T_NPI_REF[Code],0))</f>
        <v>Obstetrics &amp; Gynecology</v>
      </c>
      <c r="J671">
        <f>INDEX(T_NPI_REF[Specialization],MATCH(T_PROF[[#This Row],[npi_prof_class_Cd]],T_NPI_REF[Code],0))</f>
        <v>0</v>
      </c>
    </row>
    <row r="672" spans="1:10" x14ac:dyDescent="0.35">
      <c r="A672">
        <v>0</v>
      </c>
      <c r="B672">
        <v>1730486945</v>
      </c>
      <c r="C672" t="s">
        <v>351</v>
      </c>
      <c r="D672">
        <v>2019</v>
      </c>
      <c r="E672">
        <v>2</v>
      </c>
      <c r="F672">
        <v>2</v>
      </c>
      <c r="G672">
        <v>2</v>
      </c>
      <c r="H672">
        <v>1720.75</v>
      </c>
      <c r="I672" t="str">
        <f>INDEX(T_NPI_REF[Classification],MATCH(T_PROF[[#This Row],[npi_prof_class_Cd]],T_NPI_REF[Code],0))</f>
        <v>Obstetrics &amp; Gynecology</v>
      </c>
      <c r="J672">
        <f>INDEX(T_NPI_REF[Specialization],MATCH(T_PROF[[#This Row],[npi_prof_class_Cd]],T_NPI_REF[Code],0))</f>
        <v>0</v>
      </c>
    </row>
    <row r="673" spans="1:10" x14ac:dyDescent="0.35">
      <c r="A673">
        <v>0</v>
      </c>
      <c r="B673">
        <v>1568562130</v>
      </c>
      <c r="C673" t="s">
        <v>351</v>
      </c>
      <c r="D673">
        <v>2021</v>
      </c>
      <c r="E673">
        <v>5</v>
      </c>
      <c r="F673">
        <v>5</v>
      </c>
      <c r="G673">
        <v>5</v>
      </c>
      <c r="H673">
        <v>7348.05</v>
      </c>
      <c r="I673" t="str">
        <f>INDEX(T_NPI_REF[Classification],MATCH(T_PROF[[#This Row],[npi_prof_class_Cd]],T_NPI_REF[Code],0))</f>
        <v>Obstetrics &amp; Gynecology</v>
      </c>
      <c r="J673">
        <f>INDEX(T_NPI_REF[Specialization],MATCH(T_PROF[[#This Row],[npi_prof_class_Cd]],T_NPI_REF[Code],0))</f>
        <v>0</v>
      </c>
    </row>
    <row r="674" spans="1:10" x14ac:dyDescent="0.35">
      <c r="A674">
        <v>1</v>
      </c>
      <c r="B674">
        <v>1023108156</v>
      </c>
      <c r="C674" t="s">
        <v>351</v>
      </c>
      <c r="D674">
        <v>2019</v>
      </c>
      <c r="E674">
        <v>1</v>
      </c>
      <c r="F674">
        <v>1</v>
      </c>
      <c r="G674">
        <v>1</v>
      </c>
      <c r="H674">
        <v>1720.75</v>
      </c>
      <c r="I674" t="str">
        <f>INDEX(T_NPI_REF[Classification],MATCH(T_PROF[[#This Row],[npi_prof_class_Cd]],T_NPI_REF[Code],0))</f>
        <v>Obstetrics &amp; Gynecology</v>
      </c>
      <c r="J674">
        <f>INDEX(T_NPI_REF[Specialization],MATCH(T_PROF[[#This Row],[npi_prof_class_Cd]],T_NPI_REF[Code],0))</f>
        <v>0</v>
      </c>
    </row>
    <row r="675" spans="1:10" x14ac:dyDescent="0.35">
      <c r="A675">
        <v>1</v>
      </c>
      <c r="B675">
        <v>1790134575</v>
      </c>
      <c r="C675" t="s">
        <v>351</v>
      </c>
      <c r="D675">
        <v>2021</v>
      </c>
      <c r="E675">
        <v>1</v>
      </c>
      <c r="F675">
        <v>1</v>
      </c>
      <c r="G675">
        <v>1</v>
      </c>
      <c r="H675">
        <v>927.49</v>
      </c>
      <c r="I675" t="str">
        <f>INDEX(T_NPI_REF[Classification],MATCH(T_PROF[[#This Row],[npi_prof_class_Cd]],T_NPI_REF[Code],0))</f>
        <v>Obstetrics &amp; Gynecology</v>
      </c>
      <c r="J675">
        <f>INDEX(T_NPI_REF[Specialization],MATCH(T_PROF[[#This Row],[npi_prof_class_Cd]],T_NPI_REF[Code],0))</f>
        <v>0</v>
      </c>
    </row>
    <row r="676" spans="1:10" x14ac:dyDescent="0.35">
      <c r="A676">
        <v>1</v>
      </c>
      <c r="B676">
        <v>1326321704</v>
      </c>
      <c r="C676" t="s">
        <v>351</v>
      </c>
      <c r="D676">
        <v>2019</v>
      </c>
      <c r="E676">
        <v>1</v>
      </c>
      <c r="F676">
        <v>1</v>
      </c>
      <c r="G676">
        <v>1</v>
      </c>
      <c r="H676">
        <v>2695.16</v>
      </c>
      <c r="I676" t="str">
        <f>INDEX(T_NPI_REF[Classification],MATCH(T_PROF[[#This Row],[npi_prof_class_Cd]],T_NPI_REF[Code],0))</f>
        <v>Obstetrics &amp; Gynecology</v>
      </c>
      <c r="J676">
        <f>INDEX(T_NPI_REF[Specialization],MATCH(T_PROF[[#This Row],[npi_prof_class_Cd]],T_NPI_REF[Code],0))</f>
        <v>0</v>
      </c>
    </row>
    <row r="677" spans="1:10" x14ac:dyDescent="0.35">
      <c r="A677">
        <v>0</v>
      </c>
      <c r="B677">
        <v>1043257462</v>
      </c>
      <c r="C677" t="s">
        <v>351</v>
      </c>
      <c r="D677">
        <v>2020</v>
      </c>
      <c r="E677">
        <v>2</v>
      </c>
      <c r="F677">
        <v>2</v>
      </c>
      <c r="G677">
        <v>2</v>
      </c>
      <c r="H677">
        <v>3441.5</v>
      </c>
      <c r="I677" t="str">
        <f>INDEX(T_NPI_REF[Classification],MATCH(T_PROF[[#This Row],[npi_prof_class_Cd]],T_NPI_REF[Code],0))</f>
        <v>Obstetrics &amp; Gynecology</v>
      </c>
      <c r="J677">
        <f>INDEX(T_NPI_REF[Specialization],MATCH(T_PROF[[#This Row],[npi_prof_class_Cd]],T_NPI_REF[Code],0))</f>
        <v>0</v>
      </c>
    </row>
    <row r="678" spans="1:10" x14ac:dyDescent="0.35">
      <c r="A678">
        <v>1</v>
      </c>
      <c r="B678">
        <v>1982659256</v>
      </c>
      <c r="C678" t="s">
        <v>351</v>
      </c>
      <c r="D678">
        <v>2020</v>
      </c>
      <c r="E678">
        <v>1</v>
      </c>
      <c r="F678">
        <v>1</v>
      </c>
      <c r="G678">
        <v>1</v>
      </c>
      <c r="H678">
        <v>0</v>
      </c>
      <c r="I678" t="str">
        <f>INDEX(T_NPI_REF[Classification],MATCH(T_PROF[[#This Row],[npi_prof_class_Cd]],T_NPI_REF[Code],0))</f>
        <v>Obstetrics &amp; Gynecology</v>
      </c>
      <c r="J678">
        <f>INDEX(T_NPI_REF[Specialization],MATCH(T_PROF[[#This Row],[npi_prof_class_Cd]],T_NPI_REF[Code],0))</f>
        <v>0</v>
      </c>
    </row>
    <row r="679" spans="1:10" x14ac:dyDescent="0.35">
      <c r="A679">
        <v>1</v>
      </c>
      <c r="B679">
        <v>1457459042</v>
      </c>
      <c r="C679" t="s">
        <v>352</v>
      </c>
      <c r="D679">
        <v>2019</v>
      </c>
      <c r="E679">
        <v>6</v>
      </c>
      <c r="F679">
        <v>6</v>
      </c>
      <c r="G679">
        <v>6</v>
      </c>
      <c r="H679">
        <v>12128.22</v>
      </c>
      <c r="I679" t="str">
        <f>INDEX(T_NPI_REF[Classification],MATCH(T_PROF[[#This Row],[npi_prof_class_Cd]],T_NPI_REF[Code],0))</f>
        <v>Specialist</v>
      </c>
      <c r="J679">
        <f>INDEX(T_NPI_REF[Specialization],MATCH(T_PROF[[#This Row],[npi_prof_class_Cd]],T_NPI_REF[Code],0))</f>
        <v>0</v>
      </c>
    </row>
    <row r="680" spans="1:10" x14ac:dyDescent="0.35">
      <c r="A680">
        <v>1</v>
      </c>
      <c r="B680">
        <v>1326078916</v>
      </c>
      <c r="C680" t="s">
        <v>351</v>
      </c>
      <c r="D680">
        <v>2019</v>
      </c>
      <c r="E680">
        <v>41</v>
      </c>
      <c r="F680">
        <v>41</v>
      </c>
      <c r="G680">
        <v>41</v>
      </c>
      <c r="H680">
        <v>78379.08</v>
      </c>
      <c r="I680" t="str">
        <f>INDEX(T_NPI_REF[Classification],MATCH(T_PROF[[#This Row],[npi_prof_class_Cd]],T_NPI_REF[Code],0))</f>
        <v>Obstetrics &amp; Gynecology</v>
      </c>
      <c r="J680">
        <f>INDEX(T_NPI_REF[Specialization],MATCH(T_PROF[[#This Row],[npi_prof_class_Cd]],T_NPI_REF[Code],0))</f>
        <v>0</v>
      </c>
    </row>
    <row r="681" spans="1:10" x14ac:dyDescent="0.35">
      <c r="A681">
        <v>1</v>
      </c>
      <c r="B681">
        <v>1164909545</v>
      </c>
      <c r="C681" t="s">
        <v>357</v>
      </c>
      <c r="D681">
        <v>2021</v>
      </c>
      <c r="E681">
        <v>1</v>
      </c>
      <c r="F681">
        <v>1</v>
      </c>
      <c r="G681">
        <v>1</v>
      </c>
      <c r="H681">
        <v>0</v>
      </c>
      <c r="I681" t="str">
        <f>INDEX(T_NPI_REF[Classification],MATCH(T_PROF[[#This Row],[npi_prof_class_Cd]],T_NPI_REF[Code],0))</f>
        <v>Advanced Practice Midwife</v>
      </c>
      <c r="J681">
        <f>INDEX(T_NPI_REF[Specialization],MATCH(T_PROF[[#This Row],[npi_prof_class_Cd]],T_NPI_REF[Code],0))</f>
        <v>0</v>
      </c>
    </row>
    <row r="682" spans="1:10" x14ac:dyDescent="0.35">
      <c r="A682">
        <v>0</v>
      </c>
      <c r="B682">
        <v>1275526246</v>
      </c>
      <c r="C682" t="s">
        <v>351</v>
      </c>
      <c r="D682">
        <v>2020</v>
      </c>
      <c r="E682">
        <v>3</v>
      </c>
      <c r="F682">
        <v>3</v>
      </c>
      <c r="G682">
        <v>3</v>
      </c>
      <c r="H682">
        <v>3441.5</v>
      </c>
      <c r="I682" t="str">
        <f>INDEX(T_NPI_REF[Classification],MATCH(T_PROF[[#This Row],[npi_prof_class_Cd]],T_NPI_REF[Code],0))</f>
        <v>Obstetrics &amp; Gynecology</v>
      </c>
      <c r="J682">
        <f>INDEX(T_NPI_REF[Specialization],MATCH(T_PROF[[#This Row],[npi_prof_class_Cd]],T_NPI_REF[Code],0))</f>
        <v>0</v>
      </c>
    </row>
    <row r="683" spans="1:10" x14ac:dyDescent="0.35">
      <c r="A683">
        <v>1</v>
      </c>
      <c r="B683">
        <v>1104808062</v>
      </c>
      <c r="C683" t="s">
        <v>353</v>
      </c>
      <c r="D683">
        <v>2019</v>
      </c>
      <c r="E683">
        <v>15</v>
      </c>
      <c r="F683">
        <v>15</v>
      </c>
      <c r="G683">
        <v>15</v>
      </c>
      <c r="H683">
        <v>38772.6</v>
      </c>
      <c r="I683" t="str">
        <f>INDEX(T_NPI_REF[Classification],MATCH(T_PROF[[#This Row],[npi_prof_class_Cd]],T_NPI_REF[Code],0))</f>
        <v>General Acute Care Hospital</v>
      </c>
      <c r="J683">
        <f>INDEX(T_NPI_REF[Specialization],MATCH(T_PROF[[#This Row],[npi_prof_class_Cd]],T_NPI_REF[Code],0))</f>
        <v>0</v>
      </c>
    </row>
    <row r="684" spans="1:10" x14ac:dyDescent="0.35">
      <c r="A684">
        <v>1</v>
      </c>
      <c r="B684">
        <v>1437406931</v>
      </c>
      <c r="C684" t="s">
        <v>368</v>
      </c>
      <c r="D684">
        <v>2019</v>
      </c>
      <c r="E684">
        <v>110</v>
      </c>
      <c r="F684">
        <v>110</v>
      </c>
      <c r="G684">
        <v>108</v>
      </c>
      <c r="H684">
        <v>164239.71</v>
      </c>
      <c r="I684" t="str">
        <f>INDEX(T_NPI_REF[Classification],MATCH(T_PROF[[#This Row],[npi_prof_class_Cd]],T_NPI_REF[Code],0))</f>
        <v>Anesthesiology</v>
      </c>
      <c r="J684">
        <f>INDEX(T_NPI_REF[Specialization],MATCH(T_PROF[[#This Row],[npi_prof_class_Cd]],T_NPI_REF[Code],0))</f>
        <v>0</v>
      </c>
    </row>
    <row r="685" spans="1:10" x14ac:dyDescent="0.35">
      <c r="A685">
        <v>1</v>
      </c>
      <c r="B685">
        <v>1124149018</v>
      </c>
      <c r="C685" t="s">
        <v>352</v>
      </c>
      <c r="D685">
        <v>2021</v>
      </c>
      <c r="E685">
        <v>35</v>
      </c>
      <c r="F685">
        <v>35</v>
      </c>
      <c r="G685">
        <v>35</v>
      </c>
      <c r="H685">
        <v>95401.51</v>
      </c>
      <c r="I685" t="str">
        <f>INDEX(T_NPI_REF[Classification],MATCH(T_PROF[[#This Row],[npi_prof_class_Cd]],T_NPI_REF[Code],0))</f>
        <v>Specialist</v>
      </c>
      <c r="J685">
        <f>INDEX(T_NPI_REF[Specialization],MATCH(T_PROF[[#This Row],[npi_prof_class_Cd]],T_NPI_REF[Code],0))</f>
        <v>0</v>
      </c>
    </row>
    <row r="686" spans="1:10" x14ac:dyDescent="0.35">
      <c r="A686">
        <v>1</v>
      </c>
      <c r="B686">
        <v>1487693974</v>
      </c>
      <c r="C686" t="s">
        <v>351</v>
      </c>
      <c r="D686">
        <v>2019</v>
      </c>
      <c r="E686">
        <v>1</v>
      </c>
      <c r="F686">
        <v>1</v>
      </c>
      <c r="G686">
        <v>1</v>
      </c>
      <c r="H686">
        <v>1720.75</v>
      </c>
      <c r="I686" t="str">
        <f>INDEX(T_NPI_REF[Classification],MATCH(T_PROF[[#This Row],[npi_prof_class_Cd]],T_NPI_REF[Code],0))</f>
        <v>Obstetrics &amp; Gynecology</v>
      </c>
      <c r="J686">
        <f>INDEX(T_NPI_REF[Specialization],MATCH(T_PROF[[#This Row],[npi_prof_class_Cd]],T_NPI_REF[Code],0))</f>
        <v>0</v>
      </c>
    </row>
    <row r="687" spans="1:10" x14ac:dyDescent="0.35">
      <c r="A687">
        <v>0</v>
      </c>
      <c r="B687">
        <v>1982009775</v>
      </c>
      <c r="C687" t="s">
        <v>351</v>
      </c>
      <c r="D687">
        <v>2019</v>
      </c>
      <c r="E687">
        <v>3</v>
      </c>
      <c r="F687">
        <v>3</v>
      </c>
      <c r="G687">
        <v>3</v>
      </c>
      <c r="H687">
        <v>5162.25</v>
      </c>
      <c r="I687" t="str">
        <f>INDEX(T_NPI_REF[Classification],MATCH(T_PROF[[#This Row],[npi_prof_class_Cd]],T_NPI_REF[Code],0))</f>
        <v>Obstetrics &amp; Gynecology</v>
      </c>
      <c r="J687">
        <f>INDEX(T_NPI_REF[Specialization],MATCH(T_PROF[[#This Row],[npi_prof_class_Cd]],T_NPI_REF[Code],0))</f>
        <v>0</v>
      </c>
    </row>
    <row r="688" spans="1:10" x14ac:dyDescent="0.35">
      <c r="A688">
        <v>1</v>
      </c>
      <c r="B688">
        <v>1760410088</v>
      </c>
      <c r="C688" t="s">
        <v>351</v>
      </c>
      <c r="D688">
        <v>2019</v>
      </c>
      <c r="E688">
        <v>4</v>
      </c>
      <c r="F688">
        <v>4</v>
      </c>
      <c r="G688">
        <v>4</v>
      </c>
      <c r="H688">
        <v>6619.44</v>
      </c>
      <c r="I688" t="str">
        <f>INDEX(T_NPI_REF[Classification],MATCH(T_PROF[[#This Row],[npi_prof_class_Cd]],T_NPI_REF[Code],0))</f>
        <v>Obstetrics &amp; Gynecology</v>
      </c>
      <c r="J688">
        <f>INDEX(T_NPI_REF[Specialization],MATCH(T_PROF[[#This Row],[npi_prof_class_Cd]],T_NPI_REF[Code],0))</f>
        <v>0</v>
      </c>
    </row>
    <row r="689" spans="1:10" x14ac:dyDescent="0.35">
      <c r="A689">
        <v>1</v>
      </c>
      <c r="B689">
        <v>1619258381</v>
      </c>
      <c r="C689" t="s">
        <v>351</v>
      </c>
      <c r="D689">
        <v>2020</v>
      </c>
      <c r="E689">
        <v>3</v>
      </c>
      <c r="F689">
        <v>3</v>
      </c>
      <c r="G689">
        <v>3</v>
      </c>
      <c r="H689">
        <v>10447.5</v>
      </c>
      <c r="I689" t="str">
        <f>INDEX(T_NPI_REF[Classification],MATCH(T_PROF[[#This Row],[npi_prof_class_Cd]],T_NPI_REF[Code],0))</f>
        <v>Obstetrics &amp; Gynecology</v>
      </c>
      <c r="J689">
        <f>INDEX(T_NPI_REF[Specialization],MATCH(T_PROF[[#This Row],[npi_prof_class_Cd]],T_NPI_REF[Code],0))</f>
        <v>0</v>
      </c>
    </row>
    <row r="690" spans="1:10" x14ac:dyDescent="0.35">
      <c r="A690">
        <v>1</v>
      </c>
      <c r="B690">
        <v>1659526085</v>
      </c>
      <c r="C690" t="s">
        <v>351</v>
      </c>
      <c r="D690">
        <v>2019</v>
      </c>
      <c r="E690">
        <v>1</v>
      </c>
      <c r="F690">
        <v>1</v>
      </c>
      <c r="G690">
        <v>1</v>
      </c>
      <c r="H690">
        <v>0</v>
      </c>
      <c r="I690" t="str">
        <f>INDEX(T_NPI_REF[Classification],MATCH(T_PROF[[#This Row],[npi_prof_class_Cd]],T_NPI_REF[Code],0))</f>
        <v>Obstetrics &amp; Gynecology</v>
      </c>
      <c r="J690">
        <f>INDEX(T_NPI_REF[Specialization],MATCH(T_PROF[[#This Row],[npi_prof_class_Cd]],T_NPI_REF[Code],0))</f>
        <v>0</v>
      </c>
    </row>
    <row r="691" spans="1:10" x14ac:dyDescent="0.35">
      <c r="A691">
        <v>0</v>
      </c>
      <c r="B691">
        <v>1821065137</v>
      </c>
      <c r="C691" t="s">
        <v>351</v>
      </c>
      <c r="D691">
        <v>2020</v>
      </c>
      <c r="E691">
        <v>2</v>
      </c>
      <c r="F691">
        <v>2</v>
      </c>
      <c r="G691">
        <v>2</v>
      </c>
      <c r="H691">
        <v>3441.5</v>
      </c>
      <c r="I691" t="str">
        <f>INDEX(T_NPI_REF[Classification],MATCH(T_PROF[[#This Row],[npi_prof_class_Cd]],T_NPI_REF[Code],0))</f>
        <v>Obstetrics &amp; Gynecology</v>
      </c>
      <c r="J691">
        <f>INDEX(T_NPI_REF[Specialization],MATCH(T_PROF[[#This Row],[npi_prof_class_Cd]],T_NPI_REF[Code],0))</f>
        <v>0</v>
      </c>
    </row>
    <row r="692" spans="1:10" x14ac:dyDescent="0.35">
      <c r="A692">
        <v>1</v>
      </c>
      <c r="B692">
        <v>1033453329</v>
      </c>
      <c r="C692" t="s">
        <v>354</v>
      </c>
      <c r="D692">
        <v>2019</v>
      </c>
      <c r="E692">
        <v>21</v>
      </c>
      <c r="F692">
        <v>21</v>
      </c>
      <c r="G692">
        <v>21</v>
      </c>
      <c r="H692">
        <v>67057.37</v>
      </c>
      <c r="I692" t="str">
        <f>INDEX(T_NPI_REF[Classification],MATCH(T_PROF[[#This Row],[npi_prof_class_Cd]],T_NPI_REF[Code],0))</f>
        <v>Obstetrics &amp; Gynecology</v>
      </c>
      <c r="J692" t="str">
        <f>INDEX(T_NPI_REF[Specialization],MATCH(T_PROF[[#This Row],[npi_prof_class_Cd]],T_NPI_REF[Code],0))</f>
        <v>Obstetrics</v>
      </c>
    </row>
    <row r="693" spans="1:10" x14ac:dyDescent="0.35">
      <c r="A693">
        <v>0</v>
      </c>
      <c r="B693">
        <v>1669682118</v>
      </c>
      <c r="C693" t="s">
        <v>351</v>
      </c>
      <c r="D693">
        <v>2021</v>
      </c>
      <c r="E693">
        <v>1</v>
      </c>
      <c r="F693">
        <v>1</v>
      </c>
      <c r="G693">
        <v>1</v>
      </c>
      <c r="H693">
        <v>0</v>
      </c>
      <c r="I693" t="str">
        <f>INDEX(T_NPI_REF[Classification],MATCH(T_PROF[[#This Row],[npi_prof_class_Cd]],T_NPI_REF[Code],0))</f>
        <v>Obstetrics &amp; Gynecology</v>
      </c>
      <c r="J693">
        <f>INDEX(T_NPI_REF[Specialization],MATCH(T_PROF[[#This Row],[npi_prof_class_Cd]],T_NPI_REF[Code],0))</f>
        <v>0</v>
      </c>
    </row>
    <row r="694" spans="1:10" x14ac:dyDescent="0.35">
      <c r="A694">
        <v>1</v>
      </c>
      <c r="B694">
        <v>1194785527</v>
      </c>
      <c r="C694" t="s">
        <v>351</v>
      </c>
      <c r="D694">
        <v>2021</v>
      </c>
      <c r="E694">
        <v>52</v>
      </c>
      <c r="F694">
        <v>52</v>
      </c>
      <c r="G694">
        <v>52</v>
      </c>
      <c r="H694">
        <v>105015.5</v>
      </c>
      <c r="I694" t="str">
        <f>INDEX(T_NPI_REF[Classification],MATCH(T_PROF[[#This Row],[npi_prof_class_Cd]],T_NPI_REF[Code],0))</f>
        <v>Obstetrics &amp; Gynecology</v>
      </c>
      <c r="J694">
        <f>INDEX(T_NPI_REF[Specialization],MATCH(T_PROF[[#This Row],[npi_prof_class_Cd]],T_NPI_REF[Code],0))</f>
        <v>0</v>
      </c>
    </row>
    <row r="695" spans="1:10" x14ac:dyDescent="0.35">
      <c r="A695">
        <v>0</v>
      </c>
      <c r="B695">
        <v>1093144552</v>
      </c>
      <c r="C695" t="s">
        <v>357</v>
      </c>
      <c r="D695">
        <v>2020</v>
      </c>
      <c r="E695">
        <v>2</v>
      </c>
      <c r="F695">
        <v>2</v>
      </c>
      <c r="G695">
        <v>2</v>
      </c>
      <c r="H695">
        <v>1462.64</v>
      </c>
      <c r="I695" t="str">
        <f>INDEX(T_NPI_REF[Classification],MATCH(T_PROF[[#This Row],[npi_prof_class_Cd]],T_NPI_REF[Code],0))</f>
        <v>Advanced Practice Midwife</v>
      </c>
      <c r="J695">
        <f>INDEX(T_NPI_REF[Specialization],MATCH(T_PROF[[#This Row],[npi_prof_class_Cd]],T_NPI_REF[Code],0))</f>
        <v>0</v>
      </c>
    </row>
    <row r="696" spans="1:10" x14ac:dyDescent="0.35">
      <c r="A696">
        <v>1</v>
      </c>
      <c r="B696">
        <v>1033252812</v>
      </c>
      <c r="C696" t="s">
        <v>351</v>
      </c>
      <c r="D696">
        <v>2019</v>
      </c>
      <c r="E696">
        <v>7</v>
      </c>
      <c r="F696">
        <v>7</v>
      </c>
      <c r="G696">
        <v>7</v>
      </c>
      <c r="H696">
        <v>16083.55</v>
      </c>
      <c r="I696" t="str">
        <f>INDEX(T_NPI_REF[Classification],MATCH(T_PROF[[#This Row],[npi_prof_class_Cd]],T_NPI_REF[Code],0))</f>
        <v>Obstetrics &amp; Gynecology</v>
      </c>
      <c r="J696">
        <f>INDEX(T_NPI_REF[Specialization],MATCH(T_PROF[[#This Row],[npi_prof_class_Cd]],T_NPI_REF[Code],0))</f>
        <v>0</v>
      </c>
    </row>
    <row r="697" spans="1:10" x14ac:dyDescent="0.35">
      <c r="A697">
        <v>1</v>
      </c>
      <c r="B697">
        <v>1770554073</v>
      </c>
      <c r="C697" t="s">
        <v>357</v>
      </c>
      <c r="D697">
        <v>2021</v>
      </c>
      <c r="E697">
        <v>2</v>
      </c>
      <c r="F697">
        <v>2</v>
      </c>
      <c r="G697">
        <v>2</v>
      </c>
      <c r="H697">
        <v>6094.94</v>
      </c>
      <c r="I697" t="str">
        <f>INDEX(T_NPI_REF[Classification],MATCH(T_PROF[[#This Row],[npi_prof_class_Cd]],T_NPI_REF[Code],0))</f>
        <v>Advanced Practice Midwife</v>
      </c>
      <c r="J697">
        <f>INDEX(T_NPI_REF[Specialization],MATCH(T_PROF[[#This Row],[npi_prof_class_Cd]],T_NPI_REF[Code],0))</f>
        <v>0</v>
      </c>
    </row>
    <row r="698" spans="1:10" x14ac:dyDescent="0.35">
      <c r="A698">
        <v>1</v>
      </c>
      <c r="B698">
        <v>1255305538</v>
      </c>
      <c r="C698" t="s">
        <v>352</v>
      </c>
      <c r="D698">
        <v>2019</v>
      </c>
      <c r="E698">
        <v>109</v>
      </c>
      <c r="F698">
        <v>109</v>
      </c>
      <c r="G698">
        <v>109</v>
      </c>
      <c r="H698">
        <v>219059.48</v>
      </c>
      <c r="I698" t="str">
        <f>INDEX(T_NPI_REF[Classification],MATCH(T_PROF[[#This Row],[npi_prof_class_Cd]],T_NPI_REF[Code],0))</f>
        <v>Specialist</v>
      </c>
      <c r="J698">
        <f>INDEX(T_NPI_REF[Specialization],MATCH(T_PROF[[#This Row],[npi_prof_class_Cd]],T_NPI_REF[Code],0))</f>
        <v>0</v>
      </c>
    </row>
    <row r="699" spans="1:10" x14ac:dyDescent="0.35">
      <c r="A699">
        <v>0</v>
      </c>
      <c r="B699">
        <v>1952329781</v>
      </c>
      <c r="C699" t="s">
        <v>351</v>
      </c>
      <c r="D699">
        <v>2021</v>
      </c>
      <c r="E699">
        <v>3</v>
      </c>
      <c r="F699">
        <v>3</v>
      </c>
      <c r="G699">
        <v>3</v>
      </c>
      <c r="H699">
        <v>2117.35</v>
      </c>
      <c r="I699" t="str">
        <f>INDEX(T_NPI_REF[Classification],MATCH(T_PROF[[#This Row],[npi_prof_class_Cd]],T_NPI_REF[Code],0))</f>
        <v>Obstetrics &amp; Gynecology</v>
      </c>
      <c r="J699">
        <f>INDEX(T_NPI_REF[Specialization],MATCH(T_PROF[[#This Row],[npi_prof_class_Cd]],T_NPI_REF[Code],0))</f>
        <v>0</v>
      </c>
    </row>
    <row r="700" spans="1:10" x14ac:dyDescent="0.35">
      <c r="A700">
        <v>1</v>
      </c>
      <c r="B700">
        <v>1538425673</v>
      </c>
      <c r="C700" t="s">
        <v>351</v>
      </c>
      <c r="D700">
        <v>2020</v>
      </c>
      <c r="E700">
        <v>7</v>
      </c>
      <c r="F700">
        <v>7</v>
      </c>
      <c r="G700">
        <v>7</v>
      </c>
      <c r="H700">
        <v>23800</v>
      </c>
      <c r="I700" t="str">
        <f>INDEX(T_NPI_REF[Classification],MATCH(T_PROF[[#This Row],[npi_prof_class_Cd]],T_NPI_REF[Code],0))</f>
        <v>Obstetrics &amp; Gynecology</v>
      </c>
      <c r="J700">
        <f>INDEX(T_NPI_REF[Specialization],MATCH(T_PROF[[#This Row],[npi_prof_class_Cd]],T_NPI_REF[Code],0))</f>
        <v>0</v>
      </c>
    </row>
    <row r="701" spans="1:10" x14ac:dyDescent="0.35">
      <c r="A701">
        <v>0</v>
      </c>
      <c r="B701">
        <v>1528051596</v>
      </c>
      <c r="C701" t="s">
        <v>351</v>
      </c>
      <c r="D701">
        <v>2021</v>
      </c>
      <c r="E701">
        <v>2</v>
      </c>
      <c r="F701">
        <v>2</v>
      </c>
      <c r="G701">
        <v>2</v>
      </c>
      <c r="H701">
        <v>3441.5</v>
      </c>
      <c r="I701" t="str">
        <f>INDEX(T_NPI_REF[Classification],MATCH(T_PROF[[#This Row],[npi_prof_class_Cd]],T_NPI_REF[Code],0))</f>
        <v>Obstetrics &amp; Gynecology</v>
      </c>
      <c r="J701">
        <f>INDEX(T_NPI_REF[Specialization],MATCH(T_PROF[[#This Row],[npi_prof_class_Cd]],T_NPI_REF[Code],0))</f>
        <v>0</v>
      </c>
    </row>
    <row r="702" spans="1:10" x14ac:dyDescent="0.35">
      <c r="A702">
        <v>1</v>
      </c>
      <c r="B702">
        <v>1801983788</v>
      </c>
      <c r="C702" t="s">
        <v>351</v>
      </c>
      <c r="D702">
        <v>2020</v>
      </c>
      <c r="E702">
        <v>61</v>
      </c>
      <c r="F702">
        <v>61</v>
      </c>
      <c r="G702">
        <v>61</v>
      </c>
      <c r="H702">
        <v>104370.74</v>
      </c>
      <c r="I702" t="str">
        <f>INDEX(T_NPI_REF[Classification],MATCH(T_PROF[[#This Row],[npi_prof_class_Cd]],T_NPI_REF[Code],0))</f>
        <v>Obstetrics &amp; Gynecology</v>
      </c>
      <c r="J702">
        <f>INDEX(T_NPI_REF[Specialization],MATCH(T_PROF[[#This Row],[npi_prof_class_Cd]],T_NPI_REF[Code],0))</f>
        <v>0</v>
      </c>
    </row>
    <row r="703" spans="1:10" x14ac:dyDescent="0.35">
      <c r="A703">
        <v>1</v>
      </c>
      <c r="B703">
        <v>1023104676</v>
      </c>
      <c r="C703" t="s">
        <v>342</v>
      </c>
      <c r="D703">
        <v>2021</v>
      </c>
      <c r="E703">
        <v>2</v>
      </c>
      <c r="F703">
        <v>2</v>
      </c>
      <c r="G703">
        <v>2</v>
      </c>
      <c r="H703">
        <v>2438.46</v>
      </c>
      <c r="I703" t="e">
        <f>INDEX(T_NPI_REF[Classification],MATCH(T_PROF[[#This Row],[npi_prof_class_Cd]],T_NPI_REF[Code],0))</f>
        <v>#N/A</v>
      </c>
      <c r="J703" t="e">
        <f>INDEX(T_NPI_REF[Specialization],MATCH(T_PROF[[#This Row],[npi_prof_class_Cd]],T_NPI_REF[Code],0))</f>
        <v>#N/A</v>
      </c>
    </row>
    <row r="704" spans="1:10" x14ac:dyDescent="0.35">
      <c r="A704">
        <v>1</v>
      </c>
      <c r="B704">
        <v>1952310468</v>
      </c>
      <c r="C704" t="s">
        <v>351</v>
      </c>
      <c r="D704">
        <v>2019</v>
      </c>
      <c r="E704">
        <v>1</v>
      </c>
      <c r="F704">
        <v>1</v>
      </c>
      <c r="G704">
        <v>1</v>
      </c>
      <c r="H704">
        <v>3500</v>
      </c>
      <c r="I704" t="str">
        <f>INDEX(T_NPI_REF[Classification],MATCH(T_PROF[[#This Row],[npi_prof_class_Cd]],T_NPI_REF[Code],0))</f>
        <v>Obstetrics &amp; Gynecology</v>
      </c>
      <c r="J704">
        <f>INDEX(T_NPI_REF[Specialization],MATCH(T_PROF[[#This Row],[npi_prof_class_Cd]],T_NPI_REF[Code],0))</f>
        <v>0</v>
      </c>
    </row>
    <row r="705" spans="1:10" x14ac:dyDescent="0.35">
      <c r="A705">
        <v>0</v>
      </c>
      <c r="B705">
        <v>1124336581</v>
      </c>
      <c r="C705" t="s">
        <v>351</v>
      </c>
      <c r="D705">
        <v>2019</v>
      </c>
      <c r="E705">
        <v>4</v>
      </c>
      <c r="F705">
        <v>4</v>
      </c>
      <c r="G705">
        <v>4</v>
      </c>
      <c r="H705">
        <v>1905.35</v>
      </c>
      <c r="I705" t="str">
        <f>INDEX(T_NPI_REF[Classification],MATCH(T_PROF[[#This Row],[npi_prof_class_Cd]],T_NPI_REF[Code],0))</f>
        <v>Obstetrics &amp; Gynecology</v>
      </c>
      <c r="J705">
        <f>INDEX(T_NPI_REF[Specialization],MATCH(T_PROF[[#This Row],[npi_prof_class_Cd]],T_NPI_REF[Code],0))</f>
        <v>0</v>
      </c>
    </row>
    <row r="706" spans="1:10" x14ac:dyDescent="0.35">
      <c r="A706">
        <v>0</v>
      </c>
      <c r="B706">
        <v>1386842508</v>
      </c>
      <c r="C706" t="s">
        <v>351</v>
      </c>
      <c r="D706">
        <v>2019</v>
      </c>
      <c r="E706">
        <v>8</v>
      </c>
      <c r="F706">
        <v>8</v>
      </c>
      <c r="G706">
        <v>8</v>
      </c>
      <c r="H706">
        <v>12239.5</v>
      </c>
      <c r="I706" t="str">
        <f>INDEX(T_NPI_REF[Classification],MATCH(T_PROF[[#This Row],[npi_prof_class_Cd]],T_NPI_REF[Code],0))</f>
        <v>Obstetrics &amp; Gynecology</v>
      </c>
      <c r="J706">
        <f>INDEX(T_NPI_REF[Specialization],MATCH(T_PROF[[#This Row],[npi_prof_class_Cd]],T_NPI_REF[Code],0))</f>
        <v>0</v>
      </c>
    </row>
    <row r="707" spans="1:10" x14ac:dyDescent="0.35">
      <c r="A707">
        <v>1</v>
      </c>
      <c r="B707">
        <v>1669506572</v>
      </c>
      <c r="C707" t="s">
        <v>351</v>
      </c>
      <c r="D707">
        <v>2019</v>
      </c>
      <c r="E707">
        <v>21</v>
      </c>
      <c r="F707">
        <v>21</v>
      </c>
      <c r="G707">
        <v>21</v>
      </c>
      <c r="H707">
        <v>33020.379999999997</v>
      </c>
      <c r="I707" t="str">
        <f>INDEX(T_NPI_REF[Classification],MATCH(T_PROF[[#This Row],[npi_prof_class_Cd]],T_NPI_REF[Code],0))</f>
        <v>Obstetrics &amp; Gynecology</v>
      </c>
      <c r="J707">
        <f>INDEX(T_NPI_REF[Specialization],MATCH(T_PROF[[#This Row],[npi_prof_class_Cd]],T_NPI_REF[Code],0))</f>
        <v>0</v>
      </c>
    </row>
    <row r="708" spans="1:10" x14ac:dyDescent="0.35">
      <c r="A708">
        <v>0</v>
      </c>
      <c r="B708">
        <v>1861728164</v>
      </c>
      <c r="C708" t="s">
        <v>351</v>
      </c>
      <c r="D708">
        <v>2021</v>
      </c>
      <c r="E708">
        <v>2</v>
      </c>
      <c r="F708">
        <v>2</v>
      </c>
      <c r="G708">
        <v>2</v>
      </c>
      <c r="H708">
        <v>3441.5</v>
      </c>
      <c r="I708" t="str">
        <f>INDEX(T_NPI_REF[Classification],MATCH(T_PROF[[#This Row],[npi_prof_class_Cd]],T_NPI_REF[Code],0))</f>
        <v>Obstetrics &amp; Gynecology</v>
      </c>
      <c r="J708">
        <f>INDEX(T_NPI_REF[Specialization],MATCH(T_PROF[[#This Row],[npi_prof_class_Cd]],T_NPI_REF[Code],0))</f>
        <v>0</v>
      </c>
    </row>
    <row r="709" spans="1:10" x14ac:dyDescent="0.35">
      <c r="A709">
        <v>1</v>
      </c>
      <c r="B709">
        <v>1083717672</v>
      </c>
      <c r="C709" t="s">
        <v>351</v>
      </c>
      <c r="D709">
        <v>2021</v>
      </c>
      <c r="E709">
        <v>4</v>
      </c>
      <c r="F709">
        <v>4</v>
      </c>
      <c r="G709">
        <v>4</v>
      </c>
      <c r="H709">
        <v>9753.84</v>
      </c>
      <c r="I709" t="str">
        <f>INDEX(T_NPI_REF[Classification],MATCH(T_PROF[[#This Row],[npi_prof_class_Cd]],T_NPI_REF[Code],0))</f>
        <v>Obstetrics &amp; Gynecology</v>
      </c>
      <c r="J709">
        <f>INDEX(T_NPI_REF[Specialization],MATCH(T_PROF[[#This Row],[npi_prof_class_Cd]],T_NPI_REF[Code],0))</f>
        <v>0</v>
      </c>
    </row>
    <row r="710" spans="1:10" x14ac:dyDescent="0.35">
      <c r="A710">
        <v>1</v>
      </c>
      <c r="B710">
        <v>1891708095</v>
      </c>
      <c r="C710" t="s">
        <v>351</v>
      </c>
      <c r="D710">
        <v>2020</v>
      </c>
      <c r="E710">
        <v>93</v>
      </c>
      <c r="F710">
        <v>93</v>
      </c>
      <c r="G710">
        <v>93</v>
      </c>
      <c r="H710">
        <v>223042.4</v>
      </c>
      <c r="I710" t="str">
        <f>INDEX(T_NPI_REF[Classification],MATCH(T_PROF[[#This Row],[npi_prof_class_Cd]],T_NPI_REF[Code],0))</f>
        <v>Obstetrics &amp; Gynecology</v>
      </c>
      <c r="J710">
        <f>INDEX(T_NPI_REF[Specialization],MATCH(T_PROF[[#This Row],[npi_prof_class_Cd]],T_NPI_REF[Code],0))</f>
        <v>0</v>
      </c>
    </row>
    <row r="711" spans="1:10" x14ac:dyDescent="0.35">
      <c r="A711">
        <v>0</v>
      </c>
      <c r="B711">
        <v>1962637348</v>
      </c>
      <c r="C711" t="s">
        <v>351</v>
      </c>
      <c r="D711">
        <v>2019</v>
      </c>
      <c r="E711">
        <v>2</v>
      </c>
      <c r="F711">
        <v>2</v>
      </c>
      <c r="G711">
        <v>2</v>
      </c>
      <c r="H711">
        <v>0</v>
      </c>
      <c r="I711" t="str">
        <f>INDEX(T_NPI_REF[Classification],MATCH(T_PROF[[#This Row],[npi_prof_class_Cd]],T_NPI_REF[Code],0))</f>
        <v>Obstetrics &amp; Gynecology</v>
      </c>
      <c r="J711">
        <f>INDEX(T_NPI_REF[Specialization],MATCH(T_PROF[[#This Row],[npi_prof_class_Cd]],T_NPI_REF[Code],0))</f>
        <v>0</v>
      </c>
    </row>
    <row r="712" spans="1:10" x14ac:dyDescent="0.35">
      <c r="A712">
        <v>1</v>
      </c>
      <c r="B712">
        <v>1174876486</v>
      </c>
      <c r="C712" t="s">
        <v>351</v>
      </c>
      <c r="D712">
        <v>2019</v>
      </c>
      <c r="E712">
        <v>6</v>
      </c>
      <c r="F712">
        <v>6</v>
      </c>
      <c r="G712">
        <v>6</v>
      </c>
      <c r="H712">
        <v>12069.97</v>
      </c>
      <c r="I712" t="str">
        <f>INDEX(T_NPI_REF[Classification],MATCH(T_PROF[[#This Row],[npi_prof_class_Cd]],T_NPI_REF[Code],0))</f>
        <v>Obstetrics &amp; Gynecology</v>
      </c>
      <c r="J712">
        <f>INDEX(T_NPI_REF[Specialization],MATCH(T_PROF[[#This Row],[npi_prof_class_Cd]],T_NPI_REF[Code],0))</f>
        <v>0</v>
      </c>
    </row>
    <row r="713" spans="1:10" x14ac:dyDescent="0.35">
      <c r="A713">
        <v>1</v>
      </c>
      <c r="B713">
        <v>1780093153</v>
      </c>
      <c r="C713" t="s">
        <v>351</v>
      </c>
      <c r="D713">
        <v>2020</v>
      </c>
      <c r="E713">
        <v>38</v>
      </c>
      <c r="F713">
        <v>38</v>
      </c>
      <c r="G713">
        <v>38</v>
      </c>
      <c r="H713">
        <v>90489.5</v>
      </c>
      <c r="I713" t="str">
        <f>INDEX(T_NPI_REF[Classification],MATCH(T_PROF[[#This Row],[npi_prof_class_Cd]],T_NPI_REF[Code],0))</f>
        <v>Obstetrics &amp; Gynecology</v>
      </c>
      <c r="J713">
        <f>INDEX(T_NPI_REF[Specialization],MATCH(T_PROF[[#This Row],[npi_prof_class_Cd]],T_NPI_REF[Code],0))</f>
        <v>0</v>
      </c>
    </row>
    <row r="714" spans="1:10" x14ac:dyDescent="0.35">
      <c r="A714">
        <v>0</v>
      </c>
      <c r="B714">
        <v>1699032136</v>
      </c>
      <c r="C714" t="s">
        <v>351</v>
      </c>
      <c r="D714">
        <v>2021</v>
      </c>
      <c r="E714">
        <v>1</v>
      </c>
      <c r="F714">
        <v>1</v>
      </c>
      <c r="G714">
        <v>1</v>
      </c>
      <c r="H714">
        <v>396.6</v>
      </c>
      <c r="I714" t="str">
        <f>INDEX(T_NPI_REF[Classification],MATCH(T_PROF[[#This Row],[npi_prof_class_Cd]],T_NPI_REF[Code],0))</f>
        <v>Obstetrics &amp; Gynecology</v>
      </c>
      <c r="J714">
        <f>INDEX(T_NPI_REF[Specialization],MATCH(T_PROF[[#This Row],[npi_prof_class_Cd]],T_NPI_REF[Code],0))</f>
        <v>0</v>
      </c>
    </row>
    <row r="715" spans="1:10" x14ac:dyDescent="0.35">
      <c r="A715">
        <v>0</v>
      </c>
      <c r="B715">
        <v>1720043979</v>
      </c>
      <c r="C715" t="s">
        <v>351</v>
      </c>
      <c r="D715">
        <v>2020</v>
      </c>
      <c r="E715">
        <v>2</v>
      </c>
      <c r="F715">
        <v>2</v>
      </c>
      <c r="G715">
        <v>2</v>
      </c>
      <c r="H715">
        <v>0</v>
      </c>
      <c r="I715" t="str">
        <f>INDEX(T_NPI_REF[Classification],MATCH(T_PROF[[#This Row],[npi_prof_class_Cd]],T_NPI_REF[Code],0))</f>
        <v>Obstetrics &amp; Gynecology</v>
      </c>
      <c r="J715">
        <f>INDEX(T_NPI_REF[Specialization],MATCH(T_PROF[[#This Row],[npi_prof_class_Cd]],T_NPI_REF[Code],0))</f>
        <v>0</v>
      </c>
    </row>
    <row r="716" spans="1:10" x14ac:dyDescent="0.35">
      <c r="A716">
        <v>1</v>
      </c>
      <c r="B716">
        <v>1053497388</v>
      </c>
      <c r="C716" t="s">
        <v>388</v>
      </c>
      <c r="D716">
        <v>2019</v>
      </c>
      <c r="E716">
        <v>63</v>
      </c>
      <c r="F716">
        <v>63</v>
      </c>
      <c r="G716">
        <v>63</v>
      </c>
      <c r="H716">
        <v>123721.73</v>
      </c>
      <c r="I716" t="str">
        <f>INDEX(T_NPI_REF[Classification],MATCH(T_PROF[[#This Row],[npi_prof_class_Cd]],T_NPI_REF[Code],0))</f>
        <v>General Acute Care Hospital</v>
      </c>
      <c r="J716" t="str">
        <f>INDEX(T_NPI_REF[Specialization],MATCH(T_PROF[[#This Row],[npi_prof_class_Cd]],T_NPI_REF[Code],0))</f>
        <v>Critical Access</v>
      </c>
    </row>
    <row r="717" spans="1:10" x14ac:dyDescent="0.35">
      <c r="A717">
        <v>1</v>
      </c>
      <c r="B717">
        <v>1245339332</v>
      </c>
      <c r="C717" t="s">
        <v>351</v>
      </c>
      <c r="D717">
        <v>2020</v>
      </c>
      <c r="E717">
        <v>19</v>
      </c>
      <c r="F717">
        <v>19</v>
      </c>
      <c r="G717">
        <v>19</v>
      </c>
      <c r="H717">
        <v>44739.57</v>
      </c>
      <c r="I717" t="str">
        <f>INDEX(T_NPI_REF[Classification],MATCH(T_PROF[[#This Row],[npi_prof_class_Cd]],T_NPI_REF[Code],0))</f>
        <v>Obstetrics &amp; Gynecology</v>
      </c>
      <c r="J717">
        <f>INDEX(T_NPI_REF[Specialization],MATCH(T_PROF[[#This Row],[npi_prof_class_Cd]],T_NPI_REF[Code],0))</f>
        <v>0</v>
      </c>
    </row>
    <row r="718" spans="1:10" x14ac:dyDescent="0.35">
      <c r="A718">
        <v>1</v>
      </c>
      <c r="B718">
        <v>1881915197</v>
      </c>
      <c r="C718" t="s">
        <v>351</v>
      </c>
      <c r="D718">
        <v>2021</v>
      </c>
      <c r="E718">
        <v>16</v>
      </c>
      <c r="F718">
        <v>16</v>
      </c>
      <c r="G718">
        <v>16</v>
      </c>
      <c r="H718">
        <v>50208</v>
      </c>
      <c r="I718" t="str">
        <f>INDEX(T_NPI_REF[Classification],MATCH(T_PROF[[#This Row],[npi_prof_class_Cd]],T_NPI_REF[Code],0))</f>
        <v>Obstetrics &amp; Gynecology</v>
      </c>
      <c r="J718">
        <f>INDEX(T_NPI_REF[Specialization],MATCH(T_PROF[[#This Row],[npi_prof_class_Cd]],T_NPI_REF[Code],0))</f>
        <v>0</v>
      </c>
    </row>
    <row r="719" spans="1:10" x14ac:dyDescent="0.35">
      <c r="A719">
        <v>1</v>
      </c>
      <c r="B719">
        <v>1831397082</v>
      </c>
      <c r="C719" t="s">
        <v>352</v>
      </c>
      <c r="D719">
        <v>2020</v>
      </c>
      <c r="E719">
        <v>2</v>
      </c>
      <c r="F719">
        <v>2</v>
      </c>
      <c r="G719">
        <v>2</v>
      </c>
      <c r="H719">
        <v>6000</v>
      </c>
      <c r="I719" t="str">
        <f>INDEX(T_NPI_REF[Classification],MATCH(T_PROF[[#This Row],[npi_prof_class_Cd]],T_NPI_REF[Code],0))</f>
        <v>Specialist</v>
      </c>
      <c r="J719">
        <f>INDEX(T_NPI_REF[Specialization],MATCH(T_PROF[[#This Row],[npi_prof_class_Cd]],T_NPI_REF[Code],0))</f>
        <v>0</v>
      </c>
    </row>
    <row r="720" spans="1:10" x14ac:dyDescent="0.35">
      <c r="A720">
        <v>1</v>
      </c>
      <c r="B720">
        <v>1013240001</v>
      </c>
      <c r="C720" t="s">
        <v>357</v>
      </c>
      <c r="D720">
        <v>2021</v>
      </c>
      <c r="E720">
        <v>2</v>
      </c>
      <c r="F720">
        <v>2</v>
      </c>
      <c r="G720">
        <v>2</v>
      </c>
      <c r="H720">
        <v>9089.25</v>
      </c>
      <c r="I720" t="str">
        <f>INDEX(T_NPI_REF[Classification],MATCH(T_PROF[[#This Row],[npi_prof_class_Cd]],T_NPI_REF[Code],0))</f>
        <v>Advanced Practice Midwife</v>
      </c>
      <c r="J720">
        <f>INDEX(T_NPI_REF[Specialization],MATCH(T_PROF[[#This Row],[npi_prof_class_Cd]],T_NPI_REF[Code],0))</f>
        <v>0</v>
      </c>
    </row>
    <row r="721" spans="1:10" x14ac:dyDescent="0.35">
      <c r="A721">
        <v>1</v>
      </c>
      <c r="B721">
        <v>1487973228</v>
      </c>
      <c r="C721" t="s">
        <v>351</v>
      </c>
      <c r="D721">
        <v>2020</v>
      </c>
      <c r="E721">
        <v>9</v>
      </c>
      <c r="F721">
        <v>9</v>
      </c>
      <c r="G721">
        <v>9</v>
      </c>
      <c r="H721">
        <v>19120.55</v>
      </c>
      <c r="I721" t="str">
        <f>INDEX(T_NPI_REF[Classification],MATCH(T_PROF[[#This Row],[npi_prof_class_Cd]],T_NPI_REF[Code],0))</f>
        <v>Obstetrics &amp; Gynecology</v>
      </c>
      <c r="J721">
        <f>INDEX(T_NPI_REF[Specialization],MATCH(T_PROF[[#This Row],[npi_prof_class_Cd]],T_NPI_REF[Code],0))</f>
        <v>0</v>
      </c>
    </row>
    <row r="722" spans="1:10" x14ac:dyDescent="0.35">
      <c r="A722">
        <v>0</v>
      </c>
      <c r="B722">
        <v>1790782233</v>
      </c>
      <c r="C722" t="s">
        <v>352</v>
      </c>
      <c r="D722">
        <v>2021</v>
      </c>
      <c r="E722">
        <v>1</v>
      </c>
      <c r="F722">
        <v>1</v>
      </c>
      <c r="G722">
        <v>1</v>
      </c>
      <c r="H722">
        <v>1720.75</v>
      </c>
      <c r="I722" t="str">
        <f>INDEX(T_NPI_REF[Classification],MATCH(T_PROF[[#This Row],[npi_prof_class_Cd]],T_NPI_REF[Code],0))</f>
        <v>Specialist</v>
      </c>
      <c r="J722">
        <f>INDEX(T_NPI_REF[Specialization],MATCH(T_PROF[[#This Row],[npi_prof_class_Cd]],T_NPI_REF[Code],0))</f>
        <v>0</v>
      </c>
    </row>
    <row r="723" spans="1:10" x14ac:dyDescent="0.35">
      <c r="A723">
        <v>1</v>
      </c>
      <c r="B723">
        <v>1316960289</v>
      </c>
      <c r="C723" t="s">
        <v>351</v>
      </c>
      <c r="D723">
        <v>2021</v>
      </c>
      <c r="E723">
        <v>33</v>
      </c>
      <c r="F723">
        <v>33</v>
      </c>
      <c r="G723">
        <v>33</v>
      </c>
      <c r="H723">
        <v>74963.41</v>
      </c>
      <c r="I723" t="str">
        <f>INDEX(T_NPI_REF[Classification],MATCH(T_PROF[[#This Row],[npi_prof_class_Cd]],T_NPI_REF[Code],0))</f>
        <v>Obstetrics &amp; Gynecology</v>
      </c>
      <c r="J723">
        <f>INDEX(T_NPI_REF[Specialization],MATCH(T_PROF[[#This Row],[npi_prof_class_Cd]],T_NPI_REF[Code],0))</f>
        <v>0</v>
      </c>
    </row>
    <row r="724" spans="1:10" x14ac:dyDescent="0.35">
      <c r="A724">
        <v>1</v>
      </c>
      <c r="B724">
        <v>1730229048</v>
      </c>
      <c r="C724" t="s">
        <v>354</v>
      </c>
      <c r="D724">
        <v>2020</v>
      </c>
      <c r="E724">
        <v>26</v>
      </c>
      <c r="F724">
        <v>26</v>
      </c>
      <c r="G724">
        <v>26</v>
      </c>
      <c r="H724">
        <v>49158.76</v>
      </c>
      <c r="I724" t="str">
        <f>INDEX(T_NPI_REF[Classification],MATCH(T_PROF[[#This Row],[npi_prof_class_Cd]],T_NPI_REF[Code],0))</f>
        <v>Obstetrics &amp; Gynecology</v>
      </c>
      <c r="J724" t="str">
        <f>INDEX(T_NPI_REF[Specialization],MATCH(T_PROF[[#This Row],[npi_prof_class_Cd]],T_NPI_REF[Code],0))</f>
        <v>Obstetrics</v>
      </c>
    </row>
    <row r="725" spans="1:10" x14ac:dyDescent="0.35">
      <c r="A725">
        <v>1</v>
      </c>
      <c r="B725">
        <v>1093816126</v>
      </c>
      <c r="C725" t="s">
        <v>351</v>
      </c>
      <c r="D725">
        <v>2020</v>
      </c>
      <c r="E725">
        <v>6</v>
      </c>
      <c r="F725">
        <v>6</v>
      </c>
      <c r="G725">
        <v>6</v>
      </c>
      <c r="H725">
        <v>10288.9</v>
      </c>
      <c r="I725" t="str">
        <f>INDEX(T_NPI_REF[Classification],MATCH(T_PROF[[#This Row],[npi_prof_class_Cd]],T_NPI_REF[Code],0))</f>
        <v>Obstetrics &amp; Gynecology</v>
      </c>
      <c r="J725">
        <f>INDEX(T_NPI_REF[Specialization],MATCH(T_PROF[[#This Row],[npi_prof_class_Cd]],T_NPI_REF[Code],0))</f>
        <v>0</v>
      </c>
    </row>
    <row r="726" spans="1:10" x14ac:dyDescent="0.35">
      <c r="A726">
        <v>1</v>
      </c>
      <c r="B726">
        <v>1730276338</v>
      </c>
      <c r="C726" t="s">
        <v>351</v>
      </c>
      <c r="D726">
        <v>2021</v>
      </c>
      <c r="E726">
        <v>1</v>
      </c>
      <c r="F726">
        <v>1</v>
      </c>
      <c r="G726">
        <v>1</v>
      </c>
      <c r="H726">
        <v>0</v>
      </c>
      <c r="I726" t="str">
        <f>INDEX(T_NPI_REF[Classification],MATCH(T_PROF[[#This Row],[npi_prof_class_Cd]],T_NPI_REF[Code],0))</f>
        <v>Obstetrics &amp; Gynecology</v>
      </c>
      <c r="J726">
        <f>INDEX(T_NPI_REF[Specialization],MATCH(T_PROF[[#This Row],[npi_prof_class_Cd]],T_NPI_REF[Code],0))</f>
        <v>0</v>
      </c>
    </row>
    <row r="727" spans="1:10" x14ac:dyDescent="0.35">
      <c r="A727">
        <v>1</v>
      </c>
      <c r="B727">
        <v>1942258702</v>
      </c>
      <c r="C727" t="s">
        <v>351</v>
      </c>
      <c r="D727">
        <v>2019</v>
      </c>
      <c r="E727">
        <v>83</v>
      </c>
      <c r="F727">
        <v>83</v>
      </c>
      <c r="G727">
        <v>83</v>
      </c>
      <c r="H727">
        <v>165317.32</v>
      </c>
      <c r="I727" t="str">
        <f>INDEX(T_NPI_REF[Classification],MATCH(T_PROF[[#This Row],[npi_prof_class_Cd]],T_NPI_REF[Code],0))</f>
        <v>Obstetrics &amp; Gynecology</v>
      </c>
      <c r="J727">
        <f>INDEX(T_NPI_REF[Specialization],MATCH(T_PROF[[#This Row],[npi_prof_class_Cd]],T_NPI_REF[Code],0))</f>
        <v>0</v>
      </c>
    </row>
    <row r="728" spans="1:10" x14ac:dyDescent="0.35">
      <c r="A728">
        <v>0</v>
      </c>
      <c r="B728">
        <v>1255656179</v>
      </c>
      <c r="C728" t="s">
        <v>351</v>
      </c>
      <c r="D728">
        <v>2020</v>
      </c>
      <c r="E728">
        <v>1</v>
      </c>
      <c r="F728">
        <v>1</v>
      </c>
      <c r="G728">
        <v>1</v>
      </c>
      <c r="H728">
        <v>1720.75</v>
      </c>
      <c r="I728" t="str">
        <f>INDEX(T_NPI_REF[Classification],MATCH(T_PROF[[#This Row],[npi_prof_class_Cd]],T_NPI_REF[Code],0))</f>
        <v>Obstetrics &amp; Gynecology</v>
      </c>
      <c r="J728">
        <f>INDEX(T_NPI_REF[Specialization],MATCH(T_PROF[[#This Row],[npi_prof_class_Cd]],T_NPI_REF[Code],0))</f>
        <v>0</v>
      </c>
    </row>
    <row r="729" spans="1:10" x14ac:dyDescent="0.35">
      <c r="A729">
        <v>1</v>
      </c>
      <c r="B729">
        <v>1578718979</v>
      </c>
      <c r="C729" t="s">
        <v>351</v>
      </c>
      <c r="D729">
        <v>2020</v>
      </c>
      <c r="E729">
        <v>20</v>
      </c>
      <c r="F729">
        <v>20</v>
      </c>
      <c r="G729">
        <v>20</v>
      </c>
      <c r="H729">
        <v>40658.379999999997</v>
      </c>
      <c r="I729" t="str">
        <f>INDEX(T_NPI_REF[Classification],MATCH(T_PROF[[#This Row],[npi_prof_class_Cd]],T_NPI_REF[Code],0))</f>
        <v>Obstetrics &amp; Gynecology</v>
      </c>
      <c r="J729">
        <f>INDEX(T_NPI_REF[Specialization],MATCH(T_PROF[[#This Row],[npi_prof_class_Cd]],T_NPI_REF[Code],0))</f>
        <v>0</v>
      </c>
    </row>
    <row r="730" spans="1:10" x14ac:dyDescent="0.35">
      <c r="A730">
        <v>0</v>
      </c>
      <c r="B730">
        <v>1780757294</v>
      </c>
      <c r="C730" t="s">
        <v>351</v>
      </c>
      <c r="D730">
        <v>2020</v>
      </c>
      <c r="E730">
        <v>1</v>
      </c>
      <c r="F730">
        <v>1</v>
      </c>
      <c r="G730">
        <v>1</v>
      </c>
      <c r="H730">
        <v>1720.75</v>
      </c>
      <c r="I730" t="str">
        <f>INDEX(T_NPI_REF[Classification],MATCH(T_PROF[[#This Row],[npi_prof_class_Cd]],T_NPI_REF[Code],0))</f>
        <v>Obstetrics &amp; Gynecology</v>
      </c>
      <c r="J730">
        <f>INDEX(T_NPI_REF[Specialization],MATCH(T_PROF[[#This Row],[npi_prof_class_Cd]],T_NPI_REF[Code],0))</f>
        <v>0</v>
      </c>
    </row>
    <row r="731" spans="1:10" x14ac:dyDescent="0.35">
      <c r="A731">
        <v>1</v>
      </c>
      <c r="B731">
        <v>1033371166</v>
      </c>
      <c r="C731" t="s">
        <v>389</v>
      </c>
      <c r="D731">
        <v>2020</v>
      </c>
      <c r="E731">
        <v>9</v>
      </c>
      <c r="F731">
        <v>9</v>
      </c>
      <c r="G731">
        <v>9</v>
      </c>
      <c r="H731">
        <v>17222.669999999998</v>
      </c>
      <c r="I731" t="str">
        <f>INDEX(T_NPI_REF[Classification],MATCH(T_PROF[[#This Row],[npi_prof_class_Cd]],T_NPI_REF[Code],0))</f>
        <v>Internal Medicine</v>
      </c>
      <c r="J731" t="str">
        <f>INDEX(T_NPI_REF[Specialization],MATCH(T_PROF[[#This Row],[npi_prof_class_Cd]],T_NPI_REF[Code],0))</f>
        <v>Endocrinology, Diabetes &amp; Metabolism</v>
      </c>
    </row>
    <row r="732" spans="1:10" x14ac:dyDescent="0.35">
      <c r="A732">
        <v>0</v>
      </c>
      <c r="B732">
        <v>1790775583</v>
      </c>
      <c r="C732" t="s">
        <v>351</v>
      </c>
      <c r="D732">
        <v>2021</v>
      </c>
      <c r="E732">
        <v>1</v>
      </c>
      <c r="F732">
        <v>1</v>
      </c>
      <c r="G732">
        <v>1</v>
      </c>
      <c r="H732">
        <v>1720.75</v>
      </c>
      <c r="I732" t="str">
        <f>INDEX(T_NPI_REF[Classification],MATCH(T_PROF[[#This Row],[npi_prof_class_Cd]],T_NPI_REF[Code],0))</f>
        <v>Obstetrics &amp; Gynecology</v>
      </c>
      <c r="J732">
        <f>INDEX(T_NPI_REF[Specialization],MATCH(T_PROF[[#This Row],[npi_prof_class_Cd]],T_NPI_REF[Code],0))</f>
        <v>0</v>
      </c>
    </row>
    <row r="733" spans="1:10" x14ac:dyDescent="0.35">
      <c r="A733">
        <v>0</v>
      </c>
      <c r="B733">
        <v>1467431429</v>
      </c>
      <c r="C733" t="s">
        <v>351</v>
      </c>
      <c r="D733">
        <v>2019</v>
      </c>
      <c r="E733">
        <v>6</v>
      </c>
      <c r="F733">
        <v>6</v>
      </c>
      <c r="G733">
        <v>6</v>
      </c>
      <c r="H733">
        <v>2327.58</v>
      </c>
      <c r="I733" t="str">
        <f>INDEX(T_NPI_REF[Classification],MATCH(T_PROF[[#This Row],[npi_prof_class_Cd]],T_NPI_REF[Code],0))</f>
        <v>Obstetrics &amp; Gynecology</v>
      </c>
      <c r="J733">
        <f>INDEX(T_NPI_REF[Specialization],MATCH(T_PROF[[#This Row],[npi_prof_class_Cd]],T_NPI_REF[Code],0))</f>
        <v>0</v>
      </c>
    </row>
    <row r="734" spans="1:10" x14ac:dyDescent="0.35">
      <c r="A734">
        <v>0</v>
      </c>
      <c r="B734">
        <v>1154556884</v>
      </c>
      <c r="C734" t="s">
        <v>351</v>
      </c>
      <c r="D734">
        <v>2019</v>
      </c>
      <c r="E734">
        <v>2</v>
      </c>
      <c r="F734">
        <v>2</v>
      </c>
      <c r="G734">
        <v>2</v>
      </c>
      <c r="H734">
        <v>1720.75</v>
      </c>
      <c r="I734" t="str">
        <f>INDEX(T_NPI_REF[Classification],MATCH(T_PROF[[#This Row],[npi_prof_class_Cd]],T_NPI_REF[Code],0))</f>
        <v>Obstetrics &amp; Gynecology</v>
      </c>
      <c r="J734">
        <f>INDEX(T_NPI_REF[Specialization],MATCH(T_PROF[[#This Row],[npi_prof_class_Cd]],T_NPI_REF[Code],0))</f>
        <v>0</v>
      </c>
    </row>
    <row r="735" spans="1:10" x14ac:dyDescent="0.35">
      <c r="A735">
        <v>1</v>
      </c>
      <c r="B735">
        <v>1487971933</v>
      </c>
      <c r="C735" t="s">
        <v>357</v>
      </c>
      <c r="D735">
        <v>2020</v>
      </c>
      <c r="E735">
        <v>2</v>
      </c>
      <c r="F735">
        <v>2</v>
      </c>
      <c r="G735">
        <v>2</v>
      </c>
      <c r="H735">
        <v>8800</v>
      </c>
      <c r="I735" t="str">
        <f>INDEX(T_NPI_REF[Classification],MATCH(T_PROF[[#This Row],[npi_prof_class_Cd]],T_NPI_REF[Code],0))</f>
        <v>Advanced Practice Midwife</v>
      </c>
      <c r="J735">
        <f>INDEX(T_NPI_REF[Specialization],MATCH(T_PROF[[#This Row],[npi_prof_class_Cd]],T_NPI_REF[Code],0))</f>
        <v>0</v>
      </c>
    </row>
    <row r="736" spans="1:10" x14ac:dyDescent="0.35">
      <c r="A736">
        <v>0</v>
      </c>
      <c r="B736">
        <v>1841362316</v>
      </c>
      <c r="C736" t="s">
        <v>351</v>
      </c>
      <c r="D736">
        <v>2021</v>
      </c>
      <c r="E736">
        <v>2</v>
      </c>
      <c r="F736">
        <v>2</v>
      </c>
      <c r="G736">
        <v>2</v>
      </c>
      <c r="H736">
        <v>1720.75</v>
      </c>
      <c r="I736" t="str">
        <f>INDEX(T_NPI_REF[Classification],MATCH(T_PROF[[#This Row],[npi_prof_class_Cd]],T_NPI_REF[Code],0))</f>
        <v>Obstetrics &amp; Gynecology</v>
      </c>
      <c r="J736">
        <f>INDEX(T_NPI_REF[Specialization],MATCH(T_PROF[[#This Row],[npi_prof_class_Cd]],T_NPI_REF[Code],0))</f>
        <v>0</v>
      </c>
    </row>
    <row r="737" spans="1:10" x14ac:dyDescent="0.35">
      <c r="A737">
        <v>1</v>
      </c>
      <c r="B737">
        <v>1508855792</v>
      </c>
      <c r="C737" t="s">
        <v>351</v>
      </c>
      <c r="D737">
        <v>2020</v>
      </c>
      <c r="E737">
        <v>2</v>
      </c>
      <c r="F737">
        <v>2</v>
      </c>
      <c r="G737">
        <v>2</v>
      </c>
      <c r="H737">
        <v>1870.76</v>
      </c>
      <c r="I737" t="str">
        <f>INDEX(T_NPI_REF[Classification],MATCH(T_PROF[[#This Row],[npi_prof_class_Cd]],T_NPI_REF[Code],0))</f>
        <v>Obstetrics &amp; Gynecology</v>
      </c>
      <c r="J737">
        <f>INDEX(T_NPI_REF[Specialization],MATCH(T_PROF[[#This Row],[npi_prof_class_Cd]],T_NPI_REF[Code],0))</f>
        <v>0</v>
      </c>
    </row>
    <row r="738" spans="1:10" x14ac:dyDescent="0.35">
      <c r="A738">
        <v>0</v>
      </c>
      <c r="B738">
        <v>1518030873</v>
      </c>
      <c r="C738" t="s">
        <v>351</v>
      </c>
      <c r="D738">
        <v>2021</v>
      </c>
      <c r="E738">
        <v>2</v>
      </c>
      <c r="F738">
        <v>2</v>
      </c>
      <c r="G738">
        <v>2</v>
      </c>
      <c r="H738">
        <v>1720.75</v>
      </c>
      <c r="I738" t="str">
        <f>INDEX(T_NPI_REF[Classification],MATCH(T_PROF[[#This Row],[npi_prof_class_Cd]],T_NPI_REF[Code],0))</f>
        <v>Obstetrics &amp; Gynecology</v>
      </c>
      <c r="J738">
        <f>INDEX(T_NPI_REF[Specialization],MATCH(T_PROF[[#This Row],[npi_prof_class_Cd]],T_NPI_REF[Code],0))</f>
        <v>0</v>
      </c>
    </row>
    <row r="739" spans="1:10" x14ac:dyDescent="0.35">
      <c r="A739">
        <v>0</v>
      </c>
      <c r="B739">
        <v>1043672371</v>
      </c>
      <c r="C739" t="s">
        <v>351</v>
      </c>
      <c r="D739">
        <v>2021</v>
      </c>
      <c r="E739">
        <v>2</v>
      </c>
      <c r="F739">
        <v>2</v>
      </c>
      <c r="G739">
        <v>2</v>
      </c>
      <c r="H739">
        <v>3441.5</v>
      </c>
      <c r="I739" t="str">
        <f>INDEX(T_NPI_REF[Classification],MATCH(T_PROF[[#This Row],[npi_prof_class_Cd]],T_NPI_REF[Code],0))</f>
        <v>Obstetrics &amp; Gynecology</v>
      </c>
      <c r="J739">
        <f>INDEX(T_NPI_REF[Specialization],MATCH(T_PROF[[#This Row],[npi_prof_class_Cd]],T_NPI_REF[Code],0))</f>
        <v>0</v>
      </c>
    </row>
    <row r="740" spans="1:10" x14ac:dyDescent="0.35">
      <c r="A740">
        <v>1</v>
      </c>
      <c r="B740">
        <v>1740687458</v>
      </c>
      <c r="C740" t="s">
        <v>368</v>
      </c>
      <c r="D740">
        <v>2019</v>
      </c>
      <c r="E740">
        <v>1</v>
      </c>
      <c r="F740">
        <v>1</v>
      </c>
      <c r="G740">
        <v>1</v>
      </c>
      <c r="H740">
        <v>2695.16</v>
      </c>
      <c r="I740" t="str">
        <f>INDEX(T_NPI_REF[Classification],MATCH(T_PROF[[#This Row],[npi_prof_class_Cd]],T_NPI_REF[Code],0))</f>
        <v>Anesthesiology</v>
      </c>
      <c r="J740">
        <f>INDEX(T_NPI_REF[Specialization],MATCH(T_PROF[[#This Row],[npi_prof_class_Cd]],T_NPI_REF[Code],0))</f>
        <v>0</v>
      </c>
    </row>
    <row r="741" spans="1:10" x14ac:dyDescent="0.35">
      <c r="A741">
        <v>1</v>
      </c>
      <c r="B741">
        <v>1043394745</v>
      </c>
      <c r="C741" t="s">
        <v>353</v>
      </c>
      <c r="D741">
        <v>2021</v>
      </c>
      <c r="E741">
        <v>5</v>
      </c>
      <c r="F741">
        <v>5</v>
      </c>
      <c r="G741">
        <v>5</v>
      </c>
      <c r="H741">
        <v>8603.75</v>
      </c>
      <c r="I741" t="str">
        <f>INDEX(T_NPI_REF[Classification],MATCH(T_PROF[[#This Row],[npi_prof_class_Cd]],T_NPI_REF[Code],0))</f>
        <v>General Acute Care Hospital</v>
      </c>
      <c r="J741">
        <f>INDEX(T_NPI_REF[Specialization],MATCH(T_PROF[[#This Row],[npi_prof_class_Cd]],T_NPI_REF[Code],0))</f>
        <v>0</v>
      </c>
    </row>
    <row r="742" spans="1:10" x14ac:dyDescent="0.35">
      <c r="A742">
        <v>0</v>
      </c>
      <c r="B742">
        <v>1033475215</v>
      </c>
      <c r="C742" t="s">
        <v>351</v>
      </c>
      <c r="D742">
        <v>2019</v>
      </c>
      <c r="E742">
        <v>7</v>
      </c>
      <c r="F742">
        <v>7</v>
      </c>
      <c r="G742">
        <v>7</v>
      </c>
      <c r="H742">
        <v>5266.04</v>
      </c>
      <c r="I742" t="str">
        <f>INDEX(T_NPI_REF[Classification],MATCH(T_PROF[[#This Row],[npi_prof_class_Cd]],T_NPI_REF[Code],0))</f>
        <v>Obstetrics &amp; Gynecology</v>
      </c>
      <c r="J742">
        <f>INDEX(T_NPI_REF[Specialization],MATCH(T_PROF[[#This Row],[npi_prof_class_Cd]],T_NPI_REF[Code],0))</f>
        <v>0</v>
      </c>
    </row>
    <row r="743" spans="1:10" x14ac:dyDescent="0.35">
      <c r="A743">
        <v>1</v>
      </c>
      <c r="B743">
        <v>1891112520</v>
      </c>
      <c r="C743" t="s">
        <v>351</v>
      </c>
      <c r="D743">
        <v>2019</v>
      </c>
      <c r="E743">
        <v>6</v>
      </c>
      <c r="F743">
        <v>6</v>
      </c>
      <c r="G743">
        <v>6</v>
      </c>
      <c r="H743">
        <v>10106.85</v>
      </c>
      <c r="I743" t="str">
        <f>INDEX(T_NPI_REF[Classification],MATCH(T_PROF[[#This Row],[npi_prof_class_Cd]],T_NPI_REF[Code],0))</f>
        <v>Obstetrics &amp; Gynecology</v>
      </c>
      <c r="J743">
        <f>INDEX(T_NPI_REF[Specialization],MATCH(T_PROF[[#This Row],[npi_prof_class_Cd]],T_NPI_REF[Code],0))</f>
        <v>0</v>
      </c>
    </row>
    <row r="744" spans="1:10" x14ac:dyDescent="0.35">
      <c r="A744">
        <v>0</v>
      </c>
      <c r="B744">
        <v>1710977616</v>
      </c>
      <c r="C744" t="s">
        <v>351</v>
      </c>
      <c r="D744">
        <v>2019</v>
      </c>
      <c r="E744">
        <v>1</v>
      </c>
      <c r="F744">
        <v>1</v>
      </c>
      <c r="G744">
        <v>1</v>
      </c>
      <c r="H744">
        <v>596.04999999999995</v>
      </c>
      <c r="I744" t="str">
        <f>INDEX(T_NPI_REF[Classification],MATCH(T_PROF[[#This Row],[npi_prof_class_Cd]],T_NPI_REF[Code],0))</f>
        <v>Obstetrics &amp; Gynecology</v>
      </c>
      <c r="J744">
        <f>INDEX(T_NPI_REF[Specialization],MATCH(T_PROF[[#This Row],[npi_prof_class_Cd]],T_NPI_REF[Code],0))</f>
        <v>0</v>
      </c>
    </row>
    <row r="745" spans="1:10" x14ac:dyDescent="0.35">
      <c r="A745">
        <v>0</v>
      </c>
      <c r="B745">
        <v>1871599381</v>
      </c>
      <c r="C745" t="s">
        <v>351</v>
      </c>
      <c r="D745">
        <v>2021</v>
      </c>
      <c r="E745">
        <v>1</v>
      </c>
      <c r="F745">
        <v>1</v>
      </c>
      <c r="G745">
        <v>1</v>
      </c>
      <c r="H745">
        <v>1720.75</v>
      </c>
      <c r="I745" t="str">
        <f>INDEX(T_NPI_REF[Classification],MATCH(T_PROF[[#This Row],[npi_prof_class_Cd]],T_NPI_REF[Code],0))</f>
        <v>Obstetrics &amp; Gynecology</v>
      </c>
      <c r="J745">
        <f>INDEX(T_NPI_REF[Specialization],MATCH(T_PROF[[#This Row],[npi_prof_class_Cd]],T_NPI_REF[Code],0))</f>
        <v>0</v>
      </c>
    </row>
    <row r="746" spans="1:10" x14ac:dyDescent="0.35">
      <c r="A746">
        <v>0</v>
      </c>
      <c r="B746">
        <v>1982653457</v>
      </c>
      <c r="C746" t="s">
        <v>351</v>
      </c>
      <c r="D746">
        <v>2021</v>
      </c>
      <c r="E746">
        <v>1</v>
      </c>
      <c r="F746">
        <v>1</v>
      </c>
      <c r="G746">
        <v>1</v>
      </c>
      <c r="H746">
        <v>592.35</v>
      </c>
      <c r="I746" t="str">
        <f>INDEX(T_NPI_REF[Classification],MATCH(T_PROF[[#This Row],[npi_prof_class_Cd]],T_NPI_REF[Code],0))</f>
        <v>Obstetrics &amp; Gynecology</v>
      </c>
      <c r="J746">
        <f>INDEX(T_NPI_REF[Specialization],MATCH(T_PROF[[#This Row],[npi_prof_class_Cd]],T_NPI_REF[Code],0))</f>
        <v>0</v>
      </c>
    </row>
    <row r="747" spans="1:10" x14ac:dyDescent="0.35">
      <c r="A747">
        <v>1</v>
      </c>
      <c r="B747">
        <v>1811987456</v>
      </c>
      <c r="C747" t="s">
        <v>384</v>
      </c>
      <c r="D747">
        <v>2020</v>
      </c>
      <c r="E747">
        <v>54</v>
      </c>
      <c r="F747">
        <v>54</v>
      </c>
      <c r="G747">
        <v>54</v>
      </c>
      <c r="H747">
        <v>144938.31</v>
      </c>
      <c r="I747" t="str">
        <f>INDEX(T_NPI_REF[Classification],MATCH(T_PROF[[#This Row],[npi_prof_class_Cd]],T_NPI_REF[Code],0))</f>
        <v>Pathology</v>
      </c>
      <c r="J747" t="str">
        <f>INDEX(T_NPI_REF[Specialization],MATCH(T_PROF[[#This Row],[npi_prof_class_Cd]],T_NPI_REF[Code],0))</f>
        <v>Anatomic Pathology</v>
      </c>
    </row>
    <row r="748" spans="1:10" x14ac:dyDescent="0.35">
      <c r="A748">
        <v>1</v>
      </c>
      <c r="B748">
        <v>1982703302</v>
      </c>
      <c r="C748" t="s">
        <v>351</v>
      </c>
      <c r="D748">
        <v>2019</v>
      </c>
      <c r="E748">
        <v>3</v>
      </c>
      <c r="F748">
        <v>3</v>
      </c>
      <c r="G748">
        <v>3</v>
      </c>
      <c r="H748">
        <v>5252.71</v>
      </c>
      <c r="I748" t="str">
        <f>INDEX(T_NPI_REF[Classification],MATCH(T_PROF[[#This Row],[npi_prof_class_Cd]],T_NPI_REF[Code],0))</f>
        <v>Obstetrics &amp; Gynecology</v>
      </c>
      <c r="J748">
        <f>INDEX(T_NPI_REF[Specialization],MATCH(T_PROF[[#This Row],[npi_prof_class_Cd]],T_NPI_REF[Code],0))</f>
        <v>0</v>
      </c>
    </row>
    <row r="749" spans="1:10" x14ac:dyDescent="0.35">
      <c r="A749">
        <v>1</v>
      </c>
      <c r="B749">
        <v>1104097294</v>
      </c>
      <c r="C749" t="s">
        <v>366</v>
      </c>
      <c r="D749">
        <v>2021</v>
      </c>
      <c r="E749">
        <v>20</v>
      </c>
      <c r="F749">
        <v>20</v>
      </c>
      <c r="G749">
        <v>20</v>
      </c>
      <c r="H749">
        <v>24718.080000000002</v>
      </c>
      <c r="I749" t="str">
        <f>INDEX(T_NPI_REF[Classification],MATCH(T_PROF[[#This Row],[npi_prof_class_Cd]],T_NPI_REF[Code],0))</f>
        <v>Internal Medicine</v>
      </c>
      <c r="J749">
        <f>INDEX(T_NPI_REF[Specialization],MATCH(T_PROF[[#This Row],[npi_prof_class_Cd]],T_NPI_REF[Code],0))</f>
        <v>0</v>
      </c>
    </row>
    <row r="750" spans="1:10" x14ac:dyDescent="0.35">
      <c r="A750">
        <v>1</v>
      </c>
      <c r="B750">
        <v>1285826438</v>
      </c>
      <c r="C750" t="s">
        <v>366</v>
      </c>
      <c r="D750">
        <v>2021</v>
      </c>
      <c r="E750">
        <v>1149</v>
      </c>
      <c r="F750">
        <v>1149</v>
      </c>
      <c r="G750">
        <v>1135</v>
      </c>
      <c r="H750">
        <v>3332931.13</v>
      </c>
      <c r="I750" t="str">
        <f>INDEX(T_NPI_REF[Classification],MATCH(T_PROF[[#This Row],[npi_prof_class_Cd]],T_NPI_REF[Code],0))</f>
        <v>Internal Medicine</v>
      </c>
      <c r="J750">
        <f>INDEX(T_NPI_REF[Specialization],MATCH(T_PROF[[#This Row],[npi_prof_class_Cd]],T_NPI_REF[Code],0))</f>
        <v>0</v>
      </c>
    </row>
    <row r="751" spans="1:10" x14ac:dyDescent="0.35">
      <c r="A751">
        <v>1</v>
      </c>
      <c r="B751">
        <v>1154687572</v>
      </c>
      <c r="C751" t="s">
        <v>372</v>
      </c>
      <c r="D751">
        <v>2020</v>
      </c>
      <c r="E751">
        <v>43</v>
      </c>
      <c r="F751">
        <v>43</v>
      </c>
      <c r="G751">
        <v>42</v>
      </c>
      <c r="H751">
        <v>107931.72</v>
      </c>
      <c r="I751" t="str">
        <f>INDEX(T_NPI_REF[Classification],MATCH(T_PROF[[#This Row],[npi_prof_class_Cd]],T_NPI_REF[Code],0))</f>
        <v>Student in an Organized Health Care Education/Training Program</v>
      </c>
      <c r="J751">
        <f>INDEX(T_NPI_REF[Specialization],MATCH(T_PROF[[#This Row],[npi_prof_class_Cd]],T_NPI_REF[Code],0))</f>
        <v>0</v>
      </c>
    </row>
    <row r="752" spans="1:10" x14ac:dyDescent="0.35">
      <c r="A752">
        <v>1</v>
      </c>
      <c r="B752">
        <v>1497081962</v>
      </c>
      <c r="C752" t="s">
        <v>357</v>
      </c>
      <c r="D752">
        <v>2021</v>
      </c>
      <c r="E752">
        <v>1</v>
      </c>
      <c r="F752">
        <v>1</v>
      </c>
      <c r="G752">
        <v>1</v>
      </c>
      <c r="H752">
        <v>4400</v>
      </c>
      <c r="I752" t="str">
        <f>INDEX(T_NPI_REF[Classification],MATCH(T_PROF[[#This Row],[npi_prof_class_Cd]],T_NPI_REF[Code],0))</f>
        <v>Advanced Practice Midwife</v>
      </c>
      <c r="J752">
        <f>INDEX(T_NPI_REF[Specialization],MATCH(T_PROF[[#This Row],[npi_prof_class_Cd]],T_NPI_REF[Code],0))</f>
        <v>0</v>
      </c>
    </row>
    <row r="753" spans="1:10" x14ac:dyDescent="0.35">
      <c r="A753">
        <v>0</v>
      </c>
      <c r="B753">
        <v>1154764496</v>
      </c>
      <c r="C753" t="s">
        <v>351</v>
      </c>
      <c r="D753">
        <v>2021</v>
      </c>
      <c r="E753">
        <v>3</v>
      </c>
      <c r="F753">
        <v>3</v>
      </c>
      <c r="G753">
        <v>3</v>
      </c>
      <c r="H753">
        <v>3441.5</v>
      </c>
      <c r="I753" t="str">
        <f>INDEX(T_NPI_REF[Classification],MATCH(T_PROF[[#This Row],[npi_prof_class_Cd]],T_NPI_REF[Code],0))</f>
        <v>Obstetrics &amp; Gynecology</v>
      </c>
      <c r="J753">
        <f>INDEX(T_NPI_REF[Specialization],MATCH(T_PROF[[#This Row],[npi_prof_class_Cd]],T_NPI_REF[Code],0))</f>
        <v>0</v>
      </c>
    </row>
    <row r="754" spans="1:10" x14ac:dyDescent="0.35">
      <c r="A754">
        <v>1</v>
      </c>
      <c r="B754">
        <v>1194097857</v>
      </c>
      <c r="C754" t="s">
        <v>358</v>
      </c>
      <c r="D754">
        <v>2020</v>
      </c>
      <c r="E754">
        <v>3</v>
      </c>
      <c r="F754">
        <v>3</v>
      </c>
      <c r="G754">
        <v>3</v>
      </c>
      <c r="H754">
        <v>4280.72</v>
      </c>
      <c r="I754" t="str">
        <f>INDEX(T_NPI_REF[Classification],MATCH(T_PROF[[#This Row],[npi_prof_class_Cd]],T_NPI_REF[Code],0))</f>
        <v>Obstetrics &amp; Gynecology</v>
      </c>
      <c r="J754" t="str">
        <f>INDEX(T_NPI_REF[Specialization],MATCH(T_PROF[[#This Row],[npi_prof_class_Cd]],T_NPI_REF[Code],0))</f>
        <v>Gynecology</v>
      </c>
    </row>
    <row r="755" spans="1:10" x14ac:dyDescent="0.35">
      <c r="A755">
        <v>1</v>
      </c>
      <c r="B755">
        <v>1760570709</v>
      </c>
      <c r="C755" t="s">
        <v>351</v>
      </c>
      <c r="D755">
        <v>2019</v>
      </c>
      <c r="E755">
        <v>8</v>
      </c>
      <c r="F755">
        <v>8</v>
      </c>
      <c r="G755">
        <v>8</v>
      </c>
      <c r="H755">
        <v>28000</v>
      </c>
      <c r="I755" t="str">
        <f>INDEX(T_NPI_REF[Classification],MATCH(T_PROF[[#This Row],[npi_prof_class_Cd]],T_NPI_REF[Code],0))</f>
        <v>Obstetrics &amp; Gynecology</v>
      </c>
      <c r="J755">
        <f>INDEX(T_NPI_REF[Specialization],MATCH(T_PROF[[#This Row],[npi_prof_class_Cd]],T_NPI_REF[Code],0))</f>
        <v>0</v>
      </c>
    </row>
    <row r="756" spans="1:10" x14ac:dyDescent="0.35">
      <c r="A756">
        <v>1</v>
      </c>
      <c r="B756">
        <v>1437112083</v>
      </c>
      <c r="C756" t="s">
        <v>351</v>
      </c>
      <c r="D756">
        <v>2020</v>
      </c>
      <c r="E756">
        <v>4</v>
      </c>
      <c r="F756">
        <v>4</v>
      </c>
      <c r="G756">
        <v>4</v>
      </c>
      <c r="H756">
        <v>10720.75</v>
      </c>
      <c r="I756" t="str">
        <f>INDEX(T_NPI_REF[Classification],MATCH(T_PROF[[#This Row],[npi_prof_class_Cd]],T_NPI_REF[Code],0))</f>
        <v>Obstetrics &amp; Gynecology</v>
      </c>
      <c r="J756">
        <f>INDEX(T_NPI_REF[Specialization],MATCH(T_PROF[[#This Row],[npi_prof_class_Cd]],T_NPI_REF[Code],0))</f>
        <v>0</v>
      </c>
    </row>
    <row r="757" spans="1:10" x14ac:dyDescent="0.35">
      <c r="A757">
        <v>1</v>
      </c>
      <c r="B757">
        <v>1316128127</v>
      </c>
      <c r="C757" t="s">
        <v>351</v>
      </c>
      <c r="D757">
        <v>2019</v>
      </c>
      <c r="E757">
        <v>38</v>
      </c>
      <c r="F757">
        <v>38</v>
      </c>
      <c r="G757">
        <v>38</v>
      </c>
      <c r="H757">
        <v>60369.47</v>
      </c>
      <c r="I757" t="str">
        <f>INDEX(T_NPI_REF[Classification],MATCH(T_PROF[[#This Row],[npi_prof_class_Cd]],T_NPI_REF[Code],0))</f>
        <v>Obstetrics &amp; Gynecology</v>
      </c>
      <c r="J757">
        <f>INDEX(T_NPI_REF[Specialization],MATCH(T_PROF[[#This Row],[npi_prof_class_Cd]],T_NPI_REF[Code],0))</f>
        <v>0</v>
      </c>
    </row>
    <row r="758" spans="1:10" x14ac:dyDescent="0.35">
      <c r="A758">
        <v>1</v>
      </c>
      <c r="B758">
        <v>1073544748</v>
      </c>
      <c r="C758" t="s">
        <v>351</v>
      </c>
      <c r="D758">
        <v>2019</v>
      </c>
      <c r="E758">
        <v>13</v>
      </c>
      <c r="F758">
        <v>13</v>
      </c>
      <c r="G758">
        <v>11</v>
      </c>
      <c r="H758">
        <v>30591.42</v>
      </c>
      <c r="I758" t="str">
        <f>INDEX(T_NPI_REF[Classification],MATCH(T_PROF[[#This Row],[npi_prof_class_Cd]],T_NPI_REF[Code],0))</f>
        <v>Obstetrics &amp; Gynecology</v>
      </c>
      <c r="J758">
        <f>INDEX(T_NPI_REF[Specialization],MATCH(T_PROF[[#This Row],[npi_prof_class_Cd]],T_NPI_REF[Code],0))</f>
        <v>0</v>
      </c>
    </row>
    <row r="759" spans="1:10" x14ac:dyDescent="0.35">
      <c r="A759">
        <v>1</v>
      </c>
      <c r="B759">
        <v>1992020408</v>
      </c>
      <c r="C759" t="s">
        <v>351</v>
      </c>
      <c r="D759">
        <v>2020</v>
      </c>
      <c r="E759">
        <v>26</v>
      </c>
      <c r="F759">
        <v>26</v>
      </c>
      <c r="G759">
        <v>26</v>
      </c>
      <c r="H759">
        <v>45042.11</v>
      </c>
      <c r="I759" t="str">
        <f>INDEX(T_NPI_REF[Classification],MATCH(T_PROF[[#This Row],[npi_prof_class_Cd]],T_NPI_REF[Code],0))</f>
        <v>Obstetrics &amp; Gynecology</v>
      </c>
      <c r="J759">
        <f>INDEX(T_NPI_REF[Specialization],MATCH(T_PROF[[#This Row],[npi_prof_class_Cd]],T_NPI_REF[Code],0))</f>
        <v>0</v>
      </c>
    </row>
    <row r="760" spans="1:10" x14ac:dyDescent="0.35">
      <c r="A760">
        <v>0</v>
      </c>
      <c r="B760">
        <v>1992798037</v>
      </c>
      <c r="C760" t="s">
        <v>351</v>
      </c>
      <c r="D760">
        <v>2020</v>
      </c>
      <c r="E760">
        <v>1</v>
      </c>
      <c r="F760">
        <v>1</v>
      </c>
      <c r="G760">
        <v>1</v>
      </c>
      <c r="H760">
        <v>1720.75</v>
      </c>
      <c r="I760" t="str">
        <f>INDEX(T_NPI_REF[Classification],MATCH(T_PROF[[#This Row],[npi_prof_class_Cd]],T_NPI_REF[Code],0))</f>
        <v>Obstetrics &amp; Gynecology</v>
      </c>
      <c r="J760">
        <f>INDEX(T_NPI_REF[Specialization],MATCH(T_PROF[[#This Row],[npi_prof_class_Cd]],T_NPI_REF[Code],0))</f>
        <v>0</v>
      </c>
    </row>
    <row r="761" spans="1:10" x14ac:dyDescent="0.35">
      <c r="A761">
        <v>1</v>
      </c>
      <c r="B761">
        <v>1437231701</v>
      </c>
      <c r="C761" t="s">
        <v>351</v>
      </c>
      <c r="D761">
        <v>2021</v>
      </c>
      <c r="E761">
        <v>1</v>
      </c>
      <c r="F761">
        <v>1</v>
      </c>
      <c r="G761">
        <v>1</v>
      </c>
      <c r="H761">
        <v>3000</v>
      </c>
      <c r="I761" t="str">
        <f>INDEX(T_NPI_REF[Classification],MATCH(T_PROF[[#This Row],[npi_prof_class_Cd]],T_NPI_REF[Code],0))</f>
        <v>Obstetrics &amp; Gynecology</v>
      </c>
      <c r="J761">
        <f>INDEX(T_NPI_REF[Specialization],MATCH(T_PROF[[#This Row],[npi_prof_class_Cd]],T_NPI_REF[Code],0))</f>
        <v>0</v>
      </c>
    </row>
    <row r="762" spans="1:10" x14ac:dyDescent="0.35">
      <c r="A762">
        <v>1</v>
      </c>
      <c r="B762">
        <v>1639179328</v>
      </c>
      <c r="C762" t="s">
        <v>353</v>
      </c>
      <c r="D762">
        <v>2020</v>
      </c>
      <c r="E762">
        <v>1</v>
      </c>
      <c r="F762">
        <v>1</v>
      </c>
      <c r="G762">
        <v>1</v>
      </c>
      <c r="H762">
        <v>2910.89</v>
      </c>
      <c r="I762" t="str">
        <f>INDEX(T_NPI_REF[Classification],MATCH(T_PROF[[#This Row],[npi_prof_class_Cd]],T_NPI_REF[Code],0))</f>
        <v>General Acute Care Hospital</v>
      </c>
      <c r="J762">
        <f>INDEX(T_NPI_REF[Specialization],MATCH(T_PROF[[#This Row],[npi_prof_class_Cd]],T_NPI_REF[Code],0))</f>
        <v>0</v>
      </c>
    </row>
    <row r="763" spans="1:10" x14ac:dyDescent="0.35">
      <c r="A763">
        <v>1</v>
      </c>
      <c r="B763">
        <v>1770625600</v>
      </c>
      <c r="C763" t="s">
        <v>351</v>
      </c>
      <c r="D763">
        <v>2021</v>
      </c>
      <c r="E763">
        <v>62</v>
      </c>
      <c r="F763">
        <v>62</v>
      </c>
      <c r="G763">
        <v>62</v>
      </c>
      <c r="H763">
        <v>105760.15</v>
      </c>
      <c r="I763" t="str">
        <f>INDEX(T_NPI_REF[Classification],MATCH(T_PROF[[#This Row],[npi_prof_class_Cd]],T_NPI_REF[Code],0))</f>
        <v>Obstetrics &amp; Gynecology</v>
      </c>
      <c r="J763">
        <f>INDEX(T_NPI_REF[Specialization],MATCH(T_PROF[[#This Row],[npi_prof_class_Cd]],T_NPI_REF[Code],0))</f>
        <v>0</v>
      </c>
    </row>
    <row r="764" spans="1:10" x14ac:dyDescent="0.35">
      <c r="A764">
        <v>1</v>
      </c>
      <c r="B764">
        <v>1326446485</v>
      </c>
      <c r="C764" t="s">
        <v>362</v>
      </c>
      <c r="D764">
        <v>2021</v>
      </c>
      <c r="E764">
        <v>8</v>
      </c>
      <c r="F764">
        <v>8</v>
      </c>
      <c r="G764">
        <v>8</v>
      </c>
      <c r="H764">
        <v>14235.34</v>
      </c>
      <c r="I764" t="str">
        <f>INDEX(T_NPI_REF[Classification],MATCH(T_PROF[[#This Row],[npi_prof_class_Cd]],T_NPI_REF[Code],0))</f>
        <v>General Practice</v>
      </c>
      <c r="J764">
        <f>INDEX(T_NPI_REF[Specialization],MATCH(T_PROF[[#This Row],[npi_prof_class_Cd]],T_NPI_REF[Code],0))</f>
        <v>0</v>
      </c>
    </row>
    <row r="765" spans="1:10" x14ac:dyDescent="0.35">
      <c r="A765">
        <v>1</v>
      </c>
      <c r="B765">
        <v>1487722518</v>
      </c>
      <c r="C765" t="s">
        <v>351</v>
      </c>
      <c r="D765">
        <v>2021</v>
      </c>
      <c r="E765">
        <v>25</v>
      </c>
      <c r="F765">
        <v>25</v>
      </c>
      <c r="G765">
        <v>25</v>
      </c>
      <c r="H765">
        <v>43867.37</v>
      </c>
      <c r="I765" t="str">
        <f>INDEX(T_NPI_REF[Classification],MATCH(T_PROF[[#This Row],[npi_prof_class_Cd]],T_NPI_REF[Code],0))</f>
        <v>Obstetrics &amp; Gynecology</v>
      </c>
      <c r="J765">
        <f>INDEX(T_NPI_REF[Specialization],MATCH(T_PROF[[#This Row],[npi_prof_class_Cd]],T_NPI_REF[Code],0))</f>
        <v>0</v>
      </c>
    </row>
    <row r="766" spans="1:10" x14ac:dyDescent="0.35">
      <c r="A766">
        <v>0</v>
      </c>
      <c r="B766">
        <v>1699748970</v>
      </c>
      <c r="C766" t="s">
        <v>351</v>
      </c>
      <c r="D766">
        <v>2019</v>
      </c>
      <c r="E766">
        <v>1</v>
      </c>
      <c r="F766">
        <v>1</v>
      </c>
      <c r="G766">
        <v>1</v>
      </c>
      <c r="H766">
        <v>0</v>
      </c>
      <c r="I766" t="str">
        <f>INDEX(T_NPI_REF[Classification],MATCH(T_PROF[[#This Row],[npi_prof_class_Cd]],T_NPI_REF[Code],0))</f>
        <v>Obstetrics &amp; Gynecology</v>
      </c>
      <c r="J766">
        <f>INDEX(T_NPI_REF[Specialization],MATCH(T_PROF[[#This Row],[npi_prof_class_Cd]],T_NPI_REF[Code],0))</f>
        <v>0</v>
      </c>
    </row>
    <row r="767" spans="1:10" x14ac:dyDescent="0.35">
      <c r="A767">
        <v>0</v>
      </c>
      <c r="B767">
        <v>1811332927</v>
      </c>
      <c r="C767" t="s">
        <v>351</v>
      </c>
      <c r="D767">
        <v>2020</v>
      </c>
      <c r="E767">
        <v>1</v>
      </c>
      <c r="F767">
        <v>1</v>
      </c>
      <c r="G767">
        <v>1</v>
      </c>
      <c r="H767">
        <v>430.19</v>
      </c>
      <c r="I767" t="str">
        <f>INDEX(T_NPI_REF[Classification],MATCH(T_PROF[[#This Row],[npi_prof_class_Cd]],T_NPI_REF[Code],0))</f>
        <v>Obstetrics &amp; Gynecology</v>
      </c>
      <c r="J767">
        <f>INDEX(T_NPI_REF[Specialization],MATCH(T_PROF[[#This Row],[npi_prof_class_Cd]],T_NPI_REF[Code],0))</f>
        <v>0</v>
      </c>
    </row>
    <row r="768" spans="1:10" x14ac:dyDescent="0.35">
      <c r="A768">
        <v>0</v>
      </c>
      <c r="B768">
        <v>1639177637</v>
      </c>
      <c r="C768" t="s">
        <v>352</v>
      </c>
      <c r="D768">
        <v>2021</v>
      </c>
      <c r="E768">
        <v>5</v>
      </c>
      <c r="F768">
        <v>5</v>
      </c>
      <c r="G768">
        <v>5</v>
      </c>
      <c r="H768">
        <v>6883</v>
      </c>
      <c r="I768" t="str">
        <f>INDEX(T_NPI_REF[Classification],MATCH(T_PROF[[#This Row],[npi_prof_class_Cd]],T_NPI_REF[Code],0))</f>
        <v>Specialist</v>
      </c>
      <c r="J768">
        <f>INDEX(T_NPI_REF[Specialization],MATCH(T_PROF[[#This Row],[npi_prof_class_Cd]],T_NPI_REF[Code],0))</f>
        <v>0</v>
      </c>
    </row>
    <row r="769" spans="1:10" x14ac:dyDescent="0.35">
      <c r="A769">
        <v>1</v>
      </c>
      <c r="B769">
        <v>1386951762</v>
      </c>
      <c r="C769" t="s">
        <v>362</v>
      </c>
      <c r="D769">
        <v>2019</v>
      </c>
      <c r="E769">
        <v>13</v>
      </c>
      <c r="F769">
        <v>13</v>
      </c>
      <c r="G769">
        <v>13</v>
      </c>
      <c r="H769">
        <v>20390.89</v>
      </c>
      <c r="I769" t="str">
        <f>INDEX(T_NPI_REF[Classification],MATCH(T_PROF[[#This Row],[npi_prof_class_Cd]],T_NPI_REF[Code],0))</f>
        <v>General Practice</v>
      </c>
      <c r="J769">
        <f>INDEX(T_NPI_REF[Specialization],MATCH(T_PROF[[#This Row],[npi_prof_class_Cd]],T_NPI_REF[Code],0))</f>
        <v>0</v>
      </c>
    </row>
    <row r="770" spans="1:10" x14ac:dyDescent="0.35">
      <c r="A770">
        <v>0</v>
      </c>
      <c r="B770">
        <v>1497918890</v>
      </c>
      <c r="C770" t="s">
        <v>351</v>
      </c>
      <c r="D770">
        <v>2021</v>
      </c>
      <c r="E770">
        <v>1</v>
      </c>
      <c r="F770">
        <v>1</v>
      </c>
      <c r="G770">
        <v>1</v>
      </c>
      <c r="H770">
        <v>1720.75</v>
      </c>
      <c r="I770" t="str">
        <f>INDEX(T_NPI_REF[Classification],MATCH(T_PROF[[#This Row],[npi_prof_class_Cd]],T_NPI_REF[Code],0))</f>
        <v>Obstetrics &amp; Gynecology</v>
      </c>
      <c r="J770">
        <f>INDEX(T_NPI_REF[Specialization],MATCH(T_PROF[[#This Row],[npi_prof_class_Cd]],T_NPI_REF[Code],0))</f>
        <v>0</v>
      </c>
    </row>
    <row r="771" spans="1:10" x14ac:dyDescent="0.35">
      <c r="A771">
        <v>0</v>
      </c>
      <c r="B771">
        <v>1699852384</v>
      </c>
      <c r="C771" t="s">
        <v>351</v>
      </c>
      <c r="D771">
        <v>2020</v>
      </c>
      <c r="E771">
        <v>2</v>
      </c>
      <c r="F771">
        <v>2</v>
      </c>
      <c r="G771">
        <v>2</v>
      </c>
      <c r="H771">
        <v>1782.45</v>
      </c>
      <c r="I771" t="str">
        <f>INDEX(T_NPI_REF[Classification],MATCH(T_PROF[[#This Row],[npi_prof_class_Cd]],T_NPI_REF[Code],0))</f>
        <v>Obstetrics &amp; Gynecology</v>
      </c>
      <c r="J771">
        <f>INDEX(T_NPI_REF[Specialization],MATCH(T_PROF[[#This Row],[npi_prof_class_Cd]],T_NPI_REF[Code],0))</f>
        <v>0</v>
      </c>
    </row>
    <row r="772" spans="1:10" x14ac:dyDescent="0.35">
      <c r="A772">
        <v>1</v>
      </c>
      <c r="B772">
        <v>1124392212</v>
      </c>
      <c r="C772" t="s">
        <v>351</v>
      </c>
      <c r="D772">
        <v>2020</v>
      </c>
      <c r="E772">
        <v>5</v>
      </c>
      <c r="F772">
        <v>5</v>
      </c>
      <c r="G772">
        <v>5</v>
      </c>
      <c r="H772">
        <v>3200</v>
      </c>
      <c r="I772" t="str">
        <f>INDEX(T_NPI_REF[Classification],MATCH(T_PROF[[#This Row],[npi_prof_class_Cd]],T_NPI_REF[Code],0))</f>
        <v>Obstetrics &amp; Gynecology</v>
      </c>
      <c r="J772">
        <f>INDEX(T_NPI_REF[Specialization],MATCH(T_PROF[[#This Row],[npi_prof_class_Cd]],T_NPI_REF[Code],0))</f>
        <v>0</v>
      </c>
    </row>
    <row r="773" spans="1:10" x14ac:dyDescent="0.35">
      <c r="A773">
        <v>1</v>
      </c>
      <c r="B773">
        <v>1225025547</v>
      </c>
      <c r="C773" t="s">
        <v>356</v>
      </c>
      <c r="D773">
        <v>2021</v>
      </c>
      <c r="E773">
        <v>2</v>
      </c>
      <c r="F773">
        <v>2</v>
      </c>
      <c r="G773">
        <v>2</v>
      </c>
      <c r="H773">
        <v>0</v>
      </c>
      <c r="I773" t="str">
        <f>INDEX(T_NPI_REF[Classification],MATCH(T_PROF[[#This Row],[npi_prof_class_Cd]],T_NPI_REF[Code],0))</f>
        <v>Obstetrics &amp; Gynecology</v>
      </c>
      <c r="J773" t="str">
        <f>INDEX(T_NPI_REF[Specialization],MATCH(T_PROF[[#This Row],[npi_prof_class_Cd]],T_NPI_REF[Code],0))</f>
        <v>Maternal &amp; Fetal Medicine</v>
      </c>
    </row>
    <row r="774" spans="1:10" x14ac:dyDescent="0.35">
      <c r="A774">
        <v>1</v>
      </c>
      <c r="B774">
        <v>1184670465</v>
      </c>
      <c r="C774" t="s">
        <v>366</v>
      </c>
      <c r="D774">
        <v>2020</v>
      </c>
      <c r="E774">
        <v>54</v>
      </c>
      <c r="F774">
        <v>54</v>
      </c>
      <c r="G774">
        <v>54</v>
      </c>
      <c r="H774">
        <v>130619.59</v>
      </c>
      <c r="I774" t="str">
        <f>INDEX(T_NPI_REF[Classification],MATCH(T_PROF[[#This Row],[npi_prof_class_Cd]],T_NPI_REF[Code],0))</f>
        <v>Internal Medicine</v>
      </c>
      <c r="J774">
        <f>INDEX(T_NPI_REF[Specialization],MATCH(T_PROF[[#This Row],[npi_prof_class_Cd]],T_NPI_REF[Code],0))</f>
        <v>0</v>
      </c>
    </row>
    <row r="775" spans="1:10" x14ac:dyDescent="0.35">
      <c r="A775">
        <v>0</v>
      </c>
      <c r="B775">
        <v>1750323671</v>
      </c>
      <c r="C775" t="s">
        <v>351</v>
      </c>
      <c r="D775">
        <v>2020</v>
      </c>
      <c r="E775">
        <v>1</v>
      </c>
      <c r="F775">
        <v>1</v>
      </c>
      <c r="G775">
        <v>1</v>
      </c>
      <c r="H775">
        <v>0</v>
      </c>
      <c r="I775" t="str">
        <f>INDEX(T_NPI_REF[Classification],MATCH(T_PROF[[#This Row],[npi_prof_class_Cd]],T_NPI_REF[Code],0))</f>
        <v>Obstetrics &amp; Gynecology</v>
      </c>
      <c r="J775">
        <f>INDEX(T_NPI_REF[Specialization],MATCH(T_PROF[[#This Row],[npi_prof_class_Cd]],T_NPI_REF[Code],0))</f>
        <v>0</v>
      </c>
    </row>
    <row r="776" spans="1:10" x14ac:dyDescent="0.35">
      <c r="A776">
        <v>0</v>
      </c>
      <c r="B776">
        <v>1083970065</v>
      </c>
      <c r="C776" t="s">
        <v>351</v>
      </c>
      <c r="D776">
        <v>2021</v>
      </c>
      <c r="E776">
        <v>1</v>
      </c>
      <c r="F776">
        <v>1</v>
      </c>
      <c r="G776">
        <v>1</v>
      </c>
      <c r="H776">
        <v>50</v>
      </c>
      <c r="I776" t="str">
        <f>INDEX(T_NPI_REF[Classification],MATCH(T_PROF[[#This Row],[npi_prof_class_Cd]],T_NPI_REF[Code],0))</f>
        <v>Obstetrics &amp; Gynecology</v>
      </c>
      <c r="J776">
        <f>INDEX(T_NPI_REF[Specialization],MATCH(T_PROF[[#This Row],[npi_prof_class_Cd]],T_NPI_REF[Code],0))</f>
        <v>0</v>
      </c>
    </row>
    <row r="777" spans="1:10" x14ac:dyDescent="0.35">
      <c r="A777">
        <v>0</v>
      </c>
      <c r="B777">
        <v>1295746584</v>
      </c>
      <c r="C777" t="s">
        <v>374</v>
      </c>
      <c r="D777">
        <v>2019</v>
      </c>
      <c r="E777">
        <v>3</v>
      </c>
      <c r="F777">
        <v>3</v>
      </c>
      <c r="G777">
        <v>3</v>
      </c>
      <c r="H777">
        <v>1720.75</v>
      </c>
      <c r="I777" t="str">
        <f>INDEX(T_NPI_REF[Classification],MATCH(T_PROF[[#This Row],[npi_prof_class_Cd]],T_NPI_REF[Code],0))</f>
        <v>Legal Medicine</v>
      </c>
      <c r="J777">
        <f>INDEX(T_NPI_REF[Specialization],MATCH(T_PROF[[#This Row],[npi_prof_class_Cd]],T_NPI_REF[Code],0))</f>
        <v>0</v>
      </c>
    </row>
    <row r="778" spans="1:10" x14ac:dyDescent="0.35">
      <c r="A778">
        <v>1</v>
      </c>
      <c r="B778">
        <v>1588649503</v>
      </c>
      <c r="C778" t="s">
        <v>361</v>
      </c>
      <c r="D778">
        <v>2021</v>
      </c>
      <c r="E778">
        <v>10</v>
      </c>
      <c r="F778">
        <v>10</v>
      </c>
      <c r="G778">
        <v>10</v>
      </c>
      <c r="H778">
        <v>19760.98</v>
      </c>
      <c r="I778" t="str">
        <f>INDEX(T_NPI_REF[Classification],MATCH(T_PROF[[#This Row],[npi_prof_class_Cd]],T_NPI_REF[Code],0))</f>
        <v>Family Medicine</v>
      </c>
      <c r="J778">
        <f>INDEX(T_NPI_REF[Specialization],MATCH(T_PROF[[#This Row],[npi_prof_class_Cd]],T_NPI_REF[Code],0))</f>
        <v>0</v>
      </c>
    </row>
    <row r="779" spans="1:10" x14ac:dyDescent="0.35">
      <c r="A779">
        <v>1</v>
      </c>
      <c r="B779">
        <v>1003280546</v>
      </c>
      <c r="C779" t="s">
        <v>351</v>
      </c>
      <c r="D779">
        <v>2020</v>
      </c>
      <c r="E779">
        <v>1</v>
      </c>
      <c r="F779">
        <v>1</v>
      </c>
      <c r="G779">
        <v>1</v>
      </c>
      <c r="H779">
        <v>1720.75</v>
      </c>
      <c r="I779" t="str">
        <f>INDEX(T_NPI_REF[Classification],MATCH(T_PROF[[#This Row],[npi_prof_class_Cd]],T_NPI_REF[Code],0))</f>
        <v>Obstetrics &amp; Gynecology</v>
      </c>
      <c r="J779">
        <f>INDEX(T_NPI_REF[Specialization],MATCH(T_PROF[[#This Row],[npi_prof_class_Cd]],T_NPI_REF[Code],0))</f>
        <v>0</v>
      </c>
    </row>
    <row r="780" spans="1:10" x14ac:dyDescent="0.35">
      <c r="A780">
        <v>0</v>
      </c>
      <c r="B780">
        <v>1801968722</v>
      </c>
      <c r="C780" t="s">
        <v>351</v>
      </c>
      <c r="D780">
        <v>2019</v>
      </c>
      <c r="E780">
        <v>1</v>
      </c>
      <c r="F780">
        <v>1</v>
      </c>
      <c r="G780">
        <v>1</v>
      </c>
      <c r="H780">
        <v>886.57</v>
      </c>
      <c r="I780" t="str">
        <f>INDEX(T_NPI_REF[Classification],MATCH(T_PROF[[#This Row],[npi_prof_class_Cd]],T_NPI_REF[Code],0))</f>
        <v>Obstetrics &amp; Gynecology</v>
      </c>
      <c r="J780">
        <f>INDEX(T_NPI_REF[Specialization],MATCH(T_PROF[[#This Row],[npi_prof_class_Cd]],T_NPI_REF[Code],0))</f>
        <v>0</v>
      </c>
    </row>
    <row r="781" spans="1:10" x14ac:dyDescent="0.35">
      <c r="A781">
        <v>0</v>
      </c>
      <c r="B781">
        <v>1942344528</v>
      </c>
      <c r="C781" t="s">
        <v>358</v>
      </c>
      <c r="D781">
        <v>2019</v>
      </c>
      <c r="E781">
        <v>1</v>
      </c>
      <c r="F781">
        <v>1</v>
      </c>
      <c r="G781">
        <v>1</v>
      </c>
      <c r="H781">
        <v>75.42</v>
      </c>
      <c r="I781" t="str">
        <f>INDEX(T_NPI_REF[Classification],MATCH(T_PROF[[#This Row],[npi_prof_class_Cd]],T_NPI_REF[Code],0))</f>
        <v>Obstetrics &amp; Gynecology</v>
      </c>
      <c r="J781" t="str">
        <f>INDEX(T_NPI_REF[Specialization],MATCH(T_PROF[[#This Row],[npi_prof_class_Cd]],T_NPI_REF[Code],0))</f>
        <v>Gynecology</v>
      </c>
    </row>
    <row r="782" spans="1:10" x14ac:dyDescent="0.35">
      <c r="A782">
        <v>0</v>
      </c>
      <c r="B782">
        <v>1144272444</v>
      </c>
      <c r="C782" t="s">
        <v>354</v>
      </c>
      <c r="D782">
        <v>2020</v>
      </c>
      <c r="E782">
        <v>1</v>
      </c>
      <c r="F782">
        <v>1</v>
      </c>
      <c r="G782">
        <v>1</v>
      </c>
      <c r="H782">
        <v>0</v>
      </c>
      <c r="I782" t="str">
        <f>INDEX(T_NPI_REF[Classification],MATCH(T_PROF[[#This Row],[npi_prof_class_Cd]],T_NPI_REF[Code],0))</f>
        <v>Obstetrics &amp; Gynecology</v>
      </c>
      <c r="J782" t="str">
        <f>INDEX(T_NPI_REF[Specialization],MATCH(T_PROF[[#This Row],[npi_prof_class_Cd]],T_NPI_REF[Code],0))</f>
        <v>Obstetrics</v>
      </c>
    </row>
    <row r="783" spans="1:10" x14ac:dyDescent="0.35">
      <c r="A783">
        <v>1</v>
      </c>
      <c r="B783">
        <v>1043747835</v>
      </c>
      <c r="C783" t="s">
        <v>351</v>
      </c>
      <c r="D783">
        <v>2019</v>
      </c>
      <c r="E783">
        <v>9</v>
      </c>
      <c r="F783">
        <v>9</v>
      </c>
      <c r="G783">
        <v>6</v>
      </c>
      <c r="H783">
        <v>12237.6</v>
      </c>
      <c r="I783" t="str">
        <f>INDEX(T_NPI_REF[Classification],MATCH(T_PROF[[#This Row],[npi_prof_class_Cd]],T_NPI_REF[Code],0))</f>
        <v>Obstetrics &amp; Gynecology</v>
      </c>
      <c r="J783">
        <f>INDEX(T_NPI_REF[Specialization],MATCH(T_PROF[[#This Row],[npi_prof_class_Cd]],T_NPI_REF[Code],0))</f>
        <v>0</v>
      </c>
    </row>
    <row r="784" spans="1:10" x14ac:dyDescent="0.35">
      <c r="A784">
        <v>1</v>
      </c>
      <c r="B784">
        <v>1164443669</v>
      </c>
      <c r="C784" t="s">
        <v>351</v>
      </c>
      <c r="D784">
        <v>2021</v>
      </c>
      <c r="E784">
        <v>1</v>
      </c>
      <c r="F784">
        <v>1</v>
      </c>
      <c r="G784">
        <v>1</v>
      </c>
      <c r="H784">
        <v>3100</v>
      </c>
      <c r="I784" t="str">
        <f>INDEX(T_NPI_REF[Classification],MATCH(T_PROF[[#This Row],[npi_prof_class_Cd]],T_NPI_REF[Code],0))</f>
        <v>Obstetrics &amp; Gynecology</v>
      </c>
      <c r="J784">
        <f>INDEX(T_NPI_REF[Specialization],MATCH(T_PROF[[#This Row],[npi_prof_class_Cd]],T_NPI_REF[Code],0))</f>
        <v>0</v>
      </c>
    </row>
    <row r="785" spans="1:10" x14ac:dyDescent="0.35">
      <c r="A785">
        <v>0</v>
      </c>
      <c r="B785">
        <v>1699064691</v>
      </c>
      <c r="C785" t="s">
        <v>351</v>
      </c>
      <c r="D785">
        <v>2020</v>
      </c>
      <c r="E785">
        <v>1</v>
      </c>
      <c r="F785">
        <v>1</v>
      </c>
      <c r="G785">
        <v>1</v>
      </c>
      <c r="H785">
        <v>1720.75</v>
      </c>
      <c r="I785" t="str">
        <f>INDEX(T_NPI_REF[Classification],MATCH(T_PROF[[#This Row],[npi_prof_class_Cd]],T_NPI_REF[Code],0))</f>
        <v>Obstetrics &amp; Gynecology</v>
      </c>
      <c r="J785">
        <f>INDEX(T_NPI_REF[Specialization],MATCH(T_PROF[[#This Row],[npi_prof_class_Cd]],T_NPI_REF[Code],0))</f>
        <v>0</v>
      </c>
    </row>
    <row r="786" spans="1:10" x14ac:dyDescent="0.35">
      <c r="A786">
        <v>0</v>
      </c>
      <c r="B786">
        <v>1508158015</v>
      </c>
      <c r="C786" t="s">
        <v>351</v>
      </c>
      <c r="D786">
        <v>2019</v>
      </c>
      <c r="E786">
        <v>5</v>
      </c>
      <c r="F786">
        <v>5</v>
      </c>
      <c r="G786">
        <v>5</v>
      </c>
      <c r="H786">
        <v>6883</v>
      </c>
      <c r="I786" t="str">
        <f>INDEX(T_NPI_REF[Classification],MATCH(T_PROF[[#This Row],[npi_prof_class_Cd]],T_NPI_REF[Code],0))</f>
        <v>Obstetrics &amp; Gynecology</v>
      </c>
      <c r="J786">
        <f>INDEX(T_NPI_REF[Specialization],MATCH(T_PROF[[#This Row],[npi_prof_class_Cd]],T_NPI_REF[Code],0))</f>
        <v>0</v>
      </c>
    </row>
    <row r="787" spans="1:10" x14ac:dyDescent="0.35">
      <c r="A787">
        <v>0</v>
      </c>
      <c r="B787">
        <v>1568431369</v>
      </c>
      <c r="C787" t="s">
        <v>351</v>
      </c>
      <c r="D787">
        <v>2021</v>
      </c>
      <c r="E787">
        <v>4</v>
      </c>
      <c r="F787">
        <v>4</v>
      </c>
      <c r="G787">
        <v>4</v>
      </c>
      <c r="H787">
        <v>1720.75</v>
      </c>
      <c r="I787" t="str">
        <f>INDEX(T_NPI_REF[Classification],MATCH(T_PROF[[#This Row],[npi_prof_class_Cd]],T_NPI_REF[Code],0))</f>
        <v>Obstetrics &amp; Gynecology</v>
      </c>
      <c r="J787">
        <f>INDEX(T_NPI_REF[Specialization],MATCH(T_PROF[[#This Row],[npi_prof_class_Cd]],T_NPI_REF[Code],0))</f>
        <v>0</v>
      </c>
    </row>
    <row r="788" spans="1:10" x14ac:dyDescent="0.35">
      <c r="A788">
        <v>1</v>
      </c>
      <c r="B788">
        <v>1952893091</v>
      </c>
      <c r="C788" t="s">
        <v>363</v>
      </c>
      <c r="D788">
        <v>2019</v>
      </c>
      <c r="E788">
        <v>3</v>
      </c>
      <c r="F788">
        <v>3</v>
      </c>
      <c r="G788">
        <v>3</v>
      </c>
      <c r="H788">
        <v>5169.66</v>
      </c>
      <c r="I788" t="str">
        <f>INDEX(T_NPI_REF[Classification],MATCH(T_PROF[[#This Row],[npi_prof_class_Cd]],T_NPI_REF[Code],0))</f>
        <v>Clinic/Center</v>
      </c>
      <c r="J788" t="str">
        <f>INDEX(T_NPI_REF[Specialization],MATCH(T_PROF[[#This Row],[npi_prof_class_Cd]],T_NPI_REF[Code],0))</f>
        <v>Federally Qualified Health Center (FQHC)</v>
      </c>
    </row>
    <row r="789" spans="1:10" x14ac:dyDescent="0.35">
      <c r="A789">
        <v>1</v>
      </c>
      <c r="B789">
        <v>1831169432</v>
      </c>
      <c r="C789" t="s">
        <v>351</v>
      </c>
      <c r="D789">
        <v>2020</v>
      </c>
      <c r="E789">
        <v>2</v>
      </c>
      <c r="F789">
        <v>2</v>
      </c>
      <c r="G789">
        <v>2</v>
      </c>
      <c r="H789">
        <v>4175.7</v>
      </c>
      <c r="I789" t="str">
        <f>INDEX(T_NPI_REF[Classification],MATCH(T_PROF[[#This Row],[npi_prof_class_Cd]],T_NPI_REF[Code],0))</f>
        <v>Obstetrics &amp; Gynecology</v>
      </c>
      <c r="J789">
        <f>INDEX(T_NPI_REF[Specialization],MATCH(T_PROF[[#This Row],[npi_prof_class_Cd]],T_NPI_REF[Code],0))</f>
        <v>0</v>
      </c>
    </row>
    <row r="790" spans="1:10" x14ac:dyDescent="0.35">
      <c r="A790">
        <v>1</v>
      </c>
      <c r="B790">
        <v>1003355207</v>
      </c>
      <c r="C790" t="s">
        <v>361</v>
      </c>
      <c r="D790">
        <v>2020</v>
      </c>
      <c r="E790">
        <v>3</v>
      </c>
      <c r="F790">
        <v>3</v>
      </c>
      <c r="G790">
        <v>1</v>
      </c>
      <c r="H790">
        <v>2692.14</v>
      </c>
      <c r="I790" t="str">
        <f>INDEX(T_NPI_REF[Classification],MATCH(T_PROF[[#This Row],[npi_prof_class_Cd]],T_NPI_REF[Code],0))</f>
        <v>Family Medicine</v>
      </c>
      <c r="J790">
        <f>INDEX(T_NPI_REF[Specialization],MATCH(T_PROF[[#This Row],[npi_prof_class_Cd]],T_NPI_REF[Code],0))</f>
        <v>0</v>
      </c>
    </row>
    <row r="791" spans="1:10" x14ac:dyDescent="0.35">
      <c r="A791">
        <v>0</v>
      </c>
      <c r="B791">
        <v>1396896627</v>
      </c>
      <c r="C791" t="s">
        <v>351</v>
      </c>
      <c r="D791">
        <v>2020</v>
      </c>
      <c r="E791">
        <v>1</v>
      </c>
      <c r="F791">
        <v>1</v>
      </c>
      <c r="G791">
        <v>1</v>
      </c>
      <c r="H791">
        <v>0</v>
      </c>
      <c r="I791" t="str">
        <f>INDEX(T_NPI_REF[Classification],MATCH(T_PROF[[#This Row],[npi_prof_class_Cd]],T_NPI_REF[Code],0))</f>
        <v>Obstetrics &amp; Gynecology</v>
      </c>
      <c r="J791">
        <f>INDEX(T_NPI_REF[Specialization],MATCH(T_PROF[[#This Row],[npi_prof_class_Cd]],T_NPI_REF[Code],0))</f>
        <v>0</v>
      </c>
    </row>
    <row r="792" spans="1:10" x14ac:dyDescent="0.35">
      <c r="A792">
        <v>1</v>
      </c>
      <c r="B792">
        <v>1477703130</v>
      </c>
      <c r="C792" t="s">
        <v>351</v>
      </c>
      <c r="D792">
        <v>2020</v>
      </c>
      <c r="E792">
        <v>1</v>
      </c>
      <c r="F792">
        <v>1</v>
      </c>
      <c r="G792">
        <v>1</v>
      </c>
      <c r="H792">
        <v>1300</v>
      </c>
      <c r="I792" t="str">
        <f>INDEX(T_NPI_REF[Classification],MATCH(T_PROF[[#This Row],[npi_prof_class_Cd]],T_NPI_REF[Code],0))</f>
        <v>Obstetrics &amp; Gynecology</v>
      </c>
      <c r="J792">
        <f>INDEX(T_NPI_REF[Specialization],MATCH(T_PROF[[#This Row],[npi_prof_class_Cd]],T_NPI_REF[Code],0))</f>
        <v>0</v>
      </c>
    </row>
    <row r="793" spans="1:10" x14ac:dyDescent="0.35">
      <c r="A793">
        <v>1</v>
      </c>
      <c r="B793">
        <v>1255546446</v>
      </c>
      <c r="C793" t="s">
        <v>351</v>
      </c>
      <c r="D793">
        <v>2021</v>
      </c>
      <c r="E793">
        <v>24</v>
      </c>
      <c r="F793">
        <v>24</v>
      </c>
      <c r="G793">
        <v>24</v>
      </c>
      <c r="H793">
        <v>53511.8</v>
      </c>
      <c r="I793" t="str">
        <f>INDEX(T_NPI_REF[Classification],MATCH(T_PROF[[#This Row],[npi_prof_class_Cd]],T_NPI_REF[Code],0))</f>
        <v>Obstetrics &amp; Gynecology</v>
      </c>
      <c r="J793">
        <f>INDEX(T_NPI_REF[Specialization],MATCH(T_PROF[[#This Row],[npi_prof_class_Cd]],T_NPI_REF[Code],0))</f>
        <v>0</v>
      </c>
    </row>
    <row r="794" spans="1:10" x14ac:dyDescent="0.35">
      <c r="A794">
        <v>0</v>
      </c>
      <c r="B794">
        <v>1629045471</v>
      </c>
      <c r="C794" t="s">
        <v>351</v>
      </c>
      <c r="D794">
        <v>2019</v>
      </c>
      <c r="E794">
        <v>1</v>
      </c>
      <c r="F794">
        <v>1</v>
      </c>
      <c r="G794">
        <v>1</v>
      </c>
      <c r="H794">
        <v>1720.75</v>
      </c>
      <c r="I794" t="str">
        <f>INDEX(T_NPI_REF[Classification],MATCH(T_PROF[[#This Row],[npi_prof_class_Cd]],T_NPI_REF[Code],0))</f>
        <v>Obstetrics &amp; Gynecology</v>
      </c>
      <c r="J794">
        <f>INDEX(T_NPI_REF[Specialization],MATCH(T_PROF[[#This Row],[npi_prof_class_Cd]],T_NPI_REF[Code],0))</f>
        <v>0</v>
      </c>
    </row>
    <row r="795" spans="1:10" x14ac:dyDescent="0.35">
      <c r="A795">
        <v>0</v>
      </c>
      <c r="B795">
        <v>1811383987</v>
      </c>
      <c r="C795" t="s">
        <v>354</v>
      </c>
      <c r="D795">
        <v>2021</v>
      </c>
      <c r="E795">
        <v>1</v>
      </c>
      <c r="F795">
        <v>1</v>
      </c>
      <c r="G795">
        <v>1</v>
      </c>
      <c r="H795">
        <v>0</v>
      </c>
      <c r="I795" t="str">
        <f>INDEX(T_NPI_REF[Classification],MATCH(T_PROF[[#This Row],[npi_prof_class_Cd]],T_NPI_REF[Code],0))</f>
        <v>Obstetrics &amp; Gynecology</v>
      </c>
      <c r="J795" t="str">
        <f>INDEX(T_NPI_REF[Specialization],MATCH(T_PROF[[#This Row],[npi_prof_class_Cd]],T_NPI_REF[Code],0))</f>
        <v>Obstetrics</v>
      </c>
    </row>
    <row r="796" spans="1:10" x14ac:dyDescent="0.35">
      <c r="A796">
        <v>0</v>
      </c>
      <c r="B796">
        <v>1184716615</v>
      </c>
      <c r="C796" t="s">
        <v>351</v>
      </c>
      <c r="D796">
        <v>2020</v>
      </c>
      <c r="E796">
        <v>1</v>
      </c>
      <c r="F796">
        <v>1</v>
      </c>
      <c r="G796">
        <v>1</v>
      </c>
      <c r="H796">
        <v>0</v>
      </c>
      <c r="I796" t="str">
        <f>INDEX(T_NPI_REF[Classification],MATCH(T_PROF[[#This Row],[npi_prof_class_Cd]],T_NPI_REF[Code],0))</f>
        <v>Obstetrics &amp; Gynecology</v>
      </c>
      <c r="J796">
        <f>INDEX(T_NPI_REF[Specialization],MATCH(T_PROF[[#This Row],[npi_prof_class_Cd]],T_NPI_REF[Code],0))</f>
        <v>0</v>
      </c>
    </row>
    <row r="797" spans="1:10" x14ac:dyDescent="0.35">
      <c r="A797">
        <v>1</v>
      </c>
      <c r="B797">
        <v>1902386485</v>
      </c>
      <c r="C797" t="s">
        <v>383</v>
      </c>
      <c r="D797">
        <v>2021</v>
      </c>
      <c r="E797">
        <v>2</v>
      </c>
      <c r="F797">
        <v>2</v>
      </c>
      <c r="G797">
        <v>1</v>
      </c>
      <c r="H797">
        <v>0</v>
      </c>
      <c r="I797" t="str">
        <f>INDEX(T_NPI_REF[Classification],MATCH(T_PROF[[#This Row],[npi_prof_class_Cd]],T_NPI_REF[Code],0))</f>
        <v>Clinic/Center</v>
      </c>
      <c r="J797" t="str">
        <f>INDEX(T_NPI_REF[Specialization],MATCH(T_PROF[[#This Row],[npi_prof_class_Cd]],T_NPI_REF[Code],0))</f>
        <v>Primary Care</v>
      </c>
    </row>
    <row r="798" spans="1:10" x14ac:dyDescent="0.35">
      <c r="A798">
        <v>0</v>
      </c>
      <c r="B798">
        <v>1518909209</v>
      </c>
      <c r="C798" t="s">
        <v>351</v>
      </c>
      <c r="D798">
        <v>2020</v>
      </c>
      <c r="E798">
        <v>1</v>
      </c>
      <c r="F798">
        <v>1</v>
      </c>
      <c r="G798">
        <v>1</v>
      </c>
      <c r="H798">
        <v>538.87</v>
      </c>
      <c r="I798" t="str">
        <f>INDEX(T_NPI_REF[Classification],MATCH(T_PROF[[#This Row],[npi_prof_class_Cd]],T_NPI_REF[Code],0))</f>
        <v>Obstetrics &amp; Gynecology</v>
      </c>
      <c r="J798">
        <f>INDEX(T_NPI_REF[Specialization],MATCH(T_PROF[[#This Row],[npi_prof_class_Cd]],T_NPI_REF[Code],0))</f>
        <v>0</v>
      </c>
    </row>
    <row r="799" spans="1:10" x14ac:dyDescent="0.35">
      <c r="A799">
        <v>0</v>
      </c>
      <c r="B799">
        <v>1104118330</v>
      </c>
      <c r="C799" t="s">
        <v>351</v>
      </c>
      <c r="D799">
        <v>2019</v>
      </c>
      <c r="E799">
        <v>2</v>
      </c>
      <c r="F799">
        <v>2</v>
      </c>
      <c r="G799">
        <v>2</v>
      </c>
      <c r="H799">
        <v>1806.61</v>
      </c>
      <c r="I799" t="str">
        <f>INDEX(T_NPI_REF[Classification],MATCH(T_PROF[[#This Row],[npi_prof_class_Cd]],T_NPI_REF[Code],0))</f>
        <v>Obstetrics &amp; Gynecology</v>
      </c>
      <c r="J799">
        <f>INDEX(T_NPI_REF[Specialization],MATCH(T_PROF[[#This Row],[npi_prof_class_Cd]],T_NPI_REF[Code],0))</f>
        <v>0</v>
      </c>
    </row>
    <row r="800" spans="1:10" x14ac:dyDescent="0.35">
      <c r="A800">
        <v>0</v>
      </c>
      <c r="B800">
        <v>1992765424</v>
      </c>
      <c r="C800" t="s">
        <v>351</v>
      </c>
      <c r="D800">
        <v>2019</v>
      </c>
      <c r="E800">
        <v>1</v>
      </c>
      <c r="F800">
        <v>1</v>
      </c>
      <c r="G800">
        <v>1</v>
      </c>
      <c r="H800">
        <v>0</v>
      </c>
      <c r="I800" t="str">
        <f>INDEX(T_NPI_REF[Classification],MATCH(T_PROF[[#This Row],[npi_prof_class_Cd]],T_NPI_REF[Code],0))</f>
        <v>Obstetrics &amp; Gynecology</v>
      </c>
      <c r="J800">
        <f>INDEX(T_NPI_REF[Specialization],MATCH(T_PROF[[#This Row],[npi_prof_class_Cd]],T_NPI_REF[Code],0))</f>
        <v>0</v>
      </c>
    </row>
    <row r="801" spans="1:10" x14ac:dyDescent="0.35">
      <c r="A801">
        <v>1</v>
      </c>
      <c r="B801">
        <v>1023437969</v>
      </c>
      <c r="C801" t="s">
        <v>351</v>
      </c>
      <c r="D801">
        <v>2019</v>
      </c>
      <c r="E801">
        <v>1</v>
      </c>
      <c r="F801">
        <v>1</v>
      </c>
      <c r="G801">
        <v>1</v>
      </c>
      <c r="H801">
        <v>1300</v>
      </c>
      <c r="I801" t="str">
        <f>INDEX(T_NPI_REF[Classification],MATCH(T_PROF[[#This Row],[npi_prof_class_Cd]],T_NPI_REF[Code],0))</f>
        <v>Obstetrics &amp; Gynecology</v>
      </c>
      <c r="J801">
        <f>INDEX(T_NPI_REF[Specialization],MATCH(T_PROF[[#This Row],[npi_prof_class_Cd]],T_NPI_REF[Code],0))</f>
        <v>0</v>
      </c>
    </row>
    <row r="802" spans="1:10" x14ac:dyDescent="0.35">
      <c r="A802">
        <v>1</v>
      </c>
      <c r="B802">
        <v>1962803585</v>
      </c>
      <c r="C802" t="s">
        <v>367</v>
      </c>
      <c r="D802">
        <v>2020</v>
      </c>
      <c r="E802">
        <v>9</v>
      </c>
      <c r="F802">
        <v>9</v>
      </c>
      <c r="G802">
        <v>8</v>
      </c>
      <c r="H802">
        <v>28037.200000000001</v>
      </c>
      <c r="I802" t="str">
        <f>INDEX(T_NPI_REF[Classification],MATCH(T_PROF[[#This Row],[npi_prof_class_Cd]],T_NPI_REF[Code],0))</f>
        <v>Midwife</v>
      </c>
      <c r="J802">
        <f>INDEX(T_NPI_REF[Specialization],MATCH(T_PROF[[#This Row],[npi_prof_class_Cd]],T_NPI_REF[Code],0))</f>
        <v>0</v>
      </c>
    </row>
    <row r="803" spans="1:10" x14ac:dyDescent="0.35">
      <c r="A803">
        <v>1</v>
      </c>
      <c r="B803">
        <v>1568550531</v>
      </c>
      <c r="C803" t="s">
        <v>351</v>
      </c>
      <c r="D803">
        <v>2020</v>
      </c>
      <c r="E803">
        <v>5</v>
      </c>
      <c r="F803">
        <v>5</v>
      </c>
      <c r="G803">
        <v>5</v>
      </c>
      <c r="H803">
        <v>17447.5</v>
      </c>
      <c r="I803" t="str">
        <f>INDEX(T_NPI_REF[Classification],MATCH(T_PROF[[#This Row],[npi_prof_class_Cd]],T_NPI_REF[Code],0))</f>
        <v>Obstetrics &amp; Gynecology</v>
      </c>
      <c r="J803">
        <f>INDEX(T_NPI_REF[Specialization],MATCH(T_PROF[[#This Row],[npi_prof_class_Cd]],T_NPI_REF[Code],0))</f>
        <v>0</v>
      </c>
    </row>
    <row r="804" spans="1:10" x14ac:dyDescent="0.35">
      <c r="A804">
        <v>0</v>
      </c>
      <c r="B804">
        <v>1518993294</v>
      </c>
      <c r="C804" t="s">
        <v>351</v>
      </c>
      <c r="D804">
        <v>2019</v>
      </c>
      <c r="E804">
        <v>1</v>
      </c>
      <c r="F804">
        <v>1</v>
      </c>
      <c r="G804">
        <v>1</v>
      </c>
      <c r="H804">
        <v>929.35</v>
      </c>
      <c r="I804" t="str">
        <f>INDEX(T_NPI_REF[Classification],MATCH(T_PROF[[#This Row],[npi_prof_class_Cd]],T_NPI_REF[Code],0))</f>
        <v>Obstetrics &amp; Gynecology</v>
      </c>
      <c r="J804">
        <f>INDEX(T_NPI_REF[Specialization],MATCH(T_PROF[[#This Row],[npi_prof_class_Cd]],T_NPI_REF[Code],0))</f>
        <v>0</v>
      </c>
    </row>
    <row r="805" spans="1:10" x14ac:dyDescent="0.35">
      <c r="A805">
        <v>1</v>
      </c>
      <c r="B805">
        <v>1023121704</v>
      </c>
      <c r="C805" t="s">
        <v>351</v>
      </c>
      <c r="D805">
        <v>2019</v>
      </c>
      <c r="E805">
        <v>29</v>
      </c>
      <c r="F805">
        <v>29</v>
      </c>
      <c r="G805">
        <v>29</v>
      </c>
      <c r="H805">
        <v>59213.84</v>
      </c>
      <c r="I805" t="str">
        <f>INDEX(T_NPI_REF[Classification],MATCH(T_PROF[[#This Row],[npi_prof_class_Cd]],T_NPI_REF[Code],0))</f>
        <v>Obstetrics &amp; Gynecology</v>
      </c>
      <c r="J805">
        <f>INDEX(T_NPI_REF[Specialization],MATCH(T_PROF[[#This Row],[npi_prof_class_Cd]],T_NPI_REF[Code],0))</f>
        <v>0</v>
      </c>
    </row>
    <row r="806" spans="1:10" x14ac:dyDescent="0.35">
      <c r="A806">
        <v>1</v>
      </c>
      <c r="B806">
        <v>1023042173</v>
      </c>
      <c r="C806" t="s">
        <v>366</v>
      </c>
      <c r="D806">
        <v>2020</v>
      </c>
      <c r="E806">
        <v>2</v>
      </c>
      <c r="F806">
        <v>2</v>
      </c>
      <c r="G806">
        <v>2</v>
      </c>
      <c r="H806">
        <v>2855.44</v>
      </c>
      <c r="I806" t="str">
        <f>INDEX(T_NPI_REF[Classification],MATCH(T_PROF[[#This Row],[npi_prof_class_Cd]],T_NPI_REF[Code],0))</f>
        <v>Internal Medicine</v>
      </c>
      <c r="J806">
        <f>INDEX(T_NPI_REF[Specialization],MATCH(T_PROF[[#This Row],[npi_prof_class_Cd]],T_NPI_REF[Code],0))</f>
        <v>0</v>
      </c>
    </row>
    <row r="807" spans="1:10" x14ac:dyDescent="0.35">
      <c r="A807">
        <v>1</v>
      </c>
      <c r="B807">
        <v>1821372004</v>
      </c>
      <c r="C807" t="s">
        <v>351</v>
      </c>
      <c r="D807">
        <v>2019</v>
      </c>
      <c r="E807">
        <v>11</v>
      </c>
      <c r="F807">
        <v>11</v>
      </c>
      <c r="G807">
        <v>11</v>
      </c>
      <c r="H807">
        <v>38500</v>
      </c>
      <c r="I807" t="str">
        <f>INDEX(T_NPI_REF[Classification],MATCH(T_PROF[[#This Row],[npi_prof_class_Cd]],T_NPI_REF[Code],0))</f>
        <v>Obstetrics &amp; Gynecology</v>
      </c>
      <c r="J807">
        <f>INDEX(T_NPI_REF[Specialization],MATCH(T_PROF[[#This Row],[npi_prof_class_Cd]],T_NPI_REF[Code],0))</f>
        <v>0</v>
      </c>
    </row>
    <row r="808" spans="1:10" x14ac:dyDescent="0.35">
      <c r="A808">
        <v>1</v>
      </c>
      <c r="B808">
        <v>1942422902</v>
      </c>
      <c r="C808" t="s">
        <v>351</v>
      </c>
      <c r="D808">
        <v>2020</v>
      </c>
      <c r="E808">
        <v>3</v>
      </c>
      <c r="F808">
        <v>3</v>
      </c>
      <c r="G808">
        <v>3</v>
      </c>
      <c r="H808">
        <v>1811.21</v>
      </c>
      <c r="I808" t="str">
        <f>INDEX(T_NPI_REF[Classification],MATCH(T_PROF[[#This Row],[npi_prof_class_Cd]],T_NPI_REF[Code],0))</f>
        <v>Obstetrics &amp; Gynecology</v>
      </c>
      <c r="J808">
        <f>INDEX(T_NPI_REF[Specialization],MATCH(T_PROF[[#This Row],[npi_prof_class_Cd]],T_NPI_REF[Code],0))</f>
        <v>0</v>
      </c>
    </row>
    <row r="809" spans="1:10" x14ac:dyDescent="0.35">
      <c r="A809">
        <v>0</v>
      </c>
      <c r="B809">
        <v>1568572014</v>
      </c>
      <c r="C809" t="s">
        <v>351</v>
      </c>
      <c r="D809">
        <v>2020</v>
      </c>
      <c r="E809">
        <v>1</v>
      </c>
      <c r="F809">
        <v>1</v>
      </c>
      <c r="G809">
        <v>1</v>
      </c>
      <c r="H809">
        <v>1720.75</v>
      </c>
      <c r="I809" t="str">
        <f>INDEX(T_NPI_REF[Classification],MATCH(T_PROF[[#This Row],[npi_prof_class_Cd]],T_NPI_REF[Code],0))</f>
        <v>Obstetrics &amp; Gynecology</v>
      </c>
      <c r="J809">
        <f>INDEX(T_NPI_REF[Specialization],MATCH(T_PROF[[#This Row],[npi_prof_class_Cd]],T_NPI_REF[Code],0))</f>
        <v>0</v>
      </c>
    </row>
    <row r="810" spans="1:10" x14ac:dyDescent="0.35">
      <c r="A810">
        <v>1</v>
      </c>
      <c r="B810">
        <v>1780022772</v>
      </c>
      <c r="C810" t="s">
        <v>351</v>
      </c>
      <c r="D810">
        <v>2019</v>
      </c>
      <c r="E810">
        <v>3</v>
      </c>
      <c r="F810">
        <v>3</v>
      </c>
      <c r="G810">
        <v>2</v>
      </c>
      <c r="H810">
        <v>2841</v>
      </c>
      <c r="I810" t="str">
        <f>INDEX(T_NPI_REF[Classification],MATCH(T_PROF[[#This Row],[npi_prof_class_Cd]],T_NPI_REF[Code],0))</f>
        <v>Obstetrics &amp; Gynecology</v>
      </c>
      <c r="J810">
        <f>INDEX(T_NPI_REF[Specialization],MATCH(T_PROF[[#This Row],[npi_prof_class_Cd]],T_NPI_REF[Code],0))</f>
        <v>0</v>
      </c>
    </row>
    <row r="811" spans="1:10" x14ac:dyDescent="0.35">
      <c r="A811">
        <v>0</v>
      </c>
      <c r="B811">
        <v>1275844540</v>
      </c>
      <c r="C811" t="s">
        <v>351</v>
      </c>
      <c r="D811">
        <v>2020</v>
      </c>
      <c r="E811">
        <v>4</v>
      </c>
      <c r="F811">
        <v>4</v>
      </c>
      <c r="G811">
        <v>4</v>
      </c>
      <c r="H811">
        <v>3417.71</v>
      </c>
      <c r="I811" t="str">
        <f>INDEX(T_NPI_REF[Classification],MATCH(T_PROF[[#This Row],[npi_prof_class_Cd]],T_NPI_REF[Code],0))</f>
        <v>Obstetrics &amp; Gynecology</v>
      </c>
      <c r="J811">
        <f>INDEX(T_NPI_REF[Specialization],MATCH(T_PROF[[#This Row],[npi_prof_class_Cd]],T_NPI_REF[Code],0))</f>
        <v>0</v>
      </c>
    </row>
    <row r="812" spans="1:10" x14ac:dyDescent="0.35">
      <c r="A812">
        <v>1</v>
      </c>
      <c r="B812">
        <v>1932143153</v>
      </c>
      <c r="C812" t="s">
        <v>367</v>
      </c>
      <c r="D812">
        <v>2021</v>
      </c>
      <c r="E812">
        <v>82</v>
      </c>
      <c r="F812">
        <v>82</v>
      </c>
      <c r="G812">
        <v>82</v>
      </c>
      <c r="H812">
        <v>154175.20000000001</v>
      </c>
      <c r="I812" t="str">
        <f>INDEX(T_NPI_REF[Classification],MATCH(T_PROF[[#This Row],[npi_prof_class_Cd]],T_NPI_REF[Code],0))</f>
        <v>Midwife</v>
      </c>
      <c r="J812">
        <f>INDEX(T_NPI_REF[Specialization],MATCH(T_PROF[[#This Row],[npi_prof_class_Cd]],T_NPI_REF[Code],0))</f>
        <v>0</v>
      </c>
    </row>
    <row r="813" spans="1:10" x14ac:dyDescent="0.35">
      <c r="A813">
        <v>1</v>
      </c>
      <c r="B813">
        <v>1659856490</v>
      </c>
      <c r="C813" t="s">
        <v>354</v>
      </c>
      <c r="D813">
        <v>2019</v>
      </c>
      <c r="E813">
        <v>3</v>
      </c>
      <c r="F813">
        <v>3</v>
      </c>
      <c r="G813">
        <v>3</v>
      </c>
      <c r="H813">
        <v>9200</v>
      </c>
      <c r="I813" t="str">
        <f>INDEX(T_NPI_REF[Classification],MATCH(T_PROF[[#This Row],[npi_prof_class_Cd]],T_NPI_REF[Code],0))</f>
        <v>Obstetrics &amp; Gynecology</v>
      </c>
      <c r="J813" t="str">
        <f>INDEX(T_NPI_REF[Specialization],MATCH(T_PROF[[#This Row],[npi_prof_class_Cd]],T_NPI_REF[Code],0))</f>
        <v>Obstetrics</v>
      </c>
    </row>
    <row r="814" spans="1:10" x14ac:dyDescent="0.35">
      <c r="A814">
        <v>1</v>
      </c>
      <c r="B814">
        <v>1538435987</v>
      </c>
      <c r="C814" t="s">
        <v>351</v>
      </c>
      <c r="D814">
        <v>2021</v>
      </c>
      <c r="E814">
        <v>2</v>
      </c>
      <c r="F814">
        <v>2</v>
      </c>
      <c r="G814">
        <v>2</v>
      </c>
      <c r="H814">
        <v>4665.9399999999996</v>
      </c>
      <c r="I814" t="str">
        <f>INDEX(T_NPI_REF[Classification],MATCH(T_PROF[[#This Row],[npi_prof_class_Cd]],T_NPI_REF[Code],0))</f>
        <v>Obstetrics &amp; Gynecology</v>
      </c>
      <c r="J814">
        <f>INDEX(T_NPI_REF[Specialization],MATCH(T_PROF[[#This Row],[npi_prof_class_Cd]],T_NPI_REF[Code],0))</f>
        <v>0</v>
      </c>
    </row>
    <row r="815" spans="1:10" x14ac:dyDescent="0.35">
      <c r="A815">
        <v>0</v>
      </c>
      <c r="B815">
        <v>1770513889</v>
      </c>
      <c r="C815" t="s">
        <v>357</v>
      </c>
      <c r="D815">
        <v>2021</v>
      </c>
      <c r="E815">
        <v>1</v>
      </c>
      <c r="F815">
        <v>1</v>
      </c>
      <c r="G815">
        <v>1</v>
      </c>
      <c r="H815">
        <v>0</v>
      </c>
      <c r="I815" t="str">
        <f>INDEX(T_NPI_REF[Classification],MATCH(T_PROF[[#This Row],[npi_prof_class_Cd]],T_NPI_REF[Code],0))</f>
        <v>Advanced Practice Midwife</v>
      </c>
      <c r="J815">
        <f>INDEX(T_NPI_REF[Specialization],MATCH(T_PROF[[#This Row],[npi_prof_class_Cd]],T_NPI_REF[Code],0))</f>
        <v>0</v>
      </c>
    </row>
    <row r="816" spans="1:10" x14ac:dyDescent="0.35">
      <c r="A816">
        <v>0</v>
      </c>
      <c r="B816">
        <v>1598905390</v>
      </c>
      <c r="C816" t="s">
        <v>352</v>
      </c>
      <c r="D816">
        <v>2020</v>
      </c>
      <c r="E816">
        <v>1</v>
      </c>
      <c r="F816">
        <v>1</v>
      </c>
      <c r="G816">
        <v>1</v>
      </c>
      <c r="H816">
        <v>50</v>
      </c>
      <c r="I816" t="str">
        <f>INDEX(T_NPI_REF[Classification],MATCH(T_PROF[[#This Row],[npi_prof_class_Cd]],T_NPI_REF[Code],0))</f>
        <v>Specialist</v>
      </c>
      <c r="J816">
        <f>INDEX(T_NPI_REF[Specialization],MATCH(T_PROF[[#This Row],[npi_prof_class_Cd]],T_NPI_REF[Code],0))</f>
        <v>0</v>
      </c>
    </row>
    <row r="817" spans="1:10" x14ac:dyDescent="0.35">
      <c r="A817">
        <v>1</v>
      </c>
      <c r="B817">
        <v>1053552166</v>
      </c>
      <c r="C817" t="s">
        <v>367</v>
      </c>
      <c r="D817">
        <v>2019</v>
      </c>
      <c r="E817">
        <v>1</v>
      </c>
      <c r="F817">
        <v>1</v>
      </c>
      <c r="G817">
        <v>1</v>
      </c>
      <c r="H817">
        <v>4400</v>
      </c>
      <c r="I817" t="str">
        <f>INDEX(T_NPI_REF[Classification],MATCH(T_PROF[[#This Row],[npi_prof_class_Cd]],T_NPI_REF[Code],0))</f>
        <v>Midwife</v>
      </c>
      <c r="J817">
        <f>INDEX(T_NPI_REF[Specialization],MATCH(T_PROF[[#This Row],[npi_prof_class_Cd]],T_NPI_REF[Code],0))</f>
        <v>0</v>
      </c>
    </row>
    <row r="818" spans="1:10" x14ac:dyDescent="0.35">
      <c r="A818">
        <v>0</v>
      </c>
      <c r="B818">
        <v>1578902060</v>
      </c>
      <c r="C818" t="s">
        <v>351</v>
      </c>
      <c r="D818">
        <v>2021</v>
      </c>
      <c r="E818">
        <v>2</v>
      </c>
      <c r="F818">
        <v>2</v>
      </c>
      <c r="G818">
        <v>2</v>
      </c>
      <c r="H818">
        <v>0</v>
      </c>
      <c r="I818" t="str">
        <f>INDEX(T_NPI_REF[Classification],MATCH(T_PROF[[#This Row],[npi_prof_class_Cd]],T_NPI_REF[Code],0))</f>
        <v>Obstetrics &amp; Gynecology</v>
      </c>
      <c r="J818">
        <f>INDEX(T_NPI_REF[Specialization],MATCH(T_PROF[[#This Row],[npi_prof_class_Cd]],T_NPI_REF[Code],0))</f>
        <v>0</v>
      </c>
    </row>
    <row r="819" spans="1:10" x14ac:dyDescent="0.35">
      <c r="A819">
        <v>1</v>
      </c>
      <c r="B819">
        <v>1356412712</v>
      </c>
      <c r="C819" t="s">
        <v>361</v>
      </c>
      <c r="D819">
        <v>2021</v>
      </c>
      <c r="E819">
        <v>20</v>
      </c>
      <c r="F819">
        <v>20</v>
      </c>
      <c r="G819">
        <v>20</v>
      </c>
      <c r="H819">
        <v>37977.879999999997</v>
      </c>
      <c r="I819" t="str">
        <f>INDEX(T_NPI_REF[Classification],MATCH(T_PROF[[#This Row],[npi_prof_class_Cd]],T_NPI_REF[Code],0))</f>
        <v>Family Medicine</v>
      </c>
      <c r="J819">
        <f>INDEX(T_NPI_REF[Specialization],MATCH(T_PROF[[#This Row],[npi_prof_class_Cd]],T_NPI_REF[Code],0))</f>
        <v>0</v>
      </c>
    </row>
    <row r="820" spans="1:10" x14ac:dyDescent="0.35">
      <c r="A820">
        <v>1</v>
      </c>
      <c r="B820">
        <v>1972618494</v>
      </c>
      <c r="C820" t="s">
        <v>351</v>
      </c>
      <c r="D820">
        <v>2019</v>
      </c>
      <c r="E820">
        <v>7</v>
      </c>
      <c r="F820">
        <v>7</v>
      </c>
      <c r="G820">
        <v>7</v>
      </c>
      <c r="H820">
        <v>11110.26</v>
      </c>
      <c r="I820" t="str">
        <f>INDEX(T_NPI_REF[Classification],MATCH(T_PROF[[#This Row],[npi_prof_class_Cd]],T_NPI_REF[Code],0))</f>
        <v>Obstetrics &amp; Gynecology</v>
      </c>
      <c r="J820">
        <f>INDEX(T_NPI_REF[Specialization],MATCH(T_PROF[[#This Row],[npi_prof_class_Cd]],T_NPI_REF[Code],0))</f>
        <v>0</v>
      </c>
    </row>
    <row r="821" spans="1:10" x14ac:dyDescent="0.35">
      <c r="A821">
        <v>1</v>
      </c>
      <c r="B821">
        <v>1093907297</v>
      </c>
      <c r="C821" t="s">
        <v>351</v>
      </c>
      <c r="D821">
        <v>2019</v>
      </c>
      <c r="E821">
        <v>1</v>
      </c>
      <c r="F821">
        <v>1</v>
      </c>
      <c r="G821">
        <v>1</v>
      </c>
      <c r="H821">
        <v>2695.16</v>
      </c>
      <c r="I821" t="str">
        <f>INDEX(T_NPI_REF[Classification],MATCH(T_PROF[[#This Row],[npi_prof_class_Cd]],T_NPI_REF[Code],0))</f>
        <v>Obstetrics &amp; Gynecology</v>
      </c>
      <c r="J821">
        <f>INDEX(T_NPI_REF[Specialization],MATCH(T_PROF[[#This Row],[npi_prof_class_Cd]],T_NPI_REF[Code],0))</f>
        <v>0</v>
      </c>
    </row>
    <row r="822" spans="1:10" x14ac:dyDescent="0.35">
      <c r="A822">
        <v>1</v>
      </c>
      <c r="B822">
        <v>1952503476</v>
      </c>
      <c r="C822" t="s">
        <v>351</v>
      </c>
      <c r="D822">
        <v>2021</v>
      </c>
      <c r="E822">
        <v>3</v>
      </c>
      <c r="F822">
        <v>3</v>
      </c>
      <c r="G822">
        <v>3</v>
      </c>
      <c r="H822">
        <v>9600</v>
      </c>
      <c r="I822" t="str">
        <f>INDEX(T_NPI_REF[Classification],MATCH(T_PROF[[#This Row],[npi_prof_class_Cd]],T_NPI_REF[Code],0))</f>
        <v>Obstetrics &amp; Gynecology</v>
      </c>
      <c r="J822">
        <f>INDEX(T_NPI_REF[Specialization],MATCH(T_PROF[[#This Row],[npi_prof_class_Cd]],T_NPI_REF[Code],0))</f>
        <v>0</v>
      </c>
    </row>
    <row r="823" spans="1:10" x14ac:dyDescent="0.35">
      <c r="A823">
        <v>0</v>
      </c>
      <c r="B823">
        <v>1790741304</v>
      </c>
      <c r="C823" t="s">
        <v>351</v>
      </c>
      <c r="D823">
        <v>2021</v>
      </c>
      <c r="E823">
        <v>5</v>
      </c>
      <c r="F823">
        <v>5</v>
      </c>
      <c r="G823">
        <v>5</v>
      </c>
      <c r="H823">
        <v>8603.75</v>
      </c>
      <c r="I823" t="str">
        <f>INDEX(T_NPI_REF[Classification],MATCH(T_PROF[[#This Row],[npi_prof_class_Cd]],T_NPI_REF[Code],0))</f>
        <v>Obstetrics &amp; Gynecology</v>
      </c>
      <c r="J823">
        <f>INDEX(T_NPI_REF[Specialization],MATCH(T_PROF[[#This Row],[npi_prof_class_Cd]],T_NPI_REF[Code],0))</f>
        <v>0</v>
      </c>
    </row>
    <row r="824" spans="1:10" x14ac:dyDescent="0.35">
      <c r="A824">
        <v>1</v>
      </c>
      <c r="B824">
        <v>1023108156</v>
      </c>
      <c r="C824" t="s">
        <v>351</v>
      </c>
      <c r="D824">
        <v>2020</v>
      </c>
      <c r="E824">
        <v>5</v>
      </c>
      <c r="F824">
        <v>5</v>
      </c>
      <c r="G824">
        <v>5</v>
      </c>
      <c r="H824">
        <v>8603.75</v>
      </c>
      <c r="I824" t="str">
        <f>INDEX(T_NPI_REF[Classification],MATCH(T_PROF[[#This Row],[npi_prof_class_Cd]],T_NPI_REF[Code],0))</f>
        <v>Obstetrics &amp; Gynecology</v>
      </c>
      <c r="J824">
        <f>INDEX(T_NPI_REF[Specialization],MATCH(T_PROF[[#This Row],[npi_prof_class_Cd]],T_NPI_REF[Code],0))</f>
        <v>0</v>
      </c>
    </row>
    <row r="825" spans="1:10" x14ac:dyDescent="0.35">
      <c r="A825">
        <v>1</v>
      </c>
      <c r="B825">
        <v>1275891723</v>
      </c>
      <c r="C825" t="s">
        <v>351</v>
      </c>
      <c r="D825">
        <v>2020</v>
      </c>
      <c r="E825">
        <v>9</v>
      </c>
      <c r="F825">
        <v>9</v>
      </c>
      <c r="G825">
        <v>9</v>
      </c>
      <c r="H825">
        <v>25200</v>
      </c>
      <c r="I825" t="str">
        <f>INDEX(T_NPI_REF[Classification],MATCH(T_PROF[[#This Row],[npi_prof_class_Cd]],T_NPI_REF[Code],0))</f>
        <v>Obstetrics &amp; Gynecology</v>
      </c>
      <c r="J825">
        <f>INDEX(T_NPI_REF[Specialization],MATCH(T_PROF[[#This Row],[npi_prof_class_Cd]],T_NPI_REF[Code],0))</f>
        <v>0</v>
      </c>
    </row>
    <row r="826" spans="1:10" x14ac:dyDescent="0.35">
      <c r="A826">
        <v>1</v>
      </c>
      <c r="B826">
        <v>1497179303</v>
      </c>
      <c r="C826" t="s">
        <v>353</v>
      </c>
      <c r="D826">
        <v>2019</v>
      </c>
      <c r="E826">
        <v>2</v>
      </c>
      <c r="F826">
        <v>2</v>
      </c>
      <c r="G826">
        <v>1</v>
      </c>
      <c r="H826">
        <v>899.38</v>
      </c>
      <c r="I826" t="str">
        <f>INDEX(T_NPI_REF[Classification],MATCH(T_PROF[[#This Row],[npi_prof_class_Cd]],T_NPI_REF[Code],0))</f>
        <v>General Acute Care Hospital</v>
      </c>
      <c r="J826">
        <f>INDEX(T_NPI_REF[Specialization],MATCH(T_PROF[[#This Row],[npi_prof_class_Cd]],T_NPI_REF[Code],0))</f>
        <v>0</v>
      </c>
    </row>
    <row r="827" spans="1:10" x14ac:dyDescent="0.35">
      <c r="A827">
        <v>0</v>
      </c>
      <c r="B827">
        <v>1982047445</v>
      </c>
      <c r="C827" t="s">
        <v>351</v>
      </c>
      <c r="D827">
        <v>2020</v>
      </c>
      <c r="E827">
        <v>1</v>
      </c>
      <c r="F827">
        <v>1</v>
      </c>
      <c r="G827">
        <v>1</v>
      </c>
      <c r="H827">
        <v>1459.97</v>
      </c>
      <c r="I827" t="str">
        <f>INDEX(T_NPI_REF[Classification],MATCH(T_PROF[[#This Row],[npi_prof_class_Cd]],T_NPI_REF[Code],0))</f>
        <v>Obstetrics &amp; Gynecology</v>
      </c>
      <c r="J827">
        <f>INDEX(T_NPI_REF[Specialization],MATCH(T_PROF[[#This Row],[npi_prof_class_Cd]],T_NPI_REF[Code],0))</f>
        <v>0</v>
      </c>
    </row>
    <row r="828" spans="1:10" x14ac:dyDescent="0.35">
      <c r="A828">
        <v>0</v>
      </c>
      <c r="B828">
        <v>1427439017</v>
      </c>
      <c r="C828" t="s">
        <v>351</v>
      </c>
      <c r="D828">
        <v>2021</v>
      </c>
      <c r="E828">
        <v>1</v>
      </c>
      <c r="F828">
        <v>1</v>
      </c>
      <c r="G828">
        <v>1</v>
      </c>
      <c r="H828">
        <v>1720.75</v>
      </c>
      <c r="I828" t="str">
        <f>INDEX(T_NPI_REF[Classification],MATCH(T_PROF[[#This Row],[npi_prof_class_Cd]],T_NPI_REF[Code],0))</f>
        <v>Obstetrics &amp; Gynecology</v>
      </c>
      <c r="J828">
        <f>INDEX(T_NPI_REF[Specialization],MATCH(T_PROF[[#This Row],[npi_prof_class_Cd]],T_NPI_REF[Code],0))</f>
        <v>0</v>
      </c>
    </row>
    <row r="829" spans="1:10" x14ac:dyDescent="0.35">
      <c r="A829">
        <v>1</v>
      </c>
      <c r="B829">
        <v>1639390404</v>
      </c>
      <c r="C829" t="s">
        <v>351</v>
      </c>
      <c r="D829">
        <v>2019</v>
      </c>
      <c r="E829">
        <v>1</v>
      </c>
      <c r="F829">
        <v>1</v>
      </c>
      <c r="G829">
        <v>1</v>
      </c>
      <c r="H829">
        <v>2695.16</v>
      </c>
      <c r="I829" t="str">
        <f>INDEX(T_NPI_REF[Classification],MATCH(T_PROF[[#This Row],[npi_prof_class_Cd]],T_NPI_REF[Code],0))</f>
        <v>Obstetrics &amp; Gynecology</v>
      </c>
      <c r="J829">
        <f>INDEX(T_NPI_REF[Specialization],MATCH(T_PROF[[#This Row],[npi_prof_class_Cd]],T_NPI_REF[Code],0))</f>
        <v>0</v>
      </c>
    </row>
    <row r="830" spans="1:10" x14ac:dyDescent="0.35">
      <c r="A830">
        <v>1</v>
      </c>
      <c r="B830">
        <v>1255567418</v>
      </c>
      <c r="C830" t="s">
        <v>367</v>
      </c>
      <c r="D830">
        <v>2019</v>
      </c>
      <c r="E830">
        <v>14</v>
      </c>
      <c r="F830">
        <v>14</v>
      </c>
      <c r="G830">
        <v>14</v>
      </c>
      <c r="H830">
        <v>43535.7</v>
      </c>
      <c r="I830" t="str">
        <f>INDEX(T_NPI_REF[Classification],MATCH(T_PROF[[#This Row],[npi_prof_class_Cd]],T_NPI_REF[Code],0))</f>
        <v>Midwife</v>
      </c>
      <c r="J830">
        <f>INDEX(T_NPI_REF[Specialization],MATCH(T_PROF[[#This Row],[npi_prof_class_Cd]],T_NPI_REF[Code],0))</f>
        <v>0</v>
      </c>
    </row>
    <row r="831" spans="1:10" x14ac:dyDescent="0.35">
      <c r="A831">
        <v>1</v>
      </c>
      <c r="B831">
        <v>1326060369</v>
      </c>
      <c r="C831" t="s">
        <v>351</v>
      </c>
      <c r="D831">
        <v>2021</v>
      </c>
      <c r="E831">
        <v>17</v>
      </c>
      <c r="F831">
        <v>17</v>
      </c>
      <c r="G831">
        <v>17</v>
      </c>
      <c r="H831">
        <v>29252.75</v>
      </c>
      <c r="I831" t="str">
        <f>INDEX(T_NPI_REF[Classification],MATCH(T_PROF[[#This Row],[npi_prof_class_Cd]],T_NPI_REF[Code],0))</f>
        <v>Obstetrics &amp; Gynecology</v>
      </c>
      <c r="J831">
        <f>INDEX(T_NPI_REF[Specialization],MATCH(T_PROF[[#This Row],[npi_prof_class_Cd]],T_NPI_REF[Code],0))</f>
        <v>0</v>
      </c>
    </row>
    <row r="832" spans="1:10" x14ac:dyDescent="0.35">
      <c r="A832">
        <v>1</v>
      </c>
      <c r="B832">
        <v>1164428983</v>
      </c>
      <c r="C832" t="s">
        <v>351</v>
      </c>
      <c r="D832">
        <v>2019</v>
      </c>
      <c r="E832">
        <v>47</v>
      </c>
      <c r="F832">
        <v>47</v>
      </c>
      <c r="G832">
        <v>47</v>
      </c>
      <c r="H832">
        <v>95352.19</v>
      </c>
      <c r="I832" t="str">
        <f>INDEX(T_NPI_REF[Classification],MATCH(T_PROF[[#This Row],[npi_prof_class_Cd]],T_NPI_REF[Code],0))</f>
        <v>Obstetrics &amp; Gynecology</v>
      </c>
      <c r="J832">
        <f>INDEX(T_NPI_REF[Specialization],MATCH(T_PROF[[#This Row],[npi_prof_class_Cd]],T_NPI_REF[Code],0))</f>
        <v>0</v>
      </c>
    </row>
    <row r="833" spans="1:10" x14ac:dyDescent="0.35">
      <c r="A833">
        <v>1</v>
      </c>
      <c r="B833">
        <v>1295173482</v>
      </c>
      <c r="C833" t="s">
        <v>351</v>
      </c>
      <c r="D833">
        <v>2019</v>
      </c>
      <c r="E833">
        <v>1</v>
      </c>
      <c r="F833">
        <v>1</v>
      </c>
      <c r="G833">
        <v>1</v>
      </c>
      <c r="H833">
        <v>1720.75</v>
      </c>
      <c r="I833" t="str">
        <f>INDEX(T_NPI_REF[Classification],MATCH(T_PROF[[#This Row],[npi_prof_class_Cd]],T_NPI_REF[Code],0))</f>
        <v>Obstetrics &amp; Gynecology</v>
      </c>
      <c r="J833">
        <f>INDEX(T_NPI_REF[Specialization],MATCH(T_PROF[[#This Row],[npi_prof_class_Cd]],T_NPI_REF[Code],0))</f>
        <v>0</v>
      </c>
    </row>
    <row r="834" spans="1:10" x14ac:dyDescent="0.35">
      <c r="A834">
        <v>1</v>
      </c>
      <c r="B834">
        <v>1104836204</v>
      </c>
      <c r="C834" t="s">
        <v>351</v>
      </c>
      <c r="D834">
        <v>2020</v>
      </c>
      <c r="E834">
        <v>1</v>
      </c>
      <c r="F834">
        <v>1</v>
      </c>
      <c r="G834">
        <v>1</v>
      </c>
      <c r="H834">
        <v>1300</v>
      </c>
      <c r="I834" t="str">
        <f>INDEX(T_NPI_REF[Classification],MATCH(T_PROF[[#This Row],[npi_prof_class_Cd]],T_NPI_REF[Code],0))</f>
        <v>Obstetrics &amp; Gynecology</v>
      </c>
      <c r="J834">
        <f>INDEX(T_NPI_REF[Specialization],MATCH(T_PROF[[#This Row],[npi_prof_class_Cd]],T_NPI_REF[Code],0))</f>
        <v>0</v>
      </c>
    </row>
    <row r="835" spans="1:10" x14ac:dyDescent="0.35">
      <c r="A835">
        <v>1</v>
      </c>
      <c r="B835">
        <v>1487286944</v>
      </c>
      <c r="C835" t="s">
        <v>367</v>
      </c>
      <c r="D835">
        <v>2019</v>
      </c>
      <c r="E835">
        <v>2</v>
      </c>
      <c r="F835">
        <v>2</v>
      </c>
      <c r="G835">
        <v>1</v>
      </c>
      <c r="H835">
        <v>0</v>
      </c>
      <c r="I835" t="str">
        <f>INDEX(T_NPI_REF[Classification],MATCH(T_PROF[[#This Row],[npi_prof_class_Cd]],T_NPI_REF[Code],0))</f>
        <v>Midwife</v>
      </c>
      <c r="J835">
        <f>INDEX(T_NPI_REF[Specialization],MATCH(T_PROF[[#This Row],[npi_prof_class_Cd]],T_NPI_REF[Code],0))</f>
        <v>0</v>
      </c>
    </row>
    <row r="836" spans="1:10" x14ac:dyDescent="0.35">
      <c r="A836">
        <v>0</v>
      </c>
      <c r="B836">
        <v>1104138437</v>
      </c>
      <c r="C836" t="s">
        <v>357</v>
      </c>
      <c r="D836">
        <v>2019</v>
      </c>
      <c r="E836">
        <v>7</v>
      </c>
      <c r="F836">
        <v>7</v>
      </c>
      <c r="G836">
        <v>7</v>
      </c>
      <c r="H836">
        <v>8364.52</v>
      </c>
      <c r="I836" t="str">
        <f>INDEX(T_NPI_REF[Classification],MATCH(T_PROF[[#This Row],[npi_prof_class_Cd]],T_NPI_REF[Code],0))</f>
        <v>Advanced Practice Midwife</v>
      </c>
      <c r="J836">
        <f>INDEX(T_NPI_REF[Specialization],MATCH(T_PROF[[#This Row],[npi_prof_class_Cd]],T_NPI_REF[Code],0))</f>
        <v>0</v>
      </c>
    </row>
    <row r="837" spans="1:10" x14ac:dyDescent="0.35">
      <c r="A837">
        <v>1</v>
      </c>
      <c r="B837">
        <v>1689740425</v>
      </c>
      <c r="C837" t="s">
        <v>357</v>
      </c>
      <c r="D837">
        <v>2020</v>
      </c>
      <c r="E837">
        <v>2</v>
      </c>
      <c r="F837">
        <v>2</v>
      </c>
      <c r="G837">
        <v>1</v>
      </c>
      <c r="H837">
        <v>0</v>
      </c>
      <c r="I837" t="str">
        <f>INDEX(T_NPI_REF[Classification],MATCH(T_PROF[[#This Row],[npi_prof_class_Cd]],T_NPI_REF[Code],0))</f>
        <v>Advanced Practice Midwife</v>
      </c>
      <c r="J837">
        <f>INDEX(T_NPI_REF[Specialization],MATCH(T_PROF[[#This Row],[npi_prof_class_Cd]],T_NPI_REF[Code],0))</f>
        <v>0</v>
      </c>
    </row>
    <row r="838" spans="1:10" x14ac:dyDescent="0.35">
      <c r="A838">
        <v>1</v>
      </c>
      <c r="B838">
        <v>1700241015</v>
      </c>
      <c r="C838" t="s">
        <v>366</v>
      </c>
      <c r="D838">
        <v>2019</v>
      </c>
      <c r="E838">
        <v>1</v>
      </c>
      <c r="F838">
        <v>1</v>
      </c>
      <c r="G838">
        <v>1</v>
      </c>
      <c r="H838">
        <v>0</v>
      </c>
      <c r="I838" t="str">
        <f>INDEX(T_NPI_REF[Classification],MATCH(T_PROF[[#This Row],[npi_prof_class_Cd]],T_NPI_REF[Code],0))</f>
        <v>Internal Medicine</v>
      </c>
      <c r="J838">
        <f>INDEX(T_NPI_REF[Specialization],MATCH(T_PROF[[#This Row],[npi_prof_class_Cd]],T_NPI_REF[Code],0))</f>
        <v>0</v>
      </c>
    </row>
    <row r="839" spans="1:10" x14ac:dyDescent="0.35">
      <c r="A839">
        <v>0</v>
      </c>
      <c r="B839">
        <v>1053669127</v>
      </c>
      <c r="C839" t="s">
        <v>351</v>
      </c>
      <c r="D839">
        <v>2019</v>
      </c>
      <c r="E839">
        <v>2</v>
      </c>
      <c r="F839">
        <v>2</v>
      </c>
      <c r="G839">
        <v>2</v>
      </c>
      <c r="H839">
        <v>1827.01</v>
      </c>
      <c r="I839" t="str">
        <f>INDEX(T_NPI_REF[Classification],MATCH(T_PROF[[#This Row],[npi_prof_class_Cd]],T_NPI_REF[Code],0))</f>
        <v>Obstetrics &amp; Gynecology</v>
      </c>
      <c r="J839">
        <f>INDEX(T_NPI_REF[Specialization],MATCH(T_PROF[[#This Row],[npi_prof_class_Cd]],T_NPI_REF[Code],0))</f>
        <v>0</v>
      </c>
    </row>
    <row r="840" spans="1:10" x14ac:dyDescent="0.35">
      <c r="A840">
        <v>0</v>
      </c>
      <c r="B840">
        <v>1538479175</v>
      </c>
      <c r="C840" t="s">
        <v>351</v>
      </c>
      <c r="D840">
        <v>2020</v>
      </c>
      <c r="E840">
        <v>1</v>
      </c>
      <c r="F840">
        <v>1</v>
      </c>
      <c r="G840">
        <v>1</v>
      </c>
      <c r="H840">
        <v>0</v>
      </c>
      <c r="I840" t="str">
        <f>INDEX(T_NPI_REF[Classification],MATCH(T_PROF[[#This Row],[npi_prof_class_Cd]],T_NPI_REF[Code],0))</f>
        <v>Obstetrics &amp; Gynecology</v>
      </c>
      <c r="J840">
        <f>INDEX(T_NPI_REF[Specialization],MATCH(T_PROF[[#This Row],[npi_prof_class_Cd]],T_NPI_REF[Code],0))</f>
        <v>0</v>
      </c>
    </row>
    <row r="841" spans="1:10" x14ac:dyDescent="0.35">
      <c r="A841">
        <v>0</v>
      </c>
      <c r="B841">
        <v>1538273321</v>
      </c>
      <c r="C841" t="s">
        <v>356</v>
      </c>
      <c r="D841">
        <v>2021</v>
      </c>
      <c r="E841">
        <v>1</v>
      </c>
      <c r="F841">
        <v>1</v>
      </c>
      <c r="G841">
        <v>1</v>
      </c>
      <c r="H841">
        <v>0</v>
      </c>
      <c r="I841" t="str">
        <f>INDEX(T_NPI_REF[Classification],MATCH(T_PROF[[#This Row],[npi_prof_class_Cd]],T_NPI_REF[Code],0))</f>
        <v>Obstetrics &amp; Gynecology</v>
      </c>
      <c r="J841" t="str">
        <f>INDEX(T_NPI_REF[Specialization],MATCH(T_PROF[[#This Row],[npi_prof_class_Cd]],T_NPI_REF[Code],0))</f>
        <v>Maternal &amp; Fetal Medicine</v>
      </c>
    </row>
    <row r="842" spans="1:10" x14ac:dyDescent="0.35">
      <c r="A842">
        <v>1</v>
      </c>
      <c r="B842">
        <v>1922004050</v>
      </c>
      <c r="C842" t="s">
        <v>367</v>
      </c>
      <c r="D842">
        <v>2019</v>
      </c>
      <c r="E842">
        <v>73</v>
      </c>
      <c r="F842">
        <v>73</v>
      </c>
      <c r="G842">
        <v>73</v>
      </c>
      <c r="H842">
        <v>148100.21</v>
      </c>
      <c r="I842" t="str">
        <f>INDEX(T_NPI_REF[Classification],MATCH(T_PROF[[#This Row],[npi_prof_class_Cd]],T_NPI_REF[Code],0))</f>
        <v>Midwife</v>
      </c>
      <c r="J842">
        <f>INDEX(T_NPI_REF[Specialization],MATCH(T_PROF[[#This Row],[npi_prof_class_Cd]],T_NPI_REF[Code],0))</f>
        <v>0</v>
      </c>
    </row>
    <row r="843" spans="1:10" x14ac:dyDescent="0.35">
      <c r="A843">
        <v>1</v>
      </c>
      <c r="B843">
        <v>1801826680</v>
      </c>
      <c r="C843" t="s">
        <v>351</v>
      </c>
      <c r="D843">
        <v>2019</v>
      </c>
      <c r="E843">
        <v>8</v>
      </c>
      <c r="F843">
        <v>8</v>
      </c>
      <c r="G843">
        <v>8</v>
      </c>
      <c r="H843">
        <v>12721.44</v>
      </c>
      <c r="I843" t="str">
        <f>INDEX(T_NPI_REF[Classification],MATCH(T_PROF[[#This Row],[npi_prof_class_Cd]],T_NPI_REF[Code],0))</f>
        <v>Obstetrics &amp; Gynecology</v>
      </c>
      <c r="J843">
        <f>INDEX(T_NPI_REF[Specialization],MATCH(T_PROF[[#This Row],[npi_prof_class_Cd]],T_NPI_REF[Code],0))</f>
        <v>0</v>
      </c>
    </row>
    <row r="844" spans="1:10" x14ac:dyDescent="0.35">
      <c r="A844">
        <v>1</v>
      </c>
      <c r="B844">
        <v>1104809235</v>
      </c>
      <c r="C844" t="s">
        <v>351</v>
      </c>
      <c r="D844">
        <v>2020</v>
      </c>
      <c r="E844">
        <v>58</v>
      </c>
      <c r="F844">
        <v>58</v>
      </c>
      <c r="G844">
        <v>58</v>
      </c>
      <c r="H844">
        <v>137027.28</v>
      </c>
      <c r="I844" t="str">
        <f>INDEX(T_NPI_REF[Classification],MATCH(T_PROF[[#This Row],[npi_prof_class_Cd]],T_NPI_REF[Code],0))</f>
        <v>Obstetrics &amp; Gynecology</v>
      </c>
      <c r="J844">
        <f>INDEX(T_NPI_REF[Specialization],MATCH(T_PROF[[#This Row],[npi_prof_class_Cd]],T_NPI_REF[Code],0))</f>
        <v>0</v>
      </c>
    </row>
    <row r="845" spans="1:10" x14ac:dyDescent="0.35">
      <c r="A845">
        <v>1</v>
      </c>
      <c r="B845">
        <v>1659309615</v>
      </c>
      <c r="C845" t="s">
        <v>366</v>
      </c>
      <c r="D845">
        <v>2021</v>
      </c>
      <c r="E845">
        <v>6</v>
      </c>
      <c r="F845">
        <v>6</v>
      </c>
      <c r="G845">
        <v>5</v>
      </c>
      <c r="H845">
        <v>14569.26</v>
      </c>
      <c r="I845" t="str">
        <f>INDEX(T_NPI_REF[Classification],MATCH(T_PROF[[#This Row],[npi_prof_class_Cd]],T_NPI_REF[Code],0))</f>
        <v>Internal Medicine</v>
      </c>
      <c r="J845">
        <f>INDEX(T_NPI_REF[Specialization],MATCH(T_PROF[[#This Row],[npi_prof_class_Cd]],T_NPI_REF[Code],0))</f>
        <v>0</v>
      </c>
    </row>
    <row r="846" spans="1:10" x14ac:dyDescent="0.35">
      <c r="A846">
        <v>1</v>
      </c>
      <c r="B846">
        <v>1407219710</v>
      </c>
      <c r="C846" t="s">
        <v>351</v>
      </c>
      <c r="D846">
        <v>2021</v>
      </c>
      <c r="E846">
        <v>1</v>
      </c>
      <c r="F846">
        <v>1</v>
      </c>
      <c r="G846">
        <v>1</v>
      </c>
      <c r="H846">
        <v>0</v>
      </c>
      <c r="I846" t="str">
        <f>INDEX(T_NPI_REF[Classification],MATCH(T_PROF[[#This Row],[npi_prof_class_Cd]],T_NPI_REF[Code],0))</f>
        <v>Obstetrics &amp; Gynecology</v>
      </c>
      <c r="J846">
        <f>INDEX(T_NPI_REF[Specialization],MATCH(T_PROF[[#This Row],[npi_prof_class_Cd]],T_NPI_REF[Code],0))</f>
        <v>0</v>
      </c>
    </row>
    <row r="847" spans="1:10" x14ac:dyDescent="0.35">
      <c r="A847">
        <v>1</v>
      </c>
      <c r="B847">
        <v>1972604460</v>
      </c>
      <c r="C847" t="s">
        <v>353</v>
      </c>
      <c r="D847">
        <v>2019</v>
      </c>
      <c r="E847">
        <v>48</v>
      </c>
      <c r="F847">
        <v>48</v>
      </c>
      <c r="G847">
        <v>48</v>
      </c>
      <c r="H847">
        <v>91486.41</v>
      </c>
      <c r="I847" t="str">
        <f>INDEX(T_NPI_REF[Classification],MATCH(T_PROF[[#This Row],[npi_prof_class_Cd]],T_NPI_REF[Code],0))</f>
        <v>General Acute Care Hospital</v>
      </c>
      <c r="J847">
        <f>INDEX(T_NPI_REF[Specialization],MATCH(T_PROF[[#This Row],[npi_prof_class_Cd]],T_NPI_REF[Code],0))</f>
        <v>0</v>
      </c>
    </row>
    <row r="848" spans="1:10" x14ac:dyDescent="0.35">
      <c r="A848">
        <v>1</v>
      </c>
      <c r="B848">
        <v>1194776351</v>
      </c>
      <c r="C848" t="s">
        <v>353</v>
      </c>
      <c r="D848">
        <v>2021</v>
      </c>
      <c r="E848">
        <v>25</v>
      </c>
      <c r="F848">
        <v>25</v>
      </c>
      <c r="G848">
        <v>25</v>
      </c>
      <c r="H848">
        <v>51268.1</v>
      </c>
      <c r="I848" t="str">
        <f>INDEX(T_NPI_REF[Classification],MATCH(T_PROF[[#This Row],[npi_prof_class_Cd]],T_NPI_REF[Code],0))</f>
        <v>General Acute Care Hospital</v>
      </c>
      <c r="J848">
        <f>INDEX(T_NPI_REF[Specialization],MATCH(T_PROF[[#This Row],[npi_prof_class_Cd]],T_NPI_REF[Code],0))</f>
        <v>0</v>
      </c>
    </row>
    <row r="849" spans="1:10" x14ac:dyDescent="0.35">
      <c r="A849">
        <v>1</v>
      </c>
      <c r="B849">
        <v>1679803951</v>
      </c>
      <c r="C849" t="s">
        <v>3203</v>
      </c>
      <c r="D849">
        <v>2021</v>
      </c>
      <c r="E849">
        <v>2</v>
      </c>
      <c r="F849">
        <v>2</v>
      </c>
      <c r="G849">
        <v>2</v>
      </c>
      <c r="H849">
        <v>22786.12</v>
      </c>
      <c r="I849" t="str">
        <f>INDEX(T_NPI_REF[Classification],MATCH(T_PROF[[#This Row],[npi_prof_class_Cd]],T_NPI_REF[Code],0))</f>
        <v>General Acute Care Hospital</v>
      </c>
      <c r="J849" t="str">
        <f>INDEX(T_NPI_REF[Specialization],MATCH(T_PROF[[#This Row],[npi_prof_class_Cd]],T_NPI_REF[Code],0))</f>
        <v>Women</v>
      </c>
    </row>
    <row r="850" spans="1:10" x14ac:dyDescent="0.35">
      <c r="A850">
        <v>1</v>
      </c>
      <c r="B850">
        <v>1033215785</v>
      </c>
      <c r="C850" t="s">
        <v>367</v>
      </c>
      <c r="D850">
        <v>2020</v>
      </c>
      <c r="E850">
        <v>2</v>
      </c>
      <c r="F850">
        <v>2</v>
      </c>
      <c r="G850">
        <v>2</v>
      </c>
      <c r="H850">
        <v>2925.28</v>
      </c>
      <c r="I850" t="str">
        <f>INDEX(T_NPI_REF[Classification],MATCH(T_PROF[[#This Row],[npi_prof_class_Cd]],T_NPI_REF[Code],0))</f>
        <v>Midwife</v>
      </c>
      <c r="J850">
        <f>INDEX(T_NPI_REF[Specialization],MATCH(T_PROF[[#This Row],[npi_prof_class_Cd]],T_NPI_REF[Code],0))</f>
        <v>0</v>
      </c>
    </row>
    <row r="851" spans="1:10" x14ac:dyDescent="0.35">
      <c r="A851">
        <v>1</v>
      </c>
      <c r="B851">
        <v>1417922790</v>
      </c>
      <c r="C851" t="s">
        <v>351</v>
      </c>
      <c r="D851">
        <v>2019</v>
      </c>
      <c r="E851">
        <v>1</v>
      </c>
      <c r="F851">
        <v>1</v>
      </c>
      <c r="G851">
        <v>1</v>
      </c>
      <c r="H851">
        <v>2028.77</v>
      </c>
      <c r="I851" t="str">
        <f>INDEX(T_NPI_REF[Classification],MATCH(T_PROF[[#This Row],[npi_prof_class_Cd]],T_NPI_REF[Code],0))</f>
        <v>Obstetrics &amp; Gynecology</v>
      </c>
      <c r="J851">
        <f>INDEX(T_NPI_REF[Specialization],MATCH(T_PROF[[#This Row],[npi_prof_class_Cd]],T_NPI_REF[Code],0))</f>
        <v>0</v>
      </c>
    </row>
    <row r="852" spans="1:10" x14ac:dyDescent="0.35">
      <c r="A852">
        <v>1</v>
      </c>
      <c r="B852">
        <v>1386985943</v>
      </c>
      <c r="C852" t="s">
        <v>351</v>
      </c>
      <c r="D852">
        <v>2019</v>
      </c>
      <c r="E852">
        <v>1</v>
      </c>
      <c r="F852">
        <v>1</v>
      </c>
      <c r="G852">
        <v>1</v>
      </c>
      <c r="H852">
        <v>0</v>
      </c>
      <c r="I852" t="str">
        <f>INDEX(T_NPI_REF[Classification],MATCH(T_PROF[[#This Row],[npi_prof_class_Cd]],T_NPI_REF[Code],0))</f>
        <v>Obstetrics &amp; Gynecology</v>
      </c>
      <c r="J852">
        <f>INDEX(T_NPI_REF[Specialization],MATCH(T_PROF[[#This Row],[npi_prof_class_Cd]],T_NPI_REF[Code],0))</f>
        <v>0</v>
      </c>
    </row>
    <row r="853" spans="1:10" x14ac:dyDescent="0.35">
      <c r="A853">
        <v>0</v>
      </c>
      <c r="B853">
        <v>1982047445</v>
      </c>
      <c r="C853" t="s">
        <v>351</v>
      </c>
      <c r="D853">
        <v>2019</v>
      </c>
      <c r="E853">
        <v>2</v>
      </c>
      <c r="F853">
        <v>2</v>
      </c>
      <c r="G853">
        <v>2</v>
      </c>
      <c r="H853">
        <v>1104.6099999999999</v>
      </c>
      <c r="I853" t="str">
        <f>INDEX(T_NPI_REF[Classification],MATCH(T_PROF[[#This Row],[npi_prof_class_Cd]],T_NPI_REF[Code],0))</f>
        <v>Obstetrics &amp; Gynecology</v>
      </c>
      <c r="J853">
        <f>INDEX(T_NPI_REF[Specialization],MATCH(T_PROF[[#This Row],[npi_prof_class_Cd]],T_NPI_REF[Code],0))</f>
        <v>0</v>
      </c>
    </row>
    <row r="854" spans="1:10" x14ac:dyDescent="0.35">
      <c r="A854">
        <v>1</v>
      </c>
      <c r="B854">
        <v>1821080664</v>
      </c>
      <c r="C854" t="s">
        <v>351</v>
      </c>
      <c r="D854">
        <v>2021</v>
      </c>
      <c r="E854">
        <v>11</v>
      </c>
      <c r="F854">
        <v>11</v>
      </c>
      <c r="G854">
        <v>11</v>
      </c>
      <c r="H854">
        <v>17034.21</v>
      </c>
      <c r="I854" t="str">
        <f>INDEX(T_NPI_REF[Classification],MATCH(T_PROF[[#This Row],[npi_prof_class_Cd]],T_NPI_REF[Code],0))</f>
        <v>Obstetrics &amp; Gynecology</v>
      </c>
      <c r="J854">
        <f>INDEX(T_NPI_REF[Specialization],MATCH(T_PROF[[#This Row],[npi_prof_class_Cd]],T_NPI_REF[Code],0))</f>
        <v>0</v>
      </c>
    </row>
    <row r="855" spans="1:10" x14ac:dyDescent="0.35">
      <c r="A855">
        <v>1</v>
      </c>
      <c r="B855">
        <v>1699894543</v>
      </c>
      <c r="C855" t="s">
        <v>357</v>
      </c>
      <c r="D855">
        <v>2019</v>
      </c>
      <c r="E855">
        <v>1</v>
      </c>
      <c r="F855">
        <v>1</v>
      </c>
      <c r="G855">
        <v>1</v>
      </c>
      <c r="H855">
        <v>3000</v>
      </c>
      <c r="I855" t="str">
        <f>INDEX(T_NPI_REF[Classification],MATCH(T_PROF[[#This Row],[npi_prof_class_Cd]],T_NPI_REF[Code],0))</f>
        <v>Advanced Practice Midwife</v>
      </c>
      <c r="J855">
        <f>INDEX(T_NPI_REF[Specialization],MATCH(T_PROF[[#This Row],[npi_prof_class_Cd]],T_NPI_REF[Code],0))</f>
        <v>0</v>
      </c>
    </row>
    <row r="856" spans="1:10" x14ac:dyDescent="0.35">
      <c r="A856">
        <v>1</v>
      </c>
      <c r="B856">
        <v>1609129402</v>
      </c>
      <c r="C856" t="s">
        <v>363</v>
      </c>
      <c r="D856">
        <v>2021</v>
      </c>
      <c r="E856">
        <v>54</v>
      </c>
      <c r="F856">
        <v>54</v>
      </c>
      <c r="G856">
        <v>54</v>
      </c>
      <c r="H856">
        <v>117130.04</v>
      </c>
      <c r="I856" t="str">
        <f>INDEX(T_NPI_REF[Classification],MATCH(T_PROF[[#This Row],[npi_prof_class_Cd]],T_NPI_REF[Code],0))</f>
        <v>Clinic/Center</v>
      </c>
      <c r="J856" t="str">
        <f>INDEX(T_NPI_REF[Specialization],MATCH(T_PROF[[#This Row],[npi_prof_class_Cd]],T_NPI_REF[Code],0))</f>
        <v>Federally Qualified Health Center (FQHC)</v>
      </c>
    </row>
    <row r="857" spans="1:10" x14ac:dyDescent="0.35">
      <c r="A857">
        <v>0</v>
      </c>
      <c r="B857">
        <v>1164443669</v>
      </c>
      <c r="C857" t="s">
        <v>351</v>
      </c>
      <c r="D857">
        <v>2019</v>
      </c>
      <c r="E857">
        <v>1</v>
      </c>
      <c r="F857">
        <v>1</v>
      </c>
      <c r="G857">
        <v>1</v>
      </c>
      <c r="H857">
        <v>1720.75</v>
      </c>
      <c r="I857" t="str">
        <f>INDEX(T_NPI_REF[Classification],MATCH(T_PROF[[#This Row],[npi_prof_class_Cd]],T_NPI_REF[Code],0))</f>
        <v>Obstetrics &amp; Gynecology</v>
      </c>
      <c r="J857">
        <f>INDEX(T_NPI_REF[Specialization],MATCH(T_PROF[[#This Row],[npi_prof_class_Cd]],T_NPI_REF[Code],0))</f>
        <v>0</v>
      </c>
    </row>
    <row r="858" spans="1:10" x14ac:dyDescent="0.35">
      <c r="A858">
        <v>1</v>
      </c>
      <c r="B858">
        <v>1548290455</v>
      </c>
      <c r="C858" t="s">
        <v>362</v>
      </c>
      <c r="D858">
        <v>2020</v>
      </c>
      <c r="E858">
        <v>1</v>
      </c>
      <c r="F858">
        <v>1</v>
      </c>
      <c r="G858">
        <v>1</v>
      </c>
      <c r="H858">
        <v>0</v>
      </c>
      <c r="I858" t="str">
        <f>INDEX(T_NPI_REF[Classification],MATCH(T_PROF[[#This Row],[npi_prof_class_Cd]],T_NPI_REF[Code],0))</f>
        <v>General Practice</v>
      </c>
      <c r="J858">
        <f>INDEX(T_NPI_REF[Specialization],MATCH(T_PROF[[#This Row],[npi_prof_class_Cd]],T_NPI_REF[Code],0))</f>
        <v>0</v>
      </c>
    </row>
    <row r="859" spans="1:10" x14ac:dyDescent="0.35">
      <c r="A859">
        <v>1</v>
      </c>
      <c r="B859">
        <v>1770645541</v>
      </c>
      <c r="C859" t="s">
        <v>351</v>
      </c>
      <c r="D859">
        <v>2020</v>
      </c>
      <c r="E859">
        <v>2</v>
      </c>
      <c r="F859">
        <v>2</v>
      </c>
      <c r="G859">
        <v>2</v>
      </c>
      <c r="H859">
        <v>3441.5</v>
      </c>
      <c r="I859" t="str">
        <f>INDEX(T_NPI_REF[Classification],MATCH(T_PROF[[#This Row],[npi_prof_class_Cd]],T_NPI_REF[Code],0))</f>
        <v>Obstetrics &amp; Gynecology</v>
      </c>
      <c r="J859">
        <f>INDEX(T_NPI_REF[Specialization],MATCH(T_PROF[[#This Row],[npi_prof_class_Cd]],T_NPI_REF[Code],0))</f>
        <v>0</v>
      </c>
    </row>
    <row r="860" spans="1:10" x14ac:dyDescent="0.35">
      <c r="A860">
        <v>1</v>
      </c>
      <c r="B860">
        <v>1881915197</v>
      </c>
      <c r="C860" t="s">
        <v>351</v>
      </c>
      <c r="D860">
        <v>2019</v>
      </c>
      <c r="E860">
        <v>13</v>
      </c>
      <c r="F860">
        <v>13</v>
      </c>
      <c r="G860">
        <v>12</v>
      </c>
      <c r="H860">
        <v>37600</v>
      </c>
      <c r="I860" t="str">
        <f>INDEX(T_NPI_REF[Classification],MATCH(T_PROF[[#This Row],[npi_prof_class_Cd]],T_NPI_REF[Code],0))</f>
        <v>Obstetrics &amp; Gynecology</v>
      </c>
      <c r="J860">
        <f>INDEX(T_NPI_REF[Specialization],MATCH(T_PROF[[#This Row],[npi_prof_class_Cd]],T_NPI_REF[Code],0))</f>
        <v>0</v>
      </c>
    </row>
    <row r="861" spans="1:10" x14ac:dyDescent="0.35">
      <c r="A861">
        <v>1</v>
      </c>
      <c r="B861">
        <v>1053497388</v>
      </c>
      <c r="C861" t="s">
        <v>388</v>
      </c>
      <c r="D861">
        <v>2021</v>
      </c>
      <c r="E861">
        <v>18</v>
      </c>
      <c r="F861">
        <v>18</v>
      </c>
      <c r="G861">
        <v>18</v>
      </c>
      <c r="H861">
        <v>38090.26</v>
      </c>
      <c r="I861" t="str">
        <f>INDEX(T_NPI_REF[Classification],MATCH(T_PROF[[#This Row],[npi_prof_class_Cd]],T_NPI_REF[Code],0))</f>
        <v>General Acute Care Hospital</v>
      </c>
      <c r="J861" t="str">
        <f>INDEX(T_NPI_REF[Specialization],MATCH(T_PROF[[#This Row],[npi_prof_class_Cd]],T_NPI_REF[Code],0))</f>
        <v>Critical Access</v>
      </c>
    </row>
    <row r="862" spans="1:10" x14ac:dyDescent="0.35">
      <c r="A862">
        <v>1</v>
      </c>
      <c r="B862">
        <v>1629261557</v>
      </c>
      <c r="C862" t="s">
        <v>367</v>
      </c>
      <c r="D862">
        <v>2020</v>
      </c>
      <c r="E862">
        <v>3</v>
      </c>
      <c r="F862">
        <v>3</v>
      </c>
      <c r="G862">
        <v>3</v>
      </c>
      <c r="H862">
        <v>13200</v>
      </c>
      <c r="I862" t="str">
        <f>INDEX(T_NPI_REF[Classification],MATCH(T_PROF[[#This Row],[npi_prof_class_Cd]],T_NPI_REF[Code],0))</f>
        <v>Midwife</v>
      </c>
      <c r="J862">
        <f>INDEX(T_NPI_REF[Specialization],MATCH(T_PROF[[#This Row],[npi_prof_class_Cd]],T_NPI_REF[Code],0))</f>
        <v>0</v>
      </c>
    </row>
    <row r="863" spans="1:10" x14ac:dyDescent="0.35">
      <c r="A863">
        <v>1</v>
      </c>
      <c r="B863">
        <v>1447594916</v>
      </c>
      <c r="C863" t="s">
        <v>351</v>
      </c>
      <c r="D863">
        <v>2020</v>
      </c>
      <c r="E863">
        <v>14</v>
      </c>
      <c r="F863">
        <v>14</v>
      </c>
      <c r="G863">
        <v>13</v>
      </c>
      <c r="H863">
        <v>23827.67</v>
      </c>
      <c r="I863" t="str">
        <f>INDEX(T_NPI_REF[Classification],MATCH(T_PROF[[#This Row],[npi_prof_class_Cd]],T_NPI_REF[Code],0))</f>
        <v>Obstetrics &amp; Gynecology</v>
      </c>
      <c r="J863">
        <f>INDEX(T_NPI_REF[Specialization],MATCH(T_PROF[[#This Row],[npi_prof_class_Cd]],T_NPI_REF[Code],0))</f>
        <v>0</v>
      </c>
    </row>
    <row r="864" spans="1:10" x14ac:dyDescent="0.35">
      <c r="A864">
        <v>1</v>
      </c>
      <c r="B864">
        <v>1073569331</v>
      </c>
      <c r="C864" t="s">
        <v>353</v>
      </c>
      <c r="D864">
        <v>2020</v>
      </c>
      <c r="E864">
        <v>1</v>
      </c>
      <c r="F864">
        <v>1</v>
      </c>
      <c r="G864">
        <v>1</v>
      </c>
      <c r="H864">
        <v>1805.61</v>
      </c>
      <c r="I864" t="str">
        <f>INDEX(T_NPI_REF[Classification],MATCH(T_PROF[[#This Row],[npi_prof_class_Cd]],T_NPI_REF[Code],0))</f>
        <v>General Acute Care Hospital</v>
      </c>
      <c r="J864">
        <f>INDEX(T_NPI_REF[Specialization],MATCH(T_PROF[[#This Row],[npi_prof_class_Cd]],T_NPI_REF[Code],0))</f>
        <v>0</v>
      </c>
    </row>
    <row r="865" spans="1:10" x14ac:dyDescent="0.35">
      <c r="A865">
        <v>1</v>
      </c>
      <c r="B865">
        <v>1437358033</v>
      </c>
      <c r="C865" t="s">
        <v>366</v>
      </c>
      <c r="D865">
        <v>2021</v>
      </c>
      <c r="E865">
        <v>122</v>
      </c>
      <c r="F865">
        <v>122</v>
      </c>
      <c r="G865">
        <v>121</v>
      </c>
      <c r="H865">
        <v>318363.05</v>
      </c>
      <c r="I865" t="str">
        <f>INDEX(T_NPI_REF[Classification],MATCH(T_PROF[[#This Row],[npi_prof_class_Cd]],T_NPI_REF[Code],0))</f>
        <v>Internal Medicine</v>
      </c>
      <c r="J865">
        <f>INDEX(T_NPI_REF[Specialization],MATCH(T_PROF[[#This Row],[npi_prof_class_Cd]],T_NPI_REF[Code],0))</f>
        <v>0</v>
      </c>
    </row>
    <row r="866" spans="1:10" x14ac:dyDescent="0.35">
      <c r="A866">
        <v>1</v>
      </c>
      <c r="B866">
        <v>1366999096</v>
      </c>
      <c r="C866" t="s">
        <v>357</v>
      </c>
      <c r="D866">
        <v>2020</v>
      </c>
      <c r="E866">
        <v>2</v>
      </c>
      <c r="F866">
        <v>2</v>
      </c>
      <c r="G866">
        <v>2</v>
      </c>
      <c r="H866">
        <v>8800</v>
      </c>
      <c r="I866" t="str">
        <f>INDEX(T_NPI_REF[Classification],MATCH(T_PROF[[#This Row],[npi_prof_class_Cd]],T_NPI_REF[Code],0))</f>
        <v>Advanced Practice Midwife</v>
      </c>
      <c r="J866">
        <f>INDEX(T_NPI_REF[Specialization],MATCH(T_PROF[[#This Row],[npi_prof_class_Cd]],T_NPI_REF[Code],0))</f>
        <v>0</v>
      </c>
    </row>
    <row r="867" spans="1:10" x14ac:dyDescent="0.35">
      <c r="A867">
        <v>0</v>
      </c>
      <c r="B867">
        <v>1710278957</v>
      </c>
      <c r="C867" t="s">
        <v>351</v>
      </c>
      <c r="D867">
        <v>2019</v>
      </c>
      <c r="E867">
        <v>2</v>
      </c>
      <c r="F867">
        <v>2</v>
      </c>
      <c r="G867">
        <v>2</v>
      </c>
      <c r="H867">
        <v>3441.5</v>
      </c>
      <c r="I867" t="str">
        <f>INDEX(T_NPI_REF[Classification],MATCH(T_PROF[[#This Row],[npi_prof_class_Cd]],T_NPI_REF[Code],0))</f>
        <v>Obstetrics &amp; Gynecology</v>
      </c>
      <c r="J867">
        <f>INDEX(T_NPI_REF[Specialization],MATCH(T_PROF[[#This Row],[npi_prof_class_Cd]],T_NPI_REF[Code],0))</f>
        <v>0</v>
      </c>
    </row>
    <row r="868" spans="1:10" x14ac:dyDescent="0.35">
      <c r="A868">
        <v>0</v>
      </c>
      <c r="B868">
        <v>1710278957</v>
      </c>
      <c r="C868" t="s">
        <v>351</v>
      </c>
      <c r="D868">
        <v>2020</v>
      </c>
      <c r="E868">
        <v>2</v>
      </c>
      <c r="F868">
        <v>2</v>
      </c>
      <c r="G868">
        <v>2</v>
      </c>
      <c r="H868">
        <v>3441.5</v>
      </c>
      <c r="I868" t="str">
        <f>INDEX(T_NPI_REF[Classification],MATCH(T_PROF[[#This Row],[npi_prof_class_Cd]],T_NPI_REF[Code],0))</f>
        <v>Obstetrics &amp; Gynecology</v>
      </c>
      <c r="J868">
        <f>INDEX(T_NPI_REF[Specialization],MATCH(T_PROF[[#This Row],[npi_prof_class_Cd]],T_NPI_REF[Code],0))</f>
        <v>0</v>
      </c>
    </row>
    <row r="869" spans="1:10" x14ac:dyDescent="0.35">
      <c r="A869">
        <v>0</v>
      </c>
      <c r="B869">
        <v>1285690933</v>
      </c>
      <c r="C869" t="s">
        <v>367</v>
      </c>
      <c r="D869">
        <v>2021</v>
      </c>
      <c r="E869">
        <v>1</v>
      </c>
      <c r="F869">
        <v>1</v>
      </c>
      <c r="G869">
        <v>1</v>
      </c>
      <c r="H869">
        <v>0</v>
      </c>
      <c r="I869" t="str">
        <f>INDEX(T_NPI_REF[Classification],MATCH(T_PROF[[#This Row],[npi_prof_class_Cd]],T_NPI_REF[Code],0))</f>
        <v>Midwife</v>
      </c>
      <c r="J869">
        <f>INDEX(T_NPI_REF[Specialization],MATCH(T_PROF[[#This Row],[npi_prof_class_Cd]],T_NPI_REF[Code],0))</f>
        <v>0</v>
      </c>
    </row>
    <row r="870" spans="1:10" x14ac:dyDescent="0.35">
      <c r="A870">
        <v>0</v>
      </c>
      <c r="B870">
        <v>1336104900</v>
      </c>
      <c r="C870" t="s">
        <v>361</v>
      </c>
      <c r="D870">
        <v>2019</v>
      </c>
      <c r="E870">
        <v>2</v>
      </c>
      <c r="F870">
        <v>2</v>
      </c>
      <c r="G870">
        <v>2</v>
      </c>
      <c r="H870">
        <v>1720.75</v>
      </c>
      <c r="I870" t="str">
        <f>INDEX(T_NPI_REF[Classification],MATCH(T_PROF[[#This Row],[npi_prof_class_Cd]],T_NPI_REF[Code],0))</f>
        <v>Family Medicine</v>
      </c>
      <c r="J870">
        <f>INDEX(T_NPI_REF[Specialization],MATCH(T_PROF[[#This Row],[npi_prof_class_Cd]],T_NPI_REF[Code],0))</f>
        <v>0</v>
      </c>
    </row>
    <row r="871" spans="1:10" x14ac:dyDescent="0.35">
      <c r="A871">
        <v>0</v>
      </c>
      <c r="B871">
        <v>1821339573</v>
      </c>
      <c r="C871" t="s">
        <v>357</v>
      </c>
      <c r="D871">
        <v>2019</v>
      </c>
      <c r="E871">
        <v>3</v>
      </c>
      <c r="F871">
        <v>3</v>
      </c>
      <c r="G871">
        <v>3</v>
      </c>
      <c r="H871">
        <v>4387.92</v>
      </c>
      <c r="I871" t="str">
        <f>INDEX(T_NPI_REF[Classification],MATCH(T_PROF[[#This Row],[npi_prof_class_Cd]],T_NPI_REF[Code],0))</f>
        <v>Advanced Practice Midwife</v>
      </c>
      <c r="J871">
        <f>INDEX(T_NPI_REF[Specialization],MATCH(T_PROF[[#This Row],[npi_prof_class_Cd]],T_NPI_REF[Code],0))</f>
        <v>0</v>
      </c>
    </row>
    <row r="872" spans="1:10" x14ac:dyDescent="0.35">
      <c r="A872">
        <v>1</v>
      </c>
      <c r="B872">
        <v>1306843388</v>
      </c>
      <c r="C872" t="s">
        <v>352</v>
      </c>
      <c r="D872">
        <v>2019</v>
      </c>
      <c r="E872">
        <v>87</v>
      </c>
      <c r="F872">
        <v>87</v>
      </c>
      <c r="G872">
        <v>85</v>
      </c>
      <c r="H872">
        <v>267442.68</v>
      </c>
      <c r="I872" t="str">
        <f>INDEX(T_NPI_REF[Classification],MATCH(T_PROF[[#This Row],[npi_prof_class_Cd]],T_NPI_REF[Code],0))</f>
        <v>Specialist</v>
      </c>
      <c r="J872">
        <f>INDEX(T_NPI_REF[Specialization],MATCH(T_PROF[[#This Row],[npi_prof_class_Cd]],T_NPI_REF[Code],0))</f>
        <v>0</v>
      </c>
    </row>
    <row r="873" spans="1:10" x14ac:dyDescent="0.35">
      <c r="A873">
        <v>1</v>
      </c>
      <c r="B873">
        <v>1053445031</v>
      </c>
      <c r="C873" t="s">
        <v>367</v>
      </c>
      <c r="D873">
        <v>2020</v>
      </c>
      <c r="E873">
        <v>1</v>
      </c>
      <c r="F873">
        <v>1</v>
      </c>
      <c r="G873">
        <v>1</v>
      </c>
      <c r="H873">
        <v>4400</v>
      </c>
      <c r="I873" t="str">
        <f>INDEX(T_NPI_REF[Classification],MATCH(T_PROF[[#This Row],[npi_prof_class_Cd]],T_NPI_REF[Code],0))</f>
        <v>Midwife</v>
      </c>
      <c r="J873">
        <f>INDEX(T_NPI_REF[Specialization],MATCH(T_PROF[[#This Row],[npi_prof_class_Cd]],T_NPI_REF[Code],0))</f>
        <v>0</v>
      </c>
    </row>
    <row r="874" spans="1:10" x14ac:dyDescent="0.35">
      <c r="A874">
        <v>1</v>
      </c>
      <c r="B874">
        <v>1083999015</v>
      </c>
      <c r="C874" t="s">
        <v>351</v>
      </c>
      <c r="D874">
        <v>2021</v>
      </c>
      <c r="E874">
        <v>38</v>
      </c>
      <c r="F874">
        <v>38</v>
      </c>
      <c r="G874">
        <v>38</v>
      </c>
      <c r="H874">
        <v>88040.639999999999</v>
      </c>
      <c r="I874" t="str">
        <f>INDEX(T_NPI_REF[Classification],MATCH(T_PROF[[#This Row],[npi_prof_class_Cd]],T_NPI_REF[Code],0))</f>
        <v>Obstetrics &amp; Gynecology</v>
      </c>
      <c r="J874">
        <f>INDEX(T_NPI_REF[Specialization],MATCH(T_PROF[[#This Row],[npi_prof_class_Cd]],T_NPI_REF[Code],0))</f>
        <v>0</v>
      </c>
    </row>
    <row r="875" spans="1:10" x14ac:dyDescent="0.35">
      <c r="A875">
        <v>0</v>
      </c>
      <c r="B875">
        <v>1780751909</v>
      </c>
      <c r="C875" t="s">
        <v>351</v>
      </c>
      <c r="D875">
        <v>2020</v>
      </c>
      <c r="E875">
        <v>1</v>
      </c>
      <c r="F875">
        <v>1</v>
      </c>
      <c r="G875">
        <v>1</v>
      </c>
      <c r="H875">
        <v>83.88</v>
      </c>
      <c r="I875" t="str">
        <f>INDEX(T_NPI_REF[Classification],MATCH(T_PROF[[#This Row],[npi_prof_class_Cd]],T_NPI_REF[Code],0))</f>
        <v>Obstetrics &amp; Gynecology</v>
      </c>
      <c r="J875">
        <f>INDEX(T_NPI_REF[Specialization],MATCH(T_PROF[[#This Row],[npi_prof_class_Cd]],T_NPI_REF[Code],0))</f>
        <v>0</v>
      </c>
    </row>
    <row r="876" spans="1:10" x14ac:dyDescent="0.35">
      <c r="A876">
        <v>1</v>
      </c>
      <c r="B876">
        <v>1801102165</v>
      </c>
      <c r="C876" t="s">
        <v>352</v>
      </c>
      <c r="D876">
        <v>2020</v>
      </c>
      <c r="E876">
        <v>2</v>
      </c>
      <c r="F876">
        <v>2</v>
      </c>
      <c r="G876">
        <v>2</v>
      </c>
      <c r="H876">
        <v>4292.7700000000004</v>
      </c>
      <c r="I876" t="str">
        <f>INDEX(T_NPI_REF[Classification],MATCH(T_PROF[[#This Row],[npi_prof_class_Cd]],T_NPI_REF[Code],0))</f>
        <v>Specialist</v>
      </c>
      <c r="J876">
        <f>INDEX(T_NPI_REF[Specialization],MATCH(T_PROF[[#This Row],[npi_prof_class_Cd]],T_NPI_REF[Code],0))</f>
        <v>0</v>
      </c>
    </row>
    <row r="877" spans="1:10" x14ac:dyDescent="0.35">
      <c r="A877">
        <v>1</v>
      </c>
      <c r="B877">
        <v>1417183963</v>
      </c>
      <c r="C877" t="s">
        <v>376</v>
      </c>
      <c r="D877">
        <v>2021</v>
      </c>
      <c r="E877">
        <v>23</v>
      </c>
      <c r="F877">
        <v>23</v>
      </c>
      <c r="G877">
        <v>21</v>
      </c>
      <c r="H877">
        <v>57014.85</v>
      </c>
      <c r="I877" t="str">
        <f>INDEX(T_NPI_REF[Classification],MATCH(T_PROF[[#This Row],[npi_prof_class_Cd]],T_NPI_REF[Code],0))</f>
        <v>Surgery</v>
      </c>
      <c r="J877">
        <f>INDEX(T_NPI_REF[Specialization],MATCH(T_PROF[[#This Row],[npi_prof_class_Cd]],T_NPI_REF[Code],0))</f>
        <v>0</v>
      </c>
    </row>
    <row r="878" spans="1:10" x14ac:dyDescent="0.35">
      <c r="A878">
        <v>0</v>
      </c>
      <c r="B878">
        <v>1881654143</v>
      </c>
      <c r="C878" t="s">
        <v>351</v>
      </c>
      <c r="D878">
        <v>2019</v>
      </c>
      <c r="E878">
        <v>1</v>
      </c>
      <c r="F878">
        <v>1</v>
      </c>
      <c r="G878">
        <v>1</v>
      </c>
      <c r="H878">
        <v>1720.75</v>
      </c>
      <c r="I878" t="str">
        <f>INDEX(T_NPI_REF[Classification],MATCH(T_PROF[[#This Row],[npi_prof_class_Cd]],T_NPI_REF[Code],0))</f>
        <v>Obstetrics &amp; Gynecology</v>
      </c>
      <c r="J878">
        <f>INDEX(T_NPI_REF[Specialization],MATCH(T_PROF[[#This Row],[npi_prof_class_Cd]],T_NPI_REF[Code],0))</f>
        <v>0</v>
      </c>
    </row>
    <row r="879" spans="1:10" x14ac:dyDescent="0.35">
      <c r="A879">
        <v>0</v>
      </c>
      <c r="B879">
        <v>1639149396</v>
      </c>
      <c r="C879" t="s">
        <v>351</v>
      </c>
      <c r="D879">
        <v>2020</v>
      </c>
      <c r="E879">
        <v>2</v>
      </c>
      <c r="F879">
        <v>2</v>
      </c>
      <c r="G879">
        <v>2</v>
      </c>
      <c r="H879">
        <v>1720.75</v>
      </c>
      <c r="I879" t="str">
        <f>INDEX(T_NPI_REF[Classification],MATCH(T_PROF[[#This Row],[npi_prof_class_Cd]],T_NPI_REF[Code],0))</f>
        <v>Obstetrics &amp; Gynecology</v>
      </c>
      <c r="J879">
        <f>INDEX(T_NPI_REF[Specialization],MATCH(T_PROF[[#This Row],[npi_prof_class_Cd]],T_NPI_REF[Code],0))</f>
        <v>0</v>
      </c>
    </row>
    <row r="880" spans="1:10" x14ac:dyDescent="0.35">
      <c r="A880">
        <v>0</v>
      </c>
      <c r="B880">
        <v>1548274210</v>
      </c>
      <c r="C880" t="s">
        <v>351</v>
      </c>
      <c r="D880">
        <v>2020</v>
      </c>
      <c r="E880">
        <v>1</v>
      </c>
      <c r="F880">
        <v>1</v>
      </c>
      <c r="G880">
        <v>1</v>
      </c>
      <c r="H880">
        <v>1720.75</v>
      </c>
      <c r="I880" t="str">
        <f>INDEX(T_NPI_REF[Classification],MATCH(T_PROF[[#This Row],[npi_prof_class_Cd]],T_NPI_REF[Code],0))</f>
        <v>Obstetrics &amp; Gynecology</v>
      </c>
      <c r="J880">
        <f>INDEX(T_NPI_REF[Specialization],MATCH(T_PROF[[#This Row],[npi_prof_class_Cd]],T_NPI_REF[Code],0))</f>
        <v>0</v>
      </c>
    </row>
    <row r="881" spans="1:10" x14ac:dyDescent="0.35">
      <c r="A881">
        <v>1</v>
      </c>
      <c r="B881">
        <v>1720030703</v>
      </c>
      <c r="C881" t="s">
        <v>353</v>
      </c>
      <c r="D881">
        <v>2020</v>
      </c>
      <c r="E881">
        <v>16</v>
      </c>
      <c r="F881">
        <v>16</v>
      </c>
      <c r="G881">
        <v>16</v>
      </c>
      <c r="H881">
        <v>23009.3</v>
      </c>
      <c r="I881" t="str">
        <f>INDEX(T_NPI_REF[Classification],MATCH(T_PROF[[#This Row],[npi_prof_class_Cd]],T_NPI_REF[Code],0))</f>
        <v>General Acute Care Hospital</v>
      </c>
      <c r="J881">
        <f>INDEX(T_NPI_REF[Specialization],MATCH(T_PROF[[#This Row],[npi_prof_class_Cd]],T_NPI_REF[Code],0))</f>
        <v>0</v>
      </c>
    </row>
    <row r="882" spans="1:10" x14ac:dyDescent="0.35">
      <c r="A882">
        <v>1</v>
      </c>
      <c r="B882">
        <v>1821227182</v>
      </c>
      <c r="C882" t="s">
        <v>357</v>
      </c>
      <c r="D882">
        <v>2019</v>
      </c>
      <c r="E882">
        <v>5</v>
      </c>
      <c r="F882">
        <v>5</v>
      </c>
      <c r="G882">
        <v>5</v>
      </c>
      <c r="H882">
        <v>10663.37</v>
      </c>
      <c r="I882" t="str">
        <f>INDEX(T_NPI_REF[Classification],MATCH(T_PROF[[#This Row],[npi_prof_class_Cd]],T_NPI_REF[Code],0))</f>
        <v>Advanced Practice Midwife</v>
      </c>
      <c r="J882">
        <f>INDEX(T_NPI_REF[Specialization],MATCH(T_PROF[[#This Row],[npi_prof_class_Cd]],T_NPI_REF[Code],0))</f>
        <v>0</v>
      </c>
    </row>
    <row r="883" spans="1:10" x14ac:dyDescent="0.35">
      <c r="A883">
        <v>1</v>
      </c>
      <c r="B883">
        <v>1083906481</v>
      </c>
      <c r="C883" t="s">
        <v>367</v>
      </c>
      <c r="D883">
        <v>2021</v>
      </c>
      <c r="E883">
        <v>9</v>
      </c>
      <c r="F883">
        <v>9</v>
      </c>
      <c r="G883">
        <v>9</v>
      </c>
      <c r="H883">
        <v>66450</v>
      </c>
      <c r="I883" t="str">
        <f>INDEX(T_NPI_REF[Classification],MATCH(T_PROF[[#This Row],[npi_prof_class_Cd]],T_NPI_REF[Code],0))</f>
        <v>Midwife</v>
      </c>
      <c r="J883">
        <f>INDEX(T_NPI_REF[Specialization],MATCH(T_PROF[[#This Row],[npi_prof_class_Cd]],T_NPI_REF[Code],0))</f>
        <v>0</v>
      </c>
    </row>
    <row r="884" spans="1:10" x14ac:dyDescent="0.35">
      <c r="A884">
        <v>1</v>
      </c>
      <c r="B884">
        <v>1639160401</v>
      </c>
      <c r="C884" t="s">
        <v>352</v>
      </c>
      <c r="D884">
        <v>2021</v>
      </c>
      <c r="E884">
        <v>590</v>
      </c>
      <c r="F884">
        <v>590</v>
      </c>
      <c r="G884">
        <v>590</v>
      </c>
      <c r="H884">
        <v>1628002.27</v>
      </c>
      <c r="I884" t="str">
        <f>INDEX(T_NPI_REF[Classification],MATCH(T_PROF[[#This Row],[npi_prof_class_Cd]],T_NPI_REF[Code],0))</f>
        <v>Specialist</v>
      </c>
      <c r="J884">
        <f>INDEX(T_NPI_REF[Specialization],MATCH(T_PROF[[#This Row],[npi_prof_class_Cd]],T_NPI_REF[Code],0))</f>
        <v>0</v>
      </c>
    </row>
    <row r="885" spans="1:10" x14ac:dyDescent="0.35">
      <c r="A885">
        <v>0</v>
      </c>
      <c r="B885">
        <v>1043201957</v>
      </c>
      <c r="C885" t="s">
        <v>351</v>
      </c>
      <c r="D885">
        <v>2020</v>
      </c>
      <c r="E885">
        <v>1</v>
      </c>
      <c r="F885">
        <v>1</v>
      </c>
      <c r="G885">
        <v>1</v>
      </c>
      <c r="H885">
        <v>100</v>
      </c>
      <c r="I885" t="str">
        <f>INDEX(T_NPI_REF[Classification],MATCH(T_PROF[[#This Row],[npi_prof_class_Cd]],T_NPI_REF[Code],0))</f>
        <v>Obstetrics &amp; Gynecology</v>
      </c>
      <c r="J885">
        <f>INDEX(T_NPI_REF[Specialization],MATCH(T_PROF[[#This Row],[npi_prof_class_Cd]],T_NPI_REF[Code],0))</f>
        <v>0</v>
      </c>
    </row>
    <row r="886" spans="1:10" x14ac:dyDescent="0.35">
      <c r="A886">
        <v>0</v>
      </c>
      <c r="B886">
        <v>1689621500</v>
      </c>
      <c r="C886" t="s">
        <v>351</v>
      </c>
      <c r="D886">
        <v>2020</v>
      </c>
      <c r="E886">
        <v>1</v>
      </c>
      <c r="F886">
        <v>1</v>
      </c>
      <c r="G886">
        <v>1</v>
      </c>
      <c r="H886">
        <v>0</v>
      </c>
      <c r="I886" t="str">
        <f>INDEX(T_NPI_REF[Classification],MATCH(T_PROF[[#This Row],[npi_prof_class_Cd]],T_NPI_REF[Code],0))</f>
        <v>Obstetrics &amp; Gynecology</v>
      </c>
      <c r="J886">
        <f>INDEX(T_NPI_REF[Specialization],MATCH(T_PROF[[#This Row],[npi_prof_class_Cd]],T_NPI_REF[Code],0))</f>
        <v>0</v>
      </c>
    </row>
    <row r="887" spans="1:10" x14ac:dyDescent="0.35">
      <c r="A887">
        <v>1</v>
      </c>
      <c r="B887">
        <v>1306943048</v>
      </c>
      <c r="C887" t="s">
        <v>351</v>
      </c>
      <c r="D887">
        <v>2019</v>
      </c>
      <c r="E887">
        <v>7</v>
      </c>
      <c r="F887">
        <v>7</v>
      </c>
      <c r="G887">
        <v>7</v>
      </c>
      <c r="H887">
        <v>14068.04</v>
      </c>
      <c r="I887" t="str">
        <f>INDEX(T_NPI_REF[Classification],MATCH(T_PROF[[#This Row],[npi_prof_class_Cd]],T_NPI_REF[Code],0))</f>
        <v>Obstetrics &amp; Gynecology</v>
      </c>
      <c r="J887">
        <f>INDEX(T_NPI_REF[Specialization],MATCH(T_PROF[[#This Row],[npi_prof_class_Cd]],T_NPI_REF[Code],0))</f>
        <v>0</v>
      </c>
    </row>
    <row r="888" spans="1:10" x14ac:dyDescent="0.35">
      <c r="A888">
        <v>1</v>
      </c>
      <c r="B888">
        <v>1497701106</v>
      </c>
      <c r="C888" t="s">
        <v>353</v>
      </c>
      <c r="D888">
        <v>2021</v>
      </c>
      <c r="E888">
        <v>60</v>
      </c>
      <c r="F888">
        <v>60</v>
      </c>
      <c r="G888">
        <v>60</v>
      </c>
      <c r="H888">
        <v>129450.51</v>
      </c>
      <c r="I888" t="str">
        <f>INDEX(T_NPI_REF[Classification],MATCH(T_PROF[[#This Row],[npi_prof_class_Cd]],T_NPI_REF[Code],0))</f>
        <v>General Acute Care Hospital</v>
      </c>
      <c r="J888">
        <f>INDEX(T_NPI_REF[Specialization],MATCH(T_PROF[[#This Row],[npi_prof_class_Cd]],T_NPI_REF[Code],0))</f>
        <v>0</v>
      </c>
    </row>
    <row r="889" spans="1:10" x14ac:dyDescent="0.35">
      <c r="A889">
        <v>1</v>
      </c>
      <c r="B889">
        <v>1225111024</v>
      </c>
      <c r="C889" t="s">
        <v>351</v>
      </c>
      <c r="D889">
        <v>2019</v>
      </c>
      <c r="E889">
        <v>1</v>
      </c>
      <c r="F889">
        <v>1</v>
      </c>
      <c r="G889">
        <v>1</v>
      </c>
      <c r="H889">
        <v>1720.75</v>
      </c>
      <c r="I889" t="str">
        <f>INDEX(T_NPI_REF[Classification],MATCH(T_PROF[[#This Row],[npi_prof_class_Cd]],T_NPI_REF[Code],0))</f>
        <v>Obstetrics &amp; Gynecology</v>
      </c>
      <c r="J889">
        <f>INDEX(T_NPI_REF[Specialization],MATCH(T_PROF[[#This Row],[npi_prof_class_Cd]],T_NPI_REF[Code],0))</f>
        <v>0</v>
      </c>
    </row>
    <row r="890" spans="1:10" x14ac:dyDescent="0.35">
      <c r="A890">
        <v>1</v>
      </c>
      <c r="B890">
        <v>1407865264</v>
      </c>
      <c r="C890" t="s">
        <v>351</v>
      </c>
      <c r="D890">
        <v>2020</v>
      </c>
      <c r="E890">
        <v>11</v>
      </c>
      <c r="F890">
        <v>11</v>
      </c>
      <c r="G890">
        <v>11</v>
      </c>
      <c r="H890">
        <v>23021.4</v>
      </c>
      <c r="I890" t="str">
        <f>INDEX(T_NPI_REF[Classification],MATCH(T_PROF[[#This Row],[npi_prof_class_Cd]],T_NPI_REF[Code],0))</f>
        <v>Obstetrics &amp; Gynecology</v>
      </c>
      <c r="J890">
        <f>INDEX(T_NPI_REF[Specialization],MATCH(T_PROF[[#This Row],[npi_prof_class_Cd]],T_NPI_REF[Code],0))</f>
        <v>0</v>
      </c>
    </row>
    <row r="891" spans="1:10" x14ac:dyDescent="0.35">
      <c r="A891">
        <v>1</v>
      </c>
      <c r="B891">
        <v>1164456067</v>
      </c>
      <c r="C891" t="s">
        <v>351</v>
      </c>
      <c r="D891">
        <v>2021</v>
      </c>
      <c r="E891">
        <v>79</v>
      </c>
      <c r="F891">
        <v>79</v>
      </c>
      <c r="G891">
        <v>79</v>
      </c>
      <c r="H891">
        <v>136652.20000000001</v>
      </c>
      <c r="I891" t="str">
        <f>INDEX(T_NPI_REF[Classification],MATCH(T_PROF[[#This Row],[npi_prof_class_Cd]],T_NPI_REF[Code],0))</f>
        <v>Obstetrics &amp; Gynecology</v>
      </c>
      <c r="J891">
        <f>INDEX(T_NPI_REF[Specialization],MATCH(T_PROF[[#This Row],[npi_prof_class_Cd]],T_NPI_REF[Code],0))</f>
        <v>0</v>
      </c>
    </row>
    <row r="892" spans="1:10" x14ac:dyDescent="0.35">
      <c r="A892">
        <v>1</v>
      </c>
      <c r="B892">
        <v>1205868528</v>
      </c>
      <c r="C892" t="s">
        <v>366</v>
      </c>
      <c r="D892">
        <v>2021</v>
      </c>
      <c r="E892">
        <v>2</v>
      </c>
      <c r="F892">
        <v>2</v>
      </c>
      <c r="G892">
        <v>2</v>
      </c>
      <c r="H892">
        <v>5754.77</v>
      </c>
      <c r="I892" t="str">
        <f>INDEX(T_NPI_REF[Classification],MATCH(T_PROF[[#This Row],[npi_prof_class_Cd]],T_NPI_REF[Code],0))</f>
        <v>Internal Medicine</v>
      </c>
      <c r="J892">
        <f>INDEX(T_NPI_REF[Specialization],MATCH(T_PROF[[#This Row],[npi_prof_class_Cd]],T_NPI_REF[Code],0))</f>
        <v>0</v>
      </c>
    </row>
    <row r="893" spans="1:10" x14ac:dyDescent="0.35">
      <c r="A893">
        <v>0</v>
      </c>
      <c r="B893">
        <v>1164789210</v>
      </c>
      <c r="C893" t="s">
        <v>351</v>
      </c>
      <c r="D893">
        <v>2021</v>
      </c>
      <c r="E893">
        <v>2</v>
      </c>
      <c r="F893">
        <v>2</v>
      </c>
      <c r="G893">
        <v>2</v>
      </c>
      <c r="H893">
        <v>72.39</v>
      </c>
      <c r="I893" t="str">
        <f>INDEX(T_NPI_REF[Classification],MATCH(T_PROF[[#This Row],[npi_prof_class_Cd]],T_NPI_REF[Code],0))</f>
        <v>Obstetrics &amp; Gynecology</v>
      </c>
      <c r="J893">
        <f>INDEX(T_NPI_REF[Specialization],MATCH(T_PROF[[#This Row],[npi_prof_class_Cd]],T_NPI_REF[Code],0))</f>
        <v>0</v>
      </c>
    </row>
    <row r="894" spans="1:10" x14ac:dyDescent="0.35">
      <c r="A894">
        <v>0</v>
      </c>
      <c r="B894">
        <v>1053372235</v>
      </c>
      <c r="C894" t="s">
        <v>351</v>
      </c>
      <c r="D894">
        <v>2020</v>
      </c>
      <c r="E894">
        <v>1</v>
      </c>
      <c r="F894">
        <v>1</v>
      </c>
      <c r="G894">
        <v>1</v>
      </c>
      <c r="H894">
        <v>0</v>
      </c>
      <c r="I894" t="str">
        <f>INDEX(T_NPI_REF[Classification],MATCH(T_PROF[[#This Row],[npi_prof_class_Cd]],T_NPI_REF[Code],0))</f>
        <v>Obstetrics &amp; Gynecology</v>
      </c>
      <c r="J894">
        <f>INDEX(T_NPI_REF[Specialization],MATCH(T_PROF[[#This Row],[npi_prof_class_Cd]],T_NPI_REF[Code],0))</f>
        <v>0</v>
      </c>
    </row>
    <row r="895" spans="1:10" x14ac:dyDescent="0.35">
      <c r="A895">
        <v>0</v>
      </c>
      <c r="B895">
        <v>1497752935</v>
      </c>
      <c r="C895" t="s">
        <v>352</v>
      </c>
      <c r="D895">
        <v>2021</v>
      </c>
      <c r="E895">
        <v>1</v>
      </c>
      <c r="F895">
        <v>1</v>
      </c>
      <c r="G895">
        <v>1</v>
      </c>
      <c r="H895">
        <v>1720.75</v>
      </c>
      <c r="I895" t="str">
        <f>INDEX(T_NPI_REF[Classification],MATCH(T_PROF[[#This Row],[npi_prof_class_Cd]],T_NPI_REF[Code],0))</f>
        <v>Specialist</v>
      </c>
      <c r="J895">
        <f>INDEX(T_NPI_REF[Specialization],MATCH(T_PROF[[#This Row],[npi_prof_class_Cd]],T_NPI_REF[Code],0))</f>
        <v>0</v>
      </c>
    </row>
    <row r="896" spans="1:10" x14ac:dyDescent="0.35">
      <c r="A896">
        <v>0</v>
      </c>
      <c r="B896">
        <v>1659591808</v>
      </c>
      <c r="C896" t="s">
        <v>351</v>
      </c>
      <c r="D896">
        <v>2019</v>
      </c>
      <c r="E896">
        <v>1</v>
      </c>
      <c r="F896">
        <v>1</v>
      </c>
      <c r="G896">
        <v>1</v>
      </c>
      <c r="H896">
        <v>1720.75</v>
      </c>
      <c r="I896" t="str">
        <f>INDEX(T_NPI_REF[Classification],MATCH(T_PROF[[#This Row],[npi_prof_class_Cd]],T_NPI_REF[Code],0))</f>
        <v>Obstetrics &amp; Gynecology</v>
      </c>
      <c r="J896">
        <f>INDEX(T_NPI_REF[Specialization],MATCH(T_PROF[[#This Row],[npi_prof_class_Cd]],T_NPI_REF[Code],0))</f>
        <v>0</v>
      </c>
    </row>
    <row r="897" spans="1:10" x14ac:dyDescent="0.35">
      <c r="A897">
        <v>0</v>
      </c>
      <c r="B897">
        <v>1174597967</v>
      </c>
      <c r="C897" t="s">
        <v>352</v>
      </c>
      <c r="D897">
        <v>2019</v>
      </c>
      <c r="E897">
        <v>2</v>
      </c>
      <c r="F897">
        <v>2</v>
      </c>
      <c r="G897">
        <v>2</v>
      </c>
      <c r="H897">
        <v>1751.56</v>
      </c>
      <c r="I897" t="str">
        <f>INDEX(T_NPI_REF[Classification],MATCH(T_PROF[[#This Row],[npi_prof_class_Cd]],T_NPI_REF[Code],0))</f>
        <v>Specialist</v>
      </c>
      <c r="J897">
        <f>INDEX(T_NPI_REF[Specialization],MATCH(T_PROF[[#This Row],[npi_prof_class_Cd]],T_NPI_REF[Code],0))</f>
        <v>0</v>
      </c>
    </row>
    <row r="898" spans="1:10" x14ac:dyDescent="0.35">
      <c r="A898">
        <v>0</v>
      </c>
      <c r="B898">
        <v>1306888557</v>
      </c>
      <c r="C898" t="s">
        <v>351</v>
      </c>
      <c r="D898">
        <v>2019</v>
      </c>
      <c r="E898">
        <v>1</v>
      </c>
      <c r="F898">
        <v>1</v>
      </c>
      <c r="G898">
        <v>1</v>
      </c>
      <c r="H898">
        <v>1720.75</v>
      </c>
      <c r="I898" t="str">
        <f>INDEX(T_NPI_REF[Classification],MATCH(T_PROF[[#This Row],[npi_prof_class_Cd]],T_NPI_REF[Code],0))</f>
        <v>Obstetrics &amp; Gynecology</v>
      </c>
      <c r="J898">
        <f>INDEX(T_NPI_REF[Specialization],MATCH(T_PROF[[#This Row],[npi_prof_class_Cd]],T_NPI_REF[Code],0))</f>
        <v>0</v>
      </c>
    </row>
    <row r="899" spans="1:10" x14ac:dyDescent="0.35">
      <c r="A899">
        <v>1</v>
      </c>
      <c r="B899">
        <v>1740404615</v>
      </c>
      <c r="C899" t="s">
        <v>351</v>
      </c>
      <c r="D899">
        <v>2020</v>
      </c>
      <c r="E899">
        <v>2</v>
      </c>
      <c r="F899">
        <v>2</v>
      </c>
      <c r="G899">
        <v>2</v>
      </c>
      <c r="H899">
        <v>4169.8999999999996</v>
      </c>
      <c r="I899" t="str">
        <f>INDEX(T_NPI_REF[Classification],MATCH(T_PROF[[#This Row],[npi_prof_class_Cd]],T_NPI_REF[Code],0))</f>
        <v>Obstetrics &amp; Gynecology</v>
      </c>
      <c r="J899">
        <f>INDEX(T_NPI_REF[Specialization],MATCH(T_PROF[[#This Row],[npi_prof_class_Cd]],T_NPI_REF[Code],0))</f>
        <v>0</v>
      </c>
    </row>
    <row r="900" spans="1:10" x14ac:dyDescent="0.35">
      <c r="A900">
        <v>1</v>
      </c>
      <c r="B900">
        <v>1548501620</v>
      </c>
      <c r="C900" t="s">
        <v>636</v>
      </c>
      <c r="D900">
        <v>2021</v>
      </c>
      <c r="E900">
        <v>4</v>
      </c>
      <c r="F900">
        <v>4</v>
      </c>
      <c r="G900">
        <v>4</v>
      </c>
      <c r="H900">
        <v>3952.06</v>
      </c>
      <c r="I900" t="str">
        <f>INDEX(T_NPI_REF[Classification],MATCH(T_PROF[[#This Row],[npi_prof_class_Cd]],T_NPI_REF[Code],0))</f>
        <v>Internal Medicine</v>
      </c>
      <c r="J900" t="str">
        <f>INDEX(T_NPI_REF[Specialization],MATCH(T_PROF[[#This Row],[npi_prof_class_Cd]],T_NPI_REF[Code],0))</f>
        <v>Critical Care Medicine</v>
      </c>
    </row>
    <row r="901" spans="1:10" x14ac:dyDescent="0.35">
      <c r="A901">
        <v>0</v>
      </c>
      <c r="B901">
        <v>1811135684</v>
      </c>
      <c r="C901" t="s">
        <v>351</v>
      </c>
      <c r="D901">
        <v>2021</v>
      </c>
      <c r="E901">
        <v>4</v>
      </c>
      <c r="F901">
        <v>4</v>
      </c>
      <c r="G901">
        <v>4</v>
      </c>
      <c r="H901">
        <v>1720.75</v>
      </c>
      <c r="I901" t="str">
        <f>INDEX(T_NPI_REF[Classification],MATCH(T_PROF[[#This Row],[npi_prof_class_Cd]],T_NPI_REF[Code],0))</f>
        <v>Obstetrics &amp; Gynecology</v>
      </c>
      <c r="J901">
        <f>INDEX(T_NPI_REF[Specialization],MATCH(T_PROF[[#This Row],[npi_prof_class_Cd]],T_NPI_REF[Code],0))</f>
        <v>0</v>
      </c>
    </row>
    <row r="902" spans="1:10" x14ac:dyDescent="0.35">
      <c r="A902">
        <v>1</v>
      </c>
      <c r="B902">
        <v>1508866096</v>
      </c>
      <c r="C902" t="s">
        <v>351</v>
      </c>
      <c r="D902">
        <v>2019</v>
      </c>
      <c r="E902">
        <v>9</v>
      </c>
      <c r="F902">
        <v>9</v>
      </c>
      <c r="G902">
        <v>9</v>
      </c>
      <c r="H902">
        <v>31500</v>
      </c>
      <c r="I902" t="str">
        <f>INDEX(T_NPI_REF[Classification],MATCH(T_PROF[[#This Row],[npi_prof_class_Cd]],T_NPI_REF[Code],0))</f>
        <v>Obstetrics &amp; Gynecology</v>
      </c>
      <c r="J902">
        <f>INDEX(T_NPI_REF[Specialization],MATCH(T_PROF[[#This Row],[npi_prof_class_Cd]],T_NPI_REF[Code],0))</f>
        <v>0</v>
      </c>
    </row>
    <row r="903" spans="1:10" x14ac:dyDescent="0.35">
      <c r="A903">
        <v>1</v>
      </c>
      <c r="B903">
        <v>1750323671</v>
      </c>
      <c r="C903" t="s">
        <v>351</v>
      </c>
      <c r="D903">
        <v>2019</v>
      </c>
      <c r="E903">
        <v>2</v>
      </c>
      <c r="F903">
        <v>2</v>
      </c>
      <c r="G903">
        <v>2</v>
      </c>
      <c r="H903">
        <v>7195.04</v>
      </c>
      <c r="I903" t="str">
        <f>INDEX(T_NPI_REF[Classification],MATCH(T_PROF[[#This Row],[npi_prof_class_Cd]],T_NPI_REF[Code],0))</f>
        <v>Obstetrics &amp; Gynecology</v>
      </c>
      <c r="J903">
        <f>INDEX(T_NPI_REF[Specialization],MATCH(T_PROF[[#This Row],[npi_prof_class_Cd]],T_NPI_REF[Code],0))</f>
        <v>0</v>
      </c>
    </row>
    <row r="904" spans="1:10" x14ac:dyDescent="0.35">
      <c r="A904">
        <v>1</v>
      </c>
      <c r="B904">
        <v>1184654477</v>
      </c>
      <c r="C904" t="s">
        <v>363</v>
      </c>
      <c r="D904">
        <v>2019</v>
      </c>
      <c r="E904">
        <v>89</v>
      </c>
      <c r="F904">
        <v>89</v>
      </c>
      <c r="G904">
        <v>87</v>
      </c>
      <c r="H904">
        <v>152223.78</v>
      </c>
      <c r="I904" t="str">
        <f>INDEX(T_NPI_REF[Classification],MATCH(T_PROF[[#This Row],[npi_prof_class_Cd]],T_NPI_REF[Code],0))</f>
        <v>Clinic/Center</v>
      </c>
      <c r="J904" t="str">
        <f>INDEX(T_NPI_REF[Specialization],MATCH(T_PROF[[#This Row],[npi_prof_class_Cd]],T_NPI_REF[Code],0))</f>
        <v>Federally Qualified Health Center (FQHC)</v>
      </c>
    </row>
    <row r="905" spans="1:10" x14ac:dyDescent="0.35">
      <c r="A905">
        <v>0</v>
      </c>
      <c r="B905">
        <v>1578739611</v>
      </c>
      <c r="C905" t="s">
        <v>351</v>
      </c>
      <c r="D905">
        <v>2020</v>
      </c>
      <c r="E905">
        <v>1</v>
      </c>
      <c r="F905">
        <v>1</v>
      </c>
      <c r="G905">
        <v>1</v>
      </c>
      <c r="H905">
        <v>0</v>
      </c>
      <c r="I905" t="str">
        <f>INDEX(T_NPI_REF[Classification],MATCH(T_PROF[[#This Row],[npi_prof_class_Cd]],T_NPI_REF[Code],0))</f>
        <v>Obstetrics &amp; Gynecology</v>
      </c>
      <c r="J905">
        <f>INDEX(T_NPI_REF[Specialization],MATCH(T_PROF[[#This Row],[npi_prof_class_Cd]],T_NPI_REF[Code],0))</f>
        <v>0</v>
      </c>
    </row>
    <row r="906" spans="1:10" x14ac:dyDescent="0.35">
      <c r="A906">
        <v>1</v>
      </c>
      <c r="B906">
        <v>1225025547</v>
      </c>
      <c r="C906" t="s">
        <v>356</v>
      </c>
      <c r="D906">
        <v>2019</v>
      </c>
      <c r="E906">
        <v>1</v>
      </c>
      <c r="F906">
        <v>1</v>
      </c>
      <c r="G906">
        <v>1</v>
      </c>
      <c r="H906">
        <v>508.35</v>
      </c>
      <c r="I906" t="str">
        <f>INDEX(T_NPI_REF[Classification],MATCH(T_PROF[[#This Row],[npi_prof_class_Cd]],T_NPI_REF[Code],0))</f>
        <v>Obstetrics &amp; Gynecology</v>
      </c>
      <c r="J906" t="str">
        <f>INDEX(T_NPI_REF[Specialization],MATCH(T_PROF[[#This Row],[npi_prof_class_Cd]],T_NPI_REF[Code],0))</f>
        <v>Maternal &amp; Fetal Medicine</v>
      </c>
    </row>
    <row r="907" spans="1:10" x14ac:dyDescent="0.35">
      <c r="A907">
        <v>1</v>
      </c>
      <c r="B907">
        <v>1053688572</v>
      </c>
      <c r="C907" t="s">
        <v>366</v>
      </c>
      <c r="D907">
        <v>2021</v>
      </c>
      <c r="E907">
        <v>1081</v>
      </c>
      <c r="F907">
        <v>1081</v>
      </c>
      <c r="G907">
        <v>1080</v>
      </c>
      <c r="H907">
        <v>2808464.77</v>
      </c>
      <c r="I907" t="str">
        <f>INDEX(T_NPI_REF[Classification],MATCH(T_PROF[[#This Row],[npi_prof_class_Cd]],T_NPI_REF[Code],0))</f>
        <v>Internal Medicine</v>
      </c>
      <c r="J907">
        <f>INDEX(T_NPI_REF[Specialization],MATCH(T_PROF[[#This Row],[npi_prof_class_Cd]],T_NPI_REF[Code],0))</f>
        <v>0</v>
      </c>
    </row>
    <row r="908" spans="1:10" x14ac:dyDescent="0.35">
      <c r="A908">
        <v>0</v>
      </c>
      <c r="B908">
        <v>1932173812</v>
      </c>
      <c r="C908" t="s">
        <v>351</v>
      </c>
      <c r="D908">
        <v>2021</v>
      </c>
      <c r="E908">
        <v>1</v>
      </c>
      <c r="F908">
        <v>1</v>
      </c>
      <c r="G908">
        <v>1</v>
      </c>
      <c r="H908">
        <v>1720.75</v>
      </c>
      <c r="I908" t="str">
        <f>INDEX(T_NPI_REF[Classification],MATCH(T_PROF[[#This Row],[npi_prof_class_Cd]],T_NPI_REF[Code],0))</f>
        <v>Obstetrics &amp; Gynecology</v>
      </c>
      <c r="J908">
        <f>INDEX(T_NPI_REF[Specialization],MATCH(T_PROF[[#This Row],[npi_prof_class_Cd]],T_NPI_REF[Code],0))</f>
        <v>0</v>
      </c>
    </row>
    <row r="909" spans="1:10" x14ac:dyDescent="0.35">
      <c r="A909">
        <v>1</v>
      </c>
      <c r="B909">
        <v>1801897574</v>
      </c>
      <c r="C909" t="s">
        <v>351</v>
      </c>
      <c r="D909">
        <v>2019</v>
      </c>
      <c r="E909">
        <v>41</v>
      </c>
      <c r="F909">
        <v>41</v>
      </c>
      <c r="G909">
        <v>40</v>
      </c>
      <c r="H909">
        <v>78696.25</v>
      </c>
      <c r="I909" t="str">
        <f>INDEX(T_NPI_REF[Classification],MATCH(T_PROF[[#This Row],[npi_prof_class_Cd]],T_NPI_REF[Code],0))</f>
        <v>Obstetrics &amp; Gynecology</v>
      </c>
      <c r="J909">
        <f>INDEX(T_NPI_REF[Specialization],MATCH(T_PROF[[#This Row],[npi_prof_class_Cd]],T_NPI_REF[Code],0))</f>
        <v>0</v>
      </c>
    </row>
    <row r="910" spans="1:10" x14ac:dyDescent="0.35">
      <c r="A910">
        <v>0</v>
      </c>
      <c r="B910">
        <v>1801885835</v>
      </c>
      <c r="C910" t="s">
        <v>351</v>
      </c>
      <c r="D910">
        <v>2021</v>
      </c>
      <c r="E910">
        <v>1</v>
      </c>
      <c r="F910">
        <v>1</v>
      </c>
      <c r="G910">
        <v>1</v>
      </c>
      <c r="H910">
        <v>1720.75</v>
      </c>
      <c r="I910" t="str">
        <f>INDEX(T_NPI_REF[Classification],MATCH(T_PROF[[#This Row],[npi_prof_class_Cd]],T_NPI_REF[Code],0))</f>
        <v>Obstetrics &amp; Gynecology</v>
      </c>
      <c r="J910">
        <f>INDEX(T_NPI_REF[Specialization],MATCH(T_PROF[[#This Row],[npi_prof_class_Cd]],T_NPI_REF[Code],0))</f>
        <v>0</v>
      </c>
    </row>
    <row r="911" spans="1:10" x14ac:dyDescent="0.35">
      <c r="A911">
        <v>0</v>
      </c>
      <c r="B911">
        <v>1477559086</v>
      </c>
      <c r="C911" t="s">
        <v>352</v>
      </c>
      <c r="D911">
        <v>2019</v>
      </c>
      <c r="E911">
        <v>6</v>
      </c>
      <c r="F911">
        <v>6</v>
      </c>
      <c r="G911">
        <v>6</v>
      </c>
      <c r="H911">
        <v>8603.75</v>
      </c>
      <c r="I911" t="str">
        <f>INDEX(T_NPI_REF[Classification],MATCH(T_PROF[[#This Row],[npi_prof_class_Cd]],T_NPI_REF[Code],0))</f>
        <v>Specialist</v>
      </c>
      <c r="J911">
        <f>INDEX(T_NPI_REF[Specialization],MATCH(T_PROF[[#This Row],[npi_prof_class_Cd]],T_NPI_REF[Code],0))</f>
        <v>0</v>
      </c>
    </row>
    <row r="912" spans="1:10" x14ac:dyDescent="0.35">
      <c r="A912">
        <v>0</v>
      </c>
      <c r="B912">
        <v>1407807795</v>
      </c>
      <c r="C912" t="s">
        <v>354</v>
      </c>
      <c r="D912">
        <v>2020</v>
      </c>
      <c r="E912">
        <v>1</v>
      </c>
      <c r="F912">
        <v>1</v>
      </c>
      <c r="G912">
        <v>1</v>
      </c>
      <c r="H912">
        <v>0</v>
      </c>
      <c r="I912" t="str">
        <f>INDEX(T_NPI_REF[Classification],MATCH(T_PROF[[#This Row],[npi_prof_class_Cd]],T_NPI_REF[Code],0))</f>
        <v>Obstetrics &amp; Gynecology</v>
      </c>
      <c r="J912" t="str">
        <f>INDEX(T_NPI_REF[Specialization],MATCH(T_PROF[[#This Row],[npi_prof_class_Cd]],T_NPI_REF[Code],0))</f>
        <v>Obstetrics</v>
      </c>
    </row>
    <row r="913" spans="1:10" x14ac:dyDescent="0.35">
      <c r="A913">
        <v>1</v>
      </c>
      <c r="B913">
        <v>1265760235</v>
      </c>
      <c r="C913" t="s">
        <v>351</v>
      </c>
      <c r="D913">
        <v>2019</v>
      </c>
      <c r="E913">
        <v>65</v>
      </c>
      <c r="F913">
        <v>65</v>
      </c>
      <c r="G913">
        <v>65</v>
      </c>
      <c r="H913">
        <v>105260.14</v>
      </c>
      <c r="I913" t="str">
        <f>INDEX(T_NPI_REF[Classification],MATCH(T_PROF[[#This Row],[npi_prof_class_Cd]],T_NPI_REF[Code],0))</f>
        <v>Obstetrics &amp; Gynecology</v>
      </c>
      <c r="J913">
        <f>INDEX(T_NPI_REF[Specialization],MATCH(T_PROF[[#This Row],[npi_prof_class_Cd]],T_NPI_REF[Code],0))</f>
        <v>0</v>
      </c>
    </row>
    <row r="914" spans="1:10" x14ac:dyDescent="0.35">
      <c r="A914">
        <v>0</v>
      </c>
      <c r="B914">
        <v>1053489955</v>
      </c>
      <c r="C914" t="s">
        <v>352</v>
      </c>
      <c r="D914">
        <v>2021</v>
      </c>
      <c r="E914">
        <v>1</v>
      </c>
      <c r="F914">
        <v>1</v>
      </c>
      <c r="G914">
        <v>1</v>
      </c>
      <c r="H914">
        <v>1720.75</v>
      </c>
      <c r="I914" t="str">
        <f>INDEX(T_NPI_REF[Classification],MATCH(T_PROF[[#This Row],[npi_prof_class_Cd]],T_NPI_REF[Code],0))</f>
        <v>Specialist</v>
      </c>
      <c r="J914">
        <f>INDEX(T_NPI_REF[Specialization],MATCH(T_PROF[[#This Row],[npi_prof_class_Cd]],T_NPI_REF[Code],0))</f>
        <v>0</v>
      </c>
    </row>
    <row r="915" spans="1:10" x14ac:dyDescent="0.35">
      <c r="A915">
        <v>1</v>
      </c>
      <c r="B915">
        <v>1821337544</v>
      </c>
      <c r="C915" t="s">
        <v>351</v>
      </c>
      <c r="D915">
        <v>2021</v>
      </c>
      <c r="E915">
        <v>12</v>
      </c>
      <c r="F915">
        <v>12</v>
      </c>
      <c r="G915">
        <v>11</v>
      </c>
      <c r="H915">
        <v>21452.02</v>
      </c>
      <c r="I915" t="str">
        <f>INDEX(T_NPI_REF[Classification],MATCH(T_PROF[[#This Row],[npi_prof_class_Cd]],T_NPI_REF[Code],0))</f>
        <v>Obstetrics &amp; Gynecology</v>
      </c>
      <c r="J915">
        <f>INDEX(T_NPI_REF[Specialization],MATCH(T_PROF[[#This Row],[npi_prof_class_Cd]],T_NPI_REF[Code],0))</f>
        <v>0</v>
      </c>
    </row>
    <row r="916" spans="1:10" x14ac:dyDescent="0.35">
      <c r="A916">
        <v>1</v>
      </c>
      <c r="B916">
        <v>1013953009</v>
      </c>
      <c r="C916" t="s">
        <v>362</v>
      </c>
      <c r="D916">
        <v>2019</v>
      </c>
      <c r="E916">
        <v>1</v>
      </c>
      <c r="F916">
        <v>1</v>
      </c>
      <c r="G916">
        <v>1</v>
      </c>
      <c r="H916">
        <v>451.4</v>
      </c>
      <c r="I916" t="str">
        <f>INDEX(T_NPI_REF[Classification],MATCH(T_PROF[[#This Row],[npi_prof_class_Cd]],T_NPI_REF[Code],0))</f>
        <v>General Practice</v>
      </c>
      <c r="J916">
        <f>INDEX(T_NPI_REF[Specialization],MATCH(T_PROF[[#This Row],[npi_prof_class_Cd]],T_NPI_REF[Code],0))</f>
        <v>0</v>
      </c>
    </row>
    <row r="917" spans="1:10" x14ac:dyDescent="0.35">
      <c r="A917">
        <v>1</v>
      </c>
      <c r="B917">
        <v>1386715621</v>
      </c>
      <c r="C917" t="s">
        <v>351</v>
      </c>
      <c r="D917">
        <v>2020</v>
      </c>
      <c r="E917">
        <v>17</v>
      </c>
      <c r="F917">
        <v>17</v>
      </c>
      <c r="G917">
        <v>17</v>
      </c>
      <c r="H917">
        <v>29880.11</v>
      </c>
      <c r="I917" t="str">
        <f>INDEX(T_NPI_REF[Classification],MATCH(T_PROF[[#This Row],[npi_prof_class_Cd]],T_NPI_REF[Code],0))</f>
        <v>Obstetrics &amp; Gynecology</v>
      </c>
      <c r="J917">
        <f>INDEX(T_NPI_REF[Specialization],MATCH(T_PROF[[#This Row],[npi_prof_class_Cd]],T_NPI_REF[Code],0))</f>
        <v>0</v>
      </c>
    </row>
    <row r="918" spans="1:10" x14ac:dyDescent="0.35">
      <c r="A918">
        <v>0</v>
      </c>
      <c r="B918">
        <v>1689604357</v>
      </c>
      <c r="C918" t="s">
        <v>361</v>
      </c>
      <c r="D918">
        <v>2020</v>
      </c>
      <c r="E918">
        <v>1</v>
      </c>
      <c r="F918">
        <v>1</v>
      </c>
      <c r="G918">
        <v>1</v>
      </c>
      <c r="H918">
        <v>83.88</v>
      </c>
      <c r="I918" t="str">
        <f>INDEX(T_NPI_REF[Classification],MATCH(T_PROF[[#This Row],[npi_prof_class_Cd]],T_NPI_REF[Code],0))</f>
        <v>Family Medicine</v>
      </c>
      <c r="J918">
        <f>INDEX(T_NPI_REF[Specialization],MATCH(T_PROF[[#This Row],[npi_prof_class_Cd]],T_NPI_REF[Code],0))</f>
        <v>0</v>
      </c>
    </row>
    <row r="919" spans="1:10" x14ac:dyDescent="0.35">
      <c r="A919">
        <v>1</v>
      </c>
      <c r="B919">
        <v>1982141537</v>
      </c>
      <c r="C919" t="s">
        <v>371</v>
      </c>
      <c r="D919">
        <v>2019</v>
      </c>
      <c r="E919">
        <v>65</v>
      </c>
      <c r="F919">
        <v>65</v>
      </c>
      <c r="G919">
        <v>65</v>
      </c>
      <c r="H919">
        <v>113299.17</v>
      </c>
      <c r="I919" t="str">
        <f>INDEX(T_NPI_REF[Classification],MATCH(T_PROF[[#This Row],[npi_prof_class_Cd]],T_NPI_REF[Code],0))</f>
        <v>Hospitalist</v>
      </c>
      <c r="J919">
        <f>INDEX(T_NPI_REF[Specialization],MATCH(T_PROF[[#This Row],[npi_prof_class_Cd]],T_NPI_REF[Code],0))</f>
        <v>0</v>
      </c>
    </row>
    <row r="920" spans="1:10" x14ac:dyDescent="0.35">
      <c r="A920">
        <v>1</v>
      </c>
      <c r="B920">
        <v>1366606931</v>
      </c>
      <c r="C920" t="s">
        <v>351</v>
      </c>
      <c r="D920">
        <v>2019</v>
      </c>
      <c r="E920">
        <v>18</v>
      </c>
      <c r="F920">
        <v>18</v>
      </c>
      <c r="G920">
        <v>18</v>
      </c>
      <c r="H920">
        <v>56575.14</v>
      </c>
      <c r="I920" t="str">
        <f>INDEX(T_NPI_REF[Classification],MATCH(T_PROF[[#This Row],[npi_prof_class_Cd]],T_NPI_REF[Code],0))</f>
        <v>Obstetrics &amp; Gynecology</v>
      </c>
      <c r="J920">
        <f>INDEX(T_NPI_REF[Specialization],MATCH(T_PROF[[#This Row],[npi_prof_class_Cd]],T_NPI_REF[Code],0))</f>
        <v>0</v>
      </c>
    </row>
    <row r="921" spans="1:10" x14ac:dyDescent="0.35">
      <c r="A921">
        <v>1</v>
      </c>
      <c r="B921">
        <v>1952376410</v>
      </c>
      <c r="C921" t="s">
        <v>362</v>
      </c>
      <c r="D921">
        <v>2021</v>
      </c>
      <c r="E921">
        <v>80</v>
      </c>
      <c r="F921">
        <v>80</v>
      </c>
      <c r="G921">
        <v>80</v>
      </c>
      <c r="H921">
        <v>239983</v>
      </c>
      <c r="I921" t="str">
        <f>INDEX(T_NPI_REF[Classification],MATCH(T_PROF[[#This Row],[npi_prof_class_Cd]],T_NPI_REF[Code],0))</f>
        <v>General Practice</v>
      </c>
      <c r="J921">
        <f>INDEX(T_NPI_REF[Specialization],MATCH(T_PROF[[#This Row],[npi_prof_class_Cd]],T_NPI_REF[Code],0))</f>
        <v>0</v>
      </c>
    </row>
    <row r="922" spans="1:10" x14ac:dyDescent="0.35">
      <c r="A922">
        <v>0</v>
      </c>
      <c r="B922">
        <v>1821439043</v>
      </c>
      <c r="C922" t="s">
        <v>352</v>
      </c>
      <c r="D922">
        <v>2021</v>
      </c>
      <c r="E922">
        <v>1</v>
      </c>
      <c r="F922">
        <v>1</v>
      </c>
      <c r="G922">
        <v>1</v>
      </c>
      <c r="H922">
        <v>0</v>
      </c>
      <c r="I922" t="str">
        <f>INDEX(T_NPI_REF[Classification],MATCH(T_PROF[[#This Row],[npi_prof_class_Cd]],T_NPI_REF[Code],0))</f>
        <v>Specialist</v>
      </c>
      <c r="J922">
        <f>INDEX(T_NPI_REF[Specialization],MATCH(T_PROF[[#This Row],[npi_prof_class_Cd]],T_NPI_REF[Code],0))</f>
        <v>0</v>
      </c>
    </row>
    <row r="923" spans="1:10" x14ac:dyDescent="0.35">
      <c r="A923">
        <v>0</v>
      </c>
      <c r="B923">
        <v>1215121264</v>
      </c>
      <c r="C923" t="s">
        <v>351</v>
      </c>
      <c r="D923">
        <v>2020</v>
      </c>
      <c r="E923">
        <v>1</v>
      </c>
      <c r="F923">
        <v>1</v>
      </c>
      <c r="G923">
        <v>1</v>
      </c>
      <c r="H923">
        <v>1720.75</v>
      </c>
      <c r="I923" t="str">
        <f>INDEX(T_NPI_REF[Classification],MATCH(T_PROF[[#This Row],[npi_prof_class_Cd]],T_NPI_REF[Code],0))</f>
        <v>Obstetrics &amp; Gynecology</v>
      </c>
      <c r="J923">
        <f>INDEX(T_NPI_REF[Specialization],MATCH(T_PROF[[#This Row],[npi_prof_class_Cd]],T_NPI_REF[Code],0))</f>
        <v>0</v>
      </c>
    </row>
    <row r="924" spans="1:10" x14ac:dyDescent="0.35">
      <c r="A924">
        <v>0</v>
      </c>
      <c r="B924">
        <v>1649386715</v>
      </c>
      <c r="C924" t="s">
        <v>351</v>
      </c>
      <c r="D924">
        <v>2019</v>
      </c>
      <c r="E924">
        <v>2</v>
      </c>
      <c r="F924">
        <v>2</v>
      </c>
      <c r="G924">
        <v>2</v>
      </c>
      <c r="H924">
        <v>213.3</v>
      </c>
      <c r="I924" t="str">
        <f>INDEX(T_NPI_REF[Classification],MATCH(T_PROF[[#This Row],[npi_prof_class_Cd]],T_NPI_REF[Code],0))</f>
        <v>Obstetrics &amp; Gynecology</v>
      </c>
      <c r="J924">
        <f>INDEX(T_NPI_REF[Specialization],MATCH(T_PROF[[#This Row],[npi_prof_class_Cd]],T_NPI_REF[Code],0))</f>
        <v>0</v>
      </c>
    </row>
    <row r="925" spans="1:10" x14ac:dyDescent="0.35">
      <c r="A925">
        <v>1</v>
      </c>
      <c r="B925">
        <v>1033408810</v>
      </c>
      <c r="C925" t="s">
        <v>351</v>
      </c>
      <c r="D925">
        <v>2019</v>
      </c>
      <c r="E925">
        <v>1</v>
      </c>
      <c r="F925">
        <v>1</v>
      </c>
      <c r="G925">
        <v>1</v>
      </c>
      <c r="H925">
        <v>1720.75</v>
      </c>
      <c r="I925" t="str">
        <f>INDEX(T_NPI_REF[Classification],MATCH(T_PROF[[#This Row],[npi_prof_class_Cd]],T_NPI_REF[Code],0))</f>
        <v>Obstetrics &amp; Gynecology</v>
      </c>
      <c r="J925">
        <f>INDEX(T_NPI_REF[Specialization],MATCH(T_PROF[[#This Row],[npi_prof_class_Cd]],T_NPI_REF[Code],0))</f>
        <v>0</v>
      </c>
    </row>
    <row r="926" spans="1:10" x14ac:dyDescent="0.35">
      <c r="A926">
        <v>1</v>
      </c>
      <c r="B926">
        <v>1063580835</v>
      </c>
      <c r="C926" t="s">
        <v>351</v>
      </c>
      <c r="D926">
        <v>2021</v>
      </c>
      <c r="E926">
        <v>3</v>
      </c>
      <c r="F926">
        <v>3</v>
      </c>
      <c r="G926">
        <v>3</v>
      </c>
      <c r="H926">
        <v>9000</v>
      </c>
      <c r="I926" t="str">
        <f>INDEX(T_NPI_REF[Classification],MATCH(T_PROF[[#This Row],[npi_prof_class_Cd]],T_NPI_REF[Code],0))</f>
        <v>Obstetrics &amp; Gynecology</v>
      </c>
      <c r="J926">
        <f>INDEX(T_NPI_REF[Specialization],MATCH(T_PROF[[#This Row],[npi_prof_class_Cd]],T_NPI_REF[Code],0))</f>
        <v>0</v>
      </c>
    </row>
    <row r="927" spans="1:10" x14ac:dyDescent="0.35">
      <c r="A927">
        <v>1</v>
      </c>
      <c r="B927">
        <v>1487644993</v>
      </c>
      <c r="C927" t="s">
        <v>353</v>
      </c>
      <c r="D927">
        <v>2019</v>
      </c>
      <c r="E927">
        <v>104</v>
      </c>
      <c r="F927">
        <v>104</v>
      </c>
      <c r="G927">
        <v>104</v>
      </c>
      <c r="H927">
        <v>186168.73</v>
      </c>
      <c r="I927" t="str">
        <f>INDEX(T_NPI_REF[Classification],MATCH(T_PROF[[#This Row],[npi_prof_class_Cd]],T_NPI_REF[Code],0))</f>
        <v>General Acute Care Hospital</v>
      </c>
      <c r="J927">
        <f>INDEX(T_NPI_REF[Specialization],MATCH(T_PROF[[#This Row],[npi_prof_class_Cd]],T_NPI_REF[Code],0))</f>
        <v>0</v>
      </c>
    </row>
    <row r="928" spans="1:10" x14ac:dyDescent="0.35">
      <c r="A928">
        <v>1</v>
      </c>
      <c r="B928">
        <v>1629351838</v>
      </c>
      <c r="C928" t="s">
        <v>351</v>
      </c>
      <c r="D928">
        <v>2019</v>
      </c>
      <c r="E928">
        <v>15</v>
      </c>
      <c r="F928">
        <v>15</v>
      </c>
      <c r="G928">
        <v>15</v>
      </c>
      <c r="H928">
        <v>52500</v>
      </c>
      <c r="I928" t="str">
        <f>INDEX(T_NPI_REF[Classification],MATCH(T_PROF[[#This Row],[npi_prof_class_Cd]],T_NPI_REF[Code],0))</f>
        <v>Obstetrics &amp; Gynecology</v>
      </c>
      <c r="J928">
        <f>INDEX(T_NPI_REF[Specialization],MATCH(T_PROF[[#This Row],[npi_prof_class_Cd]],T_NPI_REF[Code],0))</f>
        <v>0</v>
      </c>
    </row>
    <row r="929" spans="1:10" x14ac:dyDescent="0.35">
      <c r="A929">
        <v>1</v>
      </c>
      <c r="B929">
        <v>1932143153</v>
      </c>
      <c r="C929" t="s">
        <v>367</v>
      </c>
      <c r="D929">
        <v>2019</v>
      </c>
      <c r="E929">
        <v>49</v>
      </c>
      <c r="F929">
        <v>49</v>
      </c>
      <c r="G929">
        <v>47</v>
      </c>
      <c r="H929">
        <v>87489.93</v>
      </c>
      <c r="I929" t="str">
        <f>INDEX(T_NPI_REF[Classification],MATCH(T_PROF[[#This Row],[npi_prof_class_Cd]],T_NPI_REF[Code],0))</f>
        <v>Midwife</v>
      </c>
      <c r="J929">
        <f>INDEX(T_NPI_REF[Specialization],MATCH(T_PROF[[#This Row],[npi_prof_class_Cd]],T_NPI_REF[Code],0))</f>
        <v>0</v>
      </c>
    </row>
    <row r="930" spans="1:10" x14ac:dyDescent="0.35">
      <c r="A930">
        <v>1</v>
      </c>
      <c r="B930">
        <v>1528445020</v>
      </c>
      <c r="C930" t="s">
        <v>410</v>
      </c>
      <c r="D930">
        <v>2021</v>
      </c>
      <c r="E930">
        <v>1</v>
      </c>
      <c r="F930">
        <v>1</v>
      </c>
      <c r="G930">
        <v>1</v>
      </c>
      <c r="H930">
        <v>3251.28</v>
      </c>
      <c r="I930" t="str">
        <f>INDEX(T_NPI_REF[Classification],MATCH(T_PROF[[#This Row],[npi_prof_class_Cd]],T_NPI_REF[Code],0))</f>
        <v>Registered Nurse</v>
      </c>
      <c r="J930">
        <f>INDEX(T_NPI_REF[Specialization],MATCH(T_PROF[[#This Row],[npi_prof_class_Cd]],T_NPI_REF[Code],0))</f>
        <v>0</v>
      </c>
    </row>
    <row r="931" spans="1:10" x14ac:dyDescent="0.35">
      <c r="A931">
        <v>1</v>
      </c>
      <c r="B931">
        <v>1528445020</v>
      </c>
      <c r="C931" t="s">
        <v>410</v>
      </c>
      <c r="D931">
        <v>2019</v>
      </c>
      <c r="E931">
        <v>1</v>
      </c>
      <c r="F931">
        <v>1</v>
      </c>
      <c r="G931">
        <v>1</v>
      </c>
      <c r="H931">
        <v>1300</v>
      </c>
      <c r="I931" t="str">
        <f>INDEX(T_NPI_REF[Classification],MATCH(T_PROF[[#This Row],[npi_prof_class_Cd]],T_NPI_REF[Code],0))</f>
        <v>Registered Nurse</v>
      </c>
      <c r="J931">
        <f>INDEX(T_NPI_REF[Specialization],MATCH(T_PROF[[#This Row],[npi_prof_class_Cd]],T_NPI_REF[Code],0))</f>
        <v>0</v>
      </c>
    </row>
    <row r="932" spans="1:10" x14ac:dyDescent="0.35">
      <c r="A932">
        <v>0</v>
      </c>
      <c r="B932">
        <v>1093754806</v>
      </c>
      <c r="C932" t="s">
        <v>351</v>
      </c>
      <c r="D932">
        <v>2021</v>
      </c>
      <c r="E932">
        <v>2</v>
      </c>
      <c r="F932">
        <v>2</v>
      </c>
      <c r="G932">
        <v>2</v>
      </c>
      <c r="H932">
        <v>1720.75</v>
      </c>
      <c r="I932" t="str">
        <f>INDEX(T_NPI_REF[Classification],MATCH(T_PROF[[#This Row],[npi_prof_class_Cd]],T_NPI_REF[Code],0))</f>
        <v>Obstetrics &amp; Gynecology</v>
      </c>
      <c r="J932">
        <f>INDEX(T_NPI_REF[Specialization],MATCH(T_PROF[[#This Row],[npi_prof_class_Cd]],T_NPI_REF[Code],0))</f>
        <v>0</v>
      </c>
    </row>
    <row r="933" spans="1:10" x14ac:dyDescent="0.35">
      <c r="A933">
        <v>1</v>
      </c>
      <c r="B933">
        <v>1932516135</v>
      </c>
      <c r="C933" t="s">
        <v>357</v>
      </c>
      <c r="D933">
        <v>2020</v>
      </c>
      <c r="E933">
        <v>1</v>
      </c>
      <c r="F933">
        <v>1</v>
      </c>
      <c r="G933">
        <v>1</v>
      </c>
      <c r="H933">
        <v>4400</v>
      </c>
      <c r="I933" t="str">
        <f>INDEX(T_NPI_REF[Classification],MATCH(T_PROF[[#This Row],[npi_prof_class_Cd]],T_NPI_REF[Code],0))</f>
        <v>Advanced Practice Midwife</v>
      </c>
      <c r="J933">
        <f>INDEX(T_NPI_REF[Specialization],MATCH(T_PROF[[#This Row],[npi_prof_class_Cd]],T_NPI_REF[Code],0))</f>
        <v>0</v>
      </c>
    </row>
    <row r="934" spans="1:10" x14ac:dyDescent="0.35">
      <c r="A934">
        <v>1</v>
      </c>
      <c r="B934">
        <v>1043267727</v>
      </c>
      <c r="C934" t="s">
        <v>353</v>
      </c>
      <c r="D934">
        <v>2020</v>
      </c>
      <c r="E934">
        <v>43</v>
      </c>
      <c r="F934">
        <v>43</v>
      </c>
      <c r="G934">
        <v>43</v>
      </c>
      <c r="H934">
        <v>77217.19</v>
      </c>
      <c r="I934" t="str">
        <f>INDEX(T_NPI_REF[Classification],MATCH(T_PROF[[#This Row],[npi_prof_class_Cd]],T_NPI_REF[Code],0))</f>
        <v>General Acute Care Hospital</v>
      </c>
      <c r="J934">
        <f>INDEX(T_NPI_REF[Specialization],MATCH(T_PROF[[#This Row],[npi_prof_class_Cd]],T_NPI_REF[Code],0))</f>
        <v>0</v>
      </c>
    </row>
    <row r="935" spans="1:10" x14ac:dyDescent="0.35">
      <c r="A935">
        <v>1</v>
      </c>
      <c r="B935">
        <v>1902800352</v>
      </c>
      <c r="C935" t="s">
        <v>353</v>
      </c>
      <c r="D935">
        <v>2021</v>
      </c>
      <c r="E935">
        <v>9</v>
      </c>
      <c r="F935">
        <v>9</v>
      </c>
      <c r="G935">
        <v>9</v>
      </c>
      <c r="H935">
        <v>16698.939999999999</v>
      </c>
      <c r="I935" t="str">
        <f>INDEX(T_NPI_REF[Classification],MATCH(T_PROF[[#This Row],[npi_prof_class_Cd]],T_NPI_REF[Code],0))</f>
        <v>General Acute Care Hospital</v>
      </c>
      <c r="J935">
        <f>INDEX(T_NPI_REF[Specialization],MATCH(T_PROF[[#This Row],[npi_prof_class_Cd]],T_NPI_REF[Code],0))</f>
        <v>0</v>
      </c>
    </row>
    <row r="936" spans="1:10" x14ac:dyDescent="0.35">
      <c r="A936">
        <v>0</v>
      </c>
      <c r="B936">
        <v>1619047180</v>
      </c>
      <c r="C936" t="s">
        <v>351</v>
      </c>
      <c r="D936">
        <v>2020</v>
      </c>
      <c r="E936">
        <v>2</v>
      </c>
      <c r="F936">
        <v>2</v>
      </c>
      <c r="G936">
        <v>2</v>
      </c>
      <c r="H936">
        <v>1720.75</v>
      </c>
      <c r="I936" t="str">
        <f>INDEX(T_NPI_REF[Classification],MATCH(T_PROF[[#This Row],[npi_prof_class_Cd]],T_NPI_REF[Code],0))</f>
        <v>Obstetrics &amp; Gynecology</v>
      </c>
      <c r="J936">
        <f>INDEX(T_NPI_REF[Specialization],MATCH(T_PROF[[#This Row],[npi_prof_class_Cd]],T_NPI_REF[Code],0))</f>
        <v>0</v>
      </c>
    </row>
    <row r="937" spans="1:10" x14ac:dyDescent="0.35">
      <c r="A937">
        <v>1</v>
      </c>
      <c r="B937">
        <v>1942475793</v>
      </c>
      <c r="C937" t="s">
        <v>352</v>
      </c>
      <c r="D937">
        <v>2019</v>
      </c>
      <c r="E937">
        <v>40</v>
      </c>
      <c r="F937">
        <v>40</v>
      </c>
      <c r="G937">
        <v>40</v>
      </c>
      <c r="H937">
        <v>85851.7</v>
      </c>
      <c r="I937" t="str">
        <f>INDEX(T_NPI_REF[Classification],MATCH(T_PROF[[#This Row],[npi_prof_class_Cd]],T_NPI_REF[Code],0))</f>
        <v>Specialist</v>
      </c>
      <c r="J937">
        <f>INDEX(T_NPI_REF[Specialization],MATCH(T_PROF[[#This Row],[npi_prof_class_Cd]],T_NPI_REF[Code],0))</f>
        <v>0</v>
      </c>
    </row>
    <row r="938" spans="1:10" x14ac:dyDescent="0.35">
      <c r="A938">
        <v>1</v>
      </c>
      <c r="B938">
        <v>1376690487</v>
      </c>
      <c r="C938" t="s">
        <v>351</v>
      </c>
      <c r="D938">
        <v>2021</v>
      </c>
      <c r="E938">
        <v>5</v>
      </c>
      <c r="F938">
        <v>5</v>
      </c>
      <c r="G938">
        <v>4</v>
      </c>
      <c r="H938">
        <v>9042.75</v>
      </c>
      <c r="I938" t="str">
        <f>INDEX(T_NPI_REF[Classification],MATCH(T_PROF[[#This Row],[npi_prof_class_Cd]],T_NPI_REF[Code],0))</f>
        <v>Obstetrics &amp; Gynecology</v>
      </c>
      <c r="J938">
        <f>INDEX(T_NPI_REF[Specialization],MATCH(T_PROF[[#This Row],[npi_prof_class_Cd]],T_NPI_REF[Code],0))</f>
        <v>0</v>
      </c>
    </row>
    <row r="939" spans="1:10" x14ac:dyDescent="0.35">
      <c r="A939">
        <v>0</v>
      </c>
      <c r="B939">
        <v>1124119706</v>
      </c>
      <c r="C939" t="s">
        <v>352</v>
      </c>
      <c r="D939">
        <v>2020</v>
      </c>
      <c r="E939">
        <v>1</v>
      </c>
      <c r="F939">
        <v>1</v>
      </c>
      <c r="G939">
        <v>1</v>
      </c>
      <c r="H939">
        <v>0</v>
      </c>
      <c r="I939" t="str">
        <f>INDEX(T_NPI_REF[Classification],MATCH(T_PROF[[#This Row],[npi_prof_class_Cd]],T_NPI_REF[Code],0))</f>
        <v>Specialist</v>
      </c>
      <c r="J939">
        <f>INDEX(T_NPI_REF[Specialization],MATCH(T_PROF[[#This Row],[npi_prof_class_Cd]],T_NPI_REF[Code],0))</f>
        <v>0</v>
      </c>
    </row>
    <row r="940" spans="1:10" x14ac:dyDescent="0.35">
      <c r="A940">
        <v>1</v>
      </c>
      <c r="B940">
        <v>1629540778</v>
      </c>
      <c r="C940" t="s">
        <v>351</v>
      </c>
      <c r="D940">
        <v>2020</v>
      </c>
      <c r="E940">
        <v>1</v>
      </c>
      <c r="F940">
        <v>1</v>
      </c>
      <c r="G940">
        <v>1</v>
      </c>
      <c r="H940">
        <v>2009.72</v>
      </c>
      <c r="I940" t="str">
        <f>INDEX(T_NPI_REF[Classification],MATCH(T_PROF[[#This Row],[npi_prof_class_Cd]],T_NPI_REF[Code],0))</f>
        <v>Obstetrics &amp; Gynecology</v>
      </c>
      <c r="J940">
        <f>INDEX(T_NPI_REF[Specialization],MATCH(T_PROF[[#This Row],[npi_prof_class_Cd]],T_NPI_REF[Code],0))</f>
        <v>0</v>
      </c>
    </row>
    <row r="941" spans="1:10" x14ac:dyDescent="0.35">
      <c r="A941">
        <v>0</v>
      </c>
      <c r="B941">
        <v>1356610786</v>
      </c>
      <c r="C941" t="s">
        <v>367</v>
      </c>
      <c r="D941">
        <v>2021</v>
      </c>
      <c r="E941">
        <v>2</v>
      </c>
      <c r="F941">
        <v>2</v>
      </c>
      <c r="G941">
        <v>2</v>
      </c>
      <c r="H941">
        <v>2925.28</v>
      </c>
      <c r="I941" t="str">
        <f>INDEX(T_NPI_REF[Classification],MATCH(T_PROF[[#This Row],[npi_prof_class_Cd]],T_NPI_REF[Code],0))</f>
        <v>Midwife</v>
      </c>
      <c r="J941">
        <f>INDEX(T_NPI_REF[Specialization],MATCH(T_PROF[[#This Row],[npi_prof_class_Cd]],T_NPI_REF[Code],0))</f>
        <v>0</v>
      </c>
    </row>
    <row r="942" spans="1:10" x14ac:dyDescent="0.35">
      <c r="A942">
        <v>0</v>
      </c>
      <c r="B942">
        <v>1942753033</v>
      </c>
      <c r="C942" t="s">
        <v>351</v>
      </c>
      <c r="D942">
        <v>2021</v>
      </c>
      <c r="E942">
        <v>1</v>
      </c>
      <c r="F942">
        <v>1</v>
      </c>
      <c r="G942">
        <v>1</v>
      </c>
      <c r="H942">
        <v>1720.75</v>
      </c>
      <c r="I942" t="str">
        <f>INDEX(T_NPI_REF[Classification],MATCH(T_PROF[[#This Row],[npi_prof_class_Cd]],T_NPI_REF[Code],0))</f>
        <v>Obstetrics &amp; Gynecology</v>
      </c>
      <c r="J942">
        <f>INDEX(T_NPI_REF[Specialization],MATCH(T_PROF[[#This Row],[npi_prof_class_Cd]],T_NPI_REF[Code],0))</f>
        <v>0</v>
      </c>
    </row>
    <row r="943" spans="1:10" x14ac:dyDescent="0.35">
      <c r="A943">
        <v>1</v>
      </c>
      <c r="B943">
        <v>1205992328</v>
      </c>
      <c r="C943" t="s">
        <v>351</v>
      </c>
      <c r="D943">
        <v>2020</v>
      </c>
      <c r="E943">
        <v>1</v>
      </c>
      <c r="F943">
        <v>1</v>
      </c>
      <c r="G943">
        <v>1</v>
      </c>
      <c r="H943">
        <v>3200</v>
      </c>
      <c r="I943" t="str">
        <f>INDEX(T_NPI_REF[Classification],MATCH(T_PROF[[#This Row],[npi_prof_class_Cd]],T_NPI_REF[Code],0))</f>
        <v>Obstetrics &amp; Gynecology</v>
      </c>
      <c r="J943">
        <f>INDEX(T_NPI_REF[Specialization],MATCH(T_PROF[[#This Row],[npi_prof_class_Cd]],T_NPI_REF[Code],0))</f>
        <v>0</v>
      </c>
    </row>
    <row r="944" spans="1:10" x14ac:dyDescent="0.35">
      <c r="A944">
        <v>0</v>
      </c>
      <c r="B944">
        <v>1144370537</v>
      </c>
      <c r="C944" t="s">
        <v>358</v>
      </c>
      <c r="D944">
        <v>2019</v>
      </c>
      <c r="E944">
        <v>1</v>
      </c>
      <c r="F944">
        <v>1</v>
      </c>
      <c r="G944">
        <v>1</v>
      </c>
      <c r="H944">
        <v>1720.75</v>
      </c>
      <c r="I944" t="str">
        <f>INDEX(T_NPI_REF[Classification],MATCH(T_PROF[[#This Row],[npi_prof_class_Cd]],T_NPI_REF[Code],0))</f>
        <v>Obstetrics &amp; Gynecology</v>
      </c>
      <c r="J944" t="str">
        <f>INDEX(T_NPI_REF[Specialization],MATCH(T_PROF[[#This Row],[npi_prof_class_Cd]],T_NPI_REF[Code],0))</f>
        <v>Gynecology</v>
      </c>
    </row>
    <row r="945" spans="1:10" x14ac:dyDescent="0.35">
      <c r="A945">
        <v>0</v>
      </c>
      <c r="B945">
        <v>1316226798</v>
      </c>
      <c r="C945" t="s">
        <v>357</v>
      </c>
      <c r="D945">
        <v>2021</v>
      </c>
      <c r="E945">
        <v>1</v>
      </c>
      <c r="F945">
        <v>1</v>
      </c>
      <c r="G945">
        <v>1</v>
      </c>
      <c r="H945">
        <v>1462.64</v>
      </c>
      <c r="I945" t="str">
        <f>INDEX(T_NPI_REF[Classification],MATCH(T_PROF[[#This Row],[npi_prof_class_Cd]],T_NPI_REF[Code],0))</f>
        <v>Advanced Practice Midwife</v>
      </c>
      <c r="J945">
        <f>INDEX(T_NPI_REF[Specialization],MATCH(T_PROF[[#This Row],[npi_prof_class_Cd]],T_NPI_REF[Code],0))</f>
        <v>0</v>
      </c>
    </row>
    <row r="946" spans="1:10" x14ac:dyDescent="0.35">
      <c r="A946">
        <v>1</v>
      </c>
      <c r="B946">
        <v>1730123951</v>
      </c>
      <c r="C946" t="s">
        <v>351</v>
      </c>
      <c r="D946">
        <v>2019</v>
      </c>
      <c r="E946">
        <v>2</v>
      </c>
      <c r="F946">
        <v>2</v>
      </c>
      <c r="G946">
        <v>2</v>
      </c>
      <c r="H946">
        <v>4019.44</v>
      </c>
      <c r="I946" t="str">
        <f>INDEX(T_NPI_REF[Classification],MATCH(T_PROF[[#This Row],[npi_prof_class_Cd]],T_NPI_REF[Code],0))</f>
        <v>Obstetrics &amp; Gynecology</v>
      </c>
      <c r="J946">
        <f>INDEX(T_NPI_REF[Specialization],MATCH(T_PROF[[#This Row],[npi_prof_class_Cd]],T_NPI_REF[Code],0))</f>
        <v>0</v>
      </c>
    </row>
    <row r="947" spans="1:10" x14ac:dyDescent="0.35">
      <c r="A947">
        <v>1</v>
      </c>
      <c r="B947">
        <v>1457529422</v>
      </c>
      <c r="C947" t="s">
        <v>357</v>
      </c>
      <c r="D947">
        <v>2021</v>
      </c>
      <c r="E947">
        <v>2</v>
      </c>
      <c r="F947">
        <v>2</v>
      </c>
      <c r="G947">
        <v>2</v>
      </c>
      <c r="H947">
        <v>15586.25</v>
      </c>
      <c r="I947" t="str">
        <f>INDEX(T_NPI_REF[Classification],MATCH(T_PROF[[#This Row],[npi_prof_class_Cd]],T_NPI_REF[Code],0))</f>
        <v>Advanced Practice Midwife</v>
      </c>
      <c r="J947">
        <f>INDEX(T_NPI_REF[Specialization],MATCH(T_PROF[[#This Row],[npi_prof_class_Cd]],T_NPI_REF[Code],0))</f>
        <v>0</v>
      </c>
    </row>
    <row r="948" spans="1:10" x14ac:dyDescent="0.35">
      <c r="A948">
        <v>1</v>
      </c>
      <c r="B948">
        <v>1063790608</v>
      </c>
      <c r="C948" t="s">
        <v>361</v>
      </c>
      <c r="D948">
        <v>2021</v>
      </c>
      <c r="E948">
        <v>1</v>
      </c>
      <c r="F948">
        <v>1</v>
      </c>
      <c r="G948">
        <v>1</v>
      </c>
      <c r="H948">
        <v>1649.79</v>
      </c>
      <c r="I948" t="str">
        <f>INDEX(T_NPI_REF[Classification],MATCH(T_PROF[[#This Row],[npi_prof_class_Cd]],T_NPI_REF[Code],0))</f>
        <v>Family Medicine</v>
      </c>
      <c r="J948">
        <f>INDEX(T_NPI_REF[Specialization],MATCH(T_PROF[[#This Row],[npi_prof_class_Cd]],T_NPI_REF[Code],0))</f>
        <v>0</v>
      </c>
    </row>
    <row r="949" spans="1:10" x14ac:dyDescent="0.35">
      <c r="A949">
        <v>1</v>
      </c>
      <c r="B949">
        <v>1629045471</v>
      </c>
      <c r="C949" t="s">
        <v>351</v>
      </c>
      <c r="D949">
        <v>2019</v>
      </c>
      <c r="E949">
        <v>3</v>
      </c>
      <c r="F949">
        <v>3</v>
      </c>
      <c r="G949">
        <v>3</v>
      </c>
      <c r="H949">
        <v>7300</v>
      </c>
      <c r="I949" t="str">
        <f>INDEX(T_NPI_REF[Classification],MATCH(T_PROF[[#This Row],[npi_prof_class_Cd]],T_NPI_REF[Code],0))</f>
        <v>Obstetrics &amp; Gynecology</v>
      </c>
      <c r="J949">
        <f>INDEX(T_NPI_REF[Specialization],MATCH(T_PROF[[#This Row],[npi_prof_class_Cd]],T_NPI_REF[Code],0))</f>
        <v>0</v>
      </c>
    </row>
    <row r="950" spans="1:10" x14ac:dyDescent="0.35">
      <c r="A950">
        <v>0</v>
      </c>
      <c r="B950">
        <v>1295796266</v>
      </c>
      <c r="C950" t="s">
        <v>351</v>
      </c>
      <c r="D950">
        <v>2020</v>
      </c>
      <c r="E950">
        <v>1</v>
      </c>
      <c r="F950">
        <v>1</v>
      </c>
      <c r="G950">
        <v>1</v>
      </c>
      <c r="H950">
        <v>1720.75</v>
      </c>
      <c r="I950" t="str">
        <f>INDEX(T_NPI_REF[Classification],MATCH(T_PROF[[#This Row],[npi_prof_class_Cd]],T_NPI_REF[Code],0))</f>
        <v>Obstetrics &amp; Gynecology</v>
      </c>
      <c r="J950">
        <f>INDEX(T_NPI_REF[Specialization],MATCH(T_PROF[[#This Row],[npi_prof_class_Cd]],T_NPI_REF[Code],0))</f>
        <v>0</v>
      </c>
    </row>
    <row r="951" spans="1:10" x14ac:dyDescent="0.35">
      <c r="A951">
        <v>0</v>
      </c>
      <c r="B951">
        <v>1275510760</v>
      </c>
      <c r="C951" t="s">
        <v>351</v>
      </c>
      <c r="D951">
        <v>2019</v>
      </c>
      <c r="E951">
        <v>1</v>
      </c>
      <c r="F951">
        <v>1</v>
      </c>
      <c r="G951">
        <v>1</v>
      </c>
      <c r="H951">
        <v>1720.75</v>
      </c>
      <c r="I951" t="str">
        <f>INDEX(T_NPI_REF[Classification],MATCH(T_PROF[[#This Row],[npi_prof_class_Cd]],T_NPI_REF[Code],0))</f>
        <v>Obstetrics &amp; Gynecology</v>
      </c>
      <c r="J951">
        <f>INDEX(T_NPI_REF[Specialization],MATCH(T_PROF[[#This Row],[npi_prof_class_Cd]],T_NPI_REF[Code],0))</f>
        <v>0</v>
      </c>
    </row>
    <row r="952" spans="1:10" x14ac:dyDescent="0.35">
      <c r="A952">
        <v>0</v>
      </c>
      <c r="B952">
        <v>1336569128</v>
      </c>
      <c r="C952" t="s">
        <v>367</v>
      </c>
      <c r="D952">
        <v>2020</v>
      </c>
      <c r="E952">
        <v>2</v>
      </c>
      <c r="F952">
        <v>2</v>
      </c>
      <c r="G952">
        <v>2</v>
      </c>
      <c r="H952">
        <v>1462.64</v>
      </c>
      <c r="I952" t="str">
        <f>INDEX(T_NPI_REF[Classification],MATCH(T_PROF[[#This Row],[npi_prof_class_Cd]],T_NPI_REF[Code],0))</f>
        <v>Midwife</v>
      </c>
      <c r="J952">
        <f>INDEX(T_NPI_REF[Specialization],MATCH(T_PROF[[#This Row],[npi_prof_class_Cd]],T_NPI_REF[Code],0))</f>
        <v>0</v>
      </c>
    </row>
    <row r="953" spans="1:10" x14ac:dyDescent="0.35">
      <c r="A953">
        <v>1</v>
      </c>
      <c r="B953">
        <v>1548307622</v>
      </c>
      <c r="C953" t="s">
        <v>351</v>
      </c>
      <c r="D953">
        <v>2019</v>
      </c>
      <c r="E953">
        <v>2</v>
      </c>
      <c r="F953">
        <v>2</v>
      </c>
      <c r="G953">
        <v>2</v>
      </c>
      <c r="H953">
        <v>2600</v>
      </c>
      <c r="I953" t="str">
        <f>INDEX(T_NPI_REF[Classification],MATCH(T_PROF[[#This Row],[npi_prof_class_Cd]],T_NPI_REF[Code],0))</f>
        <v>Obstetrics &amp; Gynecology</v>
      </c>
      <c r="J953">
        <f>INDEX(T_NPI_REF[Specialization],MATCH(T_PROF[[#This Row],[npi_prof_class_Cd]],T_NPI_REF[Code],0))</f>
        <v>0</v>
      </c>
    </row>
    <row r="954" spans="1:10" x14ac:dyDescent="0.35">
      <c r="A954">
        <v>0</v>
      </c>
      <c r="B954">
        <v>1578881058</v>
      </c>
      <c r="C954" t="s">
        <v>351</v>
      </c>
      <c r="D954">
        <v>2019</v>
      </c>
      <c r="E954">
        <v>1</v>
      </c>
      <c r="F954">
        <v>1</v>
      </c>
      <c r="G954">
        <v>1</v>
      </c>
      <c r="H954">
        <v>1720.75</v>
      </c>
      <c r="I954" t="str">
        <f>INDEX(T_NPI_REF[Classification],MATCH(T_PROF[[#This Row],[npi_prof_class_Cd]],T_NPI_REF[Code],0))</f>
        <v>Obstetrics &amp; Gynecology</v>
      </c>
      <c r="J954">
        <f>INDEX(T_NPI_REF[Specialization],MATCH(T_PROF[[#This Row],[npi_prof_class_Cd]],T_NPI_REF[Code],0))</f>
        <v>0</v>
      </c>
    </row>
    <row r="955" spans="1:10" x14ac:dyDescent="0.35">
      <c r="A955">
        <v>1</v>
      </c>
      <c r="B955">
        <v>1619390838</v>
      </c>
      <c r="C955" t="s">
        <v>388</v>
      </c>
      <c r="D955">
        <v>2021</v>
      </c>
      <c r="E955">
        <v>1</v>
      </c>
      <c r="F955">
        <v>1</v>
      </c>
      <c r="G955">
        <v>1</v>
      </c>
      <c r="H955">
        <v>2332.9699999999998</v>
      </c>
      <c r="I955" t="str">
        <f>INDEX(T_NPI_REF[Classification],MATCH(T_PROF[[#This Row],[npi_prof_class_Cd]],T_NPI_REF[Code],0))</f>
        <v>General Acute Care Hospital</v>
      </c>
      <c r="J955" t="str">
        <f>INDEX(T_NPI_REF[Specialization],MATCH(T_PROF[[#This Row],[npi_prof_class_Cd]],T_NPI_REF[Code],0))</f>
        <v>Critical Access</v>
      </c>
    </row>
    <row r="956" spans="1:10" x14ac:dyDescent="0.35">
      <c r="A956">
        <v>1</v>
      </c>
      <c r="B956">
        <v>1760689590</v>
      </c>
      <c r="C956" t="s">
        <v>351</v>
      </c>
      <c r="D956">
        <v>2021</v>
      </c>
      <c r="E956">
        <v>8</v>
      </c>
      <c r="F956">
        <v>8</v>
      </c>
      <c r="G956">
        <v>8</v>
      </c>
      <c r="H956">
        <v>28000</v>
      </c>
      <c r="I956" t="str">
        <f>INDEX(T_NPI_REF[Classification],MATCH(T_PROF[[#This Row],[npi_prof_class_Cd]],T_NPI_REF[Code],0))</f>
        <v>Obstetrics &amp; Gynecology</v>
      </c>
      <c r="J956">
        <f>INDEX(T_NPI_REF[Specialization],MATCH(T_PROF[[#This Row],[npi_prof_class_Cd]],T_NPI_REF[Code],0))</f>
        <v>0</v>
      </c>
    </row>
    <row r="957" spans="1:10" x14ac:dyDescent="0.35">
      <c r="A957">
        <v>1</v>
      </c>
      <c r="B957">
        <v>1760689590</v>
      </c>
      <c r="C957" t="s">
        <v>351</v>
      </c>
      <c r="D957">
        <v>2020</v>
      </c>
      <c r="E957">
        <v>7</v>
      </c>
      <c r="F957">
        <v>7</v>
      </c>
      <c r="G957">
        <v>7</v>
      </c>
      <c r="H957">
        <v>24500</v>
      </c>
      <c r="I957" t="str">
        <f>INDEX(T_NPI_REF[Classification],MATCH(T_PROF[[#This Row],[npi_prof_class_Cd]],T_NPI_REF[Code],0))</f>
        <v>Obstetrics &amp; Gynecology</v>
      </c>
      <c r="J957">
        <f>INDEX(T_NPI_REF[Specialization],MATCH(T_PROF[[#This Row],[npi_prof_class_Cd]],T_NPI_REF[Code],0))</f>
        <v>0</v>
      </c>
    </row>
    <row r="958" spans="1:10" x14ac:dyDescent="0.35">
      <c r="A958">
        <v>1</v>
      </c>
      <c r="B958">
        <v>1801209382</v>
      </c>
      <c r="C958" t="s">
        <v>351</v>
      </c>
      <c r="D958">
        <v>2021</v>
      </c>
      <c r="E958">
        <v>2</v>
      </c>
      <c r="F958">
        <v>2</v>
      </c>
      <c r="G958">
        <v>2</v>
      </c>
      <c r="H958">
        <v>4882.54</v>
      </c>
      <c r="I958" t="str">
        <f>INDEX(T_NPI_REF[Classification],MATCH(T_PROF[[#This Row],[npi_prof_class_Cd]],T_NPI_REF[Code],0))</f>
        <v>Obstetrics &amp; Gynecology</v>
      </c>
      <c r="J958">
        <f>INDEX(T_NPI_REF[Specialization],MATCH(T_PROF[[#This Row],[npi_prof_class_Cd]],T_NPI_REF[Code],0))</f>
        <v>0</v>
      </c>
    </row>
    <row r="959" spans="1:10" x14ac:dyDescent="0.35">
      <c r="A959">
        <v>1</v>
      </c>
      <c r="B959">
        <v>1316276827</v>
      </c>
      <c r="C959" t="s">
        <v>351</v>
      </c>
      <c r="D959">
        <v>2020</v>
      </c>
      <c r="E959">
        <v>9</v>
      </c>
      <c r="F959">
        <v>9</v>
      </c>
      <c r="G959">
        <v>9</v>
      </c>
      <c r="H959">
        <v>31395</v>
      </c>
      <c r="I959" t="str">
        <f>INDEX(T_NPI_REF[Classification],MATCH(T_PROF[[#This Row],[npi_prof_class_Cd]],T_NPI_REF[Code],0))</f>
        <v>Obstetrics &amp; Gynecology</v>
      </c>
      <c r="J959">
        <f>INDEX(T_NPI_REF[Specialization],MATCH(T_PROF[[#This Row],[npi_prof_class_Cd]],T_NPI_REF[Code],0))</f>
        <v>0</v>
      </c>
    </row>
    <row r="960" spans="1:10" x14ac:dyDescent="0.35">
      <c r="A960">
        <v>0</v>
      </c>
      <c r="B960">
        <v>1801082110</v>
      </c>
      <c r="C960" t="s">
        <v>357</v>
      </c>
      <c r="D960">
        <v>2019</v>
      </c>
      <c r="E960">
        <v>2</v>
      </c>
      <c r="F960">
        <v>2</v>
      </c>
      <c r="G960">
        <v>2</v>
      </c>
      <c r="H960">
        <v>1938.95</v>
      </c>
      <c r="I960" t="str">
        <f>INDEX(T_NPI_REF[Classification],MATCH(T_PROF[[#This Row],[npi_prof_class_Cd]],T_NPI_REF[Code],0))</f>
        <v>Advanced Practice Midwife</v>
      </c>
      <c r="J960">
        <f>INDEX(T_NPI_REF[Specialization],MATCH(T_PROF[[#This Row],[npi_prof_class_Cd]],T_NPI_REF[Code],0))</f>
        <v>0</v>
      </c>
    </row>
    <row r="961" spans="1:10" x14ac:dyDescent="0.35">
      <c r="A961">
        <v>1</v>
      </c>
      <c r="B961">
        <v>1689740425</v>
      </c>
      <c r="C961" t="s">
        <v>357</v>
      </c>
      <c r="D961">
        <v>2019</v>
      </c>
      <c r="E961">
        <v>2</v>
      </c>
      <c r="F961">
        <v>2</v>
      </c>
      <c r="G961">
        <v>1</v>
      </c>
      <c r="H961">
        <v>0</v>
      </c>
      <c r="I961" t="str">
        <f>INDEX(T_NPI_REF[Classification],MATCH(T_PROF[[#This Row],[npi_prof_class_Cd]],T_NPI_REF[Code],0))</f>
        <v>Advanced Practice Midwife</v>
      </c>
      <c r="J961">
        <f>INDEX(T_NPI_REF[Specialization],MATCH(T_PROF[[#This Row],[npi_prof_class_Cd]],T_NPI_REF[Code],0))</f>
        <v>0</v>
      </c>
    </row>
    <row r="962" spans="1:10" x14ac:dyDescent="0.35">
      <c r="A962">
        <v>1</v>
      </c>
      <c r="B962">
        <v>1689618407</v>
      </c>
      <c r="C962" t="s">
        <v>382</v>
      </c>
      <c r="D962">
        <v>2020</v>
      </c>
      <c r="E962">
        <v>9</v>
      </c>
      <c r="F962">
        <v>9</v>
      </c>
      <c r="G962">
        <v>9</v>
      </c>
      <c r="H962">
        <v>16435.47</v>
      </c>
      <c r="I962" t="str">
        <f>INDEX(T_NPI_REF[Classification],MATCH(T_PROF[[#This Row],[npi_prof_class_Cd]],T_NPI_REF[Code],0))</f>
        <v>Emergency Medicine</v>
      </c>
      <c r="J962" t="str">
        <f>INDEX(T_NPI_REF[Specialization],MATCH(T_PROF[[#This Row],[npi_prof_class_Cd]],T_NPI_REF[Code],0))</f>
        <v>Emergency Medical Services</v>
      </c>
    </row>
    <row r="963" spans="1:10" x14ac:dyDescent="0.35">
      <c r="A963">
        <v>0</v>
      </c>
      <c r="B963">
        <v>1174563191</v>
      </c>
      <c r="C963" t="s">
        <v>351</v>
      </c>
      <c r="D963">
        <v>2021</v>
      </c>
      <c r="E963">
        <v>2</v>
      </c>
      <c r="F963">
        <v>2</v>
      </c>
      <c r="G963">
        <v>2</v>
      </c>
      <c r="H963">
        <v>1720.75</v>
      </c>
      <c r="I963" t="str">
        <f>INDEX(T_NPI_REF[Classification],MATCH(T_PROF[[#This Row],[npi_prof_class_Cd]],T_NPI_REF[Code],0))</f>
        <v>Obstetrics &amp; Gynecology</v>
      </c>
      <c r="J963">
        <f>INDEX(T_NPI_REF[Specialization],MATCH(T_PROF[[#This Row],[npi_prof_class_Cd]],T_NPI_REF[Code],0))</f>
        <v>0</v>
      </c>
    </row>
    <row r="964" spans="1:10" x14ac:dyDescent="0.35">
      <c r="A964">
        <v>1</v>
      </c>
      <c r="B964">
        <v>1245365196</v>
      </c>
      <c r="C964" t="s">
        <v>353</v>
      </c>
      <c r="D964">
        <v>2019</v>
      </c>
      <c r="E964">
        <v>158</v>
      </c>
      <c r="F964">
        <v>158</v>
      </c>
      <c r="G964">
        <v>157</v>
      </c>
      <c r="H964">
        <v>256206.58</v>
      </c>
      <c r="I964" t="str">
        <f>INDEX(T_NPI_REF[Classification],MATCH(T_PROF[[#This Row],[npi_prof_class_Cd]],T_NPI_REF[Code],0))</f>
        <v>General Acute Care Hospital</v>
      </c>
      <c r="J964">
        <f>INDEX(T_NPI_REF[Specialization],MATCH(T_PROF[[#This Row],[npi_prof_class_Cd]],T_NPI_REF[Code],0))</f>
        <v>0</v>
      </c>
    </row>
    <row r="965" spans="1:10" x14ac:dyDescent="0.35">
      <c r="A965">
        <v>1</v>
      </c>
      <c r="B965">
        <v>1508815333</v>
      </c>
      <c r="C965" t="s">
        <v>353</v>
      </c>
      <c r="D965">
        <v>2021</v>
      </c>
      <c r="E965">
        <v>155</v>
      </c>
      <c r="F965">
        <v>155</v>
      </c>
      <c r="G965">
        <v>155</v>
      </c>
      <c r="H965">
        <v>317814.28000000003</v>
      </c>
      <c r="I965" t="str">
        <f>INDEX(T_NPI_REF[Classification],MATCH(T_PROF[[#This Row],[npi_prof_class_Cd]],T_NPI_REF[Code],0))</f>
        <v>General Acute Care Hospital</v>
      </c>
      <c r="J965">
        <f>INDEX(T_NPI_REF[Specialization],MATCH(T_PROF[[#This Row],[npi_prof_class_Cd]],T_NPI_REF[Code],0))</f>
        <v>0</v>
      </c>
    </row>
    <row r="966" spans="1:10" x14ac:dyDescent="0.35">
      <c r="A966">
        <v>1</v>
      </c>
      <c r="B966">
        <v>1194785527</v>
      </c>
      <c r="C966" t="s">
        <v>351</v>
      </c>
      <c r="D966">
        <v>2020</v>
      </c>
      <c r="E966">
        <v>34</v>
      </c>
      <c r="F966">
        <v>34</v>
      </c>
      <c r="G966">
        <v>34</v>
      </c>
      <c r="H966">
        <v>62802</v>
      </c>
      <c r="I966" t="str">
        <f>INDEX(T_NPI_REF[Classification],MATCH(T_PROF[[#This Row],[npi_prof_class_Cd]],T_NPI_REF[Code],0))</f>
        <v>Obstetrics &amp; Gynecology</v>
      </c>
      <c r="J966">
        <f>INDEX(T_NPI_REF[Specialization],MATCH(T_PROF[[#This Row],[npi_prof_class_Cd]],T_NPI_REF[Code],0))</f>
        <v>0</v>
      </c>
    </row>
    <row r="967" spans="1:10" x14ac:dyDescent="0.35">
      <c r="A967">
        <v>1</v>
      </c>
      <c r="B967">
        <v>1457364804</v>
      </c>
      <c r="C967" t="s">
        <v>352</v>
      </c>
      <c r="D967">
        <v>2019</v>
      </c>
      <c r="E967">
        <v>2</v>
      </c>
      <c r="F967">
        <v>2</v>
      </c>
      <c r="G967">
        <v>2</v>
      </c>
      <c r="H967">
        <v>6000</v>
      </c>
      <c r="I967" t="str">
        <f>INDEX(T_NPI_REF[Classification],MATCH(T_PROF[[#This Row],[npi_prof_class_Cd]],T_NPI_REF[Code],0))</f>
        <v>Specialist</v>
      </c>
      <c r="J967">
        <f>INDEX(T_NPI_REF[Specialization],MATCH(T_PROF[[#This Row],[npi_prof_class_Cd]],T_NPI_REF[Code],0))</f>
        <v>0</v>
      </c>
    </row>
    <row r="968" spans="1:10" x14ac:dyDescent="0.35">
      <c r="A968">
        <v>1</v>
      </c>
      <c r="B968">
        <v>1275665457</v>
      </c>
      <c r="C968" t="s">
        <v>387</v>
      </c>
      <c r="D968">
        <v>2021</v>
      </c>
      <c r="E968">
        <v>101</v>
      </c>
      <c r="F968">
        <v>101</v>
      </c>
      <c r="G968">
        <v>101</v>
      </c>
      <c r="H968">
        <v>253822.57</v>
      </c>
      <c r="I968" t="str">
        <f>INDEX(T_NPI_REF[Classification],MATCH(T_PROF[[#This Row],[npi_prof_class_Cd]],T_NPI_REF[Code],0))</f>
        <v>Exclusive Provider Organization</v>
      </c>
      <c r="J968">
        <f>INDEX(T_NPI_REF[Specialization],MATCH(T_PROF[[#This Row],[npi_prof_class_Cd]],T_NPI_REF[Code],0))</f>
        <v>0</v>
      </c>
    </row>
    <row r="969" spans="1:10" x14ac:dyDescent="0.35">
      <c r="A969">
        <v>0</v>
      </c>
      <c r="B969">
        <v>1063411718</v>
      </c>
      <c r="C969" t="s">
        <v>351</v>
      </c>
      <c r="D969">
        <v>2021</v>
      </c>
      <c r="E969">
        <v>1</v>
      </c>
      <c r="F969">
        <v>1</v>
      </c>
      <c r="G969">
        <v>1</v>
      </c>
      <c r="H969">
        <v>1720.75</v>
      </c>
      <c r="I969" t="str">
        <f>INDEX(T_NPI_REF[Classification],MATCH(T_PROF[[#This Row],[npi_prof_class_Cd]],T_NPI_REF[Code],0))</f>
        <v>Obstetrics &amp; Gynecology</v>
      </c>
      <c r="J969">
        <f>INDEX(T_NPI_REF[Specialization],MATCH(T_PROF[[#This Row],[npi_prof_class_Cd]],T_NPI_REF[Code],0))</f>
        <v>0</v>
      </c>
    </row>
    <row r="970" spans="1:10" x14ac:dyDescent="0.35">
      <c r="A970">
        <v>0</v>
      </c>
      <c r="B970">
        <v>1962700872</v>
      </c>
      <c r="C970" t="s">
        <v>351</v>
      </c>
      <c r="D970">
        <v>2019</v>
      </c>
      <c r="E970">
        <v>1</v>
      </c>
      <c r="F970">
        <v>1</v>
      </c>
      <c r="G970">
        <v>1</v>
      </c>
      <c r="H970">
        <v>1720.75</v>
      </c>
      <c r="I970" t="str">
        <f>INDEX(T_NPI_REF[Classification],MATCH(T_PROF[[#This Row],[npi_prof_class_Cd]],T_NPI_REF[Code],0))</f>
        <v>Obstetrics &amp; Gynecology</v>
      </c>
      <c r="J970">
        <f>INDEX(T_NPI_REF[Specialization],MATCH(T_PROF[[#This Row],[npi_prof_class_Cd]],T_NPI_REF[Code],0))</f>
        <v>0</v>
      </c>
    </row>
    <row r="971" spans="1:10" x14ac:dyDescent="0.35">
      <c r="A971">
        <v>1</v>
      </c>
      <c r="B971">
        <v>1801826680</v>
      </c>
      <c r="C971" t="s">
        <v>351</v>
      </c>
      <c r="D971">
        <v>2020</v>
      </c>
      <c r="E971">
        <v>16</v>
      </c>
      <c r="F971">
        <v>16</v>
      </c>
      <c r="G971">
        <v>16</v>
      </c>
      <c r="H971">
        <v>29173.759999999998</v>
      </c>
      <c r="I971" t="str">
        <f>INDEX(T_NPI_REF[Classification],MATCH(T_PROF[[#This Row],[npi_prof_class_Cd]],T_NPI_REF[Code],0))</f>
        <v>Obstetrics &amp; Gynecology</v>
      </c>
      <c r="J971">
        <f>INDEX(T_NPI_REF[Specialization],MATCH(T_PROF[[#This Row],[npi_prof_class_Cd]],T_NPI_REF[Code],0))</f>
        <v>0</v>
      </c>
    </row>
    <row r="972" spans="1:10" x14ac:dyDescent="0.35">
      <c r="A972">
        <v>0</v>
      </c>
      <c r="B972">
        <v>1528051596</v>
      </c>
      <c r="C972" t="s">
        <v>351</v>
      </c>
      <c r="D972">
        <v>2019</v>
      </c>
      <c r="E972">
        <v>4</v>
      </c>
      <c r="F972">
        <v>4</v>
      </c>
      <c r="G972">
        <v>4</v>
      </c>
      <c r="H972">
        <v>4255.8900000000003</v>
      </c>
      <c r="I972" t="str">
        <f>INDEX(T_NPI_REF[Classification],MATCH(T_PROF[[#This Row],[npi_prof_class_Cd]],T_NPI_REF[Code],0))</f>
        <v>Obstetrics &amp; Gynecology</v>
      </c>
      <c r="J972">
        <f>INDEX(T_NPI_REF[Specialization],MATCH(T_PROF[[#This Row],[npi_prof_class_Cd]],T_NPI_REF[Code],0))</f>
        <v>0</v>
      </c>
    </row>
    <row r="973" spans="1:10" x14ac:dyDescent="0.35">
      <c r="A973">
        <v>0</v>
      </c>
      <c r="B973">
        <v>1285295709</v>
      </c>
      <c r="C973" t="s">
        <v>357</v>
      </c>
      <c r="D973">
        <v>2021</v>
      </c>
      <c r="E973">
        <v>2</v>
      </c>
      <c r="F973">
        <v>2</v>
      </c>
      <c r="G973">
        <v>2</v>
      </c>
      <c r="H973">
        <v>0</v>
      </c>
      <c r="I973" t="str">
        <f>INDEX(T_NPI_REF[Classification],MATCH(T_PROF[[#This Row],[npi_prof_class_Cd]],T_NPI_REF[Code],0))</f>
        <v>Advanced Practice Midwife</v>
      </c>
      <c r="J973">
        <f>INDEX(T_NPI_REF[Specialization],MATCH(T_PROF[[#This Row],[npi_prof_class_Cd]],T_NPI_REF[Code],0))</f>
        <v>0</v>
      </c>
    </row>
    <row r="974" spans="1:10" x14ac:dyDescent="0.35">
      <c r="A974">
        <v>0</v>
      </c>
      <c r="B974">
        <v>1659500825</v>
      </c>
      <c r="C974" t="s">
        <v>351</v>
      </c>
      <c r="D974">
        <v>2019</v>
      </c>
      <c r="E974">
        <v>1</v>
      </c>
      <c r="F974">
        <v>1</v>
      </c>
      <c r="G974">
        <v>1</v>
      </c>
      <c r="H974">
        <v>729.51</v>
      </c>
      <c r="I974" t="str">
        <f>INDEX(T_NPI_REF[Classification],MATCH(T_PROF[[#This Row],[npi_prof_class_Cd]],T_NPI_REF[Code],0))</f>
        <v>Obstetrics &amp; Gynecology</v>
      </c>
      <c r="J974">
        <f>INDEX(T_NPI_REF[Specialization],MATCH(T_PROF[[#This Row],[npi_prof_class_Cd]],T_NPI_REF[Code],0))</f>
        <v>0</v>
      </c>
    </row>
    <row r="975" spans="1:10" x14ac:dyDescent="0.35">
      <c r="A975">
        <v>0</v>
      </c>
      <c r="B975">
        <v>1386842508</v>
      </c>
      <c r="C975" t="s">
        <v>351</v>
      </c>
      <c r="D975">
        <v>2020</v>
      </c>
      <c r="E975">
        <v>1</v>
      </c>
      <c r="F975">
        <v>1</v>
      </c>
      <c r="G975">
        <v>1</v>
      </c>
      <c r="H975">
        <v>1720.75</v>
      </c>
      <c r="I975" t="str">
        <f>INDEX(T_NPI_REF[Classification],MATCH(T_PROF[[#This Row],[npi_prof_class_Cd]],T_NPI_REF[Code],0))</f>
        <v>Obstetrics &amp; Gynecology</v>
      </c>
      <c r="J975">
        <f>INDEX(T_NPI_REF[Specialization],MATCH(T_PROF[[#This Row],[npi_prof_class_Cd]],T_NPI_REF[Code],0))</f>
        <v>0</v>
      </c>
    </row>
    <row r="976" spans="1:10" x14ac:dyDescent="0.35">
      <c r="A976">
        <v>1</v>
      </c>
      <c r="B976">
        <v>1295073732</v>
      </c>
      <c r="C976" t="s">
        <v>357</v>
      </c>
      <c r="D976">
        <v>2021</v>
      </c>
      <c r="E976">
        <v>10</v>
      </c>
      <c r="F976">
        <v>10</v>
      </c>
      <c r="G976">
        <v>10</v>
      </c>
      <c r="H976">
        <v>41584.19</v>
      </c>
      <c r="I976" t="str">
        <f>INDEX(T_NPI_REF[Classification],MATCH(T_PROF[[#This Row],[npi_prof_class_Cd]],T_NPI_REF[Code],0))</f>
        <v>Advanced Practice Midwife</v>
      </c>
      <c r="J976">
        <f>INDEX(T_NPI_REF[Specialization],MATCH(T_PROF[[#This Row],[npi_prof_class_Cd]],T_NPI_REF[Code],0))</f>
        <v>0</v>
      </c>
    </row>
    <row r="977" spans="1:10" x14ac:dyDescent="0.35">
      <c r="A977">
        <v>1</v>
      </c>
      <c r="B977">
        <v>1225462021</v>
      </c>
      <c r="C977" t="s">
        <v>383</v>
      </c>
      <c r="D977">
        <v>2020</v>
      </c>
      <c r="E977">
        <v>23</v>
      </c>
      <c r="F977">
        <v>23</v>
      </c>
      <c r="G977">
        <v>23</v>
      </c>
      <c r="H977">
        <v>74800</v>
      </c>
      <c r="I977" t="str">
        <f>INDEX(T_NPI_REF[Classification],MATCH(T_PROF[[#This Row],[npi_prof_class_Cd]],T_NPI_REF[Code],0))</f>
        <v>Clinic/Center</v>
      </c>
      <c r="J977" t="str">
        <f>INDEX(T_NPI_REF[Specialization],MATCH(T_PROF[[#This Row],[npi_prof_class_Cd]],T_NPI_REF[Code],0))</f>
        <v>Primary Care</v>
      </c>
    </row>
    <row r="978" spans="1:10" x14ac:dyDescent="0.35">
      <c r="A978">
        <v>1</v>
      </c>
      <c r="B978">
        <v>1619131182</v>
      </c>
      <c r="C978" t="s">
        <v>351</v>
      </c>
      <c r="D978">
        <v>2020</v>
      </c>
      <c r="E978">
        <v>56</v>
      </c>
      <c r="F978">
        <v>56</v>
      </c>
      <c r="G978">
        <v>56</v>
      </c>
      <c r="H978">
        <v>136546.1</v>
      </c>
      <c r="I978" t="str">
        <f>INDEX(T_NPI_REF[Classification],MATCH(T_PROF[[#This Row],[npi_prof_class_Cd]],T_NPI_REF[Code],0))</f>
        <v>Obstetrics &amp; Gynecology</v>
      </c>
      <c r="J978">
        <f>INDEX(T_NPI_REF[Specialization],MATCH(T_PROF[[#This Row],[npi_prof_class_Cd]],T_NPI_REF[Code],0))</f>
        <v>0</v>
      </c>
    </row>
    <row r="979" spans="1:10" x14ac:dyDescent="0.35">
      <c r="A979">
        <v>1</v>
      </c>
      <c r="B979">
        <v>1407878119</v>
      </c>
      <c r="C979" t="s">
        <v>351</v>
      </c>
      <c r="D979">
        <v>2020</v>
      </c>
      <c r="E979">
        <v>36</v>
      </c>
      <c r="F979">
        <v>36</v>
      </c>
      <c r="G979">
        <v>35</v>
      </c>
      <c r="H979">
        <v>73074.63</v>
      </c>
      <c r="I979" t="str">
        <f>INDEX(T_NPI_REF[Classification],MATCH(T_PROF[[#This Row],[npi_prof_class_Cd]],T_NPI_REF[Code],0))</f>
        <v>Obstetrics &amp; Gynecology</v>
      </c>
      <c r="J979">
        <f>INDEX(T_NPI_REF[Specialization],MATCH(T_PROF[[#This Row],[npi_prof_class_Cd]],T_NPI_REF[Code],0))</f>
        <v>0</v>
      </c>
    </row>
    <row r="980" spans="1:10" x14ac:dyDescent="0.35">
      <c r="A980">
        <v>1</v>
      </c>
      <c r="B980">
        <v>1407878119</v>
      </c>
      <c r="C980" t="s">
        <v>351</v>
      </c>
      <c r="D980">
        <v>2021</v>
      </c>
      <c r="E980">
        <v>15</v>
      </c>
      <c r="F980">
        <v>15</v>
      </c>
      <c r="G980">
        <v>15</v>
      </c>
      <c r="H980">
        <v>34244.47</v>
      </c>
      <c r="I980" t="str">
        <f>INDEX(T_NPI_REF[Classification],MATCH(T_PROF[[#This Row],[npi_prof_class_Cd]],T_NPI_REF[Code],0))</f>
        <v>Obstetrics &amp; Gynecology</v>
      </c>
      <c r="J980">
        <f>INDEX(T_NPI_REF[Specialization],MATCH(T_PROF[[#This Row],[npi_prof_class_Cd]],T_NPI_REF[Code],0))</f>
        <v>0</v>
      </c>
    </row>
    <row r="981" spans="1:10" x14ac:dyDescent="0.35">
      <c r="A981">
        <v>1</v>
      </c>
      <c r="B981">
        <v>1710397898</v>
      </c>
      <c r="C981" t="s">
        <v>351</v>
      </c>
      <c r="D981">
        <v>2019</v>
      </c>
      <c r="E981">
        <v>1</v>
      </c>
      <c r="F981">
        <v>1</v>
      </c>
      <c r="G981">
        <v>1</v>
      </c>
      <c r="H981">
        <v>0</v>
      </c>
      <c r="I981" t="str">
        <f>INDEX(T_NPI_REF[Classification],MATCH(T_PROF[[#This Row],[npi_prof_class_Cd]],T_NPI_REF[Code],0))</f>
        <v>Obstetrics &amp; Gynecology</v>
      </c>
      <c r="J981">
        <f>INDEX(T_NPI_REF[Specialization],MATCH(T_PROF[[#This Row],[npi_prof_class_Cd]],T_NPI_REF[Code],0))</f>
        <v>0</v>
      </c>
    </row>
    <row r="982" spans="1:10" x14ac:dyDescent="0.35">
      <c r="A982">
        <v>1</v>
      </c>
      <c r="B982">
        <v>1437691219</v>
      </c>
      <c r="C982" t="s">
        <v>351</v>
      </c>
      <c r="D982">
        <v>2019</v>
      </c>
      <c r="E982">
        <v>3</v>
      </c>
      <c r="F982">
        <v>3</v>
      </c>
      <c r="G982">
        <v>3</v>
      </c>
      <c r="H982">
        <v>10200</v>
      </c>
      <c r="I982" t="str">
        <f>INDEX(T_NPI_REF[Classification],MATCH(T_PROF[[#This Row],[npi_prof_class_Cd]],T_NPI_REF[Code],0))</f>
        <v>Obstetrics &amp; Gynecology</v>
      </c>
      <c r="J982">
        <f>INDEX(T_NPI_REF[Specialization],MATCH(T_PROF[[#This Row],[npi_prof_class_Cd]],T_NPI_REF[Code],0))</f>
        <v>0</v>
      </c>
    </row>
    <row r="983" spans="1:10" x14ac:dyDescent="0.35">
      <c r="A983">
        <v>0</v>
      </c>
      <c r="B983">
        <v>1639154826</v>
      </c>
      <c r="C983" t="s">
        <v>351</v>
      </c>
      <c r="D983">
        <v>2021</v>
      </c>
      <c r="E983">
        <v>1</v>
      </c>
      <c r="F983">
        <v>1</v>
      </c>
      <c r="G983">
        <v>1</v>
      </c>
      <c r="H983">
        <v>1720.75</v>
      </c>
      <c r="I983" t="str">
        <f>INDEX(T_NPI_REF[Classification],MATCH(T_PROF[[#This Row],[npi_prof_class_Cd]],T_NPI_REF[Code],0))</f>
        <v>Obstetrics &amp; Gynecology</v>
      </c>
      <c r="J983">
        <f>INDEX(T_NPI_REF[Specialization],MATCH(T_PROF[[#This Row],[npi_prof_class_Cd]],T_NPI_REF[Code],0))</f>
        <v>0</v>
      </c>
    </row>
    <row r="984" spans="1:10" x14ac:dyDescent="0.35">
      <c r="A984">
        <v>0</v>
      </c>
      <c r="B984">
        <v>1104060870</v>
      </c>
      <c r="C984" t="s">
        <v>361</v>
      </c>
      <c r="D984">
        <v>2019</v>
      </c>
      <c r="E984">
        <v>1</v>
      </c>
      <c r="F984">
        <v>1</v>
      </c>
      <c r="G984">
        <v>1</v>
      </c>
      <c r="H984">
        <v>0</v>
      </c>
      <c r="I984" t="str">
        <f>INDEX(T_NPI_REF[Classification],MATCH(T_PROF[[#This Row],[npi_prof_class_Cd]],T_NPI_REF[Code],0))</f>
        <v>Family Medicine</v>
      </c>
      <c r="J984">
        <f>INDEX(T_NPI_REF[Specialization],MATCH(T_PROF[[#This Row],[npi_prof_class_Cd]],T_NPI_REF[Code],0))</f>
        <v>0</v>
      </c>
    </row>
    <row r="985" spans="1:10" x14ac:dyDescent="0.35">
      <c r="A985">
        <v>1</v>
      </c>
      <c r="B985">
        <v>1881858702</v>
      </c>
      <c r="C985" t="s">
        <v>351</v>
      </c>
      <c r="D985">
        <v>2020</v>
      </c>
      <c r="E985">
        <v>5</v>
      </c>
      <c r="F985">
        <v>5</v>
      </c>
      <c r="G985">
        <v>5</v>
      </c>
      <c r="H985">
        <v>8603.75</v>
      </c>
      <c r="I985" t="str">
        <f>INDEX(T_NPI_REF[Classification],MATCH(T_PROF[[#This Row],[npi_prof_class_Cd]],T_NPI_REF[Code],0))</f>
        <v>Obstetrics &amp; Gynecology</v>
      </c>
      <c r="J985">
        <f>INDEX(T_NPI_REF[Specialization],MATCH(T_PROF[[#This Row],[npi_prof_class_Cd]],T_NPI_REF[Code],0))</f>
        <v>0</v>
      </c>
    </row>
    <row r="986" spans="1:10" x14ac:dyDescent="0.35">
      <c r="A986">
        <v>1</v>
      </c>
      <c r="B986">
        <v>1114993482</v>
      </c>
      <c r="C986" t="s">
        <v>351</v>
      </c>
      <c r="D986">
        <v>2019</v>
      </c>
      <c r="E986">
        <v>1</v>
      </c>
      <c r="F986">
        <v>1</v>
      </c>
      <c r="G986">
        <v>1</v>
      </c>
      <c r="H986">
        <v>2028.77</v>
      </c>
      <c r="I986" t="str">
        <f>INDEX(T_NPI_REF[Classification],MATCH(T_PROF[[#This Row],[npi_prof_class_Cd]],T_NPI_REF[Code],0))</f>
        <v>Obstetrics &amp; Gynecology</v>
      </c>
      <c r="J986">
        <f>INDEX(T_NPI_REF[Specialization],MATCH(T_PROF[[#This Row],[npi_prof_class_Cd]],T_NPI_REF[Code],0))</f>
        <v>0</v>
      </c>
    </row>
    <row r="987" spans="1:10" x14ac:dyDescent="0.35">
      <c r="A987">
        <v>1</v>
      </c>
      <c r="B987">
        <v>1881659506</v>
      </c>
      <c r="C987" t="s">
        <v>361</v>
      </c>
      <c r="D987">
        <v>2020</v>
      </c>
      <c r="E987">
        <v>73</v>
      </c>
      <c r="F987">
        <v>73</v>
      </c>
      <c r="G987">
        <v>73</v>
      </c>
      <c r="H987">
        <v>120513.27</v>
      </c>
      <c r="I987" t="str">
        <f>INDEX(T_NPI_REF[Classification],MATCH(T_PROF[[#This Row],[npi_prof_class_Cd]],T_NPI_REF[Code],0))</f>
        <v>Family Medicine</v>
      </c>
      <c r="J987">
        <f>INDEX(T_NPI_REF[Specialization],MATCH(T_PROF[[#This Row],[npi_prof_class_Cd]],T_NPI_REF[Code],0))</f>
        <v>0</v>
      </c>
    </row>
    <row r="988" spans="1:10" x14ac:dyDescent="0.35">
      <c r="A988">
        <v>1</v>
      </c>
      <c r="B988">
        <v>1053425231</v>
      </c>
      <c r="C988" t="s">
        <v>351</v>
      </c>
      <c r="D988">
        <v>2021</v>
      </c>
      <c r="E988">
        <v>13</v>
      </c>
      <c r="F988">
        <v>13</v>
      </c>
      <c r="G988">
        <v>13</v>
      </c>
      <c r="H988">
        <v>25461.81</v>
      </c>
      <c r="I988" t="str">
        <f>INDEX(T_NPI_REF[Classification],MATCH(T_PROF[[#This Row],[npi_prof_class_Cd]],T_NPI_REF[Code],0))</f>
        <v>Obstetrics &amp; Gynecology</v>
      </c>
      <c r="J988">
        <f>INDEX(T_NPI_REF[Specialization],MATCH(T_PROF[[#This Row],[npi_prof_class_Cd]],T_NPI_REF[Code],0))</f>
        <v>0</v>
      </c>
    </row>
    <row r="989" spans="1:10" x14ac:dyDescent="0.35">
      <c r="A989">
        <v>0</v>
      </c>
      <c r="B989">
        <v>1770739559</v>
      </c>
      <c r="C989" t="s">
        <v>351</v>
      </c>
      <c r="D989">
        <v>2019</v>
      </c>
      <c r="E989">
        <v>1</v>
      </c>
      <c r="F989">
        <v>1</v>
      </c>
      <c r="G989">
        <v>1</v>
      </c>
      <c r="H989">
        <v>1720.75</v>
      </c>
      <c r="I989" t="str">
        <f>INDEX(T_NPI_REF[Classification],MATCH(T_PROF[[#This Row],[npi_prof_class_Cd]],T_NPI_REF[Code],0))</f>
        <v>Obstetrics &amp; Gynecology</v>
      </c>
      <c r="J989">
        <f>INDEX(T_NPI_REF[Specialization],MATCH(T_PROF[[#This Row],[npi_prof_class_Cd]],T_NPI_REF[Code],0))</f>
        <v>0</v>
      </c>
    </row>
    <row r="990" spans="1:10" x14ac:dyDescent="0.35">
      <c r="A990">
        <v>0</v>
      </c>
      <c r="B990">
        <v>1659378107</v>
      </c>
      <c r="C990" t="s">
        <v>351</v>
      </c>
      <c r="D990">
        <v>2021</v>
      </c>
      <c r="E990">
        <v>1</v>
      </c>
      <c r="F990">
        <v>1</v>
      </c>
      <c r="G990">
        <v>1</v>
      </c>
      <c r="H990">
        <v>0</v>
      </c>
      <c r="I990" t="str">
        <f>INDEX(T_NPI_REF[Classification],MATCH(T_PROF[[#This Row],[npi_prof_class_Cd]],T_NPI_REF[Code],0))</f>
        <v>Obstetrics &amp; Gynecology</v>
      </c>
      <c r="J990">
        <f>INDEX(T_NPI_REF[Specialization],MATCH(T_PROF[[#This Row],[npi_prof_class_Cd]],T_NPI_REF[Code],0))</f>
        <v>0</v>
      </c>
    </row>
    <row r="991" spans="1:10" x14ac:dyDescent="0.35">
      <c r="A991">
        <v>0</v>
      </c>
      <c r="B991">
        <v>1710283544</v>
      </c>
      <c r="C991" t="s">
        <v>351</v>
      </c>
      <c r="D991">
        <v>2019</v>
      </c>
      <c r="E991">
        <v>1</v>
      </c>
      <c r="F991">
        <v>1</v>
      </c>
      <c r="G991">
        <v>1</v>
      </c>
      <c r="H991">
        <v>1720.75</v>
      </c>
      <c r="I991" t="str">
        <f>INDEX(T_NPI_REF[Classification],MATCH(T_PROF[[#This Row],[npi_prof_class_Cd]],T_NPI_REF[Code],0))</f>
        <v>Obstetrics &amp; Gynecology</v>
      </c>
      <c r="J991">
        <f>INDEX(T_NPI_REF[Specialization],MATCH(T_PROF[[#This Row],[npi_prof_class_Cd]],T_NPI_REF[Code],0))</f>
        <v>0</v>
      </c>
    </row>
    <row r="992" spans="1:10" x14ac:dyDescent="0.35">
      <c r="A992">
        <v>0</v>
      </c>
      <c r="B992">
        <v>1003875691</v>
      </c>
      <c r="C992" t="s">
        <v>352</v>
      </c>
      <c r="D992">
        <v>2019</v>
      </c>
      <c r="E992">
        <v>1</v>
      </c>
      <c r="F992">
        <v>1</v>
      </c>
      <c r="G992">
        <v>1</v>
      </c>
      <c r="H992">
        <v>0</v>
      </c>
      <c r="I992" t="str">
        <f>INDEX(T_NPI_REF[Classification],MATCH(T_PROF[[#This Row],[npi_prof_class_Cd]],T_NPI_REF[Code],0))</f>
        <v>Specialist</v>
      </c>
      <c r="J992">
        <f>INDEX(T_NPI_REF[Specialization],MATCH(T_PROF[[#This Row],[npi_prof_class_Cd]],T_NPI_REF[Code],0))</f>
        <v>0</v>
      </c>
    </row>
    <row r="993" spans="1:10" x14ac:dyDescent="0.35">
      <c r="A993">
        <v>1</v>
      </c>
      <c r="B993">
        <v>1588783773</v>
      </c>
      <c r="C993" t="s">
        <v>367</v>
      </c>
      <c r="D993">
        <v>2019</v>
      </c>
      <c r="E993">
        <v>5</v>
      </c>
      <c r="F993">
        <v>5</v>
      </c>
      <c r="G993">
        <v>5</v>
      </c>
      <c r="H993">
        <v>9835.77</v>
      </c>
      <c r="I993" t="str">
        <f>INDEX(T_NPI_REF[Classification],MATCH(T_PROF[[#This Row],[npi_prof_class_Cd]],T_NPI_REF[Code],0))</f>
        <v>Midwife</v>
      </c>
      <c r="J993">
        <f>INDEX(T_NPI_REF[Specialization],MATCH(T_PROF[[#This Row],[npi_prof_class_Cd]],T_NPI_REF[Code],0))</f>
        <v>0</v>
      </c>
    </row>
    <row r="994" spans="1:10" x14ac:dyDescent="0.35">
      <c r="A994">
        <v>0</v>
      </c>
      <c r="B994">
        <v>1215990411</v>
      </c>
      <c r="C994" t="s">
        <v>351</v>
      </c>
      <c r="D994">
        <v>2021</v>
      </c>
      <c r="E994">
        <v>1</v>
      </c>
      <c r="F994">
        <v>1</v>
      </c>
      <c r="G994">
        <v>1</v>
      </c>
      <c r="H994">
        <v>497.35</v>
      </c>
      <c r="I994" t="str">
        <f>INDEX(T_NPI_REF[Classification],MATCH(T_PROF[[#This Row],[npi_prof_class_Cd]],T_NPI_REF[Code],0))</f>
        <v>Obstetrics &amp; Gynecology</v>
      </c>
      <c r="J994">
        <f>INDEX(T_NPI_REF[Specialization],MATCH(T_PROF[[#This Row],[npi_prof_class_Cd]],T_NPI_REF[Code],0))</f>
        <v>0</v>
      </c>
    </row>
    <row r="995" spans="1:10" x14ac:dyDescent="0.35">
      <c r="A995">
        <v>1</v>
      </c>
      <c r="B995">
        <v>1801885835</v>
      </c>
      <c r="C995" t="s">
        <v>351</v>
      </c>
      <c r="D995">
        <v>2020</v>
      </c>
      <c r="E995">
        <v>2</v>
      </c>
      <c r="F995">
        <v>2</v>
      </c>
      <c r="G995">
        <v>1</v>
      </c>
      <c r="H995">
        <v>1300</v>
      </c>
      <c r="I995" t="str">
        <f>INDEX(T_NPI_REF[Classification],MATCH(T_PROF[[#This Row],[npi_prof_class_Cd]],T_NPI_REF[Code],0))</f>
        <v>Obstetrics &amp; Gynecology</v>
      </c>
      <c r="J995">
        <f>INDEX(T_NPI_REF[Specialization],MATCH(T_PROF[[#This Row],[npi_prof_class_Cd]],T_NPI_REF[Code],0))</f>
        <v>0</v>
      </c>
    </row>
    <row r="996" spans="1:10" x14ac:dyDescent="0.35">
      <c r="A996">
        <v>1</v>
      </c>
      <c r="B996">
        <v>1962472787</v>
      </c>
      <c r="C996" t="s">
        <v>351</v>
      </c>
      <c r="D996">
        <v>2020</v>
      </c>
      <c r="E996">
        <v>20</v>
      </c>
      <c r="F996">
        <v>20</v>
      </c>
      <c r="G996">
        <v>20</v>
      </c>
      <c r="H996">
        <v>37581.4</v>
      </c>
      <c r="I996" t="str">
        <f>INDEX(T_NPI_REF[Classification],MATCH(T_PROF[[#This Row],[npi_prof_class_Cd]],T_NPI_REF[Code],0))</f>
        <v>Obstetrics &amp; Gynecology</v>
      </c>
      <c r="J996">
        <f>INDEX(T_NPI_REF[Specialization],MATCH(T_PROF[[#This Row],[npi_prof_class_Cd]],T_NPI_REF[Code],0))</f>
        <v>0</v>
      </c>
    </row>
    <row r="997" spans="1:10" x14ac:dyDescent="0.35">
      <c r="A997">
        <v>0</v>
      </c>
      <c r="B997">
        <v>1437601705</v>
      </c>
      <c r="C997" t="s">
        <v>357</v>
      </c>
      <c r="D997">
        <v>2020</v>
      </c>
      <c r="E997">
        <v>1</v>
      </c>
      <c r="F997">
        <v>1</v>
      </c>
      <c r="G997">
        <v>1</v>
      </c>
      <c r="H997">
        <v>1462.64</v>
      </c>
      <c r="I997" t="str">
        <f>INDEX(T_NPI_REF[Classification],MATCH(T_PROF[[#This Row],[npi_prof_class_Cd]],T_NPI_REF[Code],0))</f>
        <v>Advanced Practice Midwife</v>
      </c>
      <c r="J997">
        <f>INDEX(T_NPI_REF[Specialization],MATCH(T_PROF[[#This Row],[npi_prof_class_Cd]],T_NPI_REF[Code],0))</f>
        <v>0</v>
      </c>
    </row>
    <row r="998" spans="1:10" x14ac:dyDescent="0.35">
      <c r="A998">
        <v>0</v>
      </c>
      <c r="B998">
        <v>1518030402</v>
      </c>
      <c r="C998" t="s">
        <v>351</v>
      </c>
      <c r="D998">
        <v>2020</v>
      </c>
      <c r="E998">
        <v>2</v>
      </c>
      <c r="F998">
        <v>2</v>
      </c>
      <c r="G998">
        <v>2</v>
      </c>
      <c r="H998">
        <v>2201.3200000000002</v>
      </c>
      <c r="I998" t="str">
        <f>INDEX(T_NPI_REF[Classification],MATCH(T_PROF[[#This Row],[npi_prof_class_Cd]],T_NPI_REF[Code],0))</f>
        <v>Obstetrics &amp; Gynecology</v>
      </c>
      <c r="J998">
        <f>INDEX(T_NPI_REF[Specialization],MATCH(T_PROF[[#This Row],[npi_prof_class_Cd]],T_NPI_REF[Code],0))</f>
        <v>0</v>
      </c>
    </row>
    <row r="999" spans="1:10" x14ac:dyDescent="0.35">
      <c r="A999">
        <v>1</v>
      </c>
      <c r="B999">
        <v>1477688604</v>
      </c>
      <c r="C999" t="s">
        <v>352</v>
      </c>
      <c r="D999">
        <v>2021</v>
      </c>
      <c r="E999">
        <v>1</v>
      </c>
      <c r="F999">
        <v>1</v>
      </c>
      <c r="G999">
        <v>1</v>
      </c>
      <c r="H999">
        <v>1280.5</v>
      </c>
      <c r="I999" t="str">
        <f>INDEX(T_NPI_REF[Classification],MATCH(T_PROF[[#This Row],[npi_prof_class_Cd]],T_NPI_REF[Code],0))</f>
        <v>Specialist</v>
      </c>
      <c r="J999">
        <f>INDEX(T_NPI_REF[Specialization],MATCH(T_PROF[[#This Row],[npi_prof_class_Cd]],T_NPI_REF[Code],0))</f>
        <v>0</v>
      </c>
    </row>
    <row r="1000" spans="1:10" x14ac:dyDescent="0.35">
      <c r="A1000">
        <v>0</v>
      </c>
      <c r="B1000">
        <v>1013977123</v>
      </c>
      <c r="C1000" t="s">
        <v>351</v>
      </c>
      <c r="D1000">
        <v>2020</v>
      </c>
      <c r="E1000">
        <v>1</v>
      </c>
      <c r="F1000">
        <v>1</v>
      </c>
      <c r="G1000">
        <v>1</v>
      </c>
      <c r="H1000">
        <v>50.47</v>
      </c>
      <c r="I1000" t="str">
        <f>INDEX(T_NPI_REF[Classification],MATCH(T_PROF[[#This Row],[npi_prof_class_Cd]],T_NPI_REF[Code],0))</f>
        <v>Obstetrics &amp; Gynecology</v>
      </c>
      <c r="J1000">
        <f>INDEX(T_NPI_REF[Specialization],MATCH(T_PROF[[#This Row],[npi_prof_class_Cd]],T_NPI_REF[Code],0))</f>
        <v>0</v>
      </c>
    </row>
    <row r="1001" spans="1:10" x14ac:dyDescent="0.35">
      <c r="A1001">
        <v>0</v>
      </c>
      <c r="B1001">
        <v>1154556884</v>
      </c>
      <c r="C1001" t="s">
        <v>351</v>
      </c>
      <c r="D1001">
        <v>2021</v>
      </c>
      <c r="E1001">
        <v>2</v>
      </c>
      <c r="F1001">
        <v>2</v>
      </c>
      <c r="G1001">
        <v>2</v>
      </c>
      <c r="H1001">
        <v>415.27</v>
      </c>
      <c r="I1001" t="str">
        <f>INDEX(T_NPI_REF[Classification],MATCH(T_PROF[[#This Row],[npi_prof_class_Cd]],T_NPI_REF[Code],0))</f>
        <v>Obstetrics &amp; Gynecology</v>
      </c>
      <c r="J1001">
        <f>INDEX(T_NPI_REF[Specialization],MATCH(T_PROF[[#This Row],[npi_prof_class_Cd]],T_NPI_REF[Code],0))</f>
        <v>0</v>
      </c>
    </row>
    <row r="1002" spans="1:10" x14ac:dyDescent="0.35">
      <c r="A1002">
        <v>0</v>
      </c>
      <c r="B1002">
        <v>1730774852</v>
      </c>
      <c r="C1002" t="s">
        <v>357</v>
      </c>
      <c r="D1002">
        <v>2021</v>
      </c>
      <c r="E1002">
        <v>2</v>
      </c>
      <c r="F1002">
        <v>2</v>
      </c>
      <c r="G1002">
        <v>2</v>
      </c>
      <c r="H1002">
        <v>1462.64</v>
      </c>
      <c r="I1002" t="str">
        <f>INDEX(T_NPI_REF[Classification],MATCH(T_PROF[[#This Row],[npi_prof_class_Cd]],T_NPI_REF[Code],0))</f>
        <v>Advanced Practice Midwife</v>
      </c>
      <c r="J1002">
        <f>INDEX(T_NPI_REF[Specialization],MATCH(T_PROF[[#This Row],[npi_prof_class_Cd]],T_NPI_REF[Code],0))</f>
        <v>0</v>
      </c>
    </row>
    <row r="1003" spans="1:10" x14ac:dyDescent="0.35">
      <c r="A1003">
        <v>1</v>
      </c>
      <c r="B1003">
        <v>1003153479</v>
      </c>
      <c r="C1003" t="s">
        <v>357</v>
      </c>
      <c r="D1003">
        <v>2019</v>
      </c>
      <c r="E1003">
        <v>30</v>
      </c>
      <c r="F1003">
        <v>30</v>
      </c>
      <c r="G1003">
        <v>27</v>
      </c>
      <c r="H1003">
        <v>76074.44</v>
      </c>
      <c r="I1003" t="str">
        <f>INDEX(T_NPI_REF[Classification],MATCH(T_PROF[[#This Row],[npi_prof_class_Cd]],T_NPI_REF[Code],0))</f>
        <v>Advanced Practice Midwife</v>
      </c>
      <c r="J1003">
        <f>INDEX(T_NPI_REF[Specialization],MATCH(T_PROF[[#This Row],[npi_prof_class_Cd]],T_NPI_REF[Code],0))</f>
        <v>0</v>
      </c>
    </row>
    <row r="1004" spans="1:10" x14ac:dyDescent="0.35">
      <c r="A1004">
        <v>0</v>
      </c>
      <c r="B1004">
        <v>1245441773</v>
      </c>
      <c r="C1004" t="s">
        <v>351</v>
      </c>
      <c r="D1004">
        <v>2020</v>
      </c>
      <c r="E1004">
        <v>1</v>
      </c>
      <c r="F1004">
        <v>1</v>
      </c>
      <c r="G1004">
        <v>1</v>
      </c>
      <c r="H1004">
        <v>0</v>
      </c>
      <c r="I1004" t="str">
        <f>INDEX(T_NPI_REF[Classification],MATCH(T_PROF[[#This Row],[npi_prof_class_Cd]],T_NPI_REF[Code],0))</f>
        <v>Obstetrics &amp; Gynecology</v>
      </c>
      <c r="J1004">
        <f>INDEX(T_NPI_REF[Specialization],MATCH(T_PROF[[#This Row],[npi_prof_class_Cd]],T_NPI_REF[Code],0))</f>
        <v>0</v>
      </c>
    </row>
    <row r="1005" spans="1:10" x14ac:dyDescent="0.35">
      <c r="A1005">
        <v>1</v>
      </c>
      <c r="B1005">
        <v>1497842066</v>
      </c>
      <c r="C1005" t="s">
        <v>351</v>
      </c>
      <c r="D1005">
        <v>2019</v>
      </c>
      <c r="E1005">
        <v>4</v>
      </c>
      <c r="F1005">
        <v>4</v>
      </c>
      <c r="G1005">
        <v>4</v>
      </c>
      <c r="H1005">
        <v>9042.74</v>
      </c>
      <c r="I1005" t="str">
        <f>INDEX(T_NPI_REF[Classification],MATCH(T_PROF[[#This Row],[npi_prof_class_Cd]],T_NPI_REF[Code],0))</f>
        <v>Obstetrics &amp; Gynecology</v>
      </c>
      <c r="J1005">
        <f>INDEX(T_NPI_REF[Specialization],MATCH(T_PROF[[#This Row],[npi_prof_class_Cd]],T_NPI_REF[Code],0))</f>
        <v>0</v>
      </c>
    </row>
    <row r="1006" spans="1:10" x14ac:dyDescent="0.35">
      <c r="A1006">
        <v>0</v>
      </c>
      <c r="B1006">
        <v>1841362316</v>
      </c>
      <c r="C1006" t="s">
        <v>351</v>
      </c>
      <c r="D1006">
        <v>2019</v>
      </c>
      <c r="E1006">
        <v>1</v>
      </c>
      <c r="F1006">
        <v>1</v>
      </c>
      <c r="G1006">
        <v>1</v>
      </c>
      <c r="H1006">
        <v>1720.75</v>
      </c>
      <c r="I1006" t="str">
        <f>INDEX(T_NPI_REF[Classification],MATCH(T_PROF[[#This Row],[npi_prof_class_Cd]],T_NPI_REF[Code],0))</f>
        <v>Obstetrics &amp; Gynecology</v>
      </c>
      <c r="J1006">
        <f>INDEX(T_NPI_REF[Specialization],MATCH(T_PROF[[#This Row],[npi_prof_class_Cd]],T_NPI_REF[Code],0))</f>
        <v>0</v>
      </c>
    </row>
    <row r="1007" spans="1:10" x14ac:dyDescent="0.35">
      <c r="A1007">
        <v>1</v>
      </c>
      <c r="B1007">
        <v>1639160401</v>
      </c>
      <c r="C1007" t="s">
        <v>352</v>
      </c>
      <c r="D1007">
        <v>2020</v>
      </c>
      <c r="E1007">
        <v>608</v>
      </c>
      <c r="F1007">
        <v>606</v>
      </c>
      <c r="G1007">
        <v>605</v>
      </c>
      <c r="H1007">
        <v>1643769.4</v>
      </c>
      <c r="I1007" t="str">
        <f>INDEX(T_NPI_REF[Classification],MATCH(T_PROF[[#This Row],[npi_prof_class_Cd]],T_NPI_REF[Code],0))</f>
        <v>Specialist</v>
      </c>
      <c r="J1007">
        <f>INDEX(T_NPI_REF[Specialization],MATCH(T_PROF[[#This Row],[npi_prof_class_Cd]],T_NPI_REF[Code],0))</f>
        <v>0</v>
      </c>
    </row>
    <row r="1008" spans="1:10" x14ac:dyDescent="0.35">
      <c r="A1008">
        <v>0</v>
      </c>
      <c r="B1008">
        <v>1225025547</v>
      </c>
      <c r="C1008" t="s">
        <v>356</v>
      </c>
      <c r="D1008">
        <v>2021</v>
      </c>
      <c r="E1008">
        <v>1</v>
      </c>
      <c r="F1008">
        <v>1</v>
      </c>
      <c r="G1008">
        <v>1</v>
      </c>
      <c r="H1008">
        <v>0</v>
      </c>
      <c r="I1008" t="str">
        <f>INDEX(T_NPI_REF[Classification],MATCH(T_PROF[[#This Row],[npi_prof_class_Cd]],T_NPI_REF[Code],0))</f>
        <v>Obstetrics &amp; Gynecology</v>
      </c>
      <c r="J1008" t="str">
        <f>INDEX(T_NPI_REF[Specialization],MATCH(T_PROF[[#This Row],[npi_prof_class_Cd]],T_NPI_REF[Code],0))</f>
        <v>Maternal &amp; Fetal Medicine</v>
      </c>
    </row>
    <row r="1009" spans="1:10" x14ac:dyDescent="0.35">
      <c r="A1009">
        <v>1</v>
      </c>
      <c r="B1009">
        <v>1659396380</v>
      </c>
      <c r="C1009" t="s">
        <v>351</v>
      </c>
      <c r="D1009">
        <v>2019</v>
      </c>
      <c r="E1009">
        <v>1</v>
      </c>
      <c r="F1009">
        <v>1</v>
      </c>
      <c r="G1009">
        <v>1</v>
      </c>
      <c r="H1009">
        <v>1720.75</v>
      </c>
      <c r="I1009" t="str">
        <f>INDEX(T_NPI_REF[Classification],MATCH(T_PROF[[#This Row],[npi_prof_class_Cd]],T_NPI_REF[Code],0))</f>
        <v>Obstetrics &amp; Gynecology</v>
      </c>
      <c r="J1009">
        <f>INDEX(T_NPI_REF[Specialization],MATCH(T_PROF[[#This Row],[npi_prof_class_Cd]],T_NPI_REF[Code],0))</f>
        <v>0</v>
      </c>
    </row>
    <row r="1010" spans="1:10" x14ac:dyDescent="0.35">
      <c r="A1010">
        <v>1</v>
      </c>
      <c r="B1010">
        <v>1174785620</v>
      </c>
      <c r="C1010" t="s">
        <v>351</v>
      </c>
      <c r="D1010">
        <v>2020</v>
      </c>
      <c r="E1010">
        <v>1</v>
      </c>
      <c r="F1010">
        <v>1</v>
      </c>
      <c r="G1010">
        <v>1</v>
      </c>
      <c r="H1010">
        <v>2853.81</v>
      </c>
      <c r="I1010" t="str">
        <f>INDEX(T_NPI_REF[Classification],MATCH(T_PROF[[#This Row],[npi_prof_class_Cd]],T_NPI_REF[Code],0))</f>
        <v>Obstetrics &amp; Gynecology</v>
      </c>
      <c r="J1010">
        <f>INDEX(T_NPI_REF[Specialization],MATCH(T_PROF[[#This Row],[npi_prof_class_Cd]],T_NPI_REF[Code],0))</f>
        <v>0</v>
      </c>
    </row>
    <row r="1011" spans="1:10" x14ac:dyDescent="0.35">
      <c r="A1011">
        <v>0</v>
      </c>
      <c r="B1011">
        <v>1891899126</v>
      </c>
      <c r="C1011" t="s">
        <v>351</v>
      </c>
      <c r="D1011">
        <v>2020</v>
      </c>
      <c r="E1011">
        <v>1</v>
      </c>
      <c r="F1011">
        <v>1</v>
      </c>
      <c r="G1011">
        <v>1</v>
      </c>
      <c r="H1011">
        <v>1720.75</v>
      </c>
      <c r="I1011" t="str">
        <f>INDEX(T_NPI_REF[Classification],MATCH(T_PROF[[#This Row],[npi_prof_class_Cd]],T_NPI_REF[Code],0))</f>
        <v>Obstetrics &amp; Gynecology</v>
      </c>
      <c r="J1011">
        <f>INDEX(T_NPI_REF[Specialization],MATCH(T_PROF[[#This Row],[npi_prof_class_Cd]],T_NPI_REF[Code],0))</f>
        <v>0</v>
      </c>
    </row>
    <row r="1012" spans="1:10" x14ac:dyDescent="0.35">
      <c r="A1012">
        <v>0</v>
      </c>
      <c r="B1012">
        <v>1457507360</v>
      </c>
      <c r="C1012" t="s">
        <v>351</v>
      </c>
      <c r="D1012">
        <v>2020</v>
      </c>
      <c r="E1012">
        <v>3</v>
      </c>
      <c r="F1012">
        <v>3</v>
      </c>
      <c r="G1012">
        <v>3</v>
      </c>
      <c r="H1012">
        <v>3531.96</v>
      </c>
      <c r="I1012" t="str">
        <f>INDEX(T_NPI_REF[Classification],MATCH(T_PROF[[#This Row],[npi_prof_class_Cd]],T_NPI_REF[Code],0))</f>
        <v>Obstetrics &amp; Gynecology</v>
      </c>
      <c r="J1012">
        <f>INDEX(T_NPI_REF[Specialization],MATCH(T_PROF[[#This Row],[npi_prof_class_Cd]],T_NPI_REF[Code],0))</f>
        <v>0</v>
      </c>
    </row>
    <row r="1013" spans="1:10" x14ac:dyDescent="0.35">
      <c r="A1013">
        <v>1</v>
      </c>
      <c r="B1013">
        <v>1093959322</v>
      </c>
      <c r="C1013" t="s">
        <v>362</v>
      </c>
      <c r="D1013">
        <v>2021</v>
      </c>
      <c r="E1013">
        <v>467</v>
      </c>
      <c r="F1013">
        <v>467</v>
      </c>
      <c r="G1013">
        <v>467</v>
      </c>
      <c r="H1013">
        <v>782466.08</v>
      </c>
      <c r="I1013" t="str">
        <f>INDEX(T_NPI_REF[Classification],MATCH(T_PROF[[#This Row],[npi_prof_class_Cd]],T_NPI_REF[Code],0))</f>
        <v>General Practice</v>
      </c>
      <c r="J1013">
        <f>INDEX(T_NPI_REF[Specialization],MATCH(T_PROF[[#This Row],[npi_prof_class_Cd]],T_NPI_REF[Code],0))</f>
        <v>0</v>
      </c>
    </row>
    <row r="1014" spans="1:10" x14ac:dyDescent="0.35">
      <c r="A1014">
        <v>1</v>
      </c>
      <c r="B1014">
        <v>1740486372</v>
      </c>
      <c r="C1014" t="s">
        <v>351</v>
      </c>
      <c r="D1014">
        <v>2019</v>
      </c>
      <c r="E1014">
        <v>1</v>
      </c>
      <c r="F1014">
        <v>1</v>
      </c>
      <c r="G1014">
        <v>1</v>
      </c>
      <c r="H1014">
        <v>1300</v>
      </c>
      <c r="I1014" t="str">
        <f>INDEX(T_NPI_REF[Classification],MATCH(T_PROF[[#This Row],[npi_prof_class_Cd]],T_NPI_REF[Code],0))</f>
        <v>Obstetrics &amp; Gynecology</v>
      </c>
      <c r="J1014">
        <f>INDEX(T_NPI_REF[Specialization],MATCH(T_PROF[[#This Row],[npi_prof_class_Cd]],T_NPI_REF[Code],0))</f>
        <v>0</v>
      </c>
    </row>
    <row r="1015" spans="1:10" x14ac:dyDescent="0.35">
      <c r="A1015">
        <v>1</v>
      </c>
      <c r="B1015">
        <v>1912237355</v>
      </c>
      <c r="C1015" t="s">
        <v>351</v>
      </c>
      <c r="D1015">
        <v>2019</v>
      </c>
      <c r="E1015">
        <v>2</v>
      </c>
      <c r="F1015">
        <v>2</v>
      </c>
      <c r="G1015">
        <v>2</v>
      </c>
      <c r="H1015">
        <v>4695.88</v>
      </c>
      <c r="I1015" t="str">
        <f>INDEX(T_NPI_REF[Classification],MATCH(T_PROF[[#This Row],[npi_prof_class_Cd]],T_NPI_REF[Code],0))</f>
        <v>Obstetrics &amp; Gynecology</v>
      </c>
      <c r="J1015">
        <f>INDEX(T_NPI_REF[Specialization],MATCH(T_PROF[[#This Row],[npi_prof_class_Cd]],T_NPI_REF[Code],0))</f>
        <v>0</v>
      </c>
    </row>
    <row r="1016" spans="1:10" x14ac:dyDescent="0.35">
      <c r="A1016">
        <v>1</v>
      </c>
      <c r="B1016">
        <v>1528447836</v>
      </c>
      <c r="C1016" t="s">
        <v>351</v>
      </c>
      <c r="D1016">
        <v>2021</v>
      </c>
      <c r="E1016">
        <v>1</v>
      </c>
      <c r="F1016">
        <v>1</v>
      </c>
      <c r="G1016">
        <v>1</v>
      </c>
      <c r="H1016">
        <v>3251.28</v>
      </c>
      <c r="I1016" t="str">
        <f>INDEX(T_NPI_REF[Classification],MATCH(T_PROF[[#This Row],[npi_prof_class_Cd]],T_NPI_REF[Code],0))</f>
        <v>Obstetrics &amp; Gynecology</v>
      </c>
      <c r="J1016">
        <f>INDEX(T_NPI_REF[Specialization],MATCH(T_PROF[[#This Row],[npi_prof_class_Cd]],T_NPI_REF[Code],0))</f>
        <v>0</v>
      </c>
    </row>
    <row r="1017" spans="1:10" x14ac:dyDescent="0.35">
      <c r="A1017">
        <v>0</v>
      </c>
      <c r="B1017">
        <v>1790821858</v>
      </c>
      <c r="C1017" t="s">
        <v>352</v>
      </c>
      <c r="D1017">
        <v>2020</v>
      </c>
      <c r="E1017">
        <v>1</v>
      </c>
      <c r="F1017">
        <v>1</v>
      </c>
      <c r="G1017">
        <v>1</v>
      </c>
      <c r="H1017">
        <v>0</v>
      </c>
      <c r="I1017" t="str">
        <f>INDEX(T_NPI_REF[Classification],MATCH(T_PROF[[#This Row],[npi_prof_class_Cd]],T_NPI_REF[Code],0))</f>
        <v>Specialist</v>
      </c>
      <c r="J1017">
        <f>INDEX(T_NPI_REF[Specialization],MATCH(T_PROF[[#This Row],[npi_prof_class_Cd]],T_NPI_REF[Code],0))</f>
        <v>0</v>
      </c>
    </row>
    <row r="1018" spans="1:10" x14ac:dyDescent="0.35">
      <c r="A1018">
        <v>1</v>
      </c>
      <c r="B1018">
        <v>1235147497</v>
      </c>
      <c r="C1018" t="s">
        <v>359</v>
      </c>
      <c r="D1018">
        <v>2020</v>
      </c>
      <c r="E1018">
        <v>3</v>
      </c>
      <c r="F1018">
        <v>3</v>
      </c>
      <c r="G1018">
        <v>3</v>
      </c>
      <c r="H1018">
        <v>0</v>
      </c>
      <c r="I1018" t="str">
        <f>INDEX(T_NPI_REF[Classification],MATCH(T_PROF[[#This Row],[npi_prof_class_Cd]],T_NPI_REF[Code],0))</f>
        <v>Clinic/Center</v>
      </c>
      <c r="J1018">
        <f>INDEX(T_NPI_REF[Specialization],MATCH(T_PROF[[#This Row],[npi_prof_class_Cd]],T_NPI_REF[Code],0))</f>
        <v>0</v>
      </c>
    </row>
    <row r="1019" spans="1:10" x14ac:dyDescent="0.35">
      <c r="A1019">
        <v>1</v>
      </c>
      <c r="B1019">
        <v>1811987456</v>
      </c>
      <c r="C1019" t="s">
        <v>384</v>
      </c>
      <c r="D1019">
        <v>2019</v>
      </c>
      <c r="E1019">
        <v>22</v>
      </c>
      <c r="F1019">
        <v>22</v>
      </c>
      <c r="G1019">
        <v>22</v>
      </c>
      <c r="H1019">
        <v>53683.38</v>
      </c>
      <c r="I1019" t="str">
        <f>INDEX(T_NPI_REF[Classification],MATCH(T_PROF[[#This Row],[npi_prof_class_Cd]],T_NPI_REF[Code],0))</f>
        <v>Pathology</v>
      </c>
      <c r="J1019" t="str">
        <f>INDEX(T_NPI_REF[Specialization],MATCH(T_PROF[[#This Row],[npi_prof_class_Cd]],T_NPI_REF[Code],0))</f>
        <v>Anatomic Pathology</v>
      </c>
    </row>
    <row r="1020" spans="1:10" x14ac:dyDescent="0.35">
      <c r="A1020">
        <v>1</v>
      </c>
      <c r="B1020">
        <v>1821097080</v>
      </c>
      <c r="C1020" t="s">
        <v>351</v>
      </c>
      <c r="D1020">
        <v>2019</v>
      </c>
      <c r="E1020">
        <v>45</v>
      </c>
      <c r="F1020">
        <v>45</v>
      </c>
      <c r="G1020">
        <v>45</v>
      </c>
      <c r="H1020">
        <v>136527.12</v>
      </c>
      <c r="I1020" t="str">
        <f>INDEX(T_NPI_REF[Classification],MATCH(T_PROF[[#This Row],[npi_prof_class_Cd]],T_NPI_REF[Code],0))</f>
        <v>Obstetrics &amp; Gynecology</v>
      </c>
      <c r="J1020">
        <f>INDEX(T_NPI_REF[Specialization],MATCH(T_PROF[[#This Row],[npi_prof_class_Cd]],T_NPI_REF[Code],0))</f>
        <v>0</v>
      </c>
    </row>
    <row r="1021" spans="1:10" x14ac:dyDescent="0.35">
      <c r="A1021">
        <v>0</v>
      </c>
      <c r="B1021">
        <v>1417044116</v>
      </c>
      <c r="C1021" t="s">
        <v>357</v>
      </c>
      <c r="D1021">
        <v>2019</v>
      </c>
      <c r="E1021">
        <v>4</v>
      </c>
      <c r="F1021">
        <v>4</v>
      </c>
      <c r="G1021">
        <v>4</v>
      </c>
      <c r="H1021">
        <v>3290.94</v>
      </c>
      <c r="I1021" t="str">
        <f>INDEX(T_NPI_REF[Classification],MATCH(T_PROF[[#This Row],[npi_prof_class_Cd]],T_NPI_REF[Code],0))</f>
        <v>Advanced Practice Midwife</v>
      </c>
      <c r="J1021">
        <f>INDEX(T_NPI_REF[Specialization],MATCH(T_PROF[[#This Row],[npi_prof_class_Cd]],T_NPI_REF[Code],0))</f>
        <v>0</v>
      </c>
    </row>
    <row r="1022" spans="1:10" x14ac:dyDescent="0.35">
      <c r="A1022">
        <v>0</v>
      </c>
      <c r="B1022">
        <v>1417044116</v>
      </c>
      <c r="C1022" t="s">
        <v>357</v>
      </c>
      <c r="D1022">
        <v>2021</v>
      </c>
      <c r="E1022">
        <v>2</v>
      </c>
      <c r="F1022">
        <v>2</v>
      </c>
      <c r="G1022">
        <v>2</v>
      </c>
      <c r="H1022">
        <v>2925.28</v>
      </c>
      <c r="I1022" t="str">
        <f>INDEX(T_NPI_REF[Classification],MATCH(T_PROF[[#This Row],[npi_prof_class_Cd]],T_NPI_REF[Code],0))</f>
        <v>Advanced Practice Midwife</v>
      </c>
      <c r="J1022">
        <f>INDEX(T_NPI_REF[Specialization],MATCH(T_PROF[[#This Row],[npi_prof_class_Cd]],T_NPI_REF[Code],0))</f>
        <v>0</v>
      </c>
    </row>
    <row r="1023" spans="1:10" x14ac:dyDescent="0.35">
      <c r="A1023">
        <v>1</v>
      </c>
      <c r="B1023">
        <v>1790089464</v>
      </c>
      <c r="C1023" t="s">
        <v>352</v>
      </c>
      <c r="D1023">
        <v>2020</v>
      </c>
      <c r="E1023">
        <v>5</v>
      </c>
      <c r="F1023">
        <v>5</v>
      </c>
      <c r="G1023">
        <v>5</v>
      </c>
      <c r="H1023">
        <v>10048.6</v>
      </c>
      <c r="I1023" t="str">
        <f>INDEX(T_NPI_REF[Classification],MATCH(T_PROF[[#This Row],[npi_prof_class_Cd]],T_NPI_REF[Code],0))</f>
        <v>Specialist</v>
      </c>
      <c r="J1023">
        <f>INDEX(T_NPI_REF[Specialization],MATCH(T_PROF[[#This Row],[npi_prof_class_Cd]],T_NPI_REF[Code],0))</f>
        <v>0</v>
      </c>
    </row>
    <row r="1024" spans="1:10" x14ac:dyDescent="0.35">
      <c r="A1024">
        <v>0</v>
      </c>
      <c r="B1024">
        <v>1134410855</v>
      </c>
      <c r="C1024" t="s">
        <v>361</v>
      </c>
      <c r="D1024">
        <v>2020</v>
      </c>
      <c r="E1024">
        <v>1</v>
      </c>
      <c r="F1024">
        <v>1</v>
      </c>
      <c r="G1024">
        <v>1</v>
      </c>
      <c r="H1024">
        <v>610.76</v>
      </c>
      <c r="I1024" t="str">
        <f>INDEX(T_NPI_REF[Classification],MATCH(T_PROF[[#This Row],[npi_prof_class_Cd]],T_NPI_REF[Code],0))</f>
        <v>Family Medicine</v>
      </c>
      <c r="J1024">
        <f>INDEX(T_NPI_REF[Specialization],MATCH(T_PROF[[#This Row],[npi_prof_class_Cd]],T_NPI_REF[Code],0))</f>
        <v>0</v>
      </c>
    </row>
    <row r="1025" spans="1:10" x14ac:dyDescent="0.35">
      <c r="A1025">
        <v>1</v>
      </c>
      <c r="B1025">
        <v>1124060595</v>
      </c>
      <c r="C1025" t="s">
        <v>352</v>
      </c>
      <c r="D1025">
        <v>2019</v>
      </c>
      <c r="E1025">
        <v>8</v>
      </c>
      <c r="F1025">
        <v>8</v>
      </c>
      <c r="G1025">
        <v>8</v>
      </c>
      <c r="H1025">
        <v>16352.89</v>
      </c>
      <c r="I1025" t="str">
        <f>INDEX(T_NPI_REF[Classification],MATCH(T_PROF[[#This Row],[npi_prof_class_Cd]],T_NPI_REF[Code],0))</f>
        <v>Specialist</v>
      </c>
      <c r="J1025">
        <f>INDEX(T_NPI_REF[Specialization],MATCH(T_PROF[[#This Row],[npi_prof_class_Cd]],T_NPI_REF[Code],0))</f>
        <v>0</v>
      </c>
    </row>
    <row r="1026" spans="1:10" x14ac:dyDescent="0.35">
      <c r="A1026">
        <v>1</v>
      </c>
      <c r="B1026">
        <v>1558367367</v>
      </c>
      <c r="C1026" t="s">
        <v>351</v>
      </c>
      <c r="D1026">
        <v>2019</v>
      </c>
      <c r="E1026">
        <v>2</v>
      </c>
      <c r="F1026">
        <v>2</v>
      </c>
      <c r="G1026">
        <v>2</v>
      </c>
      <c r="H1026">
        <v>4057.54</v>
      </c>
      <c r="I1026" t="str">
        <f>INDEX(T_NPI_REF[Classification],MATCH(T_PROF[[#This Row],[npi_prof_class_Cd]],T_NPI_REF[Code],0))</f>
        <v>Obstetrics &amp; Gynecology</v>
      </c>
      <c r="J1026">
        <f>INDEX(T_NPI_REF[Specialization],MATCH(T_PROF[[#This Row],[npi_prof_class_Cd]],T_NPI_REF[Code],0))</f>
        <v>0</v>
      </c>
    </row>
    <row r="1027" spans="1:10" x14ac:dyDescent="0.35">
      <c r="A1027">
        <v>1</v>
      </c>
      <c r="B1027">
        <v>1699832436</v>
      </c>
      <c r="C1027" t="s">
        <v>366</v>
      </c>
      <c r="D1027">
        <v>2019</v>
      </c>
      <c r="E1027">
        <v>63</v>
      </c>
      <c r="F1027">
        <v>63</v>
      </c>
      <c r="G1027">
        <v>63</v>
      </c>
      <c r="H1027">
        <v>111068.83</v>
      </c>
      <c r="I1027" t="str">
        <f>INDEX(T_NPI_REF[Classification],MATCH(T_PROF[[#This Row],[npi_prof_class_Cd]],T_NPI_REF[Code],0))</f>
        <v>Internal Medicine</v>
      </c>
      <c r="J1027">
        <f>INDEX(T_NPI_REF[Specialization],MATCH(T_PROF[[#This Row],[npi_prof_class_Cd]],T_NPI_REF[Code],0))</f>
        <v>0</v>
      </c>
    </row>
    <row r="1028" spans="1:10" x14ac:dyDescent="0.35">
      <c r="A1028">
        <v>1</v>
      </c>
      <c r="B1028">
        <v>1164436424</v>
      </c>
      <c r="C1028" t="s">
        <v>351</v>
      </c>
      <c r="D1028">
        <v>2020</v>
      </c>
      <c r="E1028">
        <v>1</v>
      </c>
      <c r="F1028">
        <v>1</v>
      </c>
      <c r="G1028">
        <v>1</v>
      </c>
      <c r="H1028">
        <v>1811.21</v>
      </c>
      <c r="I1028" t="str">
        <f>INDEX(T_NPI_REF[Classification],MATCH(T_PROF[[#This Row],[npi_prof_class_Cd]],T_NPI_REF[Code],0))</f>
        <v>Obstetrics &amp; Gynecology</v>
      </c>
      <c r="J1028">
        <f>INDEX(T_NPI_REF[Specialization],MATCH(T_PROF[[#This Row],[npi_prof_class_Cd]],T_NPI_REF[Code],0))</f>
        <v>0</v>
      </c>
    </row>
    <row r="1029" spans="1:10" x14ac:dyDescent="0.35">
      <c r="A1029">
        <v>1</v>
      </c>
      <c r="B1029">
        <v>1821104498</v>
      </c>
      <c r="C1029" t="s">
        <v>351</v>
      </c>
      <c r="D1029">
        <v>2021</v>
      </c>
      <c r="E1029">
        <v>3</v>
      </c>
      <c r="F1029">
        <v>3</v>
      </c>
      <c r="G1029">
        <v>3</v>
      </c>
      <c r="H1029">
        <v>6872.67</v>
      </c>
      <c r="I1029" t="str">
        <f>INDEX(T_NPI_REF[Classification],MATCH(T_PROF[[#This Row],[npi_prof_class_Cd]],T_NPI_REF[Code],0))</f>
        <v>Obstetrics &amp; Gynecology</v>
      </c>
      <c r="J1029">
        <f>INDEX(T_NPI_REF[Specialization],MATCH(T_PROF[[#This Row],[npi_prof_class_Cd]],T_NPI_REF[Code],0))</f>
        <v>0</v>
      </c>
    </row>
    <row r="1030" spans="1:10" x14ac:dyDescent="0.35">
      <c r="A1030">
        <v>1</v>
      </c>
      <c r="B1030">
        <v>1770625600</v>
      </c>
      <c r="C1030" t="s">
        <v>351</v>
      </c>
      <c r="D1030">
        <v>2020</v>
      </c>
      <c r="E1030">
        <v>56</v>
      </c>
      <c r="F1030">
        <v>56</v>
      </c>
      <c r="G1030">
        <v>56</v>
      </c>
      <c r="H1030">
        <v>90898.4</v>
      </c>
      <c r="I1030" t="str">
        <f>INDEX(T_NPI_REF[Classification],MATCH(T_PROF[[#This Row],[npi_prof_class_Cd]],T_NPI_REF[Code],0))</f>
        <v>Obstetrics &amp; Gynecology</v>
      </c>
      <c r="J1030">
        <f>INDEX(T_NPI_REF[Specialization],MATCH(T_PROF[[#This Row],[npi_prof_class_Cd]],T_NPI_REF[Code],0))</f>
        <v>0</v>
      </c>
    </row>
    <row r="1031" spans="1:10" x14ac:dyDescent="0.35">
      <c r="A1031">
        <v>1</v>
      </c>
      <c r="B1031">
        <v>1013901412</v>
      </c>
      <c r="C1031" t="s">
        <v>351</v>
      </c>
      <c r="D1031">
        <v>2020</v>
      </c>
      <c r="E1031">
        <v>6</v>
      </c>
      <c r="F1031">
        <v>6</v>
      </c>
      <c r="G1031">
        <v>6</v>
      </c>
      <c r="H1031">
        <v>11414.2</v>
      </c>
      <c r="I1031" t="str">
        <f>INDEX(T_NPI_REF[Classification],MATCH(T_PROF[[#This Row],[npi_prof_class_Cd]],T_NPI_REF[Code],0))</f>
        <v>Obstetrics &amp; Gynecology</v>
      </c>
      <c r="J1031">
        <f>INDEX(T_NPI_REF[Specialization],MATCH(T_PROF[[#This Row],[npi_prof_class_Cd]],T_NPI_REF[Code],0))</f>
        <v>0</v>
      </c>
    </row>
    <row r="1032" spans="1:10" x14ac:dyDescent="0.35">
      <c r="A1032">
        <v>0</v>
      </c>
      <c r="B1032">
        <v>1790708626</v>
      </c>
      <c r="C1032" t="s">
        <v>358</v>
      </c>
      <c r="D1032">
        <v>2020</v>
      </c>
      <c r="E1032">
        <v>1</v>
      </c>
      <c r="F1032">
        <v>1</v>
      </c>
      <c r="G1032">
        <v>1</v>
      </c>
      <c r="H1032">
        <v>372.68</v>
      </c>
      <c r="I1032" t="str">
        <f>INDEX(T_NPI_REF[Classification],MATCH(T_PROF[[#This Row],[npi_prof_class_Cd]],T_NPI_REF[Code],0))</f>
        <v>Obstetrics &amp; Gynecology</v>
      </c>
      <c r="J1032" t="str">
        <f>INDEX(T_NPI_REF[Specialization],MATCH(T_PROF[[#This Row],[npi_prof_class_Cd]],T_NPI_REF[Code],0))</f>
        <v>Gynecology</v>
      </c>
    </row>
    <row r="1033" spans="1:10" x14ac:dyDescent="0.35">
      <c r="A1033">
        <v>1</v>
      </c>
      <c r="B1033">
        <v>1386951762</v>
      </c>
      <c r="C1033" t="s">
        <v>362</v>
      </c>
      <c r="D1033">
        <v>2021</v>
      </c>
      <c r="E1033">
        <v>33</v>
      </c>
      <c r="F1033">
        <v>33</v>
      </c>
      <c r="G1033">
        <v>33</v>
      </c>
      <c r="H1033">
        <v>75747.17</v>
      </c>
      <c r="I1033" t="str">
        <f>INDEX(T_NPI_REF[Classification],MATCH(T_PROF[[#This Row],[npi_prof_class_Cd]],T_NPI_REF[Code],0))</f>
        <v>General Practice</v>
      </c>
      <c r="J1033">
        <f>INDEX(T_NPI_REF[Specialization],MATCH(T_PROF[[#This Row],[npi_prof_class_Cd]],T_NPI_REF[Code],0))</f>
        <v>0</v>
      </c>
    </row>
    <row r="1034" spans="1:10" x14ac:dyDescent="0.35">
      <c r="A1034">
        <v>1</v>
      </c>
      <c r="B1034">
        <v>1568570562</v>
      </c>
      <c r="C1034" t="s">
        <v>351</v>
      </c>
      <c r="D1034">
        <v>2020</v>
      </c>
      <c r="E1034">
        <v>53</v>
      </c>
      <c r="F1034">
        <v>53</v>
      </c>
      <c r="G1034">
        <v>53</v>
      </c>
      <c r="H1034">
        <v>108799.22</v>
      </c>
      <c r="I1034" t="str">
        <f>INDEX(T_NPI_REF[Classification],MATCH(T_PROF[[#This Row],[npi_prof_class_Cd]],T_NPI_REF[Code],0))</f>
        <v>Obstetrics &amp; Gynecology</v>
      </c>
      <c r="J1034">
        <f>INDEX(T_NPI_REF[Specialization],MATCH(T_PROF[[#This Row],[npi_prof_class_Cd]],T_NPI_REF[Code],0))</f>
        <v>0</v>
      </c>
    </row>
    <row r="1035" spans="1:10" x14ac:dyDescent="0.35">
      <c r="A1035">
        <v>1</v>
      </c>
      <c r="B1035">
        <v>1619937174</v>
      </c>
      <c r="C1035" t="s">
        <v>351</v>
      </c>
      <c r="D1035">
        <v>2019</v>
      </c>
      <c r="E1035">
        <v>1</v>
      </c>
      <c r="F1035">
        <v>1</v>
      </c>
      <c r="G1035">
        <v>1</v>
      </c>
      <c r="H1035">
        <v>1720.75</v>
      </c>
      <c r="I1035" t="str">
        <f>INDEX(T_NPI_REF[Classification],MATCH(T_PROF[[#This Row],[npi_prof_class_Cd]],T_NPI_REF[Code],0))</f>
        <v>Obstetrics &amp; Gynecology</v>
      </c>
      <c r="J1035">
        <f>INDEX(T_NPI_REF[Specialization],MATCH(T_PROF[[#This Row],[npi_prof_class_Cd]],T_NPI_REF[Code],0))</f>
        <v>0</v>
      </c>
    </row>
    <row r="1036" spans="1:10" x14ac:dyDescent="0.35">
      <c r="A1036">
        <v>0</v>
      </c>
      <c r="B1036">
        <v>1861444978</v>
      </c>
      <c r="C1036" t="s">
        <v>351</v>
      </c>
      <c r="D1036">
        <v>2021</v>
      </c>
      <c r="E1036">
        <v>1</v>
      </c>
      <c r="F1036">
        <v>1</v>
      </c>
      <c r="G1036">
        <v>1</v>
      </c>
      <c r="H1036">
        <v>1720.75</v>
      </c>
      <c r="I1036" t="str">
        <f>INDEX(T_NPI_REF[Classification],MATCH(T_PROF[[#This Row],[npi_prof_class_Cd]],T_NPI_REF[Code],0))</f>
        <v>Obstetrics &amp; Gynecology</v>
      </c>
      <c r="J1036">
        <f>INDEX(T_NPI_REF[Specialization],MATCH(T_PROF[[#This Row],[npi_prof_class_Cd]],T_NPI_REF[Code],0))</f>
        <v>0</v>
      </c>
    </row>
    <row r="1037" spans="1:10" x14ac:dyDescent="0.35">
      <c r="A1037">
        <v>0</v>
      </c>
      <c r="B1037">
        <v>1316180573</v>
      </c>
      <c r="C1037" t="s">
        <v>351</v>
      </c>
      <c r="D1037">
        <v>2020</v>
      </c>
      <c r="E1037">
        <v>1</v>
      </c>
      <c r="F1037">
        <v>1</v>
      </c>
      <c r="G1037">
        <v>1</v>
      </c>
      <c r="H1037">
        <v>0</v>
      </c>
      <c r="I1037" t="str">
        <f>INDEX(T_NPI_REF[Classification],MATCH(T_PROF[[#This Row],[npi_prof_class_Cd]],T_NPI_REF[Code],0))</f>
        <v>Obstetrics &amp; Gynecology</v>
      </c>
      <c r="J1037">
        <f>INDEX(T_NPI_REF[Specialization],MATCH(T_PROF[[#This Row],[npi_prof_class_Cd]],T_NPI_REF[Code],0))</f>
        <v>0</v>
      </c>
    </row>
    <row r="1038" spans="1:10" x14ac:dyDescent="0.35">
      <c r="A1038">
        <v>1</v>
      </c>
      <c r="B1038">
        <v>1801897574</v>
      </c>
      <c r="C1038" t="s">
        <v>351</v>
      </c>
      <c r="D1038">
        <v>2021</v>
      </c>
      <c r="E1038">
        <v>21</v>
      </c>
      <c r="F1038">
        <v>21</v>
      </c>
      <c r="G1038">
        <v>21</v>
      </c>
      <c r="H1038">
        <v>46887.96</v>
      </c>
      <c r="I1038" t="str">
        <f>INDEX(T_NPI_REF[Classification],MATCH(T_PROF[[#This Row],[npi_prof_class_Cd]],T_NPI_REF[Code],0))</f>
        <v>Obstetrics &amp; Gynecology</v>
      </c>
      <c r="J1038">
        <f>INDEX(T_NPI_REF[Specialization],MATCH(T_PROF[[#This Row],[npi_prof_class_Cd]],T_NPI_REF[Code],0))</f>
        <v>0</v>
      </c>
    </row>
    <row r="1039" spans="1:10" x14ac:dyDescent="0.35">
      <c r="A1039">
        <v>0</v>
      </c>
      <c r="B1039">
        <v>1508834201</v>
      </c>
      <c r="C1039" t="s">
        <v>351</v>
      </c>
      <c r="D1039">
        <v>2021</v>
      </c>
      <c r="E1039">
        <v>2</v>
      </c>
      <c r="F1039">
        <v>2</v>
      </c>
      <c r="G1039">
        <v>2</v>
      </c>
      <c r="H1039">
        <v>2542.4899999999998</v>
      </c>
      <c r="I1039" t="str">
        <f>INDEX(T_NPI_REF[Classification],MATCH(T_PROF[[#This Row],[npi_prof_class_Cd]],T_NPI_REF[Code],0))</f>
        <v>Obstetrics &amp; Gynecology</v>
      </c>
      <c r="J1039">
        <f>INDEX(T_NPI_REF[Specialization],MATCH(T_PROF[[#This Row],[npi_prof_class_Cd]],T_NPI_REF[Code],0))</f>
        <v>0</v>
      </c>
    </row>
    <row r="1040" spans="1:10" x14ac:dyDescent="0.35">
      <c r="A1040">
        <v>0</v>
      </c>
      <c r="B1040">
        <v>1780647248</v>
      </c>
      <c r="C1040" t="s">
        <v>351</v>
      </c>
      <c r="D1040">
        <v>2019</v>
      </c>
      <c r="E1040">
        <v>2</v>
      </c>
      <c r="F1040">
        <v>2</v>
      </c>
      <c r="G1040">
        <v>2</v>
      </c>
      <c r="H1040">
        <v>825.83</v>
      </c>
      <c r="I1040" t="str">
        <f>INDEX(T_NPI_REF[Classification],MATCH(T_PROF[[#This Row],[npi_prof_class_Cd]],T_NPI_REF[Code],0))</f>
        <v>Obstetrics &amp; Gynecology</v>
      </c>
      <c r="J1040">
        <f>INDEX(T_NPI_REF[Specialization],MATCH(T_PROF[[#This Row],[npi_prof_class_Cd]],T_NPI_REF[Code],0))</f>
        <v>0</v>
      </c>
    </row>
    <row r="1041" spans="1:10" x14ac:dyDescent="0.35">
      <c r="A1041">
        <v>1</v>
      </c>
      <c r="B1041">
        <v>1740549971</v>
      </c>
      <c r="C1041" t="s">
        <v>357</v>
      </c>
      <c r="D1041">
        <v>2019</v>
      </c>
      <c r="E1041">
        <v>1</v>
      </c>
      <c r="F1041">
        <v>1</v>
      </c>
      <c r="G1041">
        <v>1</v>
      </c>
      <c r="H1041">
        <v>1452.04</v>
      </c>
      <c r="I1041" t="str">
        <f>INDEX(T_NPI_REF[Classification],MATCH(T_PROF[[#This Row],[npi_prof_class_Cd]],T_NPI_REF[Code],0))</f>
        <v>Advanced Practice Midwife</v>
      </c>
      <c r="J1041">
        <f>INDEX(T_NPI_REF[Specialization],MATCH(T_PROF[[#This Row],[npi_prof_class_Cd]],T_NPI_REF[Code],0))</f>
        <v>0</v>
      </c>
    </row>
    <row r="1042" spans="1:10" x14ac:dyDescent="0.35">
      <c r="A1042">
        <v>1</v>
      </c>
      <c r="B1042">
        <v>1669524765</v>
      </c>
      <c r="C1042" t="s">
        <v>358</v>
      </c>
      <c r="D1042">
        <v>2019</v>
      </c>
      <c r="E1042">
        <v>4</v>
      </c>
      <c r="F1042">
        <v>4</v>
      </c>
      <c r="G1042">
        <v>4</v>
      </c>
      <c r="H1042">
        <v>5841.76</v>
      </c>
      <c r="I1042" t="str">
        <f>INDEX(T_NPI_REF[Classification],MATCH(T_PROF[[#This Row],[npi_prof_class_Cd]],T_NPI_REF[Code],0))</f>
        <v>Obstetrics &amp; Gynecology</v>
      </c>
      <c r="J1042" t="str">
        <f>INDEX(T_NPI_REF[Specialization],MATCH(T_PROF[[#This Row],[npi_prof_class_Cd]],T_NPI_REF[Code],0))</f>
        <v>Gynecology</v>
      </c>
    </row>
    <row r="1043" spans="1:10" x14ac:dyDescent="0.35">
      <c r="A1043">
        <v>0</v>
      </c>
      <c r="B1043">
        <v>1346493566</v>
      </c>
      <c r="C1043" t="s">
        <v>351</v>
      </c>
      <c r="D1043">
        <v>2019</v>
      </c>
      <c r="E1043">
        <v>1</v>
      </c>
      <c r="F1043">
        <v>1</v>
      </c>
      <c r="G1043">
        <v>1</v>
      </c>
      <c r="H1043">
        <v>1720.75</v>
      </c>
      <c r="I1043" t="str">
        <f>INDEX(T_NPI_REF[Classification],MATCH(T_PROF[[#This Row],[npi_prof_class_Cd]],T_NPI_REF[Code],0))</f>
        <v>Obstetrics &amp; Gynecology</v>
      </c>
      <c r="J1043">
        <f>INDEX(T_NPI_REF[Specialization],MATCH(T_PROF[[#This Row],[npi_prof_class_Cd]],T_NPI_REF[Code],0))</f>
        <v>0</v>
      </c>
    </row>
    <row r="1044" spans="1:10" x14ac:dyDescent="0.35">
      <c r="A1044">
        <v>0</v>
      </c>
      <c r="B1044">
        <v>1619044765</v>
      </c>
      <c r="C1044" t="s">
        <v>351</v>
      </c>
      <c r="D1044">
        <v>2021</v>
      </c>
      <c r="E1044">
        <v>1</v>
      </c>
      <c r="F1044">
        <v>1</v>
      </c>
      <c r="G1044">
        <v>1</v>
      </c>
      <c r="H1044">
        <v>1201.24</v>
      </c>
      <c r="I1044" t="str">
        <f>INDEX(T_NPI_REF[Classification],MATCH(T_PROF[[#This Row],[npi_prof_class_Cd]],T_NPI_REF[Code],0))</f>
        <v>Obstetrics &amp; Gynecology</v>
      </c>
      <c r="J1044">
        <f>INDEX(T_NPI_REF[Specialization],MATCH(T_PROF[[#This Row],[npi_prof_class_Cd]],T_NPI_REF[Code],0))</f>
        <v>0</v>
      </c>
    </row>
    <row r="1045" spans="1:10" x14ac:dyDescent="0.35">
      <c r="A1045">
        <v>0</v>
      </c>
      <c r="B1045">
        <v>1609877331</v>
      </c>
      <c r="C1045" t="s">
        <v>351</v>
      </c>
      <c r="D1045">
        <v>2019</v>
      </c>
      <c r="E1045">
        <v>1</v>
      </c>
      <c r="F1045">
        <v>1</v>
      </c>
      <c r="G1045">
        <v>1</v>
      </c>
      <c r="H1045">
        <v>1720.75</v>
      </c>
      <c r="I1045" t="str">
        <f>INDEX(T_NPI_REF[Classification],MATCH(T_PROF[[#This Row],[npi_prof_class_Cd]],T_NPI_REF[Code],0))</f>
        <v>Obstetrics &amp; Gynecology</v>
      </c>
      <c r="J1045">
        <f>INDEX(T_NPI_REF[Specialization],MATCH(T_PROF[[#This Row],[npi_prof_class_Cd]],T_NPI_REF[Code],0))</f>
        <v>0</v>
      </c>
    </row>
    <row r="1046" spans="1:10" x14ac:dyDescent="0.35">
      <c r="A1046">
        <v>1</v>
      </c>
      <c r="B1046">
        <v>1083664221</v>
      </c>
      <c r="C1046" t="s">
        <v>355</v>
      </c>
      <c r="D1046">
        <v>2019</v>
      </c>
      <c r="E1046">
        <v>124</v>
      </c>
      <c r="F1046">
        <v>124</v>
      </c>
      <c r="G1046">
        <v>124</v>
      </c>
      <c r="H1046">
        <v>213351.49</v>
      </c>
      <c r="I1046" t="str">
        <f>INDEX(T_NPI_REF[Classification],MATCH(T_PROF[[#This Row],[npi_prof_class_Cd]],T_NPI_REF[Code],0))</f>
        <v>Clinic/Center</v>
      </c>
      <c r="J1046" t="str">
        <f>INDEX(T_NPI_REF[Specialization],MATCH(T_PROF[[#This Row],[npi_prof_class_Cd]],T_NPI_REF[Code],0))</f>
        <v>Multi-Specialty</v>
      </c>
    </row>
    <row r="1047" spans="1:10" x14ac:dyDescent="0.35">
      <c r="A1047">
        <v>0</v>
      </c>
      <c r="B1047">
        <v>1922410232</v>
      </c>
      <c r="C1047" t="s">
        <v>351</v>
      </c>
      <c r="D1047">
        <v>2021</v>
      </c>
      <c r="E1047">
        <v>3</v>
      </c>
      <c r="F1047">
        <v>3</v>
      </c>
      <c r="G1047">
        <v>3</v>
      </c>
      <c r="H1047">
        <v>369.45</v>
      </c>
      <c r="I1047" t="str">
        <f>INDEX(T_NPI_REF[Classification],MATCH(T_PROF[[#This Row],[npi_prof_class_Cd]],T_NPI_REF[Code],0))</f>
        <v>Obstetrics &amp; Gynecology</v>
      </c>
      <c r="J1047">
        <f>INDEX(T_NPI_REF[Specialization],MATCH(T_PROF[[#This Row],[npi_prof_class_Cd]],T_NPI_REF[Code],0))</f>
        <v>0</v>
      </c>
    </row>
    <row r="1048" spans="1:10" x14ac:dyDescent="0.35">
      <c r="A1048">
        <v>1</v>
      </c>
      <c r="B1048">
        <v>1275891723</v>
      </c>
      <c r="C1048" t="s">
        <v>351</v>
      </c>
      <c r="D1048">
        <v>2019</v>
      </c>
      <c r="E1048">
        <v>72</v>
      </c>
      <c r="F1048">
        <v>72</v>
      </c>
      <c r="G1048">
        <v>72</v>
      </c>
      <c r="H1048">
        <v>201600</v>
      </c>
      <c r="I1048" t="str">
        <f>INDEX(T_NPI_REF[Classification],MATCH(T_PROF[[#This Row],[npi_prof_class_Cd]],T_NPI_REF[Code],0))</f>
        <v>Obstetrics &amp; Gynecology</v>
      </c>
      <c r="J1048">
        <f>INDEX(T_NPI_REF[Specialization],MATCH(T_PROF[[#This Row],[npi_prof_class_Cd]],T_NPI_REF[Code],0))</f>
        <v>0</v>
      </c>
    </row>
    <row r="1049" spans="1:10" x14ac:dyDescent="0.35">
      <c r="A1049">
        <v>0</v>
      </c>
      <c r="B1049">
        <v>1821372004</v>
      </c>
      <c r="C1049" t="s">
        <v>351</v>
      </c>
      <c r="D1049">
        <v>2021</v>
      </c>
      <c r="E1049">
        <v>1</v>
      </c>
      <c r="F1049">
        <v>1</v>
      </c>
      <c r="G1049">
        <v>1</v>
      </c>
      <c r="H1049">
        <v>0</v>
      </c>
      <c r="I1049" t="str">
        <f>INDEX(T_NPI_REF[Classification],MATCH(T_PROF[[#This Row],[npi_prof_class_Cd]],T_NPI_REF[Code],0))</f>
        <v>Obstetrics &amp; Gynecology</v>
      </c>
      <c r="J1049">
        <f>INDEX(T_NPI_REF[Specialization],MATCH(T_PROF[[#This Row],[npi_prof_class_Cd]],T_NPI_REF[Code],0))</f>
        <v>0</v>
      </c>
    </row>
    <row r="1050" spans="1:10" x14ac:dyDescent="0.35">
      <c r="A1050">
        <v>0</v>
      </c>
      <c r="B1050">
        <v>1922009174</v>
      </c>
      <c r="C1050" t="s">
        <v>351</v>
      </c>
      <c r="D1050">
        <v>2020</v>
      </c>
      <c r="E1050">
        <v>1</v>
      </c>
      <c r="F1050">
        <v>1</v>
      </c>
      <c r="G1050">
        <v>1</v>
      </c>
      <c r="H1050">
        <v>1720.75</v>
      </c>
      <c r="I1050" t="str">
        <f>INDEX(T_NPI_REF[Classification],MATCH(T_PROF[[#This Row],[npi_prof_class_Cd]],T_NPI_REF[Code],0))</f>
        <v>Obstetrics &amp; Gynecology</v>
      </c>
      <c r="J1050">
        <f>INDEX(T_NPI_REF[Specialization],MATCH(T_PROF[[#This Row],[npi_prof_class_Cd]],T_NPI_REF[Code],0))</f>
        <v>0</v>
      </c>
    </row>
    <row r="1051" spans="1:10" x14ac:dyDescent="0.35">
      <c r="A1051">
        <v>0</v>
      </c>
      <c r="B1051">
        <v>1760575245</v>
      </c>
      <c r="C1051" t="s">
        <v>351</v>
      </c>
      <c r="D1051">
        <v>2019</v>
      </c>
      <c r="E1051">
        <v>2</v>
      </c>
      <c r="F1051">
        <v>2</v>
      </c>
      <c r="G1051">
        <v>2</v>
      </c>
      <c r="H1051">
        <v>2065.64</v>
      </c>
      <c r="I1051" t="str">
        <f>INDEX(T_NPI_REF[Classification],MATCH(T_PROF[[#This Row],[npi_prof_class_Cd]],T_NPI_REF[Code],0))</f>
        <v>Obstetrics &amp; Gynecology</v>
      </c>
      <c r="J1051">
        <f>INDEX(T_NPI_REF[Specialization],MATCH(T_PROF[[#This Row],[npi_prof_class_Cd]],T_NPI_REF[Code],0))</f>
        <v>0</v>
      </c>
    </row>
    <row r="1052" spans="1:10" x14ac:dyDescent="0.35">
      <c r="A1052">
        <v>1</v>
      </c>
      <c r="B1052">
        <v>1821337544</v>
      </c>
      <c r="C1052" t="s">
        <v>351</v>
      </c>
      <c r="D1052">
        <v>2019</v>
      </c>
      <c r="E1052">
        <v>11</v>
      </c>
      <c r="F1052">
        <v>11</v>
      </c>
      <c r="G1052">
        <v>11</v>
      </c>
      <c r="H1052">
        <v>18108.68</v>
      </c>
      <c r="I1052" t="str">
        <f>INDEX(T_NPI_REF[Classification],MATCH(T_PROF[[#This Row],[npi_prof_class_Cd]],T_NPI_REF[Code],0))</f>
        <v>Obstetrics &amp; Gynecology</v>
      </c>
      <c r="J1052">
        <f>INDEX(T_NPI_REF[Specialization],MATCH(T_PROF[[#This Row],[npi_prof_class_Cd]],T_NPI_REF[Code],0))</f>
        <v>0</v>
      </c>
    </row>
    <row r="1053" spans="1:10" x14ac:dyDescent="0.35">
      <c r="A1053">
        <v>0</v>
      </c>
      <c r="B1053">
        <v>1083668115</v>
      </c>
      <c r="C1053" t="s">
        <v>351</v>
      </c>
      <c r="D1053">
        <v>2020</v>
      </c>
      <c r="E1053">
        <v>1</v>
      </c>
      <c r="F1053">
        <v>1</v>
      </c>
      <c r="G1053">
        <v>1</v>
      </c>
      <c r="H1053">
        <v>1811.21</v>
      </c>
      <c r="I1053" t="str">
        <f>INDEX(T_NPI_REF[Classification],MATCH(T_PROF[[#This Row],[npi_prof_class_Cd]],T_NPI_REF[Code],0))</f>
        <v>Obstetrics &amp; Gynecology</v>
      </c>
      <c r="J1053">
        <f>INDEX(T_NPI_REF[Specialization],MATCH(T_PROF[[#This Row],[npi_prof_class_Cd]],T_NPI_REF[Code],0))</f>
        <v>0</v>
      </c>
    </row>
    <row r="1054" spans="1:10" x14ac:dyDescent="0.35">
      <c r="A1054">
        <v>1</v>
      </c>
      <c r="B1054">
        <v>1386715621</v>
      </c>
      <c r="C1054" t="s">
        <v>351</v>
      </c>
      <c r="D1054">
        <v>2021</v>
      </c>
      <c r="E1054">
        <v>16</v>
      </c>
      <c r="F1054">
        <v>16</v>
      </c>
      <c r="G1054">
        <v>16</v>
      </c>
      <c r="H1054">
        <v>31258.09</v>
      </c>
      <c r="I1054" t="str">
        <f>INDEX(T_NPI_REF[Classification],MATCH(T_PROF[[#This Row],[npi_prof_class_Cd]],T_NPI_REF[Code],0))</f>
        <v>Obstetrics &amp; Gynecology</v>
      </c>
      <c r="J1054">
        <f>INDEX(T_NPI_REF[Specialization],MATCH(T_PROF[[#This Row],[npi_prof_class_Cd]],T_NPI_REF[Code],0))</f>
        <v>0</v>
      </c>
    </row>
    <row r="1055" spans="1:10" x14ac:dyDescent="0.35">
      <c r="A1055">
        <v>0</v>
      </c>
      <c r="B1055">
        <v>1689604357</v>
      </c>
      <c r="C1055" t="s">
        <v>361</v>
      </c>
      <c r="D1055">
        <v>2019</v>
      </c>
      <c r="E1055">
        <v>2</v>
      </c>
      <c r="F1055">
        <v>2</v>
      </c>
      <c r="G1055">
        <v>2</v>
      </c>
      <c r="H1055">
        <v>251.53</v>
      </c>
      <c r="I1055" t="str">
        <f>INDEX(T_NPI_REF[Classification],MATCH(T_PROF[[#This Row],[npi_prof_class_Cd]],T_NPI_REF[Code],0))</f>
        <v>Family Medicine</v>
      </c>
      <c r="J1055">
        <f>INDEX(T_NPI_REF[Specialization],MATCH(T_PROF[[#This Row],[npi_prof_class_Cd]],T_NPI_REF[Code],0))</f>
        <v>0</v>
      </c>
    </row>
    <row r="1056" spans="1:10" x14ac:dyDescent="0.35">
      <c r="A1056">
        <v>1</v>
      </c>
      <c r="B1056">
        <v>1346301389</v>
      </c>
      <c r="C1056" t="s">
        <v>386</v>
      </c>
      <c r="D1056">
        <v>2019</v>
      </c>
      <c r="E1056">
        <v>2</v>
      </c>
      <c r="F1056">
        <v>2</v>
      </c>
      <c r="G1056">
        <v>2</v>
      </c>
      <c r="H1056">
        <v>4057.54</v>
      </c>
      <c r="I1056" t="str">
        <f>INDEX(T_NPI_REF[Classification],MATCH(T_PROF[[#This Row],[npi_prof_class_Cd]],T_NPI_REF[Code],0))</f>
        <v>Psychiatric Unit</v>
      </c>
      <c r="J1056">
        <f>INDEX(T_NPI_REF[Specialization],MATCH(T_PROF[[#This Row],[npi_prof_class_Cd]],T_NPI_REF[Code],0))</f>
        <v>0</v>
      </c>
    </row>
    <row r="1057" spans="1:10" x14ac:dyDescent="0.35">
      <c r="A1057">
        <v>1</v>
      </c>
      <c r="B1057">
        <v>1962420851</v>
      </c>
      <c r="C1057" t="s">
        <v>351</v>
      </c>
      <c r="D1057">
        <v>2021</v>
      </c>
      <c r="E1057">
        <v>1</v>
      </c>
      <c r="F1057">
        <v>1</v>
      </c>
      <c r="G1057">
        <v>1</v>
      </c>
      <c r="H1057">
        <v>1300</v>
      </c>
      <c r="I1057" t="str">
        <f>INDEX(T_NPI_REF[Classification],MATCH(T_PROF[[#This Row],[npi_prof_class_Cd]],T_NPI_REF[Code],0))</f>
        <v>Obstetrics &amp; Gynecology</v>
      </c>
      <c r="J1057">
        <f>INDEX(T_NPI_REF[Specialization],MATCH(T_PROF[[#This Row],[npi_prof_class_Cd]],T_NPI_REF[Code],0))</f>
        <v>0</v>
      </c>
    </row>
    <row r="1058" spans="1:10" x14ac:dyDescent="0.35">
      <c r="A1058">
        <v>1</v>
      </c>
      <c r="B1058">
        <v>1962420851</v>
      </c>
      <c r="C1058" t="s">
        <v>351</v>
      </c>
      <c r="D1058">
        <v>2020</v>
      </c>
      <c r="E1058">
        <v>3</v>
      </c>
      <c r="F1058">
        <v>3</v>
      </c>
      <c r="G1058">
        <v>3</v>
      </c>
      <c r="H1058">
        <v>3841.5</v>
      </c>
      <c r="I1058" t="str">
        <f>INDEX(T_NPI_REF[Classification],MATCH(T_PROF[[#This Row],[npi_prof_class_Cd]],T_NPI_REF[Code],0))</f>
        <v>Obstetrics &amp; Gynecology</v>
      </c>
      <c r="J1058">
        <f>INDEX(T_NPI_REF[Specialization],MATCH(T_PROF[[#This Row],[npi_prof_class_Cd]],T_NPI_REF[Code],0))</f>
        <v>0</v>
      </c>
    </row>
    <row r="1059" spans="1:10" x14ac:dyDescent="0.35">
      <c r="A1059">
        <v>1</v>
      </c>
      <c r="B1059">
        <v>1356634554</v>
      </c>
      <c r="C1059" t="s">
        <v>351</v>
      </c>
      <c r="D1059">
        <v>2019</v>
      </c>
      <c r="E1059">
        <v>10</v>
      </c>
      <c r="F1059">
        <v>10</v>
      </c>
      <c r="G1059">
        <v>10</v>
      </c>
      <c r="H1059">
        <v>29250</v>
      </c>
      <c r="I1059" t="str">
        <f>INDEX(T_NPI_REF[Classification],MATCH(T_PROF[[#This Row],[npi_prof_class_Cd]],T_NPI_REF[Code],0))</f>
        <v>Obstetrics &amp; Gynecology</v>
      </c>
      <c r="J1059">
        <f>INDEX(T_NPI_REF[Specialization],MATCH(T_PROF[[#This Row],[npi_prof_class_Cd]],T_NPI_REF[Code],0))</f>
        <v>0</v>
      </c>
    </row>
    <row r="1060" spans="1:10" x14ac:dyDescent="0.35">
      <c r="A1060">
        <v>1</v>
      </c>
      <c r="B1060">
        <v>1043358815</v>
      </c>
      <c r="C1060" t="s">
        <v>361</v>
      </c>
      <c r="D1060">
        <v>2020</v>
      </c>
      <c r="E1060">
        <v>22</v>
      </c>
      <c r="F1060">
        <v>22</v>
      </c>
      <c r="G1060">
        <v>22</v>
      </c>
      <c r="H1060">
        <v>70875</v>
      </c>
      <c r="I1060" t="str">
        <f>INDEX(T_NPI_REF[Classification],MATCH(T_PROF[[#This Row],[npi_prof_class_Cd]],T_NPI_REF[Code],0))</f>
        <v>Family Medicine</v>
      </c>
      <c r="J1060">
        <f>INDEX(T_NPI_REF[Specialization],MATCH(T_PROF[[#This Row],[npi_prof_class_Cd]],T_NPI_REF[Code],0))</f>
        <v>0</v>
      </c>
    </row>
    <row r="1061" spans="1:10" x14ac:dyDescent="0.35">
      <c r="A1061">
        <v>1</v>
      </c>
      <c r="B1061">
        <v>1558758326</v>
      </c>
      <c r="C1061" t="s">
        <v>357</v>
      </c>
      <c r="D1061">
        <v>2019</v>
      </c>
      <c r="E1061">
        <v>2</v>
      </c>
      <c r="F1061">
        <v>2</v>
      </c>
      <c r="G1061">
        <v>2</v>
      </c>
      <c r="H1061">
        <v>8800</v>
      </c>
      <c r="I1061" t="str">
        <f>INDEX(T_NPI_REF[Classification],MATCH(T_PROF[[#This Row],[npi_prof_class_Cd]],T_NPI_REF[Code],0))</f>
        <v>Advanced Practice Midwife</v>
      </c>
      <c r="J1061">
        <f>INDEX(T_NPI_REF[Specialization],MATCH(T_PROF[[#This Row],[npi_prof_class_Cd]],T_NPI_REF[Code],0))</f>
        <v>0</v>
      </c>
    </row>
    <row r="1062" spans="1:10" x14ac:dyDescent="0.35">
      <c r="A1062">
        <v>1</v>
      </c>
      <c r="B1062">
        <v>1063580835</v>
      </c>
      <c r="C1062" t="s">
        <v>351</v>
      </c>
      <c r="D1062">
        <v>2020</v>
      </c>
      <c r="E1062">
        <v>1</v>
      </c>
      <c r="F1062">
        <v>1</v>
      </c>
      <c r="G1062">
        <v>1</v>
      </c>
      <c r="H1062">
        <v>1720.75</v>
      </c>
      <c r="I1062" t="str">
        <f>INDEX(T_NPI_REF[Classification],MATCH(T_PROF[[#This Row],[npi_prof_class_Cd]],T_NPI_REF[Code],0))</f>
        <v>Obstetrics &amp; Gynecology</v>
      </c>
      <c r="J1062">
        <f>INDEX(T_NPI_REF[Specialization],MATCH(T_PROF[[#This Row],[npi_prof_class_Cd]],T_NPI_REF[Code],0))</f>
        <v>0</v>
      </c>
    </row>
    <row r="1063" spans="1:10" x14ac:dyDescent="0.35">
      <c r="A1063">
        <v>1</v>
      </c>
      <c r="B1063">
        <v>1063697704</v>
      </c>
      <c r="C1063" t="s">
        <v>351</v>
      </c>
      <c r="D1063">
        <v>2021</v>
      </c>
      <c r="E1063">
        <v>6</v>
      </c>
      <c r="F1063">
        <v>6</v>
      </c>
      <c r="G1063">
        <v>6</v>
      </c>
      <c r="H1063">
        <v>14678.84</v>
      </c>
      <c r="I1063" t="str">
        <f>INDEX(T_NPI_REF[Classification],MATCH(T_PROF[[#This Row],[npi_prof_class_Cd]],T_NPI_REF[Code],0))</f>
        <v>Obstetrics &amp; Gynecology</v>
      </c>
      <c r="J1063">
        <f>INDEX(T_NPI_REF[Specialization],MATCH(T_PROF[[#This Row],[npi_prof_class_Cd]],T_NPI_REF[Code],0))</f>
        <v>0</v>
      </c>
    </row>
    <row r="1064" spans="1:10" x14ac:dyDescent="0.35">
      <c r="A1064">
        <v>1</v>
      </c>
      <c r="B1064">
        <v>1033568332</v>
      </c>
      <c r="C1064" t="s">
        <v>352</v>
      </c>
      <c r="D1064">
        <v>2021</v>
      </c>
      <c r="E1064">
        <v>103</v>
      </c>
      <c r="F1064">
        <v>103</v>
      </c>
      <c r="G1064">
        <v>103</v>
      </c>
      <c r="H1064">
        <v>227910.55</v>
      </c>
      <c r="I1064" t="str">
        <f>INDEX(T_NPI_REF[Classification],MATCH(T_PROF[[#This Row],[npi_prof_class_Cd]],T_NPI_REF[Code],0))</f>
        <v>Specialist</v>
      </c>
      <c r="J1064">
        <f>INDEX(T_NPI_REF[Specialization],MATCH(T_PROF[[#This Row],[npi_prof_class_Cd]],T_NPI_REF[Code],0))</f>
        <v>0</v>
      </c>
    </row>
    <row r="1065" spans="1:10" x14ac:dyDescent="0.35">
      <c r="A1065">
        <v>0</v>
      </c>
      <c r="B1065">
        <v>1831241629</v>
      </c>
      <c r="C1065" t="s">
        <v>351</v>
      </c>
      <c r="D1065">
        <v>2019</v>
      </c>
      <c r="E1065">
        <v>3</v>
      </c>
      <c r="F1065">
        <v>3</v>
      </c>
      <c r="G1065">
        <v>3</v>
      </c>
      <c r="H1065">
        <v>2150.94</v>
      </c>
      <c r="I1065" t="str">
        <f>INDEX(T_NPI_REF[Classification],MATCH(T_PROF[[#This Row],[npi_prof_class_Cd]],T_NPI_REF[Code],0))</f>
        <v>Obstetrics &amp; Gynecology</v>
      </c>
      <c r="J1065">
        <f>INDEX(T_NPI_REF[Specialization],MATCH(T_PROF[[#This Row],[npi_prof_class_Cd]],T_NPI_REF[Code],0))</f>
        <v>0</v>
      </c>
    </row>
    <row r="1066" spans="1:10" x14ac:dyDescent="0.35">
      <c r="A1066">
        <v>1</v>
      </c>
      <c r="B1066">
        <v>1518240720</v>
      </c>
      <c r="C1066" t="s">
        <v>351</v>
      </c>
      <c r="D1066">
        <v>2020</v>
      </c>
      <c r="E1066">
        <v>7</v>
      </c>
      <c r="F1066">
        <v>7</v>
      </c>
      <c r="G1066">
        <v>7</v>
      </c>
      <c r="H1066">
        <v>24290</v>
      </c>
      <c r="I1066" t="str">
        <f>INDEX(T_NPI_REF[Classification],MATCH(T_PROF[[#This Row],[npi_prof_class_Cd]],T_NPI_REF[Code],0))</f>
        <v>Obstetrics &amp; Gynecology</v>
      </c>
      <c r="J1066">
        <f>INDEX(T_NPI_REF[Specialization],MATCH(T_PROF[[#This Row],[npi_prof_class_Cd]],T_NPI_REF[Code],0))</f>
        <v>0</v>
      </c>
    </row>
    <row r="1067" spans="1:10" x14ac:dyDescent="0.35">
      <c r="A1067">
        <v>1</v>
      </c>
      <c r="B1067">
        <v>1205877172</v>
      </c>
      <c r="C1067" t="s">
        <v>353</v>
      </c>
      <c r="D1067">
        <v>2020</v>
      </c>
      <c r="E1067">
        <v>159</v>
      </c>
      <c r="F1067">
        <v>158</v>
      </c>
      <c r="G1067">
        <v>157</v>
      </c>
      <c r="H1067">
        <v>399343.57</v>
      </c>
      <c r="I1067" t="str">
        <f>INDEX(T_NPI_REF[Classification],MATCH(T_PROF[[#This Row],[npi_prof_class_Cd]],T_NPI_REF[Code],0))</f>
        <v>General Acute Care Hospital</v>
      </c>
      <c r="J1067">
        <f>INDEX(T_NPI_REF[Specialization],MATCH(T_PROF[[#This Row],[npi_prof_class_Cd]],T_NPI_REF[Code],0))</f>
        <v>0</v>
      </c>
    </row>
    <row r="1068" spans="1:10" x14ac:dyDescent="0.35">
      <c r="A1068">
        <v>1</v>
      </c>
      <c r="B1068">
        <v>1710123849</v>
      </c>
      <c r="C1068" t="s">
        <v>357</v>
      </c>
      <c r="D1068">
        <v>2020</v>
      </c>
      <c r="E1068">
        <v>6</v>
      </c>
      <c r="F1068">
        <v>6</v>
      </c>
      <c r="G1068">
        <v>6</v>
      </c>
      <c r="H1068">
        <v>26400</v>
      </c>
      <c r="I1068" t="str">
        <f>INDEX(T_NPI_REF[Classification],MATCH(T_PROF[[#This Row],[npi_prof_class_Cd]],T_NPI_REF[Code],0))</f>
        <v>Advanced Practice Midwife</v>
      </c>
      <c r="J1068">
        <f>INDEX(T_NPI_REF[Specialization],MATCH(T_PROF[[#This Row],[npi_prof_class_Cd]],T_NPI_REF[Code],0))</f>
        <v>0</v>
      </c>
    </row>
    <row r="1069" spans="1:10" x14ac:dyDescent="0.35">
      <c r="A1069">
        <v>1</v>
      </c>
      <c r="B1069">
        <v>1356412712</v>
      </c>
      <c r="C1069" t="s">
        <v>361</v>
      </c>
      <c r="D1069">
        <v>2019</v>
      </c>
      <c r="E1069">
        <v>44</v>
      </c>
      <c r="F1069">
        <v>44</v>
      </c>
      <c r="G1069">
        <v>44</v>
      </c>
      <c r="H1069">
        <v>75775.399999999994</v>
      </c>
      <c r="I1069" t="str">
        <f>INDEX(T_NPI_REF[Classification],MATCH(T_PROF[[#This Row],[npi_prof_class_Cd]],T_NPI_REF[Code],0))</f>
        <v>Family Medicine</v>
      </c>
      <c r="J1069">
        <f>INDEX(T_NPI_REF[Specialization],MATCH(T_PROF[[#This Row],[npi_prof_class_Cd]],T_NPI_REF[Code],0))</f>
        <v>0</v>
      </c>
    </row>
    <row r="1070" spans="1:10" x14ac:dyDescent="0.35">
      <c r="A1070">
        <v>0</v>
      </c>
      <c r="B1070">
        <v>1134418544</v>
      </c>
      <c r="C1070" t="s">
        <v>351</v>
      </c>
      <c r="D1070">
        <v>2019</v>
      </c>
      <c r="E1070">
        <v>1</v>
      </c>
      <c r="F1070">
        <v>1</v>
      </c>
      <c r="G1070">
        <v>1</v>
      </c>
      <c r="H1070">
        <v>0</v>
      </c>
      <c r="I1070" t="str">
        <f>INDEX(T_NPI_REF[Classification],MATCH(T_PROF[[#This Row],[npi_prof_class_Cd]],T_NPI_REF[Code],0))</f>
        <v>Obstetrics &amp; Gynecology</v>
      </c>
      <c r="J1070">
        <f>INDEX(T_NPI_REF[Specialization],MATCH(T_PROF[[#This Row],[npi_prof_class_Cd]],T_NPI_REF[Code],0))</f>
        <v>0</v>
      </c>
    </row>
    <row r="1071" spans="1:10" x14ac:dyDescent="0.35">
      <c r="A1071">
        <v>1</v>
      </c>
      <c r="B1071">
        <v>1982658779</v>
      </c>
      <c r="C1071" t="s">
        <v>351</v>
      </c>
      <c r="D1071">
        <v>2019</v>
      </c>
      <c r="E1071">
        <v>4</v>
      </c>
      <c r="F1071">
        <v>4</v>
      </c>
      <c r="G1071">
        <v>4</v>
      </c>
      <c r="H1071">
        <v>12800</v>
      </c>
      <c r="I1071" t="str">
        <f>INDEX(T_NPI_REF[Classification],MATCH(T_PROF[[#This Row],[npi_prof_class_Cd]],T_NPI_REF[Code],0))</f>
        <v>Obstetrics &amp; Gynecology</v>
      </c>
      <c r="J1071">
        <f>INDEX(T_NPI_REF[Specialization],MATCH(T_PROF[[#This Row],[npi_prof_class_Cd]],T_NPI_REF[Code],0))</f>
        <v>0</v>
      </c>
    </row>
    <row r="1072" spans="1:10" x14ac:dyDescent="0.35">
      <c r="A1072">
        <v>0</v>
      </c>
      <c r="B1072">
        <v>1801908249</v>
      </c>
      <c r="C1072" t="s">
        <v>351</v>
      </c>
      <c r="D1072">
        <v>2019</v>
      </c>
      <c r="E1072">
        <v>1</v>
      </c>
      <c r="F1072">
        <v>1</v>
      </c>
      <c r="G1072">
        <v>1</v>
      </c>
      <c r="H1072">
        <v>1720.75</v>
      </c>
      <c r="I1072" t="str">
        <f>INDEX(T_NPI_REF[Classification],MATCH(T_PROF[[#This Row],[npi_prof_class_Cd]],T_NPI_REF[Code],0))</f>
        <v>Obstetrics &amp; Gynecology</v>
      </c>
      <c r="J1072">
        <f>INDEX(T_NPI_REF[Specialization],MATCH(T_PROF[[#This Row],[npi_prof_class_Cd]],T_NPI_REF[Code],0))</f>
        <v>0</v>
      </c>
    </row>
    <row r="1073" spans="1:10" x14ac:dyDescent="0.35">
      <c r="A1073">
        <v>0</v>
      </c>
      <c r="B1073">
        <v>1710099924</v>
      </c>
      <c r="C1073" t="s">
        <v>351</v>
      </c>
      <c r="D1073">
        <v>2021</v>
      </c>
      <c r="E1073">
        <v>2</v>
      </c>
      <c r="F1073">
        <v>2</v>
      </c>
      <c r="G1073">
        <v>2</v>
      </c>
      <c r="H1073">
        <v>3441.5</v>
      </c>
      <c r="I1073" t="str">
        <f>INDEX(T_NPI_REF[Classification],MATCH(T_PROF[[#This Row],[npi_prof_class_Cd]],T_NPI_REF[Code],0))</f>
        <v>Obstetrics &amp; Gynecology</v>
      </c>
      <c r="J1073">
        <f>INDEX(T_NPI_REF[Specialization],MATCH(T_PROF[[#This Row],[npi_prof_class_Cd]],T_NPI_REF[Code],0))</f>
        <v>0</v>
      </c>
    </row>
    <row r="1074" spans="1:10" x14ac:dyDescent="0.35">
      <c r="A1074">
        <v>0</v>
      </c>
      <c r="B1074">
        <v>1083008445</v>
      </c>
      <c r="C1074" t="s">
        <v>361</v>
      </c>
      <c r="D1074">
        <v>2020</v>
      </c>
      <c r="E1074">
        <v>2</v>
      </c>
      <c r="F1074">
        <v>2</v>
      </c>
      <c r="G1074">
        <v>2</v>
      </c>
      <c r="H1074">
        <v>0</v>
      </c>
      <c r="I1074" t="str">
        <f>INDEX(T_NPI_REF[Classification],MATCH(T_PROF[[#This Row],[npi_prof_class_Cd]],T_NPI_REF[Code],0))</f>
        <v>Family Medicine</v>
      </c>
      <c r="J1074">
        <f>INDEX(T_NPI_REF[Specialization],MATCH(T_PROF[[#This Row],[npi_prof_class_Cd]],T_NPI_REF[Code],0))</f>
        <v>0</v>
      </c>
    </row>
    <row r="1075" spans="1:10" x14ac:dyDescent="0.35">
      <c r="A1075">
        <v>0</v>
      </c>
      <c r="B1075">
        <v>1104809235</v>
      </c>
      <c r="C1075" t="s">
        <v>351</v>
      </c>
      <c r="D1075">
        <v>2019</v>
      </c>
      <c r="E1075">
        <v>3</v>
      </c>
      <c r="F1075">
        <v>3</v>
      </c>
      <c r="G1075">
        <v>3</v>
      </c>
      <c r="H1075">
        <v>5252.71</v>
      </c>
      <c r="I1075" t="str">
        <f>INDEX(T_NPI_REF[Classification],MATCH(T_PROF[[#This Row],[npi_prof_class_Cd]],T_NPI_REF[Code],0))</f>
        <v>Obstetrics &amp; Gynecology</v>
      </c>
      <c r="J1075">
        <f>INDEX(T_NPI_REF[Specialization],MATCH(T_PROF[[#This Row],[npi_prof_class_Cd]],T_NPI_REF[Code],0))</f>
        <v>0</v>
      </c>
    </row>
    <row r="1076" spans="1:10" x14ac:dyDescent="0.35">
      <c r="A1076">
        <v>1</v>
      </c>
      <c r="B1076">
        <v>1407195258</v>
      </c>
      <c r="C1076" t="s">
        <v>1361</v>
      </c>
      <c r="D1076">
        <v>2021</v>
      </c>
      <c r="E1076">
        <v>1</v>
      </c>
      <c r="F1076">
        <v>1</v>
      </c>
      <c r="G1076">
        <v>1</v>
      </c>
      <c r="H1076">
        <v>2478.3200000000002</v>
      </c>
      <c r="I1076" t="str">
        <f>INDEX(T_NPI_REF[Classification],MATCH(T_PROF[[#This Row],[npi_prof_class_Cd]],T_NPI_REF[Code],0))</f>
        <v>Surgery</v>
      </c>
      <c r="J1076" t="str">
        <f>INDEX(T_NPI_REF[Specialization],MATCH(T_PROF[[#This Row],[npi_prof_class_Cd]],T_NPI_REF[Code],0))</f>
        <v>Surgical Oncology</v>
      </c>
    </row>
    <row r="1077" spans="1:10" x14ac:dyDescent="0.35">
      <c r="A1077">
        <v>0</v>
      </c>
      <c r="B1077">
        <v>1922043041</v>
      </c>
      <c r="C1077" t="s">
        <v>351</v>
      </c>
      <c r="D1077">
        <v>2020</v>
      </c>
      <c r="E1077">
        <v>1</v>
      </c>
      <c r="F1077">
        <v>1</v>
      </c>
      <c r="G1077">
        <v>1</v>
      </c>
      <c r="H1077">
        <v>0</v>
      </c>
      <c r="I1077" t="str">
        <f>INDEX(T_NPI_REF[Classification],MATCH(T_PROF[[#This Row],[npi_prof_class_Cd]],T_NPI_REF[Code],0))</f>
        <v>Obstetrics &amp; Gynecology</v>
      </c>
      <c r="J1077">
        <f>INDEX(T_NPI_REF[Specialization],MATCH(T_PROF[[#This Row],[npi_prof_class_Cd]],T_NPI_REF[Code],0))</f>
        <v>0</v>
      </c>
    </row>
    <row r="1078" spans="1:10" x14ac:dyDescent="0.35">
      <c r="A1078">
        <v>0</v>
      </c>
      <c r="B1078">
        <v>1356606263</v>
      </c>
      <c r="C1078" t="s">
        <v>351</v>
      </c>
      <c r="D1078">
        <v>2020</v>
      </c>
      <c r="E1078">
        <v>1</v>
      </c>
      <c r="F1078">
        <v>1</v>
      </c>
      <c r="G1078">
        <v>1</v>
      </c>
      <c r="H1078">
        <v>1720.75</v>
      </c>
      <c r="I1078" t="str">
        <f>INDEX(T_NPI_REF[Classification],MATCH(T_PROF[[#This Row],[npi_prof_class_Cd]],T_NPI_REF[Code],0))</f>
        <v>Obstetrics &amp; Gynecology</v>
      </c>
      <c r="J1078">
        <f>INDEX(T_NPI_REF[Specialization],MATCH(T_PROF[[#This Row],[npi_prof_class_Cd]],T_NPI_REF[Code],0))</f>
        <v>0</v>
      </c>
    </row>
    <row r="1079" spans="1:10" x14ac:dyDescent="0.35">
      <c r="A1079">
        <v>0</v>
      </c>
      <c r="B1079">
        <v>1508158015</v>
      </c>
      <c r="C1079" t="s">
        <v>351</v>
      </c>
      <c r="D1079">
        <v>2020</v>
      </c>
      <c r="E1079">
        <v>4</v>
      </c>
      <c r="F1079">
        <v>4</v>
      </c>
      <c r="G1079">
        <v>4</v>
      </c>
      <c r="H1079">
        <v>6883</v>
      </c>
      <c r="I1079" t="str">
        <f>INDEX(T_NPI_REF[Classification],MATCH(T_PROF[[#This Row],[npi_prof_class_Cd]],T_NPI_REF[Code],0))</f>
        <v>Obstetrics &amp; Gynecology</v>
      </c>
      <c r="J1079">
        <f>INDEX(T_NPI_REF[Specialization],MATCH(T_PROF[[#This Row],[npi_prof_class_Cd]],T_NPI_REF[Code],0))</f>
        <v>0</v>
      </c>
    </row>
    <row r="1080" spans="1:10" x14ac:dyDescent="0.35">
      <c r="A1080">
        <v>1</v>
      </c>
      <c r="B1080">
        <v>1164422838</v>
      </c>
      <c r="C1080" t="s">
        <v>351</v>
      </c>
      <c r="D1080">
        <v>2020</v>
      </c>
      <c r="E1080">
        <v>9</v>
      </c>
      <c r="F1080">
        <v>9</v>
      </c>
      <c r="G1080">
        <v>9</v>
      </c>
      <c r="H1080">
        <v>28752</v>
      </c>
      <c r="I1080" t="str">
        <f>INDEX(T_NPI_REF[Classification],MATCH(T_PROF[[#This Row],[npi_prof_class_Cd]],T_NPI_REF[Code],0))</f>
        <v>Obstetrics &amp; Gynecology</v>
      </c>
      <c r="J1080">
        <f>INDEX(T_NPI_REF[Specialization],MATCH(T_PROF[[#This Row],[npi_prof_class_Cd]],T_NPI_REF[Code],0))</f>
        <v>0</v>
      </c>
    </row>
    <row r="1081" spans="1:10" x14ac:dyDescent="0.35">
      <c r="A1081">
        <v>0</v>
      </c>
      <c r="B1081">
        <v>1306289376</v>
      </c>
      <c r="C1081" t="s">
        <v>351</v>
      </c>
      <c r="D1081">
        <v>2019</v>
      </c>
      <c r="E1081">
        <v>1</v>
      </c>
      <c r="F1081">
        <v>1</v>
      </c>
      <c r="G1081">
        <v>1</v>
      </c>
      <c r="H1081">
        <v>0</v>
      </c>
      <c r="I1081" t="str">
        <f>INDEX(T_NPI_REF[Classification],MATCH(T_PROF[[#This Row],[npi_prof_class_Cd]],T_NPI_REF[Code],0))</f>
        <v>Obstetrics &amp; Gynecology</v>
      </c>
      <c r="J1081">
        <f>INDEX(T_NPI_REF[Specialization],MATCH(T_PROF[[#This Row],[npi_prof_class_Cd]],T_NPI_REF[Code],0))</f>
        <v>0</v>
      </c>
    </row>
    <row r="1082" spans="1:10" x14ac:dyDescent="0.35">
      <c r="A1082">
        <v>1</v>
      </c>
      <c r="B1082">
        <v>1801902713</v>
      </c>
      <c r="C1082" t="s">
        <v>386</v>
      </c>
      <c r="D1082">
        <v>2021</v>
      </c>
      <c r="E1082">
        <v>10</v>
      </c>
      <c r="F1082">
        <v>10</v>
      </c>
      <c r="G1082">
        <v>10</v>
      </c>
      <c r="H1082">
        <v>15991.69</v>
      </c>
      <c r="I1082" t="str">
        <f>INDEX(T_NPI_REF[Classification],MATCH(T_PROF[[#This Row],[npi_prof_class_Cd]],T_NPI_REF[Code],0))</f>
        <v>Psychiatric Unit</v>
      </c>
      <c r="J1082">
        <f>INDEX(T_NPI_REF[Specialization],MATCH(T_PROF[[#This Row],[npi_prof_class_Cd]],T_NPI_REF[Code],0))</f>
        <v>0</v>
      </c>
    </row>
    <row r="1083" spans="1:10" x14ac:dyDescent="0.35">
      <c r="A1083">
        <v>1</v>
      </c>
      <c r="B1083">
        <v>1033291018</v>
      </c>
      <c r="C1083" t="s">
        <v>351</v>
      </c>
      <c r="D1083">
        <v>2019</v>
      </c>
      <c r="E1083">
        <v>2</v>
      </c>
      <c r="F1083">
        <v>2</v>
      </c>
      <c r="G1083">
        <v>2</v>
      </c>
      <c r="H1083">
        <v>5390.32</v>
      </c>
      <c r="I1083" t="str">
        <f>INDEX(T_NPI_REF[Classification],MATCH(T_PROF[[#This Row],[npi_prof_class_Cd]],T_NPI_REF[Code],0))</f>
        <v>Obstetrics &amp; Gynecology</v>
      </c>
      <c r="J1083">
        <f>INDEX(T_NPI_REF[Specialization],MATCH(T_PROF[[#This Row],[npi_prof_class_Cd]],T_NPI_REF[Code],0))</f>
        <v>0</v>
      </c>
    </row>
    <row r="1084" spans="1:10" x14ac:dyDescent="0.35">
      <c r="A1084">
        <v>0</v>
      </c>
      <c r="B1084">
        <v>1275526246</v>
      </c>
      <c r="C1084" t="s">
        <v>351</v>
      </c>
      <c r="D1084">
        <v>2021</v>
      </c>
      <c r="E1084">
        <v>2</v>
      </c>
      <c r="F1084">
        <v>2</v>
      </c>
      <c r="G1084">
        <v>2</v>
      </c>
      <c r="H1084">
        <v>2363.67</v>
      </c>
      <c r="I1084" t="str">
        <f>INDEX(T_NPI_REF[Classification],MATCH(T_PROF[[#This Row],[npi_prof_class_Cd]],T_NPI_REF[Code],0))</f>
        <v>Obstetrics &amp; Gynecology</v>
      </c>
      <c r="J1084">
        <f>INDEX(T_NPI_REF[Specialization],MATCH(T_PROF[[#This Row],[npi_prof_class_Cd]],T_NPI_REF[Code],0))</f>
        <v>0</v>
      </c>
    </row>
    <row r="1085" spans="1:10" x14ac:dyDescent="0.35">
      <c r="A1085">
        <v>1</v>
      </c>
      <c r="B1085">
        <v>1992897409</v>
      </c>
      <c r="C1085" t="s">
        <v>351</v>
      </c>
      <c r="D1085">
        <v>2021</v>
      </c>
      <c r="E1085">
        <v>35</v>
      </c>
      <c r="F1085">
        <v>35</v>
      </c>
      <c r="G1085">
        <v>35</v>
      </c>
      <c r="H1085">
        <v>61476.51</v>
      </c>
      <c r="I1085" t="str">
        <f>INDEX(T_NPI_REF[Classification],MATCH(T_PROF[[#This Row],[npi_prof_class_Cd]],T_NPI_REF[Code],0))</f>
        <v>Obstetrics &amp; Gynecology</v>
      </c>
      <c r="J1085">
        <f>INDEX(T_NPI_REF[Specialization],MATCH(T_PROF[[#This Row],[npi_prof_class_Cd]],T_NPI_REF[Code],0))</f>
        <v>0</v>
      </c>
    </row>
    <row r="1086" spans="1:10" x14ac:dyDescent="0.35">
      <c r="A1086">
        <v>0</v>
      </c>
      <c r="B1086">
        <v>1366709487</v>
      </c>
      <c r="C1086" t="s">
        <v>351</v>
      </c>
      <c r="D1086">
        <v>2020</v>
      </c>
      <c r="E1086">
        <v>4</v>
      </c>
      <c r="F1086">
        <v>4</v>
      </c>
      <c r="G1086">
        <v>4</v>
      </c>
      <c r="H1086">
        <v>1720.75</v>
      </c>
      <c r="I1086" t="str">
        <f>INDEX(T_NPI_REF[Classification],MATCH(T_PROF[[#This Row],[npi_prof_class_Cd]],T_NPI_REF[Code],0))</f>
        <v>Obstetrics &amp; Gynecology</v>
      </c>
      <c r="J1086">
        <f>INDEX(T_NPI_REF[Specialization],MATCH(T_PROF[[#This Row],[npi_prof_class_Cd]],T_NPI_REF[Code],0))</f>
        <v>0</v>
      </c>
    </row>
    <row r="1087" spans="1:10" x14ac:dyDescent="0.35">
      <c r="A1087">
        <v>1</v>
      </c>
      <c r="B1087">
        <v>1184252751</v>
      </c>
      <c r="C1087" t="s">
        <v>353</v>
      </c>
      <c r="D1087">
        <v>2020</v>
      </c>
      <c r="E1087">
        <v>11</v>
      </c>
      <c r="F1087">
        <v>11</v>
      </c>
      <c r="G1087">
        <v>10</v>
      </c>
      <c r="H1087">
        <v>11365.2</v>
      </c>
      <c r="I1087" t="str">
        <f>INDEX(T_NPI_REF[Classification],MATCH(T_PROF[[#This Row],[npi_prof_class_Cd]],T_NPI_REF[Code],0))</f>
        <v>General Acute Care Hospital</v>
      </c>
      <c r="J1087">
        <f>INDEX(T_NPI_REF[Specialization],MATCH(T_PROF[[#This Row],[npi_prof_class_Cd]],T_NPI_REF[Code],0))</f>
        <v>0</v>
      </c>
    </row>
    <row r="1088" spans="1:10" x14ac:dyDescent="0.35">
      <c r="A1088">
        <v>0</v>
      </c>
      <c r="B1088">
        <v>1255584157</v>
      </c>
      <c r="C1088" t="s">
        <v>351</v>
      </c>
      <c r="D1088">
        <v>2019</v>
      </c>
      <c r="E1088">
        <v>1</v>
      </c>
      <c r="F1088">
        <v>1</v>
      </c>
      <c r="G1088">
        <v>1</v>
      </c>
      <c r="H1088">
        <v>1720.75</v>
      </c>
      <c r="I1088" t="str">
        <f>INDEX(T_NPI_REF[Classification],MATCH(T_PROF[[#This Row],[npi_prof_class_Cd]],T_NPI_REF[Code],0))</f>
        <v>Obstetrics &amp; Gynecology</v>
      </c>
      <c r="J1088">
        <f>INDEX(T_NPI_REF[Specialization],MATCH(T_PROF[[#This Row],[npi_prof_class_Cd]],T_NPI_REF[Code],0))</f>
        <v>0</v>
      </c>
    </row>
    <row r="1089" spans="1:10" x14ac:dyDescent="0.35">
      <c r="A1089">
        <v>0</v>
      </c>
      <c r="B1089">
        <v>1255584157</v>
      </c>
      <c r="C1089" t="s">
        <v>351</v>
      </c>
      <c r="D1089">
        <v>2020</v>
      </c>
      <c r="E1089">
        <v>1</v>
      </c>
      <c r="F1089">
        <v>1</v>
      </c>
      <c r="G1089">
        <v>1</v>
      </c>
      <c r="H1089">
        <v>1720.75</v>
      </c>
      <c r="I1089" t="str">
        <f>INDEX(T_NPI_REF[Classification],MATCH(T_PROF[[#This Row],[npi_prof_class_Cd]],T_NPI_REF[Code],0))</f>
        <v>Obstetrics &amp; Gynecology</v>
      </c>
      <c r="J1089">
        <f>INDEX(T_NPI_REF[Specialization],MATCH(T_PROF[[#This Row],[npi_prof_class_Cd]],T_NPI_REF[Code],0))</f>
        <v>0</v>
      </c>
    </row>
    <row r="1090" spans="1:10" x14ac:dyDescent="0.35">
      <c r="A1090">
        <v>1</v>
      </c>
      <c r="B1090">
        <v>1437406931</v>
      </c>
      <c r="C1090" t="s">
        <v>368</v>
      </c>
      <c r="D1090">
        <v>2020</v>
      </c>
      <c r="E1090">
        <v>90</v>
      </c>
      <c r="F1090">
        <v>90</v>
      </c>
      <c r="G1090">
        <v>90</v>
      </c>
      <c r="H1090">
        <v>134441.29</v>
      </c>
      <c r="I1090" t="str">
        <f>INDEX(T_NPI_REF[Classification],MATCH(T_PROF[[#This Row],[npi_prof_class_Cd]],T_NPI_REF[Code],0))</f>
        <v>Anesthesiology</v>
      </c>
      <c r="J1090">
        <f>INDEX(T_NPI_REF[Specialization],MATCH(T_PROF[[#This Row],[npi_prof_class_Cd]],T_NPI_REF[Code],0))</f>
        <v>0</v>
      </c>
    </row>
    <row r="1091" spans="1:10" x14ac:dyDescent="0.35">
      <c r="A1091">
        <v>0</v>
      </c>
      <c r="B1091">
        <v>1982009775</v>
      </c>
      <c r="C1091" t="s">
        <v>351</v>
      </c>
      <c r="D1091">
        <v>2021</v>
      </c>
      <c r="E1091">
        <v>2</v>
      </c>
      <c r="F1091">
        <v>2</v>
      </c>
      <c r="G1091">
        <v>2</v>
      </c>
      <c r="H1091">
        <v>0</v>
      </c>
      <c r="I1091" t="str">
        <f>INDEX(T_NPI_REF[Classification],MATCH(T_PROF[[#This Row],[npi_prof_class_Cd]],T_NPI_REF[Code],0))</f>
        <v>Obstetrics &amp; Gynecology</v>
      </c>
      <c r="J1091">
        <f>INDEX(T_NPI_REF[Specialization],MATCH(T_PROF[[#This Row],[npi_prof_class_Cd]],T_NPI_REF[Code],0))</f>
        <v>0</v>
      </c>
    </row>
    <row r="1092" spans="1:10" x14ac:dyDescent="0.35">
      <c r="A1092">
        <v>0</v>
      </c>
      <c r="B1092">
        <v>1871993121</v>
      </c>
      <c r="C1092" t="s">
        <v>357</v>
      </c>
      <c r="D1092">
        <v>2021</v>
      </c>
      <c r="E1092">
        <v>1</v>
      </c>
      <c r="F1092">
        <v>1</v>
      </c>
      <c r="G1092">
        <v>1</v>
      </c>
      <c r="H1092">
        <v>1462.64</v>
      </c>
      <c r="I1092" t="str">
        <f>INDEX(T_NPI_REF[Classification],MATCH(T_PROF[[#This Row],[npi_prof_class_Cd]],T_NPI_REF[Code],0))</f>
        <v>Advanced Practice Midwife</v>
      </c>
      <c r="J1092">
        <f>INDEX(T_NPI_REF[Specialization],MATCH(T_PROF[[#This Row],[npi_prof_class_Cd]],T_NPI_REF[Code],0))</f>
        <v>0</v>
      </c>
    </row>
    <row r="1093" spans="1:10" x14ac:dyDescent="0.35">
      <c r="A1093">
        <v>1</v>
      </c>
      <c r="B1093">
        <v>1326060369</v>
      </c>
      <c r="C1093" t="s">
        <v>351</v>
      </c>
      <c r="D1093">
        <v>2019</v>
      </c>
      <c r="E1093">
        <v>29</v>
      </c>
      <c r="F1093">
        <v>29</v>
      </c>
      <c r="G1093">
        <v>29</v>
      </c>
      <c r="H1093">
        <v>49901.75</v>
      </c>
      <c r="I1093" t="str">
        <f>INDEX(T_NPI_REF[Classification],MATCH(T_PROF[[#This Row],[npi_prof_class_Cd]],T_NPI_REF[Code],0))</f>
        <v>Obstetrics &amp; Gynecology</v>
      </c>
      <c r="J1093">
        <f>INDEX(T_NPI_REF[Specialization],MATCH(T_PROF[[#This Row],[npi_prof_class_Cd]],T_NPI_REF[Code],0))</f>
        <v>0</v>
      </c>
    </row>
    <row r="1094" spans="1:10" x14ac:dyDescent="0.35">
      <c r="A1094">
        <v>0</v>
      </c>
      <c r="B1094">
        <v>1417018623</v>
      </c>
      <c r="C1094" t="s">
        <v>351</v>
      </c>
      <c r="D1094">
        <v>2019</v>
      </c>
      <c r="E1094">
        <v>1</v>
      </c>
      <c r="F1094">
        <v>1</v>
      </c>
      <c r="G1094">
        <v>1</v>
      </c>
      <c r="H1094">
        <v>1720.75</v>
      </c>
      <c r="I1094" t="str">
        <f>INDEX(T_NPI_REF[Classification],MATCH(T_PROF[[#This Row],[npi_prof_class_Cd]],T_NPI_REF[Code],0))</f>
        <v>Obstetrics &amp; Gynecology</v>
      </c>
      <c r="J1094">
        <f>INDEX(T_NPI_REF[Specialization],MATCH(T_PROF[[#This Row],[npi_prof_class_Cd]],T_NPI_REF[Code],0))</f>
        <v>0</v>
      </c>
    </row>
    <row r="1095" spans="1:10" x14ac:dyDescent="0.35">
      <c r="A1095">
        <v>0</v>
      </c>
      <c r="B1095">
        <v>1275699266</v>
      </c>
      <c r="C1095" t="s">
        <v>351</v>
      </c>
      <c r="D1095">
        <v>2021</v>
      </c>
      <c r="E1095">
        <v>1</v>
      </c>
      <c r="F1095">
        <v>1</v>
      </c>
      <c r="G1095">
        <v>1</v>
      </c>
      <c r="H1095">
        <v>0</v>
      </c>
      <c r="I1095" t="str">
        <f>INDEX(T_NPI_REF[Classification],MATCH(T_PROF[[#This Row],[npi_prof_class_Cd]],T_NPI_REF[Code],0))</f>
        <v>Obstetrics &amp; Gynecology</v>
      </c>
      <c r="J1095">
        <f>INDEX(T_NPI_REF[Specialization],MATCH(T_PROF[[#This Row],[npi_prof_class_Cd]],T_NPI_REF[Code],0))</f>
        <v>0</v>
      </c>
    </row>
    <row r="1096" spans="1:10" x14ac:dyDescent="0.35">
      <c r="A1096">
        <v>0</v>
      </c>
      <c r="B1096">
        <v>1760987572</v>
      </c>
      <c r="C1096" t="s">
        <v>367</v>
      </c>
      <c r="D1096">
        <v>2019</v>
      </c>
      <c r="E1096">
        <v>1</v>
      </c>
      <c r="F1096">
        <v>1</v>
      </c>
      <c r="G1096">
        <v>1</v>
      </c>
      <c r="H1096">
        <v>0</v>
      </c>
      <c r="I1096" t="str">
        <f>INDEX(T_NPI_REF[Classification],MATCH(T_PROF[[#This Row],[npi_prof_class_Cd]],T_NPI_REF[Code],0))</f>
        <v>Midwife</v>
      </c>
      <c r="J1096">
        <f>INDEX(T_NPI_REF[Specialization],MATCH(T_PROF[[#This Row],[npi_prof_class_Cd]],T_NPI_REF[Code],0))</f>
        <v>0</v>
      </c>
    </row>
    <row r="1097" spans="1:10" x14ac:dyDescent="0.35">
      <c r="A1097">
        <v>0</v>
      </c>
      <c r="B1097">
        <v>1144217134</v>
      </c>
      <c r="C1097" t="s">
        <v>357</v>
      </c>
      <c r="D1097">
        <v>2021</v>
      </c>
      <c r="E1097">
        <v>1</v>
      </c>
      <c r="F1097">
        <v>1</v>
      </c>
      <c r="G1097">
        <v>1</v>
      </c>
      <c r="H1097">
        <v>0</v>
      </c>
      <c r="I1097" t="str">
        <f>INDEX(T_NPI_REF[Classification],MATCH(T_PROF[[#This Row],[npi_prof_class_Cd]],T_NPI_REF[Code],0))</f>
        <v>Advanced Practice Midwife</v>
      </c>
      <c r="J1097">
        <f>INDEX(T_NPI_REF[Specialization],MATCH(T_PROF[[#This Row],[npi_prof_class_Cd]],T_NPI_REF[Code],0))</f>
        <v>0</v>
      </c>
    </row>
    <row r="1098" spans="1:10" x14ac:dyDescent="0.35">
      <c r="A1098">
        <v>1</v>
      </c>
      <c r="B1098">
        <v>1396868485</v>
      </c>
      <c r="C1098" t="s">
        <v>351</v>
      </c>
      <c r="D1098">
        <v>2019</v>
      </c>
      <c r="E1098">
        <v>3</v>
      </c>
      <c r="F1098">
        <v>3</v>
      </c>
      <c r="G1098">
        <v>3</v>
      </c>
      <c r="H1098">
        <v>8085.48</v>
      </c>
      <c r="I1098" t="str">
        <f>INDEX(T_NPI_REF[Classification],MATCH(T_PROF[[#This Row],[npi_prof_class_Cd]],T_NPI_REF[Code],0))</f>
        <v>Obstetrics &amp; Gynecology</v>
      </c>
      <c r="J1098">
        <f>INDEX(T_NPI_REF[Specialization],MATCH(T_PROF[[#This Row],[npi_prof_class_Cd]],T_NPI_REF[Code],0))</f>
        <v>0</v>
      </c>
    </row>
    <row r="1099" spans="1:10" x14ac:dyDescent="0.35">
      <c r="A1099">
        <v>1</v>
      </c>
      <c r="B1099">
        <v>1154431021</v>
      </c>
      <c r="C1099" t="s">
        <v>352</v>
      </c>
      <c r="D1099">
        <v>2021</v>
      </c>
      <c r="E1099">
        <v>2</v>
      </c>
      <c r="F1099">
        <v>2</v>
      </c>
      <c r="G1099">
        <v>2</v>
      </c>
      <c r="H1099">
        <v>4450.99</v>
      </c>
      <c r="I1099" t="str">
        <f>INDEX(T_NPI_REF[Classification],MATCH(T_PROF[[#This Row],[npi_prof_class_Cd]],T_NPI_REF[Code],0))</f>
        <v>Specialist</v>
      </c>
      <c r="J1099">
        <f>INDEX(T_NPI_REF[Specialization],MATCH(T_PROF[[#This Row],[npi_prof_class_Cd]],T_NPI_REF[Code],0))</f>
        <v>0</v>
      </c>
    </row>
    <row r="1100" spans="1:10" x14ac:dyDescent="0.35">
      <c r="A1100">
        <v>0</v>
      </c>
      <c r="B1100">
        <v>1285679621</v>
      </c>
      <c r="C1100" t="s">
        <v>351</v>
      </c>
      <c r="D1100">
        <v>2020</v>
      </c>
      <c r="E1100">
        <v>1</v>
      </c>
      <c r="F1100">
        <v>1</v>
      </c>
      <c r="G1100">
        <v>1</v>
      </c>
      <c r="H1100">
        <v>1720.75</v>
      </c>
      <c r="I1100" t="str">
        <f>INDEX(T_NPI_REF[Classification],MATCH(T_PROF[[#This Row],[npi_prof_class_Cd]],T_NPI_REF[Code],0))</f>
        <v>Obstetrics &amp; Gynecology</v>
      </c>
      <c r="J1100">
        <f>INDEX(T_NPI_REF[Specialization],MATCH(T_PROF[[#This Row],[npi_prof_class_Cd]],T_NPI_REF[Code],0))</f>
        <v>0</v>
      </c>
    </row>
    <row r="1101" spans="1:10" x14ac:dyDescent="0.35">
      <c r="A1101">
        <v>1</v>
      </c>
      <c r="B1101">
        <v>1104234376</v>
      </c>
      <c r="C1101" t="s">
        <v>388</v>
      </c>
      <c r="D1101">
        <v>2021</v>
      </c>
      <c r="E1101">
        <v>23</v>
      </c>
      <c r="F1101">
        <v>23</v>
      </c>
      <c r="G1101">
        <v>23</v>
      </c>
      <c r="H1101">
        <v>50451.99</v>
      </c>
      <c r="I1101" t="str">
        <f>INDEX(T_NPI_REF[Classification],MATCH(T_PROF[[#This Row],[npi_prof_class_Cd]],T_NPI_REF[Code],0))</f>
        <v>General Acute Care Hospital</v>
      </c>
      <c r="J1101" t="str">
        <f>INDEX(T_NPI_REF[Specialization],MATCH(T_PROF[[#This Row],[npi_prof_class_Cd]],T_NPI_REF[Code],0))</f>
        <v>Critical Access</v>
      </c>
    </row>
    <row r="1102" spans="1:10" x14ac:dyDescent="0.35">
      <c r="A1102">
        <v>1</v>
      </c>
      <c r="B1102">
        <v>1033453329</v>
      </c>
      <c r="C1102" t="s">
        <v>354</v>
      </c>
      <c r="D1102">
        <v>2021</v>
      </c>
      <c r="E1102">
        <v>22</v>
      </c>
      <c r="F1102">
        <v>22</v>
      </c>
      <c r="G1102">
        <v>21</v>
      </c>
      <c r="H1102">
        <v>55430.18</v>
      </c>
      <c r="I1102" t="str">
        <f>INDEX(T_NPI_REF[Classification],MATCH(T_PROF[[#This Row],[npi_prof_class_Cd]],T_NPI_REF[Code],0))</f>
        <v>Obstetrics &amp; Gynecology</v>
      </c>
      <c r="J1102" t="str">
        <f>INDEX(T_NPI_REF[Specialization],MATCH(T_PROF[[#This Row],[npi_prof_class_Cd]],T_NPI_REF[Code],0))</f>
        <v>Obstetrics</v>
      </c>
    </row>
    <row r="1103" spans="1:10" x14ac:dyDescent="0.35">
      <c r="A1103">
        <v>0</v>
      </c>
      <c r="B1103">
        <v>1235102898</v>
      </c>
      <c r="C1103" t="s">
        <v>351</v>
      </c>
      <c r="D1103">
        <v>2019</v>
      </c>
      <c r="E1103">
        <v>3</v>
      </c>
      <c r="F1103">
        <v>3</v>
      </c>
      <c r="G1103">
        <v>3</v>
      </c>
      <c r="H1103">
        <v>121.61</v>
      </c>
      <c r="I1103" t="str">
        <f>INDEX(T_NPI_REF[Classification],MATCH(T_PROF[[#This Row],[npi_prof_class_Cd]],T_NPI_REF[Code],0))</f>
        <v>Obstetrics &amp; Gynecology</v>
      </c>
      <c r="J1103">
        <f>INDEX(T_NPI_REF[Specialization],MATCH(T_PROF[[#This Row],[npi_prof_class_Cd]],T_NPI_REF[Code],0))</f>
        <v>0</v>
      </c>
    </row>
    <row r="1104" spans="1:10" x14ac:dyDescent="0.35">
      <c r="A1104">
        <v>0</v>
      </c>
      <c r="B1104">
        <v>1831346451</v>
      </c>
      <c r="C1104" t="s">
        <v>351</v>
      </c>
      <c r="D1104">
        <v>2019</v>
      </c>
      <c r="E1104">
        <v>1</v>
      </c>
      <c r="F1104">
        <v>1</v>
      </c>
      <c r="G1104">
        <v>1</v>
      </c>
      <c r="H1104">
        <v>583.86</v>
      </c>
      <c r="I1104" t="str">
        <f>INDEX(T_NPI_REF[Classification],MATCH(T_PROF[[#This Row],[npi_prof_class_Cd]],T_NPI_REF[Code],0))</f>
        <v>Obstetrics &amp; Gynecology</v>
      </c>
      <c r="J1104">
        <f>INDEX(T_NPI_REF[Specialization],MATCH(T_PROF[[#This Row],[npi_prof_class_Cd]],T_NPI_REF[Code],0))</f>
        <v>0</v>
      </c>
    </row>
    <row r="1105" spans="1:10" x14ac:dyDescent="0.35">
      <c r="A1105">
        <v>1</v>
      </c>
      <c r="B1105">
        <v>1114048618</v>
      </c>
      <c r="C1105" t="s">
        <v>399</v>
      </c>
      <c r="D1105">
        <v>2021</v>
      </c>
      <c r="E1105">
        <v>1</v>
      </c>
      <c r="F1105">
        <v>1</v>
      </c>
      <c r="G1105">
        <v>1</v>
      </c>
      <c r="H1105">
        <v>3251.28</v>
      </c>
      <c r="I1105" t="str">
        <f>INDEX(T_NPI_REF[Classification],MATCH(T_PROF[[#This Row],[npi_prof_class_Cd]],T_NPI_REF[Code],0))</f>
        <v>Nurse Practitioner</v>
      </c>
      <c r="J1105" t="str">
        <f>INDEX(T_NPI_REF[Specialization],MATCH(T_PROF[[#This Row],[npi_prof_class_Cd]],T_NPI_REF[Code],0))</f>
        <v>Obstetrics &amp; Gynecology</v>
      </c>
    </row>
    <row r="1106" spans="1:10" x14ac:dyDescent="0.35">
      <c r="A1106">
        <v>1</v>
      </c>
      <c r="B1106">
        <v>1134178635</v>
      </c>
      <c r="C1106" t="s">
        <v>355</v>
      </c>
      <c r="D1106">
        <v>2020</v>
      </c>
      <c r="E1106">
        <v>1</v>
      </c>
      <c r="F1106">
        <v>1</v>
      </c>
      <c r="G1106">
        <v>1</v>
      </c>
      <c r="H1106">
        <v>1720.75</v>
      </c>
      <c r="I1106" t="str">
        <f>INDEX(T_NPI_REF[Classification],MATCH(T_PROF[[#This Row],[npi_prof_class_Cd]],T_NPI_REF[Code],0))</f>
        <v>Clinic/Center</v>
      </c>
      <c r="J1106" t="str">
        <f>INDEX(T_NPI_REF[Specialization],MATCH(T_PROF[[#This Row],[npi_prof_class_Cd]],T_NPI_REF[Code],0))</f>
        <v>Multi-Specialty</v>
      </c>
    </row>
    <row r="1107" spans="1:10" x14ac:dyDescent="0.35">
      <c r="A1107">
        <v>0</v>
      </c>
      <c r="B1107">
        <v>1952537151</v>
      </c>
      <c r="C1107" t="s">
        <v>351</v>
      </c>
      <c r="D1107">
        <v>2020</v>
      </c>
      <c r="E1107">
        <v>3</v>
      </c>
      <c r="F1107">
        <v>3</v>
      </c>
      <c r="G1107">
        <v>3</v>
      </c>
      <c r="H1107">
        <v>1956.97</v>
      </c>
      <c r="I1107" t="str">
        <f>INDEX(T_NPI_REF[Classification],MATCH(T_PROF[[#This Row],[npi_prof_class_Cd]],T_NPI_REF[Code],0))</f>
        <v>Obstetrics &amp; Gynecology</v>
      </c>
      <c r="J1107">
        <f>INDEX(T_NPI_REF[Specialization],MATCH(T_PROF[[#This Row],[npi_prof_class_Cd]],T_NPI_REF[Code],0))</f>
        <v>0</v>
      </c>
    </row>
    <row r="1108" spans="1:10" x14ac:dyDescent="0.35">
      <c r="A1108">
        <v>1</v>
      </c>
      <c r="B1108">
        <v>1659494094</v>
      </c>
      <c r="C1108" t="s">
        <v>351</v>
      </c>
      <c r="D1108">
        <v>2020</v>
      </c>
      <c r="E1108">
        <v>1</v>
      </c>
      <c r="F1108">
        <v>1</v>
      </c>
      <c r="G1108">
        <v>1</v>
      </c>
      <c r="H1108">
        <v>1858.19</v>
      </c>
      <c r="I1108" t="str">
        <f>INDEX(T_NPI_REF[Classification],MATCH(T_PROF[[#This Row],[npi_prof_class_Cd]],T_NPI_REF[Code],0))</f>
        <v>Obstetrics &amp; Gynecology</v>
      </c>
      <c r="J1108">
        <f>INDEX(T_NPI_REF[Specialization],MATCH(T_PROF[[#This Row],[npi_prof_class_Cd]],T_NPI_REF[Code],0))</f>
        <v>0</v>
      </c>
    </row>
    <row r="1109" spans="1:10" x14ac:dyDescent="0.35">
      <c r="A1109">
        <v>1</v>
      </c>
      <c r="B1109">
        <v>1942501747</v>
      </c>
      <c r="C1109" t="s">
        <v>361</v>
      </c>
      <c r="D1109">
        <v>2020</v>
      </c>
      <c r="E1109">
        <v>25</v>
      </c>
      <c r="F1109">
        <v>25</v>
      </c>
      <c r="G1109">
        <v>25</v>
      </c>
      <c r="H1109">
        <v>44330.080000000002</v>
      </c>
      <c r="I1109" t="str">
        <f>INDEX(T_NPI_REF[Classification],MATCH(T_PROF[[#This Row],[npi_prof_class_Cd]],T_NPI_REF[Code],0))</f>
        <v>Family Medicine</v>
      </c>
      <c r="J1109">
        <f>INDEX(T_NPI_REF[Specialization],MATCH(T_PROF[[#This Row],[npi_prof_class_Cd]],T_NPI_REF[Code],0))</f>
        <v>0</v>
      </c>
    </row>
    <row r="1110" spans="1:10" x14ac:dyDescent="0.35">
      <c r="A1110">
        <v>1</v>
      </c>
      <c r="B1110">
        <v>1730599176</v>
      </c>
      <c r="C1110" t="s">
        <v>366</v>
      </c>
      <c r="D1110">
        <v>2019</v>
      </c>
      <c r="E1110">
        <v>7</v>
      </c>
      <c r="F1110">
        <v>7</v>
      </c>
      <c r="G1110">
        <v>7</v>
      </c>
      <c r="H1110">
        <v>10241.59</v>
      </c>
      <c r="I1110" t="str">
        <f>INDEX(T_NPI_REF[Classification],MATCH(T_PROF[[#This Row],[npi_prof_class_Cd]],T_NPI_REF[Code],0))</f>
        <v>Internal Medicine</v>
      </c>
      <c r="J1110">
        <f>INDEX(T_NPI_REF[Specialization],MATCH(T_PROF[[#This Row],[npi_prof_class_Cd]],T_NPI_REF[Code],0))</f>
        <v>0</v>
      </c>
    </row>
    <row r="1111" spans="1:10" x14ac:dyDescent="0.35">
      <c r="A1111">
        <v>1</v>
      </c>
      <c r="B1111">
        <v>1871807115</v>
      </c>
      <c r="C1111" t="s">
        <v>351</v>
      </c>
      <c r="D1111">
        <v>2020</v>
      </c>
      <c r="E1111">
        <v>6</v>
      </c>
      <c r="F1111">
        <v>6</v>
      </c>
      <c r="G1111">
        <v>6</v>
      </c>
      <c r="H1111">
        <v>11455.6</v>
      </c>
      <c r="I1111" t="str">
        <f>INDEX(T_NPI_REF[Classification],MATCH(T_PROF[[#This Row],[npi_prof_class_Cd]],T_NPI_REF[Code],0))</f>
        <v>Obstetrics &amp; Gynecology</v>
      </c>
      <c r="J1111">
        <f>INDEX(T_NPI_REF[Specialization],MATCH(T_PROF[[#This Row],[npi_prof_class_Cd]],T_NPI_REF[Code],0))</f>
        <v>0</v>
      </c>
    </row>
    <row r="1112" spans="1:10" x14ac:dyDescent="0.35">
      <c r="A1112">
        <v>0</v>
      </c>
      <c r="B1112">
        <v>1285295709</v>
      </c>
      <c r="C1112" t="s">
        <v>357</v>
      </c>
      <c r="D1112">
        <v>2020</v>
      </c>
      <c r="E1112">
        <v>2</v>
      </c>
      <c r="F1112">
        <v>2</v>
      </c>
      <c r="G1112">
        <v>2</v>
      </c>
      <c r="H1112">
        <v>1462.64</v>
      </c>
      <c r="I1112" t="str">
        <f>INDEX(T_NPI_REF[Classification],MATCH(T_PROF[[#This Row],[npi_prof_class_Cd]],T_NPI_REF[Code],0))</f>
        <v>Advanced Practice Midwife</v>
      </c>
      <c r="J1112">
        <f>INDEX(T_NPI_REF[Specialization],MATCH(T_PROF[[#This Row],[npi_prof_class_Cd]],T_NPI_REF[Code],0))</f>
        <v>0</v>
      </c>
    </row>
    <row r="1113" spans="1:10" x14ac:dyDescent="0.35">
      <c r="A1113">
        <v>1</v>
      </c>
      <c r="B1113">
        <v>1104936061</v>
      </c>
      <c r="C1113" t="s">
        <v>351</v>
      </c>
      <c r="D1113">
        <v>2019</v>
      </c>
      <c r="E1113">
        <v>8</v>
      </c>
      <c r="F1113">
        <v>8</v>
      </c>
      <c r="G1113">
        <v>7</v>
      </c>
      <c r="H1113">
        <v>3773.22</v>
      </c>
      <c r="I1113" t="str">
        <f>INDEX(T_NPI_REF[Classification],MATCH(T_PROF[[#This Row],[npi_prof_class_Cd]],T_NPI_REF[Code],0))</f>
        <v>Obstetrics &amp; Gynecology</v>
      </c>
      <c r="J1113">
        <f>INDEX(T_NPI_REF[Specialization],MATCH(T_PROF[[#This Row],[npi_prof_class_Cd]],T_NPI_REF[Code],0))</f>
        <v>0</v>
      </c>
    </row>
    <row r="1114" spans="1:10" x14ac:dyDescent="0.35">
      <c r="A1114">
        <v>0</v>
      </c>
      <c r="B1114">
        <v>1891783130</v>
      </c>
      <c r="C1114" t="s">
        <v>351</v>
      </c>
      <c r="D1114">
        <v>2020</v>
      </c>
      <c r="E1114">
        <v>2</v>
      </c>
      <c r="F1114">
        <v>2</v>
      </c>
      <c r="G1114">
        <v>2</v>
      </c>
      <c r="H1114">
        <v>3441.5</v>
      </c>
      <c r="I1114" t="str">
        <f>INDEX(T_NPI_REF[Classification],MATCH(T_PROF[[#This Row],[npi_prof_class_Cd]],T_NPI_REF[Code],0))</f>
        <v>Obstetrics &amp; Gynecology</v>
      </c>
      <c r="J1114">
        <f>INDEX(T_NPI_REF[Specialization],MATCH(T_PROF[[#This Row],[npi_prof_class_Cd]],T_NPI_REF[Code],0))</f>
        <v>0</v>
      </c>
    </row>
    <row r="1115" spans="1:10" x14ac:dyDescent="0.35">
      <c r="A1115">
        <v>0</v>
      </c>
      <c r="B1115">
        <v>1386842508</v>
      </c>
      <c r="C1115" t="s">
        <v>351</v>
      </c>
      <c r="D1115">
        <v>2021</v>
      </c>
      <c r="E1115">
        <v>1</v>
      </c>
      <c r="F1115">
        <v>1</v>
      </c>
      <c r="G1115">
        <v>1</v>
      </c>
      <c r="H1115">
        <v>1720.75</v>
      </c>
      <c r="I1115" t="str">
        <f>INDEX(T_NPI_REF[Classification],MATCH(T_PROF[[#This Row],[npi_prof_class_Cd]],T_NPI_REF[Code],0))</f>
        <v>Obstetrics &amp; Gynecology</v>
      </c>
      <c r="J1115">
        <f>INDEX(T_NPI_REF[Specialization],MATCH(T_PROF[[#This Row],[npi_prof_class_Cd]],T_NPI_REF[Code],0))</f>
        <v>0</v>
      </c>
    </row>
    <row r="1116" spans="1:10" x14ac:dyDescent="0.35">
      <c r="A1116">
        <v>1</v>
      </c>
      <c r="B1116">
        <v>1083045090</v>
      </c>
      <c r="C1116" t="s">
        <v>392</v>
      </c>
      <c r="D1116">
        <v>2021</v>
      </c>
      <c r="E1116">
        <v>799</v>
      </c>
      <c r="F1116">
        <v>798</v>
      </c>
      <c r="G1116">
        <v>794</v>
      </c>
      <c r="H1116">
        <v>2542672.87</v>
      </c>
      <c r="I1116" t="str">
        <f>INDEX(T_NPI_REF[Classification],MATCH(T_PROF[[#This Row],[npi_prof_class_Cd]],T_NPI_REF[Code],0))</f>
        <v>Radiology</v>
      </c>
      <c r="J1116" t="str">
        <f>INDEX(T_NPI_REF[Specialization],MATCH(T_PROF[[#This Row],[npi_prof_class_Cd]],T_NPI_REF[Code],0))</f>
        <v>Diagnostic Radiology</v>
      </c>
    </row>
    <row r="1117" spans="1:10" x14ac:dyDescent="0.35">
      <c r="A1117">
        <v>1</v>
      </c>
      <c r="B1117">
        <v>1649354036</v>
      </c>
      <c r="C1117" t="s">
        <v>352</v>
      </c>
      <c r="D1117">
        <v>2019</v>
      </c>
      <c r="E1117">
        <v>1</v>
      </c>
      <c r="F1117">
        <v>1</v>
      </c>
      <c r="G1117">
        <v>1</v>
      </c>
      <c r="H1117">
        <v>3200</v>
      </c>
      <c r="I1117" t="str">
        <f>INDEX(T_NPI_REF[Classification],MATCH(T_PROF[[#This Row],[npi_prof_class_Cd]],T_NPI_REF[Code],0))</f>
        <v>Specialist</v>
      </c>
      <c r="J1117">
        <f>INDEX(T_NPI_REF[Specialization],MATCH(T_PROF[[#This Row],[npi_prof_class_Cd]],T_NPI_REF[Code],0))</f>
        <v>0</v>
      </c>
    </row>
    <row r="1118" spans="1:10" x14ac:dyDescent="0.35">
      <c r="A1118">
        <v>1</v>
      </c>
      <c r="B1118">
        <v>1902895121</v>
      </c>
      <c r="C1118" t="s">
        <v>351</v>
      </c>
      <c r="D1118">
        <v>2020</v>
      </c>
      <c r="E1118">
        <v>4</v>
      </c>
      <c r="F1118">
        <v>4</v>
      </c>
      <c r="G1118">
        <v>4</v>
      </c>
      <c r="H1118">
        <v>7120.35</v>
      </c>
      <c r="I1118" t="str">
        <f>INDEX(T_NPI_REF[Classification],MATCH(T_PROF[[#This Row],[npi_prof_class_Cd]],T_NPI_REF[Code],0))</f>
        <v>Obstetrics &amp; Gynecology</v>
      </c>
      <c r="J1118">
        <f>INDEX(T_NPI_REF[Specialization],MATCH(T_PROF[[#This Row],[npi_prof_class_Cd]],T_NPI_REF[Code],0))</f>
        <v>0</v>
      </c>
    </row>
    <row r="1119" spans="1:10" x14ac:dyDescent="0.35">
      <c r="A1119">
        <v>0</v>
      </c>
      <c r="B1119">
        <v>1942265392</v>
      </c>
      <c r="C1119" t="s">
        <v>351</v>
      </c>
      <c r="D1119">
        <v>2020</v>
      </c>
      <c r="E1119">
        <v>1</v>
      </c>
      <c r="F1119">
        <v>1</v>
      </c>
      <c r="G1119">
        <v>1</v>
      </c>
      <c r="H1119">
        <v>0</v>
      </c>
      <c r="I1119" t="str">
        <f>INDEX(T_NPI_REF[Classification],MATCH(T_PROF[[#This Row],[npi_prof_class_Cd]],T_NPI_REF[Code],0))</f>
        <v>Obstetrics &amp; Gynecology</v>
      </c>
      <c r="J1119">
        <f>INDEX(T_NPI_REF[Specialization],MATCH(T_PROF[[#This Row],[npi_prof_class_Cd]],T_NPI_REF[Code],0))</f>
        <v>0</v>
      </c>
    </row>
    <row r="1120" spans="1:10" x14ac:dyDescent="0.35">
      <c r="A1120">
        <v>1</v>
      </c>
      <c r="B1120">
        <v>1417922790</v>
      </c>
      <c r="C1120" t="s">
        <v>351</v>
      </c>
      <c r="D1120">
        <v>2021</v>
      </c>
      <c r="E1120">
        <v>4</v>
      </c>
      <c r="F1120">
        <v>4</v>
      </c>
      <c r="G1120">
        <v>4</v>
      </c>
      <c r="H1120">
        <v>9059.94</v>
      </c>
      <c r="I1120" t="str">
        <f>INDEX(T_NPI_REF[Classification],MATCH(T_PROF[[#This Row],[npi_prof_class_Cd]],T_NPI_REF[Code],0))</f>
        <v>Obstetrics &amp; Gynecology</v>
      </c>
      <c r="J1120">
        <f>INDEX(T_NPI_REF[Specialization],MATCH(T_PROF[[#This Row],[npi_prof_class_Cd]],T_NPI_REF[Code],0))</f>
        <v>0</v>
      </c>
    </row>
    <row r="1121" spans="1:10" x14ac:dyDescent="0.35">
      <c r="A1121">
        <v>0</v>
      </c>
      <c r="B1121">
        <v>1124215868</v>
      </c>
      <c r="C1121" t="s">
        <v>372</v>
      </c>
      <c r="D1121">
        <v>2021</v>
      </c>
      <c r="E1121">
        <v>2</v>
      </c>
      <c r="F1121">
        <v>2</v>
      </c>
      <c r="G1121">
        <v>2</v>
      </c>
      <c r="H1121">
        <v>0</v>
      </c>
      <c r="I1121" t="str">
        <f>INDEX(T_NPI_REF[Classification],MATCH(T_PROF[[#This Row],[npi_prof_class_Cd]],T_NPI_REF[Code],0))</f>
        <v>Student in an Organized Health Care Education/Training Program</v>
      </c>
      <c r="J1121">
        <f>INDEX(T_NPI_REF[Specialization],MATCH(T_PROF[[#This Row],[npi_prof_class_Cd]],T_NPI_REF[Code],0))</f>
        <v>0</v>
      </c>
    </row>
    <row r="1122" spans="1:10" x14ac:dyDescent="0.35">
      <c r="A1122">
        <v>0</v>
      </c>
      <c r="B1122">
        <v>1316276827</v>
      </c>
      <c r="C1122" t="s">
        <v>351</v>
      </c>
      <c r="D1122">
        <v>2019</v>
      </c>
      <c r="E1122">
        <v>1</v>
      </c>
      <c r="F1122">
        <v>1</v>
      </c>
      <c r="G1122">
        <v>1</v>
      </c>
      <c r="H1122">
        <v>1720.75</v>
      </c>
      <c r="I1122" t="str">
        <f>INDEX(T_NPI_REF[Classification],MATCH(T_PROF[[#This Row],[npi_prof_class_Cd]],T_NPI_REF[Code],0))</f>
        <v>Obstetrics &amp; Gynecology</v>
      </c>
      <c r="J1122">
        <f>INDEX(T_NPI_REF[Specialization],MATCH(T_PROF[[#This Row],[npi_prof_class_Cd]],T_NPI_REF[Code],0))</f>
        <v>0</v>
      </c>
    </row>
    <row r="1123" spans="1:10" x14ac:dyDescent="0.35">
      <c r="A1123">
        <v>0</v>
      </c>
      <c r="B1123">
        <v>1407495682</v>
      </c>
      <c r="C1123" t="s">
        <v>357</v>
      </c>
      <c r="D1123">
        <v>2021</v>
      </c>
      <c r="E1123">
        <v>1</v>
      </c>
      <c r="F1123">
        <v>1</v>
      </c>
      <c r="G1123">
        <v>1</v>
      </c>
      <c r="H1123">
        <v>1462.64</v>
      </c>
      <c r="I1123" t="str">
        <f>INDEX(T_NPI_REF[Classification],MATCH(T_PROF[[#This Row],[npi_prof_class_Cd]],T_NPI_REF[Code],0))</f>
        <v>Advanced Practice Midwife</v>
      </c>
      <c r="J1123">
        <f>INDEX(T_NPI_REF[Specialization],MATCH(T_PROF[[#This Row],[npi_prof_class_Cd]],T_NPI_REF[Code],0))</f>
        <v>0</v>
      </c>
    </row>
    <row r="1124" spans="1:10" x14ac:dyDescent="0.35">
      <c r="A1124">
        <v>1</v>
      </c>
      <c r="B1124">
        <v>1053382358</v>
      </c>
      <c r="C1124" t="s">
        <v>351</v>
      </c>
      <c r="D1124">
        <v>2021</v>
      </c>
      <c r="E1124">
        <v>10</v>
      </c>
      <c r="F1124">
        <v>10</v>
      </c>
      <c r="G1124">
        <v>10</v>
      </c>
      <c r="H1124">
        <v>35000</v>
      </c>
      <c r="I1124" t="str">
        <f>INDEX(T_NPI_REF[Classification],MATCH(T_PROF[[#This Row],[npi_prof_class_Cd]],T_NPI_REF[Code],0))</f>
        <v>Obstetrics &amp; Gynecology</v>
      </c>
      <c r="J1124">
        <f>INDEX(T_NPI_REF[Specialization],MATCH(T_PROF[[#This Row],[npi_prof_class_Cd]],T_NPI_REF[Code],0))</f>
        <v>0</v>
      </c>
    </row>
    <row r="1125" spans="1:10" x14ac:dyDescent="0.35">
      <c r="A1125">
        <v>0</v>
      </c>
      <c r="B1125">
        <v>1548416589</v>
      </c>
      <c r="C1125" t="s">
        <v>351</v>
      </c>
      <c r="D1125">
        <v>2020</v>
      </c>
      <c r="E1125">
        <v>1</v>
      </c>
      <c r="F1125">
        <v>1</v>
      </c>
      <c r="G1125">
        <v>1</v>
      </c>
      <c r="H1125">
        <v>1720.75</v>
      </c>
      <c r="I1125" t="str">
        <f>INDEX(T_NPI_REF[Classification],MATCH(T_PROF[[#This Row],[npi_prof_class_Cd]],T_NPI_REF[Code],0))</f>
        <v>Obstetrics &amp; Gynecology</v>
      </c>
      <c r="J1125">
        <f>INDEX(T_NPI_REF[Specialization],MATCH(T_PROF[[#This Row],[npi_prof_class_Cd]],T_NPI_REF[Code],0))</f>
        <v>0</v>
      </c>
    </row>
    <row r="1126" spans="1:10" x14ac:dyDescent="0.35">
      <c r="A1126">
        <v>0</v>
      </c>
      <c r="B1126">
        <v>1205247921</v>
      </c>
      <c r="C1126" t="s">
        <v>351</v>
      </c>
      <c r="D1126">
        <v>2019</v>
      </c>
      <c r="E1126">
        <v>1</v>
      </c>
      <c r="F1126">
        <v>1</v>
      </c>
      <c r="G1126">
        <v>1</v>
      </c>
      <c r="H1126">
        <v>0</v>
      </c>
      <c r="I1126" t="str">
        <f>INDEX(T_NPI_REF[Classification],MATCH(T_PROF[[#This Row],[npi_prof_class_Cd]],T_NPI_REF[Code],0))</f>
        <v>Obstetrics &amp; Gynecology</v>
      </c>
      <c r="J1126">
        <f>INDEX(T_NPI_REF[Specialization],MATCH(T_PROF[[#This Row],[npi_prof_class_Cd]],T_NPI_REF[Code],0))</f>
        <v>0</v>
      </c>
    </row>
    <row r="1127" spans="1:10" x14ac:dyDescent="0.35">
      <c r="A1127">
        <v>0</v>
      </c>
      <c r="B1127">
        <v>1184701849</v>
      </c>
      <c r="C1127" t="s">
        <v>351</v>
      </c>
      <c r="D1127">
        <v>2020</v>
      </c>
      <c r="E1127">
        <v>3</v>
      </c>
      <c r="F1127">
        <v>3</v>
      </c>
      <c r="G1127">
        <v>3</v>
      </c>
      <c r="H1127">
        <v>2839.76</v>
      </c>
      <c r="I1127" t="str">
        <f>INDEX(T_NPI_REF[Classification],MATCH(T_PROF[[#This Row],[npi_prof_class_Cd]],T_NPI_REF[Code],0))</f>
        <v>Obstetrics &amp; Gynecology</v>
      </c>
      <c r="J1127">
        <f>INDEX(T_NPI_REF[Specialization],MATCH(T_PROF[[#This Row],[npi_prof_class_Cd]],T_NPI_REF[Code],0))</f>
        <v>0</v>
      </c>
    </row>
    <row r="1128" spans="1:10" x14ac:dyDescent="0.35">
      <c r="A1128">
        <v>1</v>
      </c>
      <c r="B1128">
        <v>1467890848</v>
      </c>
      <c r="C1128" t="s">
        <v>351</v>
      </c>
      <c r="D1128">
        <v>2020</v>
      </c>
      <c r="E1128">
        <v>1</v>
      </c>
      <c r="F1128">
        <v>1</v>
      </c>
      <c r="G1128">
        <v>1</v>
      </c>
      <c r="H1128">
        <v>2855.44</v>
      </c>
      <c r="I1128" t="str">
        <f>INDEX(T_NPI_REF[Classification],MATCH(T_PROF[[#This Row],[npi_prof_class_Cd]],T_NPI_REF[Code],0))</f>
        <v>Obstetrics &amp; Gynecology</v>
      </c>
      <c r="J1128">
        <f>INDEX(T_NPI_REF[Specialization],MATCH(T_PROF[[#This Row],[npi_prof_class_Cd]],T_NPI_REF[Code],0))</f>
        <v>0</v>
      </c>
    </row>
    <row r="1129" spans="1:10" x14ac:dyDescent="0.35">
      <c r="A1129">
        <v>0</v>
      </c>
      <c r="B1129">
        <v>1194034801</v>
      </c>
      <c r="C1129" t="s">
        <v>357</v>
      </c>
      <c r="D1129">
        <v>2019</v>
      </c>
      <c r="E1129">
        <v>2</v>
      </c>
      <c r="F1129">
        <v>2</v>
      </c>
      <c r="G1129">
        <v>2</v>
      </c>
      <c r="H1129">
        <v>1462.64</v>
      </c>
      <c r="I1129" t="str">
        <f>INDEX(T_NPI_REF[Classification],MATCH(T_PROF[[#This Row],[npi_prof_class_Cd]],T_NPI_REF[Code],0))</f>
        <v>Advanced Practice Midwife</v>
      </c>
      <c r="J1129">
        <f>INDEX(T_NPI_REF[Specialization],MATCH(T_PROF[[#This Row],[npi_prof_class_Cd]],T_NPI_REF[Code],0))</f>
        <v>0</v>
      </c>
    </row>
    <row r="1130" spans="1:10" x14ac:dyDescent="0.35">
      <c r="A1130">
        <v>1</v>
      </c>
      <c r="B1130">
        <v>1831397082</v>
      </c>
      <c r="C1130" t="s">
        <v>352</v>
      </c>
      <c r="D1130">
        <v>2019</v>
      </c>
      <c r="E1130">
        <v>1</v>
      </c>
      <c r="F1130">
        <v>1</v>
      </c>
      <c r="G1130">
        <v>1</v>
      </c>
      <c r="H1130">
        <v>3000</v>
      </c>
      <c r="I1130" t="str">
        <f>INDEX(T_NPI_REF[Classification],MATCH(T_PROF[[#This Row],[npi_prof_class_Cd]],T_NPI_REF[Code],0))</f>
        <v>Specialist</v>
      </c>
      <c r="J1130">
        <f>INDEX(T_NPI_REF[Specialization],MATCH(T_PROF[[#This Row],[npi_prof_class_Cd]],T_NPI_REF[Code],0))</f>
        <v>0</v>
      </c>
    </row>
    <row r="1131" spans="1:10" x14ac:dyDescent="0.35">
      <c r="A1131">
        <v>1</v>
      </c>
      <c r="B1131">
        <v>1386629152</v>
      </c>
      <c r="C1131" t="s">
        <v>392</v>
      </c>
      <c r="D1131">
        <v>2020</v>
      </c>
      <c r="E1131">
        <v>2</v>
      </c>
      <c r="F1131">
        <v>2</v>
      </c>
      <c r="G1131">
        <v>2</v>
      </c>
      <c r="H1131">
        <v>5821.78</v>
      </c>
      <c r="I1131" t="str">
        <f>INDEX(T_NPI_REF[Classification],MATCH(T_PROF[[#This Row],[npi_prof_class_Cd]],T_NPI_REF[Code],0))</f>
        <v>Radiology</v>
      </c>
      <c r="J1131" t="str">
        <f>INDEX(T_NPI_REF[Specialization],MATCH(T_PROF[[#This Row],[npi_prof_class_Cd]],T_NPI_REF[Code],0))</f>
        <v>Diagnostic Radiology</v>
      </c>
    </row>
    <row r="1132" spans="1:10" x14ac:dyDescent="0.35">
      <c r="A1132">
        <v>1</v>
      </c>
      <c r="B1132">
        <v>1285625996</v>
      </c>
      <c r="C1132" t="s">
        <v>359</v>
      </c>
      <c r="D1132">
        <v>2019</v>
      </c>
      <c r="E1132">
        <v>124</v>
      </c>
      <c r="F1132">
        <v>124</v>
      </c>
      <c r="G1132">
        <v>124</v>
      </c>
      <c r="H1132">
        <v>248214.92</v>
      </c>
      <c r="I1132" t="str">
        <f>INDEX(T_NPI_REF[Classification],MATCH(T_PROF[[#This Row],[npi_prof_class_Cd]],T_NPI_REF[Code],0))</f>
        <v>Clinic/Center</v>
      </c>
      <c r="J1132">
        <f>INDEX(T_NPI_REF[Specialization],MATCH(T_PROF[[#This Row],[npi_prof_class_Cd]],T_NPI_REF[Code],0))</f>
        <v>0</v>
      </c>
    </row>
    <row r="1133" spans="1:10" x14ac:dyDescent="0.35">
      <c r="A1133">
        <v>1</v>
      </c>
      <c r="B1133">
        <v>1730229048</v>
      </c>
      <c r="C1133" t="s">
        <v>354</v>
      </c>
      <c r="D1133">
        <v>2019</v>
      </c>
      <c r="E1133">
        <v>20</v>
      </c>
      <c r="F1133">
        <v>20</v>
      </c>
      <c r="G1133">
        <v>20</v>
      </c>
      <c r="H1133">
        <v>36556.5</v>
      </c>
      <c r="I1133" t="str">
        <f>INDEX(T_NPI_REF[Classification],MATCH(T_PROF[[#This Row],[npi_prof_class_Cd]],T_NPI_REF[Code],0))</f>
        <v>Obstetrics &amp; Gynecology</v>
      </c>
      <c r="J1133" t="str">
        <f>INDEX(T_NPI_REF[Specialization],MATCH(T_PROF[[#This Row],[npi_prof_class_Cd]],T_NPI_REF[Code],0))</f>
        <v>Obstetrics</v>
      </c>
    </row>
    <row r="1134" spans="1:10" x14ac:dyDescent="0.35">
      <c r="A1134">
        <v>1</v>
      </c>
      <c r="B1134">
        <v>1649248394</v>
      </c>
      <c r="C1134" t="s">
        <v>351</v>
      </c>
      <c r="D1134">
        <v>2021</v>
      </c>
      <c r="E1134">
        <v>2</v>
      </c>
      <c r="F1134">
        <v>2</v>
      </c>
      <c r="G1134">
        <v>2</v>
      </c>
      <c r="H1134">
        <v>6800</v>
      </c>
      <c r="I1134" t="str">
        <f>INDEX(T_NPI_REF[Classification],MATCH(T_PROF[[#This Row],[npi_prof_class_Cd]],T_NPI_REF[Code],0))</f>
        <v>Obstetrics &amp; Gynecology</v>
      </c>
      <c r="J1134">
        <f>INDEX(T_NPI_REF[Specialization],MATCH(T_PROF[[#This Row],[npi_prof_class_Cd]],T_NPI_REF[Code],0))</f>
        <v>0</v>
      </c>
    </row>
    <row r="1135" spans="1:10" x14ac:dyDescent="0.35">
      <c r="A1135">
        <v>1</v>
      </c>
      <c r="B1135">
        <v>1730229048</v>
      </c>
      <c r="C1135" t="s">
        <v>354</v>
      </c>
      <c r="D1135">
        <v>2021</v>
      </c>
      <c r="E1135">
        <v>38</v>
      </c>
      <c r="F1135">
        <v>38</v>
      </c>
      <c r="G1135">
        <v>38</v>
      </c>
      <c r="H1135">
        <v>72473.27</v>
      </c>
      <c r="I1135" t="str">
        <f>INDEX(T_NPI_REF[Classification],MATCH(T_PROF[[#This Row],[npi_prof_class_Cd]],T_NPI_REF[Code],0))</f>
        <v>Obstetrics &amp; Gynecology</v>
      </c>
      <c r="J1135" t="str">
        <f>INDEX(T_NPI_REF[Specialization],MATCH(T_PROF[[#This Row],[npi_prof_class_Cd]],T_NPI_REF[Code],0))</f>
        <v>Obstetrics</v>
      </c>
    </row>
    <row r="1136" spans="1:10" x14ac:dyDescent="0.35">
      <c r="A1136">
        <v>1</v>
      </c>
      <c r="B1136">
        <v>1376617480</v>
      </c>
      <c r="C1136" t="s">
        <v>351</v>
      </c>
      <c r="D1136">
        <v>2019</v>
      </c>
      <c r="E1136">
        <v>17</v>
      </c>
      <c r="F1136">
        <v>17</v>
      </c>
      <c r="G1136">
        <v>17</v>
      </c>
      <c r="H1136">
        <v>33166.69</v>
      </c>
      <c r="I1136" t="str">
        <f>INDEX(T_NPI_REF[Classification],MATCH(T_PROF[[#This Row],[npi_prof_class_Cd]],T_NPI_REF[Code],0))</f>
        <v>Obstetrics &amp; Gynecology</v>
      </c>
      <c r="J1136">
        <f>INDEX(T_NPI_REF[Specialization],MATCH(T_PROF[[#This Row],[npi_prof_class_Cd]],T_NPI_REF[Code],0))</f>
        <v>0</v>
      </c>
    </row>
    <row r="1137" spans="1:10" x14ac:dyDescent="0.35">
      <c r="A1137">
        <v>0</v>
      </c>
      <c r="B1137">
        <v>1265863898</v>
      </c>
      <c r="C1137" t="s">
        <v>351</v>
      </c>
      <c r="D1137">
        <v>2019</v>
      </c>
      <c r="E1137">
        <v>1</v>
      </c>
      <c r="F1137">
        <v>1</v>
      </c>
      <c r="G1137">
        <v>1</v>
      </c>
      <c r="H1137">
        <v>1720.75</v>
      </c>
      <c r="I1137" t="str">
        <f>INDEX(T_NPI_REF[Classification],MATCH(T_PROF[[#This Row],[npi_prof_class_Cd]],T_NPI_REF[Code],0))</f>
        <v>Obstetrics &amp; Gynecology</v>
      </c>
      <c r="J1137">
        <f>INDEX(T_NPI_REF[Specialization],MATCH(T_PROF[[#This Row],[npi_prof_class_Cd]],T_NPI_REF[Code],0))</f>
        <v>0</v>
      </c>
    </row>
    <row r="1138" spans="1:10" x14ac:dyDescent="0.35">
      <c r="A1138">
        <v>1</v>
      </c>
      <c r="B1138">
        <v>1184994162</v>
      </c>
      <c r="C1138" t="s">
        <v>366</v>
      </c>
      <c r="D1138">
        <v>2020</v>
      </c>
      <c r="E1138">
        <v>4</v>
      </c>
      <c r="F1138">
        <v>4</v>
      </c>
      <c r="G1138">
        <v>4</v>
      </c>
      <c r="H1138">
        <v>5686.12</v>
      </c>
      <c r="I1138" t="str">
        <f>INDEX(T_NPI_REF[Classification],MATCH(T_PROF[[#This Row],[npi_prof_class_Cd]],T_NPI_REF[Code],0))</f>
        <v>Internal Medicine</v>
      </c>
      <c r="J1138">
        <f>INDEX(T_NPI_REF[Specialization],MATCH(T_PROF[[#This Row],[npi_prof_class_Cd]],T_NPI_REF[Code],0))</f>
        <v>0</v>
      </c>
    </row>
    <row r="1139" spans="1:10" x14ac:dyDescent="0.35">
      <c r="A1139">
        <v>0</v>
      </c>
      <c r="B1139">
        <v>1740628049</v>
      </c>
      <c r="C1139" t="s">
        <v>351</v>
      </c>
      <c r="D1139">
        <v>2020</v>
      </c>
      <c r="E1139">
        <v>2</v>
      </c>
      <c r="F1139">
        <v>2</v>
      </c>
      <c r="G1139">
        <v>2</v>
      </c>
      <c r="H1139">
        <v>3441.5</v>
      </c>
      <c r="I1139" t="str">
        <f>INDEX(T_NPI_REF[Classification],MATCH(T_PROF[[#This Row],[npi_prof_class_Cd]],T_NPI_REF[Code],0))</f>
        <v>Obstetrics &amp; Gynecology</v>
      </c>
      <c r="J1139">
        <f>INDEX(T_NPI_REF[Specialization],MATCH(T_PROF[[#This Row],[npi_prof_class_Cd]],T_NPI_REF[Code],0))</f>
        <v>0</v>
      </c>
    </row>
    <row r="1140" spans="1:10" x14ac:dyDescent="0.35">
      <c r="A1140">
        <v>1</v>
      </c>
      <c r="B1140">
        <v>1740679943</v>
      </c>
      <c r="C1140" t="s">
        <v>351</v>
      </c>
      <c r="D1140">
        <v>2021</v>
      </c>
      <c r="E1140">
        <v>17</v>
      </c>
      <c r="F1140">
        <v>17</v>
      </c>
      <c r="G1140">
        <v>17</v>
      </c>
      <c r="H1140">
        <v>33009.360000000001</v>
      </c>
      <c r="I1140" t="str">
        <f>INDEX(T_NPI_REF[Classification],MATCH(T_PROF[[#This Row],[npi_prof_class_Cd]],T_NPI_REF[Code],0))</f>
        <v>Obstetrics &amp; Gynecology</v>
      </c>
      <c r="J1140">
        <f>INDEX(T_NPI_REF[Specialization],MATCH(T_PROF[[#This Row],[npi_prof_class_Cd]],T_NPI_REF[Code],0))</f>
        <v>0</v>
      </c>
    </row>
    <row r="1141" spans="1:10" x14ac:dyDescent="0.35">
      <c r="A1141">
        <v>0</v>
      </c>
      <c r="B1141">
        <v>1023244837</v>
      </c>
      <c r="C1141" t="s">
        <v>351</v>
      </c>
      <c r="D1141">
        <v>2021</v>
      </c>
      <c r="E1141">
        <v>1</v>
      </c>
      <c r="F1141">
        <v>1</v>
      </c>
      <c r="G1141">
        <v>1</v>
      </c>
      <c r="H1141">
        <v>1720.75</v>
      </c>
      <c r="I1141" t="str">
        <f>INDEX(T_NPI_REF[Classification],MATCH(T_PROF[[#This Row],[npi_prof_class_Cd]],T_NPI_REF[Code],0))</f>
        <v>Obstetrics &amp; Gynecology</v>
      </c>
      <c r="J1141">
        <f>INDEX(T_NPI_REF[Specialization],MATCH(T_PROF[[#This Row],[npi_prof_class_Cd]],T_NPI_REF[Code],0))</f>
        <v>0</v>
      </c>
    </row>
    <row r="1142" spans="1:10" x14ac:dyDescent="0.35">
      <c r="A1142">
        <v>1</v>
      </c>
      <c r="B1142">
        <v>1184847410</v>
      </c>
      <c r="C1142" t="s">
        <v>368</v>
      </c>
      <c r="D1142">
        <v>2021</v>
      </c>
      <c r="E1142">
        <v>123</v>
      </c>
      <c r="F1142">
        <v>123</v>
      </c>
      <c r="G1142">
        <v>123</v>
      </c>
      <c r="H1142">
        <v>316888.33</v>
      </c>
      <c r="I1142" t="str">
        <f>INDEX(T_NPI_REF[Classification],MATCH(T_PROF[[#This Row],[npi_prof_class_Cd]],T_NPI_REF[Code],0))</f>
        <v>Anesthesiology</v>
      </c>
      <c r="J1142">
        <f>INDEX(T_NPI_REF[Specialization],MATCH(T_PROF[[#This Row],[npi_prof_class_Cd]],T_NPI_REF[Code],0))</f>
        <v>0</v>
      </c>
    </row>
    <row r="1143" spans="1:10" x14ac:dyDescent="0.35">
      <c r="A1143">
        <v>0</v>
      </c>
      <c r="B1143">
        <v>1154632966</v>
      </c>
      <c r="C1143" t="s">
        <v>351</v>
      </c>
      <c r="D1143">
        <v>2019</v>
      </c>
      <c r="E1143">
        <v>1</v>
      </c>
      <c r="F1143">
        <v>1</v>
      </c>
      <c r="G1143">
        <v>1</v>
      </c>
      <c r="H1143">
        <v>1720.75</v>
      </c>
      <c r="I1143" t="str">
        <f>INDEX(T_NPI_REF[Classification],MATCH(T_PROF[[#This Row],[npi_prof_class_Cd]],T_NPI_REF[Code],0))</f>
        <v>Obstetrics &amp; Gynecology</v>
      </c>
      <c r="J1143">
        <f>INDEX(T_NPI_REF[Specialization],MATCH(T_PROF[[#This Row],[npi_prof_class_Cd]],T_NPI_REF[Code],0))</f>
        <v>0</v>
      </c>
    </row>
    <row r="1144" spans="1:10" x14ac:dyDescent="0.35">
      <c r="A1144">
        <v>1</v>
      </c>
      <c r="B1144">
        <v>1396774295</v>
      </c>
      <c r="C1144" t="s">
        <v>351</v>
      </c>
      <c r="D1144">
        <v>2021</v>
      </c>
      <c r="E1144">
        <v>142</v>
      </c>
      <c r="F1144">
        <v>142</v>
      </c>
      <c r="G1144">
        <v>142</v>
      </c>
      <c r="H1144">
        <v>269502.24</v>
      </c>
      <c r="I1144" t="str">
        <f>INDEX(T_NPI_REF[Classification],MATCH(T_PROF[[#This Row],[npi_prof_class_Cd]],T_NPI_REF[Code],0))</f>
        <v>Obstetrics &amp; Gynecology</v>
      </c>
      <c r="J1144">
        <f>INDEX(T_NPI_REF[Specialization],MATCH(T_PROF[[#This Row],[npi_prof_class_Cd]],T_NPI_REF[Code],0))</f>
        <v>0</v>
      </c>
    </row>
    <row r="1145" spans="1:10" x14ac:dyDescent="0.35">
      <c r="A1145">
        <v>0</v>
      </c>
      <c r="B1145">
        <v>1578568150</v>
      </c>
      <c r="C1145" t="s">
        <v>361</v>
      </c>
      <c r="D1145">
        <v>2019</v>
      </c>
      <c r="E1145">
        <v>1</v>
      </c>
      <c r="F1145">
        <v>1</v>
      </c>
      <c r="G1145">
        <v>1</v>
      </c>
      <c r="H1145">
        <v>0</v>
      </c>
      <c r="I1145" t="str">
        <f>INDEX(T_NPI_REF[Classification],MATCH(T_PROF[[#This Row],[npi_prof_class_Cd]],T_NPI_REF[Code],0))</f>
        <v>Family Medicine</v>
      </c>
      <c r="J1145">
        <f>INDEX(T_NPI_REF[Specialization],MATCH(T_PROF[[#This Row],[npi_prof_class_Cd]],T_NPI_REF[Code],0))</f>
        <v>0</v>
      </c>
    </row>
    <row r="1146" spans="1:10" x14ac:dyDescent="0.35">
      <c r="A1146">
        <v>0</v>
      </c>
      <c r="B1146">
        <v>1275527087</v>
      </c>
      <c r="C1146" t="s">
        <v>351</v>
      </c>
      <c r="D1146">
        <v>2021</v>
      </c>
      <c r="E1146">
        <v>1</v>
      </c>
      <c r="F1146">
        <v>1</v>
      </c>
      <c r="G1146">
        <v>1</v>
      </c>
      <c r="H1146">
        <v>1720.75</v>
      </c>
      <c r="I1146" t="str">
        <f>INDEX(T_NPI_REF[Classification],MATCH(T_PROF[[#This Row],[npi_prof_class_Cd]],T_NPI_REF[Code],0))</f>
        <v>Obstetrics &amp; Gynecology</v>
      </c>
      <c r="J1146">
        <f>INDEX(T_NPI_REF[Specialization],MATCH(T_PROF[[#This Row],[npi_prof_class_Cd]],T_NPI_REF[Code],0))</f>
        <v>0</v>
      </c>
    </row>
    <row r="1147" spans="1:10" x14ac:dyDescent="0.35">
      <c r="A1147">
        <v>1</v>
      </c>
      <c r="B1147">
        <v>1639321029</v>
      </c>
      <c r="C1147" t="s">
        <v>351</v>
      </c>
      <c r="D1147">
        <v>2020</v>
      </c>
      <c r="E1147">
        <v>16</v>
      </c>
      <c r="F1147">
        <v>16</v>
      </c>
      <c r="G1147">
        <v>16</v>
      </c>
      <c r="H1147">
        <v>41260.39</v>
      </c>
      <c r="I1147" t="str">
        <f>INDEX(T_NPI_REF[Classification],MATCH(T_PROF[[#This Row],[npi_prof_class_Cd]],T_NPI_REF[Code],0))</f>
        <v>Obstetrics &amp; Gynecology</v>
      </c>
      <c r="J1147">
        <f>INDEX(T_NPI_REF[Specialization],MATCH(T_PROF[[#This Row],[npi_prof_class_Cd]],T_NPI_REF[Code],0))</f>
        <v>0</v>
      </c>
    </row>
    <row r="1148" spans="1:10" x14ac:dyDescent="0.35">
      <c r="A1148">
        <v>0</v>
      </c>
      <c r="B1148">
        <v>1578940979</v>
      </c>
      <c r="C1148" t="s">
        <v>351</v>
      </c>
      <c r="D1148">
        <v>2021</v>
      </c>
      <c r="E1148">
        <v>2</v>
      </c>
      <c r="F1148">
        <v>2</v>
      </c>
      <c r="G1148">
        <v>2</v>
      </c>
      <c r="H1148">
        <v>3441.5</v>
      </c>
      <c r="I1148" t="str">
        <f>INDEX(T_NPI_REF[Classification],MATCH(T_PROF[[#This Row],[npi_prof_class_Cd]],T_NPI_REF[Code],0))</f>
        <v>Obstetrics &amp; Gynecology</v>
      </c>
      <c r="J1148">
        <f>INDEX(T_NPI_REF[Specialization],MATCH(T_PROF[[#This Row],[npi_prof_class_Cd]],T_NPI_REF[Code],0))</f>
        <v>0</v>
      </c>
    </row>
    <row r="1149" spans="1:10" x14ac:dyDescent="0.35">
      <c r="A1149">
        <v>1</v>
      </c>
      <c r="B1149">
        <v>1508127531</v>
      </c>
      <c r="C1149" t="s">
        <v>366</v>
      </c>
      <c r="D1149">
        <v>2020</v>
      </c>
      <c r="E1149">
        <v>27</v>
      </c>
      <c r="F1149">
        <v>27</v>
      </c>
      <c r="G1149">
        <v>27</v>
      </c>
      <c r="H1149">
        <v>72707.33</v>
      </c>
      <c r="I1149" t="str">
        <f>INDEX(T_NPI_REF[Classification],MATCH(T_PROF[[#This Row],[npi_prof_class_Cd]],T_NPI_REF[Code],0))</f>
        <v>Internal Medicine</v>
      </c>
      <c r="J1149">
        <f>INDEX(T_NPI_REF[Specialization],MATCH(T_PROF[[#This Row],[npi_prof_class_Cd]],T_NPI_REF[Code],0))</f>
        <v>0</v>
      </c>
    </row>
    <row r="1150" spans="1:10" x14ac:dyDescent="0.35">
      <c r="A1150">
        <v>1</v>
      </c>
      <c r="B1150">
        <v>1942597513</v>
      </c>
      <c r="C1150" t="s">
        <v>372</v>
      </c>
      <c r="D1150">
        <v>2021</v>
      </c>
      <c r="E1150">
        <v>3</v>
      </c>
      <c r="F1150">
        <v>3</v>
      </c>
      <c r="G1150">
        <v>3</v>
      </c>
      <c r="H1150">
        <v>5220.21</v>
      </c>
      <c r="I1150" t="str">
        <f>INDEX(T_NPI_REF[Classification],MATCH(T_PROF[[#This Row],[npi_prof_class_Cd]],T_NPI_REF[Code],0))</f>
        <v>Student in an Organized Health Care Education/Training Program</v>
      </c>
      <c r="J1150">
        <f>INDEX(T_NPI_REF[Specialization],MATCH(T_PROF[[#This Row],[npi_prof_class_Cd]],T_NPI_REF[Code],0))</f>
        <v>0</v>
      </c>
    </row>
    <row r="1151" spans="1:10" x14ac:dyDescent="0.35">
      <c r="A1151">
        <v>0</v>
      </c>
      <c r="B1151">
        <v>1164487385</v>
      </c>
      <c r="C1151" t="s">
        <v>351</v>
      </c>
      <c r="D1151">
        <v>2020</v>
      </c>
      <c r="E1151">
        <v>1</v>
      </c>
      <c r="F1151">
        <v>1</v>
      </c>
      <c r="G1151">
        <v>1</v>
      </c>
      <c r="H1151">
        <v>1720.75</v>
      </c>
      <c r="I1151" t="str">
        <f>INDEX(T_NPI_REF[Classification],MATCH(T_PROF[[#This Row],[npi_prof_class_Cd]],T_NPI_REF[Code],0))</f>
        <v>Obstetrics &amp; Gynecology</v>
      </c>
      <c r="J1151">
        <f>INDEX(T_NPI_REF[Specialization],MATCH(T_PROF[[#This Row],[npi_prof_class_Cd]],T_NPI_REF[Code],0))</f>
        <v>0</v>
      </c>
    </row>
    <row r="1152" spans="1:10" x14ac:dyDescent="0.35">
      <c r="A1152">
        <v>0</v>
      </c>
      <c r="B1152">
        <v>1760570709</v>
      </c>
      <c r="C1152" t="s">
        <v>351</v>
      </c>
      <c r="D1152">
        <v>2019</v>
      </c>
      <c r="E1152">
        <v>1</v>
      </c>
      <c r="F1152">
        <v>1</v>
      </c>
      <c r="G1152">
        <v>1</v>
      </c>
      <c r="H1152">
        <v>1720.75</v>
      </c>
      <c r="I1152" t="str">
        <f>INDEX(T_NPI_REF[Classification],MATCH(T_PROF[[#This Row],[npi_prof_class_Cd]],T_NPI_REF[Code],0))</f>
        <v>Obstetrics &amp; Gynecology</v>
      </c>
      <c r="J1152">
        <f>INDEX(T_NPI_REF[Specialization],MATCH(T_PROF[[#This Row],[npi_prof_class_Cd]],T_NPI_REF[Code],0))</f>
        <v>0</v>
      </c>
    </row>
    <row r="1153" spans="1:10" x14ac:dyDescent="0.35">
      <c r="A1153">
        <v>1</v>
      </c>
      <c r="B1153">
        <v>1477622835</v>
      </c>
      <c r="C1153" t="s">
        <v>351</v>
      </c>
      <c r="D1153">
        <v>2020</v>
      </c>
      <c r="E1153">
        <v>183</v>
      </c>
      <c r="F1153">
        <v>183</v>
      </c>
      <c r="G1153">
        <v>183</v>
      </c>
      <c r="H1153">
        <v>438777.94</v>
      </c>
      <c r="I1153" t="str">
        <f>INDEX(T_NPI_REF[Classification],MATCH(T_PROF[[#This Row],[npi_prof_class_Cd]],T_NPI_REF[Code],0))</f>
        <v>Obstetrics &amp; Gynecology</v>
      </c>
      <c r="J1153">
        <f>INDEX(T_NPI_REF[Specialization],MATCH(T_PROF[[#This Row],[npi_prof_class_Cd]],T_NPI_REF[Code],0))</f>
        <v>0</v>
      </c>
    </row>
    <row r="1154" spans="1:10" x14ac:dyDescent="0.35">
      <c r="A1154">
        <v>1</v>
      </c>
      <c r="B1154">
        <v>1811987456</v>
      </c>
      <c r="C1154" t="s">
        <v>384</v>
      </c>
      <c r="D1154">
        <v>2021</v>
      </c>
      <c r="E1154">
        <v>17</v>
      </c>
      <c r="F1154">
        <v>17</v>
      </c>
      <c r="G1154">
        <v>17</v>
      </c>
      <c r="H1154">
        <v>52334.47</v>
      </c>
      <c r="I1154" t="str">
        <f>INDEX(T_NPI_REF[Classification],MATCH(T_PROF[[#This Row],[npi_prof_class_Cd]],T_NPI_REF[Code],0))</f>
        <v>Pathology</v>
      </c>
      <c r="J1154" t="str">
        <f>INDEX(T_NPI_REF[Specialization],MATCH(T_PROF[[#This Row],[npi_prof_class_Cd]],T_NPI_REF[Code],0))</f>
        <v>Anatomic Pathology</v>
      </c>
    </row>
    <row r="1155" spans="1:10" x14ac:dyDescent="0.35">
      <c r="A1155">
        <v>1</v>
      </c>
      <c r="B1155">
        <v>1396708616</v>
      </c>
      <c r="C1155" t="s">
        <v>351</v>
      </c>
      <c r="D1155">
        <v>2019</v>
      </c>
      <c r="E1155">
        <v>2</v>
      </c>
      <c r="F1155">
        <v>2</v>
      </c>
      <c r="G1155">
        <v>2</v>
      </c>
      <c r="H1155">
        <v>5400</v>
      </c>
      <c r="I1155" t="str">
        <f>INDEX(T_NPI_REF[Classification],MATCH(T_PROF[[#This Row],[npi_prof_class_Cd]],T_NPI_REF[Code],0))</f>
        <v>Obstetrics &amp; Gynecology</v>
      </c>
      <c r="J1155">
        <f>INDEX(T_NPI_REF[Specialization],MATCH(T_PROF[[#This Row],[npi_prof_class_Cd]],T_NPI_REF[Code],0))</f>
        <v>0</v>
      </c>
    </row>
    <row r="1156" spans="1:10" x14ac:dyDescent="0.35">
      <c r="A1156">
        <v>1</v>
      </c>
      <c r="B1156">
        <v>1225121569</v>
      </c>
      <c r="C1156" t="s">
        <v>351</v>
      </c>
      <c r="D1156">
        <v>2019</v>
      </c>
      <c r="E1156">
        <v>7</v>
      </c>
      <c r="F1156">
        <v>7</v>
      </c>
      <c r="G1156">
        <v>7</v>
      </c>
      <c r="H1156">
        <v>12705.89</v>
      </c>
      <c r="I1156" t="str">
        <f>INDEX(T_NPI_REF[Classification],MATCH(T_PROF[[#This Row],[npi_prof_class_Cd]],T_NPI_REF[Code],0))</f>
        <v>Obstetrics &amp; Gynecology</v>
      </c>
      <c r="J1156">
        <f>INDEX(T_NPI_REF[Specialization],MATCH(T_PROF[[#This Row],[npi_prof_class_Cd]],T_NPI_REF[Code],0))</f>
        <v>0</v>
      </c>
    </row>
    <row r="1157" spans="1:10" x14ac:dyDescent="0.35">
      <c r="A1157">
        <v>0</v>
      </c>
      <c r="B1157">
        <v>1871599381</v>
      </c>
      <c r="C1157" t="s">
        <v>351</v>
      </c>
      <c r="D1157">
        <v>2019</v>
      </c>
      <c r="E1157">
        <v>1</v>
      </c>
      <c r="F1157">
        <v>1</v>
      </c>
      <c r="G1157">
        <v>1</v>
      </c>
      <c r="H1157">
        <v>0</v>
      </c>
      <c r="I1157" t="str">
        <f>INDEX(T_NPI_REF[Classification],MATCH(T_PROF[[#This Row],[npi_prof_class_Cd]],T_NPI_REF[Code],0))</f>
        <v>Obstetrics &amp; Gynecology</v>
      </c>
      <c r="J1157">
        <f>INDEX(T_NPI_REF[Specialization],MATCH(T_PROF[[#This Row],[npi_prof_class_Cd]],T_NPI_REF[Code],0))</f>
        <v>0</v>
      </c>
    </row>
    <row r="1158" spans="1:10" x14ac:dyDescent="0.35">
      <c r="A1158">
        <v>0</v>
      </c>
      <c r="B1158">
        <v>1750731329</v>
      </c>
      <c r="C1158" t="s">
        <v>351</v>
      </c>
      <c r="D1158">
        <v>2020</v>
      </c>
      <c r="E1158">
        <v>1</v>
      </c>
      <c r="F1158">
        <v>1</v>
      </c>
      <c r="G1158">
        <v>1</v>
      </c>
      <c r="H1158">
        <v>0</v>
      </c>
      <c r="I1158" t="str">
        <f>INDEX(T_NPI_REF[Classification],MATCH(T_PROF[[#This Row],[npi_prof_class_Cd]],T_NPI_REF[Code],0))</f>
        <v>Obstetrics &amp; Gynecology</v>
      </c>
      <c r="J1158">
        <f>INDEX(T_NPI_REF[Specialization],MATCH(T_PROF[[#This Row],[npi_prof_class_Cd]],T_NPI_REF[Code],0))</f>
        <v>0</v>
      </c>
    </row>
    <row r="1159" spans="1:10" x14ac:dyDescent="0.35">
      <c r="A1159">
        <v>0</v>
      </c>
      <c r="B1159">
        <v>1255380580</v>
      </c>
      <c r="C1159" t="s">
        <v>357</v>
      </c>
      <c r="D1159">
        <v>2019</v>
      </c>
      <c r="E1159">
        <v>2</v>
      </c>
      <c r="F1159">
        <v>2</v>
      </c>
      <c r="G1159">
        <v>2</v>
      </c>
      <c r="H1159">
        <v>1462.64</v>
      </c>
      <c r="I1159" t="str">
        <f>INDEX(T_NPI_REF[Classification],MATCH(T_PROF[[#This Row],[npi_prof_class_Cd]],T_NPI_REF[Code],0))</f>
        <v>Advanced Practice Midwife</v>
      </c>
      <c r="J1159">
        <f>INDEX(T_NPI_REF[Specialization],MATCH(T_PROF[[#This Row],[npi_prof_class_Cd]],T_NPI_REF[Code],0))</f>
        <v>0</v>
      </c>
    </row>
    <row r="1160" spans="1:10" x14ac:dyDescent="0.35">
      <c r="A1160">
        <v>0</v>
      </c>
      <c r="B1160">
        <v>1235524547</v>
      </c>
      <c r="C1160" t="s">
        <v>351</v>
      </c>
      <c r="D1160">
        <v>2019</v>
      </c>
      <c r="E1160">
        <v>1</v>
      </c>
      <c r="F1160">
        <v>1</v>
      </c>
      <c r="G1160">
        <v>1</v>
      </c>
      <c r="H1160">
        <v>430.19</v>
      </c>
      <c r="I1160" t="str">
        <f>INDEX(T_NPI_REF[Classification],MATCH(T_PROF[[#This Row],[npi_prof_class_Cd]],T_NPI_REF[Code],0))</f>
        <v>Obstetrics &amp; Gynecology</v>
      </c>
      <c r="J1160">
        <f>INDEX(T_NPI_REF[Specialization],MATCH(T_PROF[[#This Row],[npi_prof_class_Cd]],T_NPI_REF[Code],0))</f>
        <v>0</v>
      </c>
    </row>
    <row r="1161" spans="1:10" x14ac:dyDescent="0.35">
      <c r="A1161">
        <v>1</v>
      </c>
      <c r="B1161">
        <v>1407826043</v>
      </c>
      <c r="C1161" t="s">
        <v>351</v>
      </c>
      <c r="D1161">
        <v>2019</v>
      </c>
      <c r="E1161">
        <v>1</v>
      </c>
      <c r="F1161">
        <v>1</v>
      </c>
      <c r="G1161">
        <v>1</v>
      </c>
      <c r="H1161">
        <v>3500</v>
      </c>
      <c r="I1161" t="str">
        <f>INDEX(T_NPI_REF[Classification],MATCH(T_PROF[[#This Row],[npi_prof_class_Cd]],T_NPI_REF[Code],0))</f>
        <v>Obstetrics &amp; Gynecology</v>
      </c>
      <c r="J1161">
        <f>INDEX(T_NPI_REF[Specialization],MATCH(T_PROF[[#This Row],[npi_prof_class_Cd]],T_NPI_REF[Code],0))</f>
        <v>0</v>
      </c>
    </row>
    <row r="1162" spans="1:10" x14ac:dyDescent="0.35">
      <c r="A1162">
        <v>0</v>
      </c>
      <c r="B1162">
        <v>1811217706</v>
      </c>
      <c r="C1162" t="s">
        <v>351</v>
      </c>
      <c r="D1162">
        <v>2019</v>
      </c>
      <c r="E1162">
        <v>1</v>
      </c>
      <c r="F1162">
        <v>1</v>
      </c>
      <c r="G1162">
        <v>1</v>
      </c>
      <c r="H1162">
        <v>1720.75</v>
      </c>
      <c r="I1162" t="str">
        <f>INDEX(T_NPI_REF[Classification],MATCH(T_PROF[[#This Row],[npi_prof_class_Cd]],T_NPI_REF[Code],0))</f>
        <v>Obstetrics &amp; Gynecology</v>
      </c>
      <c r="J1162">
        <f>INDEX(T_NPI_REF[Specialization],MATCH(T_PROF[[#This Row],[npi_prof_class_Cd]],T_NPI_REF[Code],0))</f>
        <v>0</v>
      </c>
    </row>
    <row r="1163" spans="1:10" x14ac:dyDescent="0.35">
      <c r="A1163">
        <v>0</v>
      </c>
      <c r="B1163">
        <v>1811217706</v>
      </c>
      <c r="C1163" t="s">
        <v>351</v>
      </c>
      <c r="D1163">
        <v>2020</v>
      </c>
      <c r="E1163">
        <v>1</v>
      </c>
      <c r="F1163">
        <v>1</v>
      </c>
      <c r="G1163">
        <v>1</v>
      </c>
      <c r="H1163">
        <v>0</v>
      </c>
      <c r="I1163" t="str">
        <f>INDEX(T_NPI_REF[Classification],MATCH(T_PROF[[#This Row],[npi_prof_class_Cd]],T_NPI_REF[Code],0))</f>
        <v>Obstetrics &amp; Gynecology</v>
      </c>
      <c r="J1163">
        <f>INDEX(T_NPI_REF[Specialization],MATCH(T_PROF[[#This Row],[npi_prof_class_Cd]],T_NPI_REF[Code],0))</f>
        <v>0</v>
      </c>
    </row>
    <row r="1164" spans="1:10" x14ac:dyDescent="0.35">
      <c r="A1164">
        <v>1</v>
      </c>
      <c r="B1164">
        <v>1568534303</v>
      </c>
      <c r="C1164" t="s">
        <v>361</v>
      </c>
      <c r="D1164">
        <v>2020</v>
      </c>
      <c r="E1164">
        <v>5</v>
      </c>
      <c r="F1164">
        <v>5</v>
      </c>
      <c r="G1164">
        <v>5</v>
      </c>
      <c r="H1164">
        <v>8675.5499999999993</v>
      </c>
      <c r="I1164" t="str">
        <f>INDEX(T_NPI_REF[Classification],MATCH(T_PROF[[#This Row],[npi_prof_class_Cd]],T_NPI_REF[Code],0))</f>
        <v>Family Medicine</v>
      </c>
      <c r="J1164">
        <f>INDEX(T_NPI_REF[Specialization],MATCH(T_PROF[[#This Row],[npi_prof_class_Cd]],T_NPI_REF[Code],0))</f>
        <v>0</v>
      </c>
    </row>
    <row r="1165" spans="1:10" x14ac:dyDescent="0.35">
      <c r="A1165">
        <v>1</v>
      </c>
      <c r="B1165">
        <v>1659687176</v>
      </c>
      <c r="C1165" t="s">
        <v>351</v>
      </c>
      <c r="D1165">
        <v>2019</v>
      </c>
      <c r="E1165">
        <v>6</v>
      </c>
      <c r="F1165">
        <v>6</v>
      </c>
      <c r="G1165">
        <v>6</v>
      </c>
      <c r="H1165">
        <v>21000</v>
      </c>
      <c r="I1165" t="str">
        <f>INDEX(T_NPI_REF[Classification],MATCH(T_PROF[[#This Row],[npi_prof_class_Cd]],T_NPI_REF[Code],0))</f>
        <v>Obstetrics &amp; Gynecology</v>
      </c>
      <c r="J1165">
        <f>INDEX(T_NPI_REF[Specialization],MATCH(T_PROF[[#This Row],[npi_prof_class_Cd]],T_NPI_REF[Code],0))</f>
        <v>0</v>
      </c>
    </row>
    <row r="1166" spans="1:10" x14ac:dyDescent="0.35">
      <c r="A1166">
        <v>0</v>
      </c>
      <c r="B1166">
        <v>1992194013</v>
      </c>
      <c r="C1166" t="s">
        <v>357</v>
      </c>
      <c r="D1166">
        <v>2020</v>
      </c>
      <c r="E1166">
        <v>2</v>
      </c>
      <c r="F1166">
        <v>2</v>
      </c>
      <c r="G1166">
        <v>2</v>
      </c>
      <c r="H1166">
        <v>1462.64</v>
      </c>
      <c r="I1166" t="str">
        <f>INDEX(T_NPI_REF[Classification],MATCH(T_PROF[[#This Row],[npi_prof_class_Cd]],T_NPI_REF[Code],0))</f>
        <v>Advanced Practice Midwife</v>
      </c>
      <c r="J1166">
        <f>INDEX(T_NPI_REF[Specialization],MATCH(T_PROF[[#This Row],[npi_prof_class_Cd]],T_NPI_REF[Code],0))</f>
        <v>0</v>
      </c>
    </row>
    <row r="1167" spans="1:10" x14ac:dyDescent="0.35">
      <c r="A1167">
        <v>0</v>
      </c>
      <c r="B1167">
        <v>1669866091</v>
      </c>
      <c r="C1167" t="s">
        <v>367</v>
      </c>
      <c r="D1167">
        <v>2019</v>
      </c>
      <c r="E1167">
        <v>3</v>
      </c>
      <c r="F1167">
        <v>3</v>
      </c>
      <c r="G1167">
        <v>3</v>
      </c>
      <c r="H1167">
        <v>0</v>
      </c>
      <c r="I1167" t="str">
        <f>INDEX(T_NPI_REF[Classification],MATCH(T_PROF[[#This Row],[npi_prof_class_Cd]],T_NPI_REF[Code],0))</f>
        <v>Midwife</v>
      </c>
      <c r="J1167">
        <f>INDEX(T_NPI_REF[Specialization],MATCH(T_PROF[[#This Row],[npi_prof_class_Cd]],T_NPI_REF[Code],0))</f>
        <v>0</v>
      </c>
    </row>
    <row r="1168" spans="1:10" x14ac:dyDescent="0.35">
      <c r="A1168">
        <v>0</v>
      </c>
      <c r="B1168">
        <v>1134400443</v>
      </c>
      <c r="C1168" t="s">
        <v>367</v>
      </c>
      <c r="D1168">
        <v>2019</v>
      </c>
      <c r="E1168">
        <v>3</v>
      </c>
      <c r="F1168">
        <v>3</v>
      </c>
      <c r="G1168">
        <v>3</v>
      </c>
      <c r="H1168">
        <v>2925.28</v>
      </c>
      <c r="I1168" t="str">
        <f>INDEX(T_NPI_REF[Classification],MATCH(T_PROF[[#This Row],[npi_prof_class_Cd]],T_NPI_REF[Code],0))</f>
        <v>Midwife</v>
      </c>
      <c r="J1168">
        <f>INDEX(T_NPI_REF[Specialization],MATCH(T_PROF[[#This Row],[npi_prof_class_Cd]],T_NPI_REF[Code],0))</f>
        <v>0</v>
      </c>
    </row>
    <row r="1169" spans="1:10" x14ac:dyDescent="0.35">
      <c r="A1169">
        <v>1</v>
      </c>
      <c r="B1169">
        <v>1992020408</v>
      </c>
      <c r="C1169" t="s">
        <v>351</v>
      </c>
      <c r="D1169">
        <v>2021</v>
      </c>
      <c r="E1169">
        <v>29</v>
      </c>
      <c r="F1169">
        <v>29</v>
      </c>
      <c r="G1169">
        <v>29</v>
      </c>
      <c r="H1169">
        <v>49042.53</v>
      </c>
      <c r="I1169" t="str">
        <f>INDEX(T_NPI_REF[Classification],MATCH(T_PROF[[#This Row],[npi_prof_class_Cd]],T_NPI_REF[Code],0))</f>
        <v>Obstetrics &amp; Gynecology</v>
      </c>
      <c r="J1169">
        <f>INDEX(T_NPI_REF[Specialization],MATCH(T_PROF[[#This Row],[npi_prof_class_Cd]],T_NPI_REF[Code],0))</f>
        <v>0</v>
      </c>
    </row>
    <row r="1170" spans="1:10" x14ac:dyDescent="0.35">
      <c r="A1170">
        <v>1</v>
      </c>
      <c r="B1170">
        <v>1467497305</v>
      </c>
      <c r="C1170" t="s">
        <v>352</v>
      </c>
      <c r="D1170">
        <v>2021</v>
      </c>
      <c r="E1170">
        <v>31</v>
      </c>
      <c r="F1170">
        <v>31</v>
      </c>
      <c r="G1170">
        <v>31</v>
      </c>
      <c r="H1170">
        <v>71809.27</v>
      </c>
      <c r="I1170" t="str">
        <f>INDEX(T_NPI_REF[Classification],MATCH(T_PROF[[#This Row],[npi_prof_class_Cd]],T_NPI_REF[Code],0))</f>
        <v>Specialist</v>
      </c>
      <c r="J1170">
        <f>INDEX(T_NPI_REF[Specialization],MATCH(T_PROF[[#This Row],[npi_prof_class_Cd]],T_NPI_REF[Code],0))</f>
        <v>0</v>
      </c>
    </row>
    <row r="1171" spans="1:10" x14ac:dyDescent="0.35">
      <c r="A1171">
        <v>1</v>
      </c>
      <c r="B1171">
        <v>1346200912</v>
      </c>
      <c r="C1171" t="s">
        <v>351</v>
      </c>
      <c r="D1171">
        <v>2019</v>
      </c>
      <c r="E1171">
        <v>3</v>
      </c>
      <c r="F1171">
        <v>3</v>
      </c>
      <c r="G1171">
        <v>3</v>
      </c>
      <c r="H1171">
        <v>6064.11</v>
      </c>
      <c r="I1171" t="str">
        <f>INDEX(T_NPI_REF[Classification],MATCH(T_PROF[[#This Row],[npi_prof_class_Cd]],T_NPI_REF[Code],0))</f>
        <v>Obstetrics &amp; Gynecology</v>
      </c>
      <c r="J1171">
        <f>INDEX(T_NPI_REF[Specialization],MATCH(T_PROF[[#This Row],[npi_prof_class_Cd]],T_NPI_REF[Code],0))</f>
        <v>0</v>
      </c>
    </row>
    <row r="1172" spans="1:10" x14ac:dyDescent="0.35">
      <c r="A1172">
        <v>0</v>
      </c>
      <c r="B1172">
        <v>1114332517</v>
      </c>
      <c r="C1172" t="s">
        <v>351</v>
      </c>
      <c r="D1172">
        <v>2021</v>
      </c>
      <c r="E1172">
        <v>1</v>
      </c>
      <c r="F1172">
        <v>1</v>
      </c>
      <c r="G1172">
        <v>1</v>
      </c>
      <c r="H1172">
        <v>0</v>
      </c>
      <c r="I1172" t="str">
        <f>INDEX(T_NPI_REF[Classification],MATCH(T_PROF[[#This Row],[npi_prof_class_Cd]],T_NPI_REF[Code],0))</f>
        <v>Obstetrics &amp; Gynecology</v>
      </c>
      <c r="J1172">
        <f>INDEX(T_NPI_REF[Specialization],MATCH(T_PROF[[#This Row],[npi_prof_class_Cd]],T_NPI_REF[Code],0))</f>
        <v>0</v>
      </c>
    </row>
    <row r="1173" spans="1:10" x14ac:dyDescent="0.35">
      <c r="A1173">
        <v>0</v>
      </c>
      <c r="B1173">
        <v>1508038225</v>
      </c>
      <c r="C1173" t="s">
        <v>372</v>
      </c>
      <c r="D1173">
        <v>2019</v>
      </c>
      <c r="E1173">
        <v>1</v>
      </c>
      <c r="F1173">
        <v>1</v>
      </c>
      <c r="G1173">
        <v>1</v>
      </c>
      <c r="H1173">
        <v>0</v>
      </c>
      <c r="I1173" t="str">
        <f>INDEX(T_NPI_REF[Classification],MATCH(T_PROF[[#This Row],[npi_prof_class_Cd]],T_NPI_REF[Code],0))</f>
        <v>Student in an Organized Health Care Education/Training Program</v>
      </c>
      <c r="J1173">
        <f>INDEX(T_NPI_REF[Specialization],MATCH(T_PROF[[#This Row],[npi_prof_class_Cd]],T_NPI_REF[Code],0))</f>
        <v>0</v>
      </c>
    </row>
    <row r="1174" spans="1:10" x14ac:dyDescent="0.35">
      <c r="A1174">
        <v>1</v>
      </c>
      <c r="B1174">
        <v>1972548790</v>
      </c>
      <c r="C1174" t="s">
        <v>351</v>
      </c>
      <c r="D1174">
        <v>2019</v>
      </c>
      <c r="E1174">
        <v>6</v>
      </c>
      <c r="F1174">
        <v>6</v>
      </c>
      <c r="G1174">
        <v>6</v>
      </c>
      <c r="H1174">
        <v>16000</v>
      </c>
      <c r="I1174" t="str">
        <f>INDEX(T_NPI_REF[Classification],MATCH(T_PROF[[#This Row],[npi_prof_class_Cd]],T_NPI_REF[Code],0))</f>
        <v>Obstetrics &amp; Gynecology</v>
      </c>
      <c r="J1174">
        <f>INDEX(T_NPI_REF[Specialization],MATCH(T_PROF[[#This Row],[npi_prof_class_Cd]],T_NPI_REF[Code],0))</f>
        <v>0</v>
      </c>
    </row>
    <row r="1175" spans="1:10" x14ac:dyDescent="0.35">
      <c r="A1175">
        <v>1</v>
      </c>
      <c r="B1175">
        <v>1689669079</v>
      </c>
      <c r="C1175" t="s">
        <v>363</v>
      </c>
      <c r="D1175">
        <v>2019</v>
      </c>
      <c r="E1175">
        <v>15</v>
      </c>
      <c r="F1175">
        <v>15</v>
      </c>
      <c r="G1175">
        <v>15</v>
      </c>
      <c r="H1175">
        <v>35000</v>
      </c>
      <c r="I1175" t="str">
        <f>INDEX(T_NPI_REF[Classification],MATCH(T_PROF[[#This Row],[npi_prof_class_Cd]],T_NPI_REF[Code],0))</f>
        <v>Clinic/Center</v>
      </c>
      <c r="J1175" t="str">
        <f>INDEX(T_NPI_REF[Specialization],MATCH(T_PROF[[#This Row],[npi_prof_class_Cd]],T_NPI_REF[Code],0))</f>
        <v>Federally Qualified Health Center (FQHC)</v>
      </c>
    </row>
    <row r="1176" spans="1:10" x14ac:dyDescent="0.35">
      <c r="A1176">
        <v>0</v>
      </c>
      <c r="B1176">
        <v>1619937174</v>
      </c>
      <c r="C1176" t="s">
        <v>351</v>
      </c>
      <c r="D1176">
        <v>2021</v>
      </c>
      <c r="E1176">
        <v>2</v>
      </c>
      <c r="F1176">
        <v>2</v>
      </c>
      <c r="G1176">
        <v>2</v>
      </c>
      <c r="H1176">
        <v>1720.75</v>
      </c>
      <c r="I1176" t="str">
        <f>INDEX(T_NPI_REF[Classification],MATCH(T_PROF[[#This Row],[npi_prof_class_Cd]],T_NPI_REF[Code],0))</f>
        <v>Obstetrics &amp; Gynecology</v>
      </c>
      <c r="J1176">
        <f>INDEX(T_NPI_REF[Specialization],MATCH(T_PROF[[#This Row],[npi_prof_class_Cd]],T_NPI_REF[Code],0))</f>
        <v>0</v>
      </c>
    </row>
    <row r="1177" spans="1:10" x14ac:dyDescent="0.35">
      <c r="A1177">
        <v>1</v>
      </c>
      <c r="B1177">
        <v>1508158015</v>
      </c>
      <c r="C1177" t="s">
        <v>351</v>
      </c>
      <c r="D1177">
        <v>2019</v>
      </c>
      <c r="E1177">
        <v>1</v>
      </c>
      <c r="F1177">
        <v>1</v>
      </c>
      <c r="G1177">
        <v>1</v>
      </c>
      <c r="H1177">
        <v>1720.75</v>
      </c>
      <c r="I1177" t="str">
        <f>INDEX(T_NPI_REF[Classification],MATCH(T_PROF[[#This Row],[npi_prof_class_Cd]],T_NPI_REF[Code],0))</f>
        <v>Obstetrics &amp; Gynecology</v>
      </c>
      <c r="J1177">
        <f>INDEX(T_NPI_REF[Specialization],MATCH(T_PROF[[#This Row],[npi_prof_class_Cd]],T_NPI_REF[Code],0))</f>
        <v>0</v>
      </c>
    </row>
    <row r="1178" spans="1:10" x14ac:dyDescent="0.35">
      <c r="A1178">
        <v>1</v>
      </c>
      <c r="B1178">
        <v>1184670465</v>
      </c>
      <c r="C1178" t="s">
        <v>366</v>
      </c>
      <c r="D1178">
        <v>2021</v>
      </c>
      <c r="E1178">
        <v>63</v>
      </c>
      <c r="F1178">
        <v>63</v>
      </c>
      <c r="G1178">
        <v>63</v>
      </c>
      <c r="H1178">
        <v>178218.77</v>
      </c>
      <c r="I1178" t="str">
        <f>INDEX(T_NPI_REF[Classification],MATCH(T_PROF[[#This Row],[npi_prof_class_Cd]],T_NPI_REF[Code],0))</f>
        <v>Internal Medicine</v>
      </c>
      <c r="J1178">
        <f>INDEX(T_NPI_REF[Specialization],MATCH(T_PROF[[#This Row],[npi_prof_class_Cd]],T_NPI_REF[Code],0))</f>
        <v>0</v>
      </c>
    </row>
    <row r="1179" spans="1:10" x14ac:dyDescent="0.35">
      <c r="A1179">
        <v>0</v>
      </c>
      <c r="B1179">
        <v>1588099287</v>
      </c>
      <c r="C1179" t="s">
        <v>357</v>
      </c>
      <c r="D1179">
        <v>2019</v>
      </c>
      <c r="E1179">
        <v>2</v>
      </c>
      <c r="F1179">
        <v>2</v>
      </c>
      <c r="G1179">
        <v>2</v>
      </c>
      <c r="H1179">
        <v>2289.2399999999998</v>
      </c>
      <c r="I1179" t="str">
        <f>INDEX(T_NPI_REF[Classification],MATCH(T_PROF[[#This Row],[npi_prof_class_Cd]],T_NPI_REF[Code],0))</f>
        <v>Advanced Practice Midwife</v>
      </c>
      <c r="J1179">
        <f>INDEX(T_NPI_REF[Specialization],MATCH(T_PROF[[#This Row],[npi_prof_class_Cd]],T_NPI_REF[Code],0))</f>
        <v>0</v>
      </c>
    </row>
    <row r="1180" spans="1:10" x14ac:dyDescent="0.35">
      <c r="A1180">
        <v>1</v>
      </c>
      <c r="B1180">
        <v>1033204524</v>
      </c>
      <c r="C1180" t="s">
        <v>351</v>
      </c>
      <c r="D1180">
        <v>2020</v>
      </c>
      <c r="E1180">
        <v>26</v>
      </c>
      <c r="F1180">
        <v>26</v>
      </c>
      <c r="G1180">
        <v>26</v>
      </c>
      <c r="H1180">
        <v>51496.83</v>
      </c>
      <c r="I1180" t="str">
        <f>INDEX(T_NPI_REF[Classification],MATCH(T_PROF[[#This Row],[npi_prof_class_Cd]],T_NPI_REF[Code],0))</f>
        <v>Obstetrics &amp; Gynecology</v>
      </c>
      <c r="J1180">
        <f>INDEX(T_NPI_REF[Specialization],MATCH(T_PROF[[#This Row],[npi_prof_class_Cd]],T_NPI_REF[Code],0))</f>
        <v>0</v>
      </c>
    </row>
    <row r="1181" spans="1:10" x14ac:dyDescent="0.35">
      <c r="A1181">
        <v>0</v>
      </c>
      <c r="B1181">
        <v>1700893120</v>
      </c>
      <c r="C1181" t="s">
        <v>367</v>
      </c>
      <c r="D1181">
        <v>2020</v>
      </c>
      <c r="E1181">
        <v>1</v>
      </c>
      <c r="F1181">
        <v>1</v>
      </c>
      <c r="G1181">
        <v>1</v>
      </c>
      <c r="H1181">
        <v>1462.64</v>
      </c>
      <c r="I1181" t="str">
        <f>INDEX(T_NPI_REF[Classification],MATCH(T_PROF[[#This Row],[npi_prof_class_Cd]],T_NPI_REF[Code],0))</f>
        <v>Midwife</v>
      </c>
      <c r="J1181">
        <f>INDEX(T_NPI_REF[Specialization],MATCH(T_PROF[[#This Row],[npi_prof_class_Cd]],T_NPI_REF[Code],0))</f>
        <v>0</v>
      </c>
    </row>
    <row r="1182" spans="1:10" x14ac:dyDescent="0.35">
      <c r="A1182">
        <v>1</v>
      </c>
      <c r="B1182">
        <v>1184670465</v>
      </c>
      <c r="C1182" t="s">
        <v>366</v>
      </c>
      <c r="D1182">
        <v>2019</v>
      </c>
      <c r="E1182">
        <v>97</v>
      </c>
      <c r="F1182">
        <v>97</v>
      </c>
      <c r="G1182">
        <v>97</v>
      </c>
      <c r="H1182">
        <v>221248.59</v>
      </c>
      <c r="I1182" t="str">
        <f>INDEX(T_NPI_REF[Classification],MATCH(T_PROF[[#This Row],[npi_prof_class_Cd]],T_NPI_REF[Code],0))</f>
        <v>Internal Medicine</v>
      </c>
      <c r="J1182">
        <f>INDEX(T_NPI_REF[Specialization],MATCH(T_PROF[[#This Row],[npi_prof_class_Cd]],T_NPI_REF[Code],0))</f>
        <v>0</v>
      </c>
    </row>
    <row r="1183" spans="1:10" x14ac:dyDescent="0.35">
      <c r="A1183">
        <v>0</v>
      </c>
      <c r="B1183">
        <v>1316180573</v>
      </c>
      <c r="C1183" t="s">
        <v>351</v>
      </c>
      <c r="D1183">
        <v>2019</v>
      </c>
      <c r="E1183">
        <v>1</v>
      </c>
      <c r="F1183">
        <v>1</v>
      </c>
      <c r="G1183">
        <v>1</v>
      </c>
      <c r="H1183">
        <v>0</v>
      </c>
      <c r="I1183" t="str">
        <f>INDEX(T_NPI_REF[Classification],MATCH(T_PROF[[#This Row],[npi_prof_class_Cd]],T_NPI_REF[Code],0))</f>
        <v>Obstetrics &amp; Gynecology</v>
      </c>
      <c r="J1183">
        <f>INDEX(T_NPI_REF[Specialization],MATCH(T_PROF[[#This Row],[npi_prof_class_Cd]],T_NPI_REF[Code],0))</f>
        <v>0</v>
      </c>
    </row>
    <row r="1184" spans="1:10" x14ac:dyDescent="0.35">
      <c r="A1184">
        <v>0</v>
      </c>
      <c r="B1184">
        <v>1326137845</v>
      </c>
      <c r="C1184" t="s">
        <v>351</v>
      </c>
      <c r="D1184">
        <v>2020</v>
      </c>
      <c r="E1184">
        <v>1</v>
      </c>
      <c r="F1184">
        <v>1</v>
      </c>
      <c r="G1184">
        <v>1</v>
      </c>
      <c r="H1184">
        <v>407.23</v>
      </c>
      <c r="I1184" t="str">
        <f>INDEX(T_NPI_REF[Classification],MATCH(T_PROF[[#This Row],[npi_prof_class_Cd]],T_NPI_REF[Code],0))</f>
        <v>Obstetrics &amp; Gynecology</v>
      </c>
      <c r="J1184">
        <f>INDEX(T_NPI_REF[Specialization],MATCH(T_PROF[[#This Row],[npi_prof_class_Cd]],T_NPI_REF[Code],0))</f>
        <v>0</v>
      </c>
    </row>
    <row r="1185" spans="1:10" x14ac:dyDescent="0.35">
      <c r="A1185">
        <v>0</v>
      </c>
      <c r="B1185">
        <v>1053488247</v>
      </c>
      <c r="C1185" t="s">
        <v>351</v>
      </c>
      <c r="D1185">
        <v>2020</v>
      </c>
      <c r="E1185">
        <v>1</v>
      </c>
      <c r="F1185">
        <v>1</v>
      </c>
      <c r="G1185">
        <v>1</v>
      </c>
      <c r="H1185">
        <v>1720.75</v>
      </c>
      <c r="I1185" t="str">
        <f>INDEX(T_NPI_REF[Classification],MATCH(T_PROF[[#This Row],[npi_prof_class_Cd]],T_NPI_REF[Code],0))</f>
        <v>Obstetrics &amp; Gynecology</v>
      </c>
      <c r="J1185">
        <f>INDEX(T_NPI_REF[Specialization],MATCH(T_PROF[[#This Row],[npi_prof_class_Cd]],T_NPI_REF[Code],0))</f>
        <v>0</v>
      </c>
    </row>
    <row r="1186" spans="1:10" x14ac:dyDescent="0.35">
      <c r="A1186">
        <v>1</v>
      </c>
      <c r="B1186">
        <v>1205903978</v>
      </c>
      <c r="C1186" t="s">
        <v>351</v>
      </c>
      <c r="D1186">
        <v>2019</v>
      </c>
      <c r="E1186">
        <v>8</v>
      </c>
      <c r="F1186">
        <v>8</v>
      </c>
      <c r="G1186">
        <v>8</v>
      </c>
      <c r="H1186">
        <v>16077.76</v>
      </c>
      <c r="I1186" t="str">
        <f>INDEX(T_NPI_REF[Classification],MATCH(T_PROF[[#This Row],[npi_prof_class_Cd]],T_NPI_REF[Code],0))</f>
        <v>Obstetrics &amp; Gynecology</v>
      </c>
      <c r="J1186">
        <f>INDEX(T_NPI_REF[Specialization],MATCH(T_PROF[[#This Row],[npi_prof_class_Cd]],T_NPI_REF[Code],0))</f>
        <v>0</v>
      </c>
    </row>
    <row r="1187" spans="1:10" x14ac:dyDescent="0.35">
      <c r="A1187">
        <v>0</v>
      </c>
      <c r="B1187">
        <v>1699733071</v>
      </c>
      <c r="C1187" t="s">
        <v>351</v>
      </c>
      <c r="D1187">
        <v>2021</v>
      </c>
      <c r="E1187">
        <v>1</v>
      </c>
      <c r="F1187">
        <v>1</v>
      </c>
      <c r="G1187">
        <v>1</v>
      </c>
      <c r="H1187">
        <v>1720.75</v>
      </c>
      <c r="I1187" t="str">
        <f>INDEX(T_NPI_REF[Classification],MATCH(T_PROF[[#This Row],[npi_prof_class_Cd]],T_NPI_REF[Code],0))</f>
        <v>Obstetrics &amp; Gynecology</v>
      </c>
      <c r="J1187">
        <f>INDEX(T_NPI_REF[Specialization],MATCH(T_PROF[[#This Row],[npi_prof_class_Cd]],T_NPI_REF[Code],0))</f>
        <v>0</v>
      </c>
    </row>
    <row r="1188" spans="1:10" x14ac:dyDescent="0.35">
      <c r="A1188">
        <v>1</v>
      </c>
      <c r="B1188">
        <v>1205074739</v>
      </c>
      <c r="C1188" t="s">
        <v>351</v>
      </c>
      <c r="D1188">
        <v>2020</v>
      </c>
      <c r="E1188">
        <v>116</v>
      </c>
      <c r="F1188">
        <v>116</v>
      </c>
      <c r="G1188">
        <v>112</v>
      </c>
      <c r="H1188">
        <v>205763.53</v>
      </c>
      <c r="I1188" t="str">
        <f>INDEX(T_NPI_REF[Classification],MATCH(T_PROF[[#This Row],[npi_prof_class_Cd]],T_NPI_REF[Code],0))</f>
        <v>Obstetrics &amp; Gynecology</v>
      </c>
      <c r="J1188">
        <f>INDEX(T_NPI_REF[Specialization],MATCH(T_PROF[[#This Row],[npi_prof_class_Cd]],T_NPI_REF[Code],0))</f>
        <v>0</v>
      </c>
    </row>
    <row r="1189" spans="1:10" x14ac:dyDescent="0.35">
      <c r="A1189">
        <v>1</v>
      </c>
      <c r="B1189">
        <v>1518002625</v>
      </c>
      <c r="C1189" t="s">
        <v>367</v>
      </c>
      <c r="D1189">
        <v>2019</v>
      </c>
      <c r="E1189">
        <v>1</v>
      </c>
      <c r="F1189">
        <v>1</v>
      </c>
      <c r="G1189">
        <v>1</v>
      </c>
      <c r="H1189">
        <v>4400</v>
      </c>
      <c r="I1189" t="str">
        <f>INDEX(T_NPI_REF[Classification],MATCH(T_PROF[[#This Row],[npi_prof_class_Cd]],T_NPI_REF[Code],0))</f>
        <v>Midwife</v>
      </c>
      <c r="J1189">
        <f>INDEX(T_NPI_REF[Specialization],MATCH(T_PROF[[#This Row],[npi_prof_class_Cd]],T_NPI_REF[Code],0))</f>
        <v>0</v>
      </c>
    </row>
    <row r="1190" spans="1:10" x14ac:dyDescent="0.35">
      <c r="A1190">
        <v>1</v>
      </c>
      <c r="B1190">
        <v>1730286485</v>
      </c>
      <c r="C1190" t="s">
        <v>351</v>
      </c>
      <c r="D1190">
        <v>2021</v>
      </c>
      <c r="E1190">
        <v>1</v>
      </c>
      <c r="F1190">
        <v>1</v>
      </c>
      <c r="G1190">
        <v>1</v>
      </c>
      <c r="H1190">
        <v>1280.5</v>
      </c>
      <c r="I1190" t="str">
        <f>INDEX(T_NPI_REF[Classification],MATCH(T_PROF[[#This Row],[npi_prof_class_Cd]],T_NPI_REF[Code],0))</f>
        <v>Obstetrics &amp; Gynecology</v>
      </c>
      <c r="J1190">
        <f>INDEX(T_NPI_REF[Specialization],MATCH(T_PROF[[#This Row],[npi_prof_class_Cd]],T_NPI_REF[Code],0))</f>
        <v>0</v>
      </c>
    </row>
    <row r="1191" spans="1:10" x14ac:dyDescent="0.35">
      <c r="A1191">
        <v>0</v>
      </c>
      <c r="B1191">
        <v>1942344528</v>
      </c>
      <c r="C1191" t="s">
        <v>358</v>
      </c>
      <c r="D1191">
        <v>2021</v>
      </c>
      <c r="E1191">
        <v>3</v>
      </c>
      <c r="F1191">
        <v>3</v>
      </c>
      <c r="G1191">
        <v>3</v>
      </c>
      <c r="H1191">
        <v>2443.14</v>
      </c>
      <c r="I1191" t="str">
        <f>INDEX(T_NPI_REF[Classification],MATCH(T_PROF[[#This Row],[npi_prof_class_Cd]],T_NPI_REF[Code],0))</f>
        <v>Obstetrics &amp; Gynecology</v>
      </c>
      <c r="J1191" t="str">
        <f>INDEX(T_NPI_REF[Specialization],MATCH(T_PROF[[#This Row],[npi_prof_class_Cd]],T_NPI_REF[Code],0))</f>
        <v>Gynecology</v>
      </c>
    </row>
    <row r="1192" spans="1:10" x14ac:dyDescent="0.35">
      <c r="A1192">
        <v>0</v>
      </c>
      <c r="B1192">
        <v>1265524821</v>
      </c>
      <c r="C1192" t="s">
        <v>351</v>
      </c>
      <c r="D1192">
        <v>2021</v>
      </c>
      <c r="E1192">
        <v>1</v>
      </c>
      <c r="F1192">
        <v>1</v>
      </c>
      <c r="G1192">
        <v>1</v>
      </c>
      <c r="H1192">
        <v>1720.75</v>
      </c>
      <c r="I1192" t="str">
        <f>INDEX(T_NPI_REF[Classification],MATCH(T_PROF[[#This Row],[npi_prof_class_Cd]],T_NPI_REF[Code],0))</f>
        <v>Obstetrics &amp; Gynecology</v>
      </c>
      <c r="J1192">
        <f>INDEX(T_NPI_REF[Specialization],MATCH(T_PROF[[#This Row],[npi_prof_class_Cd]],T_NPI_REF[Code],0))</f>
        <v>0</v>
      </c>
    </row>
    <row r="1193" spans="1:10" x14ac:dyDescent="0.35">
      <c r="A1193">
        <v>1</v>
      </c>
      <c r="B1193">
        <v>1811973258</v>
      </c>
      <c r="C1193" t="s">
        <v>351</v>
      </c>
      <c r="D1193">
        <v>2021</v>
      </c>
      <c r="E1193">
        <v>3</v>
      </c>
      <c r="F1193">
        <v>3</v>
      </c>
      <c r="G1193">
        <v>3</v>
      </c>
      <c r="H1193">
        <v>6029.16</v>
      </c>
      <c r="I1193" t="str">
        <f>INDEX(T_NPI_REF[Classification],MATCH(T_PROF[[#This Row],[npi_prof_class_Cd]],T_NPI_REF[Code],0))</f>
        <v>Obstetrics &amp; Gynecology</v>
      </c>
      <c r="J1193">
        <f>INDEX(T_NPI_REF[Specialization],MATCH(T_PROF[[#This Row],[npi_prof_class_Cd]],T_NPI_REF[Code],0))</f>
        <v>0</v>
      </c>
    </row>
    <row r="1194" spans="1:10" x14ac:dyDescent="0.35">
      <c r="A1194">
        <v>0</v>
      </c>
      <c r="B1194">
        <v>1194897033</v>
      </c>
      <c r="C1194" t="s">
        <v>351</v>
      </c>
      <c r="D1194">
        <v>2019</v>
      </c>
      <c r="E1194">
        <v>1</v>
      </c>
      <c r="F1194">
        <v>1</v>
      </c>
      <c r="G1194">
        <v>1</v>
      </c>
      <c r="H1194">
        <v>0</v>
      </c>
      <c r="I1194" t="str">
        <f>INDEX(T_NPI_REF[Classification],MATCH(T_PROF[[#This Row],[npi_prof_class_Cd]],T_NPI_REF[Code],0))</f>
        <v>Obstetrics &amp; Gynecology</v>
      </c>
      <c r="J1194">
        <f>INDEX(T_NPI_REF[Specialization],MATCH(T_PROF[[#This Row],[npi_prof_class_Cd]],T_NPI_REF[Code],0))</f>
        <v>0</v>
      </c>
    </row>
    <row r="1195" spans="1:10" x14ac:dyDescent="0.35">
      <c r="A1195">
        <v>1</v>
      </c>
      <c r="B1195">
        <v>1386883213</v>
      </c>
      <c r="C1195" t="s">
        <v>358</v>
      </c>
      <c r="D1195">
        <v>2019</v>
      </c>
      <c r="E1195">
        <v>69</v>
      </c>
      <c r="F1195">
        <v>69</v>
      </c>
      <c r="G1195">
        <v>67</v>
      </c>
      <c r="H1195">
        <v>123149.06</v>
      </c>
      <c r="I1195" t="str">
        <f>INDEX(T_NPI_REF[Classification],MATCH(T_PROF[[#This Row],[npi_prof_class_Cd]],T_NPI_REF[Code],0))</f>
        <v>Obstetrics &amp; Gynecology</v>
      </c>
      <c r="J1195" t="str">
        <f>INDEX(T_NPI_REF[Specialization],MATCH(T_PROF[[#This Row],[npi_prof_class_Cd]],T_NPI_REF[Code],0))</f>
        <v>Gynecology</v>
      </c>
    </row>
    <row r="1196" spans="1:10" x14ac:dyDescent="0.35">
      <c r="A1196">
        <v>0</v>
      </c>
      <c r="B1196">
        <v>1831166586</v>
      </c>
      <c r="C1196" t="s">
        <v>351</v>
      </c>
      <c r="D1196">
        <v>2019</v>
      </c>
      <c r="E1196">
        <v>5</v>
      </c>
      <c r="F1196">
        <v>5</v>
      </c>
      <c r="G1196">
        <v>5</v>
      </c>
      <c r="H1196">
        <v>7227.89</v>
      </c>
      <c r="I1196" t="str">
        <f>INDEX(T_NPI_REF[Classification],MATCH(T_PROF[[#This Row],[npi_prof_class_Cd]],T_NPI_REF[Code],0))</f>
        <v>Obstetrics &amp; Gynecology</v>
      </c>
      <c r="J1196">
        <f>INDEX(T_NPI_REF[Specialization],MATCH(T_PROF[[#This Row],[npi_prof_class_Cd]],T_NPI_REF[Code],0))</f>
        <v>0</v>
      </c>
    </row>
    <row r="1197" spans="1:10" x14ac:dyDescent="0.35">
      <c r="A1197">
        <v>1</v>
      </c>
      <c r="B1197">
        <v>1710177647</v>
      </c>
      <c r="C1197" t="s">
        <v>351</v>
      </c>
      <c r="D1197">
        <v>2020</v>
      </c>
      <c r="E1197">
        <v>1</v>
      </c>
      <c r="F1197">
        <v>1</v>
      </c>
      <c r="G1197">
        <v>1</v>
      </c>
      <c r="H1197">
        <v>0</v>
      </c>
      <c r="I1197" t="str">
        <f>INDEX(T_NPI_REF[Classification],MATCH(T_PROF[[#This Row],[npi_prof_class_Cd]],T_NPI_REF[Code],0))</f>
        <v>Obstetrics &amp; Gynecology</v>
      </c>
      <c r="J1197">
        <f>INDEX(T_NPI_REF[Specialization],MATCH(T_PROF[[#This Row],[npi_prof_class_Cd]],T_NPI_REF[Code],0))</f>
        <v>0</v>
      </c>
    </row>
    <row r="1198" spans="1:10" x14ac:dyDescent="0.35">
      <c r="A1198">
        <v>1</v>
      </c>
      <c r="B1198">
        <v>1578580650</v>
      </c>
      <c r="C1198" t="s">
        <v>351</v>
      </c>
      <c r="D1198">
        <v>2020</v>
      </c>
      <c r="E1198">
        <v>25</v>
      </c>
      <c r="F1198">
        <v>25</v>
      </c>
      <c r="G1198">
        <v>25</v>
      </c>
      <c r="H1198">
        <v>84800</v>
      </c>
      <c r="I1198" t="str">
        <f>INDEX(T_NPI_REF[Classification],MATCH(T_PROF[[#This Row],[npi_prof_class_Cd]],T_NPI_REF[Code],0))</f>
        <v>Obstetrics &amp; Gynecology</v>
      </c>
      <c r="J1198">
        <f>INDEX(T_NPI_REF[Specialization],MATCH(T_PROF[[#This Row],[npi_prof_class_Cd]],T_NPI_REF[Code],0))</f>
        <v>0</v>
      </c>
    </row>
    <row r="1199" spans="1:10" x14ac:dyDescent="0.35">
      <c r="A1199">
        <v>0</v>
      </c>
      <c r="B1199">
        <v>1699906065</v>
      </c>
      <c r="C1199" t="s">
        <v>357</v>
      </c>
      <c r="D1199">
        <v>2020</v>
      </c>
      <c r="E1199">
        <v>1</v>
      </c>
      <c r="F1199">
        <v>1</v>
      </c>
      <c r="G1199">
        <v>1</v>
      </c>
      <c r="H1199">
        <v>0</v>
      </c>
      <c r="I1199" t="str">
        <f>INDEX(T_NPI_REF[Classification],MATCH(T_PROF[[#This Row],[npi_prof_class_Cd]],T_NPI_REF[Code],0))</f>
        <v>Advanced Practice Midwife</v>
      </c>
      <c r="J1199">
        <f>INDEX(T_NPI_REF[Specialization],MATCH(T_PROF[[#This Row],[npi_prof_class_Cd]],T_NPI_REF[Code],0))</f>
        <v>0</v>
      </c>
    </row>
    <row r="1200" spans="1:10" x14ac:dyDescent="0.35">
      <c r="A1200">
        <v>0</v>
      </c>
      <c r="B1200">
        <v>1700088309</v>
      </c>
      <c r="C1200" t="s">
        <v>357</v>
      </c>
      <c r="D1200">
        <v>2021</v>
      </c>
      <c r="E1200">
        <v>1</v>
      </c>
      <c r="F1200">
        <v>1</v>
      </c>
      <c r="G1200">
        <v>1</v>
      </c>
      <c r="H1200">
        <v>1462.64</v>
      </c>
      <c r="I1200" t="str">
        <f>INDEX(T_NPI_REF[Classification],MATCH(T_PROF[[#This Row],[npi_prof_class_Cd]],T_NPI_REF[Code],0))</f>
        <v>Advanced Practice Midwife</v>
      </c>
      <c r="J1200">
        <f>INDEX(T_NPI_REF[Specialization],MATCH(T_PROF[[#This Row],[npi_prof_class_Cd]],T_NPI_REF[Code],0))</f>
        <v>0</v>
      </c>
    </row>
    <row r="1201" spans="1:10" x14ac:dyDescent="0.35">
      <c r="A1201">
        <v>1</v>
      </c>
      <c r="B1201">
        <v>1962455279</v>
      </c>
      <c r="C1201" t="s">
        <v>351</v>
      </c>
      <c r="D1201">
        <v>2019</v>
      </c>
      <c r="E1201">
        <v>108</v>
      </c>
      <c r="F1201">
        <v>108</v>
      </c>
      <c r="G1201">
        <v>108</v>
      </c>
      <c r="H1201">
        <v>212661.65</v>
      </c>
      <c r="I1201" t="str">
        <f>INDEX(T_NPI_REF[Classification],MATCH(T_PROF[[#This Row],[npi_prof_class_Cd]],T_NPI_REF[Code],0))</f>
        <v>Obstetrics &amp; Gynecology</v>
      </c>
      <c r="J1201">
        <f>INDEX(T_NPI_REF[Specialization],MATCH(T_PROF[[#This Row],[npi_prof_class_Cd]],T_NPI_REF[Code],0))</f>
        <v>0</v>
      </c>
    </row>
    <row r="1202" spans="1:10" x14ac:dyDescent="0.35">
      <c r="A1202">
        <v>0</v>
      </c>
      <c r="B1202">
        <v>1841522489</v>
      </c>
      <c r="C1202" t="s">
        <v>357</v>
      </c>
      <c r="D1202">
        <v>2019</v>
      </c>
      <c r="E1202">
        <v>3</v>
      </c>
      <c r="F1202">
        <v>3</v>
      </c>
      <c r="G1202">
        <v>3</v>
      </c>
      <c r="H1202">
        <v>143.94999999999999</v>
      </c>
      <c r="I1202" t="str">
        <f>INDEX(T_NPI_REF[Classification],MATCH(T_PROF[[#This Row],[npi_prof_class_Cd]],T_NPI_REF[Code],0))</f>
        <v>Advanced Practice Midwife</v>
      </c>
      <c r="J1202">
        <f>INDEX(T_NPI_REF[Specialization],MATCH(T_PROF[[#This Row],[npi_prof_class_Cd]],T_NPI_REF[Code],0))</f>
        <v>0</v>
      </c>
    </row>
    <row r="1203" spans="1:10" x14ac:dyDescent="0.35">
      <c r="A1203">
        <v>0</v>
      </c>
      <c r="B1203">
        <v>1790706216</v>
      </c>
      <c r="C1203" t="s">
        <v>351</v>
      </c>
      <c r="D1203">
        <v>2020</v>
      </c>
      <c r="E1203">
        <v>1</v>
      </c>
      <c r="F1203">
        <v>1</v>
      </c>
      <c r="G1203">
        <v>1</v>
      </c>
      <c r="H1203">
        <v>1720.75</v>
      </c>
      <c r="I1203" t="str">
        <f>INDEX(T_NPI_REF[Classification],MATCH(T_PROF[[#This Row],[npi_prof_class_Cd]],T_NPI_REF[Code],0))</f>
        <v>Obstetrics &amp; Gynecology</v>
      </c>
      <c r="J1203">
        <f>INDEX(T_NPI_REF[Specialization],MATCH(T_PROF[[#This Row],[npi_prof_class_Cd]],T_NPI_REF[Code],0))</f>
        <v>0</v>
      </c>
    </row>
    <row r="1204" spans="1:10" x14ac:dyDescent="0.35">
      <c r="A1204">
        <v>0</v>
      </c>
      <c r="B1204">
        <v>1790706216</v>
      </c>
      <c r="C1204" t="s">
        <v>351</v>
      </c>
      <c r="D1204">
        <v>2021</v>
      </c>
      <c r="E1204">
        <v>1</v>
      </c>
      <c r="F1204">
        <v>1</v>
      </c>
      <c r="G1204">
        <v>1</v>
      </c>
      <c r="H1204">
        <v>0</v>
      </c>
      <c r="I1204" t="str">
        <f>INDEX(T_NPI_REF[Classification],MATCH(T_PROF[[#This Row],[npi_prof_class_Cd]],T_NPI_REF[Code],0))</f>
        <v>Obstetrics &amp; Gynecology</v>
      </c>
      <c r="J1204">
        <f>INDEX(T_NPI_REF[Specialization],MATCH(T_PROF[[#This Row],[npi_prof_class_Cd]],T_NPI_REF[Code],0))</f>
        <v>0</v>
      </c>
    </row>
    <row r="1205" spans="1:10" x14ac:dyDescent="0.35">
      <c r="A1205">
        <v>1</v>
      </c>
      <c r="B1205">
        <v>1841385846</v>
      </c>
      <c r="C1205" t="s">
        <v>367</v>
      </c>
      <c r="D1205">
        <v>2021</v>
      </c>
      <c r="E1205">
        <v>1</v>
      </c>
      <c r="F1205">
        <v>1</v>
      </c>
      <c r="G1205">
        <v>1</v>
      </c>
      <c r="H1205">
        <v>2568.0500000000002</v>
      </c>
      <c r="I1205" t="str">
        <f>INDEX(T_NPI_REF[Classification],MATCH(T_PROF[[#This Row],[npi_prof_class_Cd]],T_NPI_REF[Code],0))</f>
        <v>Midwife</v>
      </c>
      <c r="J1205">
        <f>INDEX(T_NPI_REF[Specialization],MATCH(T_PROF[[#This Row],[npi_prof_class_Cd]],T_NPI_REF[Code],0))</f>
        <v>0</v>
      </c>
    </row>
    <row r="1206" spans="1:10" x14ac:dyDescent="0.35">
      <c r="A1206">
        <v>0</v>
      </c>
      <c r="B1206">
        <v>1649386715</v>
      </c>
      <c r="C1206" t="s">
        <v>351</v>
      </c>
      <c r="D1206">
        <v>2021</v>
      </c>
      <c r="E1206">
        <v>3</v>
      </c>
      <c r="F1206">
        <v>3</v>
      </c>
      <c r="G1206">
        <v>3</v>
      </c>
      <c r="H1206">
        <v>203</v>
      </c>
      <c r="I1206" t="str">
        <f>INDEX(T_NPI_REF[Classification],MATCH(T_PROF[[#This Row],[npi_prof_class_Cd]],T_NPI_REF[Code],0))</f>
        <v>Obstetrics &amp; Gynecology</v>
      </c>
      <c r="J1206">
        <f>INDEX(T_NPI_REF[Specialization],MATCH(T_PROF[[#This Row],[npi_prof_class_Cd]],T_NPI_REF[Code],0))</f>
        <v>0</v>
      </c>
    </row>
    <row r="1207" spans="1:10" x14ac:dyDescent="0.35">
      <c r="A1207">
        <v>1</v>
      </c>
      <c r="B1207">
        <v>1124253273</v>
      </c>
      <c r="C1207" t="s">
        <v>351</v>
      </c>
      <c r="D1207">
        <v>2021</v>
      </c>
      <c r="E1207">
        <v>2</v>
      </c>
      <c r="F1207">
        <v>2</v>
      </c>
      <c r="G1207">
        <v>2</v>
      </c>
      <c r="H1207">
        <v>3441.5</v>
      </c>
      <c r="I1207" t="str">
        <f>INDEX(T_NPI_REF[Classification],MATCH(T_PROF[[#This Row],[npi_prof_class_Cd]],T_NPI_REF[Code],0))</f>
        <v>Obstetrics &amp; Gynecology</v>
      </c>
      <c r="J1207">
        <f>INDEX(T_NPI_REF[Specialization],MATCH(T_PROF[[#This Row],[npi_prof_class_Cd]],T_NPI_REF[Code],0))</f>
        <v>0</v>
      </c>
    </row>
    <row r="1208" spans="1:10" x14ac:dyDescent="0.35">
      <c r="A1208">
        <v>1</v>
      </c>
      <c r="B1208">
        <v>1942294467</v>
      </c>
      <c r="C1208" t="s">
        <v>361</v>
      </c>
      <c r="D1208">
        <v>2019</v>
      </c>
      <c r="E1208">
        <v>4</v>
      </c>
      <c r="F1208">
        <v>4</v>
      </c>
      <c r="G1208">
        <v>4</v>
      </c>
      <c r="H1208">
        <v>6271.22</v>
      </c>
      <c r="I1208" t="str">
        <f>INDEX(T_NPI_REF[Classification],MATCH(T_PROF[[#This Row],[npi_prof_class_Cd]],T_NPI_REF[Code],0))</f>
        <v>Family Medicine</v>
      </c>
      <c r="J1208">
        <f>INDEX(T_NPI_REF[Specialization],MATCH(T_PROF[[#This Row],[npi_prof_class_Cd]],T_NPI_REF[Code],0))</f>
        <v>0</v>
      </c>
    </row>
    <row r="1209" spans="1:10" x14ac:dyDescent="0.35">
      <c r="A1209">
        <v>1</v>
      </c>
      <c r="B1209">
        <v>1184716888</v>
      </c>
      <c r="C1209" t="s">
        <v>374</v>
      </c>
      <c r="D1209">
        <v>2020</v>
      </c>
      <c r="E1209">
        <v>41</v>
      </c>
      <c r="F1209">
        <v>41</v>
      </c>
      <c r="G1209">
        <v>41</v>
      </c>
      <c r="H1209">
        <v>81260.800000000003</v>
      </c>
      <c r="I1209" t="str">
        <f>INDEX(T_NPI_REF[Classification],MATCH(T_PROF[[#This Row],[npi_prof_class_Cd]],T_NPI_REF[Code],0))</f>
        <v>Legal Medicine</v>
      </c>
      <c r="J1209">
        <f>INDEX(T_NPI_REF[Specialization],MATCH(T_PROF[[#This Row],[npi_prof_class_Cd]],T_NPI_REF[Code],0))</f>
        <v>0</v>
      </c>
    </row>
    <row r="1210" spans="1:10" x14ac:dyDescent="0.35">
      <c r="A1210">
        <v>0</v>
      </c>
      <c r="B1210">
        <v>1205290418</v>
      </c>
      <c r="C1210" t="s">
        <v>357</v>
      </c>
      <c r="D1210">
        <v>2020</v>
      </c>
      <c r="E1210">
        <v>1</v>
      </c>
      <c r="F1210">
        <v>1</v>
      </c>
      <c r="G1210">
        <v>1</v>
      </c>
      <c r="H1210">
        <v>1462.64</v>
      </c>
      <c r="I1210" t="str">
        <f>INDEX(T_NPI_REF[Classification],MATCH(T_PROF[[#This Row],[npi_prof_class_Cd]],T_NPI_REF[Code],0))</f>
        <v>Advanced Practice Midwife</v>
      </c>
      <c r="J1210">
        <f>INDEX(T_NPI_REF[Specialization],MATCH(T_PROF[[#This Row],[npi_prof_class_Cd]],T_NPI_REF[Code],0))</f>
        <v>0</v>
      </c>
    </row>
    <row r="1211" spans="1:10" x14ac:dyDescent="0.35">
      <c r="A1211">
        <v>1</v>
      </c>
      <c r="B1211">
        <v>1023121704</v>
      </c>
      <c r="C1211" t="s">
        <v>351</v>
      </c>
      <c r="D1211">
        <v>2021</v>
      </c>
      <c r="E1211">
        <v>28</v>
      </c>
      <c r="F1211">
        <v>28</v>
      </c>
      <c r="G1211">
        <v>28</v>
      </c>
      <c r="H1211">
        <v>65199.44</v>
      </c>
      <c r="I1211" t="str">
        <f>INDEX(T_NPI_REF[Classification],MATCH(T_PROF[[#This Row],[npi_prof_class_Cd]],T_NPI_REF[Code],0))</f>
        <v>Obstetrics &amp; Gynecology</v>
      </c>
      <c r="J1211">
        <f>INDEX(T_NPI_REF[Specialization],MATCH(T_PROF[[#This Row],[npi_prof_class_Cd]],T_NPI_REF[Code],0))</f>
        <v>0</v>
      </c>
    </row>
    <row r="1212" spans="1:10" x14ac:dyDescent="0.35">
      <c r="A1212">
        <v>0</v>
      </c>
      <c r="B1212">
        <v>1942462957</v>
      </c>
      <c r="C1212" t="s">
        <v>361</v>
      </c>
      <c r="D1212">
        <v>2019</v>
      </c>
      <c r="E1212">
        <v>1</v>
      </c>
      <c r="F1212">
        <v>1</v>
      </c>
      <c r="G1212">
        <v>1</v>
      </c>
      <c r="H1212">
        <v>1720.75</v>
      </c>
      <c r="I1212" t="str">
        <f>INDEX(T_NPI_REF[Classification],MATCH(T_PROF[[#This Row],[npi_prof_class_Cd]],T_NPI_REF[Code],0))</f>
        <v>Family Medicine</v>
      </c>
      <c r="J1212">
        <f>INDEX(T_NPI_REF[Specialization],MATCH(T_PROF[[#This Row],[npi_prof_class_Cd]],T_NPI_REF[Code],0))</f>
        <v>0</v>
      </c>
    </row>
    <row r="1213" spans="1:10" x14ac:dyDescent="0.35">
      <c r="A1213">
        <v>1</v>
      </c>
      <c r="B1213">
        <v>1629351838</v>
      </c>
      <c r="C1213" t="s">
        <v>351</v>
      </c>
      <c r="D1213">
        <v>2020</v>
      </c>
      <c r="E1213">
        <v>14</v>
      </c>
      <c r="F1213">
        <v>14</v>
      </c>
      <c r="G1213">
        <v>14</v>
      </c>
      <c r="H1213">
        <v>48842.5</v>
      </c>
      <c r="I1213" t="str">
        <f>INDEX(T_NPI_REF[Classification],MATCH(T_PROF[[#This Row],[npi_prof_class_Cd]],T_NPI_REF[Code],0))</f>
        <v>Obstetrics &amp; Gynecology</v>
      </c>
      <c r="J1213">
        <f>INDEX(T_NPI_REF[Specialization],MATCH(T_PROF[[#This Row],[npi_prof_class_Cd]],T_NPI_REF[Code],0))</f>
        <v>0</v>
      </c>
    </row>
    <row r="1214" spans="1:10" x14ac:dyDescent="0.35">
      <c r="A1214">
        <v>1</v>
      </c>
      <c r="B1214">
        <v>1932143153</v>
      </c>
      <c r="C1214" t="s">
        <v>367</v>
      </c>
      <c r="D1214">
        <v>2020</v>
      </c>
      <c r="E1214">
        <v>64</v>
      </c>
      <c r="F1214">
        <v>64</v>
      </c>
      <c r="G1214">
        <v>64</v>
      </c>
      <c r="H1214">
        <v>117629.89</v>
      </c>
      <c r="I1214" t="str">
        <f>INDEX(T_NPI_REF[Classification],MATCH(T_PROF[[#This Row],[npi_prof_class_Cd]],T_NPI_REF[Code],0))</f>
        <v>Midwife</v>
      </c>
      <c r="J1214">
        <f>INDEX(T_NPI_REF[Specialization],MATCH(T_PROF[[#This Row],[npi_prof_class_Cd]],T_NPI_REF[Code],0))</f>
        <v>0</v>
      </c>
    </row>
    <row r="1215" spans="1:10" x14ac:dyDescent="0.35">
      <c r="A1215">
        <v>1</v>
      </c>
      <c r="B1215">
        <v>1780022772</v>
      </c>
      <c r="C1215" t="s">
        <v>351</v>
      </c>
      <c r="D1215">
        <v>2020</v>
      </c>
      <c r="E1215">
        <v>18</v>
      </c>
      <c r="F1215">
        <v>18</v>
      </c>
      <c r="G1215">
        <v>12</v>
      </c>
      <c r="H1215">
        <v>23351.279999999999</v>
      </c>
      <c r="I1215" t="str">
        <f>INDEX(T_NPI_REF[Classification],MATCH(T_PROF[[#This Row],[npi_prof_class_Cd]],T_NPI_REF[Code],0))</f>
        <v>Obstetrics &amp; Gynecology</v>
      </c>
      <c r="J1215">
        <f>INDEX(T_NPI_REF[Specialization],MATCH(T_PROF[[#This Row],[npi_prof_class_Cd]],T_NPI_REF[Code],0))</f>
        <v>0</v>
      </c>
    </row>
    <row r="1216" spans="1:10" x14ac:dyDescent="0.35">
      <c r="A1216">
        <v>1</v>
      </c>
      <c r="B1216">
        <v>1033568332</v>
      </c>
      <c r="C1216" t="s">
        <v>352</v>
      </c>
      <c r="D1216">
        <v>2019</v>
      </c>
      <c r="E1216">
        <v>88</v>
      </c>
      <c r="F1216">
        <v>88</v>
      </c>
      <c r="G1216">
        <v>88</v>
      </c>
      <c r="H1216">
        <v>180150.64</v>
      </c>
      <c r="I1216" t="str">
        <f>INDEX(T_NPI_REF[Classification],MATCH(T_PROF[[#This Row],[npi_prof_class_Cd]],T_NPI_REF[Code],0))</f>
        <v>Specialist</v>
      </c>
      <c r="J1216">
        <f>INDEX(T_NPI_REF[Specialization],MATCH(T_PROF[[#This Row],[npi_prof_class_Cd]],T_NPI_REF[Code],0))</f>
        <v>0</v>
      </c>
    </row>
    <row r="1217" spans="1:10" x14ac:dyDescent="0.35">
      <c r="A1217">
        <v>1</v>
      </c>
      <c r="B1217">
        <v>1861568594</v>
      </c>
      <c r="C1217" t="s">
        <v>355</v>
      </c>
      <c r="D1217">
        <v>2020</v>
      </c>
      <c r="E1217">
        <v>93</v>
      </c>
      <c r="F1217">
        <v>93</v>
      </c>
      <c r="G1217">
        <v>93</v>
      </c>
      <c r="H1217">
        <v>157642.91</v>
      </c>
      <c r="I1217" t="str">
        <f>INDEX(T_NPI_REF[Classification],MATCH(T_PROF[[#This Row],[npi_prof_class_Cd]],T_NPI_REF[Code],0))</f>
        <v>Clinic/Center</v>
      </c>
      <c r="J1217" t="str">
        <f>INDEX(T_NPI_REF[Specialization],MATCH(T_PROF[[#This Row],[npi_prof_class_Cd]],T_NPI_REF[Code],0))</f>
        <v>Multi-Specialty</v>
      </c>
    </row>
    <row r="1218" spans="1:10" x14ac:dyDescent="0.35">
      <c r="A1218">
        <v>1</v>
      </c>
      <c r="B1218">
        <v>1205084969</v>
      </c>
      <c r="C1218" t="s">
        <v>351</v>
      </c>
      <c r="D1218">
        <v>2019</v>
      </c>
      <c r="E1218">
        <v>40</v>
      </c>
      <c r="F1218">
        <v>40</v>
      </c>
      <c r="G1218">
        <v>40</v>
      </c>
      <c r="H1218">
        <v>69346.58</v>
      </c>
      <c r="I1218" t="str">
        <f>INDEX(T_NPI_REF[Classification],MATCH(T_PROF[[#This Row],[npi_prof_class_Cd]],T_NPI_REF[Code],0))</f>
        <v>Obstetrics &amp; Gynecology</v>
      </c>
      <c r="J1218">
        <f>INDEX(T_NPI_REF[Specialization],MATCH(T_PROF[[#This Row],[npi_prof_class_Cd]],T_NPI_REF[Code],0))</f>
        <v>0</v>
      </c>
    </row>
    <row r="1219" spans="1:10" x14ac:dyDescent="0.35">
      <c r="A1219">
        <v>1</v>
      </c>
      <c r="B1219">
        <v>1346325230</v>
      </c>
      <c r="C1219" t="s">
        <v>351</v>
      </c>
      <c r="D1219">
        <v>2021</v>
      </c>
      <c r="E1219">
        <v>4</v>
      </c>
      <c r="F1219">
        <v>4</v>
      </c>
      <c r="G1219">
        <v>4</v>
      </c>
      <c r="H1219">
        <v>12000</v>
      </c>
      <c r="I1219" t="str">
        <f>INDEX(T_NPI_REF[Classification],MATCH(T_PROF[[#This Row],[npi_prof_class_Cd]],T_NPI_REF[Code],0))</f>
        <v>Obstetrics &amp; Gynecology</v>
      </c>
      <c r="J1219">
        <f>INDEX(T_NPI_REF[Specialization],MATCH(T_PROF[[#This Row],[npi_prof_class_Cd]],T_NPI_REF[Code],0))</f>
        <v>0</v>
      </c>
    </row>
    <row r="1220" spans="1:10" x14ac:dyDescent="0.35">
      <c r="A1220">
        <v>1</v>
      </c>
      <c r="B1220">
        <v>1558490201</v>
      </c>
      <c r="C1220" t="s">
        <v>355</v>
      </c>
      <c r="D1220">
        <v>2019</v>
      </c>
      <c r="E1220">
        <v>149</v>
      </c>
      <c r="F1220">
        <v>149</v>
      </c>
      <c r="G1220">
        <v>149</v>
      </c>
      <c r="H1220">
        <v>255197.96</v>
      </c>
      <c r="I1220" t="str">
        <f>INDEX(T_NPI_REF[Classification],MATCH(T_PROF[[#This Row],[npi_prof_class_Cd]],T_NPI_REF[Code],0))</f>
        <v>Clinic/Center</v>
      </c>
      <c r="J1220" t="str">
        <f>INDEX(T_NPI_REF[Specialization],MATCH(T_PROF[[#This Row],[npi_prof_class_Cd]],T_NPI_REF[Code],0))</f>
        <v>Multi-Specialty</v>
      </c>
    </row>
    <row r="1221" spans="1:10" x14ac:dyDescent="0.35">
      <c r="A1221">
        <v>0</v>
      </c>
      <c r="B1221">
        <v>1942576459</v>
      </c>
      <c r="C1221" t="s">
        <v>351</v>
      </c>
      <c r="D1221">
        <v>2020</v>
      </c>
      <c r="E1221">
        <v>1</v>
      </c>
      <c r="F1221">
        <v>1</v>
      </c>
      <c r="G1221">
        <v>1</v>
      </c>
      <c r="H1221">
        <v>1720.75</v>
      </c>
      <c r="I1221" t="str">
        <f>INDEX(T_NPI_REF[Classification],MATCH(T_PROF[[#This Row],[npi_prof_class_Cd]],T_NPI_REF[Code],0))</f>
        <v>Obstetrics &amp; Gynecology</v>
      </c>
      <c r="J1221">
        <f>INDEX(T_NPI_REF[Specialization],MATCH(T_PROF[[#This Row],[npi_prof_class_Cd]],T_NPI_REF[Code],0))</f>
        <v>0</v>
      </c>
    </row>
    <row r="1222" spans="1:10" x14ac:dyDescent="0.35">
      <c r="A1222">
        <v>1</v>
      </c>
      <c r="B1222">
        <v>1407826043</v>
      </c>
      <c r="C1222" t="s">
        <v>351</v>
      </c>
      <c r="D1222">
        <v>2020</v>
      </c>
      <c r="E1222">
        <v>9</v>
      </c>
      <c r="F1222">
        <v>9</v>
      </c>
      <c r="G1222">
        <v>9</v>
      </c>
      <c r="H1222">
        <v>31395</v>
      </c>
      <c r="I1222" t="str">
        <f>INDEX(T_NPI_REF[Classification],MATCH(T_PROF[[#This Row],[npi_prof_class_Cd]],T_NPI_REF[Code],0))</f>
        <v>Obstetrics &amp; Gynecology</v>
      </c>
      <c r="J1222">
        <f>INDEX(T_NPI_REF[Specialization],MATCH(T_PROF[[#This Row],[npi_prof_class_Cd]],T_NPI_REF[Code],0))</f>
        <v>0</v>
      </c>
    </row>
    <row r="1223" spans="1:10" x14ac:dyDescent="0.35">
      <c r="A1223">
        <v>1</v>
      </c>
      <c r="B1223">
        <v>1316924913</v>
      </c>
      <c r="C1223" t="s">
        <v>380</v>
      </c>
      <c r="D1223">
        <v>2020</v>
      </c>
      <c r="E1223">
        <v>17</v>
      </c>
      <c r="F1223">
        <v>17</v>
      </c>
      <c r="G1223">
        <v>17</v>
      </c>
      <c r="H1223">
        <v>35493.449999999997</v>
      </c>
      <c r="I1223" t="str">
        <f>INDEX(T_NPI_REF[Classification],MATCH(T_PROF[[#This Row],[npi_prof_class_Cd]],T_NPI_REF[Code],0))</f>
        <v>General Acute Care Hospital</v>
      </c>
      <c r="J1223" t="str">
        <f>INDEX(T_NPI_REF[Specialization],MATCH(T_PROF[[#This Row],[npi_prof_class_Cd]],T_NPI_REF[Code],0))</f>
        <v>Rural</v>
      </c>
    </row>
    <row r="1224" spans="1:10" x14ac:dyDescent="0.35">
      <c r="A1224">
        <v>0</v>
      </c>
      <c r="B1224">
        <v>1619258381</v>
      </c>
      <c r="C1224" t="s">
        <v>351</v>
      </c>
      <c r="D1224">
        <v>2019</v>
      </c>
      <c r="E1224">
        <v>1</v>
      </c>
      <c r="F1224">
        <v>1</v>
      </c>
      <c r="G1224">
        <v>1</v>
      </c>
      <c r="H1224">
        <v>1720.75</v>
      </c>
      <c r="I1224" t="str">
        <f>INDEX(T_NPI_REF[Classification],MATCH(T_PROF[[#This Row],[npi_prof_class_Cd]],T_NPI_REF[Code],0))</f>
        <v>Obstetrics &amp; Gynecology</v>
      </c>
      <c r="J1224">
        <f>INDEX(T_NPI_REF[Specialization],MATCH(T_PROF[[#This Row],[npi_prof_class_Cd]],T_NPI_REF[Code],0))</f>
        <v>0</v>
      </c>
    </row>
    <row r="1225" spans="1:10" x14ac:dyDescent="0.35">
      <c r="A1225">
        <v>0</v>
      </c>
      <c r="B1225">
        <v>1730486945</v>
      </c>
      <c r="C1225" t="s">
        <v>351</v>
      </c>
      <c r="D1225">
        <v>2020</v>
      </c>
      <c r="E1225">
        <v>2</v>
      </c>
      <c r="F1225">
        <v>2</v>
      </c>
      <c r="G1225">
        <v>2</v>
      </c>
      <c r="H1225">
        <v>1720.75</v>
      </c>
      <c r="I1225" t="str">
        <f>INDEX(T_NPI_REF[Classification],MATCH(T_PROF[[#This Row],[npi_prof_class_Cd]],T_NPI_REF[Code],0))</f>
        <v>Obstetrics &amp; Gynecology</v>
      </c>
      <c r="J1225">
        <f>INDEX(T_NPI_REF[Specialization],MATCH(T_PROF[[#This Row],[npi_prof_class_Cd]],T_NPI_REF[Code],0))</f>
        <v>0</v>
      </c>
    </row>
    <row r="1226" spans="1:10" x14ac:dyDescent="0.35">
      <c r="A1226">
        <v>1</v>
      </c>
      <c r="B1226">
        <v>1538113873</v>
      </c>
      <c r="C1226" t="s">
        <v>351</v>
      </c>
      <c r="D1226">
        <v>2021</v>
      </c>
      <c r="E1226">
        <v>7</v>
      </c>
      <c r="F1226">
        <v>7</v>
      </c>
      <c r="G1226">
        <v>6</v>
      </c>
      <c r="H1226">
        <v>12045.25</v>
      </c>
      <c r="I1226" t="str">
        <f>INDEX(T_NPI_REF[Classification],MATCH(T_PROF[[#This Row],[npi_prof_class_Cd]],T_NPI_REF[Code],0))</f>
        <v>Obstetrics &amp; Gynecology</v>
      </c>
      <c r="J1226">
        <f>INDEX(T_NPI_REF[Specialization],MATCH(T_PROF[[#This Row],[npi_prof_class_Cd]],T_NPI_REF[Code],0))</f>
        <v>0</v>
      </c>
    </row>
    <row r="1227" spans="1:10" x14ac:dyDescent="0.35">
      <c r="A1227">
        <v>1</v>
      </c>
      <c r="B1227">
        <v>1730123951</v>
      </c>
      <c r="C1227" t="s">
        <v>351</v>
      </c>
      <c r="D1227">
        <v>2020</v>
      </c>
      <c r="E1227">
        <v>1</v>
      </c>
      <c r="F1227">
        <v>1</v>
      </c>
      <c r="G1227">
        <v>1</v>
      </c>
      <c r="H1227">
        <v>2009.72</v>
      </c>
      <c r="I1227" t="str">
        <f>INDEX(T_NPI_REF[Classification],MATCH(T_PROF[[#This Row],[npi_prof_class_Cd]],T_NPI_REF[Code],0))</f>
        <v>Obstetrics &amp; Gynecology</v>
      </c>
      <c r="J1227">
        <f>INDEX(T_NPI_REF[Specialization],MATCH(T_PROF[[#This Row],[npi_prof_class_Cd]],T_NPI_REF[Code],0))</f>
        <v>0</v>
      </c>
    </row>
    <row r="1228" spans="1:10" x14ac:dyDescent="0.35">
      <c r="A1228">
        <v>1</v>
      </c>
      <c r="B1228">
        <v>1659433217</v>
      </c>
      <c r="C1228" t="s">
        <v>376</v>
      </c>
      <c r="D1228">
        <v>2019</v>
      </c>
      <c r="E1228">
        <v>6</v>
      </c>
      <c r="F1228">
        <v>6</v>
      </c>
      <c r="G1228">
        <v>6</v>
      </c>
      <c r="H1228">
        <v>8115.08</v>
      </c>
      <c r="I1228" t="str">
        <f>INDEX(T_NPI_REF[Classification],MATCH(T_PROF[[#This Row],[npi_prof_class_Cd]],T_NPI_REF[Code],0))</f>
        <v>Surgery</v>
      </c>
      <c r="J1228">
        <f>INDEX(T_NPI_REF[Specialization],MATCH(T_PROF[[#This Row],[npi_prof_class_Cd]],T_NPI_REF[Code],0))</f>
        <v>0</v>
      </c>
    </row>
    <row r="1229" spans="1:10" x14ac:dyDescent="0.35">
      <c r="A1229">
        <v>1</v>
      </c>
      <c r="B1229">
        <v>1063790608</v>
      </c>
      <c r="C1229" t="s">
        <v>361</v>
      </c>
      <c r="D1229">
        <v>2020</v>
      </c>
      <c r="E1229">
        <v>13</v>
      </c>
      <c r="F1229">
        <v>13</v>
      </c>
      <c r="G1229">
        <v>13</v>
      </c>
      <c r="H1229">
        <v>25534.86</v>
      </c>
      <c r="I1229" t="str">
        <f>INDEX(T_NPI_REF[Classification],MATCH(T_PROF[[#This Row],[npi_prof_class_Cd]],T_NPI_REF[Code],0))</f>
        <v>Family Medicine</v>
      </c>
      <c r="J1229">
        <f>INDEX(T_NPI_REF[Specialization],MATCH(T_PROF[[#This Row],[npi_prof_class_Cd]],T_NPI_REF[Code],0))</f>
        <v>0</v>
      </c>
    </row>
    <row r="1230" spans="1:10" x14ac:dyDescent="0.35">
      <c r="A1230">
        <v>0</v>
      </c>
      <c r="B1230">
        <v>1043201973</v>
      </c>
      <c r="C1230" t="s">
        <v>351</v>
      </c>
      <c r="D1230">
        <v>2019</v>
      </c>
      <c r="E1230">
        <v>3</v>
      </c>
      <c r="F1230">
        <v>3</v>
      </c>
      <c r="G1230">
        <v>3</v>
      </c>
      <c r="H1230">
        <v>3441.5</v>
      </c>
      <c r="I1230" t="str">
        <f>INDEX(T_NPI_REF[Classification],MATCH(T_PROF[[#This Row],[npi_prof_class_Cd]],T_NPI_REF[Code],0))</f>
        <v>Obstetrics &amp; Gynecology</v>
      </c>
      <c r="J1230">
        <f>INDEX(T_NPI_REF[Specialization],MATCH(T_PROF[[#This Row],[npi_prof_class_Cd]],T_NPI_REF[Code],0))</f>
        <v>0</v>
      </c>
    </row>
    <row r="1231" spans="1:10" x14ac:dyDescent="0.35">
      <c r="A1231">
        <v>0</v>
      </c>
      <c r="B1231">
        <v>1881767622</v>
      </c>
      <c r="C1231" t="s">
        <v>351</v>
      </c>
      <c r="D1231">
        <v>2021</v>
      </c>
      <c r="E1231">
        <v>2</v>
      </c>
      <c r="F1231">
        <v>2</v>
      </c>
      <c r="G1231">
        <v>2</v>
      </c>
      <c r="H1231">
        <v>3441.5</v>
      </c>
      <c r="I1231" t="str">
        <f>INDEX(T_NPI_REF[Classification],MATCH(T_PROF[[#This Row],[npi_prof_class_Cd]],T_NPI_REF[Code],0))</f>
        <v>Obstetrics &amp; Gynecology</v>
      </c>
      <c r="J1231">
        <f>INDEX(T_NPI_REF[Specialization],MATCH(T_PROF[[#This Row],[npi_prof_class_Cd]],T_NPI_REF[Code],0))</f>
        <v>0</v>
      </c>
    </row>
    <row r="1232" spans="1:10" x14ac:dyDescent="0.35">
      <c r="A1232">
        <v>1</v>
      </c>
      <c r="B1232">
        <v>1851564637</v>
      </c>
      <c r="C1232" t="s">
        <v>2986</v>
      </c>
      <c r="D1232">
        <v>2021</v>
      </c>
      <c r="E1232">
        <v>3</v>
      </c>
      <c r="F1232">
        <v>3</v>
      </c>
      <c r="G1232">
        <v>3</v>
      </c>
      <c r="H1232">
        <v>3709.96</v>
      </c>
      <c r="I1232" t="str">
        <f>INDEX(T_NPI_REF[Classification],MATCH(T_PROF[[#This Row],[npi_prof_class_Cd]],T_NPI_REF[Code],0))</f>
        <v>Clinic/Center</v>
      </c>
      <c r="J1232" t="str">
        <f>INDEX(T_NPI_REF[Specialization],MATCH(T_PROF[[#This Row],[npi_prof_class_Cd]],T_NPI_REF[Code],0))</f>
        <v>Ambulatory Surgical</v>
      </c>
    </row>
    <row r="1233" spans="1:10" x14ac:dyDescent="0.35">
      <c r="A1233">
        <v>0</v>
      </c>
      <c r="B1233">
        <v>1700856622</v>
      </c>
      <c r="C1233" t="s">
        <v>351</v>
      </c>
      <c r="D1233">
        <v>2021</v>
      </c>
      <c r="E1233">
        <v>1</v>
      </c>
      <c r="F1233">
        <v>1</v>
      </c>
      <c r="G1233">
        <v>1</v>
      </c>
      <c r="H1233">
        <v>0</v>
      </c>
      <c r="I1233" t="str">
        <f>INDEX(T_NPI_REF[Classification],MATCH(T_PROF[[#This Row],[npi_prof_class_Cd]],T_NPI_REF[Code],0))</f>
        <v>Obstetrics &amp; Gynecology</v>
      </c>
      <c r="J1233">
        <f>INDEX(T_NPI_REF[Specialization],MATCH(T_PROF[[#This Row],[npi_prof_class_Cd]],T_NPI_REF[Code],0))</f>
        <v>0</v>
      </c>
    </row>
    <row r="1234" spans="1:10" x14ac:dyDescent="0.35">
      <c r="A1234">
        <v>1</v>
      </c>
      <c r="B1234">
        <v>1801983788</v>
      </c>
      <c r="C1234" t="s">
        <v>351</v>
      </c>
      <c r="D1234">
        <v>2021</v>
      </c>
      <c r="E1234">
        <v>51</v>
      </c>
      <c r="F1234">
        <v>51</v>
      </c>
      <c r="G1234">
        <v>51</v>
      </c>
      <c r="H1234">
        <v>93179.839999999997</v>
      </c>
      <c r="I1234" t="str">
        <f>INDEX(T_NPI_REF[Classification],MATCH(T_PROF[[#This Row],[npi_prof_class_Cd]],T_NPI_REF[Code],0))</f>
        <v>Obstetrics &amp; Gynecology</v>
      </c>
      <c r="J1234">
        <f>INDEX(T_NPI_REF[Specialization],MATCH(T_PROF[[#This Row],[npi_prof_class_Cd]],T_NPI_REF[Code],0))</f>
        <v>0</v>
      </c>
    </row>
    <row r="1235" spans="1:10" x14ac:dyDescent="0.35">
      <c r="A1235">
        <v>0</v>
      </c>
      <c r="B1235">
        <v>1619110244</v>
      </c>
      <c r="C1235" t="s">
        <v>351</v>
      </c>
      <c r="D1235">
        <v>2021</v>
      </c>
      <c r="E1235">
        <v>1</v>
      </c>
      <c r="F1235">
        <v>1</v>
      </c>
      <c r="G1235">
        <v>1</v>
      </c>
      <c r="H1235">
        <v>1720.75</v>
      </c>
      <c r="I1235" t="str">
        <f>INDEX(T_NPI_REF[Classification],MATCH(T_PROF[[#This Row],[npi_prof_class_Cd]],T_NPI_REF[Code],0))</f>
        <v>Obstetrics &amp; Gynecology</v>
      </c>
      <c r="J1235">
        <f>INDEX(T_NPI_REF[Specialization],MATCH(T_PROF[[#This Row],[npi_prof_class_Cd]],T_NPI_REF[Code],0))</f>
        <v>0</v>
      </c>
    </row>
    <row r="1236" spans="1:10" x14ac:dyDescent="0.35">
      <c r="A1236">
        <v>1</v>
      </c>
      <c r="B1236">
        <v>1437229945</v>
      </c>
      <c r="C1236" t="s">
        <v>351</v>
      </c>
      <c r="D1236">
        <v>2019</v>
      </c>
      <c r="E1236">
        <v>141</v>
      </c>
      <c r="F1236">
        <v>141</v>
      </c>
      <c r="G1236">
        <v>127</v>
      </c>
      <c r="H1236">
        <v>204794.32</v>
      </c>
      <c r="I1236" t="str">
        <f>INDEX(T_NPI_REF[Classification],MATCH(T_PROF[[#This Row],[npi_prof_class_Cd]],T_NPI_REF[Code],0))</f>
        <v>Obstetrics &amp; Gynecology</v>
      </c>
      <c r="J1236">
        <f>INDEX(T_NPI_REF[Specialization],MATCH(T_PROF[[#This Row],[npi_prof_class_Cd]],T_NPI_REF[Code],0))</f>
        <v>0</v>
      </c>
    </row>
    <row r="1237" spans="1:10" x14ac:dyDescent="0.35">
      <c r="A1237">
        <v>0</v>
      </c>
      <c r="B1237">
        <v>1558387100</v>
      </c>
      <c r="C1237" t="s">
        <v>351</v>
      </c>
      <c r="D1237">
        <v>2020</v>
      </c>
      <c r="E1237">
        <v>1</v>
      </c>
      <c r="F1237">
        <v>1</v>
      </c>
      <c r="G1237">
        <v>1</v>
      </c>
      <c r="H1237">
        <v>0</v>
      </c>
      <c r="I1237" t="str">
        <f>INDEX(T_NPI_REF[Classification],MATCH(T_PROF[[#This Row],[npi_prof_class_Cd]],T_NPI_REF[Code],0))</f>
        <v>Obstetrics &amp; Gynecology</v>
      </c>
      <c r="J1237">
        <f>INDEX(T_NPI_REF[Specialization],MATCH(T_PROF[[#This Row],[npi_prof_class_Cd]],T_NPI_REF[Code],0))</f>
        <v>0</v>
      </c>
    </row>
    <row r="1238" spans="1:10" x14ac:dyDescent="0.35">
      <c r="A1238">
        <v>0</v>
      </c>
      <c r="B1238">
        <v>1770510612</v>
      </c>
      <c r="C1238" t="s">
        <v>351</v>
      </c>
      <c r="D1238">
        <v>2021</v>
      </c>
      <c r="E1238">
        <v>2</v>
      </c>
      <c r="F1238">
        <v>2</v>
      </c>
      <c r="G1238">
        <v>2</v>
      </c>
      <c r="H1238">
        <v>1556.15</v>
      </c>
      <c r="I1238" t="str">
        <f>INDEX(T_NPI_REF[Classification],MATCH(T_PROF[[#This Row],[npi_prof_class_Cd]],T_NPI_REF[Code],0))</f>
        <v>Obstetrics &amp; Gynecology</v>
      </c>
      <c r="J1238">
        <f>INDEX(T_NPI_REF[Specialization],MATCH(T_PROF[[#This Row],[npi_prof_class_Cd]],T_NPI_REF[Code],0))</f>
        <v>0</v>
      </c>
    </row>
    <row r="1239" spans="1:10" x14ac:dyDescent="0.35">
      <c r="A1239">
        <v>1</v>
      </c>
      <c r="B1239">
        <v>1710123849</v>
      </c>
      <c r="C1239" t="s">
        <v>357</v>
      </c>
      <c r="D1239">
        <v>2019</v>
      </c>
      <c r="E1239">
        <v>12</v>
      </c>
      <c r="F1239">
        <v>12</v>
      </c>
      <c r="G1239">
        <v>12</v>
      </c>
      <c r="H1239">
        <v>52800</v>
      </c>
      <c r="I1239" t="str">
        <f>INDEX(T_NPI_REF[Classification],MATCH(T_PROF[[#This Row],[npi_prof_class_Cd]],T_NPI_REF[Code],0))</f>
        <v>Advanced Practice Midwife</v>
      </c>
      <c r="J1239">
        <f>INDEX(T_NPI_REF[Specialization],MATCH(T_PROF[[#This Row],[npi_prof_class_Cd]],T_NPI_REF[Code],0))</f>
        <v>0</v>
      </c>
    </row>
    <row r="1240" spans="1:10" x14ac:dyDescent="0.35">
      <c r="A1240">
        <v>0</v>
      </c>
      <c r="B1240">
        <v>1184041030</v>
      </c>
      <c r="C1240" t="s">
        <v>351</v>
      </c>
      <c r="D1240">
        <v>2020</v>
      </c>
      <c r="E1240">
        <v>1</v>
      </c>
      <c r="F1240">
        <v>1</v>
      </c>
      <c r="G1240">
        <v>1</v>
      </c>
      <c r="H1240">
        <v>0</v>
      </c>
      <c r="I1240" t="str">
        <f>INDEX(T_NPI_REF[Classification],MATCH(T_PROF[[#This Row],[npi_prof_class_Cd]],T_NPI_REF[Code],0))</f>
        <v>Obstetrics &amp; Gynecology</v>
      </c>
      <c r="J1240">
        <f>INDEX(T_NPI_REF[Specialization],MATCH(T_PROF[[#This Row],[npi_prof_class_Cd]],T_NPI_REF[Code],0))</f>
        <v>0</v>
      </c>
    </row>
    <row r="1241" spans="1:10" x14ac:dyDescent="0.35">
      <c r="A1241">
        <v>0</v>
      </c>
      <c r="B1241">
        <v>1518163419</v>
      </c>
      <c r="C1241" t="s">
        <v>351</v>
      </c>
      <c r="D1241">
        <v>2019</v>
      </c>
      <c r="E1241">
        <v>1</v>
      </c>
      <c r="F1241">
        <v>1</v>
      </c>
      <c r="G1241">
        <v>1</v>
      </c>
      <c r="H1241">
        <v>1122</v>
      </c>
      <c r="I1241" t="str">
        <f>INDEX(T_NPI_REF[Classification],MATCH(T_PROF[[#This Row],[npi_prof_class_Cd]],T_NPI_REF[Code],0))</f>
        <v>Obstetrics &amp; Gynecology</v>
      </c>
      <c r="J1241">
        <f>INDEX(T_NPI_REF[Specialization],MATCH(T_PROF[[#This Row],[npi_prof_class_Cd]],T_NPI_REF[Code],0))</f>
        <v>0</v>
      </c>
    </row>
    <row r="1242" spans="1:10" x14ac:dyDescent="0.35">
      <c r="A1242">
        <v>1</v>
      </c>
      <c r="B1242">
        <v>1477611572</v>
      </c>
      <c r="C1242" t="s">
        <v>351</v>
      </c>
      <c r="D1242">
        <v>2019</v>
      </c>
      <c r="E1242">
        <v>2</v>
      </c>
      <c r="F1242">
        <v>2</v>
      </c>
      <c r="G1242">
        <v>2</v>
      </c>
      <c r="H1242">
        <v>1720.75</v>
      </c>
      <c r="I1242" t="str">
        <f>INDEX(T_NPI_REF[Classification],MATCH(T_PROF[[#This Row],[npi_prof_class_Cd]],T_NPI_REF[Code],0))</f>
        <v>Obstetrics &amp; Gynecology</v>
      </c>
      <c r="J1242">
        <f>INDEX(T_NPI_REF[Specialization],MATCH(T_PROF[[#This Row],[npi_prof_class_Cd]],T_NPI_REF[Code],0))</f>
        <v>0</v>
      </c>
    </row>
    <row r="1243" spans="1:10" x14ac:dyDescent="0.35">
      <c r="A1243">
        <v>0</v>
      </c>
      <c r="B1243">
        <v>1144555889</v>
      </c>
      <c r="C1243" t="s">
        <v>357</v>
      </c>
      <c r="D1243">
        <v>2019</v>
      </c>
      <c r="E1243">
        <v>1</v>
      </c>
      <c r="F1243">
        <v>1</v>
      </c>
      <c r="G1243">
        <v>1</v>
      </c>
      <c r="H1243">
        <v>1462.64</v>
      </c>
      <c r="I1243" t="str">
        <f>INDEX(T_NPI_REF[Classification],MATCH(T_PROF[[#This Row],[npi_prof_class_Cd]],T_NPI_REF[Code],0))</f>
        <v>Advanced Practice Midwife</v>
      </c>
      <c r="J1243">
        <f>INDEX(T_NPI_REF[Specialization],MATCH(T_PROF[[#This Row],[npi_prof_class_Cd]],T_NPI_REF[Code],0))</f>
        <v>0</v>
      </c>
    </row>
    <row r="1244" spans="1:10" x14ac:dyDescent="0.35">
      <c r="A1244">
        <v>0</v>
      </c>
      <c r="B1244">
        <v>1801082110</v>
      </c>
      <c r="C1244" t="s">
        <v>357</v>
      </c>
      <c r="D1244">
        <v>2020</v>
      </c>
      <c r="E1244">
        <v>2</v>
      </c>
      <c r="F1244">
        <v>2</v>
      </c>
      <c r="G1244">
        <v>2</v>
      </c>
      <c r="H1244">
        <v>2925.28</v>
      </c>
      <c r="I1244" t="str">
        <f>INDEX(T_NPI_REF[Classification],MATCH(T_PROF[[#This Row],[npi_prof_class_Cd]],T_NPI_REF[Code],0))</f>
        <v>Advanced Practice Midwife</v>
      </c>
      <c r="J1244">
        <f>INDEX(T_NPI_REF[Specialization],MATCH(T_PROF[[#This Row],[npi_prof_class_Cd]],T_NPI_REF[Code],0))</f>
        <v>0</v>
      </c>
    </row>
    <row r="1245" spans="1:10" x14ac:dyDescent="0.35">
      <c r="A1245">
        <v>0</v>
      </c>
      <c r="B1245">
        <v>1033475645</v>
      </c>
      <c r="C1245" t="s">
        <v>351</v>
      </c>
      <c r="D1245">
        <v>2021</v>
      </c>
      <c r="E1245">
        <v>1</v>
      </c>
      <c r="F1245">
        <v>1</v>
      </c>
      <c r="G1245">
        <v>1</v>
      </c>
      <c r="H1245">
        <v>0</v>
      </c>
      <c r="I1245" t="str">
        <f>INDEX(T_NPI_REF[Classification],MATCH(T_PROF[[#This Row],[npi_prof_class_Cd]],T_NPI_REF[Code],0))</f>
        <v>Obstetrics &amp; Gynecology</v>
      </c>
      <c r="J1245">
        <f>INDEX(T_NPI_REF[Specialization],MATCH(T_PROF[[#This Row],[npi_prof_class_Cd]],T_NPI_REF[Code],0))</f>
        <v>0</v>
      </c>
    </row>
    <row r="1246" spans="1:10" x14ac:dyDescent="0.35">
      <c r="A1246">
        <v>0</v>
      </c>
      <c r="B1246">
        <v>1255627014</v>
      </c>
      <c r="C1246" t="s">
        <v>351</v>
      </c>
      <c r="D1246">
        <v>2021</v>
      </c>
      <c r="E1246">
        <v>2</v>
      </c>
      <c r="F1246">
        <v>2</v>
      </c>
      <c r="G1246">
        <v>2</v>
      </c>
      <c r="H1246">
        <v>100</v>
      </c>
      <c r="I1246" t="str">
        <f>INDEX(T_NPI_REF[Classification],MATCH(T_PROF[[#This Row],[npi_prof_class_Cd]],T_NPI_REF[Code],0))</f>
        <v>Obstetrics &amp; Gynecology</v>
      </c>
      <c r="J1246">
        <f>INDEX(T_NPI_REF[Specialization],MATCH(T_PROF[[#This Row],[npi_prof_class_Cd]],T_NPI_REF[Code],0))</f>
        <v>0</v>
      </c>
    </row>
    <row r="1247" spans="1:10" x14ac:dyDescent="0.35">
      <c r="A1247">
        <v>1</v>
      </c>
      <c r="B1247">
        <v>1154431021</v>
      </c>
      <c r="C1247" t="s">
        <v>352</v>
      </c>
      <c r="D1247">
        <v>2020</v>
      </c>
      <c r="E1247">
        <v>9</v>
      </c>
      <c r="F1247">
        <v>9</v>
      </c>
      <c r="G1247">
        <v>9</v>
      </c>
      <c r="H1247">
        <v>17585.759999999998</v>
      </c>
      <c r="I1247" t="str">
        <f>INDEX(T_NPI_REF[Classification],MATCH(T_PROF[[#This Row],[npi_prof_class_Cd]],T_NPI_REF[Code],0))</f>
        <v>Specialist</v>
      </c>
      <c r="J1247">
        <f>INDEX(T_NPI_REF[Specialization],MATCH(T_PROF[[#This Row],[npi_prof_class_Cd]],T_NPI_REF[Code],0))</f>
        <v>0</v>
      </c>
    </row>
    <row r="1248" spans="1:10" x14ac:dyDescent="0.35">
      <c r="A1248">
        <v>0</v>
      </c>
      <c r="B1248">
        <v>1881616217</v>
      </c>
      <c r="C1248" t="s">
        <v>351</v>
      </c>
      <c r="D1248">
        <v>2020</v>
      </c>
      <c r="E1248">
        <v>3</v>
      </c>
      <c r="F1248">
        <v>3</v>
      </c>
      <c r="G1248">
        <v>3</v>
      </c>
      <c r="H1248">
        <v>3796.43</v>
      </c>
      <c r="I1248" t="str">
        <f>INDEX(T_NPI_REF[Classification],MATCH(T_PROF[[#This Row],[npi_prof_class_Cd]],T_NPI_REF[Code],0))</f>
        <v>Obstetrics &amp; Gynecology</v>
      </c>
      <c r="J1248">
        <f>INDEX(T_NPI_REF[Specialization],MATCH(T_PROF[[#This Row],[npi_prof_class_Cd]],T_NPI_REF[Code],0))</f>
        <v>0</v>
      </c>
    </row>
    <row r="1249" spans="1:10" x14ac:dyDescent="0.35">
      <c r="A1249">
        <v>0</v>
      </c>
      <c r="B1249">
        <v>1225006182</v>
      </c>
      <c r="C1249" t="s">
        <v>356</v>
      </c>
      <c r="D1249">
        <v>2021</v>
      </c>
      <c r="E1249">
        <v>1</v>
      </c>
      <c r="F1249">
        <v>1</v>
      </c>
      <c r="G1249">
        <v>1</v>
      </c>
      <c r="H1249">
        <v>1720.75</v>
      </c>
      <c r="I1249" t="str">
        <f>INDEX(T_NPI_REF[Classification],MATCH(T_PROF[[#This Row],[npi_prof_class_Cd]],T_NPI_REF[Code],0))</f>
        <v>Obstetrics &amp; Gynecology</v>
      </c>
      <c r="J1249" t="str">
        <f>INDEX(T_NPI_REF[Specialization],MATCH(T_PROF[[#This Row],[npi_prof_class_Cd]],T_NPI_REF[Code],0))</f>
        <v>Maternal &amp; Fetal Medicine</v>
      </c>
    </row>
    <row r="1250" spans="1:10" x14ac:dyDescent="0.35">
      <c r="A1250">
        <v>0</v>
      </c>
      <c r="B1250">
        <v>1245321769</v>
      </c>
      <c r="C1250" t="s">
        <v>351</v>
      </c>
      <c r="D1250">
        <v>2019</v>
      </c>
      <c r="E1250">
        <v>1</v>
      </c>
      <c r="F1250">
        <v>1</v>
      </c>
      <c r="G1250">
        <v>1</v>
      </c>
      <c r="H1250">
        <v>430.19</v>
      </c>
      <c r="I1250" t="str">
        <f>INDEX(T_NPI_REF[Classification],MATCH(T_PROF[[#This Row],[npi_prof_class_Cd]],T_NPI_REF[Code],0))</f>
        <v>Obstetrics &amp; Gynecology</v>
      </c>
      <c r="J1250">
        <f>INDEX(T_NPI_REF[Specialization],MATCH(T_PROF[[#This Row],[npi_prof_class_Cd]],T_NPI_REF[Code],0))</f>
        <v>0</v>
      </c>
    </row>
    <row r="1251" spans="1:10" x14ac:dyDescent="0.35">
      <c r="A1251">
        <v>0</v>
      </c>
      <c r="B1251">
        <v>1841573573</v>
      </c>
      <c r="C1251" t="s">
        <v>351</v>
      </c>
      <c r="D1251">
        <v>2020</v>
      </c>
      <c r="E1251">
        <v>1</v>
      </c>
      <c r="F1251">
        <v>1</v>
      </c>
      <c r="G1251">
        <v>1</v>
      </c>
      <c r="H1251">
        <v>0</v>
      </c>
      <c r="I1251" t="str">
        <f>INDEX(T_NPI_REF[Classification],MATCH(T_PROF[[#This Row],[npi_prof_class_Cd]],T_NPI_REF[Code],0))</f>
        <v>Obstetrics &amp; Gynecology</v>
      </c>
      <c r="J1251">
        <f>INDEX(T_NPI_REF[Specialization],MATCH(T_PROF[[#This Row],[npi_prof_class_Cd]],T_NPI_REF[Code],0))</f>
        <v>0</v>
      </c>
    </row>
    <row r="1252" spans="1:10" x14ac:dyDescent="0.35">
      <c r="A1252">
        <v>0</v>
      </c>
      <c r="B1252">
        <v>1386614436</v>
      </c>
      <c r="C1252" t="s">
        <v>351</v>
      </c>
      <c r="D1252">
        <v>2020</v>
      </c>
      <c r="E1252">
        <v>4</v>
      </c>
      <c r="F1252">
        <v>4</v>
      </c>
      <c r="G1252">
        <v>4</v>
      </c>
      <c r="H1252">
        <v>1720.75</v>
      </c>
      <c r="I1252" t="str">
        <f>INDEX(T_NPI_REF[Classification],MATCH(T_PROF[[#This Row],[npi_prof_class_Cd]],T_NPI_REF[Code],0))</f>
        <v>Obstetrics &amp; Gynecology</v>
      </c>
      <c r="J1252">
        <f>INDEX(T_NPI_REF[Specialization],MATCH(T_PROF[[#This Row],[npi_prof_class_Cd]],T_NPI_REF[Code],0))</f>
        <v>0</v>
      </c>
    </row>
    <row r="1253" spans="1:10" x14ac:dyDescent="0.35">
      <c r="A1253">
        <v>1</v>
      </c>
      <c r="B1253">
        <v>1437444650</v>
      </c>
      <c r="C1253" t="s">
        <v>351</v>
      </c>
      <c r="D1253">
        <v>2019</v>
      </c>
      <c r="E1253">
        <v>2</v>
      </c>
      <c r="F1253">
        <v>2</v>
      </c>
      <c r="G1253">
        <v>1</v>
      </c>
      <c r="H1253">
        <v>0</v>
      </c>
      <c r="I1253" t="str">
        <f>INDEX(T_NPI_REF[Classification],MATCH(T_PROF[[#This Row],[npi_prof_class_Cd]],T_NPI_REF[Code],0))</f>
        <v>Obstetrics &amp; Gynecology</v>
      </c>
      <c r="J1253">
        <f>INDEX(T_NPI_REF[Specialization],MATCH(T_PROF[[#This Row],[npi_prof_class_Cd]],T_NPI_REF[Code],0))</f>
        <v>0</v>
      </c>
    </row>
    <row r="1254" spans="1:10" x14ac:dyDescent="0.35">
      <c r="A1254">
        <v>1</v>
      </c>
      <c r="B1254">
        <v>1003850975</v>
      </c>
      <c r="C1254" t="s">
        <v>356</v>
      </c>
      <c r="D1254">
        <v>2021</v>
      </c>
      <c r="E1254">
        <v>3</v>
      </c>
      <c r="F1254">
        <v>3</v>
      </c>
      <c r="G1254">
        <v>3</v>
      </c>
      <c r="H1254">
        <v>6040.98</v>
      </c>
      <c r="I1254" t="str">
        <f>INDEX(T_NPI_REF[Classification],MATCH(T_PROF[[#This Row],[npi_prof_class_Cd]],T_NPI_REF[Code],0))</f>
        <v>Obstetrics &amp; Gynecology</v>
      </c>
      <c r="J1254" t="str">
        <f>INDEX(T_NPI_REF[Specialization],MATCH(T_PROF[[#This Row],[npi_prof_class_Cd]],T_NPI_REF[Code],0))</f>
        <v>Maternal &amp; Fetal Medicine</v>
      </c>
    </row>
    <row r="1255" spans="1:10" x14ac:dyDescent="0.35">
      <c r="A1255">
        <v>0</v>
      </c>
      <c r="B1255">
        <v>1689233173</v>
      </c>
      <c r="C1255" t="s">
        <v>357</v>
      </c>
      <c r="D1255">
        <v>2019</v>
      </c>
      <c r="E1255">
        <v>1</v>
      </c>
      <c r="F1255">
        <v>1</v>
      </c>
      <c r="G1255">
        <v>1</v>
      </c>
      <c r="H1255">
        <v>0</v>
      </c>
      <c r="I1255" t="str">
        <f>INDEX(T_NPI_REF[Classification],MATCH(T_PROF[[#This Row],[npi_prof_class_Cd]],T_NPI_REF[Code],0))</f>
        <v>Advanced Practice Midwife</v>
      </c>
      <c r="J1255">
        <f>INDEX(T_NPI_REF[Specialization],MATCH(T_PROF[[#This Row],[npi_prof_class_Cd]],T_NPI_REF[Code],0))</f>
        <v>0</v>
      </c>
    </row>
    <row r="1256" spans="1:10" x14ac:dyDescent="0.35">
      <c r="A1256">
        <v>1</v>
      </c>
      <c r="B1256">
        <v>1922270925</v>
      </c>
      <c r="C1256" t="s">
        <v>351</v>
      </c>
      <c r="D1256">
        <v>2019</v>
      </c>
      <c r="E1256">
        <v>113</v>
      </c>
      <c r="F1256">
        <v>113</v>
      </c>
      <c r="G1256">
        <v>113</v>
      </c>
      <c r="H1256">
        <v>226777.07</v>
      </c>
      <c r="I1256" t="str">
        <f>INDEX(T_NPI_REF[Classification],MATCH(T_PROF[[#This Row],[npi_prof_class_Cd]],T_NPI_REF[Code],0))</f>
        <v>Obstetrics &amp; Gynecology</v>
      </c>
      <c r="J1256">
        <f>INDEX(T_NPI_REF[Specialization],MATCH(T_PROF[[#This Row],[npi_prof_class_Cd]],T_NPI_REF[Code],0))</f>
        <v>0</v>
      </c>
    </row>
    <row r="1257" spans="1:10" x14ac:dyDescent="0.35">
      <c r="A1257">
        <v>0</v>
      </c>
      <c r="B1257">
        <v>1174679880</v>
      </c>
      <c r="C1257" t="s">
        <v>351</v>
      </c>
      <c r="D1257">
        <v>2020</v>
      </c>
      <c r="E1257">
        <v>4</v>
      </c>
      <c r="F1257">
        <v>4</v>
      </c>
      <c r="G1257">
        <v>4</v>
      </c>
      <c r="H1257">
        <v>4284.83</v>
      </c>
      <c r="I1257" t="str">
        <f>INDEX(T_NPI_REF[Classification],MATCH(T_PROF[[#This Row],[npi_prof_class_Cd]],T_NPI_REF[Code],0))</f>
        <v>Obstetrics &amp; Gynecology</v>
      </c>
      <c r="J1257">
        <f>INDEX(T_NPI_REF[Specialization],MATCH(T_PROF[[#This Row],[npi_prof_class_Cd]],T_NPI_REF[Code],0))</f>
        <v>0</v>
      </c>
    </row>
    <row r="1258" spans="1:10" x14ac:dyDescent="0.35">
      <c r="A1258">
        <v>1</v>
      </c>
      <c r="B1258">
        <v>1821293309</v>
      </c>
      <c r="C1258" t="s">
        <v>361</v>
      </c>
      <c r="D1258">
        <v>2020</v>
      </c>
      <c r="E1258">
        <v>4</v>
      </c>
      <c r="F1258">
        <v>4</v>
      </c>
      <c r="G1258">
        <v>4</v>
      </c>
      <c r="H1258">
        <v>6816.45</v>
      </c>
      <c r="I1258" t="str">
        <f>INDEX(T_NPI_REF[Classification],MATCH(T_PROF[[#This Row],[npi_prof_class_Cd]],T_NPI_REF[Code],0))</f>
        <v>Family Medicine</v>
      </c>
      <c r="J1258">
        <f>INDEX(T_NPI_REF[Specialization],MATCH(T_PROF[[#This Row],[npi_prof_class_Cd]],T_NPI_REF[Code],0))</f>
        <v>0</v>
      </c>
    </row>
    <row r="1259" spans="1:10" x14ac:dyDescent="0.35">
      <c r="A1259">
        <v>1</v>
      </c>
      <c r="B1259">
        <v>1629045471</v>
      </c>
      <c r="C1259" t="s">
        <v>351</v>
      </c>
      <c r="D1259">
        <v>2020</v>
      </c>
      <c r="E1259">
        <v>1</v>
      </c>
      <c r="F1259">
        <v>1</v>
      </c>
      <c r="G1259">
        <v>1</v>
      </c>
      <c r="H1259">
        <v>3000</v>
      </c>
      <c r="I1259" t="str">
        <f>INDEX(T_NPI_REF[Classification],MATCH(T_PROF[[#This Row],[npi_prof_class_Cd]],T_NPI_REF[Code],0))</f>
        <v>Obstetrics &amp; Gynecology</v>
      </c>
      <c r="J1259">
        <f>INDEX(T_NPI_REF[Specialization],MATCH(T_PROF[[#This Row],[npi_prof_class_Cd]],T_NPI_REF[Code],0))</f>
        <v>0</v>
      </c>
    </row>
    <row r="1260" spans="1:10" x14ac:dyDescent="0.35">
      <c r="A1260">
        <v>1</v>
      </c>
      <c r="B1260">
        <v>1669470019</v>
      </c>
      <c r="C1260" t="s">
        <v>363</v>
      </c>
      <c r="D1260">
        <v>2020</v>
      </c>
      <c r="E1260">
        <v>1252</v>
      </c>
      <c r="F1260">
        <v>1252</v>
      </c>
      <c r="G1260">
        <v>1252</v>
      </c>
      <c r="H1260">
        <v>4937612.0999999996</v>
      </c>
      <c r="I1260" t="str">
        <f>INDEX(T_NPI_REF[Classification],MATCH(T_PROF[[#This Row],[npi_prof_class_Cd]],T_NPI_REF[Code],0))</f>
        <v>Clinic/Center</v>
      </c>
      <c r="J1260" t="str">
        <f>INDEX(T_NPI_REF[Specialization],MATCH(T_PROF[[#This Row],[npi_prof_class_Cd]],T_NPI_REF[Code],0))</f>
        <v>Federally Qualified Health Center (FQHC)</v>
      </c>
    </row>
    <row r="1261" spans="1:10" x14ac:dyDescent="0.35">
      <c r="A1261">
        <v>1</v>
      </c>
      <c r="B1261">
        <v>1962748095</v>
      </c>
      <c r="C1261" t="s">
        <v>376</v>
      </c>
      <c r="D1261">
        <v>2021</v>
      </c>
      <c r="E1261">
        <v>20</v>
      </c>
      <c r="F1261">
        <v>20</v>
      </c>
      <c r="G1261">
        <v>20</v>
      </c>
      <c r="H1261">
        <v>34723.199999999997</v>
      </c>
      <c r="I1261" t="str">
        <f>INDEX(T_NPI_REF[Classification],MATCH(T_PROF[[#This Row],[npi_prof_class_Cd]],T_NPI_REF[Code],0))</f>
        <v>Surgery</v>
      </c>
      <c r="J1261">
        <f>INDEX(T_NPI_REF[Specialization],MATCH(T_PROF[[#This Row],[npi_prof_class_Cd]],T_NPI_REF[Code],0))</f>
        <v>0</v>
      </c>
    </row>
    <row r="1262" spans="1:10" x14ac:dyDescent="0.35">
      <c r="A1262">
        <v>0</v>
      </c>
      <c r="B1262">
        <v>1528046521</v>
      </c>
      <c r="C1262" t="s">
        <v>367</v>
      </c>
      <c r="D1262">
        <v>2019</v>
      </c>
      <c r="E1262">
        <v>1</v>
      </c>
      <c r="F1262">
        <v>1</v>
      </c>
      <c r="G1262">
        <v>1</v>
      </c>
      <c r="H1262">
        <v>0</v>
      </c>
      <c r="I1262" t="str">
        <f>INDEX(T_NPI_REF[Classification],MATCH(T_PROF[[#This Row],[npi_prof_class_Cd]],T_NPI_REF[Code],0))</f>
        <v>Midwife</v>
      </c>
      <c r="J1262">
        <f>INDEX(T_NPI_REF[Specialization],MATCH(T_PROF[[#This Row],[npi_prof_class_Cd]],T_NPI_REF[Code],0))</f>
        <v>0</v>
      </c>
    </row>
    <row r="1263" spans="1:10" x14ac:dyDescent="0.35">
      <c r="A1263">
        <v>1</v>
      </c>
      <c r="B1263">
        <v>1326169814</v>
      </c>
      <c r="C1263" t="s">
        <v>367</v>
      </c>
      <c r="D1263">
        <v>2021</v>
      </c>
      <c r="E1263">
        <v>3</v>
      </c>
      <c r="F1263">
        <v>3</v>
      </c>
      <c r="G1263">
        <v>3</v>
      </c>
      <c r="H1263">
        <v>10693.26</v>
      </c>
      <c r="I1263" t="str">
        <f>INDEX(T_NPI_REF[Classification],MATCH(T_PROF[[#This Row],[npi_prof_class_Cd]],T_NPI_REF[Code],0))</f>
        <v>Midwife</v>
      </c>
      <c r="J1263">
        <f>INDEX(T_NPI_REF[Specialization],MATCH(T_PROF[[#This Row],[npi_prof_class_Cd]],T_NPI_REF[Code],0))</f>
        <v>0</v>
      </c>
    </row>
    <row r="1264" spans="1:10" x14ac:dyDescent="0.35">
      <c r="A1264">
        <v>1</v>
      </c>
      <c r="B1264">
        <v>1821337544</v>
      </c>
      <c r="C1264" t="s">
        <v>351</v>
      </c>
      <c r="D1264">
        <v>2020</v>
      </c>
      <c r="E1264">
        <v>17</v>
      </c>
      <c r="F1264">
        <v>17</v>
      </c>
      <c r="G1264">
        <v>17</v>
      </c>
      <c r="H1264">
        <v>30030.62</v>
      </c>
      <c r="I1264" t="str">
        <f>INDEX(T_NPI_REF[Classification],MATCH(T_PROF[[#This Row],[npi_prof_class_Cd]],T_NPI_REF[Code],0))</f>
        <v>Obstetrics &amp; Gynecology</v>
      </c>
      <c r="J1264">
        <f>INDEX(T_NPI_REF[Specialization],MATCH(T_PROF[[#This Row],[npi_prof_class_Cd]],T_NPI_REF[Code],0))</f>
        <v>0</v>
      </c>
    </row>
    <row r="1265" spans="1:10" x14ac:dyDescent="0.35">
      <c r="A1265">
        <v>1</v>
      </c>
      <c r="B1265">
        <v>1649354036</v>
      </c>
      <c r="C1265" t="s">
        <v>352</v>
      </c>
      <c r="D1265">
        <v>2020</v>
      </c>
      <c r="E1265">
        <v>15</v>
      </c>
      <c r="F1265">
        <v>15</v>
      </c>
      <c r="G1265">
        <v>15</v>
      </c>
      <c r="H1265">
        <v>46072.17</v>
      </c>
      <c r="I1265" t="str">
        <f>INDEX(T_NPI_REF[Classification],MATCH(T_PROF[[#This Row],[npi_prof_class_Cd]],T_NPI_REF[Code],0))</f>
        <v>Specialist</v>
      </c>
      <c r="J1265">
        <f>INDEX(T_NPI_REF[Specialization],MATCH(T_PROF[[#This Row],[npi_prof_class_Cd]],T_NPI_REF[Code],0))</f>
        <v>0</v>
      </c>
    </row>
    <row r="1266" spans="1:10" x14ac:dyDescent="0.35">
      <c r="A1266">
        <v>0</v>
      </c>
      <c r="B1266">
        <v>1578865192</v>
      </c>
      <c r="C1266" t="s">
        <v>351</v>
      </c>
      <c r="D1266">
        <v>2019</v>
      </c>
      <c r="E1266">
        <v>1</v>
      </c>
      <c r="F1266">
        <v>1</v>
      </c>
      <c r="G1266">
        <v>1</v>
      </c>
      <c r="H1266">
        <v>1720.75</v>
      </c>
      <c r="I1266" t="str">
        <f>INDEX(T_NPI_REF[Classification],MATCH(T_PROF[[#This Row],[npi_prof_class_Cd]],T_NPI_REF[Code],0))</f>
        <v>Obstetrics &amp; Gynecology</v>
      </c>
      <c r="J1266">
        <f>INDEX(T_NPI_REF[Specialization],MATCH(T_PROF[[#This Row],[npi_prof_class_Cd]],T_NPI_REF[Code],0))</f>
        <v>0</v>
      </c>
    </row>
    <row r="1267" spans="1:10" x14ac:dyDescent="0.35">
      <c r="A1267">
        <v>1</v>
      </c>
      <c r="B1267">
        <v>1235170150</v>
      </c>
      <c r="C1267" t="s">
        <v>358</v>
      </c>
      <c r="D1267">
        <v>2019</v>
      </c>
      <c r="E1267">
        <v>198</v>
      </c>
      <c r="F1267">
        <v>198</v>
      </c>
      <c r="G1267">
        <v>197</v>
      </c>
      <c r="H1267">
        <v>404437.53</v>
      </c>
      <c r="I1267" t="str">
        <f>INDEX(T_NPI_REF[Classification],MATCH(T_PROF[[#This Row],[npi_prof_class_Cd]],T_NPI_REF[Code],0))</f>
        <v>Obstetrics &amp; Gynecology</v>
      </c>
      <c r="J1267" t="str">
        <f>INDEX(T_NPI_REF[Specialization],MATCH(T_PROF[[#This Row],[npi_prof_class_Cd]],T_NPI_REF[Code],0))</f>
        <v>Gynecology</v>
      </c>
    </row>
    <row r="1268" spans="1:10" x14ac:dyDescent="0.35">
      <c r="A1268">
        <v>1</v>
      </c>
      <c r="B1268">
        <v>1871788687</v>
      </c>
      <c r="C1268" t="s">
        <v>352</v>
      </c>
      <c r="D1268">
        <v>2021</v>
      </c>
      <c r="E1268">
        <v>24</v>
      </c>
      <c r="F1268">
        <v>24</v>
      </c>
      <c r="G1268">
        <v>24</v>
      </c>
      <c r="H1268">
        <v>79600</v>
      </c>
      <c r="I1268" t="str">
        <f>INDEX(T_NPI_REF[Classification],MATCH(T_PROF[[#This Row],[npi_prof_class_Cd]],T_NPI_REF[Code],0))</f>
        <v>Specialist</v>
      </c>
      <c r="J1268">
        <f>INDEX(T_NPI_REF[Specialization],MATCH(T_PROF[[#This Row],[npi_prof_class_Cd]],T_NPI_REF[Code],0))</f>
        <v>0</v>
      </c>
    </row>
    <row r="1269" spans="1:10" x14ac:dyDescent="0.35">
      <c r="A1269">
        <v>1</v>
      </c>
      <c r="B1269">
        <v>1407878119</v>
      </c>
      <c r="C1269" t="s">
        <v>351</v>
      </c>
      <c r="D1269">
        <v>2019</v>
      </c>
      <c r="E1269">
        <v>34</v>
      </c>
      <c r="F1269">
        <v>34</v>
      </c>
      <c r="G1269">
        <v>34</v>
      </c>
      <c r="H1269">
        <v>65667.5</v>
      </c>
      <c r="I1269" t="str">
        <f>INDEX(T_NPI_REF[Classification],MATCH(T_PROF[[#This Row],[npi_prof_class_Cd]],T_NPI_REF[Code],0))</f>
        <v>Obstetrics &amp; Gynecology</v>
      </c>
      <c r="J1269">
        <f>INDEX(T_NPI_REF[Specialization],MATCH(T_PROF[[#This Row],[npi_prof_class_Cd]],T_NPI_REF[Code],0))</f>
        <v>0</v>
      </c>
    </row>
    <row r="1270" spans="1:10" x14ac:dyDescent="0.35">
      <c r="A1270">
        <v>1</v>
      </c>
      <c r="B1270">
        <v>1922092444</v>
      </c>
      <c r="C1270" t="s">
        <v>351</v>
      </c>
      <c r="D1270">
        <v>2019</v>
      </c>
      <c r="E1270">
        <v>4</v>
      </c>
      <c r="F1270">
        <v>4</v>
      </c>
      <c r="G1270">
        <v>4</v>
      </c>
      <c r="H1270">
        <v>11200</v>
      </c>
      <c r="I1270" t="str">
        <f>INDEX(T_NPI_REF[Classification],MATCH(T_PROF[[#This Row],[npi_prof_class_Cd]],T_NPI_REF[Code],0))</f>
        <v>Obstetrics &amp; Gynecology</v>
      </c>
      <c r="J1270">
        <f>INDEX(T_NPI_REF[Specialization],MATCH(T_PROF[[#This Row],[npi_prof_class_Cd]],T_NPI_REF[Code],0))</f>
        <v>0</v>
      </c>
    </row>
    <row r="1271" spans="1:10" x14ac:dyDescent="0.35">
      <c r="A1271">
        <v>0</v>
      </c>
      <c r="B1271">
        <v>1396025391</v>
      </c>
      <c r="C1271" t="s">
        <v>351</v>
      </c>
      <c r="D1271">
        <v>2021</v>
      </c>
      <c r="E1271">
        <v>1</v>
      </c>
      <c r="F1271">
        <v>1</v>
      </c>
      <c r="G1271">
        <v>1</v>
      </c>
      <c r="H1271">
        <v>0</v>
      </c>
      <c r="I1271" t="str">
        <f>INDEX(T_NPI_REF[Classification],MATCH(T_PROF[[#This Row],[npi_prof_class_Cd]],T_NPI_REF[Code],0))</f>
        <v>Obstetrics &amp; Gynecology</v>
      </c>
      <c r="J1271">
        <f>INDEX(T_NPI_REF[Specialization],MATCH(T_PROF[[#This Row],[npi_prof_class_Cd]],T_NPI_REF[Code],0))</f>
        <v>0</v>
      </c>
    </row>
    <row r="1272" spans="1:10" x14ac:dyDescent="0.35">
      <c r="A1272">
        <v>0</v>
      </c>
      <c r="B1272">
        <v>1003850975</v>
      </c>
      <c r="C1272" t="s">
        <v>356</v>
      </c>
      <c r="D1272">
        <v>2021</v>
      </c>
      <c r="E1272">
        <v>1</v>
      </c>
      <c r="F1272">
        <v>1</v>
      </c>
      <c r="G1272">
        <v>1</v>
      </c>
      <c r="H1272">
        <v>1720.75</v>
      </c>
      <c r="I1272" t="str">
        <f>INDEX(T_NPI_REF[Classification],MATCH(T_PROF[[#This Row],[npi_prof_class_Cd]],T_NPI_REF[Code],0))</f>
        <v>Obstetrics &amp; Gynecology</v>
      </c>
      <c r="J1272" t="str">
        <f>INDEX(T_NPI_REF[Specialization],MATCH(T_PROF[[#This Row],[npi_prof_class_Cd]],T_NPI_REF[Code],0))</f>
        <v>Maternal &amp; Fetal Medicine</v>
      </c>
    </row>
    <row r="1273" spans="1:10" x14ac:dyDescent="0.35">
      <c r="A1273">
        <v>1</v>
      </c>
      <c r="B1273">
        <v>1700808847</v>
      </c>
      <c r="C1273" t="s">
        <v>351</v>
      </c>
      <c r="D1273">
        <v>2021</v>
      </c>
      <c r="E1273">
        <v>17</v>
      </c>
      <c r="F1273">
        <v>17</v>
      </c>
      <c r="G1273">
        <v>17</v>
      </c>
      <c r="H1273">
        <v>29252.75</v>
      </c>
      <c r="I1273" t="str">
        <f>INDEX(T_NPI_REF[Classification],MATCH(T_PROF[[#This Row],[npi_prof_class_Cd]],T_NPI_REF[Code],0))</f>
        <v>Obstetrics &amp; Gynecology</v>
      </c>
      <c r="J1273">
        <f>INDEX(T_NPI_REF[Specialization],MATCH(T_PROF[[#This Row],[npi_prof_class_Cd]],T_NPI_REF[Code],0))</f>
        <v>0</v>
      </c>
    </row>
    <row r="1274" spans="1:10" x14ac:dyDescent="0.35">
      <c r="A1274">
        <v>1</v>
      </c>
      <c r="B1274">
        <v>1811977796</v>
      </c>
      <c r="C1274" t="s">
        <v>353</v>
      </c>
      <c r="D1274">
        <v>2019</v>
      </c>
      <c r="E1274">
        <v>65</v>
      </c>
      <c r="F1274">
        <v>65</v>
      </c>
      <c r="G1274">
        <v>63</v>
      </c>
      <c r="H1274">
        <v>127812.51</v>
      </c>
      <c r="I1274" t="str">
        <f>INDEX(T_NPI_REF[Classification],MATCH(T_PROF[[#This Row],[npi_prof_class_Cd]],T_NPI_REF[Code],0))</f>
        <v>General Acute Care Hospital</v>
      </c>
      <c r="J1274">
        <f>INDEX(T_NPI_REF[Specialization],MATCH(T_PROF[[#This Row],[npi_prof_class_Cd]],T_NPI_REF[Code],0))</f>
        <v>0</v>
      </c>
    </row>
    <row r="1275" spans="1:10" x14ac:dyDescent="0.35">
      <c r="A1275">
        <v>1</v>
      </c>
      <c r="B1275">
        <v>1104149301</v>
      </c>
      <c r="C1275" t="s">
        <v>366</v>
      </c>
      <c r="D1275">
        <v>2021</v>
      </c>
      <c r="E1275">
        <v>1</v>
      </c>
      <c r="F1275">
        <v>1</v>
      </c>
      <c r="G1275">
        <v>1</v>
      </c>
      <c r="H1275">
        <v>1720.75</v>
      </c>
      <c r="I1275" t="str">
        <f>INDEX(T_NPI_REF[Classification],MATCH(T_PROF[[#This Row],[npi_prof_class_Cd]],T_NPI_REF[Code],0))</f>
        <v>Internal Medicine</v>
      </c>
      <c r="J1275">
        <f>INDEX(T_NPI_REF[Specialization],MATCH(T_PROF[[#This Row],[npi_prof_class_Cd]],T_NPI_REF[Code],0))</f>
        <v>0</v>
      </c>
    </row>
    <row r="1276" spans="1:10" x14ac:dyDescent="0.35">
      <c r="A1276">
        <v>0</v>
      </c>
      <c r="B1276">
        <v>1164443669</v>
      </c>
      <c r="C1276" t="s">
        <v>351</v>
      </c>
      <c r="D1276">
        <v>2021</v>
      </c>
      <c r="E1276">
        <v>1</v>
      </c>
      <c r="F1276">
        <v>1</v>
      </c>
      <c r="G1276">
        <v>1</v>
      </c>
      <c r="H1276">
        <v>21.41</v>
      </c>
      <c r="I1276" t="str">
        <f>INDEX(T_NPI_REF[Classification],MATCH(T_PROF[[#This Row],[npi_prof_class_Cd]],T_NPI_REF[Code],0))</f>
        <v>Obstetrics &amp; Gynecology</v>
      </c>
      <c r="J1276">
        <f>INDEX(T_NPI_REF[Specialization],MATCH(T_PROF[[#This Row],[npi_prof_class_Cd]],T_NPI_REF[Code],0))</f>
        <v>0</v>
      </c>
    </row>
    <row r="1277" spans="1:10" x14ac:dyDescent="0.35">
      <c r="A1277">
        <v>1</v>
      </c>
      <c r="B1277">
        <v>1407938582</v>
      </c>
      <c r="C1277" t="s">
        <v>351</v>
      </c>
      <c r="D1277">
        <v>2021</v>
      </c>
      <c r="E1277">
        <v>1</v>
      </c>
      <c r="F1277">
        <v>1</v>
      </c>
      <c r="G1277">
        <v>1</v>
      </c>
      <c r="H1277">
        <v>2332.9699999999998</v>
      </c>
      <c r="I1277" t="str">
        <f>INDEX(T_NPI_REF[Classification],MATCH(T_PROF[[#This Row],[npi_prof_class_Cd]],T_NPI_REF[Code],0))</f>
        <v>Obstetrics &amp; Gynecology</v>
      </c>
      <c r="J1277">
        <f>INDEX(T_NPI_REF[Specialization],MATCH(T_PROF[[#This Row],[npi_prof_class_Cd]],T_NPI_REF[Code],0))</f>
        <v>0</v>
      </c>
    </row>
    <row r="1278" spans="1:10" x14ac:dyDescent="0.35">
      <c r="A1278">
        <v>1</v>
      </c>
      <c r="B1278">
        <v>1740220698</v>
      </c>
      <c r="C1278" t="s">
        <v>361</v>
      </c>
      <c r="D1278">
        <v>2020</v>
      </c>
      <c r="E1278">
        <v>45</v>
      </c>
      <c r="F1278">
        <v>45</v>
      </c>
      <c r="G1278">
        <v>45</v>
      </c>
      <c r="H1278">
        <v>82773.98</v>
      </c>
      <c r="I1278" t="str">
        <f>INDEX(T_NPI_REF[Classification],MATCH(T_PROF[[#This Row],[npi_prof_class_Cd]],T_NPI_REF[Code],0))</f>
        <v>Family Medicine</v>
      </c>
      <c r="J1278">
        <f>INDEX(T_NPI_REF[Specialization],MATCH(T_PROF[[#This Row],[npi_prof_class_Cd]],T_NPI_REF[Code],0))</f>
        <v>0</v>
      </c>
    </row>
    <row r="1279" spans="1:10" x14ac:dyDescent="0.35">
      <c r="A1279">
        <v>0</v>
      </c>
      <c r="B1279">
        <v>1952585044</v>
      </c>
      <c r="C1279" t="s">
        <v>351</v>
      </c>
      <c r="D1279">
        <v>2019</v>
      </c>
      <c r="E1279">
        <v>1</v>
      </c>
      <c r="F1279">
        <v>1</v>
      </c>
      <c r="G1279">
        <v>1</v>
      </c>
      <c r="H1279">
        <v>0</v>
      </c>
      <c r="I1279" t="str">
        <f>INDEX(T_NPI_REF[Classification],MATCH(T_PROF[[#This Row],[npi_prof_class_Cd]],T_NPI_REF[Code],0))</f>
        <v>Obstetrics &amp; Gynecology</v>
      </c>
      <c r="J1279">
        <f>INDEX(T_NPI_REF[Specialization],MATCH(T_PROF[[#This Row],[npi_prof_class_Cd]],T_NPI_REF[Code],0))</f>
        <v>0</v>
      </c>
    </row>
    <row r="1280" spans="1:10" x14ac:dyDescent="0.35">
      <c r="A1280">
        <v>0</v>
      </c>
      <c r="B1280">
        <v>1760489157</v>
      </c>
      <c r="C1280" t="s">
        <v>351</v>
      </c>
      <c r="D1280">
        <v>2020</v>
      </c>
      <c r="E1280">
        <v>7</v>
      </c>
      <c r="F1280">
        <v>7</v>
      </c>
      <c r="G1280">
        <v>7</v>
      </c>
      <c r="H1280">
        <v>8817.9699999999993</v>
      </c>
      <c r="I1280" t="str">
        <f>INDEX(T_NPI_REF[Classification],MATCH(T_PROF[[#This Row],[npi_prof_class_Cd]],T_NPI_REF[Code],0))</f>
        <v>Obstetrics &amp; Gynecology</v>
      </c>
      <c r="J1280">
        <f>INDEX(T_NPI_REF[Specialization],MATCH(T_PROF[[#This Row],[npi_prof_class_Cd]],T_NPI_REF[Code],0))</f>
        <v>0</v>
      </c>
    </row>
    <row r="1281" spans="1:10" x14ac:dyDescent="0.35">
      <c r="A1281">
        <v>1</v>
      </c>
      <c r="B1281">
        <v>1770689051</v>
      </c>
      <c r="C1281" t="s">
        <v>351</v>
      </c>
      <c r="D1281">
        <v>2019</v>
      </c>
      <c r="E1281">
        <v>11</v>
      </c>
      <c r="F1281">
        <v>11</v>
      </c>
      <c r="G1281">
        <v>11</v>
      </c>
      <c r="H1281">
        <v>19024.57</v>
      </c>
      <c r="I1281" t="str">
        <f>INDEX(T_NPI_REF[Classification],MATCH(T_PROF[[#This Row],[npi_prof_class_Cd]],T_NPI_REF[Code],0))</f>
        <v>Obstetrics &amp; Gynecology</v>
      </c>
      <c r="J1281">
        <f>INDEX(T_NPI_REF[Specialization],MATCH(T_PROF[[#This Row],[npi_prof_class_Cd]],T_NPI_REF[Code],0))</f>
        <v>0</v>
      </c>
    </row>
    <row r="1282" spans="1:10" x14ac:dyDescent="0.35">
      <c r="A1282">
        <v>1</v>
      </c>
      <c r="B1282">
        <v>1770689051</v>
      </c>
      <c r="C1282" t="s">
        <v>351</v>
      </c>
      <c r="D1282">
        <v>2020</v>
      </c>
      <c r="E1282">
        <v>13</v>
      </c>
      <c r="F1282">
        <v>13</v>
      </c>
      <c r="G1282">
        <v>13</v>
      </c>
      <c r="H1282">
        <v>22441.01</v>
      </c>
      <c r="I1282" t="str">
        <f>INDEX(T_NPI_REF[Classification],MATCH(T_PROF[[#This Row],[npi_prof_class_Cd]],T_NPI_REF[Code],0))</f>
        <v>Obstetrics &amp; Gynecology</v>
      </c>
      <c r="J1282">
        <f>INDEX(T_NPI_REF[Specialization],MATCH(T_PROF[[#This Row],[npi_prof_class_Cd]],T_NPI_REF[Code],0))</f>
        <v>0</v>
      </c>
    </row>
    <row r="1283" spans="1:10" x14ac:dyDescent="0.35">
      <c r="A1283">
        <v>0</v>
      </c>
      <c r="B1283">
        <v>1023244837</v>
      </c>
      <c r="C1283" t="s">
        <v>351</v>
      </c>
      <c r="D1283">
        <v>2020</v>
      </c>
      <c r="E1283">
        <v>1</v>
      </c>
      <c r="F1283">
        <v>1</v>
      </c>
      <c r="G1283">
        <v>1</v>
      </c>
      <c r="H1283">
        <v>1720.75</v>
      </c>
      <c r="I1283" t="str">
        <f>INDEX(T_NPI_REF[Classification],MATCH(T_PROF[[#This Row],[npi_prof_class_Cd]],T_NPI_REF[Code],0))</f>
        <v>Obstetrics &amp; Gynecology</v>
      </c>
      <c r="J1283">
        <f>INDEX(T_NPI_REF[Specialization],MATCH(T_PROF[[#This Row],[npi_prof_class_Cd]],T_NPI_REF[Code],0))</f>
        <v>0</v>
      </c>
    </row>
    <row r="1284" spans="1:10" x14ac:dyDescent="0.35">
      <c r="A1284">
        <v>1</v>
      </c>
      <c r="B1284">
        <v>1578718979</v>
      </c>
      <c r="C1284" t="s">
        <v>351</v>
      </c>
      <c r="D1284">
        <v>2019</v>
      </c>
      <c r="E1284">
        <v>19</v>
      </c>
      <c r="F1284">
        <v>19</v>
      </c>
      <c r="G1284">
        <v>19</v>
      </c>
      <c r="H1284">
        <v>34363.29</v>
      </c>
      <c r="I1284" t="str">
        <f>INDEX(T_NPI_REF[Classification],MATCH(T_PROF[[#This Row],[npi_prof_class_Cd]],T_NPI_REF[Code],0))</f>
        <v>Obstetrics &amp; Gynecology</v>
      </c>
      <c r="J1284">
        <f>INDEX(T_NPI_REF[Specialization],MATCH(T_PROF[[#This Row],[npi_prof_class_Cd]],T_NPI_REF[Code],0))</f>
        <v>0</v>
      </c>
    </row>
    <row r="1285" spans="1:10" x14ac:dyDescent="0.35">
      <c r="A1285">
        <v>0</v>
      </c>
      <c r="B1285">
        <v>1255746368</v>
      </c>
      <c r="C1285" t="s">
        <v>351</v>
      </c>
      <c r="D1285">
        <v>2021</v>
      </c>
      <c r="E1285">
        <v>1</v>
      </c>
      <c r="F1285">
        <v>1</v>
      </c>
      <c r="G1285">
        <v>1</v>
      </c>
      <c r="H1285">
        <v>1720.75</v>
      </c>
      <c r="I1285" t="str">
        <f>INDEX(T_NPI_REF[Classification],MATCH(T_PROF[[#This Row],[npi_prof_class_Cd]],T_NPI_REF[Code],0))</f>
        <v>Obstetrics &amp; Gynecology</v>
      </c>
      <c r="J1285">
        <f>INDEX(T_NPI_REF[Specialization],MATCH(T_PROF[[#This Row],[npi_prof_class_Cd]],T_NPI_REF[Code],0))</f>
        <v>0</v>
      </c>
    </row>
    <row r="1286" spans="1:10" x14ac:dyDescent="0.35">
      <c r="A1286">
        <v>1</v>
      </c>
      <c r="B1286">
        <v>1578566436</v>
      </c>
      <c r="C1286" t="s">
        <v>351</v>
      </c>
      <c r="D1286">
        <v>2021</v>
      </c>
      <c r="E1286">
        <v>6</v>
      </c>
      <c r="F1286">
        <v>6</v>
      </c>
      <c r="G1286">
        <v>6</v>
      </c>
      <c r="H1286">
        <v>10309.02</v>
      </c>
      <c r="I1286" t="str">
        <f>INDEX(T_NPI_REF[Classification],MATCH(T_PROF[[#This Row],[npi_prof_class_Cd]],T_NPI_REF[Code],0))</f>
        <v>Obstetrics &amp; Gynecology</v>
      </c>
      <c r="J1286">
        <f>INDEX(T_NPI_REF[Specialization],MATCH(T_PROF[[#This Row],[npi_prof_class_Cd]],T_NPI_REF[Code],0))</f>
        <v>0</v>
      </c>
    </row>
    <row r="1287" spans="1:10" x14ac:dyDescent="0.35">
      <c r="A1287">
        <v>0</v>
      </c>
      <c r="B1287">
        <v>1689682437</v>
      </c>
      <c r="C1287" t="s">
        <v>351</v>
      </c>
      <c r="D1287">
        <v>2019</v>
      </c>
      <c r="E1287">
        <v>1</v>
      </c>
      <c r="F1287">
        <v>1</v>
      </c>
      <c r="G1287">
        <v>1</v>
      </c>
      <c r="H1287">
        <v>1720.75</v>
      </c>
      <c r="I1287" t="str">
        <f>INDEX(T_NPI_REF[Classification],MATCH(T_PROF[[#This Row],[npi_prof_class_Cd]],T_NPI_REF[Code],0))</f>
        <v>Obstetrics &amp; Gynecology</v>
      </c>
      <c r="J1287">
        <f>INDEX(T_NPI_REF[Specialization],MATCH(T_PROF[[#This Row],[npi_prof_class_Cd]],T_NPI_REF[Code],0))</f>
        <v>0</v>
      </c>
    </row>
    <row r="1288" spans="1:10" x14ac:dyDescent="0.35">
      <c r="A1288">
        <v>0</v>
      </c>
      <c r="B1288">
        <v>1063484715</v>
      </c>
      <c r="C1288" t="s">
        <v>351</v>
      </c>
      <c r="D1288">
        <v>2020</v>
      </c>
      <c r="E1288">
        <v>1</v>
      </c>
      <c r="F1288">
        <v>1</v>
      </c>
      <c r="G1288">
        <v>1</v>
      </c>
      <c r="H1288">
        <v>0</v>
      </c>
      <c r="I1288" t="str">
        <f>INDEX(T_NPI_REF[Classification],MATCH(T_PROF[[#This Row],[npi_prof_class_Cd]],T_NPI_REF[Code],0))</f>
        <v>Obstetrics &amp; Gynecology</v>
      </c>
      <c r="J1288">
        <f>INDEX(T_NPI_REF[Specialization],MATCH(T_PROF[[#This Row],[npi_prof_class_Cd]],T_NPI_REF[Code],0))</f>
        <v>0</v>
      </c>
    </row>
    <row r="1289" spans="1:10" x14ac:dyDescent="0.35">
      <c r="A1289">
        <v>0</v>
      </c>
      <c r="B1289">
        <v>1063484715</v>
      </c>
      <c r="C1289" t="s">
        <v>351</v>
      </c>
      <c r="D1289">
        <v>2019</v>
      </c>
      <c r="E1289">
        <v>1</v>
      </c>
      <c r="F1289">
        <v>1</v>
      </c>
      <c r="G1289">
        <v>1</v>
      </c>
      <c r="H1289">
        <v>0</v>
      </c>
      <c r="I1289" t="str">
        <f>INDEX(T_NPI_REF[Classification],MATCH(T_PROF[[#This Row],[npi_prof_class_Cd]],T_NPI_REF[Code],0))</f>
        <v>Obstetrics &amp; Gynecology</v>
      </c>
      <c r="J1289">
        <f>INDEX(T_NPI_REF[Specialization],MATCH(T_PROF[[#This Row],[npi_prof_class_Cd]],T_NPI_REF[Code],0))</f>
        <v>0</v>
      </c>
    </row>
    <row r="1290" spans="1:10" x14ac:dyDescent="0.35">
      <c r="A1290">
        <v>1</v>
      </c>
      <c r="B1290">
        <v>1518042357</v>
      </c>
      <c r="C1290" t="s">
        <v>353</v>
      </c>
      <c r="D1290">
        <v>2019</v>
      </c>
      <c r="E1290">
        <v>3</v>
      </c>
      <c r="F1290">
        <v>3</v>
      </c>
      <c r="G1290">
        <v>3</v>
      </c>
      <c r="H1290">
        <v>5268.61</v>
      </c>
      <c r="I1290" t="str">
        <f>INDEX(T_NPI_REF[Classification],MATCH(T_PROF[[#This Row],[npi_prof_class_Cd]],T_NPI_REF[Code],0))</f>
        <v>General Acute Care Hospital</v>
      </c>
      <c r="J1290">
        <f>INDEX(T_NPI_REF[Specialization],MATCH(T_PROF[[#This Row],[npi_prof_class_Cd]],T_NPI_REF[Code],0))</f>
        <v>0</v>
      </c>
    </row>
    <row r="1291" spans="1:10" x14ac:dyDescent="0.35">
      <c r="A1291">
        <v>1</v>
      </c>
      <c r="B1291">
        <v>1083696322</v>
      </c>
      <c r="C1291" t="s">
        <v>357</v>
      </c>
      <c r="D1291">
        <v>2019</v>
      </c>
      <c r="E1291">
        <v>1</v>
      </c>
      <c r="F1291">
        <v>1</v>
      </c>
      <c r="G1291">
        <v>1</v>
      </c>
      <c r="H1291">
        <v>4400</v>
      </c>
      <c r="I1291" t="str">
        <f>INDEX(T_NPI_REF[Classification],MATCH(T_PROF[[#This Row],[npi_prof_class_Cd]],T_NPI_REF[Code],0))</f>
        <v>Advanced Practice Midwife</v>
      </c>
      <c r="J1291">
        <f>INDEX(T_NPI_REF[Specialization],MATCH(T_PROF[[#This Row],[npi_prof_class_Cd]],T_NPI_REF[Code],0))</f>
        <v>0</v>
      </c>
    </row>
    <row r="1292" spans="1:10" x14ac:dyDescent="0.35">
      <c r="A1292">
        <v>1</v>
      </c>
      <c r="B1292">
        <v>1619070836</v>
      </c>
      <c r="C1292" t="s">
        <v>351</v>
      </c>
      <c r="D1292">
        <v>2019</v>
      </c>
      <c r="E1292">
        <v>4</v>
      </c>
      <c r="F1292">
        <v>4</v>
      </c>
      <c r="G1292">
        <v>4</v>
      </c>
      <c r="H1292">
        <v>14000</v>
      </c>
      <c r="I1292" t="str">
        <f>INDEX(T_NPI_REF[Classification],MATCH(T_PROF[[#This Row],[npi_prof_class_Cd]],T_NPI_REF[Code],0))</f>
        <v>Obstetrics &amp; Gynecology</v>
      </c>
      <c r="J1292">
        <f>INDEX(T_NPI_REF[Specialization],MATCH(T_PROF[[#This Row],[npi_prof_class_Cd]],T_NPI_REF[Code],0))</f>
        <v>0</v>
      </c>
    </row>
    <row r="1293" spans="1:10" x14ac:dyDescent="0.35">
      <c r="A1293">
        <v>1</v>
      </c>
      <c r="B1293">
        <v>1619070836</v>
      </c>
      <c r="C1293" t="s">
        <v>351</v>
      </c>
      <c r="D1293">
        <v>2020</v>
      </c>
      <c r="E1293">
        <v>2</v>
      </c>
      <c r="F1293">
        <v>2</v>
      </c>
      <c r="G1293">
        <v>2</v>
      </c>
      <c r="H1293">
        <v>6947.5</v>
      </c>
      <c r="I1293" t="str">
        <f>INDEX(T_NPI_REF[Classification],MATCH(T_PROF[[#This Row],[npi_prof_class_Cd]],T_NPI_REF[Code],0))</f>
        <v>Obstetrics &amp; Gynecology</v>
      </c>
      <c r="J1293">
        <f>INDEX(T_NPI_REF[Specialization],MATCH(T_PROF[[#This Row],[npi_prof_class_Cd]],T_NPI_REF[Code],0))</f>
        <v>0</v>
      </c>
    </row>
    <row r="1294" spans="1:10" x14ac:dyDescent="0.35">
      <c r="A1294">
        <v>1</v>
      </c>
      <c r="B1294">
        <v>1154407013</v>
      </c>
      <c r="C1294" t="s">
        <v>351</v>
      </c>
      <c r="D1294">
        <v>2020</v>
      </c>
      <c r="E1294">
        <v>53</v>
      </c>
      <c r="F1294">
        <v>53</v>
      </c>
      <c r="G1294">
        <v>53</v>
      </c>
      <c r="H1294">
        <v>112524.6</v>
      </c>
      <c r="I1294" t="str">
        <f>INDEX(T_NPI_REF[Classification],MATCH(T_PROF[[#This Row],[npi_prof_class_Cd]],T_NPI_REF[Code],0))</f>
        <v>Obstetrics &amp; Gynecology</v>
      </c>
      <c r="J1294">
        <f>INDEX(T_NPI_REF[Specialization],MATCH(T_PROF[[#This Row],[npi_prof_class_Cd]],T_NPI_REF[Code],0))</f>
        <v>0</v>
      </c>
    </row>
    <row r="1295" spans="1:10" x14ac:dyDescent="0.35">
      <c r="A1295">
        <v>1</v>
      </c>
      <c r="B1295">
        <v>1982643003</v>
      </c>
      <c r="C1295" t="s">
        <v>391</v>
      </c>
      <c r="D1295">
        <v>2020</v>
      </c>
      <c r="E1295">
        <v>279</v>
      </c>
      <c r="F1295">
        <v>279</v>
      </c>
      <c r="G1295">
        <v>279</v>
      </c>
      <c r="H1295">
        <v>909604.84</v>
      </c>
      <c r="I1295" t="str">
        <f>INDEX(T_NPI_REF[Classification],MATCH(T_PROF[[#This Row],[npi_prof_class_Cd]],T_NPI_REF[Code],0))</f>
        <v>Internal Medicine</v>
      </c>
      <c r="J1295" t="str">
        <f>INDEX(T_NPI_REF[Specialization],MATCH(T_PROF[[#This Row],[npi_prof_class_Cd]],T_NPI_REF[Code],0))</f>
        <v>Cardiovascular Disease</v>
      </c>
    </row>
    <row r="1296" spans="1:10" x14ac:dyDescent="0.35">
      <c r="A1296">
        <v>1</v>
      </c>
      <c r="B1296">
        <v>1366541989</v>
      </c>
      <c r="C1296" t="s">
        <v>386</v>
      </c>
      <c r="D1296">
        <v>2019</v>
      </c>
      <c r="E1296">
        <v>1</v>
      </c>
      <c r="F1296">
        <v>1</v>
      </c>
      <c r="G1296">
        <v>1</v>
      </c>
      <c r="H1296">
        <v>2009.72</v>
      </c>
      <c r="I1296" t="str">
        <f>INDEX(T_NPI_REF[Classification],MATCH(T_PROF[[#This Row],[npi_prof_class_Cd]],T_NPI_REF[Code],0))</f>
        <v>Psychiatric Unit</v>
      </c>
      <c r="J1296">
        <f>INDEX(T_NPI_REF[Specialization],MATCH(T_PROF[[#This Row],[npi_prof_class_Cd]],T_NPI_REF[Code],0))</f>
        <v>0</v>
      </c>
    </row>
    <row r="1297" spans="1:10" x14ac:dyDescent="0.35">
      <c r="A1297">
        <v>1</v>
      </c>
      <c r="B1297">
        <v>1306943048</v>
      </c>
      <c r="C1297" t="s">
        <v>351</v>
      </c>
      <c r="D1297">
        <v>2020</v>
      </c>
      <c r="E1297">
        <v>6</v>
      </c>
      <c r="F1297">
        <v>6</v>
      </c>
      <c r="G1297">
        <v>6</v>
      </c>
      <c r="H1297">
        <v>12058.32</v>
      </c>
      <c r="I1297" t="str">
        <f>INDEX(T_NPI_REF[Classification],MATCH(T_PROF[[#This Row],[npi_prof_class_Cd]],T_NPI_REF[Code],0))</f>
        <v>Obstetrics &amp; Gynecology</v>
      </c>
      <c r="J1297">
        <f>INDEX(T_NPI_REF[Specialization],MATCH(T_PROF[[#This Row],[npi_prof_class_Cd]],T_NPI_REF[Code],0))</f>
        <v>0</v>
      </c>
    </row>
    <row r="1298" spans="1:10" x14ac:dyDescent="0.35">
      <c r="A1298">
        <v>0</v>
      </c>
      <c r="B1298">
        <v>1043444581</v>
      </c>
      <c r="C1298" t="s">
        <v>351</v>
      </c>
      <c r="D1298">
        <v>2019</v>
      </c>
      <c r="E1298">
        <v>1</v>
      </c>
      <c r="F1298">
        <v>1</v>
      </c>
      <c r="G1298">
        <v>1</v>
      </c>
      <c r="H1298">
        <v>96.26</v>
      </c>
      <c r="I1298" t="str">
        <f>INDEX(T_NPI_REF[Classification],MATCH(T_PROF[[#This Row],[npi_prof_class_Cd]],T_NPI_REF[Code],0))</f>
        <v>Obstetrics &amp; Gynecology</v>
      </c>
      <c r="J1298">
        <f>INDEX(T_NPI_REF[Specialization],MATCH(T_PROF[[#This Row],[npi_prof_class_Cd]],T_NPI_REF[Code],0))</f>
        <v>0</v>
      </c>
    </row>
    <row r="1299" spans="1:10" x14ac:dyDescent="0.35">
      <c r="A1299">
        <v>1</v>
      </c>
      <c r="B1299">
        <v>1700037975</v>
      </c>
      <c r="C1299" t="s">
        <v>366</v>
      </c>
      <c r="D1299">
        <v>2021</v>
      </c>
      <c r="E1299">
        <v>154</v>
      </c>
      <c r="F1299">
        <v>154</v>
      </c>
      <c r="G1299">
        <v>153</v>
      </c>
      <c r="H1299">
        <v>360673.57</v>
      </c>
      <c r="I1299" t="str">
        <f>INDEX(T_NPI_REF[Classification],MATCH(T_PROF[[#This Row],[npi_prof_class_Cd]],T_NPI_REF[Code],0))</f>
        <v>Internal Medicine</v>
      </c>
      <c r="J1299">
        <f>INDEX(T_NPI_REF[Specialization],MATCH(T_PROF[[#This Row],[npi_prof_class_Cd]],T_NPI_REF[Code],0))</f>
        <v>0</v>
      </c>
    </row>
    <row r="1300" spans="1:10" x14ac:dyDescent="0.35">
      <c r="A1300">
        <v>1</v>
      </c>
      <c r="B1300">
        <v>1003829490</v>
      </c>
      <c r="C1300" t="s">
        <v>351</v>
      </c>
      <c r="D1300">
        <v>2020</v>
      </c>
      <c r="E1300">
        <v>74</v>
      </c>
      <c r="F1300">
        <v>74</v>
      </c>
      <c r="G1300">
        <v>74</v>
      </c>
      <c r="H1300">
        <v>220450</v>
      </c>
      <c r="I1300" t="str">
        <f>INDEX(T_NPI_REF[Classification],MATCH(T_PROF[[#This Row],[npi_prof_class_Cd]],T_NPI_REF[Code],0))</f>
        <v>Obstetrics &amp; Gynecology</v>
      </c>
      <c r="J1300">
        <f>INDEX(T_NPI_REF[Specialization],MATCH(T_PROF[[#This Row],[npi_prof_class_Cd]],T_NPI_REF[Code],0))</f>
        <v>0</v>
      </c>
    </row>
    <row r="1301" spans="1:10" x14ac:dyDescent="0.35">
      <c r="A1301">
        <v>0</v>
      </c>
      <c r="B1301">
        <v>1164650610</v>
      </c>
      <c r="C1301" t="s">
        <v>358</v>
      </c>
      <c r="D1301">
        <v>2021</v>
      </c>
      <c r="E1301">
        <v>1</v>
      </c>
      <c r="F1301">
        <v>1</v>
      </c>
      <c r="G1301">
        <v>1</v>
      </c>
      <c r="H1301">
        <v>1720.75</v>
      </c>
      <c r="I1301" t="str">
        <f>INDEX(T_NPI_REF[Classification],MATCH(T_PROF[[#This Row],[npi_prof_class_Cd]],T_NPI_REF[Code],0))</f>
        <v>Obstetrics &amp; Gynecology</v>
      </c>
      <c r="J1301" t="str">
        <f>INDEX(T_NPI_REF[Specialization],MATCH(T_PROF[[#This Row],[npi_prof_class_Cd]],T_NPI_REF[Code],0))</f>
        <v>Gynecology</v>
      </c>
    </row>
    <row r="1302" spans="1:10" x14ac:dyDescent="0.35">
      <c r="A1302">
        <v>0</v>
      </c>
      <c r="B1302">
        <v>1376806059</v>
      </c>
      <c r="C1302" t="s">
        <v>351</v>
      </c>
      <c r="D1302">
        <v>2020</v>
      </c>
      <c r="E1302">
        <v>2</v>
      </c>
      <c r="F1302">
        <v>2</v>
      </c>
      <c r="G1302">
        <v>2</v>
      </c>
      <c r="H1302">
        <v>2731.17</v>
      </c>
      <c r="I1302" t="str">
        <f>INDEX(T_NPI_REF[Classification],MATCH(T_PROF[[#This Row],[npi_prof_class_Cd]],T_NPI_REF[Code],0))</f>
        <v>Obstetrics &amp; Gynecology</v>
      </c>
      <c r="J1302">
        <f>INDEX(T_NPI_REF[Specialization],MATCH(T_PROF[[#This Row],[npi_prof_class_Cd]],T_NPI_REF[Code],0))</f>
        <v>0</v>
      </c>
    </row>
    <row r="1303" spans="1:10" x14ac:dyDescent="0.35">
      <c r="A1303">
        <v>1</v>
      </c>
      <c r="B1303">
        <v>1538114723</v>
      </c>
      <c r="C1303" t="s">
        <v>351</v>
      </c>
      <c r="D1303">
        <v>2021</v>
      </c>
      <c r="E1303">
        <v>349</v>
      </c>
      <c r="F1303">
        <v>349</v>
      </c>
      <c r="G1303">
        <v>348</v>
      </c>
      <c r="H1303">
        <v>1236601.49</v>
      </c>
      <c r="I1303" t="str">
        <f>INDEX(T_NPI_REF[Classification],MATCH(T_PROF[[#This Row],[npi_prof_class_Cd]],T_NPI_REF[Code],0))</f>
        <v>Obstetrics &amp; Gynecology</v>
      </c>
      <c r="J1303">
        <f>INDEX(T_NPI_REF[Specialization],MATCH(T_PROF[[#This Row],[npi_prof_class_Cd]],T_NPI_REF[Code],0))</f>
        <v>0</v>
      </c>
    </row>
    <row r="1304" spans="1:10" x14ac:dyDescent="0.35">
      <c r="A1304">
        <v>1</v>
      </c>
      <c r="B1304">
        <v>1700225505</v>
      </c>
      <c r="C1304" t="s">
        <v>372</v>
      </c>
      <c r="D1304">
        <v>2019</v>
      </c>
      <c r="E1304">
        <v>1</v>
      </c>
      <c r="F1304">
        <v>1</v>
      </c>
      <c r="G1304">
        <v>1</v>
      </c>
      <c r="H1304">
        <v>2700</v>
      </c>
      <c r="I1304" t="str">
        <f>INDEX(T_NPI_REF[Classification],MATCH(T_PROF[[#This Row],[npi_prof_class_Cd]],T_NPI_REF[Code],0))</f>
        <v>Student in an Organized Health Care Education/Training Program</v>
      </c>
      <c r="J1304">
        <f>INDEX(T_NPI_REF[Specialization],MATCH(T_PROF[[#This Row],[npi_prof_class_Cd]],T_NPI_REF[Code],0))</f>
        <v>0</v>
      </c>
    </row>
    <row r="1305" spans="1:10" x14ac:dyDescent="0.35">
      <c r="A1305">
        <v>1</v>
      </c>
      <c r="B1305">
        <v>1417285891</v>
      </c>
      <c r="C1305" t="s">
        <v>353</v>
      </c>
      <c r="D1305">
        <v>2020</v>
      </c>
      <c r="E1305">
        <v>9</v>
      </c>
      <c r="F1305">
        <v>9</v>
      </c>
      <c r="G1305">
        <v>9</v>
      </c>
      <c r="H1305">
        <v>15273.31</v>
      </c>
      <c r="I1305" t="str">
        <f>INDEX(T_NPI_REF[Classification],MATCH(T_PROF[[#This Row],[npi_prof_class_Cd]],T_NPI_REF[Code],0))</f>
        <v>General Acute Care Hospital</v>
      </c>
      <c r="J1305">
        <f>INDEX(T_NPI_REF[Specialization],MATCH(T_PROF[[#This Row],[npi_prof_class_Cd]],T_NPI_REF[Code],0))</f>
        <v>0</v>
      </c>
    </row>
    <row r="1306" spans="1:10" x14ac:dyDescent="0.35">
      <c r="A1306">
        <v>1</v>
      </c>
      <c r="B1306">
        <v>1578817540</v>
      </c>
      <c r="C1306" t="s">
        <v>351</v>
      </c>
      <c r="D1306">
        <v>2019</v>
      </c>
      <c r="E1306">
        <v>1</v>
      </c>
      <c r="F1306">
        <v>1</v>
      </c>
      <c r="G1306">
        <v>1</v>
      </c>
      <c r="H1306">
        <v>0</v>
      </c>
      <c r="I1306" t="str">
        <f>INDEX(T_NPI_REF[Classification],MATCH(T_PROF[[#This Row],[npi_prof_class_Cd]],T_NPI_REF[Code],0))</f>
        <v>Obstetrics &amp; Gynecology</v>
      </c>
      <c r="J1306">
        <f>INDEX(T_NPI_REF[Specialization],MATCH(T_PROF[[#This Row],[npi_prof_class_Cd]],T_NPI_REF[Code],0))</f>
        <v>0</v>
      </c>
    </row>
    <row r="1307" spans="1:10" x14ac:dyDescent="0.35">
      <c r="A1307">
        <v>1</v>
      </c>
      <c r="B1307">
        <v>1891019964</v>
      </c>
      <c r="C1307" t="s">
        <v>357</v>
      </c>
      <c r="D1307">
        <v>2021</v>
      </c>
      <c r="E1307">
        <v>6</v>
      </c>
      <c r="F1307">
        <v>6</v>
      </c>
      <c r="G1307">
        <v>6</v>
      </c>
      <c r="H1307">
        <v>9027.49</v>
      </c>
      <c r="I1307" t="str">
        <f>INDEX(T_NPI_REF[Classification],MATCH(T_PROF[[#This Row],[npi_prof_class_Cd]],T_NPI_REF[Code],0))</f>
        <v>Advanced Practice Midwife</v>
      </c>
      <c r="J1307">
        <f>INDEX(T_NPI_REF[Specialization],MATCH(T_PROF[[#This Row],[npi_prof_class_Cd]],T_NPI_REF[Code],0))</f>
        <v>0</v>
      </c>
    </row>
    <row r="1308" spans="1:10" x14ac:dyDescent="0.35">
      <c r="A1308">
        <v>0</v>
      </c>
      <c r="B1308">
        <v>1407826043</v>
      </c>
      <c r="C1308" t="s">
        <v>351</v>
      </c>
      <c r="D1308">
        <v>2020</v>
      </c>
      <c r="E1308">
        <v>2</v>
      </c>
      <c r="F1308">
        <v>2</v>
      </c>
      <c r="G1308">
        <v>2</v>
      </c>
      <c r="H1308">
        <v>0</v>
      </c>
      <c r="I1308" t="str">
        <f>INDEX(T_NPI_REF[Classification],MATCH(T_PROF[[#This Row],[npi_prof_class_Cd]],T_NPI_REF[Code],0))</f>
        <v>Obstetrics &amp; Gynecology</v>
      </c>
      <c r="J1308">
        <f>INDEX(T_NPI_REF[Specialization],MATCH(T_PROF[[#This Row],[npi_prof_class_Cd]],T_NPI_REF[Code],0))</f>
        <v>0</v>
      </c>
    </row>
    <row r="1309" spans="1:10" x14ac:dyDescent="0.35">
      <c r="A1309">
        <v>1</v>
      </c>
      <c r="B1309">
        <v>1780734178</v>
      </c>
      <c r="C1309" t="s">
        <v>358</v>
      </c>
      <c r="D1309">
        <v>2021</v>
      </c>
      <c r="E1309">
        <v>3</v>
      </c>
      <c r="F1309">
        <v>3</v>
      </c>
      <c r="G1309">
        <v>3</v>
      </c>
      <c r="H1309">
        <v>3841.5</v>
      </c>
      <c r="I1309" t="str">
        <f>INDEX(T_NPI_REF[Classification],MATCH(T_PROF[[#This Row],[npi_prof_class_Cd]],T_NPI_REF[Code],0))</f>
        <v>Obstetrics &amp; Gynecology</v>
      </c>
      <c r="J1309" t="str">
        <f>INDEX(T_NPI_REF[Specialization],MATCH(T_PROF[[#This Row],[npi_prof_class_Cd]],T_NPI_REF[Code],0))</f>
        <v>Gynecology</v>
      </c>
    </row>
    <row r="1310" spans="1:10" x14ac:dyDescent="0.35">
      <c r="A1310">
        <v>1</v>
      </c>
      <c r="B1310">
        <v>1548290455</v>
      </c>
      <c r="C1310" t="s">
        <v>362</v>
      </c>
      <c r="D1310">
        <v>2021</v>
      </c>
      <c r="E1310">
        <v>1</v>
      </c>
      <c r="F1310">
        <v>1</v>
      </c>
      <c r="G1310">
        <v>1</v>
      </c>
      <c r="H1310">
        <v>548.05999999999995</v>
      </c>
      <c r="I1310" t="str">
        <f>INDEX(T_NPI_REF[Classification],MATCH(T_PROF[[#This Row],[npi_prof_class_Cd]],T_NPI_REF[Code],0))</f>
        <v>General Practice</v>
      </c>
      <c r="J1310">
        <f>INDEX(T_NPI_REF[Specialization],MATCH(T_PROF[[#This Row],[npi_prof_class_Cd]],T_NPI_REF[Code],0))</f>
        <v>0</v>
      </c>
    </row>
    <row r="1311" spans="1:10" x14ac:dyDescent="0.35">
      <c r="A1311">
        <v>1</v>
      </c>
      <c r="B1311">
        <v>1659687176</v>
      </c>
      <c r="C1311" t="s">
        <v>351</v>
      </c>
      <c r="D1311">
        <v>2021</v>
      </c>
      <c r="E1311">
        <v>5</v>
      </c>
      <c r="F1311">
        <v>5</v>
      </c>
      <c r="G1311">
        <v>5</v>
      </c>
      <c r="H1311">
        <v>17500</v>
      </c>
      <c r="I1311" t="str">
        <f>INDEX(T_NPI_REF[Classification],MATCH(T_PROF[[#This Row],[npi_prof_class_Cd]],T_NPI_REF[Code],0))</f>
        <v>Obstetrics &amp; Gynecology</v>
      </c>
      <c r="J1311">
        <f>INDEX(T_NPI_REF[Specialization],MATCH(T_PROF[[#This Row],[npi_prof_class_Cd]],T_NPI_REF[Code],0))</f>
        <v>0</v>
      </c>
    </row>
    <row r="1312" spans="1:10" x14ac:dyDescent="0.35">
      <c r="A1312">
        <v>1</v>
      </c>
      <c r="B1312">
        <v>1821097080</v>
      </c>
      <c r="C1312" t="s">
        <v>351</v>
      </c>
      <c r="D1312">
        <v>2020</v>
      </c>
      <c r="E1312">
        <v>36</v>
      </c>
      <c r="F1312">
        <v>36</v>
      </c>
      <c r="G1312">
        <v>36</v>
      </c>
      <c r="H1312">
        <v>107725</v>
      </c>
      <c r="I1312" t="str">
        <f>INDEX(T_NPI_REF[Classification],MATCH(T_PROF[[#This Row],[npi_prof_class_Cd]],T_NPI_REF[Code],0))</f>
        <v>Obstetrics &amp; Gynecology</v>
      </c>
      <c r="J1312">
        <f>INDEX(T_NPI_REF[Specialization],MATCH(T_PROF[[#This Row],[npi_prof_class_Cd]],T_NPI_REF[Code],0))</f>
        <v>0</v>
      </c>
    </row>
    <row r="1313" spans="1:10" x14ac:dyDescent="0.35">
      <c r="A1313">
        <v>0</v>
      </c>
      <c r="B1313">
        <v>1982001947</v>
      </c>
      <c r="C1313" t="s">
        <v>357</v>
      </c>
      <c r="D1313">
        <v>2020</v>
      </c>
      <c r="E1313">
        <v>1</v>
      </c>
      <c r="F1313">
        <v>1</v>
      </c>
      <c r="G1313">
        <v>1</v>
      </c>
      <c r="H1313">
        <v>0</v>
      </c>
      <c r="I1313" t="str">
        <f>INDEX(T_NPI_REF[Classification],MATCH(T_PROF[[#This Row],[npi_prof_class_Cd]],T_NPI_REF[Code],0))</f>
        <v>Advanced Practice Midwife</v>
      </c>
      <c r="J1313">
        <f>INDEX(T_NPI_REF[Specialization],MATCH(T_PROF[[#This Row],[npi_prof_class_Cd]],T_NPI_REF[Code],0))</f>
        <v>0</v>
      </c>
    </row>
    <row r="1314" spans="1:10" x14ac:dyDescent="0.35">
      <c r="A1314">
        <v>1</v>
      </c>
      <c r="B1314">
        <v>1346200912</v>
      </c>
      <c r="C1314" t="s">
        <v>351</v>
      </c>
      <c r="D1314">
        <v>2021</v>
      </c>
      <c r="E1314">
        <v>5</v>
      </c>
      <c r="F1314">
        <v>5</v>
      </c>
      <c r="G1314">
        <v>5</v>
      </c>
      <c r="H1314">
        <v>12853.84</v>
      </c>
      <c r="I1314" t="str">
        <f>INDEX(T_NPI_REF[Classification],MATCH(T_PROF[[#This Row],[npi_prof_class_Cd]],T_NPI_REF[Code],0))</f>
        <v>Obstetrics &amp; Gynecology</v>
      </c>
      <c r="J1314">
        <f>INDEX(T_NPI_REF[Specialization],MATCH(T_PROF[[#This Row],[npi_prof_class_Cd]],T_NPI_REF[Code],0))</f>
        <v>0</v>
      </c>
    </row>
    <row r="1315" spans="1:10" x14ac:dyDescent="0.35">
      <c r="A1315">
        <v>0</v>
      </c>
      <c r="B1315">
        <v>1508846932</v>
      </c>
      <c r="C1315" t="s">
        <v>351</v>
      </c>
      <c r="D1315">
        <v>2020</v>
      </c>
      <c r="E1315">
        <v>2</v>
      </c>
      <c r="F1315">
        <v>2</v>
      </c>
      <c r="G1315">
        <v>2</v>
      </c>
      <c r="H1315">
        <v>3531.96</v>
      </c>
      <c r="I1315" t="str">
        <f>INDEX(T_NPI_REF[Classification],MATCH(T_PROF[[#This Row],[npi_prof_class_Cd]],T_NPI_REF[Code],0))</f>
        <v>Obstetrics &amp; Gynecology</v>
      </c>
      <c r="J1315">
        <f>INDEX(T_NPI_REF[Specialization],MATCH(T_PROF[[#This Row],[npi_prof_class_Cd]],T_NPI_REF[Code],0))</f>
        <v>0</v>
      </c>
    </row>
    <row r="1316" spans="1:10" x14ac:dyDescent="0.35">
      <c r="A1316">
        <v>0</v>
      </c>
      <c r="B1316">
        <v>1265728042</v>
      </c>
      <c r="C1316" t="s">
        <v>356</v>
      </c>
      <c r="D1316">
        <v>2020</v>
      </c>
      <c r="E1316">
        <v>1</v>
      </c>
      <c r="F1316">
        <v>1</v>
      </c>
      <c r="G1316">
        <v>1</v>
      </c>
      <c r="H1316">
        <v>0</v>
      </c>
      <c r="I1316" t="str">
        <f>INDEX(T_NPI_REF[Classification],MATCH(T_PROF[[#This Row],[npi_prof_class_Cd]],T_NPI_REF[Code],0))</f>
        <v>Obstetrics &amp; Gynecology</v>
      </c>
      <c r="J1316" t="str">
        <f>INDEX(T_NPI_REF[Specialization],MATCH(T_PROF[[#This Row],[npi_prof_class_Cd]],T_NPI_REF[Code],0))</f>
        <v>Maternal &amp; Fetal Medicine</v>
      </c>
    </row>
    <row r="1317" spans="1:10" x14ac:dyDescent="0.35">
      <c r="A1317">
        <v>0</v>
      </c>
      <c r="B1317">
        <v>1669452041</v>
      </c>
      <c r="C1317" t="s">
        <v>351</v>
      </c>
      <c r="D1317">
        <v>2020</v>
      </c>
      <c r="E1317">
        <v>3</v>
      </c>
      <c r="F1317">
        <v>3</v>
      </c>
      <c r="G1317">
        <v>3</v>
      </c>
      <c r="H1317">
        <v>50.47</v>
      </c>
      <c r="I1317" t="str">
        <f>INDEX(T_NPI_REF[Classification],MATCH(T_PROF[[#This Row],[npi_prof_class_Cd]],T_NPI_REF[Code],0))</f>
        <v>Obstetrics &amp; Gynecology</v>
      </c>
      <c r="J1317">
        <f>INDEX(T_NPI_REF[Specialization],MATCH(T_PROF[[#This Row],[npi_prof_class_Cd]],T_NPI_REF[Code],0))</f>
        <v>0</v>
      </c>
    </row>
    <row r="1318" spans="1:10" x14ac:dyDescent="0.35">
      <c r="A1318">
        <v>1</v>
      </c>
      <c r="B1318">
        <v>1487722518</v>
      </c>
      <c r="C1318" t="s">
        <v>351</v>
      </c>
      <c r="D1318">
        <v>2019</v>
      </c>
      <c r="E1318">
        <v>15</v>
      </c>
      <c r="F1318">
        <v>15</v>
      </c>
      <c r="G1318">
        <v>15</v>
      </c>
      <c r="H1318">
        <v>24271.68</v>
      </c>
      <c r="I1318" t="str">
        <f>INDEX(T_NPI_REF[Classification],MATCH(T_PROF[[#This Row],[npi_prof_class_Cd]],T_NPI_REF[Code],0))</f>
        <v>Obstetrics &amp; Gynecology</v>
      </c>
      <c r="J1318">
        <f>INDEX(T_NPI_REF[Specialization],MATCH(T_PROF[[#This Row],[npi_prof_class_Cd]],T_NPI_REF[Code],0))</f>
        <v>0</v>
      </c>
    </row>
    <row r="1319" spans="1:10" x14ac:dyDescent="0.35">
      <c r="A1319">
        <v>1</v>
      </c>
      <c r="B1319">
        <v>1790922136</v>
      </c>
      <c r="C1319" t="s">
        <v>351</v>
      </c>
      <c r="D1319">
        <v>2019</v>
      </c>
      <c r="E1319">
        <v>1</v>
      </c>
      <c r="F1319">
        <v>1</v>
      </c>
      <c r="G1319">
        <v>1</v>
      </c>
      <c r="H1319">
        <v>0</v>
      </c>
      <c r="I1319" t="str">
        <f>INDEX(T_NPI_REF[Classification],MATCH(T_PROF[[#This Row],[npi_prof_class_Cd]],T_NPI_REF[Code],0))</f>
        <v>Obstetrics &amp; Gynecology</v>
      </c>
      <c r="J1319">
        <f>INDEX(T_NPI_REF[Specialization],MATCH(T_PROF[[#This Row],[npi_prof_class_Cd]],T_NPI_REF[Code],0))</f>
        <v>0</v>
      </c>
    </row>
    <row r="1320" spans="1:10" x14ac:dyDescent="0.35">
      <c r="A1320">
        <v>0</v>
      </c>
      <c r="B1320">
        <v>1841552536</v>
      </c>
      <c r="C1320" t="s">
        <v>357</v>
      </c>
      <c r="D1320">
        <v>2019</v>
      </c>
      <c r="E1320">
        <v>1</v>
      </c>
      <c r="F1320">
        <v>1</v>
      </c>
      <c r="G1320">
        <v>1</v>
      </c>
      <c r="H1320">
        <v>0</v>
      </c>
      <c r="I1320" t="str">
        <f>INDEX(T_NPI_REF[Classification],MATCH(T_PROF[[#This Row],[npi_prof_class_Cd]],T_NPI_REF[Code],0))</f>
        <v>Advanced Practice Midwife</v>
      </c>
      <c r="J1320">
        <f>INDEX(T_NPI_REF[Specialization],MATCH(T_PROF[[#This Row],[npi_prof_class_Cd]],T_NPI_REF[Code],0))</f>
        <v>0</v>
      </c>
    </row>
    <row r="1321" spans="1:10" x14ac:dyDescent="0.35">
      <c r="A1321">
        <v>1</v>
      </c>
      <c r="B1321">
        <v>1467526889</v>
      </c>
      <c r="C1321" t="s">
        <v>361</v>
      </c>
      <c r="D1321">
        <v>2021</v>
      </c>
      <c r="E1321">
        <v>83</v>
      </c>
      <c r="F1321">
        <v>83</v>
      </c>
      <c r="G1321">
        <v>83</v>
      </c>
      <c r="H1321">
        <v>223703.17</v>
      </c>
      <c r="I1321" t="str">
        <f>INDEX(T_NPI_REF[Classification],MATCH(T_PROF[[#This Row],[npi_prof_class_Cd]],T_NPI_REF[Code],0))</f>
        <v>Family Medicine</v>
      </c>
      <c r="J1321">
        <f>INDEX(T_NPI_REF[Specialization],MATCH(T_PROF[[#This Row],[npi_prof_class_Cd]],T_NPI_REF[Code],0))</f>
        <v>0</v>
      </c>
    </row>
    <row r="1322" spans="1:10" x14ac:dyDescent="0.35">
      <c r="A1322">
        <v>0</v>
      </c>
      <c r="B1322">
        <v>1770670945</v>
      </c>
      <c r="C1322" t="s">
        <v>351</v>
      </c>
      <c r="D1322">
        <v>2020</v>
      </c>
      <c r="E1322">
        <v>1</v>
      </c>
      <c r="F1322">
        <v>1</v>
      </c>
      <c r="G1322">
        <v>1</v>
      </c>
      <c r="H1322">
        <v>1720.75</v>
      </c>
      <c r="I1322" t="str">
        <f>INDEX(T_NPI_REF[Classification],MATCH(T_PROF[[#This Row],[npi_prof_class_Cd]],T_NPI_REF[Code],0))</f>
        <v>Obstetrics &amp; Gynecology</v>
      </c>
      <c r="J1322">
        <f>INDEX(T_NPI_REF[Specialization],MATCH(T_PROF[[#This Row],[npi_prof_class_Cd]],T_NPI_REF[Code],0))</f>
        <v>0</v>
      </c>
    </row>
    <row r="1323" spans="1:10" x14ac:dyDescent="0.35">
      <c r="A1323">
        <v>1</v>
      </c>
      <c r="B1323">
        <v>1134457013</v>
      </c>
      <c r="C1323" t="s">
        <v>361</v>
      </c>
      <c r="D1323">
        <v>2019</v>
      </c>
      <c r="E1323">
        <v>15</v>
      </c>
      <c r="F1323">
        <v>15</v>
      </c>
      <c r="G1323">
        <v>13</v>
      </c>
      <c r="H1323">
        <v>20895.37</v>
      </c>
      <c r="I1323" t="str">
        <f>INDEX(T_NPI_REF[Classification],MATCH(T_PROF[[#This Row],[npi_prof_class_Cd]],T_NPI_REF[Code],0))</f>
        <v>Family Medicine</v>
      </c>
      <c r="J1323">
        <f>INDEX(T_NPI_REF[Specialization],MATCH(T_PROF[[#This Row],[npi_prof_class_Cd]],T_NPI_REF[Code],0))</f>
        <v>0</v>
      </c>
    </row>
    <row r="1324" spans="1:10" x14ac:dyDescent="0.35">
      <c r="A1324">
        <v>1</v>
      </c>
      <c r="B1324">
        <v>1124392212</v>
      </c>
      <c r="C1324" t="s">
        <v>351</v>
      </c>
      <c r="D1324">
        <v>2019</v>
      </c>
      <c r="E1324">
        <v>3</v>
      </c>
      <c r="F1324">
        <v>3</v>
      </c>
      <c r="G1324">
        <v>3</v>
      </c>
      <c r="H1324">
        <v>6504.26</v>
      </c>
      <c r="I1324" t="str">
        <f>INDEX(T_NPI_REF[Classification],MATCH(T_PROF[[#This Row],[npi_prof_class_Cd]],T_NPI_REF[Code],0))</f>
        <v>Obstetrics &amp; Gynecology</v>
      </c>
      <c r="J1324">
        <f>INDEX(T_NPI_REF[Specialization],MATCH(T_PROF[[#This Row],[npi_prof_class_Cd]],T_NPI_REF[Code],0))</f>
        <v>0</v>
      </c>
    </row>
    <row r="1325" spans="1:10" x14ac:dyDescent="0.35">
      <c r="A1325">
        <v>0</v>
      </c>
      <c r="B1325">
        <v>1568602209</v>
      </c>
      <c r="C1325" t="s">
        <v>351</v>
      </c>
      <c r="D1325">
        <v>2020</v>
      </c>
      <c r="E1325">
        <v>9</v>
      </c>
      <c r="F1325">
        <v>9</v>
      </c>
      <c r="G1325">
        <v>9</v>
      </c>
      <c r="H1325">
        <v>8540.49</v>
      </c>
      <c r="I1325" t="str">
        <f>INDEX(T_NPI_REF[Classification],MATCH(T_PROF[[#This Row],[npi_prof_class_Cd]],T_NPI_REF[Code],0))</f>
        <v>Obstetrics &amp; Gynecology</v>
      </c>
      <c r="J1325">
        <f>INDEX(T_NPI_REF[Specialization],MATCH(T_PROF[[#This Row],[npi_prof_class_Cd]],T_NPI_REF[Code],0))</f>
        <v>0</v>
      </c>
    </row>
    <row r="1326" spans="1:10" x14ac:dyDescent="0.35">
      <c r="A1326">
        <v>1</v>
      </c>
      <c r="B1326">
        <v>1073631644</v>
      </c>
      <c r="C1326" t="s">
        <v>393</v>
      </c>
      <c r="D1326">
        <v>2021</v>
      </c>
      <c r="E1326">
        <v>17</v>
      </c>
      <c r="F1326">
        <v>17</v>
      </c>
      <c r="G1326">
        <v>17</v>
      </c>
      <c r="H1326">
        <v>29607.55</v>
      </c>
      <c r="I1326" t="str">
        <f>INDEX(T_NPI_REF[Classification],MATCH(T_PROF[[#This Row],[npi_prof_class_Cd]],T_NPI_REF[Code],0))</f>
        <v>Neurological Surgery</v>
      </c>
      <c r="J1326">
        <f>INDEX(T_NPI_REF[Specialization],MATCH(T_PROF[[#This Row],[npi_prof_class_Cd]],T_NPI_REF[Code],0))</f>
        <v>0</v>
      </c>
    </row>
    <row r="1327" spans="1:10" x14ac:dyDescent="0.35">
      <c r="A1327">
        <v>0</v>
      </c>
      <c r="B1327">
        <v>1932173812</v>
      </c>
      <c r="C1327" t="s">
        <v>351</v>
      </c>
      <c r="D1327">
        <v>2020</v>
      </c>
      <c r="E1327">
        <v>1</v>
      </c>
      <c r="F1327">
        <v>1</v>
      </c>
      <c r="G1327">
        <v>1</v>
      </c>
      <c r="H1327">
        <v>1720.75</v>
      </c>
      <c r="I1327" t="str">
        <f>INDEX(T_NPI_REF[Classification],MATCH(T_PROF[[#This Row],[npi_prof_class_Cd]],T_NPI_REF[Code],0))</f>
        <v>Obstetrics &amp; Gynecology</v>
      </c>
      <c r="J1327">
        <f>INDEX(T_NPI_REF[Specialization],MATCH(T_PROF[[#This Row],[npi_prof_class_Cd]],T_NPI_REF[Code],0))</f>
        <v>0</v>
      </c>
    </row>
    <row r="1328" spans="1:10" x14ac:dyDescent="0.35">
      <c r="A1328">
        <v>0</v>
      </c>
      <c r="B1328">
        <v>1508834201</v>
      </c>
      <c r="C1328" t="s">
        <v>351</v>
      </c>
      <c r="D1328">
        <v>2020</v>
      </c>
      <c r="E1328">
        <v>1</v>
      </c>
      <c r="F1328">
        <v>1</v>
      </c>
      <c r="G1328">
        <v>1</v>
      </c>
      <c r="H1328">
        <v>1720.75</v>
      </c>
      <c r="I1328" t="str">
        <f>INDEX(T_NPI_REF[Classification],MATCH(T_PROF[[#This Row],[npi_prof_class_Cd]],T_NPI_REF[Code],0))</f>
        <v>Obstetrics &amp; Gynecology</v>
      </c>
      <c r="J1328">
        <f>INDEX(T_NPI_REF[Specialization],MATCH(T_PROF[[#This Row],[npi_prof_class_Cd]],T_NPI_REF[Code],0))</f>
        <v>0</v>
      </c>
    </row>
    <row r="1329" spans="1:10" x14ac:dyDescent="0.35">
      <c r="A1329">
        <v>0</v>
      </c>
      <c r="B1329">
        <v>1063850261</v>
      </c>
      <c r="C1329" t="s">
        <v>361</v>
      </c>
      <c r="D1329">
        <v>2019</v>
      </c>
      <c r="E1329">
        <v>2</v>
      </c>
      <c r="F1329">
        <v>2</v>
      </c>
      <c r="G1329">
        <v>2</v>
      </c>
      <c r="H1329">
        <v>1824.54</v>
      </c>
      <c r="I1329" t="str">
        <f>INDEX(T_NPI_REF[Classification],MATCH(T_PROF[[#This Row],[npi_prof_class_Cd]],T_NPI_REF[Code],0))</f>
        <v>Family Medicine</v>
      </c>
      <c r="J1329">
        <f>INDEX(T_NPI_REF[Specialization],MATCH(T_PROF[[#This Row],[npi_prof_class_Cd]],T_NPI_REF[Code],0))</f>
        <v>0</v>
      </c>
    </row>
    <row r="1330" spans="1:10" x14ac:dyDescent="0.35">
      <c r="A1330">
        <v>1</v>
      </c>
      <c r="B1330">
        <v>1972877017</v>
      </c>
      <c r="C1330" t="s">
        <v>361</v>
      </c>
      <c r="D1330">
        <v>2021</v>
      </c>
      <c r="E1330">
        <v>41</v>
      </c>
      <c r="F1330">
        <v>41</v>
      </c>
      <c r="G1330">
        <v>41</v>
      </c>
      <c r="H1330">
        <v>136092.09</v>
      </c>
      <c r="I1330" t="str">
        <f>INDEX(T_NPI_REF[Classification],MATCH(T_PROF[[#This Row],[npi_prof_class_Cd]],T_NPI_REF[Code],0))</f>
        <v>Family Medicine</v>
      </c>
      <c r="J1330">
        <f>INDEX(T_NPI_REF[Specialization],MATCH(T_PROF[[#This Row],[npi_prof_class_Cd]],T_NPI_REF[Code],0))</f>
        <v>0</v>
      </c>
    </row>
    <row r="1331" spans="1:10" x14ac:dyDescent="0.35">
      <c r="A1331">
        <v>1</v>
      </c>
      <c r="B1331">
        <v>1003445396</v>
      </c>
      <c r="C1331" t="s">
        <v>356</v>
      </c>
      <c r="D1331">
        <v>2021</v>
      </c>
      <c r="E1331">
        <v>5</v>
      </c>
      <c r="F1331">
        <v>5</v>
      </c>
      <c r="G1331">
        <v>5</v>
      </c>
      <c r="H1331">
        <v>12192.3</v>
      </c>
      <c r="I1331" t="str">
        <f>INDEX(T_NPI_REF[Classification],MATCH(T_PROF[[#This Row],[npi_prof_class_Cd]],T_NPI_REF[Code],0))</f>
        <v>Obstetrics &amp; Gynecology</v>
      </c>
      <c r="J1331" t="str">
        <f>INDEX(T_NPI_REF[Specialization],MATCH(T_PROF[[#This Row],[npi_prof_class_Cd]],T_NPI_REF[Code],0))</f>
        <v>Maternal &amp; Fetal Medicine</v>
      </c>
    </row>
    <row r="1332" spans="1:10" x14ac:dyDescent="0.35">
      <c r="A1332">
        <v>0</v>
      </c>
      <c r="B1332">
        <v>1255595153</v>
      </c>
      <c r="C1332" t="s">
        <v>351</v>
      </c>
      <c r="D1332">
        <v>2021</v>
      </c>
      <c r="E1332">
        <v>5</v>
      </c>
      <c r="F1332">
        <v>5</v>
      </c>
      <c r="G1332">
        <v>5</v>
      </c>
      <c r="H1332">
        <v>5192.3100000000004</v>
      </c>
      <c r="I1332" t="str">
        <f>INDEX(T_NPI_REF[Classification],MATCH(T_PROF[[#This Row],[npi_prof_class_Cd]],T_NPI_REF[Code],0))</f>
        <v>Obstetrics &amp; Gynecology</v>
      </c>
      <c r="J1332">
        <f>INDEX(T_NPI_REF[Specialization],MATCH(T_PROF[[#This Row],[npi_prof_class_Cd]],T_NPI_REF[Code],0))</f>
        <v>0</v>
      </c>
    </row>
    <row r="1333" spans="1:10" x14ac:dyDescent="0.35">
      <c r="A1333">
        <v>0</v>
      </c>
      <c r="B1333">
        <v>1619044765</v>
      </c>
      <c r="C1333" t="s">
        <v>351</v>
      </c>
      <c r="D1333">
        <v>2019</v>
      </c>
      <c r="E1333">
        <v>5</v>
      </c>
      <c r="F1333">
        <v>5</v>
      </c>
      <c r="G1333">
        <v>5</v>
      </c>
      <c r="H1333">
        <v>2842.95</v>
      </c>
      <c r="I1333" t="str">
        <f>INDEX(T_NPI_REF[Classification],MATCH(T_PROF[[#This Row],[npi_prof_class_Cd]],T_NPI_REF[Code],0))</f>
        <v>Obstetrics &amp; Gynecology</v>
      </c>
      <c r="J1333">
        <f>INDEX(T_NPI_REF[Specialization],MATCH(T_PROF[[#This Row],[npi_prof_class_Cd]],T_NPI_REF[Code],0))</f>
        <v>0</v>
      </c>
    </row>
    <row r="1334" spans="1:10" x14ac:dyDescent="0.35">
      <c r="A1334">
        <v>1</v>
      </c>
      <c r="B1334">
        <v>1326041286</v>
      </c>
      <c r="C1334" t="s">
        <v>351</v>
      </c>
      <c r="D1334">
        <v>2021</v>
      </c>
      <c r="E1334">
        <v>45</v>
      </c>
      <c r="F1334">
        <v>45</v>
      </c>
      <c r="G1334">
        <v>45</v>
      </c>
      <c r="H1334">
        <v>98952.79</v>
      </c>
      <c r="I1334" t="str">
        <f>INDEX(T_NPI_REF[Classification],MATCH(T_PROF[[#This Row],[npi_prof_class_Cd]],T_NPI_REF[Code],0))</f>
        <v>Obstetrics &amp; Gynecology</v>
      </c>
      <c r="J1334">
        <f>INDEX(T_NPI_REF[Specialization],MATCH(T_PROF[[#This Row],[npi_prof_class_Cd]],T_NPI_REF[Code],0))</f>
        <v>0</v>
      </c>
    </row>
    <row r="1335" spans="1:10" x14ac:dyDescent="0.35">
      <c r="A1335">
        <v>1</v>
      </c>
      <c r="B1335">
        <v>1093929358</v>
      </c>
      <c r="C1335" t="s">
        <v>405</v>
      </c>
      <c r="D1335">
        <v>2021</v>
      </c>
      <c r="E1335">
        <v>1</v>
      </c>
      <c r="F1335">
        <v>1</v>
      </c>
      <c r="G1335">
        <v>1</v>
      </c>
      <c r="H1335">
        <v>1720.75</v>
      </c>
      <c r="I1335" t="str">
        <f>INDEX(T_NPI_REF[Classification],MATCH(T_PROF[[#This Row],[npi_prof_class_Cd]],T_NPI_REF[Code],0))</f>
        <v>Obstetrics &amp; Gynecology</v>
      </c>
      <c r="J1335" t="str">
        <f>INDEX(T_NPI_REF[Specialization],MATCH(T_PROF[[#This Row],[npi_prof_class_Cd]],T_NPI_REF[Code],0))</f>
        <v>Female Pelvic Medicine and Reconstructive Surgery</v>
      </c>
    </row>
    <row r="1336" spans="1:10" x14ac:dyDescent="0.35">
      <c r="A1336">
        <v>1</v>
      </c>
      <c r="B1336">
        <v>1194899476</v>
      </c>
      <c r="C1336" t="s">
        <v>357</v>
      </c>
      <c r="D1336">
        <v>2019</v>
      </c>
      <c r="E1336">
        <v>6</v>
      </c>
      <c r="F1336">
        <v>6</v>
      </c>
      <c r="G1336">
        <v>6</v>
      </c>
      <c r="H1336">
        <v>12172.62</v>
      </c>
      <c r="I1336" t="str">
        <f>INDEX(T_NPI_REF[Classification],MATCH(T_PROF[[#This Row],[npi_prof_class_Cd]],T_NPI_REF[Code],0))</f>
        <v>Advanced Practice Midwife</v>
      </c>
      <c r="J1336">
        <f>INDEX(T_NPI_REF[Specialization],MATCH(T_PROF[[#This Row],[npi_prof_class_Cd]],T_NPI_REF[Code],0))</f>
        <v>0</v>
      </c>
    </row>
    <row r="1337" spans="1:10" x14ac:dyDescent="0.35">
      <c r="A1337">
        <v>1</v>
      </c>
      <c r="B1337">
        <v>1538606181</v>
      </c>
      <c r="C1337" t="s">
        <v>353</v>
      </c>
      <c r="D1337">
        <v>2021</v>
      </c>
      <c r="E1337">
        <v>119</v>
      </c>
      <c r="F1337">
        <v>119</v>
      </c>
      <c r="G1337">
        <v>119</v>
      </c>
      <c r="H1337">
        <v>244519.3</v>
      </c>
      <c r="I1337" t="str">
        <f>INDEX(T_NPI_REF[Classification],MATCH(T_PROF[[#This Row],[npi_prof_class_Cd]],T_NPI_REF[Code],0))</f>
        <v>General Acute Care Hospital</v>
      </c>
      <c r="J1337">
        <f>INDEX(T_NPI_REF[Specialization],MATCH(T_PROF[[#This Row],[npi_prof_class_Cd]],T_NPI_REF[Code],0))</f>
        <v>0</v>
      </c>
    </row>
    <row r="1338" spans="1:10" x14ac:dyDescent="0.35">
      <c r="A1338">
        <v>1</v>
      </c>
      <c r="B1338">
        <v>1679587679</v>
      </c>
      <c r="C1338" t="s">
        <v>353</v>
      </c>
      <c r="D1338">
        <v>2019</v>
      </c>
      <c r="E1338">
        <v>1</v>
      </c>
      <c r="F1338">
        <v>1</v>
      </c>
      <c r="G1338">
        <v>1</v>
      </c>
      <c r="H1338">
        <v>1720.75</v>
      </c>
      <c r="I1338" t="str">
        <f>INDEX(T_NPI_REF[Classification],MATCH(T_PROF[[#This Row],[npi_prof_class_Cd]],T_NPI_REF[Code],0))</f>
        <v>General Acute Care Hospital</v>
      </c>
      <c r="J1338">
        <f>INDEX(T_NPI_REF[Specialization],MATCH(T_PROF[[#This Row],[npi_prof_class_Cd]],T_NPI_REF[Code],0))</f>
        <v>0</v>
      </c>
    </row>
    <row r="1339" spans="1:10" x14ac:dyDescent="0.35">
      <c r="A1339">
        <v>0</v>
      </c>
      <c r="B1339">
        <v>1043659519</v>
      </c>
      <c r="C1339" t="s">
        <v>351</v>
      </c>
      <c r="D1339">
        <v>2019</v>
      </c>
      <c r="E1339">
        <v>2</v>
      </c>
      <c r="F1339">
        <v>2</v>
      </c>
      <c r="G1339">
        <v>2</v>
      </c>
      <c r="H1339">
        <v>2150.94</v>
      </c>
      <c r="I1339" t="str">
        <f>INDEX(T_NPI_REF[Classification],MATCH(T_PROF[[#This Row],[npi_prof_class_Cd]],T_NPI_REF[Code],0))</f>
        <v>Obstetrics &amp; Gynecology</v>
      </c>
      <c r="J1339">
        <f>INDEX(T_NPI_REF[Specialization],MATCH(T_PROF[[#This Row],[npi_prof_class_Cd]],T_NPI_REF[Code],0))</f>
        <v>0</v>
      </c>
    </row>
    <row r="1340" spans="1:10" x14ac:dyDescent="0.35">
      <c r="A1340">
        <v>1</v>
      </c>
      <c r="B1340">
        <v>1316938921</v>
      </c>
      <c r="C1340" t="s">
        <v>351</v>
      </c>
      <c r="D1340">
        <v>2021</v>
      </c>
      <c r="E1340">
        <v>23</v>
      </c>
      <c r="F1340">
        <v>23</v>
      </c>
      <c r="G1340">
        <v>22</v>
      </c>
      <c r="H1340">
        <v>35119.599999999999</v>
      </c>
      <c r="I1340" t="str">
        <f>INDEX(T_NPI_REF[Classification],MATCH(T_PROF[[#This Row],[npi_prof_class_Cd]],T_NPI_REF[Code],0))</f>
        <v>Obstetrics &amp; Gynecology</v>
      </c>
      <c r="J1340">
        <f>INDEX(T_NPI_REF[Specialization],MATCH(T_PROF[[#This Row],[npi_prof_class_Cd]],T_NPI_REF[Code],0))</f>
        <v>0</v>
      </c>
    </row>
    <row r="1341" spans="1:10" x14ac:dyDescent="0.35">
      <c r="A1341">
        <v>1</v>
      </c>
      <c r="B1341">
        <v>1821093402</v>
      </c>
      <c r="C1341" t="s">
        <v>353</v>
      </c>
      <c r="D1341">
        <v>2021</v>
      </c>
      <c r="E1341">
        <v>78</v>
      </c>
      <c r="F1341">
        <v>78</v>
      </c>
      <c r="G1341">
        <v>78</v>
      </c>
      <c r="H1341">
        <v>164092.44</v>
      </c>
      <c r="I1341" t="str">
        <f>INDEX(T_NPI_REF[Classification],MATCH(T_PROF[[#This Row],[npi_prof_class_Cd]],T_NPI_REF[Code],0))</f>
        <v>General Acute Care Hospital</v>
      </c>
      <c r="J1341">
        <f>INDEX(T_NPI_REF[Specialization],MATCH(T_PROF[[#This Row],[npi_prof_class_Cd]],T_NPI_REF[Code],0))</f>
        <v>0</v>
      </c>
    </row>
    <row r="1342" spans="1:10" x14ac:dyDescent="0.35">
      <c r="A1342">
        <v>1</v>
      </c>
      <c r="B1342">
        <v>1124189782</v>
      </c>
      <c r="C1342" t="s">
        <v>366</v>
      </c>
      <c r="D1342">
        <v>2019</v>
      </c>
      <c r="E1342">
        <v>9</v>
      </c>
      <c r="F1342">
        <v>9</v>
      </c>
      <c r="G1342">
        <v>9</v>
      </c>
      <c r="H1342">
        <v>14201.39</v>
      </c>
      <c r="I1342" t="str">
        <f>INDEX(T_NPI_REF[Classification],MATCH(T_PROF[[#This Row],[npi_prof_class_Cd]],T_NPI_REF[Code],0))</f>
        <v>Internal Medicine</v>
      </c>
      <c r="J1342">
        <f>INDEX(T_NPI_REF[Specialization],MATCH(T_PROF[[#This Row],[npi_prof_class_Cd]],T_NPI_REF[Code],0))</f>
        <v>0</v>
      </c>
    </row>
    <row r="1343" spans="1:10" x14ac:dyDescent="0.35">
      <c r="A1343">
        <v>1</v>
      </c>
      <c r="B1343">
        <v>1962803585</v>
      </c>
      <c r="C1343" t="s">
        <v>367</v>
      </c>
      <c r="D1343">
        <v>2019</v>
      </c>
      <c r="E1343">
        <v>14</v>
      </c>
      <c r="F1343">
        <v>14</v>
      </c>
      <c r="G1343">
        <v>14</v>
      </c>
      <c r="H1343">
        <v>26625.279999999999</v>
      </c>
      <c r="I1343" t="str">
        <f>INDEX(T_NPI_REF[Classification],MATCH(T_PROF[[#This Row],[npi_prof_class_Cd]],T_NPI_REF[Code],0))</f>
        <v>Midwife</v>
      </c>
      <c r="J1343">
        <f>INDEX(T_NPI_REF[Specialization],MATCH(T_PROF[[#This Row],[npi_prof_class_Cd]],T_NPI_REF[Code],0))</f>
        <v>0</v>
      </c>
    </row>
    <row r="1344" spans="1:10" x14ac:dyDescent="0.35">
      <c r="A1344">
        <v>0</v>
      </c>
      <c r="B1344">
        <v>1992726582</v>
      </c>
      <c r="C1344" t="s">
        <v>351</v>
      </c>
      <c r="D1344">
        <v>2020</v>
      </c>
      <c r="E1344">
        <v>1</v>
      </c>
      <c r="F1344">
        <v>1</v>
      </c>
      <c r="G1344">
        <v>1</v>
      </c>
      <c r="H1344">
        <v>1720.75</v>
      </c>
      <c r="I1344" t="str">
        <f>INDEX(T_NPI_REF[Classification],MATCH(T_PROF[[#This Row],[npi_prof_class_Cd]],T_NPI_REF[Code],0))</f>
        <v>Obstetrics &amp; Gynecology</v>
      </c>
      <c r="J1344">
        <f>INDEX(T_NPI_REF[Specialization],MATCH(T_PROF[[#This Row],[npi_prof_class_Cd]],T_NPI_REF[Code],0))</f>
        <v>0</v>
      </c>
    </row>
    <row r="1345" spans="1:10" x14ac:dyDescent="0.35">
      <c r="A1345">
        <v>0</v>
      </c>
      <c r="B1345">
        <v>1184692816</v>
      </c>
      <c r="C1345" t="s">
        <v>351</v>
      </c>
      <c r="D1345">
        <v>2019</v>
      </c>
      <c r="E1345">
        <v>2</v>
      </c>
      <c r="F1345">
        <v>2</v>
      </c>
      <c r="G1345">
        <v>2</v>
      </c>
      <c r="H1345">
        <v>1850.94</v>
      </c>
      <c r="I1345" t="str">
        <f>INDEX(T_NPI_REF[Classification],MATCH(T_PROF[[#This Row],[npi_prof_class_Cd]],T_NPI_REF[Code],0))</f>
        <v>Obstetrics &amp; Gynecology</v>
      </c>
      <c r="J1345">
        <f>INDEX(T_NPI_REF[Specialization],MATCH(T_PROF[[#This Row],[npi_prof_class_Cd]],T_NPI_REF[Code],0))</f>
        <v>0</v>
      </c>
    </row>
    <row r="1346" spans="1:10" x14ac:dyDescent="0.35">
      <c r="A1346">
        <v>0</v>
      </c>
      <c r="B1346">
        <v>1588920235</v>
      </c>
      <c r="C1346" t="s">
        <v>351</v>
      </c>
      <c r="D1346">
        <v>2019</v>
      </c>
      <c r="E1346">
        <v>1</v>
      </c>
      <c r="F1346">
        <v>1</v>
      </c>
      <c r="G1346">
        <v>1</v>
      </c>
      <c r="H1346">
        <v>0</v>
      </c>
      <c r="I1346" t="str">
        <f>INDEX(T_NPI_REF[Classification],MATCH(T_PROF[[#This Row],[npi_prof_class_Cd]],T_NPI_REF[Code],0))</f>
        <v>Obstetrics &amp; Gynecology</v>
      </c>
      <c r="J1346">
        <f>INDEX(T_NPI_REF[Specialization],MATCH(T_PROF[[#This Row],[npi_prof_class_Cd]],T_NPI_REF[Code],0))</f>
        <v>0</v>
      </c>
    </row>
    <row r="1347" spans="1:10" x14ac:dyDescent="0.35">
      <c r="A1347">
        <v>1</v>
      </c>
      <c r="B1347">
        <v>1063525152</v>
      </c>
      <c r="C1347" t="s">
        <v>366</v>
      </c>
      <c r="D1347">
        <v>2019</v>
      </c>
      <c r="E1347">
        <v>2</v>
      </c>
      <c r="F1347">
        <v>2</v>
      </c>
      <c r="G1347">
        <v>2</v>
      </c>
      <c r="H1347">
        <v>15200</v>
      </c>
      <c r="I1347" t="str">
        <f>INDEX(T_NPI_REF[Classification],MATCH(T_PROF[[#This Row],[npi_prof_class_Cd]],T_NPI_REF[Code],0))</f>
        <v>Internal Medicine</v>
      </c>
      <c r="J1347">
        <f>INDEX(T_NPI_REF[Specialization],MATCH(T_PROF[[#This Row],[npi_prof_class_Cd]],T_NPI_REF[Code],0))</f>
        <v>0</v>
      </c>
    </row>
    <row r="1348" spans="1:10" x14ac:dyDescent="0.35">
      <c r="A1348">
        <v>1</v>
      </c>
      <c r="B1348">
        <v>1063525152</v>
      </c>
      <c r="C1348" t="s">
        <v>366</v>
      </c>
      <c r="D1348">
        <v>2021</v>
      </c>
      <c r="E1348">
        <v>2</v>
      </c>
      <c r="F1348">
        <v>2</v>
      </c>
      <c r="G1348">
        <v>2</v>
      </c>
      <c r="H1348">
        <v>0</v>
      </c>
      <c r="I1348" t="str">
        <f>INDEX(T_NPI_REF[Classification],MATCH(T_PROF[[#This Row],[npi_prof_class_Cd]],T_NPI_REF[Code],0))</f>
        <v>Internal Medicine</v>
      </c>
      <c r="J1348">
        <f>INDEX(T_NPI_REF[Specialization],MATCH(T_PROF[[#This Row],[npi_prof_class_Cd]],T_NPI_REF[Code],0))</f>
        <v>0</v>
      </c>
    </row>
    <row r="1349" spans="1:10" x14ac:dyDescent="0.35">
      <c r="A1349">
        <v>1</v>
      </c>
      <c r="B1349">
        <v>1154628501</v>
      </c>
      <c r="C1349" t="s">
        <v>351</v>
      </c>
      <c r="D1349">
        <v>2021</v>
      </c>
      <c r="E1349">
        <v>4</v>
      </c>
      <c r="F1349">
        <v>4</v>
      </c>
      <c r="G1349">
        <v>4</v>
      </c>
      <c r="H1349">
        <v>10633.52</v>
      </c>
      <c r="I1349" t="str">
        <f>INDEX(T_NPI_REF[Classification],MATCH(T_PROF[[#This Row],[npi_prof_class_Cd]],T_NPI_REF[Code],0))</f>
        <v>Obstetrics &amp; Gynecology</v>
      </c>
      <c r="J1349">
        <f>INDEX(T_NPI_REF[Specialization],MATCH(T_PROF[[#This Row],[npi_prof_class_Cd]],T_NPI_REF[Code],0))</f>
        <v>0</v>
      </c>
    </row>
    <row r="1350" spans="1:10" x14ac:dyDescent="0.35">
      <c r="A1350">
        <v>0</v>
      </c>
      <c r="B1350">
        <v>1962700872</v>
      </c>
      <c r="C1350" t="s">
        <v>351</v>
      </c>
      <c r="D1350">
        <v>2021</v>
      </c>
      <c r="E1350">
        <v>1</v>
      </c>
      <c r="F1350">
        <v>1</v>
      </c>
      <c r="G1350">
        <v>1</v>
      </c>
      <c r="H1350">
        <v>0</v>
      </c>
      <c r="I1350" t="str">
        <f>INDEX(T_NPI_REF[Classification],MATCH(T_PROF[[#This Row],[npi_prof_class_Cd]],T_NPI_REF[Code],0))</f>
        <v>Obstetrics &amp; Gynecology</v>
      </c>
      <c r="J1350">
        <f>INDEX(T_NPI_REF[Specialization],MATCH(T_PROF[[#This Row],[npi_prof_class_Cd]],T_NPI_REF[Code],0))</f>
        <v>0</v>
      </c>
    </row>
    <row r="1351" spans="1:10" x14ac:dyDescent="0.35">
      <c r="A1351">
        <v>1</v>
      </c>
      <c r="B1351">
        <v>1548326903</v>
      </c>
      <c r="C1351" t="s">
        <v>351</v>
      </c>
      <c r="D1351">
        <v>2020</v>
      </c>
      <c r="E1351">
        <v>76</v>
      </c>
      <c r="F1351">
        <v>76</v>
      </c>
      <c r="G1351">
        <v>76</v>
      </c>
      <c r="H1351">
        <v>215847.41</v>
      </c>
      <c r="I1351" t="str">
        <f>INDEX(T_NPI_REF[Classification],MATCH(T_PROF[[#This Row],[npi_prof_class_Cd]],T_NPI_REF[Code],0))</f>
        <v>Obstetrics &amp; Gynecology</v>
      </c>
      <c r="J1351">
        <f>INDEX(T_NPI_REF[Specialization],MATCH(T_PROF[[#This Row],[npi_prof_class_Cd]],T_NPI_REF[Code],0))</f>
        <v>0</v>
      </c>
    </row>
    <row r="1352" spans="1:10" x14ac:dyDescent="0.35">
      <c r="A1352">
        <v>0</v>
      </c>
      <c r="B1352">
        <v>1891193330</v>
      </c>
      <c r="C1352" t="s">
        <v>351</v>
      </c>
      <c r="D1352">
        <v>2020</v>
      </c>
      <c r="E1352">
        <v>2</v>
      </c>
      <c r="F1352">
        <v>2</v>
      </c>
      <c r="G1352">
        <v>2</v>
      </c>
      <c r="H1352">
        <v>3326.12</v>
      </c>
      <c r="I1352" t="str">
        <f>INDEX(T_NPI_REF[Classification],MATCH(T_PROF[[#This Row],[npi_prof_class_Cd]],T_NPI_REF[Code],0))</f>
        <v>Obstetrics &amp; Gynecology</v>
      </c>
      <c r="J1352">
        <f>INDEX(T_NPI_REF[Specialization],MATCH(T_PROF[[#This Row],[npi_prof_class_Cd]],T_NPI_REF[Code],0))</f>
        <v>0</v>
      </c>
    </row>
    <row r="1353" spans="1:10" x14ac:dyDescent="0.35">
      <c r="A1353">
        <v>1</v>
      </c>
      <c r="B1353">
        <v>1861836652</v>
      </c>
      <c r="C1353" t="s">
        <v>351</v>
      </c>
      <c r="D1353">
        <v>2019</v>
      </c>
      <c r="E1353">
        <v>140</v>
      </c>
      <c r="F1353">
        <v>140</v>
      </c>
      <c r="G1353">
        <v>138</v>
      </c>
      <c r="H1353">
        <v>249373.13</v>
      </c>
      <c r="I1353" t="str">
        <f>INDEX(T_NPI_REF[Classification],MATCH(T_PROF[[#This Row],[npi_prof_class_Cd]],T_NPI_REF[Code],0))</f>
        <v>Obstetrics &amp; Gynecology</v>
      </c>
      <c r="J1353">
        <f>INDEX(T_NPI_REF[Specialization],MATCH(T_PROF[[#This Row],[npi_prof_class_Cd]],T_NPI_REF[Code],0))</f>
        <v>0</v>
      </c>
    </row>
    <row r="1354" spans="1:10" x14ac:dyDescent="0.35">
      <c r="A1354">
        <v>0</v>
      </c>
      <c r="B1354">
        <v>1932405768</v>
      </c>
      <c r="C1354" t="s">
        <v>351</v>
      </c>
      <c r="D1354">
        <v>2019</v>
      </c>
      <c r="E1354">
        <v>1</v>
      </c>
      <c r="F1354">
        <v>1</v>
      </c>
      <c r="G1354">
        <v>1</v>
      </c>
      <c r="H1354">
        <v>1720.75</v>
      </c>
      <c r="I1354" t="str">
        <f>INDEX(T_NPI_REF[Classification],MATCH(T_PROF[[#This Row],[npi_prof_class_Cd]],T_NPI_REF[Code],0))</f>
        <v>Obstetrics &amp; Gynecology</v>
      </c>
      <c r="J1354">
        <f>INDEX(T_NPI_REF[Specialization],MATCH(T_PROF[[#This Row],[npi_prof_class_Cd]],T_NPI_REF[Code],0))</f>
        <v>0</v>
      </c>
    </row>
    <row r="1355" spans="1:10" x14ac:dyDescent="0.35">
      <c r="A1355">
        <v>1</v>
      </c>
      <c r="B1355">
        <v>1841767993</v>
      </c>
      <c r="C1355" t="s">
        <v>351</v>
      </c>
      <c r="D1355">
        <v>2021</v>
      </c>
      <c r="E1355">
        <v>1</v>
      </c>
      <c r="F1355">
        <v>1</v>
      </c>
      <c r="G1355">
        <v>1</v>
      </c>
      <c r="H1355">
        <v>3200</v>
      </c>
      <c r="I1355" t="str">
        <f>INDEX(T_NPI_REF[Classification],MATCH(T_PROF[[#This Row],[npi_prof_class_Cd]],T_NPI_REF[Code],0))</f>
        <v>Obstetrics &amp; Gynecology</v>
      </c>
      <c r="J1355">
        <f>INDEX(T_NPI_REF[Specialization],MATCH(T_PROF[[#This Row],[npi_prof_class_Cd]],T_NPI_REF[Code],0))</f>
        <v>0</v>
      </c>
    </row>
    <row r="1356" spans="1:10" x14ac:dyDescent="0.35">
      <c r="A1356">
        <v>1</v>
      </c>
      <c r="B1356">
        <v>1205084969</v>
      </c>
      <c r="C1356" t="s">
        <v>351</v>
      </c>
      <c r="D1356">
        <v>2021</v>
      </c>
      <c r="E1356">
        <v>49</v>
      </c>
      <c r="F1356">
        <v>49</v>
      </c>
      <c r="G1356">
        <v>49</v>
      </c>
      <c r="H1356">
        <v>91673.64</v>
      </c>
      <c r="I1356" t="str">
        <f>INDEX(T_NPI_REF[Classification],MATCH(T_PROF[[#This Row],[npi_prof_class_Cd]],T_NPI_REF[Code],0))</f>
        <v>Obstetrics &amp; Gynecology</v>
      </c>
      <c r="J1356">
        <f>INDEX(T_NPI_REF[Specialization],MATCH(T_PROF[[#This Row],[npi_prof_class_Cd]],T_NPI_REF[Code],0))</f>
        <v>0</v>
      </c>
    </row>
    <row r="1357" spans="1:10" x14ac:dyDescent="0.35">
      <c r="A1357">
        <v>1</v>
      </c>
      <c r="B1357">
        <v>1558490201</v>
      </c>
      <c r="C1357" t="s">
        <v>355</v>
      </c>
      <c r="D1357">
        <v>2020</v>
      </c>
      <c r="E1357">
        <v>116</v>
      </c>
      <c r="F1357">
        <v>116</v>
      </c>
      <c r="G1357">
        <v>116</v>
      </c>
      <c r="H1357">
        <v>205661.74</v>
      </c>
      <c r="I1357" t="str">
        <f>INDEX(T_NPI_REF[Classification],MATCH(T_PROF[[#This Row],[npi_prof_class_Cd]],T_NPI_REF[Code],0))</f>
        <v>Clinic/Center</v>
      </c>
      <c r="J1357" t="str">
        <f>INDEX(T_NPI_REF[Specialization],MATCH(T_PROF[[#This Row],[npi_prof_class_Cd]],T_NPI_REF[Code],0))</f>
        <v>Multi-Specialty</v>
      </c>
    </row>
    <row r="1358" spans="1:10" x14ac:dyDescent="0.35">
      <c r="A1358">
        <v>0</v>
      </c>
      <c r="B1358">
        <v>1710099924</v>
      </c>
      <c r="C1358" t="s">
        <v>351</v>
      </c>
      <c r="D1358">
        <v>2019</v>
      </c>
      <c r="E1358">
        <v>2</v>
      </c>
      <c r="F1358">
        <v>2</v>
      </c>
      <c r="G1358">
        <v>2</v>
      </c>
      <c r="H1358">
        <v>3441.5</v>
      </c>
      <c r="I1358" t="str">
        <f>INDEX(T_NPI_REF[Classification],MATCH(T_PROF[[#This Row],[npi_prof_class_Cd]],T_NPI_REF[Code],0))</f>
        <v>Obstetrics &amp; Gynecology</v>
      </c>
      <c r="J1358">
        <f>INDEX(T_NPI_REF[Specialization],MATCH(T_PROF[[#This Row],[npi_prof_class_Cd]],T_NPI_REF[Code],0))</f>
        <v>0</v>
      </c>
    </row>
    <row r="1359" spans="1:10" x14ac:dyDescent="0.35">
      <c r="A1359">
        <v>1</v>
      </c>
      <c r="B1359">
        <v>1558490201</v>
      </c>
      <c r="C1359" t="s">
        <v>355</v>
      </c>
      <c r="D1359">
        <v>2021</v>
      </c>
      <c r="E1359">
        <v>141</v>
      </c>
      <c r="F1359">
        <v>141</v>
      </c>
      <c r="G1359">
        <v>141</v>
      </c>
      <c r="H1359">
        <v>261837.88</v>
      </c>
      <c r="I1359" t="str">
        <f>INDEX(T_NPI_REF[Classification],MATCH(T_PROF[[#This Row],[npi_prof_class_Cd]],T_NPI_REF[Code],0))</f>
        <v>Clinic/Center</v>
      </c>
      <c r="J1359" t="str">
        <f>INDEX(T_NPI_REF[Specialization],MATCH(T_PROF[[#This Row],[npi_prof_class_Cd]],T_NPI_REF[Code],0))</f>
        <v>Multi-Specialty</v>
      </c>
    </row>
    <row r="1360" spans="1:10" x14ac:dyDescent="0.35">
      <c r="A1360">
        <v>1</v>
      </c>
      <c r="B1360">
        <v>1972618494</v>
      </c>
      <c r="C1360" t="s">
        <v>351</v>
      </c>
      <c r="D1360">
        <v>2021</v>
      </c>
      <c r="E1360">
        <v>13</v>
      </c>
      <c r="F1360">
        <v>13</v>
      </c>
      <c r="G1360">
        <v>12</v>
      </c>
      <c r="H1360">
        <v>25435.07</v>
      </c>
      <c r="I1360" t="str">
        <f>INDEX(T_NPI_REF[Classification],MATCH(T_PROF[[#This Row],[npi_prof_class_Cd]],T_NPI_REF[Code],0))</f>
        <v>Obstetrics &amp; Gynecology</v>
      </c>
      <c r="J1360">
        <f>INDEX(T_NPI_REF[Specialization],MATCH(T_PROF[[#This Row],[npi_prof_class_Cd]],T_NPI_REF[Code],0))</f>
        <v>0</v>
      </c>
    </row>
    <row r="1361" spans="1:10" x14ac:dyDescent="0.35">
      <c r="A1361">
        <v>1</v>
      </c>
      <c r="B1361">
        <v>1114161932</v>
      </c>
      <c r="C1361" t="s">
        <v>359</v>
      </c>
      <c r="D1361">
        <v>2021</v>
      </c>
      <c r="E1361">
        <v>6</v>
      </c>
      <c r="F1361">
        <v>6</v>
      </c>
      <c r="G1361">
        <v>6</v>
      </c>
      <c r="H1361">
        <v>14647.62</v>
      </c>
      <c r="I1361" t="str">
        <f>INDEX(T_NPI_REF[Classification],MATCH(T_PROF[[#This Row],[npi_prof_class_Cd]],T_NPI_REF[Code],0))</f>
        <v>Clinic/Center</v>
      </c>
      <c r="J1361">
        <f>INDEX(T_NPI_REF[Specialization],MATCH(T_PROF[[#This Row],[npi_prof_class_Cd]],T_NPI_REF[Code],0))</f>
        <v>0</v>
      </c>
    </row>
    <row r="1362" spans="1:10" x14ac:dyDescent="0.35">
      <c r="A1362">
        <v>1</v>
      </c>
      <c r="B1362">
        <v>1780610733</v>
      </c>
      <c r="C1362" t="s">
        <v>367</v>
      </c>
      <c r="D1362">
        <v>2021</v>
      </c>
      <c r="E1362">
        <v>2</v>
      </c>
      <c r="F1362">
        <v>2</v>
      </c>
      <c r="G1362">
        <v>2</v>
      </c>
      <c r="H1362">
        <v>4294.58</v>
      </c>
      <c r="I1362" t="str">
        <f>INDEX(T_NPI_REF[Classification],MATCH(T_PROF[[#This Row],[npi_prof_class_Cd]],T_NPI_REF[Code],0))</f>
        <v>Midwife</v>
      </c>
      <c r="J1362">
        <f>INDEX(T_NPI_REF[Specialization],MATCH(T_PROF[[#This Row],[npi_prof_class_Cd]],T_NPI_REF[Code],0))</f>
        <v>0</v>
      </c>
    </row>
    <row r="1363" spans="1:10" x14ac:dyDescent="0.35">
      <c r="A1363">
        <v>1</v>
      </c>
      <c r="B1363">
        <v>1922048370</v>
      </c>
      <c r="C1363" t="s">
        <v>366</v>
      </c>
      <c r="D1363">
        <v>2019</v>
      </c>
      <c r="E1363">
        <v>142</v>
      </c>
      <c r="F1363">
        <v>142</v>
      </c>
      <c r="G1363">
        <v>142</v>
      </c>
      <c r="H1363">
        <v>261834.8</v>
      </c>
      <c r="I1363" t="str">
        <f>INDEX(T_NPI_REF[Classification],MATCH(T_PROF[[#This Row],[npi_prof_class_Cd]],T_NPI_REF[Code],0))</f>
        <v>Internal Medicine</v>
      </c>
      <c r="J1363">
        <f>INDEX(T_NPI_REF[Specialization],MATCH(T_PROF[[#This Row],[npi_prof_class_Cd]],T_NPI_REF[Code],0))</f>
        <v>0</v>
      </c>
    </row>
    <row r="1364" spans="1:10" x14ac:dyDescent="0.35">
      <c r="A1364">
        <v>1</v>
      </c>
      <c r="B1364">
        <v>1417018623</v>
      </c>
      <c r="C1364" t="s">
        <v>351</v>
      </c>
      <c r="D1364">
        <v>2019</v>
      </c>
      <c r="E1364">
        <v>1</v>
      </c>
      <c r="F1364">
        <v>1</v>
      </c>
      <c r="G1364">
        <v>1</v>
      </c>
      <c r="H1364">
        <v>1300</v>
      </c>
      <c r="I1364" t="str">
        <f>INDEX(T_NPI_REF[Classification],MATCH(T_PROF[[#This Row],[npi_prof_class_Cd]],T_NPI_REF[Code],0))</f>
        <v>Obstetrics &amp; Gynecology</v>
      </c>
      <c r="J1364">
        <f>INDEX(T_NPI_REF[Specialization],MATCH(T_PROF[[#This Row],[npi_prof_class_Cd]],T_NPI_REF[Code],0))</f>
        <v>0</v>
      </c>
    </row>
    <row r="1365" spans="1:10" x14ac:dyDescent="0.35">
      <c r="A1365">
        <v>0</v>
      </c>
      <c r="B1365">
        <v>1487673125</v>
      </c>
      <c r="C1365" t="s">
        <v>361</v>
      </c>
      <c r="D1365">
        <v>2021</v>
      </c>
      <c r="E1365">
        <v>1</v>
      </c>
      <c r="F1365">
        <v>1</v>
      </c>
      <c r="G1365">
        <v>1</v>
      </c>
      <c r="H1365">
        <v>31.89</v>
      </c>
      <c r="I1365" t="str">
        <f>INDEX(T_NPI_REF[Classification],MATCH(T_PROF[[#This Row],[npi_prof_class_Cd]],T_NPI_REF[Code],0))</f>
        <v>Family Medicine</v>
      </c>
      <c r="J1365">
        <f>INDEX(T_NPI_REF[Specialization],MATCH(T_PROF[[#This Row],[npi_prof_class_Cd]],T_NPI_REF[Code],0))</f>
        <v>0</v>
      </c>
    </row>
    <row r="1366" spans="1:10" x14ac:dyDescent="0.35">
      <c r="A1366">
        <v>0</v>
      </c>
      <c r="B1366">
        <v>1952501496</v>
      </c>
      <c r="C1366" t="s">
        <v>351</v>
      </c>
      <c r="D1366">
        <v>2020</v>
      </c>
      <c r="E1366">
        <v>6</v>
      </c>
      <c r="F1366">
        <v>6</v>
      </c>
      <c r="G1366">
        <v>6</v>
      </c>
      <c r="H1366">
        <v>7915.28</v>
      </c>
      <c r="I1366" t="str">
        <f>INDEX(T_NPI_REF[Classification],MATCH(T_PROF[[#This Row],[npi_prof_class_Cd]],T_NPI_REF[Code],0))</f>
        <v>Obstetrics &amp; Gynecology</v>
      </c>
      <c r="J1366">
        <f>INDEX(T_NPI_REF[Specialization],MATCH(T_PROF[[#This Row],[npi_prof_class_Cd]],T_NPI_REF[Code],0))</f>
        <v>0</v>
      </c>
    </row>
    <row r="1367" spans="1:10" x14ac:dyDescent="0.35">
      <c r="A1367">
        <v>1</v>
      </c>
      <c r="B1367">
        <v>1841557246</v>
      </c>
      <c r="C1367" t="s">
        <v>366</v>
      </c>
      <c r="D1367">
        <v>2020</v>
      </c>
      <c r="E1367">
        <v>1</v>
      </c>
      <c r="F1367">
        <v>1</v>
      </c>
      <c r="G1367">
        <v>1</v>
      </c>
      <c r="H1367">
        <v>0</v>
      </c>
      <c r="I1367" t="str">
        <f>INDEX(T_NPI_REF[Classification],MATCH(T_PROF[[#This Row],[npi_prof_class_Cd]],T_NPI_REF[Code],0))</f>
        <v>Internal Medicine</v>
      </c>
      <c r="J1367">
        <f>INDEX(T_NPI_REF[Specialization],MATCH(T_PROF[[#This Row],[npi_prof_class_Cd]],T_NPI_REF[Code],0))</f>
        <v>0</v>
      </c>
    </row>
    <row r="1368" spans="1:10" x14ac:dyDescent="0.35">
      <c r="A1368">
        <v>0</v>
      </c>
      <c r="B1368">
        <v>1891803094</v>
      </c>
      <c r="C1368" t="s">
        <v>351</v>
      </c>
      <c r="D1368">
        <v>2021</v>
      </c>
      <c r="E1368">
        <v>1</v>
      </c>
      <c r="F1368">
        <v>1</v>
      </c>
      <c r="G1368">
        <v>1</v>
      </c>
      <c r="H1368">
        <v>0</v>
      </c>
      <c r="I1368" t="str">
        <f>INDEX(T_NPI_REF[Classification],MATCH(T_PROF[[#This Row],[npi_prof_class_Cd]],T_NPI_REF[Code],0))</f>
        <v>Obstetrics &amp; Gynecology</v>
      </c>
      <c r="J1368">
        <f>INDEX(T_NPI_REF[Specialization],MATCH(T_PROF[[#This Row],[npi_prof_class_Cd]],T_NPI_REF[Code],0))</f>
        <v>0</v>
      </c>
    </row>
    <row r="1369" spans="1:10" x14ac:dyDescent="0.35">
      <c r="A1369">
        <v>0</v>
      </c>
      <c r="B1369">
        <v>1093061178</v>
      </c>
      <c r="C1369" t="s">
        <v>357</v>
      </c>
      <c r="D1369">
        <v>2019</v>
      </c>
      <c r="E1369">
        <v>4</v>
      </c>
      <c r="F1369">
        <v>4</v>
      </c>
      <c r="G1369">
        <v>4</v>
      </c>
      <c r="H1369">
        <v>4387.92</v>
      </c>
      <c r="I1369" t="str">
        <f>INDEX(T_NPI_REF[Classification],MATCH(T_PROF[[#This Row],[npi_prof_class_Cd]],T_NPI_REF[Code],0))</f>
        <v>Advanced Practice Midwife</v>
      </c>
      <c r="J1369">
        <f>INDEX(T_NPI_REF[Specialization],MATCH(T_PROF[[#This Row],[npi_prof_class_Cd]],T_NPI_REF[Code],0))</f>
        <v>0</v>
      </c>
    </row>
    <row r="1370" spans="1:10" x14ac:dyDescent="0.35">
      <c r="A1370">
        <v>1</v>
      </c>
      <c r="B1370">
        <v>1245570191</v>
      </c>
      <c r="C1370" t="s">
        <v>351</v>
      </c>
      <c r="D1370">
        <v>2021</v>
      </c>
      <c r="E1370">
        <v>1</v>
      </c>
      <c r="F1370">
        <v>1</v>
      </c>
      <c r="G1370">
        <v>1</v>
      </c>
      <c r="H1370">
        <v>2682.92</v>
      </c>
      <c r="I1370" t="str">
        <f>INDEX(T_NPI_REF[Classification],MATCH(T_PROF[[#This Row],[npi_prof_class_Cd]],T_NPI_REF[Code],0))</f>
        <v>Obstetrics &amp; Gynecology</v>
      </c>
      <c r="J1370">
        <f>INDEX(T_NPI_REF[Specialization],MATCH(T_PROF[[#This Row],[npi_prof_class_Cd]],T_NPI_REF[Code],0))</f>
        <v>0</v>
      </c>
    </row>
    <row r="1371" spans="1:10" x14ac:dyDescent="0.35">
      <c r="A1371">
        <v>0</v>
      </c>
      <c r="B1371">
        <v>1821245416</v>
      </c>
      <c r="C1371" t="s">
        <v>372</v>
      </c>
      <c r="D1371">
        <v>2019</v>
      </c>
      <c r="E1371">
        <v>1</v>
      </c>
      <c r="F1371">
        <v>1</v>
      </c>
      <c r="G1371">
        <v>1</v>
      </c>
      <c r="H1371">
        <v>1720.75</v>
      </c>
      <c r="I1371" t="str">
        <f>INDEX(T_NPI_REF[Classification],MATCH(T_PROF[[#This Row],[npi_prof_class_Cd]],T_NPI_REF[Code],0))</f>
        <v>Student in an Organized Health Care Education/Training Program</v>
      </c>
      <c r="J1371">
        <f>INDEX(T_NPI_REF[Specialization],MATCH(T_PROF[[#This Row],[npi_prof_class_Cd]],T_NPI_REF[Code],0))</f>
        <v>0</v>
      </c>
    </row>
    <row r="1372" spans="1:10" x14ac:dyDescent="0.35">
      <c r="A1372">
        <v>1</v>
      </c>
      <c r="B1372">
        <v>1922184837</v>
      </c>
      <c r="C1372" t="s">
        <v>351</v>
      </c>
      <c r="D1372">
        <v>2020</v>
      </c>
      <c r="E1372">
        <v>12</v>
      </c>
      <c r="F1372">
        <v>12</v>
      </c>
      <c r="G1372">
        <v>12</v>
      </c>
      <c r="H1372">
        <v>16499.14</v>
      </c>
      <c r="I1372" t="str">
        <f>INDEX(T_NPI_REF[Classification],MATCH(T_PROF[[#This Row],[npi_prof_class_Cd]],T_NPI_REF[Code],0))</f>
        <v>Obstetrics &amp; Gynecology</v>
      </c>
      <c r="J1372">
        <f>INDEX(T_NPI_REF[Specialization],MATCH(T_PROF[[#This Row],[npi_prof_class_Cd]],T_NPI_REF[Code],0))</f>
        <v>0</v>
      </c>
    </row>
    <row r="1373" spans="1:10" x14ac:dyDescent="0.35">
      <c r="A1373">
        <v>0</v>
      </c>
      <c r="B1373">
        <v>1891195293</v>
      </c>
      <c r="C1373" t="s">
        <v>351</v>
      </c>
      <c r="D1373">
        <v>2020</v>
      </c>
      <c r="E1373">
        <v>1</v>
      </c>
      <c r="F1373">
        <v>1</v>
      </c>
      <c r="G1373">
        <v>1</v>
      </c>
      <c r="H1373">
        <v>1720.75</v>
      </c>
      <c r="I1373" t="str">
        <f>INDEX(T_NPI_REF[Classification],MATCH(T_PROF[[#This Row],[npi_prof_class_Cd]],T_NPI_REF[Code],0))</f>
        <v>Obstetrics &amp; Gynecology</v>
      </c>
      <c r="J1373">
        <f>INDEX(T_NPI_REF[Specialization],MATCH(T_PROF[[#This Row],[npi_prof_class_Cd]],T_NPI_REF[Code],0))</f>
        <v>0</v>
      </c>
    </row>
    <row r="1374" spans="1:10" x14ac:dyDescent="0.35">
      <c r="A1374">
        <v>1</v>
      </c>
      <c r="B1374">
        <v>1891821609</v>
      </c>
      <c r="C1374" t="s">
        <v>351</v>
      </c>
      <c r="D1374">
        <v>2020</v>
      </c>
      <c r="E1374">
        <v>3</v>
      </c>
      <c r="F1374">
        <v>3</v>
      </c>
      <c r="G1374">
        <v>3</v>
      </c>
      <c r="H1374">
        <v>9000</v>
      </c>
      <c r="I1374" t="str">
        <f>INDEX(T_NPI_REF[Classification],MATCH(T_PROF[[#This Row],[npi_prof_class_Cd]],T_NPI_REF[Code],0))</f>
        <v>Obstetrics &amp; Gynecology</v>
      </c>
      <c r="J1374">
        <f>INDEX(T_NPI_REF[Specialization],MATCH(T_PROF[[#This Row],[npi_prof_class_Cd]],T_NPI_REF[Code],0))</f>
        <v>0</v>
      </c>
    </row>
    <row r="1375" spans="1:10" x14ac:dyDescent="0.35">
      <c r="A1375">
        <v>0</v>
      </c>
      <c r="B1375">
        <v>1710927363</v>
      </c>
      <c r="C1375" t="s">
        <v>351</v>
      </c>
      <c r="D1375">
        <v>2021</v>
      </c>
      <c r="E1375">
        <v>1</v>
      </c>
      <c r="F1375">
        <v>1</v>
      </c>
      <c r="G1375">
        <v>1</v>
      </c>
      <c r="H1375">
        <v>0</v>
      </c>
      <c r="I1375" t="str">
        <f>INDEX(T_NPI_REF[Classification],MATCH(T_PROF[[#This Row],[npi_prof_class_Cd]],T_NPI_REF[Code],0))</f>
        <v>Obstetrics &amp; Gynecology</v>
      </c>
      <c r="J1375">
        <f>INDEX(T_NPI_REF[Specialization],MATCH(T_PROF[[#This Row],[npi_prof_class_Cd]],T_NPI_REF[Code],0))</f>
        <v>0</v>
      </c>
    </row>
    <row r="1376" spans="1:10" x14ac:dyDescent="0.35">
      <c r="A1376">
        <v>1</v>
      </c>
      <c r="B1376">
        <v>1023108156</v>
      </c>
      <c r="C1376" t="s">
        <v>351</v>
      </c>
      <c r="D1376">
        <v>2021</v>
      </c>
      <c r="E1376">
        <v>14</v>
      </c>
      <c r="F1376">
        <v>14</v>
      </c>
      <c r="G1376">
        <v>14</v>
      </c>
      <c r="H1376">
        <v>24452.34</v>
      </c>
      <c r="I1376" t="str">
        <f>INDEX(T_NPI_REF[Classification],MATCH(T_PROF[[#This Row],[npi_prof_class_Cd]],T_NPI_REF[Code],0))</f>
        <v>Obstetrics &amp; Gynecology</v>
      </c>
      <c r="J1376">
        <f>INDEX(T_NPI_REF[Specialization],MATCH(T_PROF[[#This Row],[npi_prof_class_Cd]],T_NPI_REF[Code],0))</f>
        <v>0</v>
      </c>
    </row>
    <row r="1377" spans="1:10" x14ac:dyDescent="0.35">
      <c r="A1377">
        <v>1</v>
      </c>
      <c r="B1377">
        <v>1467469023</v>
      </c>
      <c r="C1377" t="s">
        <v>353</v>
      </c>
      <c r="D1377">
        <v>2021</v>
      </c>
      <c r="E1377">
        <v>2</v>
      </c>
      <c r="F1377">
        <v>2</v>
      </c>
      <c r="G1377">
        <v>2</v>
      </c>
      <c r="H1377">
        <v>4222.2</v>
      </c>
      <c r="I1377" t="str">
        <f>INDEX(T_NPI_REF[Classification],MATCH(T_PROF[[#This Row],[npi_prof_class_Cd]],T_NPI_REF[Code],0))</f>
        <v>General Acute Care Hospital</v>
      </c>
      <c r="J1377">
        <f>INDEX(T_NPI_REF[Specialization],MATCH(T_PROF[[#This Row],[npi_prof_class_Cd]],T_NPI_REF[Code],0))</f>
        <v>0</v>
      </c>
    </row>
    <row r="1378" spans="1:10" x14ac:dyDescent="0.35">
      <c r="A1378">
        <v>1</v>
      </c>
      <c r="B1378">
        <v>1790716579</v>
      </c>
      <c r="C1378" t="s">
        <v>351</v>
      </c>
      <c r="D1378">
        <v>2020</v>
      </c>
      <c r="E1378">
        <v>16</v>
      </c>
      <c r="F1378">
        <v>16</v>
      </c>
      <c r="G1378">
        <v>15</v>
      </c>
      <c r="H1378">
        <v>42670.75</v>
      </c>
      <c r="I1378" t="str">
        <f>INDEX(T_NPI_REF[Classification],MATCH(T_PROF[[#This Row],[npi_prof_class_Cd]],T_NPI_REF[Code],0))</f>
        <v>Obstetrics &amp; Gynecology</v>
      </c>
      <c r="J1378">
        <f>INDEX(T_NPI_REF[Specialization],MATCH(T_PROF[[#This Row],[npi_prof_class_Cd]],T_NPI_REF[Code],0))</f>
        <v>0</v>
      </c>
    </row>
    <row r="1379" spans="1:10" x14ac:dyDescent="0.35">
      <c r="A1379">
        <v>0</v>
      </c>
      <c r="B1379">
        <v>1194785055</v>
      </c>
      <c r="C1379" t="s">
        <v>357</v>
      </c>
      <c r="D1379">
        <v>2020</v>
      </c>
      <c r="E1379">
        <v>1</v>
      </c>
      <c r="F1379">
        <v>1</v>
      </c>
      <c r="G1379">
        <v>1</v>
      </c>
      <c r="H1379">
        <v>0</v>
      </c>
      <c r="I1379" t="str">
        <f>INDEX(T_NPI_REF[Classification],MATCH(T_PROF[[#This Row],[npi_prof_class_Cd]],T_NPI_REF[Code],0))</f>
        <v>Advanced Practice Midwife</v>
      </c>
      <c r="J1379">
        <f>INDEX(T_NPI_REF[Specialization],MATCH(T_PROF[[#This Row],[npi_prof_class_Cd]],T_NPI_REF[Code],0))</f>
        <v>0</v>
      </c>
    </row>
    <row r="1380" spans="1:10" x14ac:dyDescent="0.35">
      <c r="A1380">
        <v>0</v>
      </c>
      <c r="B1380">
        <v>1356381339</v>
      </c>
      <c r="C1380" t="s">
        <v>351</v>
      </c>
      <c r="D1380">
        <v>2019</v>
      </c>
      <c r="E1380">
        <v>1</v>
      </c>
      <c r="F1380">
        <v>1</v>
      </c>
      <c r="G1380">
        <v>1</v>
      </c>
      <c r="H1380">
        <v>1720.75</v>
      </c>
      <c r="I1380" t="str">
        <f>INDEX(T_NPI_REF[Classification],MATCH(T_PROF[[#This Row],[npi_prof_class_Cd]],T_NPI_REF[Code],0))</f>
        <v>Obstetrics &amp; Gynecology</v>
      </c>
      <c r="J1380">
        <f>INDEX(T_NPI_REF[Specialization],MATCH(T_PROF[[#This Row],[npi_prof_class_Cd]],T_NPI_REF[Code],0))</f>
        <v>0</v>
      </c>
    </row>
    <row r="1381" spans="1:10" x14ac:dyDescent="0.35">
      <c r="A1381">
        <v>1</v>
      </c>
      <c r="B1381">
        <v>1467865063</v>
      </c>
      <c r="C1381" t="s">
        <v>351</v>
      </c>
      <c r="D1381">
        <v>2020</v>
      </c>
      <c r="E1381">
        <v>1</v>
      </c>
      <c r="F1381">
        <v>1</v>
      </c>
      <c r="G1381">
        <v>1</v>
      </c>
      <c r="H1381">
        <v>0</v>
      </c>
      <c r="I1381" t="str">
        <f>INDEX(T_NPI_REF[Classification],MATCH(T_PROF[[#This Row],[npi_prof_class_Cd]],T_NPI_REF[Code],0))</f>
        <v>Obstetrics &amp; Gynecology</v>
      </c>
      <c r="J1381">
        <f>INDEX(T_NPI_REF[Specialization],MATCH(T_PROF[[#This Row],[npi_prof_class_Cd]],T_NPI_REF[Code],0))</f>
        <v>0</v>
      </c>
    </row>
    <row r="1382" spans="1:10" x14ac:dyDescent="0.35">
      <c r="A1382">
        <v>0</v>
      </c>
      <c r="B1382">
        <v>1891012977</v>
      </c>
      <c r="C1382" t="s">
        <v>372</v>
      </c>
      <c r="D1382">
        <v>2019</v>
      </c>
      <c r="E1382">
        <v>1</v>
      </c>
      <c r="F1382">
        <v>1</v>
      </c>
      <c r="G1382">
        <v>1</v>
      </c>
      <c r="H1382">
        <v>1720.75</v>
      </c>
      <c r="I1382" t="str">
        <f>INDEX(T_NPI_REF[Classification],MATCH(T_PROF[[#This Row],[npi_prof_class_Cd]],T_NPI_REF[Code],0))</f>
        <v>Student in an Organized Health Care Education/Training Program</v>
      </c>
      <c r="J1382">
        <f>INDEX(T_NPI_REF[Specialization],MATCH(T_PROF[[#This Row],[npi_prof_class_Cd]],T_NPI_REF[Code],0))</f>
        <v>0</v>
      </c>
    </row>
    <row r="1383" spans="1:10" x14ac:dyDescent="0.35">
      <c r="A1383">
        <v>0</v>
      </c>
      <c r="B1383">
        <v>1265972723</v>
      </c>
      <c r="C1383" t="s">
        <v>361</v>
      </c>
      <c r="D1383">
        <v>2021</v>
      </c>
      <c r="E1383">
        <v>2</v>
      </c>
      <c r="F1383">
        <v>2</v>
      </c>
      <c r="G1383">
        <v>2</v>
      </c>
      <c r="H1383">
        <v>2000.72</v>
      </c>
      <c r="I1383" t="str">
        <f>INDEX(T_NPI_REF[Classification],MATCH(T_PROF[[#This Row],[npi_prof_class_Cd]],T_NPI_REF[Code],0))</f>
        <v>Family Medicine</v>
      </c>
      <c r="J1383">
        <f>INDEX(T_NPI_REF[Specialization],MATCH(T_PROF[[#This Row],[npi_prof_class_Cd]],T_NPI_REF[Code],0))</f>
        <v>0</v>
      </c>
    </row>
    <row r="1384" spans="1:10" x14ac:dyDescent="0.35">
      <c r="A1384">
        <v>1</v>
      </c>
      <c r="B1384">
        <v>1801159033</v>
      </c>
      <c r="C1384" t="s">
        <v>351</v>
      </c>
      <c r="D1384">
        <v>2019</v>
      </c>
      <c r="E1384">
        <v>11</v>
      </c>
      <c r="F1384">
        <v>11</v>
      </c>
      <c r="G1384">
        <v>11</v>
      </c>
      <c r="H1384">
        <v>34200</v>
      </c>
      <c r="I1384" t="str">
        <f>INDEX(T_NPI_REF[Classification],MATCH(T_PROF[[#This Row],[npi_prof_class_Cd]],T_NPI_REF[Code],0))</f>
        <v>Obstetrics &amp; Gynecology</v>
      </c>
      <c r="J1384">
        <f>INDEX(T_NPI_REF[Specialization],MATCH(T_PROF[[#This Row],[npi_prof_class_Cd]],T_NPI_REF[Code],0))</f>
        <v>0</v>
      </c>
    </row>
    <row r="1385" spans="1:10" x14ac:dyDescent="0.35">
      <c r="A1385">
        <v>1</v>
      </c>
      <c r="B1385">
        <v>1073988911</v>
      </c>
      <c r="C1385" t="s">
        <v>361</v>
      </c>
      <c r="D1385">
        <v>2021</v>
      </c>
      <c r="E1385">
        <v>13</v>
      </c>
      <c r="F1385">
        <v>13</v>
      </c>
      <c r="G1385">
        <v>13</v>
      </c>
      <c r="H1385">
        <v>23547.1</v>
      </c>
      <c r="I1385" t="str">
        <f>INDEX(T_NPI_REF[Classification],MATCH(T_PROF[[#This Row],[npi_prof_class_Cd]],T_NPI_REF[Code],0))</f>
        <v>Family Medicine</v>
      </c>
      <c r="J1385">
        <f>INDEX(T_NPI_REF[Specialization],MATCH(T_PROF[[#This Row],[npi_prof_class_Cd]],T_NPI_REF[Code],0))</f>
        <v>0</v>
      </c>
    </row>
    <row r="1386" spans="1:10" x14ac:dyDescent="0.35">
      <c r="A1386">
        <v>1</v>
      </c>
      <c r="B1386">
        <v>1528024718</v>
      </c>
      <c r="C1386" t="s">
        <v>353</v>
      </c>
      <c r="D1386">
        <v>2019</v>
      </c>
      <c r="E1386">
        <v>47</v>
      </c>
      <c r="F1386">
        <v>47</v>
      </c>
      <c r="G1386">
        <v>46</v>
      </c>
      <c r="H1386">
        <v>93273.96</v>
      </c>
      <c r="I1386" t="str">
        <f>INDEX(T_NPI_REF[Classification],MATCH(T_PROF[[#This Row],[npi_prof_class_Cd]],T_NPI_REF[Code],0))</f>
        <v>General Acute Care Hospital</v>
      </c>
      <c r="J1386">
        <f>INDEX(T_NPI_REF[Specialization],MATCH(T_PROF[[#This Row],[npi_prof_class_Cd]],T_NPI_REF[Code],0))</f>
        <v>0</v>
      </c>
    </row>
    <row r="1387" spans="1:10" x14ac:dyDescent="0.35">
      <c r="A1387">
        <v>1</v>
      </c>
      <c r="B1387">
        <v>1083045090</v>
      </c>
      <c r="C1387" t="s">
        <v>392</v>
      </c>
      <c r="D1387">
        <v>2020</v>
      </c>
      <c r="E1387">
        <v>755</v>
      </c>
      <c r="F1387">
        <v>755</v>
      </c>
      <c r="G1387">
        <v>754</v>
      </c>
      <c r="H1387">
        <v>2182075.69</v>
      </c>
      <c r="I1387" t="str">
        <f>INDEX(T_NPI_REF[Classification],MATCH(T_PROF[[#This Row],[npi_prof_class_Cd]],T_NPI_REF[Code],0))</f>
        <v>Radiology</v>
      </c>
      <c r="J1387" t="str">
        <f>INDEX(T_NPI_REF[Specialization],MATCH(T_PROF[[#This Row],[npi_prof_class_Cd]],T_NPI_REF[Code],0))</f>
        <v>Diagnostic Radiology</v>
      </c>
    </row>
    <row r="1388" spans="1:10" x14ac:dyDescent="0.35">
      <c r="A1388">
        <v>1</v>
      </c>
      <c r="B1388">
        <v>1013901412</v>
      </c>
      <c r="C1388" t="s">
        <v>351</v>
      </c>
      <c r="D1388">
        <v>2021</v>
      </c>
      <c r="E1388">
        <v>2</v>
      </c>
      <c r="F1388">
        <v>2</v>
      </c>
      <c r="G1388">
        <v>2</v>
      </c>
      <c r="H1388">
        <v>3441.5</v>
      </c>
      <c r="I1388" t="str">
        <f>INDEX(T_NPI_REF[Classification],MATCH(T_PROF[[#This Row],[npi_prof_class_Cd]],T_NPI_REF[Code],0))</f>
        <v>Obstetrics &amp; Gynecology</v>
      </c>
      <c r="J1388">
        <f>INDEX(T_NPI_REF[Specialization],MATCH(T_PROF[[#This Row],[npi_prof_class_Cd]],T_NPI_REF[Code],0))</f>
        <v>0</v>
      </c>
    </row>
    <row r="1389" spans="1:10" x14ac:dyDescent="0.35">
      <c r="A1389">
        <v>1</v>
      </c>
      <c r="B1389">
        <v>1013901412</v>
      </c>
      <c r="C1389" t="s">
        <v>351</v>
      </c>
      <c r="D1389">
        <v>2019</v>
      </c>
      <c r="E1389">
        <v>4</v>
      </c>
      <c r="F1389">
        <v>4</v>
      </c>
      <c r="G1389">
        <v>4</v>
      </c>
      <c r="H1389">
        <v>7191.02</v>
      </c>
      <c r="I1389" t="str">
        <f>INDEX(T_NPI_REF[Classification],MATCH(T_PROF[[#This Row],[npi_prof_class_Cd]],T_NPI_REF[Code],0))</f>
        <v>Obstetrics &amp; Gynecology</v>
      </c>
      <c r="J1389">
        <f>INDEX(T_NPI_REF[Specialization],MATCH(T_PROF[[#This Row],[npi_prof_class_Cd]],T_NPI_REF[Code],0))</f>
        <v>0</v>
      </c>
    </row>
    <row r="1390" spans="1:10" x14ac:dyDescent="0.35">
      <c r="A1390">
        <v>1</v>
      </c>
      <c r="B1390">
        <v>1811177066</v>
      </c>
      <c r="C1390" t="s">
        <v>352</v>
      </c>
      <c r="D1390">
        <v>2020</v>
      </c>
      <c r="E1390">
        <v>4</v>
      </c>
      <c r="F1390">
        <v>4</v>
      </c>
      <c r="G1390">
        <v>4</v>
      </c>
      <c r="H1390">
        <v>5491.22</v>
      </c>
      <c r="I1390" t="str">
        <f>INDEX(T_NPI_REF[Classification],MATCH(T_PROF[[#This Row],[npi_prof_class_Cd]],T_NPI_REF[Code],0))</f>
        <v>Specialist</v>
      </c>
      <c r="J1390">
        <f>INDEX(T_NPI_REF[Specialization],MATCH(T_PROF[[#This Row],[npi_prof_class_Cd]],T_NPI_REF[Code],0))</f>
        <v>0</v>
      </c>
    </row>
    <row r="1391" spans="1:10" x14ac:dyDescent="0.35">
      <c r="A1391">
        <v>1</v>
      </c>
      <c r="B1391">
        <v>1295370260</v>
      </c>
      <c r="C1391" t="s">
        <v>357</v>
      </c>
      <c r="D1391">
        <v>2020</v>
      </c>
      <c r="E1391">
        <v>3</v>
      </c>
      <c r="F1391">
        <v>3</v>
      </c>
      <c r="G1391">
        <v>3</v>
      </c>
      <c r="H1391">
        <v>11420.75</v>
      </c>
      <c r="I1391" t="str">
        <f>INDEX(T_NPI_REF[Classification],MATCH(T_PROF[[#This Row],[npi_prof_class_Cd]],T_NPI_REF[Code],0))</f>
        <v>Advanced Practice Midwife</v>
      </c>
      <c r="J1391">
        <f>INDEX(T_NPI_REF[Specialization],MATCH(T_PROF[[#This Row],[npi_prof_class_Cd]],T_NPI_REF[Code],0))</f>
        <v>0</v>
      </c>
    </row>
    <row r="1392" spans="1:10" x14ac:dyDescent="0.35">
      <c r="A1392">
        <v>1</v>
      </c>
      <c r="B1392">
        <v>1740763275</v>
      </c>
      <c r="C1392" t="s">
        <v>2973</v>
      </c>
      <c r="D1392">
        <v>2021</v>
      </c>
      <c r="E1392">
        <v>1</v>
      </c>
      <c r="F1392">
        <v>1</v>
      </c>
      <c r="G1392">
        <v>1</v>
      </c>
      <c r="H1392">
        <v>3446.52</v>
      </c>
      <c r="I1392" t="str">
        <f>INDEX(T_NPI_REF[Classification],MATCH(T_PROF[[#This Row],[npi_prof_class_Cd]],T_NPI_REF[Code],0))</f>
        <v>Clinic/Center</v>
      </c>
      <c r="J1392" t="str">
        <f>INDEX(T_NPI_REF[Specialization],MATCH(T_PROF[[#This Row],[npi_prof_class_Cd]],T_NPI_REF[Code],0))</f>
        <v>Adult Day Care</v>
      </c>
    </row>
    <row r="1393" spans="1:10" x14ac:dyDescent="0.35">
      <c r="A1393">
        <v>1</v>
      </c>
      <c r="B1393">
        <v>1871558833</v>
      </c>
      <c r="C1393" t="s">
        <v>351</v>
      </c>
      <c r="D1393">
        <v>2019</v>
      </c>
      <c r="E1393">
        <v>1</v>
      </c>
      <c r="F1393">
        <v>1</v>
      </c>
      <c r="G1393">
        <v>1</v>
      </c>
      <c r="H1393">
        <v>2028.77</v>
      </c>
      <c r="I1393" t="str">
        <f>INDEX(T_NPI_REF[Classification],MATCH(T_PROF[[#This Row],[npi_prof_class_Cd]],T_NPI_REF[Code],0))</f>
        <v>Obstetrics &amp; Gynecology</v>
      </c>
      <c r="J1393">
        <f>INDEX(T_NPI_REF[Specialization],MATCH(T_PROF[[#This Row],[npi_prof_class_Cd]],T_NPI_REF[Code],0))</f>
        <v>0</v>
      </c>
    </row>
    <row r="1394" spans="1:10" x14ac:dyDescent="0.35">
      <c r="A1394">
        <v>1</v>
      </c>
      <c r="B1394">
        <v>1255716908</v>
      </c>
      <c r="C1394" t="s">
        <v>357</v>
      </c>
      <c r="D1394">
        <v>2021</v>
      </c>
      <c r="E1394">
        <v>1</v>
      </c>
      <c r="F1394">
        <v>1</v>
      </c>
      <c r="G1394">
        <v>1</v>
      </c>
      <c r="H1394">
        <v>1720.75</v>
      </c>
      <c r="I1394" t="str">
        <f>INDEX(T_NPI_REF[Classification],MATCH(T_PROF[[#This Row],[npi_prof_class_Cd]],T_NPI_REF[Code],0))</f>
        <v>Advanced Practice Midwife</v>
      </c>
      <c r="J1394">
        <f>INDEX(T_NPI_REF[Specialization],MATCH(T_PROF[[#This Row],[npi_prof_class_Cd]],T_NPI_REF[Code],0))</f>
        <v>0</v>
      </c>
    </row>
    <row r="1395" spans="1:10" x14ac:dyDescent="0.35">
      <c r="A1395">
        <v>0</v>
      </c>
      <c r="B1395">
        <v>1730109281</v>
      </c>
      <c r="C1395" t="s">
        <v>351</v>
      </c>
      <c r="D1395">
        <v>2020</v>
      </c>
      <c r="E1395">
        <v>1</v>
      </c>
      <c r="F1395">
        <v>1</v>
      </c>
      <c r="G1395">
        <v>1</v>
      </c>
      <c r="H1395">
        <v>1720.75</v>
      </c>
      <c r="I1395" t="str">
        <f>INDEX(T_NPI_REF[Classification],MATCH(T_PROF[[#This Row],[npi_prof_class_Cd]],T_NPI_REF[Code],0))</f>
        <v>Obstetrics &amp; Gynecology</v>
      </c>
      <c r="J1395">
        <f>INDEX(T_NPI_REF[Specialization],MATCH(T_PROF[[#This Row],[npi_prof_class_Cd]],T_NPI_REF[Code],0))</f>
        <v>0</v>
      </c>
    </row>
    <row r="1396" spans="1:10" x14ac:dyDescent="0.35">
      <c r="A1396">
        <v>1</v>
      </c>
      <c r="B1396">
        <v>1124204490</v>
      </c>
      <c r="C1396" t="s">
        <v>354</v>
      </c>
      <c r="D1396">
        <v>2021</v>
      </c>
      <c r="E1396">
        <v>4</v>
      </c>
      <c r="F1396">
        <v>4</v>
      </c>
      <c r="G1396">
        <v>4</v>
      </c>
      <c r="H1396">
        <v>7835.56</v>
      </c>
      <c r="I1396" t="str">
        <f>INDEX(T_NPI_REF[Classification],MATCH(T_PROF[[#This Row],[npi_prof_class_Cd]],T_NPI_REF[Code],0))</f>
        <v>Obstetrics &amp; Gynecology</v>
      </c>
      <c r="J1396" t="str">
        <f>INDEX(T_NPI_REF[Specialization],MATCH(T_PROF[[#This Row],[npi_prof_class_Cd]],T_NPI_REF[Code],0))</f>
        <v>Obstetrics</v>
      </c>
    </row>
    <row r="1397" spans="1:10" x14ac:dyDescent="0.35">
      <c r="A1397">
        <v>1</v>
      </c>
      <c r="B1397">
        <v>1124204490</v>
      </c>
      <c r="C1397" t="s">
        <v>354</v>
      </c>
      <c r="D1397">
        <v>2019</v>
      </c>
      <c r="E1397">
        <v>4</v>
      </c>
      <c r="F1397">
        <v>4</v>
      </c>
      <c r="G1397">
        <v>4</v>
      </c>
      <c r="H1397">
        <v>6067.05</v>
      </c>
      <c r="I1397" t="str">
        <f>INDEX(T_NPI_REF[Classification],MATCH(T_PROF[[#This Row],[npi_prof_class_Cd]],T_NPI_REF[Code],0))</f>
        <v>Obstetrics &amp; Gynecology</v>
      </c>
      <c r="J1397" t="str">
        <f>INDEX(T_NPI_REF[Specialization],MATCH(T_PROF[[#This Row],[npi_prof_class_Cd]],T_NPI_REF[Code],0))</f>
        <v>Obstetrics</v>
      </c>
    </row>
    <row r="1398" spans="1:10" x14ac:dyDescent="0.35">
      <c r="A1398">
        <v>1</v>
      </c>
      <c r="B1398">
        <v>1417955980</v>
      </c>
      <c r="C1398" t="s">
        <v>356</v>
      </c>
      <c r="D1398">
        <v>2021</v>
      </c>
      <c r="E1398">
        <v>15</v>
      </c>
      <c r="F1398">
        <v>15</v>
      </c>
      <c r="G1398">
        <v>15</v>
      </c>
      <c r="H1398">
        <v>25395.48</v>
      </c>
      <c r="I1398" t="str">
        <f>INDEX(T_NPI_REF[Classification],MATCH(T_PROF[[#This Row],[npi_prof_class_Cd]],T_NPI_REF[Code],0))</f>
        <v>Obstetrics &amp; Gynecology</v>
      </c>
      <c r="J1398" t="str">
        <f>INDEX(T_NPI_REF[Specialization],MATCH(T_PROF[[#This Row],[npi_prof_class_Cd]],T_NPI_REF[Code],0))</f>
        <v>Maternal &amp; Fetal Medicine</v>
      </c>
    </row>
    <row r="1399" spans="1:10" x14ac:dyDescent="0.35">
      <c r="A1399">
        <v>1</v>
      </c>
      <c r="B1399">
        <v>1538425673</v>
      </c>
      <c r="C1399" t="s">
        <v>351</v>
      </c>
      <c r="D1399">
        <v>2019</v>
      </c>
      <c r="E1399">
        <v>18</v>
      </c>
      <c r="F1399">
        <v>18</v>
      </c>
      <c r="G1399">
        <v>18</v>
      </c>
      <c r="H1399">
        <v>61200</v>
      </c>
      <c r="I1399" t="str">
        <f>INDEX(T_NPI_REF[Classification],MATCH(T_PROF[[#This Row],[npi_prof_class_Cd]],T_NPI_REF[Code],0))</f>
        <v>Obstetrics &amp; Gynecology</v>
      </c>
      <c r="J1399">
        <f>INDEX(T_NPI_REF[Specialization],MATCH(T_PROF[[#This Row],[npi_prof_class_Cd]],T_NPI_REF[Code],0))</f>
        <v>0</v>
      </c>
    </row>
    <row r="1400" spans="1:10" x14ac:dyDescent="0.35">
      <c r="A1400">
        <v>0</v>
      </c>
      <c r="B1400">
        <v>1053454637</v>
      </c>
      <c r="C1400" t="s">
        <v>357</v>
      </c>
      <c r="D1400">
        <v>2020</v>
      </c>
      <c r="E1400">
        <v>1</v>
      </c>
      <c r="F1400">
        <v>1</v>
      </c>
      <c r="G1400">
        <v>1</v>
      </c>
      <c r="H1400">
        <v>1462.64</v>
      </c>
      <c r="I1400" t="str">
        <f>INDEX(T_NPI_REF[Classification],MATCH(T_PROF[[#This Row],[npi_prof_class_Cd]],T_NPI_REF[Code],0))</f>
        <v>Advanced Practice Midwife</v>
      </c>
      <c r="J1400">
        <f>INDEX(T_NPI_REF[Specialization],MATCH(T_PROF[[#This Row],[npi_prof_class_Cd]],T_NPI_REF[Code],0))</f>
        <v>0</v>
      </c>
    </row>
    <row r="1401" spans="1:10" x14ac:dyDescent="0.35">
      <c r="A1401">
        <v>1</v>
      </c>
      <c r="B1401">
        <v>1952373912</v>
      </c>
      <c r="C1401" t="s">
        <v>351</v>
      </c>
      <c r="D1401">
        <v>2021</v>
      </c>
      <c r="E1401">
        <v>11</v>
      </c>
      <c r="F1401">
        <v>11</v>
      </c>
      <c r="G1401">
        <v>11</v>
      </c>
      <c r="H1401">
        <v>26880.5</v>
      </c>
      <c r="I1401" t="str">
        <f>INDEX(T_NPI_REF[Classification],MATCH(T_PROF[[#This Row],[npi_prof_class_Cd]],T_NPI_REF[Code],0))</f>
        <v>Obstetrics &amp; Gynecology</v>
      </c>
      <c r="J1401">
        <f>INDEX(T_NPI_REF[Specialization],MATCH(T_PROF[[#This Row],[npi_prof_class_Cd]],T_NPI_REF[Code],0))</f>
        <v>0</v>
      </c>
    </row>
    <row r="1402" spans="1:10" x14ac:dyDescent="0.35">
      <c r="A1402">
        <v>1</v>
      </c>
      <c r="B1402">
        <v>1669470019</v>
      </c>
      <c r="C1402" t="s">
        <v>363</v>
      </c>
      <c r="D1402">
        <v>2021</v>
      </c>
      <c r="E1402">
        <v>1397</v>
      </c>
      <c r="F1402">
        <v>1397</v>
      </c>
      <c r="G1402">
        <v>1397</v>
      </c>
      <c r="H1402">
        <v>6259826.3799999999</v>
      </c>
      <c r="I1402" t="str">
        <f>INDEX(T_NPI_REF[Classification],MATCH(T_PROF[[#This Row],[npi_prof_class_Cd]],T_NPI_REF[Code],0))</f>
        <v>Clinic/Center</v>
      </c>
      <c r="J1402" t="str">
        <f>INDEX(T_NPI_REF[Specialization],MATCH(T_PROF[[#This Row],[npi_prof_class_Cd]],T_NPI_REF[Code],0))</f>
        <v>Federally Qualified Health Center (FQHC)</v>
      </c>
    </row>
    <row r="1403" spans="1:10" x14ac:dyDescent="0.35">
      <c r="A1403">
        <v>1</v>
      </c>
      <c r="B1403">
        <v>1174712921</v>
      </c>
      <c r="C1403" t="s">
        <v>357</v>
      </c>
      <c r="D1403">
        <v>2021</v>
      </c>
      <c r="E1403">
        <v>46</v>
      </c>
      <c r="F1403">
        <v>46</v>
      </c>
      <c r="G1403">
        <v>46</v>
      </c>
      <c r="H1403">
        <v>94926.81</v>
      </c>
      <c r="I1403" t="str">
        <f>INDEX(T_NPI_REF[Classification],MATCH(T_PROF[[#This Row],[npi_prof_class_Cd]],T_NPI_REF[Code],0))</f>
        <v>Advanced Practice Midwife</v>
      </c>
      <c r="J1403">
        <f>INDEX(T_NPI_REF[Specialization],MATCH(T_PROF[[#This Row],[npi_prof_class_Cd]],T_NPI_REF[Code],0))</f>
        <v>0</v>
      </c>
    </row>
    <row r="1404" spans="1:10" x14ac:dyDescent="0.35">
      <c r="A1404">
        <v>1</v>
      </c>
      <c r="B1404">
        <v>1326169814</v>
      </c>
      <c r="C1404" t="s">
        <v>367</v>
      </c>
      <c r="D1404">
        <v>2020</v>
      </c>
      <c r="E1404">
        <v>6</v>
      </c>
      <c r="F1404">
        <v>6</v>
      </c>
      <c r="G1404">
        <v>6</v>
      </c>
      <c r="H1404">
        <v>17460.509999999998</v>
      </c>
      <c r="I1404" t="str">
        <f>INDEX(T_NPI_REF[Classification],MATCH(T_PROF[[#This Row],[npi_prof_class_Cd]],T_NPI_REF[Code],0))</f>
        <v>Midwife</v>
      </c>
      <c r="J1404">
        <f>INDEX(T_NPI_REF[Specialization],MATCH(T_PROF[[#This Row],[npi_prof_class_Cd]],T_NPI_REF[Code],0))</f>
        <v>0</v>
      </c>
    </row>
    <row r="1405" spans="1:10" x14ac:dyDescent="0.35">
      <c r="A1405">
        <v>1</v>
      </c>
      <c r="B1405">
        <v>1356688220</v>
      </c>
      <c r="C1405" t="s">
        <v>352</v>
      </c>
      <c r="D1405">
        <v>2021</v>
      </c>
      <c r="E1405">
        <v>31</v>
      </c>
      <c r="F1405">
        <v>31</v>
      </c>
      <c r="G1405">
        <v>31</v>
      </c>
      <c r="H1405">
        <v>61723.38</v>
      </c>
      <c r="I1405" t="str">
        <f>INDEX(T_NPI_REF[Classification],MATCH(T_PROF[[#This Row],[npi_prof_class_Cd]],T_NPI_REF[Code],0))</f>
        <v>Specialist</v>
      </c>
      <c r="J1405">
        <f>INDEX(T_NPI_REF[Specialization],MATCH(T_PROF[[#This Row],[npi_prof_class_Cd]],T_NPI_REF[Code],0))</f>
        <v>0</v>
      </c>
    </row>
    <row r="1406" spans="1:10" x14ac:dyDescent="0.35">
      <c r="A1406">
        <v>1</v>
      </c>
      <c r="B1406">
        <v>1619131182</v>
      </c>
      <c r="C1406" t="s">
        <v>351</v>
      </c>
      <c r="D1406">
        <v>2019</v>
      </c>
      <c r="E1406">
        <v>49</v>
      </c>
      <c r="F1406">
        <v>49</v>
      </c>
      <c r="G1406">
        <v>49</v>
      </c>
      <c r="H1406">
        <v>118856.36</v>
      </c>
      <c r="I1406" t="str">
        <f>INDEX(T_NPI_REF[Classification],MATCH(T_PROF[[#This Row],[npi_prof_class_Cd]],T_NPI_REF[Code],0))</f>
        <v>Obstetrics &amp; Gynecology</v>
      </c>
      <c r="J1406">
        <f>INDEX(T_NPI_REF[Specialization],MATCH(T_PROF[[#This Row],[npi_prof_class_Cd]],T_NPI_REF[Code],0))</f>
        <v>0</v>
      </c>
    </row>
    <row r="1407" spans="1:10" x14ac:dyDescent="0.35">
      <c r="A1407">
        <v>0</v>
      </c>
      <c r="B1407">
        <v>1154709046</v>
      </c>
      <c r="C1407" t="s">
        <v>351</v>
      </c>
      <c r="D1407">
        <v>2020</v>
      </c>
      <c r="E1407">
        <v>1</v>
      </c>
      <c r="F1407">
        <v>1</v>
      </c>
      <c r="G1407">
        <v>1</v>
      </c>
      <c r="H1407">
        <v>50.47</v>
      </c>
      <c r="I1407" t="str">
        <f>INDEX(T_NPI_REF[Classification],MATCH(T_PROF[[#This Row],[npi_prof_class_Cd]],T_NPI_REF[Code],0))</f>
        <v>Obstetrics &amp; Gynecology</v>
      </c>
      <c r="J1407">
        <f>INDEX(T_NPI_REF[Specialization],MATCH(T_PROF[[#This Row],[npi_prof_class_Cd]],T_NPI_REF[Code],0))</f>
        <v>0</v>
      </c>
    </row>
    <row r="1408" spans="1:10" x14ac:dyDescent="0.35">
      <c r="A1408">
        <v>1</v>
      </c>
      <c r="B1408">
        <v>1700808847</v>
      </c>
      <c r="C1408" t="s">
        <v>351</v>
      </c>
      <c r="D1408">
        <v>2020</v>
      </c>
      <c r="E1408">
        <v>23</v>
      </c>
      <c r="F1408">
        <v>23</v>
      </c>
      <c r="G1408">
        <v>23</v>
      </c>
      <c r="H1408">
        <v>40034.81</v>
      </c>
      <c r="I1408" t="str">
        <f>INDEX(T_NPI_REF[Classification],MATCH(T_PROF[[#This Row],[npi_prof_class_Cd]],T_NPI_REF[Code],0))</f>
        <v>Obstetrics &amp; Gynecology</v>
      </c>
      <c r="J1408">
        <f>INDEX(T_NPI_REF[Specialization],MATCH(T_PROF[[#This Row],[npi_prof_class_Cd]],T_NPI_REF[Code],0))</f>
        <v>0</v>
      </c>
    </row>
    <row r="1409" spans="1:10" x14ac:dyDescent="0.35">
      <c r="A1409">
        <v>0</v>
      </c>
      <c r="B1409">
        <v>1114993482</v>
      </c>
      <c r="C1409" t="s">
        <v>351</v>
      </c>
      <c r="D1409">
        <v>2020</v>
      </c>
      <c r="E1409">
        <v>2</v>
      </c>
      <c r="F1409">
        <v>2</v>
      </c>
      <c r="G1409">
        <v>2</v>
      </c>
      <c r="H1409">
        <v>1720.75</v>
      </c>
      <c r="I1409" t="str">
        <f>INDEX(T_NPI_REF[Classification],MATCH(T_PROF[[#This Row],[npi_prof_class_Cd]],T_NPI_REF[Code],0))</f>
        <v>Obstetrics &amp; Gynecology</v>
      </c>
      <c r="J1409">
        <f>INDEX(T_NPI_REF[Specialization],MATCH(T_PROF[[#This Row],[npi_prof_class_Cd]],T_NPI_REF[Code],0))</f>
        <v>0</v>
      </c>
    </row>
    <row r="1410" spans="1:10" x14ac:dyDescent="0.35">
      <c r="A1410">
        <v>1</v>
      </c>
      <c r="B1410">
        <v>1699837732</v>
      </c>
      <c r="C1410" t="s">
        <v>351</v>
      </c>
      <c r="D1410">
        <v>2020</v>
      </c>
      <c r="E1410">
        <v>21</v>
      </c>
      <c r="F1410">
        <v>21</v>
      </c>
      <c r="G1410">
        <v>21</v>
      </c>
      <c r="H1410">
        <v>67600</v>
      </c>
      <c r="I1410" t="str">
        <f>INDEX(T_NPI_REF[Classification],MATCH(T_PROF[[#This Row],[npi_prof_class_Cd]],T_NPI_REF[Code],0))</f>
        <v>Obstetrics &amp; Gynecology</v>
      </c>
      <c r="J1410">
        <f>INDEX(T_NPI_REF[Specialization],MATCH(T_PROF[[#This Row],[npi_prof_class_Cd]],T_NPI_REF[Code],0))</f>
        <v>0</v>
      </c>
    </row>
    <row r="1411" spans="1:10" x14ac:dyDescent="0.35">
      <c r="A1411">
        <v>1</v>
      </c>
      <c r="B1411">
        <v>1457392763</v>
      </c>
      <c r="C1411" t="s">
        <v>351</v>
      </c>
      <c r="D1411">
        <v>2019</v>
      </c>
      <c r="E1411">
        <v>208</v>
      </c>
      <c r="F1411">
        <v>208</v>
      </c>
      <c r="G1411">
        <v>202</v>
      </c>
      <c r="H1411">
        <v>481160.27</v>
      </c>
      <c r="I1411" t="str">
        <f>INDEX(T_NPI_REF[Classification],MATCH(T_PROF[[#This Row],[npi_prof_class_Cd]],T_NPI_REF[Code],0))</f>
        <v>Obstetrics &amp; Gynecology</v>
      </c>
      <c r="J1411">
        <f>INDEX(T_NPI_REF[Specialization],MATCH(T_PROF[[#This Row],[npi_prof_class_Cd]],T_NPI_REF[Code],0))</f>
        <v>0</v>
      </c>
    </row>
    <row r="1412" spans="1:10" x14ac:dyDescent="0.35">
      <c r="A1412">
        <v>1</v>
      </c>
      <c r="B1412">
        <v>1831397082</v>
      </c>
      <c r="C1412" t="s">
        <v>352</v>
      </c>
      <c r="D1412">
        <v>2021</v>
      </c>
      <c r="E1412">
        <v>2</v>
      </c>
      <c r="F1412">
        <v>2</v>
      </c>
      <c r="G1412">
        <v>2</v>
      </c>
      <c r="H1412">
        <v>6000</v>
      </c>
      <c r="I1412" t="str">
        <f>INDEX(T_NPI_REF[Classification],MATCH(T_PROF[[#This Row],[npi_prof_class_Cd]],T_NPI_REF[Code],0))</f>
        <v>Specialist</v>
      </c>
      <c r="J1412">
        <f>INDEX(T_NPI_REF[Specialization],MATCH(T_PROF[[#This Row],[npi_prof_class_Cd]],T_NPI_REF[Code],0))</f>
        <v>0</v>
      </c>
    </row>
    <row r="1413" spans="1:10" x14ac:dyDescent="0.35">
      <c r="A1413">
        <v>1</v>
      </c>
      <c r="B1413">
        <v>1154385649</v>
      </c>
      <c r="C1413" t="s">
        <v>351</v>
      </c>
      <c r="D1413">
        <v>2020</v>
      </c>
      <c r="E1413">
        <v>3</v>
      </c>
      <c r="F1413">
        <v>3</v>
      </c>
      <c r="G1413">
        <v>3</v>
      </c>
      <c r="H1413">
        <v>6466.63</v>
      </c>
      <c r="I1413" t="str">
        <f>INDEX(T_NPI_REF[Classification],MATCH(T_PROF[[#This Row],[npi_prof_class_Cd]],T_NPI_REF[Code],0))</f>
        <v>Obstetrics &amp; Gynecology</v>
      </c>
      <c r="J1413">
        <f>INDEX(T_NPI_REF[Specialization],MATCH(T_PROF[[#This Row],[npi_prof_class_Cd]],T_NPI_REF[Code],0))</f>
        <v>0</v>
      </c>
    </row>
    <row r="1414" spans="1:10" x14ac:dyDescent="0.35">
      <c r="A1414">
        <v>1</v>
      </c>
      <c r="B1414">
        <v>1013240001</v>
      </c>
      <c r="C1414" t="s">
        <v>357</v>
      </c>
      <c r="D1414">
        <v>2020</v>
      </c>
      <c r="E1414">
        <v>1</v>
      </c>
      <c r="F1414">
        <v>1</v>
      </c>
      <c r="G1414">
        <v>1</v>
      </c>
      <c r="H1414">
        <v>4400</v>
      </c>
      <c r="I1414" t="str">
        <f>INDEX(T_NPI_REF[Classification],MATCH(T_PROF[[#This Row],[npi_prof_class_Cd]],T_NPI_REF[Code],0))</f>
        <v>Advanced Practice Midwife</v>
      </c>
      <c r="J1414">
        <f>INDEX(T_NPI_REF[Specialization],MATCH(T_PROF[[#This Row],[npi_prof_class_Cd]],T_NPI_REF[Code],0))</f>
        <v>0</v>
      </c>
    </row>
    <row r="1415" spans="1:10" x14ac:dyDescent="0.35">
      <c r="A1415">
        <v>0</v>
      </c>
      <c r="B1415">
        <v>1003811522</v>
      </c>
      <c r="C1415" t="s">
        <v>351</v>
      </c>
      <c r="D1415">
        <v>2020</v>
      </c>
      <c r="E1415">
        <v>4</v>
      </c>
      <c r="F1415">
        <v>4</v>
      </c>
      <c r="G1415">
        <v>4</v>
      </c>
      <c r="H1415">
        <v>5162.25</v>
      </c>
      <c r="I1415" t="str">
        <f>INDEX(T_NPI_REF[Classification],MATCH(T_PROF[[#This Row],[npi_prof_class_Cd]],T_NPI_REF[Code],0))</f>
        <v>Obstetrics &amp; Gynecology</v>
      </c>
      <c r="J1415">
        <f>INDEX(T_NPI_REF[Specialization],MATCH(T_PROF[[#This Row],[npi_prof_class_Cd]],T_NPI_REF[Code],0))</f>
        <v>0</v>
      </c>
    </row>
    <row r="1416" spans="1:10" x14ac:dyDescent="0.35">
      <c r="A1416">
        <v>0</v>
      </c>
      <c r="B1416">
        <v>1063481422</v>
      </c>
      <c r="C1416" t="s">
        <v>351</v>
      </c>
      <c r="D1416">
        <v>2020</v>
      </c>
      <c r="E1416">
        <v>1</v>
      </c>
      <c r="F1416">
        <v>1</v>
      </c>
      <c r="G1416">
        <v>1</v>
      </c>
      <c r="H1416">
        <v>1720.75</v>
      </c>
      <c r="I1416" t="str">
        <f>INDEX(T_NPI_REF[Classification],MATCH(T_PROF[[#This Row],[npi_prof_class_Cd]],T_NPI_REF[Code],0))</f>
        <v>Obstetrics &amp; Gynecology</v>
      </c>
      <c r="J1416">
        <f>INDEX(T_NPI_REF[Specialization],MATCH(T_PROF[[#This Row],[npi_prof_class_Cd]],T_NPI_REF[Code],0))</f>
        <v>0</v>
      </c>
    </row>
    <row r="1417" spans="1:10" x14ac:dyDescent="0.35">
      <c r="A1417">
        <v>0</v>
      </c>
      <c r="B1417">
        <v>1457383838</v>
      </c>
      <c r="C1417" t="s">
        <v>351</v>
      </c>
      <c r="D1417">
        <v>2019</v>
      </c>
      <c r="E1417">
        <v>7</v>
      </c>
      <c r="F1417">
        <v>7</v>
      </c>
      <c r="G1417">
        <v>7</v>
      </c>
      <c r="H1417">
        <v>6983.29</v>
      </c>
      <c r="I1417" t="str">
        <f>INDEX(T_NPI_REF[Classification],MATCH(T_PROF[[#This Row],[npi_prof_class_Cd]],T_NPI_REF[Code],0))</f>
        <v>Obstetrics &amp; Gynecology</v>
      </c>
      <c r="J1417">
        <f>INDEX(T_NPI_REF[Specialization],MATCH(T_PROF[[#This Row],[npi_prof_class_Cd]],T_NPI_REF[Code],0))</f>
        <v>0</v>
      </c>
    </row>
    <row r="1418" spans="1:10" x14ac:dyDescent="0.35">
      <c r="A1418">
        <v>1</v>
      </c>
      <c r="B1418">
        <v>1245728658</v>
      </c>
      <c r="C1418" t="s">
        <v>358</v>
      </c>
      <c r="D1418">
        <v>2021</v>
      </c>
      <c r="E1418">
        <v>12</v>
      </c>
      <c r="F1418">
        <v>12</v>
      </c>
      <c r="G1418">
        <v>12</v>
      </c>
      <c r="H1418">
        <v>35113.800000000003</v>
      </c>
      <c r="I1418" t="str">
        <f>INDEX(T_NPI_REF[Classification],MATCH(T_PROF[[#This Row],[npi_prof_class_Cd]],T_NPI_REF[Code],0))</f>
        <v>Obstetrics &amp; Gynecology</v>
      </c>
      <c r="J1418" t="str">
        <f>INDEX(T_NPI_REF[Specialization],MATCH(T_PROF[[#This Row],[npi_prof_class_Cd]],T_NPI_REF[Code],0))</f>
        <v>Gynecology</v>
      </c>
    </row>
    <row r="1419" spans="1:10" x14ac:dyDescent="0.35">
      <c r="A1419">
        <v>1</v>
      </c>
      <c r="B1419">
        <v>1962454439</v>
      </c>
      <c r="C1419" t="s">
        <v>366</v>
      </c>
      <c r="D1419">
        <v>2019</v>
      </c>
      <c r="E1419">
        <v>1</v>
      </c>
      <c r="F1419">
        <v>1</v>
      </c>
      <c r="G1419">
        <v>1</v>
      </c>
      <c r="H1419">
        <v>1876.61</v>
      </c>
      <c r="I1419" t="str">
        <f>INDEX(T_NPI_REF[Classification],MATCH(T_PROF[[#This Row],[npi_prof_class_Cd]],T_NPI_REF[Code],0))</f>
        <v>Internal Medicine</v>
      </c>
      <c r="J1419">
        <f>INDEX(T_NPI_REF[Specialization],MATCH(T_PROF[[#This Row],[npi_prof_class_Cd]],T_NPI_REF[Code],0))</f>
        <v>0</v>
      </c>
    </row>
    <row r="1420" spans="1:10" x14ac:dyDescent="0.35">
      <c r="A1420">
        <v>1</v>
      </c>
      <c r="B1420">
        <v>1265524821</v>
      </c>
      <c r="C1420" t="s">
        <v>351</v>
      </c>
      <c r="D1420">
        <v>2019</v>
      </c>
      <c r="E1420">
        <v>20</v>
      </c>
      <c r="F1420">
        <v>20</v>
      </c>
      <c r="G1420">
        <v>20</v>
      </c>
      <c r="H1420">
        <v>49683.32</v>
      </c>
      <c r="I1420" t="str">
        <f>INDEX(T_NPI_REF[Classification],MATCH(T_PROF[[#This Row],[npi_prof_class_Cd]],T_NPI_REF[Code],0))</f>
        <v>Obstetrics &amp; Gynecology</v>
      </c>
      <c r="J1420">
        <f>INDEX(T_NPI_REF[Specialization],MATCH(T_PROF[[#This Row],[npi_prof_class_Cd]],T_NPI_REF[Code],0))</f>
        <v>0</v>
      </c>
    </row>
    <row r="1421" spans="1:10" x14ac:dyDescent="0.35">
      <c r="A1421">
        <v>0</v>
      </c>
      <c r="B1421">
        <v>1003875691</v>
      </c>
      <c r="C1421" t="s">
        <v>352</v>
      </c>
      <c r="D1421">
        <v>2020</v>
      </c>
      <c r="E1421">
        <v>1</v>
      </c>
      <c r="F1421">
        <v>1</v>
      </c>
      <c r="G1421">
        <v>1</v>
      </c>
      <c r="H1421">
        <v>0</v>
      </c>
      <c r="I1421" t="str">
        <f>INDEX(T_NPI_REF[Classification],MATCH(T_PROF[[#This Row],[npi_prof_class_Cd]],T_NPI_REF[Code],0))</f>
        <v>Specialist</v>
      </c>
      <c r="J1421">
        <f>INDEX(T_NPI_REF[Specialization],MATCH(T_PROF[[#This Row],[npi_prof_class_Cd]],T_NPI_REF[Code],0))</f>
        <v>0</v>
      </c>
    </row>
    <row r="1422" spans="1:10" x14ac:dyDescent="0.35">
      <c r="A1422">
        <v>1</v>
      </c>
      <c r="B1422">
        <v>1720150618</v>
      </c>
      <c r="C1422" t="s">
        <v>351</v>
      </c>
      <c r="D1422">
        <v>2021</v>
      </c>
      <c r="E1422">
        <v>1</v>
      </c>
      <c r="F1422">
        <v>1</v>
      </c>
      <c r="G1422">
        <v>1</v>
      </c>
      <c r="H1422">
        <v>2332.9699999999998</v>
      </c>
      <c r="I1422" t="str">
        <f>INDEX(T_NPI_REF[Classification],MATCH(T_PROF[[#This Row],[npi_prof_class_Cd]],T_NPI_REF[Code],0))</f>
        <v>Obstetrics &amp; Gynecology</v>
      </c>
      <c r="J1422">
        <f>INDEX(T_NPI_REF[Specialization],MATCH(T_PROF[[#This Row],[npi_prof_class_Cd]],T_NPI_REF[Code],0))</f>
        <v>0</v>
      </c>
    </row>
    <row r="1423" spans="1:10" x14ac:dyDescent="0.35">
      <c r="A1423">
        <v>1</v>
      </c>
      <c r="B1423">
        <v>1740679943</v>
      </c>
      <c r="C1423" t="s">
        <v>351</v>
      </c>
      <c r="D1423">
        <v>2019</v>
      </c>
      <c r="E1423">
        <v>14</v>
      </c>
      <c r="F1423">
        <v>14</v>
      </c>
      <c r="G1423">
        <v>14</v>
      </c>
      <c r="H1423">
        <v>28136.080000000002</v>
      </c>
      <c r="I1423" t="str">
        <f>INDEX(T_NPI_REF[Classification],MATCH(T_PROF[[#This Row],[npi_prof_class_Cd]],T_NPI_REF[Code],0))</f>
        <v>Obstetrics &amp; Gynecology</v>
      </c>
      <c r="J1423">
        <f>INDEX(T_NPI_REF[Specialization],MATCH(T_PROF[[#This Row],[npi_prof_class_Cd]],T_NPI_REF[Code],0))</f>
        <v>0</v>
      </c>
    </row>
    <row r="1424" spans="1:10" x14ac:dyDescent="0.35">
      <c r="A1424">
        <v>0</v>
      </c>
      <c r="B1424">
        <v>1003888157</v>
      </c>
      <c r="C1424" t="s">
        <v>351</v>
      </c>
      <c r="D1424">
        <v>2019</v>
      </c>
      <c r="E1424">
        <v>1</v>
      </c>
      <c r="F1424">
        <v>1</v>
      </c>
      <c r="G1424">
        <v>1</v>
      </c>
      <c r="H1424">
        <v>0</v>
      </c>
      <c r="I1424" t="str">
        <f>INDEX(T_NPI_REF[Classification],MATCH(T_PROF[[#This Row],[npi_prof_class_Cd]],T_NPI_REF[Code],0))</f>
        <v>Obstetrics &amp; Gynecology</v>
      </c>
      <c r="J1424">
        <f>INDEX(T_NPI_REF[Specialization],MATCH(T_PROF[[#This Row],[npi_prof_class_Cd]],T_NPI_REF[Code],0))</f>
        <v>0</v>
      </c>
    </row>
    <row r="1425" spans="1:10" x14ac:dyDescent="0.35">
      <c r="A1425">
        <v>1</v>
      </c>
      <c r="B1425">
        <v>1801102165</v>
      </c>
      <c r="C1425" t="s">
        <v>352</v>
      </c>
      <c r="D1425">
        <v>2019</v>
      </c>
      <c r="E1425">
        <v>1</v>
      </c>
      <c r="F1425">
        <v>1</v>
      </c>
      <c r="G1425">
        <v>1</v>
      </c>
      <c r="H1425">
        <v>2009.72</v>
      </c>
      <c r="I1425" t="str">
        <f>INDEX(T_NPI_REF[Classification],MATCH(T_PROF[[#This Row],[npi_prof_class_Cd]],T_NPI_REF[Code],0))</f>
        <v>Specialist</v>
      </c>
      <c r="J1425">
        <f>INDEX(T_NPI_REF[Specialization],MATCH(T_PROF[[#This Row],[npi_prof_class_Cd]],T_NPI_REF[Code],0))</f>
        <v>0</v>
      </c>
    </row>
    <row r="1426" spans="1:10" x14ac:dyDescent="0.35">
      <c r="A1426">
        <v>1</v>
      </c>
      <c r="B1426">
        <v>1821008293</v>
      </c>
      <c r="C1426" t="s">
        <v>351</v>
      </c>
      <c r="D1426">
        <v>2020</v>
      </c>
      <c r="E1426">
        <v>8</v>
      </c>
      <c r="F1426">
        <v>8</v>
      </c>
      <c r="G1426">
        <v>8</v>
      </c>
      <c r="H1426">
        <v>14236.26</v>
      </c>
      <c r="I1426" t="str">
        <f>INDEX(T_NPI_REF[Classification],MATCH(T_PROF[[#This Row],[npi_prof_class_Cd]],T_NPI_REF[Code],0))</f>
        <v>Obstetrics &amp; Gynecology</v>
      </c>
      <c r="J1426">
        <f>INDEX(T_NPI_REF[Specialization],MATCH(T_PROF[[#This Row],[npi_prof_class_Cd]],T_NPI_REF[Code],0))</f>
        <v>0</v>
      </c>
    </row>
    <row r="1427" spans="1:10" x14ac:dyDescent="0.35">
      <c r="A1427">
        <v>0</v>
      </c>
      <c r="B1427">
        <v>1003829490</v>
      </c>
      <c r="C1427" t="s">
        <v>351</v>
      </c>
      <c r="D1427">
        <v>2020</v>
      </c>
      <c r="E1427">
        <v>1</v>
      </c>
      <c r="F1427">
        <v>1</v>
      </c>
      <c r="G1427">
        <v>1</v>
      </c>
      <c r="H1427">
        <v>1720.75</v>
      </c>
      <c r="I1427" t="str">
        <f>INDEX(T_NPI_REF[Classification],MATCH(T_PROF[[#This Row],[npi_prof_class_Cd]],T_NPI_REF[Code],0))</f>
        <v>Obstetrics &amp; Gynecology</v>
      </c>
      <c r="J1427">
        <f>INDEX(T_NPI_REF[Specialization],MATCH(T_PROF[[#This Row],[npi_prof_class_Cd]],T_NPI_REF[Code],0))</f>
        <v>0</v>
      </c>
    </row>
    <row r="1428" spans="1:10" x14ac:dyDescent="0.35">
      <c r="A1428">
        <v>1</v>
      </c>
      <c r="B1428">
        <v>1154628501</v>
      </c>
      <c r="C1428" t="s">
        <v>351</v>
      </c>
      <c r="D1428">
        <v>2020</v>
      </c>
      <c r="E1428">
        <v>6</v>
      </c>
      <c r="F1428">
        <v>6</v>
      </c>
      <c r="G1428">
        <v>6</v>
      </c>
      <c r="H1428">
        <v>13532.06</v>
      </c>
      <c r="I1428" t="str">
        <f>INDEX(T_NPI_REF[Classification],MATCH(T_PROF[[#This Row],[npi_prof_class_Cd]],T_NPI_REF[Code],0))</f>
        <v>Obstetrics &amp; Gynecology</v>
      </c>
      <c r="J1428">
        <f>INDEX(T_NPI_REF[Specialization],MATCH(T_PROF[[#This Row],[npi_prof_class_Cd]],T_NPI_REF[Code],0))</f>
        <v>0</v>
      </c>
    </row>
    <row r="1429" spans="1:10" x14ac:dyDescent="0.35">
      <c r="A1429">
        <v>1</v>
      </c>
      <c r="B1429">
        <v>1487957692</v>
      </c>
      <c r="C1429" t="s">
        <v>362</v>
      </c>
      <c r="D1429">
        <v>2020</v>
      </c>
      <c r="E1429">
        <v>3</v>
      </c>
      <c r="F1429">
        <v>3</v>
      </c>
      <c r="G1429">
        <v>3</v>
      </c>
      <c r="H1429">
        <v>6946.98</v>
      </c>
      <c r="I1429" t="str">
        <f>INDEX(T_NPI_REF[Classification],MATCH(T_PROF[[#This Row],[npi_prof_class_Cd]],T_NPI_REF[Code],0))</f>
        <v>General Practice</v>
      </c>
      <c r="J1429">
        <f>INDEX(T_NPI_REF[Specialization],MATCH(T_PROF[[#This Row],[npi_prof_class_Cd]],T_NPI_REF[Code],0))</f>
        <v>0</v>
      </c>
    </row>
    <row r="1430" spans="1:10" x14ac:dyDescent="0.35">
      <c r="A1430">
        <v>1</v>
      </c>
      <c r="B1430">
        <v>1801863659</v>
      </c>
      <c r="C1430" t="s">
        <v>356</v>
      </c>
      <c r="D1430">
        <v>2019</v>
      </c>
      <c r="E1430">
        <v>1</v>
      </c>
      <c r="F1430">
        <v>1</v>
      </c>
      <c r="G1430">
        <v>1</v>
      </c>
      <c r="H1430">
        <v>0</v>
      </c>
      <c r="I1430" t="str">
        <f>INDEX(T_NPI_REF[Classification],MATCH(T_PROF[[#This Row],[npi_prof_class_Cd]],T_NPI_REF[Code],0))</f>
        <v>Obstetrics &amp; Gynecology</v>
      </c>
      <c r="J1430" t="str">
        <f>INDEX(T_NPI_REF[Specialization],MATCH(T_PROF[[#This Row],[npi_prof_class_Cd]],T_NPI_REF[Code],0))</f>
        <v>Maternal &amp; Fetal Medicine</v>
      </c>
    </row>
    <row r="1431" spans="1:10" x14ac:dyDescent="0.35">
      <c r="A1431">
        <v>1</v>
      </c>
      <c r="B1431">
        <v>1720030703</v>
      </c>
      <c r="C1431" t="s">
        <v>353</v>
      </c>
      <c r="D1431">
        <v>2019</v>
      </c>
      <c r="E1431">
        <v>26</v>
      </c>
      <c r="F1431">
        <v>26</v>
      </c>
      <c r="G1431">
        <v>26</v>
      </c>
      <c r="H1431">
        <v>39219.599999999999</v>
      </c>
      <c r="I1431" t="str">
        <f>INDEX(T_NPI_REF[Classification],MATCH(T_PROF[[#This Row],[npi_prof_class_Cd]],T_NPI_REF[Code],0))</f>
        <v>General Acute Care Hospital</v>
      </c>
      <c r="J1431">
        <f>INDEX(T_NPI_REF[Specialization],MATCH(T_PROF[[#This Row],[npi_prof_class_Cd]],T_NPI_REF[Code],0))</f>
        <v>0</v>
      </c>
    </row>
    <row r="1432" spans="1:10" x14ac:dyDescent="0.35">
      <c r="A1432">
        <v>0</v>
      </c>
      <c r="B1432">
        <v>1245441773</v>
      </c>
      <c r="C1432" t="s">
        <v>351</v>
      </c>
      <c r="D1432">
        <v>2019</v>
      </c>
      <c r="E1432">
        <v>2</v>
      </c>
      <c r="F1432">
        <v>2</v>
      </c>
      <c r="G1432">
        <v>2</v>
      </c>
      <c r="H1432">
        <v>106.65</v>
      </c>
      <c r="I1432" t="str">
        <f>INDEX(T_NPI_REF[Classification],MATCH(T_PROF[[#This Row],[npi_prof_class_Cd]],T_NPI_REF[Code],0))</f>
        <v>Obstetrics &amp; Gynecology</v>
      </c>
      <c r="J1432">
        <f>INDEX(T_NPI_REF[Specialization],MATCH(T_PROF[[#This Row],[npi_prof_class_Cd]],T_NPI_REF[Code],0))</f>
        <v>0</v>
      </c>
    </row>
    <row r="1433" spans="1:10" x14ac:dyDescent="0.35">
      <c r="A1433">
        <v>1</v>
      </c>
      <c r="B1433">
        <v>1871003525</v>
      </c>
      <c r="C1433" t="s">
        <v>357</v>
      </c>
      <c r="D1433">
        <v>2019</v>
      </c>
      <c r="E1433">
        <v>6</v>
      </c>
      <c r="F1433">
        <v>6</v>
      </c>
      <c r="G1433">
        <v>6</v>
      </c>
      <c r="H1433">
        <v>21762.639999999999</v>
      </c>
      <c r="I1433" t="str">
        <f>INDEX(T_NPI_REF[Classification],MATCH(T_PROF[[#This Row],[npi_prof_class_Cd]],T_NPI_REF[Code],0))</f>
        <v>Advanced Practice Midwife</v>
      </c>
      <c r="J1433">
        <f>INDEX(T_NPI_REF[Specialization],MATCH(T_PROF[[#This Row],[npi_prof_class_Cd]],T_NPI_REF[Code],0))</f>
        <v>0</v>
      </c>
    </row>
    <row r="1434" spans="1:10" x14ac:dyDescent="0.35">
      <c r="A1434">
        <v>0</v>
      </c>
      <c r="B1434">
        <v>1912456559</v>
      </c>
      <c r="C1434" t="s">
        <v>351</v>
      </c>
      <c r="D1434">
        <v>2019</v>
      </c>
      <c r="E1434">
        <v>1</v>
      </c>
      <c r="F1434">
        <v>1</v>
      </c>
      <c r="G1434">
        <v>1</v>
      </c>
      <c r="H1434">
        <v>0</v>
      </c>
      <c r="I1434" t="str">
        <f>INDEX(T_NPI_REF[Classification],MATCH(T_PROF[[#This Row],[npi_prof_class_Cd]],T_NPI_REF[Code],0))</f>
        <v>Obstetrics &amp; Gynecology</v>
      </c>
      <c r="J1434">
        <f>INDEX(T_NPI_REF[Specialization],MATCH(T_PROF[[#This Row],[npi_prof_class_Cd]],T_NPI_REF[Code],0))</f>
        <v>0</v>
      </c>
    </row>
    <row r="1435" spans="1:10" x14ac:dyDescent="0.35">
      <c r="A1435">
        <v>1</v>
      </c>
      <c r="B1435">
        <v>1932375938</v>
      </c>
      <c r="C1435" t="s">
        <v>342</v>
      </c>
      <c r="D1435">
        <v>2019</v>
      </c>
      <c r="E1435">
        <v>2</v>
      </c>
      <c r="F1435">
        <v>2</v>
      </c>
      <c r="G1435">
        <v>2</v>
      </c>
      <c r="H1435">
        <v>4669.74</v>
      </c>
      <c r="I1435" t="e">
        <f>INDEX(T_NPI_REF[Classification],MATCH(T_PROF[[#This Row],[npi_prof_class_Cd]],T_NPI_REF[Code],0))</f>
        <v>#N/A</v>
      </c>
      <c r="J1435" t="e">
        <f>INDEX(T_NPI_REF[Specialization],MATCH(T_PROF[[#This Row],[npi_prof_class_Cd]],T_NPI_REF[Code],0))</f>
        <v>#N/A</v>
      </c>
    </row>
    <row r="1436" spans="1:10" x14ac:dyDescent="0.35">
      <c r="A1436">
        <v>0</v>
      </c>
      <c r="B1436">
        <v>1104908391</v>
      </c>
      <c r="C1436" t="s">
        <v>357</v>
      </c>
      <c r="D1436">
        <v>2020</v>
      </c>
      <c r="E1436">
        <v>2</v>
      </c>
      <c r="F1436">
        <v>2</v>
      </c>
      <c r="G1436">
        <v>2</v>
      </c>
      <c r="H1436">
        <v>0</v>
      </c>
      <c r="I1436" t="str">
        <f>INDEX(T_NPI_REF[Classification],MATCH(T_PROF[[#This Row],[npi_prof_class_Cd]],T_NPI_REF[Code],0))</f>
        <v>Advanced Practice Midwife</v>
      </c>
      <c r="J1436">
        <f>INDEX(T_NPI_REF[Specialization],MATCH(T_PROF[[#This Row],[npi_prof_class_Cd]],T_NPI_REF[Code],0))</f>
        <v>0</v>
      </c>
    </row>
    <row r="1437" spans="1:10" x14ac:dyDescent="0.35">
      <c r="A1437">
        <v>1</v>
      </c>
      <c r="B1437">
        <v>1568534766</v>
      </c>
      <c r="C1437" t="s">
        <v>361</v>
      </c>
      <c r="D1437">
        <v>2019</v>
      </c>
      <c r="E1437">
        <v>2</v>
      </c>
      <c r="F1437">
        <v>2</v>
      </c>
      <c r="G1437">
        <v>2</v>
      </c>
      <c r="H1437">
        <v>4044.7</v>
      </c>
      <c r="I1437" t="str">
        <f>INDEX(T_NPI_REF[Classification],MATCH(T_PROF[[#This Row],[npi_prof_class_Cd]],T_NPI_REF[Code],0))</f>
        <v>Family Medicine</v>
      </c>
      <c r="J1437">
        <f>INDEX(T_NPI_REF[Specialization],MATCH(T_PROF[[#This Row],[npi_prof_class_Cd]],T_NPI_REF[Code],0))</f>
        <v>0</v>
      </c>
    </row>
    <row r="1438" spans="1:10" x14ac:dyDescent="0.35">
      <c r="A1438">
        <v>1</v>
      </c>
      <c r="B1438">
        <v>1568735660</v>
      </c>
      <c r="C1438" t="s">
        <v>362</v>
      </c>
      <c r="D1438">
        <v>2019</v>
      </c>
      <c r="E1438">
        <v>27</v>
      </c>
      <c r="F1438">
        <v>27</v>
      </c>
      <c r="G1438">
        <v>25</v>
      </c>
      <c r="H1438">
        <v>48785.61</v>
      </c>
      <c r="I1438" t="str">
        <f>INDEX(T_NPI_REF[Classification],MATCH(T_PROF[[#This Row],[npi_prof_class_Cd]],T_NPI_REF[Code],0))</f>
        <v>General Practice</v>
      </c>
      <c r="J1438">
        <f>INDEX(T_NPI_REF[Specialization],MATCH(T_PROF[[#This Row],[npi_prof_class_Cd]],T_NPI_REF[Code],0))</f>
        <v>0</v>
      </c>
    </row>
    <row r="1439" spans="1:10" x14ac:dyDescent="0.35">
      <c r="A1439">
        <v>1</v>
      </c>
      <c r="B1439">
        <v>1194796482</v>
      </c>
      <c r="C1439" t="s">
        <v>351</v>
      </c>
      <c r="D1439">
        <v>2020</v>
      </c>
      <c r="E1439">
        <v>1</v>
      </c>
      <c r="F1439">
        <v>1</v>
      </c>
      <c r="G1439">
        <v>1</v>
      </c>
      <c r="H1439">
        <v>2082.0500000000002</v>
      </c>
      <c r="I1439" t="str">
        <f>INDEX(T_NPI_REF[Classification],MATCH(T_PROF[[#This Row],[npi_prof_class_Cd]],T_NPI_REF[Code],0))</f>
        <v>Obstetrics &amp; Gynecology</v>
      </c>
      <c r="J1439">
        <f>INDEX(T_NPI_REF[Specialization],MATCH(T_PROF[[#This Row],[npi_prof_class_Cd]],T_NPI_REF[Code],0))</f>
        <v>0</v>
      </c>
    </row>
    <row r="1440" spans="1:10" x14ac:dyDescent="0.35">
      <c r="A1440">
        <v>0</v>
      </c>
      <c r="B1440">
        <v>1164650610</v>
      </c>
      <c r="C1440" t="s">
        <v>358</v>
      </c>
      <c r="D1440">
        <v>2020</v>
      </c>
      <c r="E1440">
        <v>3</v>
      </c>
      <c r="F1440">
        <v>3</v>
      </c>
      <c r="G1440">
        <v>3</v>
      </c>
      <c r="H1440">
        <v>3702.05</v>
      </c>
      <c r="I1440" t="str">
        <f>INDEX(T_NPI_REF[Classification],MATCH(T_PROF[[#This Row],[npi_prof_class_Cd]],T_NPI_REF[Code],0))</f>
        <v>Obstetrics &amp; Gynecology</v>
      </c>
      <c r="J1440" t="str">
        <f>INDEX(T_NPI_REF[Specialization],MATCH(T_PROF[[#This Row],[npi_prof_class_Cd]],T_NPI_REF[Code],0))</f>
        <v>Gynecology</v>
      </c>
    </row>
    <row r="1441" spans="1:10" x14ac:dyDescent="0.35">
      <c r="A1441">
        <v>0</v>
      </c>
      <c r="B1441">
        <v>1730470402</v>
      </c>
      <c r="C1441" t="s">
        <v>351</v>
      </c>
      <c r="D1441">
        <v>2019</v>
      </c>
      <c r="E1441">
        <v>2</v>
      </c>
      <c r="F1441">
        <v>2</v>
      </c>
      <c r="G1441">
        <v>2</v>
      </c>
      <c r="H1441">
        <v>1720.75</v>
      </c>
      <c r="I1441" t="str">
        <f>INDEX(T_NPI_REF[Classification],MATCH(T_PROF[[#This Row],[npi_prof_class_Cd]],T_NPI_REF[Code],0))</f>
        <v>Obstetrics &amp; Gynecology</v>
      </c>
      <c r="J1441">
        <f>INDEX(T_NPI_REF[Specialization],MATCH(T_PROF[[#This Row],[npi_prof_class_Cd]],T_NPI_REF[Code],0))</f>
        <v>0</v>
      </c>
    </row>
    <row r="1442" spans="1:10" x14ac:dyDescent="0.35">
      <c r="A1442">
        <v>1</v>
      </c>
      <c r="B1442">
        <v>1912237355</v>
      </c>
      <c r="C1442" t="s">
        <v>351</v>
      </c>
      <c r="D1442">
        <v>2021</v>
      </c>
      <c r="E1442">
        <v>3</v>
      </c>
      <c r="F1442">
        <v>3</v>
      </c>
      <c r="G1442">
        <v>3</v>
      </c>
      <c r="H1442">
        <v>6082.11</v>
      </c>
      <c r="I1442" t="str">
        <f>INDEX(T_NPI_REF[Classification],MATCH(T_PROF[[#This Row],[npi_prof_class_Cd]],T_NPI_REF[Code],0))</f>
        <v>Obstetrics &amp; Gynecology</v>
      </c>
      <c r="J1442">
        <f>INDEX(T_NPI_REF[Specialization],MATCH(T_PROF[[#This Row],[npi_prof_class_Cd]],T_NPI_REF[Code],0))</f>
        <v>0</v>
      </c>
    </row>
    <row r="1443" spans="1:10" x14ac:dyDescent="0.35">
      <c r="A1443">
        <v>0</v>
      </c>
      <c r="B1443">
        <v>1033475215</v>
      </c>
      <c r="C1443" t="s">
        <v>351</v>
      </c>
      <c r="D1443">
        <v>2021</v>
      </c>
      <c r="E1443">
        <v>1</v>
      </c>
      <c r="F1443">
        <v>1</v>
      </c>
      <c r="G1443">
        <v>1</v>
      </c>
      <c r="H1443">
        <v>1720.75</v>
      </c>
      <c r="I1443" t="str">
        <f>INDEX(T_NPI_REF[Classification],MATCH(T_PROF[[#This Row],[npi_prof_class_Cd]],T_NPI_REF[Code],0))</f>
        <v>Obstetrics &amp; Gynecology</v>
      </c>
      <c r="J1443">
        <f>INDEX(T_NPI_REF[Specialization],MATCH(T_PROF[[#This Row],[npi_prof_class_Cd]],T_NPI_REF[Code],0))</f>
        <v>0</v>
      </c>
    </row>
    <row r="1444" spans="1:10" x14ac:dyDescent="0.35">
      <c r="A1444">
        <v>1</v>
      </c>
      <c r="B1444">
        <v>1821163718</v>
      </c>
      <c r="C1444" t="s">
        <v>366</v>
      </c>
      <c r="D1444">
        <v>2019</v>
      </c>
      <c r="E1444">
        <v>37</v>
      </c>
      <c r="F1444">
        <v>37</v>
      </c>
      <c r="G1444">
        <v>37</v>
      </c>
      <c r="H1444">
        <v>61760.9</v>
      </c>
      <c r="I1444" t="str">
        <f>INDEX(T_NPI_REF[Classification],MATCH(T_PROF[[#This Row],[npi_prof_class_Cd]],T_NPI_REF[Code],0))</f>
        <v>Internal Medicine</v>
      </c>
      <c r="J1444">
        <f>INDEX(T_NPI_REF[Specialization],MATCH(T_PROF[[#This Row],[npi_prof_class_Cd]],T_NPI_REF[Code],0))</f>
        <v>0</v>
      </c>
    </row>
    <row r="1445" spans="1:10" x14ac:dyDescent="0.35">
      <c r="A1445">
        <v>0</v>
      </c>
      <c r="B1445">
        <v>1033289483</v>
      </c>
      <c r="C1445" t="s">
        <v>351</v>
      </c>
      <c r="D1445">
        <v>2021</v>
      </c>
      <c r="E1445">
        <v>2</v>
      </c>
      <c r="F1445">
        <v>2</v>
      </c>
      <c r="G1445">
        <v>2</v>
      </c>
      <c r="H1445">
        <v>3531.96</v>
      </c>
      <c r="I1445" t="str">
        <f>INDEX(T_NPI_REF[Classification],MATCH(T_PROF[[#This Row],[npi_prof_class_Cd]],T_NPI_REF[Code],0))</f>
        <v>Obstetrics &amp; Gynecology</v>
      </c>
      <c r="J1445">
        <f>INDEX(T_NPI_REF[Specialization],MATCH(T_PROF[[#This Row],[npi_prof_class_Cd]],T_NPI_REF[Code],0))</f>
        <v>0</v>
      </c>
    </row>
    <row r="1446" spans="1:10" x14ac:dyDescent="0.35">
      <c r="A1446">
        <v>1</v>
      </c>
      <c r="B1446">
        <v>1508897703</v>
      </c>
      <c r="C1446" t="s">
        <v>377</v>
      </c>
      <c r="D1446">
        <v>2020</v>
      </c>
      <c r="E1446">
        <v>2</v>
      </c>
      <c r="F1446">
        <v>2</v>
      </c>
      <c r="G1446">
        <v>2</v>
      </c>
      <c r="H1446">
        <v>4150.08</v>
      </c>
      <c r="I1446" t="str">
        <f>INDEX(T_NPI_REF[Classification],MATCH(T_PROF[[#This Row],[npi_prof_class_Cd]],T_NPI_REF[Code],0))</f>
        <v>Obstetrics &amp; Gynecology</v>
      </c>
      <c r="J1446" t="str">
        <f>INDEX(T_NPI_REF[Specialization],MATCH(T_PROF[[#This Row],[npi_prof_class_Cd]],T_NPI_REF[Code],0))</f>
        <v>Gynecologic Oncology</v>
      </c>
    </row>
    <row r="1447" spans="1:10" x14ac:dyDescent="0.35">
      <c r="A1447">
        <v>1</v>
      </c>
      <c r="B1447">
        <v>1083859425</v>
      </c>
      <c r="C1447" t="s">
        <v>351</v>
      </c>
      <c r="D1447">
        <v>2020</v>
      </c>
      <c r="E1447">
        <v>1</v>
      </c>
      <c r="F1447">
        <v>1</v>
      </c>
      <c r="G1447">
        <v>1</v>
      </c>
      <c r="H1447">
        <v>3000</v>
      </c>
      <c r="I1447" t="str">
        <f>INDEX(T_NPI_REF[Classification],MATCH(T_PROF[[#This Row],[npi_prof_class_Cd]],T_NPI_REF[Code],0))</f>
        <v>Obstetrics &amp; Gynecology</v>
      </c>
      <c r="J1447">
        <f>INDEX(T_NPI_REF[Specialization],MATCH(T_PROF[[#This Row],[npi_prof_class_Cd]],T_NPI_REF[Code],0))</f>
        <v>0</v>
      </c>
    </row>
    <row r="1448" spans="1:10" x14ac:dyDescent="0.35">
      <c r="A1448">
        <v>1</v>
      </c>
      <c r="B1448">
        <v>1164456067</v>
      </c>
      <c r="C1448" t="s">
        <v>351</v>
      </c>
      <c r="D1448">
        <v>2020</v>
      </c>
      <c r="E1448">
        <v>66</v>
      </c>
      <c r="F1448">
        <v>66</v>
      </c>
      <c r="G1448">
        <v>65</v>
      </c>
      <c r="H1448">
        <v>101776.19</v>
      </c>
      <c r="I1448" t="str">
        <f>INDEX(T_NPI_REF[Classification],MATCH(T_PROF[[#This Row],[npi_prof_class_Cd]],T_NPI_REF[Code],0))</f>
        <v>Obstetrics &amp; Gynecology</v>
      </c>
      <c r="J1448">
        <f>INDEX(T_NPI_REF[Specialization],MATCH(T_PROF[[#This Row],[npi_prof_class_Cd]],T_NPI_REF[Code],0))</f>
        <v>0</v>
      </c>
    </row>
    <row r="1449" spans="1:10" x14ac:dyDescent="0.35">
      <c r="A1449">
        <v>1</v>
      </c>
      <c r="B1449">
        <v>1366599755</v>
      </c>
      <c r="C1449" t="s">
        <v>351</v>
      </c>
      <c r="D1449">
        <v>2021</v>
      </c>
      <c r="E1449">
        <v>1</v>
      </c>
      <c r="F1449">
        <v>1</v>
      </c>
      <c r="G1449">
        <v>1</v>
      </c>
      <c r="H1449">
        <v>662.28</v>
      </c>
      <c r="I1449" t="str">
        <f>INDEX(T_NPI_REF[Classification],MATCH(T_PROF[[#This Row],[npi_prof_class_Cd]],T_NPI_REF[Code],0))</f>
        <v>Obstetrics &amp; Gynecology</v>
      </c>
      <c r="J1449">
        <f>INDEX(T_NPI_REF[Specialization],MATCH(T_PROF[[#This Row],[npi_prof_class_Cd]],T_NPI_REF[Code],0))</f>
        <v>0</v>
      </c>
    </row>
    <row r="1450" spans="1:10" x14ac:dyDescent="0.35">
      <c r="A1450">
        <v>1</v>
      </c>
      <c r="B1450">
        <v>1538267976</v>
      </c>
      <c r="C1450" t="s">
        <v>356</v>
      </c>
      <c r="D1450">
        <v>2020</v>
      </c>
      <c r="E1450">
        <v>1</v>
      </c>
      <c r="F1450">
        <v>1</v>
      </c>
      <c r="G1450">
        <v>1</v>
      </c>
      <c r="H1450">
        <v>1720.75</v>
      </c>
      <c r="I1450" t="str">
        <f>INDEX(T_NPI_REF[Classification],MATCH(T_PROF[[#This Row],[npi_prof_class_Cd]],T_NPI_REF[Code],0))</f>
        <v>Obstetrics &amp; Gynecology</v>
      </c>
      <c r="J1450" t="str">
        <f>INDEX(T_NPI_REF[Specialization],MATCH(T_PROF[[#This Row],[npi_prof_class_Cd]],T_NPI_REF[Code],0))</f>
        <v>Maternal &amp; Fetal Medicine</v>
      </c>
    </row>
    <row r="1451" spans="1:10" x14ac:dyDescent="0.35">
      <c r="A1451">
        <v>0</v>
      </c>
      <c r="B1451">
        <v>1801296579</v>
      </c>
      <c r="C1451" t="s">
        <v>372</v>
      </c>
      <c r="D1451">
        <v>2021</v>
      </c>
      <c r="E1451">
        <v>1</v>
      </c>
      <c r="F1451">
        <v>1</v>
      </c>
      <c r="G1451">
        <v>1</v>
      </c>
      <c r="H1451">
        <v>0</v>
      </c>
      <c r="I1451" t="str">
        <f>INDEX(T_NPI_REF[Classification],MATCH(T_PROF[[#This Row],[npi_prof_class_Cd]],T_NPI_REF[Code],0))</f>
        <v>Student in an Organized Health Care Education/Training Program</v>
      </c>
      <c r="J1451">
        <f>INDEX(T_NPI_REF[Specialization],MATCH(T_PROF[[#This Row],[npi_prof_class_Cd]],T_NPI_REF[Code],0))</f>
        <v>0</v>
      </c>
    </row>
    <row r="1452" spans="1:10" x14ac:dyDescent="0.35">
      <c r="A1452">
        <v>1</v>
      </c>
      <c r="B1452">
        <v>1790727543</v>
      </c>
      <c r="C1452" t="s">
        <v>353</v>
      </c>
      <c r="D1452">
        <v>2020</v>
      </c>
      <c r="E1452">
        <v>143</v>
      </c>
      <c r="F1452">
        <v>143</v>
      </c>
      <c r="G1452">
        <v>143</v>
      </c>
      <c r="H1452">
        <v>217895.91</v>
      </c>
      <c r="I1452" t="str">
        <f>INDEX(T_NPI_REF[Classification],MATCH(T_PROF[[#This Row],[npi_prof_class_Cd]],T_NPI_REF[Code],0))</f>
        <v>General Acute Care Hospital</v>
      </c>
      <c r="J1452">
        <f>INDEX(T_NPI_REF[Specialization],MATCH(T_PROF[[#This Row],[npi_prof_class_Cd]],T_NPI_REF[Code],0))</f>
        <v>0</v>
      </c>
    </row>
    <row r="1453" spans="1:10" x14ac:dyDescent="0.35">
      <c r="A1453">
        <v>1</v>
      </c>
      <c r="B1453">
        <v>1871564971</v>
      </c>
      <c r="C1453" t="s">
        <v>351</v>
      </c>
      <c r="D1453">
        <v>2020</v>
      </c>
      <c r="E1453">
        <v>1</v>
      </c>
      <c r="F1453">
        <v>1</v>
      </c>
      <c r="G1453">
        <v>1</v>
      </c>
      <c r="H1453">
        <v>3200</v>
      </c>
      <c r="I1453" t="str">
        <f>INDEX(T_NPI_REF[Classification],MATCH(T_PROF[[#This Row],[npi_prof_class_Cd]],T_NPI_REF[Code],0))</f>
        <v>Obstetrics &amp; Gynecology</v>
      </c>
      <c r="J1453">
        <f>INDEX(T_NPI_REF[Specialization],MATCH(T_PROF[[#This Row],[npi_prof_class_Cd]],T_NPI_REF[Code],0))</f>
        <v>0</v>
      </c>
    </row>
    <row r="1454" spans="1:10" x14ac:dyDescent="0.35">
      <c r="A1454">
        <v>1</v>
      </c>
      <c r="B1454">
        <v>1710343652</v>
      </c>
      <c r="C1454" t="s">
        <v>366</v>
      </c>
      <c r="D1454">
        <v>2019</v>
      </c>
      <c r="E1454">
        <v>1</v>
      </c>
      <c r="F1454">
        <v>1</v>
      </c>
      <c r="G1454">
        <v>1</v>
      </c>
      <c r="H1454">
        <v>0</v>
      </c>
      <c r="I1454" t="str">
        <f>INDEX(T_NPI_REF[Classification],MATCH(T_PROF[[#This Row],[npi_prof_class_Cd]],T_NPI_REF[Code],0))</f>
        <v>Internal Medicine</v>
      </c>
      <c r="J1454">
        <f>INDEX(T_NPI_REF[Specialization],MATCH(T_PROF[[#This Row],[npi_prof_class_Cd]],T_NPI_REF[Code],0))</f>
        <v>0</v>
      </c>
    </row>
    <row r="1455" spans="1:10" x14ac:dyDescent="0.35">
      <c r="A1455">
        <v>1</v>
      </c>
      <c r="B1455">
        <v>1689975690</v>
      </c>
      <c r="C1455" t="s">
        <v>351</v>
      </c>
      <c r="D1455">
        <v>2021</v>
      </c>
      <c r="E1455">
        <v>1</v>
      </c>
      <c r="F1455">
        <v>1</v>
      </c>
      <c r="G1455">
        <v>1</v>
      </c>
      <c r="H1455">
        <v>2462.5</v>
      </c>
      <c r="I1455" t="str">
        <f>INDEX(T_NPI_REF[Classification],MATCH(T_PROF[[#This Row],[npi_prof_class_Cd]],T_NPI_REF[Code],0))</f>
        <v>Obstetrics &amp; Gynecology</v>
      </c>
      <c r="J1455">
        <f>INDEX(T_NPI_REF[Specialization],MATCH(T_PROF[[#This Row],[npi_prof_class_Cd]],T_NPI_REF[Code],0))</f>
        <v>0</v>
      </c>
    </row>
    <row r="1456" spans="1:10" x14ac:dyDescent="0.35">
      <c r="A1456">
        <v>0</v>
      </c>
      <c r="B1456">
        <v>1760624670</v>
      </c>
      <c r="C1456" t="s">
        <v>351</v>
      </c>
      <c r="D1456">
        <v>2019</v>
      </c>
      <c r="E1456">
        <v>1</v>
      </c>
      <c r="F1456">
        <v>1</v>
      </c>
      <c r="G1456">
        <v>1</v>
      </c>
      <c r="H1456">
        <v>430.19</v>
      </c>
      <c r="I1456" t="str">
        <f>INDEX(T_NPI_REF[Classification],MATCH(T_PROF[[#This Row],[npi_prof_class_Cd]],T_NPI_REF[Code],0))</f>
        <v>Obstetrics &amp; Gynecology</v>
      </c>
      <c r="J1456">
        <f>INDEX(T_NPI_REF[Specialization],MATCH(T_PROF[[#This Row],[npi_prof_class_Cd]],T_NPI_REF[Code],0))</f>
        <v>0</v>
      </c>
    </row>
    <row r="1457" spans="1:10" x14ac:dyDescent="0.35">
      <c r="A1457">
        <v>1</v>
      </c>
      <c r="B1457">
        <v>1568548782</v>
      </c>
      <c r="C1457" t="s">
        <v>353</v>
      </c>
      <c r="D1457">
        <v>2019</v>
      </c>
      <c r="E1457">
        <v>89</v>
      </c>
      <c r="F1457">
        <v>89</v>
      </c>
      <c r="G1457">
        <v>88</v>
      </c>
      <c r="H1457">
        <v>170429.47</v>
      </c>
      <c r="I1457" t="str">
        <f>INDEX(T_NPI_REF[Classification],MATCH(T_PROF[[#This Row],[npi_prof_class_Cd]],T_NPI_REF[Code],0))</f>
        <v>General Acute Care Hospital</v>
      </c>
      <c r="J1457">
        <f>INDEX(T_NPI_REF[Specialization],MATCH(T_PROF[[#This Row],[npi_prof_class_Cd]],T_NPI_REF[Code],0))</f>
        <v>0</v>
      </c>
    </row>
    <row r="1458" spans="1:10" x14ac:dyDescent="0.35">
      <c r="A1458">
        <v>1</v>
      </c>
      <c r="B1458">
        <v>1659687176</v>
      </c>
      <c r="C1458" t="s">
        <v>351</v>
      </c>
      <c r="D1458">
        <v>2020</v>
      </c>
      <c r="E1458">
        <v>5</v>
      </c>
      <c r="F1458">
        <v>5</v>
      </c>
      <c r="G1458">
        <v>5</v>
      </c>
      <c r="H1458">
        <v>17395</v>
      </c>
      <c r="I1458" t="str">
        <f>INDEX(T_NPI_REF[Classification],MATCH(T_PROF[[#This Row],[npi_prof_class_Cd]],T_NPI_REF[Code],0))</f>
        <v>Obstetrics &amp; Gynecology</v>
      </c>
      <c r="J1458">
        <f>INDEX(T_NPI_REF[Specialization],MATCH(T_PROF[[#This Row],[npi_prof_class_Cd]],T_NPI_REF[Code],0))</f>
        <v>0</v>
      </c>
    </row>
    <row r="1459" spans="1:10" x14ac:dyDescent="0.35">
      <c r="A1459">
        <v>1</v>
      </c>
      <c r="B1459">
        <v>1659710796</v>
      </c>
      <c r="C1459" t="s">
        <v>366</v>
      </c>
      <c r="D1459">
        <v>2020</v>
      </c>
      <c r="E1459">
        <v>138</v>
      </c>
      <c r="F1459">
        <v>138</v>
      </c>
      <c r="G1459">
        <v>138</v>
      </c>
      <c r="H1459">
        <v>349053.18</v>
      </c>
      <c r="I1459" t="str">
        <f>INDEX(T_NPI_REF[Classification],MATCH(T_PROF[[#This Row],[npi_prof_class_Cd]],T_NPI_REF[Code],0))</f>
        <v>Internal Medicine</v>
      </c>
      <c r="J1459">
        <f>INDEX(T_NPI_REF[Specialization],MATCH(T_PROF[[#This Row],[npi_prof_class_Cd]],T_NPI_REF[Code],0))</f>
        <v>0</v>
      </c>
    </row>
    <row r="1460" spans="1:10" x14ac:dyDescent="0.35">
      <c r="A1460">
        <v>1</v>
      </c>
      <c r="B1460">
        <v>1164436424</v>
      </c>
      <c r="C1460" t="s">
        <v>351</v>
      </c>
      <c r="D1460">
        <v>2021</v>
      </c>
      <c r="E1460">
        <v>2</v>
      </c>
      <c r="F1460">
        <v>2</v>
      </c>
      <c r="G1460">
        <v>2</v>
      </c>
      <c r="H1460">
        <v>3430.19</v>
      </c>
      <c r="I1460" t="str">
        <f>INDEX(T_NPI_REF[Classification],MATCH(T_PROF[[#This Row],[npi_prof_class_Cd]],T_NPI_REF[Code],0))</f>
        <v>Obstetrics &amp; Gynecology</v>
      </c>
      <c r="J1460">
        <f>INDEX(T_NPI_REF[Specialization],MATCH(T_PROF[[#This Row],[npi_prof_class_Cd]],T_NPI_REF[Code],0))</f>
        <v>0</v>
      </c>
    </row>
    <row r="1461" spans="1:10" x14ac:dyDescent="0.35">
      <c r="A1461">
        <v>1</v>
      </c>
      <c r="B1461">
        <v>1982730149</v>
      </c>
      <c r="C1461" t="s">
        <v>342</v>
      </c>
      <c r="D1461">
        <v>2019</v>
      </c>
      <c r="E1461">
        <v>12</v>
      </c>
      <c r="F1461">
        <v>12</v>
      </c>
      <c r="G1461">
        <v>12</v>
      </c>
      <c r="H1461">
        <v>24524.17</v>
      </c>
      <c r="I1461" t="e">
        <f>INDEX(T_NPI_REF[Classification],MATCH(T_PROF[[#This Row],[npi_prof_class_Cd]],T_NPI_REF[Code],0))</f>
        <v>#N/A</v>
      </c>
      <c r="J1461" t="e">
        <f>INDEX(T_NPI_REF[Specialization],MATCH(T_PROF[[#This Row],[npi_prof_class_Cd]],T_NPI_REF[Code],0))</f>
        <v>#N/A</v>
      </c>
    </row>
    <row r="1462" spans="1:10" x14ac:dyDescent="0.35">
      <c r="A1462">
        <v>1</v>
      </c>
      <c r="B1462">
        <v>1740772268</v>
      </c>
      <c r="C1462" t="s">
        <v>353</v>
      </c>
      <c r="D1462">
        <v>2020</v>
      </c>
      <c r="E1462">
        <v>1</v>
      </c>
      <c r="F1462">
        <v>1</v>
      </c>
      <c r="G1462">
        <v>1</v>
      </c>
      <c r="H1462">
        <v>1720.75</v>
      </c>
      <c r="I1462" t="str">
        <f>INDEX(T_NPI_REF[Classification],MATCH(T_PROF[[#This Row],[npi_prof_class_Cd]],T_NPI_REF[Code],0))</f>
        <v>General Acute Care Hospital</v>
      </c>
      <c r="J1462">
        <f>INDEX(T_NPI_REF[Specialization],MATCH(T_PROF[[#This Row],[npi_prof_class_Cd]],T_NPI_REF[Code],0))</f>
        <v>0</v>
      </c>
    </row>
    <row r="1463" spans="1:10" x14ac:dyDescent="0.35">
      <c r="A1463">
        <v>1</v>
      </c>
      <c r="B1463">
        <v>1013105279</v>
      </c>
      <c r="C1463" t="s">
        <v>351</v>
      </c>
      <c r="D1463">
        <v>2020</v>
      </c>
      <c r="E1463">
        <v>28</v>
      </c>
      <c r="F1463">
        <v>28</v>
      </c>
      <c r="G1463">
        <v>28</v>
      </c>
      <c r="H1463">
        <v>94000</v>
      </c>
      <c r="I1463" t="str">
        <f>INDEX(T_NPI_REF[Classification],MATCH(T_PROF[[#This Row],[npi_prof_class_Cd]],T_NPI_REF[Code],0))</f>
        <v>Obstetrics &amp; Gynecology</v>
      </c>
      <c r="J1463">
        <f>INDEX(T_NPI_REF[Specialization],MATCH(T_PROF[[#This Row],[npi_prof_class_Cd]],T_NPI_REF[Code],0))</f>
        <v>0</v>
      </c>
    </row>
    <row r="1464" spans="1:10" x14ac:dyDescent="0.35">
      <c r="A1464">
        <v>1</v>
      </c>
      <c r="B1464">
        <v>1568570562</v>
      </c>
      <c r="C1464" t="s">
        <v>351</v>
      </c>
      <c r="D1464">
        <v>2019</v>
      </c>
      <c r="E1464">
        <v>51</v>
      </c>
      <c r="F1464">
        <v>51</v>
      </c>
      <c r="G1464">
        <v>51</v>
      </c>
      <c r="H1464">
        <v>120256.01</v>
      </c>
      <c r="I1464" t="str">
        <f>INDEX(T_NPI_REF[Classification],MATCH(T_PROF[[#This Row],[npi_prof_class_Cd]],T_NPI_REF[Code],0))</f>
        <v>Obstetrics &amp; Gynecology</v>
      </c>
      <c r="J1464">
        <f>INDEX(T_NPI_REF[Specialization],MATCH(T_PROF[[#This Row],[npi_prof_class_Cd]],T_NPI_REF[Code],0))</f>
        <v>0</v>
      </c>
    </row>
    <row r="1465" spans="1:10" x14ac:dyDescent="0.35">
      <c r="A1465">
        <v>1</v>
      </c>
      <c r="B1465">
        <v>1215979018</v>
      </c>
      <c r="C1465" t="s">
        <v>352</v>
      </c>
      <c r="D1465">
        <v>2019</v>
      </c>
      <c r="E1465">
        <v>7</v>
      </c>
      <c r="F1465">
        <v>7</v>
      </c>
      <c r="G1465">
        <v>7</v>
      </c>
      <c r="H1465">
        <v>14201.39</v>
      </c>
      <c r="I1465" t="str">
        <f>INDEX(T_NPI_REF[Classification],MATCH(T_PROF[[#This Row],[npi_prof_class_Cd]],T_NPI_REF[Code],0))</f>
        <v>Specialist</v>
      </c>
      <c r="J1465">
        <f>INDEX(T_NPI_REF[Specialization],MATCH(T_PROF[[#This Row],[npi_prof_class_Cd]],T_NPI_REF[Code],0))</f>
        <v>0</v>
      </c>
    </row>
    <row r="1466" spans="1:10" x14ac:dyDescent="0.35">
      <c r="A1466">
        <v>1</v>
      </c>
      <c r="B1466">
        <v>1215979018</v>
      </c>
      <c r="C1466" t="s">
        <v>352</v>
      </c>
      <c r="D1466">
        <v>2021</v>
      </c>
      <c r="E1466">
        <v>4</v>
      </c>
      <c r="F1466">
        <v>4</v>
      </c>
      <c r="G1466">
        <v>4</v>
      </c>
      <c r="H1466">
        <v>7730.92</v>
      </c>
      <c r="I1466" t="str">
        <f>INDEX(T_NPI_REF[Classification],MATCH(T_PROF[[#This Row],[npi_prof_class_Cd]],T_NPI_REF[Code],0))</f>
        <v>Specialist</v>
      </c>
      <c r="J1466">
        <f>INDEX(T_NPI_REF[Specialization],MATCH(T_PROF[[#This Row],[npi_prof_class_Cd]],T_NPI_REF[Code],0))</f>
        <v>0</v>
      </c>
    </row>
    <row r="1467" spans="1:10" x14ac:dyDescent="0.35">
      <c r="A1467">
        <v>1</v>
      </c>
      <c r="B1467">
        <v>1790297455</v>
      </c>
      <c r="C1467" t="s">
        <v>353</v>
      </c>
      <c r="D1467">
        <v>2019</v>
      </c>
      <c r="E1467">
        <v>1</v>
      </c>
      <c r="F1467">
        <v>1</v>
      </c>
      <c r="G1467">
        <v>1</v>
      </c>
      <c r="H1467">
        <v>1720.75</v>
      </c>
      <c r="I1467" t="str">
        <f>INDEX(T_NPI_REF[Classification],MATCH(T_PROF[[#This Row],[npi_prof_class_Cd]],T_NPI_REF[Code],0))</f>
        <v>General Acute Care Hospital</v>
      </c>
      <c r="J1467">
        <f>INDEX(T_NPI_REF[Specialization],MATCH(T_PROF[[#This Row],[npi_prof_class_Cd]],T_NPI_REF[Code],0))</f>
        <v>0</v>
      </c>
    </row>
    <row r="1468" spans="1:10" x14ac:dyDescent="0.35">
      <c r="A1468">
        <v>1</v>
      </c>
      <c r="B1468">
        <v>1578790671</v>
      </c>
      <c r="C1468" t="s">
        <v>351</v>
      </c>
      <c r="D1468">
        <v>2019</v>
      </c>
      <c r="E1468">
        <v>4</v>
      </c>
      <c r="F1468">
        <v>4</v>
      </c>
      <c r="G1468">
        <v>4</v>
      </c>
      <c r="H1468">
        <v>10688.35</v>
      </c>
      <c r="I1468" t="str">
        <f>INDEX(T_NPI_REF[Classification],MATCH(T_PROF[[#This Row],[npi_prof_class_Cd]],T_NPI_REF[Code],0))</f>
        <v>Obstetrics &amp; Gynecology</v>
      </c>
      <c r="J1468">
        <f>INDEX(T_NPI_REF[Specialization],MATCH(T_PROF[[#This Row],[npi_prof_class_Cd]],T_NPI_REF[Code],0))</f>
        <v>0</v>
      </c>
    </row>
    <row r="1469" spans="1:10" x14ac:dyDescent="0.35">
      <c r="A1469">
        <v>0</v>
      </c>
      <c r="B1469">
        <v>1861444978</v>
      </c>
      <c r="C1469" t="s">
        <v>351</v>
      </c>
      <c r="D1469">
        <v>2020</v>
      </c>
      <c r="E1469">
        <v>2</v>
      </c>
      <c r="F1469">
        <v>2</v>
      </c>
      <c r="G1469">
        <v>2</v>
      </c>
      <c r="H1469">
        <v>3441.5</v>
      </c>
      <c r="I1469" t="str">
        <f>INDEX(T_NPI_REF[Classification],MATCH(T_PROF[[#This Row],[npi_prof_class_Cd]],T_NPI_REF[Code],0))</f>
        <v>Obstetrics &amp; Gynecology</v>
      </c>
      <c r="J1469">
        <f>INDEX(T_NPI_REF[Specialization],MATCH(T_PROF[[#This Row],[npi_prof_class_Cd]],T_NPI_REF[Code],0))</f>
        <v>0</v>
      </c>
    </row>
    <row r="1470" spans="1:10" x14ac:dyDescent="0.35">
      <c r="A1470">
        <v>1</v>
      </c>
      <c r="B1470">
        <v>1225030943</v>
      </c>
      <c r="C1470" t="s">
        <v>351</v>
      </c>
      <c r="D1470">
        <v>2019</v>
      </c>
      <c r="E1470">
        <v>15</v>
      </c>
      <c r="F1470">
        <v>15</v>
      </c>
      <c r="G1470">
        <v>15</v>
      </c>
      <c r="H1470">
        <v>18067.89</v>
      </c>
      <c r="I1470" t="str">
        <f>INDEX(T_NPI_REF[Classification],MATCH(T_PROF[[#This Row],[npi_prof_class_Cd]],T_NPI_REF[Code],0))</f>
        <v>Obstetrics &amp; Gynecology</v>
      </c>
      <c r="J1470">
        <f>INDEX(T_NPI_REF[Specialization],MATCH(T_PROF[[#This Row],[npi_prof_class_Cd]],T_NPI_REF[Code],0))</f>
        <v>0</v>
      </c>
    </row>
    <row r="1471" spans="1:10" x14ac:dyDescent="0.35">
      <c r="A1471">
        <v>0</v>
      </c>
      <c r="B1471">
        <v>1851602593</v>
      </c>
      <c r="C1471" t="s">
        <v>351</v>
      </c>
      <c r="D1471">
        <v>2021</v>
      </c>
      <c r="E1471">
        <v>1</v>
      </c>
      <c r="F1471">
        <v>1</v>
      </c>
      <c r="G1471">
        <v>1</v>
      </c>
      <c r="H1471">
        <v>1720.75</v>
      </c>
      <c r="I1471" t="str">
        <f>INDEX(T_NPI_REF[Classification],MATCH(T_PROF[[#This Row],[npi_prof_class_Cd]],T_NPI_REF[Code],0))</f>
        <v>Obstetrics &amp; Gynecology</v>
      </c>
      <c r="J1471">
        <f>INDEX(T_NPI_REF[Specialization],MATCH(T_PROF[[#This Row],[npi_prof_class_Cd]],T_NPI_REF[Code],0))</f>
        <v>0</v>
      </c>
    </row>
    <row r="1472" spans="1:10" x14ac:dyDescent="0.35">
      <c r="A1472">
        <v>1</v>
      </c>
      <c r="B1472">
        <v>1487647590</v>
      </c>
      <c r="C1472" t="s">
        <v>353</v>
      </c>
      <c r="D1472">
        <v>2021</v>
      </c>
      <c r="E1472">
        <v>1</v>
      </c>
      <c r="F1472">
        <v>1</v>
      </c>
      <c r="G1472">
        <v>1</v>
      </c>
      <c r="H1472">
        <v>1720.75</v>
      </c>
      <c r="I1472" t="str">
        <f>INDEX(T_NPI_REF[Classification],MATCH(T_PROF[[#This Row],[npi_prof_class_Cd]],T_NPI_REF[Code],0))</f>
        <v>General Acute Care Hospital</v>
      </c>
      <c r="J1472">
        <f>INDEX(T_NPI_REF[Specialization],MATCH(T_PROF[[#This Row],[npi_prof_class_Cd]],T_NPI_REF[Code],0))</f>
        <v>0</v>
      </c>
    </row>
    <row r="1473" spans="1:10" x14ac:dyDescent="0.35">
      <c r="A1473">
        <v>0</v>
      </c>
      <c r="B1473">
        <v>1669836391</v>
      </c>
      <c r="C1473" t="s">
        <v>351</v>
      </c>
      <c r="D1473">
        <v>2020</v>
      </c>
      <c r="E1473">
        <v>1</v>
      </c>
      <c r="F1473">
        <v>1</v>
      </c>
      <c r="G1473">
        <v>1</v>
      </c>
      <c r="H1473">
        <v>195.87</v>
      </c>
      <c r="I1473" t="str">
        <f>INDEX(T_NPI_REF[Classification],MATCH(T_PROF[[#This Row],[npi_prof_class_Cd]],T_NPI_REF[Code],0))</f>
        <v>Obstetrics &amp; Gynecology</v>
      </c>
      <c r="J1473">
        <f>INDEX(T_NPI_REF[Specialization],MATCH(T_PROF[[#This Row],[npi_prof_class_Cd]],T_NPI_REF[Code],0))</f>
        <v>0</v>
      </c>
    </row>
    <row r="1474" spans="1:10" x14ac:dyDescent="0.35">
      <c r="A1474">
        <v>1</v>
      </c>
      <c r="B1474">
        <v>1609922475</v>
      </c>
      <c r="C1474" t="s">
        <v>351</v>
      </c>
      <c r="D1474">
        <v>2021</v>
      </c>
      <c r="E1474">
        <v>1</v>
      </c>
      <c r="F1474">
        <v>1</v>
      </c>
      <c r="G1474">
        <v>1</v>
      </c>
      <c r="H1474">
        <v>2332.9699999999998</v>
      </c>
      <c r="I1474" t="str">
        <f>INDEX(T_NPI_REF[Classification],MATCH(T_PROF[[#This Row],[npi_prof_class_Cd]],T_NPI_REF[Code],0))</f>
        <v>Obstetrics &amp; Gynecology</v>
      </c>
      <c r="J1474">
        <f>INDEX(T_NPI_REF[Specialization],MATCH(T_PROF[[#This Row],[npi_prof_class_Cd]],T_NPI_REF[Code],0))</f>
        <v>0</v>
      </c>
    </row>
    <row r="1475" spans="1:10" x14ac:dyDescent="0.35">
      <c r="A1475">
        <v>0</v>
      </c>
      <c r="B1475">
        <v>1952373144</v>
      </c>
      <c r="C1475" t="s">
        <v>351</v>
      </c>
      <c r="D1475">
        <v>2019</v>
      </c>
      <c r="E1475">
        <v>2</v>
      </c>
      <c r="F1475">
        <v>2</v>
      </c>
      <c r="G1475">
        <v>2</v>
      </c>
      <c r="H1475">
        <v>1720.75</v>
      </c>
      <c r="I1475" t="str">
        <f>INDEX(T_NPI_REF[Classification],MATCH(T_PROF[[#This Row],[npi_prof_class_Cd]],T_NPI_REF[Code],0))</f>
        <v>Obstetrics &amp; Gynecology</v>
      </c>
      <c r="J1475">
        <f>INDEX(T_NPI_REF[Specialization],MATCH(T_PROF[[#This Row],[npi_prof_class_Cd]],T_NPI_REF[Code],0))</f>
        <v>0</v>
      </c>
    </row>
    <row r="1476" spans="1:10" x14ac:dyDescent="0.35">
      <c r="A1476">
        <v>1</v>
      </c>
      <c r="B1476">
        <v>1538189535</v>
      </c>
      <c r="C1476" t="s">
        <v>351</v>
      </c>
      <c r="D1476">
        <v>2019</v>
      </c>
      <c r="E1476">
        <v>1</v>
      </c>
      <c r="F1476">
        <v>1</v>
      </c>
      <c r="G1476">
        <v>1</v>
      </c>
      <c r="H1476">
        <v>3500</v>
      </c>
      <c r="I1476" t="str">
        <f>INDEX(T_NPI_REF[Classification],MATCH(T_PROF[[#This Row],[npi_prof_class_Cd]],T_NPI_REF[Code],0))</f>
        <v>Obstetrics &amp; Gynecology</v>
      </c>
      <c r="J1476">
        <f>INDEX(T_NPI_REF[Specialization],MATCH(T_PROF[[#This Row],[npi_prof_class_Cd]],T_NPI_REF[Code],0))</f>
        <v>0</v>
      </c>
    </row>
    <row r="1477" spans="1:10" x14ac:dyDescent="0.35">
      <c r="A1477">
        <v>1</v>
      </c>
      <c r="B1477">
        <v>1932126992</v>
      </c>
      <c r="C1477" t="s">
        <v>351</v>
      </c>
      <c r="D1477">
        <v>2021</v>
      </c>
      <c r="E1477">
        <v>1</v>
      </c>
      <c r="F1477">
        <v>1</v>
      </c>
      <c r="G1477">
        <v>1</v>
      </c>
      <c r="H1477">
        <v>3500</v>
      </c>
      <c r="I1477" t="str">
        <f>INDEX(T_NPI_REF[Classification],MATCH(T_PROF[[#This Row],[npi_prof_class_Cd]],T_NPI_REF[Code],0))</f>
        <v>Obstetrics &amp; Gynecology</v>
      </c>
      <c r="J1477">
        <f>INDEX(T_NPI_REF[Specialization],MATCH(T_PROF[[#This Row],[npi_prof_class_Cd]],T_NPI_REF[Code],0))</f>
        <v>0</v>
      </c>
    </row>
    <row r="1478" spans="1:10" x14ac:dyDescent="0.35">
      <c r="A1478">
        <v>1</v>
      </c>
      <c r="B1478">
        <v>1003881392</v>
      </c>
      <c r="C1478" t="s">
        <v>351</v>
      </c>
      <c r="D1478">
        <v>2020</v>
      </c>
      <c r="E1478">
        <v>1</v>
      </c>
      <c r="F1478">
        <v>1</v>
      </c>
      <c r="G1478">
        <v>1</v>
      </c>
      <c r="H1478">
        <v>2087.85</v>
      </c>
      <c r="I1478" t="str">
        <f>INDEX(T_NPI_REF[Classification],MATCH(T_PROF[[#This Row],[npi_prof_class_Cd]],T_NPI_REF[Code],0))</f>
        <v>Obstetrics &amp; Gynecology</v>
      </c>
      <c r="J1478">
        <f>INDEX(T_NPI_REF[Specialization],MATCH(T_PROF[[#This Row],[npi_prof_class_Cd]],T_NPI_REF[Code],0))</f>
        <v>0</v>
      </c>
    </row>
    <row r="1479" spans="1:10" x14ac:dyDescent="0.35">
      <c r="A1479">
        <v>1</v>
      </c>
      <c r="B1479">
        <v>1255546446</v>
      </c>
      <c r="C1479" t="s">
        <v>351</v>
      </c>
      <c r="D1479">
        <v>2019</v>
      </c>
      <c r="E1479">
        <v>11</v>
      </c>
      <c r="F1479">
        <v>11</v>
      </c>
      <c r="G1479">
        <v>11</v>
      </c>
      <c r="H1479">
        <v>23624.97</v>
      </c>
      <c r="I1479" t="str">
        <f>INDEX(T_NPI_REF[Classification],MATCH(T_PROF[[#This Row],[npi_prof_class_Cd]],T_NPI_REF[Code],0))</f>
        <v>Obstetrics &amp; Gynecology</v>
      </c>
      <c r="J1479">
        <f>INDEX(T_NPI_REF[Specialization],MATCH(T_PROF[[#This Row],[npi_prof_class_Cd]],T_NPI_REF[Code],0))</f>
        <v>0</v>
      </c>
    </row>
    <row r="1480" spans="1:10" x14ac:dyDescent="0.35">
      <c r="A1480">
        <v>1</v>
      </c>
      <c r="B1480">
        <v>1578580650</v>
      </c>
      <c r="C1480" t="s">
        <v>351</v>
      </c>
      <c r="D1480">
        <v>2019</v>
      </c>
      <c r="E1480">
        <v>49</v>
      </c>
      <c r="F1480">
        <v>49</v>
      </c>
      <c r="G1480">
        <v>49</v>
      </c>
      <c r="H1480">
        <v>166600</v>
      </c>
      <c r="I1480" t="str">
        <f>INDEX(T_NPI_REF[Classification],MATCH(T_PROF[[#This Row],[npi_prof_class_Cd]],T_NPI_REF[Code],0))</f>
        <v>Obstetrics &amp; Gynecology</v>
      </c>
      <c r="J1480">
        <f>INDEX(T_NPI_REF[Specialization],MATCH(T_PROF[[#This Row],[npi_prof_class_Cd]],T_NPI_REF[Code],0))</f>
        <v>0</v>
      </c>
    </row>
    <row r="1481" spans="1:10" x14ac:dyDescent="0.35">
      <c r="A1481">
        <v>0</v>
      </c>
      <c r="B1481">
        <v>1477598084</v>
      </c>
      <c r="C1481" t="s">
        <v>351</v>
      </c>
      <c r="D1481">
        <v>2021</v>
      </c>
      <c r="E1481">
        <v>6</v>
      </c>
      <c r="F1481">
        <v>6</v>
      </c>
      <c r="G1481">
        <v>6</v>
      </c>
      <c r="H1481">
        <v>261.82</v>
      </c>
      <c r="I1481" t="str">
        <f>INDEX(T_NPI_REF[Classification],MATCH(T_PROF[[#This Row],[npi_prof_class_Cd]],T_NPI_REF[Code],0))</f>
        <v>Obstetrics &amp; Gynecology</v>
      </c>
      <c r="J1481">
        <f>INDEX(T_NPI_REF[Specialization],MATCH(T_PROF[[#This Row],[npi_prof_class_Cd]],T_NPI_REF[Code],0))</f>
        <v>0</v>
      </c>
    </row>
    <row r="1482" spans="1:10" x14ac:dyDescent="0.35">
      <c r="A1482">
        <v>0</v>
      </c>
      <c r="B1482">
        <v>1588648844</v>
      </c>
      <c r="C1482" t="s">
        <v>351</v>
      </c>
      <c r="D1482">
        <v>2019</v>
      </c>
      <c r="E1482">
        <v>3</v>
      </c>
      <c r="F1482">
        <v>3</v>
      </c>
      <c r="G1482">
        <v>3</v>
      </c>
      <c r="H1482">
        <v>0</v>
      </c>
      <c r="I1482" t="str">
        <f>INDEX(T_NPI_REF[Classification],MATCH(T_PROF[[#This Row],[npi_prof_class_Cd]],T_NPI_REF[Code],0))</f>
        <v>Obstetrics &amp; Gynecology</v>
      </c>
      <c r="J1482">
        <f>INDEX(T_NPI_REF[Specialization],MATCH(T_PROF[[#This Row],[npi_prof_class_Cd]],T_NPI_REF[Code],0))</f>
        <v>0</v>
      </c>
    </row>
    <row r="1483" spans="1:10" x14ac:dyDescent="0.35">
      <c r="A1483">
        <v>0</v>
      </c>
      <c r="B1483">
        <v>1588040794</v>
      </c>
      <c r="C1483" t="s">
        <v>351</v>
      </c>
      <c r="D1483">
        <v>2020</v>
      </c>
      <c r="E1483">
        <v>1</v>
      </c>
      <c r="F1483">
        <v>1</v>
      </c>
      <c r="G1483">
        <v>1</v>
      </c>
      <c r="H1483">
        <v>1720.75</v>
      </c>
      <c r="I1483" t="str">
        <f>INDEX(T_NPI_REF[Classification],MATCH(T_PROF[[#This Row],[npi_prof_class_Cd]],T_NPI_REF[Code],0))</f>
        <v>Obstetrics &amp; Gynecology</v>
      </c>
      <c r="J1483">
        <f>INDEX(T_NPI_REF[Specialization],MATCH(T_PROF[[#This Row],[npi_prof_class_Cd]],T_NPI_REF[Code],0))</f>
        <v>0</v>
      </c>
    </row>
    <row r="1484" spans="1:10" x14ac:dyDescent="0.35">
      <c r="A1484">
        <v>0</v>
      </c>
      <c r="B1484">
        <v>1437151354</v>
      </c>
      <c r="C1484" t="s">
        <v>351</v>
      </c>
      <c r="D1484">
        <v>2021</v>
      </c>
      <c r="E1484">
        <v>2</v>
      </c>
      <c r="F1484">
        <v>2</v>
      </c>
      <c r="G1484">
        <v>2</v>
      </c>
      <c r="H1484">
        <v>0</v>
      </c>
      <c r="I1484" t="str">
        <f>INDEX(T_NPI_REF[Classification],MATCH(T_PROF[[#This Row],[npi_prof_class_Cd]],T_NPI_REF[Code],0))</f>
        <v>Obstetrics &amp; Gynecology</v>
      </c>
      <c r="J1484">
        <f>INDEX(T_NPI_REF[Specialization],MATCH(T_PROF[[#This Row],[npi_prof_class_Cd]],T_NPI_REF[Code],0))</f>
        <v>0</v>
      </c>
    </row>
    <row r="1485" spans="1:10" x14ac:dyDescent="0.35">
      <c r="A1485">
        <v>1</v>
      </c>
      <c r="B1485">
        <v>1982141537</v>
      </c>
      <c r="C1485" t="s">
        <v>371</v>
      </c>
      <c r="D1485">
        <v>2021</v>
      </c>
      <c r="E1485">
        <v>68</v>
      </c>
      <c r="F1485">
        <v>68</v>
      </c>
      <c r="G1485">
        <v>68</v>
      </c>
      <c r="H1485">
        <v>143340.82</v>
      </c>
      <c r="I1485" t="str">
        <f>INDEX(T_NPI_REF[Classification],MATCH(T_PROF[[#This Row],[npi_prof_class_Cd]],T_NPI_REF[Code],0))</f>
        <v>Hospitalist</v>
      </c>
      <c r="J1485">
        <f>INDEX(T_NPI_REF[Specialization],MATCH(T_PROF[[#This Row],[npi_prof_class_Cd]],T_NPI_REF[Code],0))</f>
        <v>0</v>
      </c>
    </row>
    <row r="1486" spans="1:10" x14ac:dyDescent="0.35">
      <c r="A1486">
        <v>1</v>
      </c>
      <c r="B1486">
        <v>1952376410</v>
      </c>
      <c r="C1486" t="s">
        <v>362</v>
      </c>
      <c r="D1486">
        <v>2019</v>
      </c>
      <c r="E1486">
        <v>216</v>
      </c>
      <c r="F1486">
        <v>216</v>
      </c>
      <c r="G1486">
        <v>216</v>
      </c>
      <c r="H1486">
        <v>731255.48</v>
      </c>
      <c r="I1486" t="str">
        <f>INDEX(T_NPI_REF[Classification],MATCH(T_PROF[[#This Row],[npi_prof_class_Cd]],T_NPI_REF[Code],0))</f>
        <v>General Practice</v>
      </c>
      <c r="J1486">
        <f>INDEX(T_NPI_REF[Specialization],MATCH(T_PROF[[#This Row],[npi_prof_class_Cd]],T_NPI_REF[Code],0))</f>
        <v>0</v>
      </c>
    </row>
    <row r="1487" spans="1:10" x14ac:dyDescent="0.35">
      <c r="A1487">
        <v>0</v>
      </c>
      <c r="B1487">
        <v>1013368471</v>
      </c>
      <c r="C1487" t="s">
        <v>367</v>
      </c>
      <c r="D1487">
        <v>2021</v>
      </c>
      <c r="E1487">
        <v>1</v>
      </c>
      <c r="F1487">
        <v>1</v>
      </c>
      <c r="G1487">
        <v>1</v>
      </c>
      <c r="H1487">
        <v>416.43</v>
      </c>
      <c r="I1487" t="str">
        <f>INDEX(T_NPI_REF[Classification],MATCH(T_PROF[[#This Row],[npi_prof_class_Cd]],T_NPI_REF[Code],0))</f>
        <v>Midwife</v>
      </c>
      <c r="J1487">
        <f>INDEX(T_NPI_REF[Specialization],MATCH(T_PROF[[#This Row],[npi_prof_class_Cd]],T_NPI_REF[Code],0))</f>
        <v>0</v>
      </c>
    </row>
    <row r="1488" spans="1:10" x14ac:dyDescent="0.35">
      <c r="A1488">
        <v>1</v>
      </c>
      <c r="B1488">
        <v>1962803585</v>
      </c>
      <c r="C1488" t="s">
        <v>367</v>
      </c>
      <c r="D1488">
        <v>2021</v>
      </c>
      <c r="E1488">
        <v>5</v>
      </c>
      <c r="F1488">
        <v>5</v>
      </c>
      <c r="G1488">
        <v>5</v>
      </c>
      <c r="H1488">
        <v>27353.84</v>
      </c>
      <c r="I1488" t="str">
        <f>INDEX(T_NPI_REF[Classification],MATCH(T_PROF[[#This Row],[npi_prof_class_Cd]],T_NPI_REF[Code],0))</f>
        <v>Midwife</v>
      </c>
      <c r="J1488">
        <f>INDEX(T_NPI_REF[Specialization],MATCH(T_PROF[[#This Row],[npi_prof_class_Cd]],T_NPI_REF[Code],0))</f>
        <v>0</v>
      </c>
    </row>
    <row r="1489" spans="1:10" x14ac:dyDescent="0.35">
      <c r="A1489">
        <v>1</v>
      </c>
      <c r="B1489">
        <v>1003855263</v>
      </c>
      <c r="C1489" t="s">
        <v>351</v>
      </c>
      <c r="D1489">
        <v>2021</v>
      </c>
      <c r="E1489">
        <v>4</v>
      </c>
      <c r="F1489">
        <v>4</v>
      </c>
      <c r="G1489">
        <v>4</v>
      </c>
      <c r="H1489">
        <v>6883</v>
      </c>
      <c r="I1489" t="str">
        <f>INDEX(T_NPI_REF[Classification],MATCH(T_PROF[[#This Row],[npi_prof_class_Cd]],T_NPI_REF[Code],0))</f>
        <v>Obstetrics &amp; Gynecology</v>
      </c>
      <c r="J1489">
        <f>INDEX(T_NPI_REF[Specialization],MATCH(T_PROF[[#This Row],[npi_prof_class_Cd]],T_NPI_REF[Code],0))</f>
        <v>0</v>
      </c>
    </row>
    <row r="1490" spans="1:10" x14ac:dyDescent="0.35">
      <c r="A1490">
        <v>1</v>
      </c>
      <c r="B1490">
        <v>1114993482</v>
      </c>
      <c r="C1490" t="s">
        <v>351</v>
      </c>
      <c r="D1490">
        <v>2020</v>
      </c>
      <c r="E1490">
        <v>3</v>
      </c>
      <c r="F1490">
        <v>3</v>
      </c>
      <c r="G1490">
        <v>3</v>
      </c>
      <c r="H1490">
        <v>6263.55</v>
      </c>
      <c r="I1490" t="str">
        <f>INDEX(T_NPI_REF[Classification],MATCH(T_PROF[[#This Row],[npi_prof_class_Cd]],T_NPI_REF[Code],0))</f>
        <v>Obstetrics &amp; Gynecology</v>
      </c>
      <c r="J1490">
        <f>INDEX(T_NPI_REF[Specialization],MATCH(T_PROF[[#This Row],[npi_prof_class_Cd]],T_NPI_REF[Code],0))</f>
        <v>0</v>
      </c>
    </row>
    <row r="1491" spans="1:10" x14ac:dyDescent="0.35">
      <c r="A1491">
        <v>1</v>
      </c>
      <c r="B1491">
        <v>1932180247</v>
      </c>
      <c r="C1491" t="s">
        <v>351</v>
      </c>
      <c r="D1491">
        <v>2019</v>
      </c>
      <c r="E1491">
        <v>9</v>
      </c>
      <c r="F1491">
        <v>9</v>
      </c>
      <c r="G1491">
        <v>9</v>
      </c>
      <c r="H1491">
        <v>19700</v>
      </c>
      <c r="I1491" t="str">
        <f>INDEX(T_NPI_REF[Classification],MATCH(T_PROF[[#This Row],[npi_prof_class_Cd]],T_NPI_REF[Code],0))</f>
        <v>Obstetrics &amp; Gynecology</v>
      </c>
      <c r="J1491">
        <f>INDEX(T_NPI_REF[Specialization],MATCH(T_PROF[[#This Row],[npi_prof_class_Cd]],T_NPI_REF[Code],0))</f>
        <v>0</v>
      </c>
    </row>
    <row r="1492" spans="1:10" x14ac:dyDescent="0.35">
      <c r="A1492">
        <v>0</v>
      </c>
      <c r="B1492">
        <v>1306036231</v>
      </c>
      <c r="C1492" t="s">
        <v>351</v>
      </c>
      <c r="D1492">
        <v>2020</v>
      </c>
      <c r="E1492">
        <v>3</v>
      </c>
      <c r="F1492">
        <v>3</v>
      </c>
      <c r="G1492">
        <v>3</v>
      </c>
      <c r="H1492">
        <v>2361.3200000000002</v>
      </c>
      <c r="I1492" t="str">
        <f>INDEX(T_NPI_REF[Classification],MATCH(T_PROF[[#This Row],[npi_prof_class_Cd]],T_NPI_REF[Code],0))</f>
        <v>Obstetrics &amp; Gynecology</v>
      </c>
      <c r="J1492">
        <f>INDEX(T_NPI_REF[Specialization],MATCH(T_PROF[[#This Row],[npi_prof_class_Cd]],T_NPI_REF[Code],0))</f>
        <v>0</v>
      </c>
    </row>
    <row r="1493" spans="1:10" x14ac:dyDescent="0.35">
      <c r="A1493">
        <v>1</v>
      </c>
      <c r="B1493">
        <v>1184634297</v>
      </c>
      <c r="C1493" t="s">
        <v>351</v>
      </c>
      <c r="D1493">
        <v>2020</v>
      </c>
      <c r="E1493">
        <v>48</v>
      </c>
      <c r="F1493">
        <v>48</v>
      </c>
      <c r="G1493">
        <v>48</v>
      </c>
      <c r="H1493">
        <v>97011.83</v>
      </c>
      <c r="I1493" t="str">
        <f>INDEX(T_NPI_REF[Classification],MATCH(T_PROF[[#This Row],[npi_prof_class_Cd]],T_NPI_REF[Code],0))</f>
        <v>Obstetrics &amp; Gynecology</v>
      </c>
      <c r="J1493">
        <f>INDEX(T_NPI_REF[Specialization],MATCH(T_PROF[[#This Row],[npi_prof_class_Cd]],T_NPI_REF[Code],0))</f>
        <v>0</v>
      </c>
    </row>
    <row r="1494" spans="1:10" x14ac:dyDescent="0.35">
      <c r="A1494">
        <v>1</v>
      </c>
      <c r="B1494">
        <v>1366505463</v>
      </c>
      <c r="C1494" t="s">
        <v>353</v>
      </c>
      <c r="D1494">
        <v>2020</v>
      </c>
      <c r="E1494">
        <v>1</v>
      </c>
      <c r="F1494">
        <v>1</v>
      </c>
      <c r="G1494">
        <v>1</v>
      </c>
      <c r="H1494">
        <v>2009.72</v>
      </c>
      <c r="I1494" t="str">
        <f>INDEX(T_NPI_REF[Classification],MATCH(T_PROF[[#This Row],[npi_prof_class_Cd]],T_NPI_REF[Code],0))</f>
        <v>General Acute Care Hospital</v>
      </c>
      <c r="J1494">
        <f>INDEX(T_NPI_REF[Specialization],MATCH(T_PROF[[#This Row],[npi_prof_class_Cd]],T_NPI_REF[Code],0))</f>
        <v>0</v>
      </c>
    </row>
    <row r="1495" spans="1:10" x14ac:dyDescent="0.35">
      <c r="A1495">
        <v>1</v>
      </c>
      <c r="B1495">
        <v>1093845547</v>
      </c>
      <c r="C1495" t="s">
        <v>351</v>
      </c>
      <c r="D1495">
        <v>2020</v>
      </c>
      <c r="E1495">
        <v>13</v>
      </c>
      <c r="F1495">
        <v>13</v>
      </c>
      <c r="G1495">
        <v>13</v>
      </c>
      <c r="H1495">
        <v>13787.9</v>
      </c>
      <c r="I1495" t="str">
        <f>INDEX(T_NPI_REF[Classification],MATCH(T_PROF[[#This Row],[npi_prof_class_Cd]],T_NPI_REF[Code],0))</f>
        <v>Obstetrics &amp; Gynecology</v>
      </c>
      <c r="J1495">
        <f>INDEX(T_NPI_REF[Specialization],MATCH(T_PROF[[#This Row],[npi_prof_class_Cd]],T_NPI_REF[Code],0))</f>
        <v>0</v>
      </c>
    </row>
    <row r="1496" spans="1:10" x14ac:dyDescent="0.35">
      <c r="A1496">
        <v>1</v>
      </c>
      <c r="B1496">
        <v>1780022772</v>
      </c>
      <c r="C1496" t="s">
        <v>351</v>
      </c>
      <c r="D1496">
        <v>2021</v>
      </c>
      <c r="E1496">
        <v>17</v>
      </c>
      <c r="F1496">
        <v>17</v>
      </c>
      <c r="G1496">
        <v>10</v>
      </c>
      <c r="H1496">
        <v>26324.63</v>
      </c>
      <c r="I1496" t="str">
        <f>INDEX(T_NPI_REF[Classification],MATCH(T_PROF[[#This Row],[npi_prof_class_Cd]],T_NPI_REF[Code],0))</f>
        <v>Obstetrics &amp; Gynecology</v>
      </c>
      <c r="J1496">
        <f>INDEX(T_NPI_REF[Specialization],MATCH(T_PROF[[#This Row],[npi_prof_class_Cd]],T_NPI_REF[Code],0))</f>
        <v>0</v>
      </c>
    </row>
    <row r="1497" spans="1:10" x14ac:dyDescent="0.35">
      <c r="A1497">
        <v>0</v>
      </c>
      <c r="B1497">
        <v>1063580835</v>
      </c>
      <c r="C1497" t="s">
        <v>351</v>
      </c>
      <c r="D1497">
        <v>2019</v>
      </c>
      <c r="E1497">
        <v>2</v>
      </c>
      <c r="F1497">
        <v>2</v>
      </c>
      <c r="G1497">
        <v>2</v>
      </c>
      <c r="H1497">
        <v>3441.5</v>
      </c>
      <c r="I1497" t="str">
        <f>INDEX(T_NPI_REF[Classification],MATCH(T_PROF[[#This Row],[npi_prof_class_Cd]],T_NPI_REF[Code],0))</f>
        <v>Obstetrics &amp; Gynecology</v>
      </c>
      <c r="J1497">
        <f>INDEX(T_NPI_REF[Specialization],MATCH(T_PROF[[#This Row],[npi_prof_class_Cd]],T_NPI_REF[Code],0))</f>
        <v>0</v>
      </c>
    </row>
    <row r="1498" spans="1:10" x14ac:dyDescent="0.35">
      <c r="A1498">
        <v>1</v>
      </c>
      <c r="B1498">
        <v>1043267727</v>
      </c>
      <c r="C1498" t="s">
        <v>353</v>
      </c>
      <c r="D1498">
        <v>2021</v>
      </c>
      <c r="E1498">
        <v>34</v>
      </c>
      <c r="F1498">
        <v>34</v>
      </c>
      <c r="G1498">
        <v>34</v>
      </c>
      <c r="H1498">
        <v>78551.09</v>
      </c>
      <c r="I1498" t="str">
        <f>INDEX(T_NPI_REF[Classification],MATCH(T_PROF[[#This Row],[npi_prof_class_Cd]],T_NPI_REF[Code],0))</f>
        <v>General Acute Care Hospital</v>
      </c>
      <c r="J1498">
        <f>INDEX(T_NPI_REF[Specialization],MATCH(T_PROF[[#This Row],[npi_prof_class_Cd]],T_NPI_REF[Code],0))</f>
        <v>0</v>
      </c>
    </row>
    <row r="1499" spans="1:10" x14ac:dyDescent="0.35">
      <c r="A1499">
        <v>1</v>
      </c>
      <c r="B1499">
        <v>1073633574</v>
      </c>
      <c r="C1499" t="s">
        <v>352</v>
      </c>
      <c r="D1499">
        <v>2020</v>
      </c>
      <c r="E1499">
        <v>76</v>
      </c>
      <c r="F1499">
        <v>76</v>
      </c>
      <c r="G1499">
        <v>76</v>
      </c>
      <c r="H1499">
        <v>215154.52</v>
      </c>
      <c r="I1499" t="str">
        <f>INDEX(T_NPI_REF[Classification],MATCH(T_PROF[[#This Row],[npi_prof_class_Cd]],T_NPI_REF[Code],0))</f>
        <v>Specialist</v>
      </c>
      <c r="J1499">
        <f>INDEX(T_NPI_REF[Specialization],MATCH(T_PROF[[#This Row],[npi_prof_class_Cd]],T_NPI_REF[Code],0))</f>
        <v>0</v>
      </c>
    </row>
    <row r="1500" spans="1:10" x14ac:dyDescent="0.35">
      <c r="A1500">
        <v>1</v>
      </c>
      <c r="B1500">
        <v>1578981148</v>
      </c>
      <c r="C1500" t="s">
        <v>354</v>
      </c>
      <c r="D1500">
        <v>2021</v>
      </c>
      <c r="E1500">
        <v>6</v>
      </c>
      <c r="F1500">
        <v>6</v>
      </c>
      <c r="G1500">
        <v>6</v>
      </c>
      <c r="H1500">
        <v>12931.2</v>
      </c>
      <c r="I1500" t="str">
        <f>INDEX(T_NPI_REF[Classification],MATCH(T_PROF[[#This Row],[npi_prof_class_Cd]],T_NPI_REF[Code],0))</f>
        <v>Obstetrics &amp; Gynecology</v>
      </c>
      <c r="J1500" t="str">
        <f>INDEX(T_NPI_REF[Specialization],MATCH(T_PROF[[#This Row],[npi_prof_class_Cd]],T_NPI_REF[Code],0))</f>
        <v>Obstetrics</v>
      </c>
    </row>
    <row r="1501" spans="1:10" x14ac:dyDescent="0.35">
      <c r="A1501">
        <v>1</v>
      </c>
      <c r="B1501">
        <v>1093845547</v>
      </c>
      <c r="C1501" t="s">
        <v>351</v>
      </c>
      <c r="D1501">
        <v>2021</v>
      </c>
      <c r="E1501">
        <v>13</v>
      </c>
      <c r="F1501">
        <v>13</v>
      </c>
      <c r="G1501">
        <v>12</v>
      </c>
      <c r="H1501">
        <v>22054.23</v>
      </c>
      <c r="I1501" t="str">
        <f>INDEX(T_NPI_REF[Classification],MATCH(T_PROF[[#This Row],[npi_prof_class_Cd]],T_NPI_REF[Code],0))</f>
        <v>Obstetrics &amp; Gynecology</v>
      </c>
      <c r="J1501">
        <f>INDEX(T_NPI_REF[Specialization],MATCH(T_PROF[[#This Row],[npi_prof_class_Cd]],T_NPI_REF[Code],0))</f>
        <v>0</v>
      </c>
    </row>
    <row r="1502" spans="1:10" x14ac:dyDescent="0.35">
      <c r="A1502">
        <v>1</v>
      </c>
      <c r="B1502">
        <v>1588651756</v>
      </c>
      <c r="C1502" t="s">
        <v>351</v>
      </c>
      <c r="D1502">
        <v>2019</v>
      </c>
      <c r="E1502">
        <v>47</v>
      </c>
      <c r="F1502">
        <v>47</v>
      </c>
      <c r="G1502">
        <v>47</v>
      </c>
      <c r="H1502">
        <v>103739.87</v>
      </c>
      <c r="I1502" t="str">
        <f>INDEX(T_NPI_REF[Classification],MATCH(T_PROF[[#This Row],[npi_prof_class_Cd]],T_NPI_REF[Code],0))</f>
        <v>Obstetrics &amp; Gynecology</v>
      </c>
      <c r="J1502">
        <f>INDEX(T_NPI_REF[Specialization],MATCH(T_PROF[[#This Row],[npi_prof_class_Cd]],T_NPI_REF[Code],0))</f>
        <v>0</v>
      </c>
    </row>
    <row r="1503" spans="1:10" x14ac:dyDescent="0.35">
      <c r="A1503">
        <v>1</v>
      </c>
      <c r="B1503">
        <v>1093138851</v>
      </c>
      <c r="C1503" t="s">
        <v>362</v>
      </c>
      <c r="D1503">
        <v>2021</v>
      </c>
      <c r="E1503">
        <v>47</v>
      </c>
      <c r="F1503">
        <v>47</v>
      </c>
      <c r="G1503">
        <v>47</v>
      </c>
      <c r="H1503">
        <v>140368.26</v>
      </c>
      <c r="I1503" t="str">
        <f>INDEX(T_NPI_REF[Classification],MATCH(T_PROF[[#This Row],[npi_prof_class_Cd]],T_NPI_REF[Code],0))</f>
        <v>General Practice</v>
      </c>
      <c r="J1503">
        <f>INDEX(T_NPI_REF[Specialization],MATCH(T_PROF[[#This Row],[npi_prof_class_Cd]],T_NPI_REF[Code],0))</f>
        <v>0</v>
      </c>
    </row>
    <row r="1504" spans="1:10" x14ac:dyDescent="0.35">
      <c r="A1504">
        <v>0</v>
      </c>
      <c r="B1504">
        <v>1578902060</v>
      </c>
      <c r="C1504" t="s">
        <v>351</v>
      </c>
      <c r="D1504">
        <v>2019</v>
      </c>
      <c r="E1504">
        <v>2</v>
      </c>
      <c r="F1504">
        <v>2</v>
      </c>
      <c r="G1504">
        <v>2</v>
      </c>
      <c r="H1504">
        <v>1720.75</v>
      </c>
      <c r="I1504" t="str">
        <f>INDEX(T_NPI_REF[Classification],MATCH(T_PROF[[#This Row],[npi_prof_class_Cd]],T_NPI_REF[Code],0))</f>
        <v>Obstetrics &amp; Gynecology</v>
      </c>
      <c r="J1504">
        <f>INDEX(T_NPI_REF[Specialization],MATCH(T_PROF[[#This Row],[npi_prof_class_Cd]],T_NPI_REF[Code],0))</f>
        <v>0</v>
      </c>
    </row>
    <row r="1505" spans="1:10" x14ac:dyDescent="0.35">
      <c r="A1505">
        <v>1</v>
      </c>
      <c r="B1505">
        <v>1972618494</v>
      </c>
      <c r="C1505" t="s">
        <v>351</v>
      </c>
      <c r="D1505">
        <v>2020</v>
      </c>
      <c r="E1505">
        <v>11</v>
      </c>
      <c r="F1505">
        <v>11</v>
      </c>
      <c r="G1505">
        <v>11</v>
      </c>
      <c r="H1505">
        <v>21761.18</v>
      </c>
      <c r="I1505" t="str">
        <f>INDEX(T_NPI_REF[Classification],MATCH(T_PROF[[#This Row],[npi_prof_class_Cd]],T_NPI_REF[Code],0))</f>
        <v>Obstetrics &amp; Gynecology</v>
      </c>
      <c r="J1505">
        <f>INDEX(T_NPI_REF[Specialization],MATCH(T_PROF[[#This Row],[npi_prof_class_Cd]],T_NPI_REF[Code],0))</f>
        <v>0</v>
      </c>
    </row>
    <row r="1506" spans="1:10" x14ac:dyDescent="0.35">
      <c r="A1506">
        <v>0</v>
      </c>
      <c r="B1506">
        <v>1386872505</v>
      </c>
      <c r="C1506" t="s">
        <v>358</v>
      </c>
      <c r="D1506">
        <v>2021</v>
      </c>
      <c r="E1506">
        <v>1</v>
      </c>
      <c r="F1506">
        <v>1</v>
      </c>
      <c r="G1506">
        <v>1</v>
      </c>
      <c r="H1506">
        <v>0</v>
      </c>
      <c r="I1506" t="str">
        <f>INDEX(T_NPI_REF[Classification],MATCH(T_PROF[[#This Row],[npi_prof_class_Cd]],T_NPI_REF[Code],0))</f>
        <v>Obstetrics &amp; Gynecology</v>
      </c>
      <c r="J1506" t="str">
        <f>INDEX(T_NPI_REF[Specialization],MATCH(T_PROF[[#This Row],[npi_prof_class_Cd]],T_NPI_REF[Code],0))</f>
        <v>Gynecology</v>
      </c>
    </row>
    <row r="1507" spans="1:10" x14ac:dyDescent="0.35">
      <c r="A1507">
        <v>0</v>
      </c>
      <c r="B1507">
        <v>1619258381</v>
      </c>
      <c r="C1507" t="s">
        <v>351</v>
      </c>
      <c r="D1507">
        <v>2020</v>
      </c>
      <c r="E1507">
        <v>1</v>
      </c>
      <c r="F1507">
        <v>1</v>
      </c>
      <c r="G1507">
        <v>1</v>
      </c>
      <c r="H1507">
        <v>0</v>
      </c>
      <c r="I1507" t="str">
        <f>INDEX(T_NPI_REF[Classification],MATCH(T_PROF[[#This Row],[npi_prof_class_Cd]],T_NPI_REF[Code],0))</f>
        <v>Obstetrics &amp; Gynecology</v>
      </c>
      <c r="J1507">
        <f>INDEX(T_NPI_REF[Specialization],MATCH(T_PROF[[#This Row],[npi_prof_class_Cd]],T_NPI_REF[Code],0))</f>
        <v>0</v>
      </c>
    </row>
    <row r="1508" spans="1:10" x14ac:dyDescent="0.35">
      <c r="A1508">
        <v>1</v>
      </c>
      <c r="B1508">
        <v>1366528127</v>
      </c>
      <c r="C1508" t="s">
        <v>351</v>
      </c>
      <c r="D1508">
        <v>2021</v>
      </c>
      <c r="E1508">
        <v>5</v>
      </c>
      <c r="F1508">
        <v>5</v>
      </c>
      <c r="G1508">
        <v>5</v>
      </c>
      <c r="H1508">
        <v>10048.6</v>
      </c>
      <c r="I1508" t="str">
        <f>INDEX(T_NPI_REF[Classification],MATCH(T_PROF[[#This Row],[npi_prof_class_Cd]],T_NPI_REF[Code],0))</f>
        <v>Obstetrics &amp; Gynecology</v>
      </c>
      <c r="J1508">
        <f>INDEX(T_NPI_REF[Specialization],MATCH(T_PROF[[#This Row],[npi_prof_class_Cd]],T_NPI_REF[Code],0))</f>
        <v>0</v>
      </c>
    </row>
    <row r="1509" spans="1:10" x14ac:dyDescent="0.35">
      <c r="A1509">
        <v>1</v>
      </c>
      <c r="B1509">
        <v>1063750834</v>
      </c>
      <c r="C1509" t="s">
        <v>357</v>
      </c>
      <c r="D1509">
        <v>2020</v>
      </c>
      <c r="E1509">
        <v>3</v>
      </c>
      <c r="F1509">
        <v>3</v>
      </c>
      <c r="G1509">
        <v>3</v>
      </c>
      <c r="H1509">
        <v>10900</v>
      </c>
      <c r="I1509" t="str">
        <f>INDEX(T_NPI_REF[Classification],MATCH(T_PROF[[#This Row],[npi_prof_class_Cd]],T_NPI_REF[Code],0))</f>
        <v>Advanced Practice Midwife</v>
      </c>
      <c r="J1509">
        <f>INDEX(T_NPI_REF[Specialization],MATCH(T_PROF[[#This Row],[npi_prof_class_Cd]],T_NPI_REF[Code],0))</f>
        <v>0</v>
      </c>
    </row>
    <row r="1510" spans="1:10" x14ac:dyDescent="0.35">
      <c r="A1510">
        <v>1</v>
      </c>
      <c r="B1510">
        <v>1518240720</v>
      </c>
      <c r="C1510" t="s">
        <v>351</v>
      </c>
      <c r="D1510">
        <v>2021</v>
      </c>
      <c r="E1510">
        <v>8</v>
      </c>
      <c r="F1510">
        <v>8</v>
      </c>
      <c r="G1510">
        <v>8</v>
      </c>
      <c r="H1510">
        <v>28000</v>
      </c>
      <c r="I1510" t="str">
        <f>INDEX(T_NPI_REF[Classification],MATCH(T_PROF[[#This Row],[npi_prof_class_Cd]],T_NPI_REF[Code],0))</f>
        <v>Obstetrics &amp; Gynecology</v>
      </c>
      <c r="J1510">
        <f>INDEX(T_NPI_REF[Specialization],MATCH(T_PROF[[#This Row],[npi_prof_class_Cd]],T_NPI_REF[Code],0))</f>
        <v>0</v>
      </c>
    </row>
    <row r="1511" spans="1:10" x14ac:dyDescent="0.35">
      <c r="A1511">
        <v>1</v>
      </c>
      <c r="B1511">
        <v>1184976672</v>
      </c>
      <c r="C1511" t="s">
        <v>367</v>
      </c>
      <c r="D1511">
        <v>2019</v>
      </c>
      <c r="E1511">
        <v>2</v>
      </c>
      <c r="F1511">
        <v>2</v>
      </c>
      <c r="G1511">
        <v>2</v>
      </c>
      <c r="H1511">
        <v>5131.32</v>
      </c>
      <c r="I1511" t="str">
        <f>INDEX(T_NPI_REF[Classification],MATCH(T_PROF[[#This Row],[npi_prof_class_Cd]],T_NPI_REF[Code],0))</f>
        <v>Midwife</v>
      </c>
      <c r="J1511">
        <f>INDEX(T_NPI_REF[Specialization],MATCH(T_PROF[[#This Row],[npi_prof_class_Cd]],T_NPI_REF[Code],0))</f>
        <v>0</v>
      </c>
    </row>
    <row r="1512" spans="1:10" x14ac:dyDescent="0.35">
      <c r="A1512">
        <v>0</v>
      </c>
      <c r="B1512">
        <v>1356344311</v>
      </c>
      <c r="C1512" t="s">
        <v>342</v>
      </c>
      <c r="D1512">
        <v>2020</v>
      </c>
      <c r="E1512">
        <v>1</v>
      </c>
      <c r="F1512">
        <v>1</v>
      </c>
      <c r="G1512">
        <v>1</v>
      </c>
      <c r="H1512">
        <v>0</v>
      </c>
      <c r="I1512" t="e">
        <f>INDEX(T_NPI_REF[Classification],MATCH(T_PROF[[#This Row],[npi_prof_class_Cd]],T_NPI_REF[Code],0))</f>
        <v>#N/A</v>
      </c>
      <c r="J1512" t="e">
        <f>INDEX(T_NPI_REF[Specialization],MATCH(T_PROF[[#This Row],[npi_prof_class_Cd]],T_NPI_REF[Code],0))</f>
        <v>#N/A</v>
      </c>
    </row>
    <row r="1513" spans="1:10" x14ac:dyDescent="0.35">
      <c r="A1513">
        <v>0</v>
      </c>
      <c r="B1513">
        <v>1336660349</v>
      </c>
      <c r="C1513" t="s">
        <v>351</v>
      </c>
      <c r="D1513">
        <v>2021</v>
      </c>
      <c r="E1513">
        <v>1</v>
      </c>
      <c r="F1513">
        <v>1</v>
      </c>
      <c r="G1513">
        <v>1</v>
      </c>
      <c r="H1513">
        <v>1720.75</v>
      </c>
      <c r="I1513" t="str">
        <f>INDEX(T_NPI_REF[Classification],MATCH(T_PROF[[#This Row],[npi_prof_class_Cd]],T_NPI_REF[Code],0))</f>
        <v>Obstetrics &amp; Gynecology</v>
      </c>
      <c r="J1513">
        <f>INDEX(T_NPI_REF[Specialization],MATCH(T_PROF[[#This Row],[npi_prof_class_Cd]],T_NPI_REF[Code],0))</f>
        <v>0</v>
      </c>
    </row>
    <row r="1514" spans="1:10" x14ac:dyDescent="0.35">
      <c r="A1514">
        <v>1</v>
      </c>
      <c r="B1514">
        <v>1972681484</v>
      </c>
      <c r="C1514" t="s">
        <v>363</v>
      </c>
      <c r="D1514">
        <v>2020</v>
      </c>
      <c r="E1514">
        <v>1</v>
      </c>
      <c r="F1514">
        <v>1</v>
      </c>
      <c r="G1514">
        <v>1</v>
      </c>
      <c r="H1514">
        <v>2853.81</v>
      </c>
      <c r="I1514" t="str">
        <f>INDEX(T_NPI_REF[Classification],MATCH(T_PROF[[#This Row],[npi_prof_class_Cd]],T_NPI_REF[Code],0))</f>
        <v>Clinic/Center</v>
      </c>
      <c r="J1514" t="str">
        <f>INDEX(T_NPI_REF[Specialization],MATCH(T_PROF[[#This Row],[npi_prof_class_Cd]],T_NPI_REF[Code],0))</f>
        <v>Federally Qualified Health Center (FQHC)</v>
      </c>
    </row>
    <row r="1515" spans="1:10" x14ac:dyDescent="0.35">
      <c r="A1515">
        <v>1</v>
      </c>
      <c r="B1515">
        <v>1891821609</v>
      </c>
      <c r="C1515" t="s">
        <v>351</v>
      </c>
      <c r="D1515">
        <v>2019</v>
      </c>
      <c r="E1515">
        <v>5</v>
      </c>
      <c r="F1515">
        <v>5</v>
      </c>
      <c r="G1515">
        <v>5</v>
      </c>
      <c r="H1515">
        <v>10312.5</v>
      </c>
      <c r="I1515" t="str">
        <f>INDEX(T_NPI_REF[Classification],MATCH(T_PROF[[#This Row],[npi_prof_class_Cd]],T_NPI_REF[Code],0))</f>
        <v>Obstetrics &amp; Gynecology</v>
      </c>
      <c r="J1515">
        <f>INDEX(T_NPI_REF[Specialization],MATCH(T_PROF[[#This Row],[npi_prof_class_Cd]],T_NPI_REF[Code],0))</f>
        <v>0</v>
      </c>
    </row>
    <row r="1516" spans="1:10" x14ac:dyDescent="0.35">
      <c r="A1516">
        <v>1</v>
      </c>
      <c r="B1516">
        <v>1679124176</v>
      </c>
      <c r="C1516" t="s">
        <v>357</v>
      </c>
      <c r="D1516">
        <v>2020</v>
      </c>
      <c r="E1516">
        <v>4</v>
      </c>
      <c r="F1516">
        <v>4</v>
      </c>
      <c r="G1516">
        <v>4</v>
      </c>
      <c r="H1516">
        <v>11983.39</v>
      </c>
      <c r="I1516" t="str">
        <f>INDEX(T_NPI_REF[Classification],MATCH(T_PROF[[#This Row],[npi_prof_class_Cd]],T_NPI_REF[Code],0))</f>
        <v>Advanced Practice Midwife</v>
      </c>
      <c r="J1516">
        <f>INDEX(T_NPI_REF[Specialization],MATCH(T_PROF[[#This Row],[npi_prof_class_Cd]],T_NPI_REF[Code],0))</f>
        <v>0</v>
      </c>
    </row>
    <row r="1517" spans="1:10" x14ac:dyDescent="0.35">
      <c r="A1517">
        <v>1</v>
      </c>
      <c r="B1517">
        <v>1366529943</v>
      </c>
      <c r="C1517" t="s">
        <v>357</v>
      </c>
      <c r="D1517">
        <v>2019</v>
      </c>
      <c r="E1517">
        <v>2</v>
      </c>
      <c r="F1517">
        <v>2</v>
      </c>
      <c r="G1517">
        <v>2</v>
      </c>
      <c r="H1517">
        <v>4057.54</v>
      </c>
      <c r="I1517" t="str">
        <f>INDEX(T_NPI_REF[Classification],MATCH(T_PROF[[#This Row],[npi_prof_class_Cd]],T_NPI_REF[Code],0))</f>
        <v>Advanced Practice Midwife</v>
      </c>
      <c r="J1517">
        <f>INDEX(T_NPI_REF[Specialization],MATCH(T_PROF[[#This Row],[npi_prof_class_Cd]],T_NPI_REF[Code],0))</f>
        <v>0</v>
      </c>
    </row>
    <row r="1518" spans="1:10" x14ac:dyDescent="0.35">
      <c r="A1518">
        <v>1</v>
      </c>
      <c r="B1518">
        <v>1104884808</v>
      </c>
      <c r="C1518" t="s">
        <v>351</v>
      </c>
      <c r="D1518">
        <v>2021</v>
      </c>
      <c r="E1518">
        <v>8</v>
      </c>
      <c r="F1518">
        <v>8</v>
      </c>
      <c r="G1518">
        <v>8</v>
      </c>
      <c r="H1518">
        <v>12609.6</v>
      </c>
      <c r="I1518" t="str">
        <f>INDEX(T_NPI_REF[Classification],MATCH(T_PROF[[#This Row],[npi_prof_class_Cd]],T_NPI_REF[Code],0))</f>
        <v>Obstetrics &amp; Gynecology</v>
      </c>
      <c r="J1518">
        <f>INDEX(T_NPI_REF[Specialization],MATCH(T_PROF[[#This Row],[npi_prof_class_Cd]],T_NPI_REF[Code],0))</f>
        <v>0</v>
      </c>
    </row>
    <row r="1519" spans="1:10" x14ac:dyDescent="0.35">
      <c r="A1519">
        <v>0</v>
      </c>
      <c r="B1519">
        <v>1235202599</v>
      </c>
      <c r="C1519" t="s">
        <v>351</v>
      </c>
      <c r="D1519">
        <v>2020</v>
      </c>
      <c r="E1519">
        <v>1</v>
      </c>
      <c r="F1519">
        <v>1</v>
      </c>
      <c r="G1519">
        <v>1</v>
      </c>
      <c r="H1519">
        <v>1720.75</v>
      </c>
      <c r="I1519" t="str">
        <f>INDEX(T_NPI_REF[Classification],MATCH(T_PROF[[#This Row],[npi_prof_class_Cd]],T_NPI_REF[Code],0))</f>
        <v>Obstetrics &amp; Gynecology</v>
      </c>
      <c r="J1519">
        <f>INDEX(T_NPI_REF[Specialization],MATCH(T_PROF[[#This Row],[npi_prof_class_Cd]],T_NPI_REF[Code],0))</f>
        <v>0</v>
      </c>
    </row>
    <row r="1520" spans="1:10" x14ac:dyDescent="0.35">
      <c r="A1520">
        <v>1</v>
      </c>
      <c r="B1520">
        <v>1659315869</v>
      </c>
      <c r="C1520" t="s">
        <v>356</v>
      </c>
      <c r="D1520">
        <v>2020</v>
      </c>
      <c r="E1520">
        <v>168</v>
      </c>
      <c r="F1520">
        <v>168</v>
      </c>
      <c r="G1520">
        <v>166</v>
      </c>
      <c r="H1520">
        <v>299271.52</v>
      </c>
      <c r="I1520" t="str">
        <f>INDEX(T_NPI_REF[Classification],MATCH(T_PROF[[#This Row],[npi_prof_class_Cd]],T_NPI_REF[Code],0))</f>
        <v>Obstetrics &amp; Gynecology</v>
      </c>
      <c r="J1520" t="str">
        <f>INDEX(T_NPI_REF[Specialization],MATCH(T_PROF[[#This Row],[npi_prof_class_Cd]],T_NPI_REF[Code],0))</f>
        <v>Maternal &amp; Fetal Medicine</v>
      </c>
    </row>
    <row r="1521" spans="1:10" x14ac:dyDescent="0.35">
      <c r="A1521">
        <v>0</v>
      </c>
      <c r="B1521">
        <v>1194796482</v>
      </c>
      <c r="C1521" t="s">
        <v>351</v>
      </c>
      <c r="D1521">
        <v>2020</v>
      </c>
      <c r="E1521">
        <v>6</v>
      </c>
      <c r="F1521">
        <v>6</v>
      </c>
      <c r="G1521">
        <v>6</v>
      </c>
      <c r="H1521">
        <v>7307.53</v>
      </c>
      <c r="I1521" t="str">
        <f>INDEX(T_NPI_REF[Classification],MATCH(T_PROF[[#This Row],[npi_prof_class_Cd]],T_NPI_REF[Code],0))</f>
        <v>Obstetrics &amp; Gynecology</v>
      </c>
      <c r="J1521">
        <f>INDEX(T_NPI_REF[Specialization],MATCH(T_PROF[[#This Row],[npi_prof_class_Cd]],T_NPI_REF[Code],0))</f>
        <v>0</v>
      </c>
    </row>
    <row r="1522" spans="1:10" x14ac:dyDescent="0.35">
      <c r="A1522">
        <v>0</v>
      </c>
      <c r="B1522">
        <v>1780904466</v>
      </c>
      <c r="C1522" t="s">
        <v>351</v>
      </c>
      <c r="D1522">
        <v>2019</v>
      </c>
      <c r="E1522">
        <v>1</v>
      </c>
      <c r="F1522">
        <v>1</v>
      </c>
      <c r="G1522">
        <v>1</v>
      </c>
      <c r="H1522">
        <v>0</v>
      </c>
      <c r="I1522" t="str">
        <f>INDEX(T_NPI_REF[Classification],MATCH(T_PROF[[#This Row],[npi_prof_class_Cd]],T_NPI_REF[Code],0))</f>
        <v>Obstetrics &amp; Gynecology</v>
      </c>
      <c r="J1522">
        <f>INDEX(T_NPI_REF[Specialization],MATCH(T_PROF[[#This Row],[npi_prof_class_Cd]],T_NPI_REF[Code],0))</f>
        <v>0</v>
      </c>
    </row>
    <row r="1523" spans="1:10" x14ac:dyDescent="0.35">
      <c r="A1523">
        <v>0</v>
      </c>
      <c r="B1523">
        <v>1649354036</v>
      </c>
      <c r="C1523" t="s">
        <v>352</v>
      </c>
      <c r="D1523">
        <v>2021</v>
      </c>
      <c r="E1523">
        <v>2</v>
      </c>
      <c r="F1523">
        <v>2</v>
      </c>
      <c r="G1523">
        <v>2</v>
      </c>
      <c r="H1523">
        <v>0</v>
      </c>
      <c r="I1523" t="str">
        <f>INDEX(T_NPI_REF[Classification],MATCH(T_PROF[[#This Row],[npi_prof_class_Cd]],T_NPI_REF[Code],0))</f>
        <v>Specialist</v>
      </c>
      <c r="J1523">
        <f>INDEX(T_NPI_REF[Specialization],MATCH(T_PROF[[#This Row],[npi_prof_class_Cd]],T_NPI_REF[Code],0))</f>
        <v>0</v>
      </c>
    </row>
    <row r="1524" spans="1:10" x14ac:dyDescent="0.35">
      <c r="A1524">
        <v>1</v>
      </c>
      <c r="B1524">
        <v>1740273887</v>
      </c>
      <c r="C1524" t="s">
        <v>342</v>
      </c>
      <c r="D1524">
        <v>2019</v>
      </c>
      <c r="E1524">
        <v>1</v>
      </c>
      <c r="F1524">
        <v>1</v>
      </c>
      <c r="G1524">
        <v>1</v>
      </c>
      <c r="H1524">
        <v>1300</v>
      </c>
      <c r="I1524" t="e">
        <f>INDEX(T_NPI_REF[Classification],MATCH(T_PROF[[#This Row],[npi_prof_class_Cd]],T_NPI_REF[Code],0))</f>
        <v>#N/A</v>
      </c>
      <c r="J1524" t="e">
        <f>INDEX(T_NPI_REF[Specialization],MATCH(T_PROF[[#This Row],[npi_prof_class_Cd]],T_NPI_REF[Code],0))</f>
        <v>#N/A</v>
      </c>
    </row>
    <row r="1525" spans="1:10" x14ac:dyDescent="0.35">
      <c r="A1525">
        <v>0</v>
      </c>
      <c r="B1525">
        <v>1639311277</v>
      </c>
      <c r="C1525" t="s">
        <v>351</v>
      </c>
      <c r="D1525">
        <v>2020</v>
      </c>
      <c r="E1525">
        <v>1</v>
      </c>
      <c r="F1525">
        <v>1</v>
      </c>
      <c r="G1525">
        <v>1</v>
      </c>
      <c r="H1525">
        <v>1720.75</v>
      </c>
      <c r="I1525" t="str">
        <f>INDEX(T_NPI_REF[Classification],MATCH(T_PROF[[#This Row],[npi_prof_class_Cd]],T_NPI_REF[Code],0))</f>
        <v>Obstetrics &amp; Gynecology</v>
      </c>
      <c r="J1525">
        <f>INDEX(T_NPI_REF[Specialization],MATCH(T_PROF[[#This Row],[npi_prof_class_Cd]],T_NPI_REF[Code],0))</f>
        <v>0</v>
      </c>
    </row>
    <row r="1526" spans="1:10" x14ac:dyDescent="0.35">
      <c r="A1526">
        <v>0</v>
      </c>
      <c r="B1526">
        <v>1104138437</v>
      </c>
      <c r="C1526" t="s">
        <v>357</v>
      </c>
      <c r="D1526">
        <v>2021</v>
      </c>
      <c r="E1526">
        <v>3</v>
      </c>
      <c r="F1526">
        <v>3</v>
      </c>
      <c r="G1526">
        <v>3</v>
      </c>
      <c r="H1526">
        <v>3002.17</v>
      </c>
      <c r="I1526" t="str">
        <f>INDEX(T_NPI_REF[Classification],MATCH(T_PROF[[#This Row],[npi_prof_class_Cd]],T_NPI_REF[Code],0))</f>
        <v>Advanced Practice Midwife</v>
      </c>
      <c r="J1526">
        <f>INDEX(T_NPI_REF[Specialization],MATCH(T_PROF[[#This Row],[npi_prof_class_Cd]],T_NPI_REF[Code],0))</f>
        <v>0</v>
      </c>
    </row>
    <row r="1527" spans="1:10" x14ac:dyDescent="0.35">
      <c r="A1527">
        <v>0</v>
      </c>
      <c r="B1527">
        <v>1821065137</v>
      </c>
      <c r="C1527" t="s">
        <v>351</v>
      </c>
      <c r="D1527">
        <v>2021</v>
      </c>
      <c r="E1527">
        <v>1</v>
      </c>
      <c r="F1527">
        <v>1</v>
      </c>
      <c r="G1527">
        <v>1</v>
      </c>
      <c r="H1527">
        <v>1720.75</v>
      </c>
      <c r="I1527" t="str">
        <f>INDEX(T_NPI_REF[Classification],MATCH(T_PROF[[#This Row],[npi_prof_class_Cd]],T_NPI_REF[Code],0))</f>
        <v>Obstetrics &amp; Gynecology</v>
      </c>
      <c r="J1527">
        <f>INDEX(T_NPI_REF[Specialization],MATCH(T_PROF[[#This Row],[npi_prof_class_Cd]],T_NPI_REF[Code],0))</f>
        <v>0</v>
      </c>
    </row>
    <row r="1528" spans="1:10" x14ac:dyDescent="0.35">
      <c r="A1528">
        <v>1</v>
      </c>
      <c r="B1528">
        <v>1219141540</v>
      </c>
      <c r="C1528" t="s">
        <v>342</v>
      </c>
      <c r="D1528">
        <v>2019</v>
      </c>
      <c r="E1528">
        <v>2</v>
      </c>
      <c r="F1528">
        <v>2</v>
      </c>
      <c r="G1528">
        <v>2</v>
      </c>
      <c r="H1528">
        <v>8800</v>
      </c>
      <c r="I1528" t="e">
        <f>INDEX(T_NPI_REF[Classification],MATCH(T_PROF[[#This Row],[npi_prof_class_Cd]],T_NPI_REF[Code],0))</f>
        <v>#N/A</v>
      </c>
      <c r="J1528" t="e">
        <f>INDEX(T_NPI_REF[Specialization],MATCH(T_PROF[[#This Row],[npi_prof_class_Cd]],T_NPI_REF[Code],0))</f>
        <v>#N/A</v>
      </c>
    </row>
    <row r="1529" spans="1:10" x14ac:dyDescent="0.35">
      <c r="A1529">
        <v>1</v>
      </c>
      <c r="B1529">
        <v>1275665457</v>
      </c>
      <c r="C1529" t="s">
        <v>387</v>
      </c>
      <c r="D1529">
        <v>2019</v>
      </c>
      <c r="E1529">
        <v>93</v>
      </c>
      <c r="F1529">
        <v>93</v>
      </c>
      <c r="G1529">
        <v>93</v>
      </c>
      <c r="H1529">
        <v>220733.24</v>
      </c>
      <c r="I1529" t="str">
        <f>INDEX(T_NPI_REF[Classification],MATCH(T_PROF[[#This Row],[npi_prof_class_Cd]],T_NPI_REF[Code],0))</f>
        <v>Exclusive Provider Organization</v>
      </c>
      <c r="J1529">
        <f>INDEX(T_NPI_REF[Specialization],MATCH(T_PROF[[#This Row],[npi_prof_class_Cd]],T_NPI_REF[Code],0))</f>
        <v>0</v>
      </c>
    </row>
    <row r="1530" spans="1:10" x14ac:dyDescent="0.35">
      <c r="A1530">
        <v>0</v>
      </c>
      <c r="B1530">
        <v>1376895557</v>
      </c>
      <c r="C1530" t="s">
        <v>351</v>
      </c>
      <c r="D1530">
        <v>2020</v>
      </c>
      <c r="E1530">
        <v>1</v>
      </c>
      <c r="F1530">
        <v>1</v>
      </c>
      <c r="G1530">
        <v>1</v>
      </c>
      <c r="H1530">
        <v>1720.75</v>
      </c>
      <c r="I1530" t="str">
        <f>INDEX(T_NPI_REF[Classification],MATCH(T_PROF[[#This Row],[npi_prof_class_Cd]],T_NPI_REF[Code],0))</f>
        <v>Obstetrics &amp; Gynecology</v>
      </c>
      <c r="J1530">
        <f>INDEX(T_NPI_REF[Specialization],MATCH(T_PROF[[#This Row],[npi_prof_class_Cd]],T_NPI_REF[Code],0))</f>
        <v>0</v>
      </c>
    </row>
    <row r="1531" spans="1:10" x14ac:dyDescent="0.35">
      <c r="A1531">
        <v>1</v>
      </c>
      <c r="B1531">
        <v>1134403504</v>
      </c>
      <c r="C1531" t="s">
        <v>352</v>
      </c>
      <c r="D1531">
        <v>2019</v>
      </c>
      <c r="E1531">
        <v>6</v>
      </c>
      <c r="F1531">
        <v>6</v>
      </c>
      <c r="G1531">
        <v>6</v>
      </c>
      <c r="H1531">
        <v>12128.22</v>
      </c>
      <c r="I1531" t="str">
        <f>INDEX(T_NPI_REF[Classification],MATCH(T_PROF[[#This Row],[npi_prof_class_Cd]],T_NPI_REF[Code],0))</f>
        <v>Specialist</v>
      </c>
      <c r="J1531">
        <f>INDEX(T_NPI_REF[Specialization],MATCH(T_PROF[[#This Row],[npi_prof_class_Cd]],T_NPI_REF[Code],0))</f>
        <v>0</v>
      </c>
    </row>
    <row r="1532" spans="1:10" x14ac:dyDescent="0.35">
      <c r="A1532">
        <v>1</v>
      </c>
      <c r="B1532">
        <v>1053708164</v>
      </c>
      <c r="C1532" t="s">
        <v>351</v>
      </c>
      <c r="D1532">
        <v>2019</v>
      </c>
      <c r="E1532">
        <v>2</v>
      </c>
      <c r="F1532">
        <v>2</v>
      </c>
      <c r="G1532">
        <v>2</v>
      </c>
      <c r="H1532">
        <v>1720.75</v>
      </c>
      <c r="I1532" t="str">
        <f>INDEX(T_NPI_REF[Classification],MATCH(T_PROF[[#This Row],[npi_prof_class_Cd]],T_NPI_REF[Code],0))</f>
        <v>Obstetrics &amp; Gynecology</v>
      </c>
      <c r="J1532">
        <f>INDEX(T_NPI_REF[Specialization],MATCH(T_PROF[[#This Row],[npi_prof_class_Cd]],T_NPI_REF[Code],0))</f>
        <v>0</v>
      </c>
    </row>
    <row r="1533" spans="1:10" x14ac:dyDescent="0.35">
      <c r="A1533">
        <v>1</v>
      </c>
      <c r="B1533">
        <v>1770115487</v>
      </c>
      <c r="C1533" t="s">
        <v>351</v>
      </c>
      <c r="D1533">
        <v>2021</v>
      </c>
      <c r="E1533">
        <v>2</v>
      </c>
      <c r="F1533">
        <v>2</v>
      </c>
      <c r="G1533">
        <v>2</v>
      </c>
      <c r="H1533">
        <v>3127.75</v>
      </c>
      <c r="I1533" t="str">
        <f>INDEX(T_NPI_REF[Classification],MATCH(T_PROF[[#This Row],[npi_prof_class_Cd]],T_NPI_REF[Code],0))</f>
        <v>Obstetrics &amp; Gynecology</v>
      </c>
      <c r="J1533">
        <f>INDEX(T_NPI_REF[Specialization],MATCH(T_PROF[[#This Row],[npi_prof_class_Cd]],T_NPI_REF[Code],0))</f>
        <v>0</v>
      </c>
    </row>
    <row r="1534" spans="1:10" x14ac:dyDescent="0.35">
      <c r="A1534">
        <v>1</v>
      </c>
      <c r="B1534">
        <v>1871807115</v>
      </c>
      <c r="C1534" t="s">
        <v>351</v>
      </c>
      <c r="D1534">
        <v>2019</v>
      </c>
      <c r="E1534">
        <v>9</v>
      </c>
      <c r="F1534">
        <v>9</v>
      </c>
      <c r="G1534">
        <v>9</v>
      </c>
      <c r="H1534">
        <v>18087.48</v>
      </c>
      <c r="I1534" t="str">
        <f>INDEX(T_NPI_REF[Classification],MATCH(T_PROF[[#This Row],[npi_prof_class_Cd]],T_NPI_REF[Code],0))</f>
        <v>Obstetrics &amp; Gynecology</v>
      </c>
      <c r="J1534">
        <f>INDEX(T_NPI_REF[Specialization],MATCH(T_PROF[[#This Row],[npi_prof_class_Cd]],T_NPI_REF[Code],0))</f>
        <v>0</v>
      </c>
    </row>
    <row r="1535" spans="1:10" x14ac:dyDescent="0.35">
      <c r="A1535">
        <v>1</v>
      </c>
      <c r="B1535">
        <v>1538150230</v>
      </c>
      <c r="C1535" t="s">
        <v>351</v>
      </c>
      <c r="D1535">
        <v>2019</v>
      </c>
      <c r="E1535">
        <v>1</v>
      </c>
      <c r="F1535">
        <v>1</v>
      </c>
      <c r="G1535">
        <v>1</v>
      </c>
      <c r="H1535">
        <v>3958</v>
      </c>
      <c r="I1535" t="str">
        <f>INDEX(T_NPI_REF[Classification],MATCH(T_PROF[[#This Row],[npi_prof_class_Cd]],T_NPI_REF[Code],0))</f>
        <v>Obstetrics &amp; Gynecology</v>
      </c>
      <c r="J1535">
        <f>INDEX(T_NPI_REF[Specialization],MATCH(T_PROF[[#This Row],[npi_prof_class_Cd]],T_NPI_REF[Code],0))</f>
        <v>0</v>
      </c>
    </row>
    <row r="1536" spans="1:10" x14ac:dyDescent="0.35">
      <c r="A1536">
        <v>0</v>
      </c>
      <c r="B1536">
        <v>1245499136</v>
      </c>
      <c r="C1536" t="s">
        <v>351</v>
      </c>
      <c r="D1536">
        <v>2021</v>
      </c>
      <c r="E1536">
        <v>3</v>
      </c>
      <c r="F1536">
        <v>3</v>
      </c>
      <c r="G1536">
        <v>3</v>
      </c>
      <c r="H1536">
        <v>3441.5</v>
      </c>
      <c r="I1536" t="str">
        <f>INDEX(T_NPI_REF[Classification],MATCH(T_PROF[[#This Row],[npi_prof_class_Cd]],T_NPI_REF[Code],0))</f>
        <v>Obstetrics &amp; Gynecology</v>
      </c>
      <c r="J1536">
        <f>INDEX(T_NPI_REF[Specialization],MATCH(T_PROF[[#This Row],[npi_prof_class_Cd]],T_NPI_REF[Code],0))</f>
        <v>0</v>
      </c>
    </row>
    <row r="1537" spans="1:10" x14ac:dyDescent="0.35">
      <c r="A1537">
        <v>1</v>
      </c>
      <c r="B1537">
        <v>1457540056</v>
      </c>
      <c r="C1537" t="s">
        <v>351</v>
      </c>
      <c r="D1537">
        <v>2019</v>
      </c>
      <c r="E1537">
        <v>29</v>
      </c>
      <c r="F1537">
        <v>29</v>
      </c>
      <c r="G1537">
        <v>29</v>
      </c>
      <c r="H1537">
        <v>85617.4</v>
      </c>
      <c r="I1537" t="str">
        <f>INDEX(T_NPI_REF[Classification],MATCH(T_PROF[[#This Row],[npi_prof_class_Cd]],T_NPI_REF[Code],0))</f>
        <v>Obstetrics &amp; Gynecology</v>
      </c>
      <c r="J1537">
        <f>INDEX(T_NPI_REF[Specialization],MATCH(T_PROF[[#This Row],[npi_prof_class_Cd]],T_NPI_REF[Code],0))</f>
        <v>0</v>
      </c>
    </row>
    <row r="1538" spans="1:10" x14ac:dyDescent="0.35">
      <c r="A1538">
        <v>1</v>
      </c>
      <c r="B1538">
        <v>1669506572</v>
      </c>
      <c r="C1538" t="s">
        <v>351</v>
      </c>
      <c r="D1538">
        <v>2020</v>
      </c>
      <c r="E1538">
        <v>23</v>
      </c>
      <c r="F1538">
        <v>23</v>
      </c>
      <c r="G1538">
        <v>23</v>
      </c>
      <c r="H1538">
        <v>36548.74</v>
      </c>
      <c r="I1538" t="str">
        <f>INDEX(T_NPI_REF[Classification],MATCH(T_PROF[[#This Row],[npi_prof_class_Cd]],T_NPI_REF[Code],0))</f>
        <v>Obstetrics &amp; Gynecology</v>
      </c>
      <c r="J1538">
        <f>INDEX(T_NPI_REF[Specialization],MATCH(T_PROF[[#This Row],[npi_prof_class_Cd]],T_NPI_REF[Code],0))</f>
        <v>0</v>
      </c>
    </row>
    <row r="1539" spans="1:10" x14ac:dyDescent="0.35">
      <c r="A1539">
        <v>1</v>
      </c>
      <c r="B1539">
        <v>1528167772</v>
      </c>
      <c r="C1539" t="s">
        <v>357</v>
      </c>
      <c r="D1539">
        <v>2019</v>
      </c>
      <c r="E1539">
        <v>2</v>
      </c>
      <c r="F1539">
        <v>2</v>
      </c>
      <c r="G1539">
        <v>2</v>
      </c>
      <c r="H1539">
        <v>6650.14</v>
      </c>
      <c r="I1539" t="str">
        <f>INDEX(T_NPI_REF[Classification],MATCH(T_PROF[[#This Row],[npi_prof_class_Cd]],T_NPI_REF[Code],0))</f>
        <v>Advanced Practice Midwife</v>
      </c>
      <c r="J1539">
        <f>INDEX(T_NPI_REF[Specialization],MATCH(T_PROF[[#This Row],[npi_prof_class_Cd]],T_NPI_REF[Code],0))</f>
        <v>0</v>
      </c>
    </row>
    <row r="1540" spans="1:10" x14ac:dyDescent="0.35">
      <c r="A1540">
        <v>0</v>
      </c>
      <c r="B1540">
        <v>1104886688</v>
      </c>
      <c r="C1540" t="s">
        <v>351</v>
      </c>
      <c r="D1540">
        <v>2019</v>
      </c>
      <c r="E1540">
        <v>5</v>
      </c>
      <c r="F1540">
        <v>5</v>
      </c>
      <c r="G1540">
        <v>5</v>
      </c>
      <c r="H1540">
        <v>3568.39</v>
      </c>
      <c r="I1540" t="str">
        <f>INDEX(T_NPI_REF[Classification],MATCH(T_PROF[[#This Row],[npi_prof_class_Cd]],T_NPI_REF[Code],0))</f>
        <v>Obstetrics &amp; Gynecology</v>
      </c>
      <c r="J1540">
        <f>INDEX(T_NPI_REF[Specialization],MATCH(T_PROF[[#This Row],[npi_prof_class_Cd]],T_NPI_REF[Code],0))</f>
        <v>0</v>
      </c>
    </row>
    <row r="1541" spans="1:10" x14ac:dyDescent="0.35">
      <c r="A1541">
        <v>0</v>
      </c>
      <c r="B1541">
        <v>1871632166</v>
      </c>
      <c r="C1541" t="s">
        <v>351</v>
      </c>
      <c r="D1541">
        <v>2019</v>
      </c>
      <c r="E1541">
        <v>1</v>
      </c>
      <c r="F1541">
        <v>1</v>
      </c>
      <c r="G1541">
        <v>1</v>
      </c>
      <c r="H1541">
        <v>1720.75</v>
      </c>
      <c r="I1541" t="str">
        <f>INDEX(T_NPI_REF[Classification],MATCH(T_PROF[[#This Row],[npi_prof_class_Cd]],T_NPI_REF[Code],0))</f>
        <v>Obstetrics &amp; Gynecology</v>
      </c>
      <c r="J1541">
        <f>INDEX(T_NPI_REF[Specialization],MATCH(T_PROF[[#This Row],[npi_prof_class_Cd]],T_NPI_REF[Code],0))</f>
        <v>0</v>
      </c>
    </row>
    <row r="1542" spans="1:10" x14ac:dyDescent="0.35">
      <c r="A1542">
        <v>1</v>
      </c>
      <c r="B1542">
        <v>1003216979</v>
      </c>
      <c r="C1542" t="s">
        <v>357</v>
      </c>
      <c r="D1542">
        <v>2021</v>
      </c>
      <c r="E1542">
        <v>3</v>
      </c>
      <c r="F1542">
        <v>3</v>
      </c>
      <c r="G1542">
        <v>3</v>
      </c>
      <c r="H1542">
        <v>16260.9</v>
      </c>
      <c r="I1542" t="str">
        <f>INDEX(T_NPI_REF[Classification],MATCH(T_PROF[[#This Row],[npi_prof_class_Cd]],T_NPI_REF[Code],0))</f>
        <v>Advanced Practice Midwife</v>
      </c>
      <c r="J1542">
        <f>INDEX(T_NPI_REF[Specialization],MATCH(T_PROF[[#This Row],[npi_prof_class_Cd]],T_NPI_REF[Code],0))</f>
        <v>0</v>
      </c>
    </row>
    <row r="1543" spans="1:10" x14ac:dyDescent="0.35">
      <c r="A1543">
        <v>1</v>
      </c>
      <c r="B1543">
        <v>1639472475</v>
      </c>
      <c r="C1543" t="s">
        <v>351</v>
      </c>
      <c r="D1543">
        <v>2019</v>
      </c>
      <c r="E1543">
        <v>8</v>
      </c>
      <c r="F1543">
        <v>8</v>
      </c>
      <c r="G1543">
        <v>8</v>
      </c>
      <c r="H1543">
        <v>26400</v>
      </c>
      <c r="I1543" t="str">
        <f>INDEX(T_NPI_REF[Classification],MATCH(T_PROF[[#This Row],[npi_prof_class_Cd]],T_NPI_REF[Code],0))</f>
        <v>Obstetrics &amp; Gynecology</v>
      </c>
      <c r="J1543">
        <f>INDEX(T_NPI_REF[Specialization],MATCH(T_PROF[[#This Row],[npi_prof_class_Cd]],T_NPI_REF[Code],0))</f>
        <v>0</v>
      </c>
    </row>
    <row r="1544" spans="1:10" x14ac:dyDescent="0.35">
      <c r="A1544">
        <v>1</v>
      </c>
      <c r="B1544">
        <v>1912141540</v>
      </c>
      <c r="C1544" t="s">
        <v>367</v>
      </c>
      <c r="D1544">
        <v>2019</v>
      </c>
      <c r="E1544">
        <v>25</v>
      </c>
      <c r="F1544">
        <v>25</v>
      </c>
      <c r="G1544">
        <v>25</v>
      </c>
      <c r="H1544">
        <v>109642.74</v>
      </c>
      <c r="I1544" t="str">
        <f>INDEX(T_NPI_REF[Classification],MATCH(T_PROF[[#This Row],[npi_prof_class_Cd]],T_NPI_REF[Code],0))</f>
        <v>Midwife</v>
      </c>
      <c r="J1544">
        <f>INDEX(T_NPI_REF[Specialization],MATCH(T_PROF[[#This Row],[npi_prof_class_Cd]],T_NPI_REF[Code],0))</f>
        <v>0</v>
      </c>
    </row>
    <row r="1545" spans="1:10" x14ac:dyDescent="0.35">
      <c r="A1545">
        <v>0</v>
      </c>
      <c r="B1545">
        <v>1407219710</v>
      </c>
      <c r="C1545" t="s">
        <v>351</v>
      </c>
      <c r="D1545">
        <v>2021</v>
      </c>
      <c r="E1545">
        <v>1</v>
      </c>
      <c r="F1545">
        <v>1</v>
      </c>
      <c r="G1545">
        <v>1</v>
      </c>
      <c r="H1545">
        <v>63.56</v>
      </c>
      <c r="I1545" t="str">
        <f>INDEX(T_NPI_REF[Classification],MATCH(T_PROF[[#This Row],[npi_prof_class_Cd]],T_NPI_REF[Code],0))</f>
        <v>Obstetrics &amp; Gynecology</v>
      </c>
      <c r="J1545">
        <f>INDEX(T_NPI_REF[Specialization],MATCH(T_PROF[[#This Row],[npi_prof_class_Cd]],T_NPI_REF[Code],0))</f>
        <v>0</v>
      </c>
    </row>
    <row r="1546" spans="1:10" x14ac:dyDescent="0.35">
      <c r="A1546">
        <v>0</v>
      </c>
      <c r="B1546">
        <v>1962637348</v>
      </c>
      <c r="C1546" t="s">
        <v>351</v>
      </c>
      <c r="D1546">
        <v>2020</v>
      </c>
      <c r="E1546">
        <v>1</v>
      </c>
      <c r="F1546">
        <v>1</v>
      </c>
      <c r="G1546">
        <v>1</v>
      </c>
      <c r="H1546">
        <v>1720.75</v>
      </c>
      <c r="I1546" t="str">
        <f>INDEX(T_NPI_REF[Classification],MATCH(T_PROF[[#This Row],[npi_prof_class_Cd]],T_NPI_REF[Code],0))</f>
        <v>Obstetrics &amp; Gynecology</v>
      </c>
      <c r="J1546">
        <f>INDEX(T_NPI_REF[Specialization],MATCH(T_PROF[[#This Row],[npi_prof_class_Cd]],T_NPI_REF[Code],0))</f>
        <v>0</v>
      </c>
    </row>
    <row r="1547" spans="1:10" x14ac:dyDescent="0.35">
      <c r="A1547">
        <v>1</v>
      </c>
      <c r="B1547">
        <v>1679677082</v>
      </c>
      <c r="C1547" t="s">
        <v>351</v>
      </c>
      <c r="D1547">
        <v>2021</v>
      </c>
      <c r="E1547">
        <v>9</v>
      </c>
      <c r="F1547">
        <v>9</v>
      </c>
      <c r="G1547">
        <v>9</v>
      </c>
      <c r="H1547">
        <v>18087.48</v>
      </c>
      <c r="I1547" t="str">
        <f>INDEX(T_NPI_REF[Classification],MATCH(T_PROF[[#This Row],[npi_prof_class_Cd]],T_NPI_REF[Code],0))</f>
        <v>Obstetrics &amp; Gynecology</v>
      </c>
      <c r="J1547">
        <f>INDEX(T_NPI_REF[Specialization],MATCH(T_PROF[[#This Row],[npi_prof_class_Cd]],T_NPI_REF[Code],0))</f>
        <v>0</v>
      </c>
    </row>
    <row r="1548" spans="1:10" x14ac:dyDescent="0.35">
      <c r="A1548">
        <v>1</v>
      </c>
      <c r="B1548">
        <v>1023257441</v>
      </c>
      <c r="C1548" t="s">
        <v>366</v>
      </c>
      <c r="D1548">
        <v>2019</v>
      </c>
      <c r="E1548">
        <v>94</v>
      </c>
      <c r="F1548">
        <v>94</v>
      </c>
      <c r="G1548">
        <v>94</v>
      </c>
      <c r="H1548">
        <v>228248.08</v>
      </c>
      <c r="I1548" t="str">
        <f>INDEX(T_NPI_REF[Classification],MATCH(T_PROF[[#This Row],[npi_prof_class_Cd]],T_NPI_REF[Code],0))</f>
        <v>Internal Medicine</v>
      </c>
      <c r="J1548">
        <f>INDEX(T_NPI_REF[Specialization],MATCH(T_PROF[[#This Row],[npi_prof_class_Cd]],T_NPI_REF[Code],0))</f>
        <v>0</v>
      </c>
    </row>
    <row r="1549" spans="1:10" x14ac:dyDescent="0.35">
      <c r="A1549">
        <v>1</v>
      </c>
      <c r="B1549">
        <v>1922596527</v>
      </c>
      <c r="C1549" t="s">
        <v>351</v>
      </c>
      <c r="D1549">
        <v>2020</v>
      </c>
      <c r="E1549">
        <v>2</v>
      </c>
      <c r="F1549">
        <v>2</v>
      </c>
      <c r="G1549">
        <v>2</v>
      </c>
      <c r="H1549">
        <v>7000</v>
      </c>
      <c r="I1549" t="str">
        <f>INDEX(T_NPI_REF[Classification],MATCH(T_PROF[[#This Row],[npi_prof_class_Cd]],T_NPI_REF[Code],0))</f>
        <v>Obstetrics &amp; Gynecology</v>
      </c>
      <c r="J1549">
        <f>INDEX(T_NPI_REF[Specialization],MATCH(T_PROF[[#This Row],[npi_prof_class_Cd]],T_NPI_REF[Code],0))</f>
        <v>0</v>
      </c>
    </row>
    <row r="1550" spans="1:10" x14ac:dyDescent="0.35">
      <c r="A1550">
        <v>1</v>
      </c>
      <c r="B1550">
        <v>1437691219</v>
      </c>
      <c r="C1550" t="s">
        <v>351</v>
      </c>
      <c r="D1550">
        <v>2021</v>
      </c>
      <c r="E1550">
        <v>9</v>
      </c>
      <c r="F1550">
        <v>9</v>
      </c>
      <c r="G1550">
        <v>9</v>
      </c>
      <c r="H1550">
        <v>30600</v>
      </c>
      <c r="I1550" t="str">
        <f>INDEX(T_NPI_REF[Classification],MATCH(T_PROF[[#This Row],[npi_prof_class_Cd]],T_NPI_REF[Code],0))</f>
        <v>Obstetrics &amp; Gynecology</v>
      </c>
      <c r="J1550">
        <f>INDEX(T_NPI_REF[Specialization],MATCH(T_PROF[[#This Row],[npi_prof_class_Cd]],T_NPI_REF[Code],0))</f>
        <v>0</v>
      </c>
    </row>
    <row r="1551" spans="1:10" x14ac:dyDescent="0.35">
      <c r="A1551">
        <v>0</v>
      </c>
      <c r="B1551">
        <v>1659378107</v>
      </c>
      <c r="C1551" t="s">
        <v>351</v>
      </c>
      <c r="D1551">
        <v>2020</v>
      </c>
      <c r="E1551">
        <v>1</v>
      </c>
      <c r="F1551">
        <v>1</v>
      </c>
      <c r="G1551">
        <v>1</v>
      </c>
      <c r="H1551">
        <v>1720.75</v>
      </c>
      <c r="I1551" t="str">
        <f>INDEX(T_NPI_REF[Classification],MATCH(T_PROF[[#This Row],[npi_prof_class_Cd]],T_NPI_REF[Code],0))</f>
        <v>Obstetrics &amp; Gynecology</v>
      </c>
      <c r="J1551">
        <f>INDEX(T_NPI_REF[Specialization],MATCH(T_PROF[[#This Row],[npi_prof_class_Cd]],T_NPI_REF[Code],0))</f>
        <v>0</v>
      </c>
    </row>
    <row r="1552" spans="1:10" x14ac:dyDescent="0.35">
      <c r="A1552">
        <v>0</v>
      </c>
      <c r="B1552">
        <v>1487624144</v>
      </c>
      <c r="C1552" t="s">
        <v>351</v>
      </c>
      <c r="D1552">
        <v>2019</v>
      </c>
      <c r="E1552">
        <v>2</v>
      </c>
      <c r="F1552">
        <v>2</v>
      </c>
      <c r="G1552">
        <v>2</v>
      </c>
      <c r="H1552">
        <v>3441.5</v>
      </c>
      <c r="I1552" t="str">
        <f>INDEX(T_NPI_REF[Classification],MATCH(T_PROF[[#This Row],[npi_prof_class_Cd]],T_NPI_REF[Code],0))</f>
        <v>Obstetrics &amp; Gynecology</v>
      </c>
      <c r="J1552">
        <f>INDEX(T_NPI_REF[Specialization],MATCH(T_PROF[[#This Row],[npi_prof_class_Cd]],T_NPI_REF[Code],0))</f>
        <v>0</v>
      </c>
    </row>
    <row r="1553" spans="1:10" x14ac:dyDescent="0.35">
      <c r="A1553">
        <v>1</v>
      </c>
      <c r="B1553">
        <v>1063480218</v>
      </c>
      <c r="C1553" t="s">
        <v>363</v>
      </c>
      <c r="D1553">
        <v>2020</v>
      </c>
      <c r="E1553">
        <v>680</v>
      </c>
      <c r="F1553">
        <v>680</v>
      </c>
      <c r="G1553">
        <v>679</v>
      </c>
      <c r="H1553">
        <v>2075020.12</v>
      </c>
      <c r="I1553" t="str">
        <f>INDEX(T_NPI_REF[Classification],MATCH(T_PROF[[#This Row],[npi_prof_class_Cd]],T_NPI_REF[Code],0))</f>
        <v>Clinic/Center</v>
      </c>
      <c r="J1553" t="str">
        <f>INDEX(T_NPI_REF[Specialization],MATCH(T_PROF[[#This Row],[npi_prof_class_Cd]],T_NPI_REF[Code],0))</f>
        <v>Federally Qualified Health Center (FQHC)</v>
      </c>
    </row>
    <row r="1554" spans="1:10" x14ac:dyDescent="0.35">
      <c r="A1554">
        <v>1</v>
      </c>
      <c r="B1554">
        <v>1063480218</v>
      </c>
      <c r="C1554" t="s">
        <v>363</v>
      </c>
      <c r="D1554">
        <v>2019</v>
      </c>
      <c r="E1554">
        <v>652</v>
      </c>
      <c r="F1554">
        <v>652</v>
      </c>
      <c r="G1554">
        <v>652</v>
      </c>
      <c r="H1554">
        <v>1898842.04</v>
      </c>
      <c r="I1554" t="str">
        <f>INDEX(T_NPI_REF[Classification],MATCH(T_PROF[[#This Row],[npi_prof_class_Cd]],T_NPI_REF[Code],0))</f>
        <v>Clinic/Center</v>
      </c>
      <c r="J1554" t="str">
        <f>INDEX(T_NPI_REF[Specialization],MATCH(T_PROF[[#This Row],[npi_prof_class_Cd]],T_NPI_REF[Code],0))</f>
        <v>Federally Qualified Health Center (FQHC)</v>
      </c>
    </row>
    <row r="1555" spans="1:10" x14ac:dyDescent="0.35">
      <c r="A1555">
        <v>1</v>
      </c>
      <c r="B1555">
        <v>1649248394</v>
      </c>
      <c r="C1555" t="s">
        <v>351</v>
      </c>
      <c r="D1555">
        <v>2020</v>
      </c>
      <c r="E1555">
        <v>1</v>
      </c>
      <c r="F1555">
        <v>1</v>
      </c>
      <c r="G1555">
        <v>1</v>
      </c>
      <c r="H1555">
        <v>3000</v>
      </c>
      <c r="I1555" t="str">
        <f>INDEX(T_NPI_REF[Classification],MATCH(T_PROF[[#This Row],[npi_prof_class_Cd]],T_NPI_REF[Code],0))</f>
        <v>Obstetrics &amp; Gynecology</v>
      </c>
      <c r="J1555">
        <f>INDEX(T_NPI_REF[Specialization],MATCH(T_PROF[[#This Row],[npi_prof_class_Cd]],T_NPI_REF[Code],0))</f>
        <v>0</v>
      </c>
    </row>
    <row r="1556" spans="1:10" x14ac:dyDescent="0.35">
      <c r="A1556">
        <v>1</v>
      </c>
      <c r="B1556">
        <v>1649248394</v>
      </c>
      <c r="C1556" t="s">
        <v>351</v>
      </c>
      <c r="D1556">
        <v>2019</v>
      </c>
      <c r="E1556">
        <v>4</v>
      </c>
      <c r="F1556">
        <v>4</v>
      </c>
      <c r="G1556">
        <v>4</v>
      </c>
      <c r="H1556">
        <v>13000</v>
      </c>
      <c r="I1556" t="str">
        <f>INDEX(T_NPI_REF[Classification],MATCH(T_PROF[[#This Row],[npi_prof_class_Cd]],T_NPI_REF[Code],0))</f>
        <v>Obstetrics &amp; Gynecology</v>
      </c>
      <c r="J1556">
        <f>INDEX(T_NPI_REF[Specialization],MATCH(T_PROF[[#This Row],[npi_prof_class_Cd]],T_NPI_REF[Code],0))</f>
        <v>0</v>
      </c>
    </row>
    <row r="1557" spans="1:10" x14ac:dyDescent="0.35">
      <c r="A1557">
        <v>0</v>
      </c>
      <c r="B1557">
        <v>1255730552</v>
      </c>
      <c r="C1557" t="s">
        <v>357</v>
      </c>
      <c r="D1557">
        <v>2021</v>
      </c>
      <c r="E1557">
        <v>2</v>
      </c>
      <c r="F1557">
        <v>2</v>
      </c>
      <c r="G1557">
        <v>2</v>
      </c>
      <c r="H1557">
        <v>1859.24</v>
      </c>
      <c r="I1557" t="str">
        <f>INDEX(T_NPI_REF[Classification],MATCH(T_PROF[[#This Row],[npi_prof_class_Cd]],T_NPI_REF[Code],0))</f>
        <v>Advanced Practice Midwife</v>
      </c>
      <c r="J1557">
        <f>INDEX(T_NPI_REF[Specialization],MATCH(T_PROF[[#This Row],[npi_prof_class_Cd]],T_NPI_REF[Code],0))</f>
        <v>0</v>
      </c>
    </row>
    <row r="1558" spans="1:10" x14ac:dyDescent="0.35">
      <c r="A1558">
        <v>1</v>
      </c>
      <c r="B1558">
        <v>1447594916</v>
      </c>
      <c r="C1558" t="s">
        <v>351</v>
      </c>
      <c r="D1558">
        <v>2019</v>
      </c>
      <c r="E1558">
        <v>12</v>
      </c>
      <c r="F1558">
        <v>12</v>
      </c>
      <c r="G1558">
        <v>12</v>
      </c>
      <c r="H1558">
        <v>24116.639999999999</v>
      </c>
      <c r="I1558" t="str">
        <f>INDEX(T_NPI_REF[Classification],MATCH(T_PROF[[#This Row],[npi_prof_class_Cd]],T_NPI_REF[Code],0))</f>
        <v>Obstetrics &amp; Gynecology</v>
      </c>
      <c r="J1558">
        <f>INDEX(T_NPI_REF[Specialization],MATCH(T_PROF[[#This Row],[npi_prof_class_Cd]],T_NPI_REF[Code],0))</f>
        <v>0</v>
      </c>
    </row>
    <row r="1559" spans="1:10" x14ac:dyDescent="0.35">
      <c r="A1559">
        <v>0</v>
      </c>
      <c r="B1559">
        <v>1063420552</v>
      </c>
      <c r="C1559" t="s">
        <v>351</v>
      </c>
      <c r="D1559">
        <v>2020</v>
      </c>
      <c r="E1559">
        <v>2</v>
      </c>
      <c r="F1559">
        <v>2</v>
      </c>
      <c r="G1559">
        <v>2</v>
      </c>
      <c r="H1559">
        <v>3441.5</v>
      </c>
      <c r="I1559" t="str">
        <f>INDEX(T_NPI_REF[Classification],MATCH(T_PROF[[#This Row],[npi_prof_class_Cd]],T_NPI_REF[Code],0))</f>
        <v>Obstetrics &amp; Gynecology</v>
      </c>
      <c r="J1559">
        <f>INDEX(T_NPI_REF[Specialization],MATCH(T_PROF[[#This Row],[npi_prof_class_Cd]],T_NPI_REF[Code],0))</f>
        <v>0</v>
      </c>
    </row>
    <row r="1560" spans="1:10" x14ac:dyDescent="0.35">
      <c r="A1560">
        <v>0</v>
      </c>
      <c r="B1560">
        <v>1437601705</v>
      </c>
      <c r="C1560" t="s">
        <v>357</v>
      </c>
      <c r="D1560">
        <v>2019</v>
      </c>
      <c r="E1560">
        <v>3</v>
      </c>
      <c r="F1560">
        <v>3</v>
      </c>
      <c r="G1560">
        <v>3</v>
      </c>
      <c r="H1560">
        <v>2925.28</v>
      </c>
      <c r="I1560" t="str">
        <f>INDEX(T_NPI_REF[Classification],MATCH(T_PROF[[#This Row],[npi_prof_class_Cd]],T_NPI_REF[Code],0))</f>
        <v>Advanced Practice Midwife</v>
      </c>
      <c r="J1560">
        <f>INDEX(T_NPI_REF[Specialization],MATCH(T_PROF[[#This Row],[npi_prof_class_Cd]],T_NPI_REF[Code],0))</f>
        <v>0</v>
      </c>
    </row>
    <row r="1561" spans="1:10" x14ac:dyDescent="0.35">
      <c r="A1561">
        <v>0</v>
      </c>
      <c r="B1561">
        <v>1659305738</v>
      </c>
      <c r="C1561" t="s">
        <v>361</v>
      </c>
      <c r="D1561">
        <v>2019</v>
      </c>
      <c r="E1561">
        <v>1</v>
      </c>
      <c r="F1561">
        <v>1</v>
      </c>
      <c r="G1561">
        <v>1</v>
      </c>
      <c r="H1561">
        <v>430.19</v>
      </c>
      <c r="I1561" t="str">
        <f>INDEX(T_NPI_REF[Classification],MATCH(T_PROF[[#This Row],[npi_prof_class_Cd]],T_NPI_REF[Code],0))</f>
        <v>Family Medicine</v>
      </c>
      <c r="J1561">
        <f>INDEX(T_NPI_REF[Specialization],MATCH(T_PROF[[#This Row],[npi_prof_class_Cd]],T_NPI_REF[Code],0))</f>
        <v>0</v>
      </c>
    </row>
    <row r="1562" spans="1:10" x14ac:dyDescent="0.35">
      <c r="A1562">
        <v>1</v>
      </c>
      <c r="B1562">
        <v>1619917960</v>
      </c>
      <c r="C1562" t="s">
        <v>351</v>
      </c>
      <c r="D1562">
        <v>2021</v>
      </c>
      <c r="E1562">
        <v>1</v>
      </c>
      <c r="F1562">
        <v>1</v>
      </c>
      <c r="G1562">
        <v>1</v>
      </c>
      <c r="H1562">
        <v>3251.28</v>
      </c>
      <c r="I1562" t="str">
        <f>INDEX(T_NPI_REF[Classification],MATCH(T_PROF[[#This Row],[npi_prof_class_Cd]],T_NPI_REF[Code],0))</f>
        <v>Obstetrics &amp; Gynecology</v>
      </c>
      <c r="J1562">
        <f>INDEX(T_NPI_REF[Specialization],MATCH(T_PROF[[#This Row],[npi_prof_class_Cd]],T_NPI_REF[Code],0))</f>
        <v>0</v>
      </c>
    </row>
    <row r="1563" spans="1:10" x14ac:dyDescent="0.35">
      <c r="A1563">
        <v>1</v>
      </c>
      <c r="B1563">
        <v>1164464921</v>
      </c>
      <c r="C1563" t="s">
        <v>353</v>
      </c>
      <c r="D1563">
        <v>2019</v>
      </c>
      <c r="E1563">
        <v>88</v>
      </c>
      <c r="F1563">
        <v>88</v>
      </c>
      <c r="G1563">
        <v>88</v>
      </c>
      <c r="H1563">
        <v>127796.09</v>
      </c>
      <c r="I1563" t="str">
        <f>INDEX(T_NPI_REF[Classification],MATCH(T_PROF[[#This Row],[npi_prof_class_Cd]],T_NPI_REF[Code],0))</f>
        <v>General Acute Care Hospital</v>
      </c>
      <c r="J1563">
        <f>INDEX(T_NPI_REF[Specialization],MATCH(T_PROF[[#This Row],[npi_prof_class_Cd]],T_NPI_REF[Code],0))</f>
        <v>0</v>
      </c>
    </row>
    <row r="1564" spans="1:10" x14ac:dyDescent="0.35">
      <c r="A1564">
        <v>0</v>
      </c>
      <c r="B1564">
        <v>1225394414</v>
      </c>
      <c r="C1564" t="s">
        <v>351</v>
      </c>
      <c r="D1564">
        <v>2021</v>
      </c>
      <c r="E1564">
        <v>1</v>
      </c>
      <c r="F1564">
        <v>1</v>
      </c>
      <c r="G1564">
        <v>1</v>
      </c>
      <c r="H1564">
        <v>0</v>
      </c>
      <c r="I1564" t="str">
        <f>INDEX(T_NPI_REF[Classification],MATCH(T_PROF[[#This Row],[npi_prof_class_Cd]],T_NPI_REF[Code],0))</f>
        <v>Obstetrics &amp; Gynecology</v>
      </c>
      <c r="J1564">
        <f>INDEX(T_NPI_REF[Specialization],MATCH(T_PROF[[#This Row],[npi_prof_class_Cd]],T_NPI_REF[Code],0))</f>
        <v>0</v>
      </c>
    </row>
    <row r="1565" spans="1:10" x14ac:dyDescent="0.35">
      <c r="A1565">
        <v>1</v>
      </c>
      <c r="B1565">
        <v>1326147752</v>
      </c>
      <c r="C1565" t="s">
        <v>351</v>
      </c>
      <c r="D1565">
        <v>2019</v>
      </c>
      <c r="E1565">
        <v>12</v>
      </c>
      <c r="F1565">
        <v>12</v>
      </c>
      <c r="G1565">
        <v>12</v>
      </c>
      <c r="H1565">
        <v>24345.24</v>
      </c>
      <c r="I1565" t="str">
        <f>INDEX(T_NPI_REF[Classification],MATCH(T_PROF[[#This Row],[npi_prof_class_Cd]],T_NPI_REF[Code],0))</f>
        <v>Obstetrics &amp; Gynecology</v>
      </c>
      <c r="J1565">
        <f>INDEX(T_NPI_REF[Specialization],MATCH(T_PROF[[#This Row],[npi_prof_class_Cd]],T_NPI_REF[Code],0))</f>
        <v>0</v>
      </c>
    </row>
    <row r="1566" spans="1:10" x14ac:dyDescent="0.35">
      <c r="A1566">
        <v>1</v>
      </c>
      <c r="B1566">
        <v>1003153479</v>
      </c>
      <c r="C1566" t="s">
        <v>357</v>
      </c>
      <c r="D1566">
        <v>2020</v>
      </c>
      <c r="E1566">
        <v>39</v>
      </c>
      <c r="F1566">
        <v>39</v>
      </c>
      <c r="G1566">
        <v>38</v>
      </c>
      <c r="H1566">
        <v>177562.5</v>
      </c>
      <c r="I1566" t="str">
        <f>INDEX(T_NPI_REF[Classification],MATCH(T_PROF[[#This Row],[npi_prof_class_Cd]],T_NPI_REF[Code],0))</f>
        <v>Advanced Practice Midwife</v>
      </c>
      <c r="J1566">
        <f>INDEX(T_NPI_REF[Specialization],MATCH(T_PROF[[#This Row],[npi_prof_class_Cd]],T_NPI_REF[Code],0))</f>
        <v>0</v>
      </c>
    </row>
    <row r="1567" spans="1:10" x14ac:dyDescent="0.35">
      <c r="A1567">
        <v>1</v>
      </c>
      <c r="B1567">
        <v>1588726145</v>
      </c>
      <c r="C1567" t="s">
        <v>351</v>
      </c>
      <c r="D1567">
        <v>2020</v>
      </c>
      <c r="E1567">
        <v>33</v>
      </c>
      <c r="F1567">
        <v>33</v>
      </c>
      <c r="G1567">
        <v>33</v>
      </c>
      <c r="H1567">
        <v>60679.3</v>
      </c>
      <c r="I1567" t="str">
        <f>INDEX(T_NPI_REF[Classification],MATCH(T_PROF[[#This Row],[npi_prof_class_Cd]],T_NPI_REF[Code],0))</f>
        <v>Obstetrics &amp; Gynecology</v>
      </c>
      <c r="J1567">
        <f>INDEX(T_NPI_REF[Specialization],MATCH(T_PROF[[#This Row],[npi_prof_class_Cd]],T_NPI_REF[Code],0))</f>
        <v>0</v>
      </c>
    </row>
    <row r="1568" spans="1:10" x14ac:dyDescent="0.35">
      <c r="A1568">
        <v>1</v>
      </c>
      <c r="B1568">
        <v>1801881677</v>
      </c>
      <c r="C1568" t="s">
        <v>361</v>
      </c>
      <c r="D1568">
        <v>2019</v>
      </c>
      <c r="E1568">
        <v>1</v>
      </c>
      <c r="F1568">
        <v>1</v>
      </c>
      <c r="G1568">
        <v>1</v>
      </c>
      <c r="H1568">
        <v>1300</v>
      </c>
      <c r="I1568" t="str">
        <f>INDEX(T_NPI_REF[Classification],MATCH(T_PROF[[#This Row],[npi_prof_class_Cd]],T_NPI_REF[Code],0))</f>
        <v>Family Medicine</v>
      </c>
      <c r="J1568">
        <f>INDEX(T_NPI_REF[Specialization],MATCH(T_PROF[[#This Row],[npi_prof_class_Cd]],T_NPI_REF[Code],0))</f>
        <v>0</v>
      </c>
    </row>
    <row r="1569" spans="1:10" x14ac:dyDescent="0.35">
      <c r="A1569">
        <v>1</v>
      </c>
      <c r="B1569">
        <v>1063511970</v>
      </c>
      <c r="C1569" t="s">
        <v>351</v>
      </c>
      <c r="D1569">
        <v>2019</v>
      </c>
      <c r="E1569">
        <v>45</v>
      </c>
      <c r="F1569">
        <v>45</v>
      </c>
      <c r="G1569">
        <v>45</v>
      </c>
      <c r="H1569">
        <v>95376.07</v>
      </c>
      <c r="I1569" t="str">
        <f>INDEX(T_NPI_REF[Classification],MATCH(T_PROF[[#This Row],[npi_prof_class_Cd]],T_NPI_REF[Code],0))</f>
        <v>Obstetrics &amp; Gynecology</v>
      </c>
      <c r="J1569">
        <f>INDEX(T_NPI_REF[Specialization],MATCH(T_PROF[[#This Row],[npi_prof_class_Cd]],T_NPI_REF[Code],0))</f>
        <v>0</v>
      </c>
    </row>
    <row r="1570" spans="1:10" x14ac:dyDescent="0.35">
      <c r="A1570">
        <v>1</v>
      </c>
      <c r="B1570">
        <v>1194796482</v>
      </c>
      <c r="C1570" t="s">
        <v>351</v>
      </c>
      <c r="D1570">
        <v>2021</v>
      </c>
      <c r="E1570">
        <v>1</v>
      </c>
      <c r="F1570">
        <v>1</v>
      </c>
      <c r="G1570">
        <v>1</v>
      </c>
      <c r="H1570">
        <v>2332.9699999999998</v>
      </c>
      <c r="I1570" t="str">
        <f>INDEX(T_NPI_REF[Classification],MATCH(T_PROF[[#This Row],[npi_prof_class_Cd]],T_NPI_REF[Code],0))</f>
        <v>Obstetrics &amp; Gynecology</v>
      </c>
      <c r="J1570">
        <f>INDEX(T_NPI_REF[Specialization],MATCH(T_PROF[[#This Row],[npi_prof_class_Cd]],T_NPI_REF[Code],0))</f>
        <v>0</v>
      </c>
    </row>
    <row r="1571" spans="1:10" x14ac:dyDescent="0.35">
      <c r="A1571">
        <v>1</v>
      </c>
      <c r="B1571">
        <v>1912237355</v>
      </c>
      <c r="C1571" t="s">
        <v>351</v>
      </c>
      <c r="D1571">
        <v>2020</v>
      </c>
      <c r="E1571">
        <v>4</v>
      </c>
      <c r="F1571">
        <v>4</v>
      </c>
      <c r="G1571">
        <v>4</v>
      </c>
      <c r="H1571">
        <v>9163.7199999999993</v>
      </c>
      <c r="I1571" t="str">
        <f>INDEX(T_NPI_REF[Classification],MATCH(T_PROF[[#This Row],[npi_prof_class_Cd]],T_NPI_REF[Code],0))</f>
        <v>Obstetrics &amp; Gynecology</v>
      </c>
      <c r="J1571">
        <f>INDEX(T_NPI_REF[Specialization],MATCH(T_PROF[[#This Row],[npi_prof_class_Cd]],T_NPI_REF[Code],0))</f>
        <v>0</v>
      </c>
    </row>
    <row r="1572" spans="1:10" x14ac:dyDescent="0.35">
      <c r="A1572">
        <v>0</v>
      </c>
      <c r="B1572">
        <v>1366833121</v>
      </c>
      <c r="C1572" t="s">
        <v>357</v>
      </c>
      <c r="D1572">
        <v>2019</v>
      </c>
      <c r="E1572">
        <v>1</v>
      </c>
      <c r="F1572">
        <v>1</v>
      </c>
      <c r="G1572">
        <v>1</v>
      </c>
      <c r="H1572">
        <v>624.62</v>
      </c>
      <c r="I1572" t="str">
        <f>INDEX(T_NPI_REF[Classification],MATCH(T_PROF[[#This Row],[npi_prof_class_Cd]],T_NPI_REF[Code],0))</f>
        <v>Advanced Practice Midwife</v>
      </c>
      <c r="J1572">
        <f>INDEX(T_NPI_REF[Specialization],MATCH(T_PROF[[#This Row],[npi_prof_class_Cd]],T_NPI_REF[Code],0))</f>
        <v>0</v>
      </c>
    </row>
    <row r="1573" spans="1:10" x14ac:dyDescent="0.35">
      <c r="A1573">
        <v>0</v>
      </c>
      <c r="B1573">
        <v>1942687033</v>
      </c>
      <c r="C1573" t="s">
        <v>354</v>
      </c>
      <c r="D1573">
        <v>2020</v>
      </c>
      <c r="E1573">
        <v>1</v>
      </c>
      <c r="F1573">
        <v>1</v>
      </c>
      <c r="G1573">
        <v>1</v>
      </c>
      <c r="H1573">
        <v>0</v>
      </c>
      <c r="I1573" t="str">
        <f>INDEX(T_NPI_REF[Classification],MATCH(T_PROF[[#This Row],[npi_prof_class_Cd]],T_NPI_REF[Code],0))</f>
        <v>Obstetrics &amp; Gynecology</v>
      </c>
      <c r="J1573" t="str">
        <f>INDEX(T_NPI_REF[Specialization],MATCH(T_PROF[[#This Row],[npi_prof_class_Cd]],T_NPI_REF[Code],0))</f>
        <v>Obstetrics</v>
      </c>
    </row>
    <row r="1574" spans="1:10" x14ac:dyDescent="0.35">
      <c r="A1574">
        <v>0</v>
      </c>
      <c r="B1574">
        <v>1376806059</v>
      </c>
      <c r="C1574" t="s">
        <v>351</v>
      </c>
      <c r="D1574">
        <v>2021</v>
      </c>
      <c r="E1574">
        <v>2</v>
      </c>
      <c r="F1574">
        <v>2</v>
      </c>
      <c r="G1574">
        <v>2</v>
      </c>
      <c r="H1574">
        <v>2797.81</v>
      </c>
      <c r="I1574" t="str">
        <f>INDEX(T_NPI_REF[Classification],MATCH(T_PROF[[#This Row],[npi_prof_class_Cd]],T_NPI_REF[Code],0))</f>
        <v>Obstetrics &amp; Gynecology</v>
      </c>
      <c r="J1574">
        <f>INDEX(T_NPI_REF[Specialization],MATCH(T_PROF[[#This Row],[npi_prof_class_Cd]],T_NPI_REF[Code],0))</f>
        <v>0</v>
      </c>
    </row>
    <row r="1575" spans="1:10" x14ac:dyDescent="0.35">
      <c r="A1575">
        <v>1</v>
      </c>
      <c r="B1575">
        <v>1699772624</v>
      </c>
      <c r="C1575" t="s">
        <v>369</v>
      </c>
      <c r="D1575">
        <v>2020</v>
      </c>
      <c r="E1575">
        <v>8</v>
      </c>
      <c r="F1575">
        <v>8</v>
      </c>
      <c r="G1575">
        <v>8</v>
      </c>
      <c r="H1575">
        <v>11227.42</v>
      </c>
      <c r="I1575" t="str">
        <f>INDEX(T_NPI_REF[Classification],MATCH(T_PROF[[#This Row],[npi_prof_class_Cd]],T_NPI_REF[Code],0))</f>
        <v>Obstetrics &amp; Gynecology</v>
      </c>
      <c r="J1575" t="str">
        <f>INDEX(T_NPI_REF[Specialization],MATCH(T_PROF[[#This Row],[npi_prof_class_Cd]],T_NPI_REF[Code],0))</f>
        <v>Reproductive Endocrinology</v>
      </c>
    </row>
    <row r="1576" spans="1:10" x14ac:dyDescent="0.35">
      <c r="A1576">
        <v>1</v>
      </c>
      <c r="B1576">
        <v>1538114723</v>
      </c>
      <c r="C1576" t="s">
        <v>351</v>
      </c>
      <c r="D1576">
        <v>2019</v>
      </c>
      <c r="E1576">
        <v>349</v>
      </c>
      <c r="F1576">
        <v>349</v>
      </c>
      <c r="G1576">
        <v>347</v>
      </c>
      <c r="H1576">
        <v>1058032.6399999999</v>
      </c>
      <c r="I1576" t="str">
        <f>INDEX(T_NPI_REF[Classification],MATCH(T_PROF[[#This Row],[npi_prof_class_Cd]],T_NPI_REF[Code],0))</f>
        <v>Obstetrics &amp; Gynecology</v>
      </c>
      <c r="J1576">
        <f>INDEX(T_NPI_REF[Specialization],MATCH(T_PROF[[#This Row],[npi_prof_class_Cd]],T_NPI_REF[Code],0))</f>
        <v>0</v>
      </c>
    </row>
    <row r="1577" spans="1:10" x14ac:dyDescent="0.35">
      <c r="A1577">
        <v>0</v>
      </c>
      <c r="B1577">
        <v>1336359777</v>
      </c>
      <c r="C1577" t="s">
        <v>351</v>
      </c>
      <c r="D1577">
        <v>2019</v>
      </c>
      <c r="E1577">
        <v>1</v>
      </c>
      <c r="F1577">
        <v>1</v>
      </c>
      <c r="G1577">
        <v>1</v>
      </c>
      <c r="H1577">
        <v>1720.75</v>
      </c>
      <c r="I1577" t="str">
        <f>INDEX(T_NPI_REF[Classification],MATCH(T_PROF[[#This Row],[npi_prof_class_Cd]],T_NPI_REF[Code],0))</f>
        <v>Obstetrics &amp; Gynecology</v>
      </c>
      <c r="J1577">
        <f>INDEX(T_NPI_REF[Specialization],MATCH(T_PROF[[#This Row],[npi_prof_class_Cd]],T_NPI_REF[Code],0))</f>
        <v>0</v>
      </c>
    </row>
    <row r="1578" spans="1:10" x14ac:dyDescent="0.35">
      <c r="A1578">
        <v>0</v>
      </c>
      <c r="B1578">
        <v>1982653457</v>
      </c>
      <c r="C1578" t="s">
        <v>351</v>
      </c>
      <c r="D1578">
        <v>2020</v>
      </c>
      <c r="E1578">
        <v>7</v>
      </c>
      <c r="F1578">
        <v>7</v>
      </c>
      <c r="G1578">
        <v>7</v>
      </c>
      <c r="H1578">
        <v>7714.22</v>
      </c>
      <c r="I1578" t="str">
        <f>INDEX(T_NPI_REF[Classification],MATCH(T_PROF[[#This Row],[npi_prof_class_Cd]],T_NPI_REF[Code],0))</f>
        <v>Obstetrics &amp; Gynecology</v>
      </c>
      <c r="J1578">
        <f>INDEX(T_NPI_REF[Specialization],MATCH(T_PROF[[#This Row],[npi_prof_class_Cd]],T_NPI_REF[Code],0))</f>
        <v>0</v>
      </c>
    </row>
    <row r="1579" spans="1:10" x14ac:dyDescent="0.35">
      <c r="A1579">
        <v>1</v>
      </c>
      <c r="B1579">
        <v>1417285891</v>
      </c>
      <c r="C1579" t="s">
        <v>353</v>
      </c>
      <c r="D1579">
        <v>2019</v>
      </c>
      <c r="E1579">
        <v>8</v>
      </c>
      <c r="F1579">
        <v>8</v>
      </c>
      <c r="G1579">
        <v>7</v>
      </c>
      <c r="H1579">
        <v>8607.06</v>
      </c>
      <c r="I1579" t="str">
        <f>INDEX(T_NPI_REF[Classification],MATCH(T_PROF[[#This Row],[npi_prof_class_Cd]],T_NPI_REF[Code],0))</f>
        <v>General Acute Care Hospital</v>
      </c>
      <c r="J1579">
        <f>INDEX(T_NPI_REF[Specialization],MATCH(T_PROF[[#This Row],[npi_prof_class_Cd]],T_NPI_REF[Code],0))</f>
        <v>0</v>
      </c>
    </row>
    <row r="1580" spans="1:10" x14ac:dyDescent="0.35">
      <c r="A1580">
        <v>0</v>
      </c>
      <c r="B1580">
        <v>1366728594</v>
      </c>
      <c r="C1580" t="s">
        <v>351</v>
      </c>
      <c r="D1580">
        <v>2019</v>
      </c>
      <c r="E1580">
        <v>1</v>
      </c>
      <c r="F1580">
        <v>1</v>
      </c>
      <c r="G1580">
        <v>1</v>
      </c>
      <c r="H1580">
        <v>0</v>
      </c>
      <c r="I1580" t="str">
        <f>INDEX(T_NPI_REF[Classification],MATCH(T_PROF[[#This Row],[npi_prof_class_Cd]],T_NPI_REF[Code],0))</f>
        <v>Obstetrics &amp; Gynecology</v>
      </c>
      <c r="J1580">
        <f>INDEX(T_NPI_REF[Specialization],MATCH(T_PROF[[#This Row],[npi_prof_class_Cd]],T_NPI_REF[Code],0))</f>
        <v>0</v>
      </c>
    </row>
    <row r="1581" spans="1:10" x14ac:dyDescent="0.35">
      <c r="A1581">
        <v>1</v>
      </c>
      <c r="B1581">
        <v>1376886382</v>
      </c>
      <c r="C1581" t="s">
        <v>351</v>
      </c>
      <c r="D1581">
        <v>2019</v>
      </c>
      <c r="E1581">
        <v>15</v>
      </c>
      <c r="F1581">
        <v>15</v>
      </c>
      <c r="G1581">
        <v>15</v>
      </c>
      <c r="H1581">
        <v>26354.01</v>
      </c>
      <c r="I1581" t="str">
        <f>INDEX(T_NPI_REF[Classification],MATCH(T_PROF[[#This Row],[npi_prof_class_Cd]],T_NPI_REF[Code],0))</f>
        <v>Obstetrics &amp; Gynecology</v>
      </c>
      <c r="J1581">
        <f>INDEX(T_NPI_REF[Specialization],MATCH(T_PROF[[#This Row],[npi_prof_class_Cd]],T_NPI_REF[Code],0))</f>
        <v>0</v>
      </c>
    </row>
    <row r="1582" spans="1:10" x14ac:dyDescent="0.35">
      <c r="A1582">
        <v>1</v>
      </c>
      <c r="B1582">
        <v>1730112624</v>
      </c>
      <c r="C1582" t="s">
        <v>357</v>
      </c>
      <c r="D1582">
        <v>2021</v>
      </c>
      <c r="E1582">
        <v>3</v>
      </c>
      <c r="F1582">
        <v>3</v>
      </c>
      <c r="G1582">
        <v>3</v>
      </c>
      <c r="H1582">
        <v>30410.240000000002</v>
      </c>
      <c r="I1582" t="str">
        <f>INDEX(T_NPI_REF[Classification],MATCH(T_PROF[[#This Row],[npi_prof_class_Cd]],T_NPI_REF[Code],0))</f>
        <v>Advanced Practice Midwife</v>
      </c>
      <c r="J1582">
        <f>INDEX(T_NPI_REF[Specialization],MATCH(T_PROF[[#This Row],[npi_prof_class_Cd]],T_NPI_REF[Code],0))</f>
        <v>0</v>
      </c>
    </row>
    <row r="1583" spans="1:10" x14ac:dyDescent="0.35">
      <c r="A1583">
        <v>1</v>
      </c>
      <c r="B1583">
        <v>1871564971</v>
      </c>
      <c r="C1583" t="s">
        <v>351</v>
      </c>
      <c r="D1583">
        <v>2021</v>
      </c>
      <c r="E1583">
        <v>1</v>
      </c>
      <c r="F1583">
        <v>1</v>
      </c>
      <c r="G1583">
        <v>1</v>
      </c>
      <c r="H1583">
        <v>3152</v>
      </c>
      <c r="I1583" t="str">
        <f>INDEX(T_NPI_REF[Classification],MATCH(T_PROF[[#This Row],[npi_prof_class_Cd]],T_NPI_REF[Code],0))</f>
        <v>Obstetrics &amp; Gynecology</v>
      </c>
      <c r="J1583">
        <f>INDEX(T_NPI_REF[Specialization],MATCH(T_PROF[[#This Row],[npi_prof_class_Cd]],T_NPI_REF[Code],0))</f>
        <v>0</v>
      </c>
    </row>
    <row r="1584" spans="1:10" x14ac:dyDescent="0.35">
      <c r="A1584">
        <v>0</v>
      </c>
      <c r="B1584">
        <v>1245649359</v>
      </c>
      <c r="C1584" t="s">
        <v>351</v>
      </c>
      <c r="D1584">
        <v>2021</v>
      </c>
      <c r="E1584">
        <v>1</v>
      </c>
      <c r="F1584">
        <v>1</v>
      </c>
      <c r="G1584">
        <v>1</v>
      </c>
      <c r="H1584">
        <v>1720.75</v>
      </c>
      <c r="I1584" t="str">
        <f>INDEX(T_NPI_REF[Classification],MATCH(T_PROF[[#This Row],[npi_prof_class_Cd]],T_NPI_REF[Code],0))</f>
        <v>Obstetrics &amp; Gynecology</v>
      </c>
      <c r="J1584">
        <f>INDEX(T_NPI_REF[Specialization],MATCH(T_PROF[[#This Row],[npi_prof_class_Cd]],T_NPI_REF[Code],0))</f>
        <v>0</v>
      </c>
    </row>
    <row r="1585" spans="1:10" x14ac:dyDescent="0.35">
      <c r="A1585">
        <v>0</v>
      </c>
      <c r="B1585">
        <v>1083723043</v>
      </c>
      <c r="C1585" t="s">
        <v>351</v>
      </c>
      <c r="D1585">
        <v>2021</v>
      </c>
      <c r="E1585">
        <v>4</v>
      </c>
      <c r="F1585">
        <v>4</v>
      </c>
      <c r="G1585">
        <v>4</v>
      </c>
      <c r="H1585">
        <v>1720.75</v>
      </c>
      <c r="I1585" t="str">
        <f>INDEX(T_NPI_REF[Classification],MATCH(T_PROF[[#This Row],[npi_prof_class_Cd]],T_NPI_REF[Code],0))</f>
        <v>Obstetrics &amp; Gynecology</v>
      </c>
      <c r="J1585">
        <f>INDEX(T_NPI_REF[Specialization],MATCH(T_PROF[[#This Row],[npi_prof_class_Cd]],T_NPI_REF[Code],0))</f>
        <v>0</v>
      </c>
    </row>
    <row r="1586" spans="1:10" x14ac:dyDescent="0.35">
      <c r="A1586">
        <v>0</v>
      </c>
      <c r="B1586">
        <v>1962819813</v>
      </c>
      <c r="C1586" t="s">
        <v>361</v>
      </c>
      <c r="D1586">
        <v>2021</v>
      </c>
      <c r="E1586">
        <v>1</v>
      </c>
      <c r="F1586">
        <v>1</v>
      </c>
      <c r="G1586">
        <v>1</v>
      </c>
      <c r="H1586">
        <v>335.92</v>
      </c>
      <c r="I1586" t="str">
        <f>INDEX(T_NPI_REF[Classification],MATCH(T_PROF[[#This Row],[npi_prof_class_Cd]],T_NPI_REF[Code],0))</f>
        <v>Family Medicine</v>
      </c>
      <c r="J1586">
        <f>INDEX(T_NPI_REF[Specialization],MATCH(T_PROF[[#This Row],[npi_prof_class_Cd]],T_NPI_REF[Code],0))</f>
        <v>0</v>
      </c>
    </row>
    <row r="1587" spans="1:10" x14ac:dyDescent="0.35">
      <c r="A1587">
        <v>1</v>
      </c>
      <c r="B1587">
        <v>1881683100</v>
      </c>
      <c r="C1587" t="s">
        <v>352</v>
      </c>
      <c r="D1587">
        <v>2019</v>
      </c>
      <c r="E1587">
        <v>5</v>
      </c>
      <c r="F1587">
        <v>5</v>
      </c>
      <c r="G1587">
        <v>5</v>
      </c>
      <c r="H1587">
        <v>7743.38</v>
      </c>
      <c r="I1587" t="str">
        <f>INDEX(T_NPI_REF[Classification],MATCH(T_PROF[[#This Row],[npi_prof_class_Cd]],T_NPI_REF[Code],0))</f>
        <v>Specialist</v>
      </c>
      <c r="J1587">
        <f>INDEX(T_NPI_REF[Specialization],MATCH(T_PROF[[#This Row],[npi_prof_class_Cd]],T_NPI_REF[Code],0))</f>
        <v>0</v>
      </c>
    </row>
    <row r="1588" spans="1:10" x14ac:dyDescent="0.35">
      <c r="A1588">
        <v>1</v>
      </c>
      <c r="B1588">
        <v>1538379045</v>
      </c>
      <c r="C1588" t="s">
        <v>351</v>
      </c>
      <c r="D1588">
        <v>2019</v>
      </c>
      <c r="E1588">
        <v>20</v>
      </c>
      <c r="F1588">
        <v>20</v>
      </c>
      <c r="G1588">
        <v>20</v>
      </c>
      <c r="H1588">
        <v>57600</v>
      </c>
      <c r="I1588" t="str">
        <f>INDEX(T_NPI_REF[Classification],MATCH(T_PROF[[#This Row],[npi_prof_class_Cd]],T_NPI_REF[Code],0))</f>
        <v>Obstetrics &amp; Gynecology</v>
      </c>
      <c r="J1588">
        <f>INDEX(T_NPI_REF[Specialization],MATCH(T_PROF[[#This Row],[npi_prof_class_Cd]],T_NPI_REF[Code],0))</f>
        <v>0</v>
      </c>
    </row>
    <row r="1589" spans="1:10" x14ac:dyDescent="0.35">
      <c r="A1589">
        <v>1</v>
      </c>
      <c r="B1589">
        <v>1578668182</v>
      </c>
      <c r="C1589" t="s">
        <v>351</v>
      </c>
      <c r="D1589">
        <v>2019</v>
      </c>
      <c r="E1589">
        <v>2</v>
      </c>
      <c r="F1589">
        <v>2</v>
      </c>
      <c r="G1589">
        <v>2</v>
      </c>
      <c r="H1589">
        <v>6400</v>
      </c>
      <c r="I1589" t="str">
        <f>INDEX(T_NPI_REF[Classification],MATCH(T_PROF[[#This Row],[npi_prof_class_Cd]],T_NPI_REF[Code],0))</f>
        <v>Obstetrics &amp; Gynecology</v>
      </c>
      <c r="J1589">
        <f>INDEX(T_NPI_REF[Specialization],MATCH(T_PROF[[#This Row],[npi_prof_class_Cd]],T_NPI_REF[Code],0))</f>
        <v>0</v>
      </c>
    </row>
    <row r="1590" spans="1:10" x14ac:dyDescent="0.35">
      <c r="A1590">
        <v>0</v>
      </c>
      <c r="B1590">
        <v>1497710305</v>
      </c>
      <c r="C1590" t="s">
        <v>351</v>
      </c>
      <c r="D1590">
        <v>2019</v>
      </c>
      <c r="E1590">
        <v>1</v>
      </c>
      <c r="F1590">
        <v>1</v>
      </c>
      <c r="G1590">
        <v>1</v>
      </c>
      <c r="H1590">
        <v>0</v>
      </c>
      <c r="I1590" t="str">
        <f>INDEX(T_NPI_REF[Classification],MATCH(T_PROF[[#This Row],[npi_prof_class_Cd]],T_NPI_REF[Code],0))</f>
        <v>Obstetrics &amp; Gynecology</v>
      </c>
      <c r="J1590">
        <f>INDEX(T_NPI_REF[Specialization],MATCH(T_PROF[[#This Row],[npi_prof_class_Cd]],T_NPI_REF[Code],0))</f>
        <v>0</v>
      </c>
    </row>
    <row r="1591" spans="1:10" x14ac:dyDescent="0.35">
      <c r="A1591">
        <v>1</v>
      </c>
      <c r="B1591">
        <v>1942388988</v>
      </c>
      <c r="C1591" t="s">
        <v>351</v>
      </c>
      <c r="D1591">
        <v>2019</v>
      </c>
      <c r="E1591">
        <v>9</v>
      </c>
      <c r="F1591">
        <v>9</v>
      </c>
      <c r="G1591">
        <v>9</v>
      </c>
      <c r="H1591">
        <v>13694.22</v>
      </c>
      <c r="I1591" t="str">
        <f>INDEX(T_NPI_REF[Classification],MATCH(T_PROF[[#This Row],[npi_prof_class_Cd]],T_NPI_REF[Code],0))</f>
        <v>Obstetrics &amp; Gynecology</v>
      </c>
      <c r="J1591">
        <f>INDEX(T_NPI_REF[Specialization],MATCH(T_PROF[[#This Row],[npi_prof_class_Cd]],T_NPI_REF[Code],0))</f>
        <v>0</v>
      </c>
    </row>
    <row r="1592" spans="1:10" x14ac:dyDescent="0.35">
      <c r="A1592">
        <v>1</v>
      </c>
      <c r="B1592">
        <v>1083668115</v>
      </c>
      <c r="C1592" t="s">
        <v>351</v>
      </c>
      <c r="D1592">
        <v>2021</v>
      </c>
      <c r="E1592">
        <v>18</v>
      </c>
      <c r="F1592">
        <v>18</v>
      </c>
      <c r="G1592">
        <v>18</v>
      </c>
      <c r="H1592">
        <v>34766.769999999997</v>
      </c>
      <c r="I1592" t="str">
        <f>INDEX(T_NPI_REF[Classification],MATCH(T_PROF[[#This Row],[npi_prof_class_Cd]],T_NPI_REF[Code],0))</f>
        <v>Obstetrics &amp; Gynecology</v>
      </c>
      <c r="J1592">
        <f>INDEX(T_NPI_REF[Specialization],MATCH(T_PROF[[#This Row],[npi_prof_class_Cd]],T_NPI_REF[Code],0))</f>
        <v>0</v>
      </c>
    </row>
    <row r="1593" spans="1:10" x14ac:dyDescent="0.35">
      <c r="A1593">
        <v>1</v>
      </c>
      <c r="B1593">
        <v>1467413732</v>
      </c>
      <c r="C1593" t="s">
        <v>351</v>
      </c>
      <c r="D1593">
        <v>2019</v>
      </c>
      <c r="E1593">
        <v>2</v>
      </c>
      <c r="F1593">
        <v>2</v>
      </c>
      <c r="G1593">
        <v>2</v>
      </c>
      <c r="H1593">
        <v>4521.37</v>
      </c>
      <c r="I1593" t="str">
        <f>INDEX(T_NPI_REF[Classification],MATCH(T_PROF[[#This Row],[npi_prof_class_Cd]],T_NPI_REF[Code],0))</f>
        <v>Obstetrics &amp; Gynecology</v>
      </c>
      <c r="J1593">
        <f>INDEX(T_NPI_REF[Specialization],MATCH(T_PROF[[#This Row],[npi_prof_class_Cd]],T_NPI_REF[Code],0))</f>
        <v>0</v>
      </c>
    </row>
    <row r="1594" spans="1:10" x14ac:dyDescent="0.35">
      <c r="A1594">
        <v>1</v>
      </c>
      <c r="B1594">
        <v>1487722518</v>
      </c>
      <c r="C1594" t="s">
        <v>351</v>
      </c>
      <c r="D1594">
        <v>2020</v>
      </c>
      <c r="E1594">
        <v>18</v>
      </c>
      <c r="F1594">
        <v>18</v>
      </c>
      <c r="G1594">
        <v>17</v>
      </c>
      <c r="H1594">
        <v>27350.959999999999</v>
      </c>
      <c r="I1594" t="str">
        <f>INDEX(T_NPI_REF[Classification],MATCH(T_PROF[[#This Row],[npi_prof_class_Cd]],T_NPI_REF[Code],0))</f>
        <v>Obstetrics &amp; Gynecology</v>
      </c>
      <c r="J1594">
        <f>INDEX(T_NPI_REF[Specialization],MATCH(T_PROF[[#This Row],[npi_prof_class_Cd]],T_NPI_REF[Code],0))</f>
        <v>0</v>
      </c>
    </row>
    <row r="1595" spans="1:10" x14ac:dyDescent="0.35">
      <c r="A1595">
        <v>0</v>
      </c>
      <c r="B1595">
        <v>1215979018</v>
      </c>
      <c r="C1595" t="s">
        <v>352</v>
      </c>
      <c r="D1595">
        <v>2020</v>
      </c>
      <c r="E1595">
        <v>16</v>
      </c>
      <c r="F1595">
        <v>16</v>
      </c>
      <c r="G1595">
        <v>16</v>
      </c>
      <c r="H1595">
        <v>11052.24</v>
      </c>
      <c r="I1595" t="str">
        <f>INDEX(T_NPI_REF[Classification],MATCH(T_PROF[[#This Row],[npi_prof_class_Cd]],T_NPI_REF[Code],0))</f>
        <v>Specialist</v>
      </c>
      <c r="J1595">
        <f>INDEX(T_NPI_REF[Specialization],MATCH(T_PROF[[#This Row],[npi_prof_class_Cd]],T_NPI_REF[Code],0))</f>
        <v>0</v>
      </c>
    </row>
    <row r="1596" spans="1:10" x14ac:dyDescent="0.35">
      <c r="A1596">
        <v>1</v>
      </c>
      <c r="B1596">
        <v>1134457013</v>
      </c>
      <c r="C1596" t="s">
        <v>361</v>
      </c>
      <c r="D1596">
        <v>2020</v>
      </c>
      <c r="E1596">
        <v>22</v>
      </c>
      <c r="F1596">
        <v>22</v>
      </c>
      <c r="G1596">
        <v>19</v>
      </c>
      <c r="H1596">
        <v>30348.54</v>
      </c>
      <c r="I1596" t="str">
        <f>INDEX(T_NPI_REF[Classification],MATCH(T_PROF[[#This Row],[npi_prof_class_Cd]],T_NPI_REF[Code],0))</f>
        <v>Family Medicine</v>
      </c>
      <c r="J1596">
        <f>INDEX(T_NPI_REF[Specialization],MATCH(T_PROF[[#This Row],[npi_prof_class_Cd]],T_NPI_REF[Code],0))</f>
        <v>0</v>
      </c>
    </row>
    <row r="1597" spans="1:10" x14ac:dyDescent="0.35">
      <c r="A1597">
        <v>0</v>
      </c>
      <c r="B1597">
        <v>1780610733</v>
      </c>
      <c r="C1597" t="s">
        <v>367</v>
      </c>
      <c r="D1597">
        <v>2019</v>
      </c>
      <c r="E1597">
        <v>6</v>
      </c>
      <c r="F1597">
        <v>6</v>
      </c>
      <c r="G1597">
        <v>6</v>
      </c>
      <c r="H1597">
        <v>5528.22</v>
      </c>
      <c r="I1597" t="str">
        <f>INDEX(T_NPI_REF[Classification],MATCH(T_PROF[[#This Row],[npi_prof_class_Cd]],T_NPI_REF[Code],0))</f>
        <v>Midwife</v>
      </c>
      <c r="J1597">
        <f>INDEX(T_NPI_REF[Specialization],MATCH(T_PROF[[#This Row],[npi_prof_class_Cd]],T_NPI_REF[Code],0))</f>
        <v>0</v>
      </c>
    </row>
    <row r="1598" spans="1:10" x14ac:dyDescent="0.35">
      <c r="A1598">
        <v>1</v>
      </c>
      <c r="B1598">
        <v>1144573817</v>
      </c>
      <c r="C1598" t="s">
        <v>351</v>
      </c>
      <c r="D1598">
        <v>2019</v>
      </c>
      <c r="E1598">
        <v>1</v>
      </c>
      <c r="F1598">
        <v>1</v>
      </c>
      <c r="G1598">
        <v>1</v>
      </c>
      <c r="H1598">
        <v>2425.64</v>
      </c>
      <c r="I1598" t="str">
        <f>INDEX(T_NPI_REF[Classification],MATCH(T_PROF[[#This Row],[npi_prof_class_Cd]],T_NPI_REF[Code],0))</f>
        <v>Obstetrics &amp; Gynecology</v>
      </c>
      <c r="J1598">
        <f>INDEX(T_NPI_REF[Specialization],MATCH(T_PROF[[#This Row],[npi_prof_class_Cd]],T_NPI_REF[Code],0))</f>
        <v>0</v>
      </c>
    </row>
    <row r="1599" spans="1:10" x14ac:dyDescent="0.35">
      <c r="A1599">
        <v>0</v>
      </c>
      <c r="B1599">
        <v>1295746584</v>
      </c>
      <c r="C1599" t="s">
        <v>374</v>
      </c>
      <c r="D1599">
        <v>2021</v>
      </c>
      <c r="E1599">
        <v>8</v>
      </c>
      <c r="F1599">
        <v>8</v>
      </c>
      <c r="G1599">
        <v>8</v>
      </c>
      <c r="H1599">
        <v>5162.25</v>
      </c>
      <c r="I1599" t="str">
        <f>INDEX(T_NPI_REF[Classification],MATCH(T_PROF[[#This Row],[npi_prof_class_Cd]],T_NPI_REF[Code],0))</f>
        <v>Legal Medicine</v>
      </c>
      <c r="J1599">
        <f>INDEX(T_NPI_REF[Specialization],MATCH(T_PROF[[#This Row],[npi_prof_class_Cd]],T_NPI_REF[Code],0))</f>
        <v>0</v>
      </c>
    </row>
    <row r="1600" spans="1:10" x14ac:dyDescent="0.35">
      <c r="A1600">
        <v>0</v>
      </c>
      <c r="B1600">
        <v>1376806059</v>
      </c>
      <c r="C1600" t="s">
        <v>351</v>
      </c>
      <c r="D1600">
        <v>2019</v>
      </c>
      <c r="E1600">
        <v>2</v>
      </c>
      <c r="F1600">
        <v>2</v>
      </c>
      <c r="G1600">
        <v>2</v>
      </c>
      <c r="H1600">
        <v>1833.68</v>
      </c>
      <c r="I1600" t="str">
        <f>INDEX(T_NPI_REF[Classification],MATCH(T_PROF[[#This Row],[npi_prof_class_Cd]],T_NPI_REF[Code],0))</f>
        <v>Obstetrics &amp; Gynecology</v>
      </c>
      <c r="J1600">
        <f>INDEX(T_NPI_REF[Specialization],MATCH(T_PROF[[#This Row],[npi_prof_class_Cd]],T_NPI_REF[Code],0))</f>
        <v>0</v>
      </c>
    </row>
    <row r="1601" spans="1:10" x14ac:dyDescent="0.35">
      <c r="A1601">
        <v>1</v>
      </c>
      <c r="B1601">
        <v>1598213407</v>
      </c>
      <c r="C1601" t="s">
        <v>401</v>
      </c>
      <c r="D1601">
        <v>2020</v>
      </c>
      <c r="E1601">
        <v>4</v>
      </c>
      <c r="F1601">
        <v>4</v>
      </c>
      <c r="G1601">
        <v>4</v>
      </c>
      <c r="H1601">
        <v>7491.26</v>
      </c>
      <c r="I1601" t="str">
        <f>INDEX(T_NPI_REF[Classification],MATCH(T_PROF[[#This Row],[npi_prof_class_Cd]],T_NPI_REF[Code],0))</f>
        <v>Pediatrics</v>
      </c>
      <c r="J1601">
        <f>INDEX(T_NPI_REF[Specialization],MATCH(T_PROF[[#This Row],[npi_prof_class_Cd]],T_NPI_REF[Code],0))</f>
        <v>0</v>
      </c>
    </row>
    <row r="1602" spans="1:10" x14ac:dyDescent="0.35">
      <c r="A1602">
        <v>1</v>
      </c>
      <c r="B1602">
        <v>1760422919</v>
      </c>
      <c r="C1602" t="s">
        <v>351</v>
      </c>
      <c r="D1602">
        <v>2019</v>
      </c>
      <c r="E1602">
        <v>1</v>
      </c>
      <c r="F1602">
        <v>1</v>
      </c>
      <c r="G1602">
        <v>1</v>
      </c>
      <c r="H1602">
        <v>3500</v>
      </c>
      <c r="I1602" t="str">
        <f>INDEX(T_NPI_REF[Classification],MATCH(T_PROF[[#This Row],[npi_prof_class_Cd]],T_NPI_REF[Code],0))</f>
        <v>Obstetrics &amp; Gynecology</v>
      </c>
      <c r="J1602">
        <f>INDEX(T_NPI_REF[Specialization],MATCH(T_PROF[[#This Row],[npi_prof_class_Cd]],T_NPI_REF[Code],0))</f>
        <v>0</v>
      </c>
    </row>
    <row r="1603" spans="1:10" x14ac:dyDescent="0.35">
      <c r="A1603">
        <v>1</v>
      </c>
      <c r="B1603">
        <v>1750626834</v>
      </c>
      <c r="C1603" t="s">
        <v>355</v>
      </c>
      <c r="D1603">
        <v>2020</v>
      </c>
      <c r="E1603">
        <v>12</v>
      </c>
      <c r="F1603">
        <v>12</v>
      </c>
      <c r="G1603">
        <v>12</v>
      </c>
      <c r="H1603">
        <v>25290.54</v>
      </c>
      <c r="I1603" t="str">
        <f>INDEX(T_NPI_REF[Classification],MATCH(T_PROF[[#This Row],[npi_prof_class_Cd]],T_NPI_REF[Code],0))</f>
        <v>Clinic/Center</v>
      </c>
      <c r="J1603" t="str">
        <f>INDEX(T_NPI_REF[Specialization],MATCH(T_PROF[[#This Row],[npi_prof_class_Cd]],T_NPI_REF[Code],0))</f>
        <v>Multi-Specialty</v>
      </c>
    </row>
    <row r="1604" spans="1:10" x14ac:dyDescent="0.35">
      <c r="A1604">
        <v>1</v>
      </c>
      <c r="B1604">
        <v>1134413891</v>
      </c>
      <c r="C1604" t="s">
        <v>351</v>
      </c>
      <c r="D1604">
        <v>2019</v>
      </c>
      <c r="E1604">
        <v>8</v>
      </c>
      <c r="F1604">
        <v>8</v>
      </c>
      <c r="G1604">
        <v>8</v>
      </c>
      <c r="H1604">
        <v>23009.72</v>
      </c>
      <c r="I1604" t="str">
        <f>INDEX(T_NPI_REF[Classification],MATCH(T_PROF[[#This Row],[npi_prof_class_Cd]],T_NPI_REF[Code],0))</f>
        <v>Obstetrics &amp; Gynecology</v>
      </c>
      <c r="J1604">
        <f>INDEX(T_NPI_REF[Specialization],MATCH(T_PROF[[#This Row],[npi_prof_class_Cd]],T_NPI_REF[Code],0))</f>
        <v>0</v>
      </c>
    </row>
    <row r="1605" spans="1:10" x14ac:dyDescent="0.35">
      <c r="A1605">
        <v>1</v>
      </c>
      <c r="B1605">
        <v>1952893091</v>
      </c>
      <c r="C1605" t="s">
        <v>363</v>
      </c>
      <c r="D1605">
        <v>2021</v>
      </c>
      <c r="E1605">
        <v>5</v>
      </c>
      <c r="F1605">
        <v>5</v>
      </c>
      <c r="G1605">
        <v>5</v>
      </c>
      <c r="H1605">
        <v>8649.52</v>
      </c>
      <c r="I1605" t="str">
        <f>INDEX(T_NPI_REF[Classification],MATCH(T_PROF[[#This Row],[npi_prof_class_Cd]],T_NPI_REF[Code],0))</f>
        <v>Clinic/Center</v>
      </c>
      <c r="J1605" t="str">
        <f>INDEX(T_NPI_REF[Specialization],MATCH(T_PROF[[#This Row],[npi_prof_class_Cd]],T_NPI_REF[Code],0))</f>
        <v>Federally Qualified Health Center (FQHC)</v>
      </c>
    </row>
    <row r="1606" spans="1:10" x14ac:dyDescent="0.35">
      <c r="A1606">
        <v>1</v>
      </c>
      <c r="B1606">
        <v>1811044829</v>
      </c>
      <c r="C1606" t="s">
        <v>354</v>
      </c>
      <c r="D1606">
        <v>2020</v>
      </c>
      <c r="E1606">
        <v>2</v>
      </c>
      <c r="F1606">
        <v>2</v>
      </c>
      <c r="G1606">
        <v>2</v>
      </c>
      <c r="H1606">
        <v>2580.5</v>
      </c>
      <c r="I1606" t="str">
        <f>INDEX(T_NPI_REF[Classification],MATCH(T_PROF[[#This Row],[npi_prof_class_Cd]],T_NPI_REF[Code],0))</f>
        <v>Obstetrics &amp; Gynecology</v>
      </c>
      <c r="J1606" t="str">
        <f>INDEX(T_NPI_REF[Specialization],MATCH(T_PROF[[#This Row],[npi_prof_class_Cd]],T_NPI_REF[Code],0))</f>
        <v>Obstetrics</v>
      </c>
    </row>
    <row r="1607" spans="1:10" x14ac:dyDescent="0.35">
      <c r="A1607">
        <v>1</v>
      </c>
      <c r="B1607">
        <v>1073535027</v>
      </c>
      <c r="C1607" t="s">
        <v>353</v>
      </c>
      <c r="D1607">
        <v>2021</v>
      </c>
      <c r="E1607">
        <v>1</v>
      </c>
      <c r="F1607">
        <v>1</v>
      </c>
      <c r="G1607">
        <v>1</v>
      </c>
      <c r="H1607">
        <v>1462.64</v>
      </c>
      <c r="I1607" t="str">
        <f>INDEX(T_NPI_REF[Classification],MATCH(T_PROF[[#This Row],[npi_prof_class_Cd]],T_NPI_REF[Code],0))</f>
        <v>General Acute Care Hospital</v>
      </c>
      <c r="J1607">
        <f>INDEX(T_NPI_REF[Specialization],MATCH(T_PROF[[#This Row],[npi_prof_class_Cd]],T_NPI_REF[Code],0))</f>
        <v>0</v>
      </c>
    </row>
    <row r="1608" spans="1:10" x14ac:dyDescent="0.35">
      <c r="A1608">
        <v>0</v>
      </c>
      <c r="B1608">
        <v>1508302522</v>
      </c>
      <c r="C1608" t="s">
        <v>367</v>
      </c>
      <c r="D1608">
        <v>2019</v>
      </c>
      <c r="E1608">
        <v>2</v>
      </c>
      <c r="F1608">
        <v>2</v>
      </c>
      <c r="G1608">
        <v>2</v>
      </c>
      <c r="H1608">
        <v>365.66</v>
      </c>
      <c r="I1608" t="str">
        <f>INDEX(T_NPI_REF[Classification],MATCH(T_PROF[[#This Row],[npi_prof_class_Cd]],T_NPI_REF[Code],0))</f>
        <v>Midwife</v>
      </c>
      <c r="J1608">
        <f>INDEX(T_NPI_REF[Specialization],MATCH(T_PROF[[#This Row],[npi_prof_class_Cd]],T_NPI_REF[Code],0))</f>
        <v>0</v>
      </c>
    </row>
    <row r="1609" spans="1:10" x14ac:dyDescent="0.35">
      <c r="A1609">
        <v>1</v>
      </c>
      <c r="B1609">
        <v>1073875829</v>
      </c>
      <c r="C1609" t="s">
        <v>354</v>
      </c>
      <c r="D1609">
        <v>2019</v>
      </c>
      <c r="E1609">
        <v>2</v>
      </c>
      <c r="F1609">
        <v>2</v>
      </c>
      <c r="G1609">
        <v>2</v>
      </c>
      <c r="H1609">
        <v>7000</v>
      </c>
      <c r="I1609" t="str">
        <f>INDEX(T_NPI_REF[Classification],MATCH(T_PROF[[#This Row],[npi_prof_class_Cd]],T_NPI_REF[Code],0))</f>
        <v>Obstetrics &amp; Gynecology</v>
      </c>
      <c r="J1609" t="str">
        <f>INDEX(T_NPI_REF[Specialization],MATCH(T_PROF[[#This Row],[npi_prof_class_Cd]],T_NPI_REF[Code],0))</f>
        <v>Obstetrics</v>
      </c>
    </row>
    <row r="1610" spans="1:10" x14ac:dyDescent="0.35">
      <c r="A1610">
        <v>0</v>
      </c>
      <c r="B1610">
        <v>1104023829</v>
      </c>
      <c r="C1610" t="s">
        <v>351</v>
      </c>
      <c r="D1610">
        <v>2020</v>
      </c>
      <c r="E1610">
        <v>1</v>
      </c>
      <c r="F1610">
        <v>1</v>
      </c>
      <c r="G1610">
        <v>1</v>
      </c>
      <c r="H1610">
        <v>0</v>
      </c>
      <c r="I1610" t="str">
        <f>INDEX(T_NPI_REF[Classification],MATCH(T_PROF[[#This Row],[npi_prof_class_Cd]],T_NPI_REF[Code],0))</f>
        <v>Obstetrics &amp; Gynecology</v>
      </c>
      <c r="J1610">
        <f>INDEX(T_NPI_REF[Specialization],MATCH(T_PROF[[#This Row],[npi_prof_class_Cd]],T_NPI_REF[Code],0))</f>
        <v>0</v>
      </c>
    </row>
    <row r="1611" spans="1:10" x14ac:dyDescent="0.35">
      <c r="A1611">
        <v>1</v>
      </c>
      <c r="B1611">
        <v>1184668311</v>
      </c>
      <c r="C1611" t="s">
        <v>351</v>
      </c>
      <c r="D1611">
        <v>2020</v>
      </c>
      <c r="E1611">
        <v>145</v>
      </c>
      <c r="F1611">
        <v>145</v>
      </c>
      <c r="G1611">
        <v>144</v>
      </c>
      <c r="H1611">
        <v>278140.15999999997</v>
      </c>
      <c r="I1611" t="str">
        <f>INDEX(T_NPI_REF[Classification],MATCH(T_PROF[[#This Row],[npi_prof_class_Cd]],T_NPI_REF[Code],0))</f>
        <v>Obstetrics &amp; Gynecology</v>
      </c>
      <c r="J1611">
        <f>INDEX(T_NPI_REF[Specialization],MATCH(T_PROF[[#This Row],[npi_prof_class_Cd]],T_NPI_REF[Code],0))</f>
        <v>0</v>
      </c>
    </row>
    <row r="1612" spans="1:10" x14ac:dyDescent="0.35">
      <c r="A1612">
        <v>0</v>
      </c>
      <c r="B1612">
        <v>1477598084</v>
      </c>
      <c r="C1612" t="s">
        <v>351</v>
      </c>
      <c r="D1612">
        <v>2020</v>
      </c>
      <c r="E1612">
        <v>2</v>
      </c>
      <c r="F1612">
        <v>2</v>
      </c>
      <c r="G1612">
        <v>2</v>
      </c>
      <c r="H1612">
        <v>26.85</v>
      </c>
      <c r="I1612" t="str">
        <f>INDEX(T_NPI_REF[Classification],MATCH(T_PROF[[#This Row],[npi_prof_class_Cd]],T_NPI_REF[Code],0))</f>
        <v>Obstetrics &amp; Gynecology</v>
      </c>
      <c r="J1612">
        <f>INDEX(T_NPI_REF[Specialization],MATCH(T_PROF[[#This Row],[npi_prof_class_Cd]],T_NPI_REF[Code],0))</f>
        <v>0</v>
      </c>
    </row>
    <row r="1613" spans="1:10" x14ac:dyDescent="0.35">
      <c r="A1613">
        <v>0</v>
      </c>
      <c r="B1613">
        <v>1477598084</v>
      </c>
      <c r="C1613" t="s">
        <v>351</v>
      </c>
      <c r="D1613">
        <v>2019</v>
      </c>
      <c r="E1613">
        <v>1</v>
      </c>
      <c r="F1613">
        <v>1</v>
      </c>
      <c r="G1613">
        <v>1</v>
      </c>
      <c r="H1613">
        <v>0</v>
      </c>
      <c r="I1613" t="str">
        <f>INDEX(T_NPI_REF[Classification],MATCH(T_PROF[[#This Row],[npi_prof_class_Cd]],T_NPI_REF[Code],0))</f>
        <v>Obstetrics &amp; Gynecology</v>
      </c>
      <c r="J1613">
        <f>INDEX(T_NPI_REF[Specialization],MATCH(T_PROF[[#This Row],[npi_prof_class_Cd]],T_NPI_REF[Code],0))</f>
        <v>0</v>
      </c>
    </row>
    <row r="1614" spans="1:10" x14ac:dyDescent="0.35">
      <c r="A1614">
        <v>0</v>
      </c>
      <c r="B1614">
        <v>1891715504</v>
      </c>
      <c r="C1614" t="s">
        <v>351</v>
      </c>
      <c r="D1614">
        <v>2021</v>
      </c>
      <c r="E1614">
        <v>1</v>
      </c>
      <c r="F1614">
        <v>1</v>
      </c>
      <c r="G1614">
        <v>1</v>
      </c>
      <c r="H1614">
        <v>0</v>
      </c>
      <c r="I1614" t="str">
        <f>INDEX(T_NPI_REF[Classification],MATCH(T_PROF[[#This Row],[npi_prof_class_Cd]],T_NPI_REF[Code],0))</f>
        <v>Obstetrics &amp; Gynecology</v>
      </c>
      <c r="J1614">
        <f>INDEX(T_NPI_REF[Specialization],MATCH(T_PROF[[#This Row],[npi_prof_class_Cd]],T_NPI_REF[Code],0))</f>
        <v>0</v>
      </c>
    </row>
    <row r="1615" spans="1:10" x14ac:dyDescent="0.35">
      <c r="A1615">
        <v>0</v>
      </c>
      <c r="B1615">
        <v>1811574700</v>
      </c>
      <c r="C1615" t="s">
        <v>357</v>
      </c>
      <c r="D1615">
        <v>2021</v>
      </c>
      <c r="E1615">
        <v>1</v>
      </c>
      <c r="F1615">
        <v>1</v>
      </c>
      <c r="G1615">
        <v>1</v>
      </c>
      <c r="H1615">
        <v>0</v>
      </c>
      <c r="I1615" t="str">
        <f>INDEX(T_NPI_REF[Classification],MATCH(T_PROF[[#This Row],[npi_prof_class_Cd]],T_NPI_REF[Code],0))</f>
        <v>Advanced Practice Midwife</v>
      </c>
      <c r="J1615">
        <f>INDEX(T_NPI_REF[Specialization],MATCH(T_PROF[[#This Row],[npi_prof_class_Cd]],T_NPI_REF[Code],0))</f>
        <v>0</v>
      </c>
    </row>
    <row r="1616" spans="1:10" x14ac:dyDescent="0.35">
      <c r="A1616">
        <v>0</v>
      </c>
      <c r="B1616">
        <v>1619223443</v>
      </c>
      <c r="C1616" t="s">
        <v>351</v>
      </c>
      <c r="D1616">
        <v>2020</v>
      </c>
      <c r="E1616">
        <v>1</v>
      </c>
      <c r="F1616">
        <v>1</v>
      </c>
      <c r="G1616">
        <v>1</v>
      </c>
      <c r="H1616">
        <v>0</v>
      </c>
      <c r="I1616" t="str">
        <f>INDEX(T_NPI_REF[Classification],MATCH(T_PROF[[#This Row],[npi_prof_class_Cd]],T_NPI_REF[Code],0))</f>
        <v>Obstetrics &amp; Gynecology</v>
      </c>
      <c r="J1616">
        <f>INDEX(T_NPI_REF[Specialization],MATCH(T_PROF[[#This Row],[npi_prof_class_Cd]],T_NPI_REF[Code],0))</f>
        <v>0</v>
      </c>
    </row>
    <row r="1617" spans="1:10" x14ac:dyDescent="0.35">
      <c r="A1617">
        <v>0</v>
      </c>
      <c r="B1617">
        <v>1396728747</v>
      </c>
      <c r="C1617" t="s">
        <v>351</v>
      </c>
      <c r="D1617">
        <v>2020</v>
      </c>
      <c r="E1617">
        <v>1</v>
      </c>
      <c r="F1617">
        <v>1</v>
      </c>
      <c r="G1617">
        <v>1</v>
      </c>
      <c r="H1617">
        <v>1720.75</v>
      </c>
      <c r="I1617" t="str">
        <f>INDEX(T_NPI_REF[Classification],MATCH(T_PROF[[#This Row],[npi_prof_class_Cd]],T_NPI_REF[Code],0))</f>
        <v>Obstetrics &amp; Gynecology</v>
      </c>
      <c r="J1617">
        <f>INDEX(T_NPI_REF[Specialization],MATCH(T_PROF[[#This Row],[npi_prof_class_Cd]],T_NPI_REF[Code],0))</f>
        <v>0</v>
      </c>
    </row>
    <row r="1618" spans="1:10" x14ac:dyDescent="0.35">
      <c r="A1618">
        <v>0</v>
      </c>
      <c r="B1618">
        <v>1598737132</v>
      </c>
      <c r="C1618" t="s">
        <v>354</v>
      </c>
      <c r="D1618">
        <v>2021</v>
      </c>
      <c r="E1618">
        <v>1</v>
      </c>
      <c r="F1618">
        <v>1</v>
      </c>
      <c r="G1618">
        <v>1</v>
      </c>
      <c r="H1618">
        <v>0</v>
      </c>
      <c r="I1618" t="str">
        <f>INDEX(T_NPI_REF[Classification],MATCH(T_PROF[[#This Row],[npi_prof_class_Cd]],T_NPI_REF[Code],0))</f>
        <v>Obstetrics &amp; Gynecology</v>
      </c>
      <c r="J1618" t="str">
        <f>INDEX(T_NPI_REF[Specialization],MATCH(T_PROF[[#This Row],[npi_prof_class_Cd]],T_NPI_REF[Code],0))</f>
        <v>Obstetrics</v>
      </c>
    </row>
    <row r="1619" spans="1:10" x14ac:dyDescent="0.35">
      <c r="A1619">
        <v>1</v>
      </c>
      <c r="B1619">
        <v>1841385846</v>
      </c>
      <c r="C1619" t="s">
        <v>367</v>
      </c>
      <c r="D1619">
        <v>2019</v>
      </c>
      <c r="E1619">
        <v>17</v>
      </c>
      <c r="F1619">
        <v>17</v>
      </c>
      <c r="G1619">
        <v>17</v>
      </c>
      <c r="H1619">
        <v>39903.120000000003</v>
      </c>
      <c r="I1619" t="str">
        <f>INDEX(T_NPI_REF[Classification],MATCH(T_PROF[[#This Row],[npi_prof_class_Cd]],T_NPI_REF[Code],0))</f>
        <v>Midwife</v>
      </c>
      <c r="J1619">
        <f>INDEX(T_NPI_REF[Specialization],MATCH(T_PROF[[#This Row],[npi_prof_class_Cd]],T_NPI_REF[Code],0))</f>
        <v>0</v>
      </c>
    </row>
    <row r="1620" spans="1:10" x14ac:dyDescent="0.35">
      <c r="A1620">
        <v>1</v>
      </c>
      <c r="B1620">
        <v>1609877331</v>
      </c>
      <c r="C1620" t="s">
        <v>351</v>
      </c>
      <c r="D1620">
        <v>2020</v>
      </c>
      <c r="E1620">
        <v>5</v>
      </c>
      <c r="F1620">
        <v>5</v>
      </c>
      <c r="G1620">
        <v>5</v>
      </c>
      <c r="H1620">
        <v>17395</v>
      </c>
      <c r="I1620" t="str">
        <f>INDEX(T_NPI_REF[Classification],MATCH(T_PROF[[#This Row],[npi_prof_class_Cd]],T_NPI_REF[Code],0))</f>
        <v>Obstetrics &amp; Gynecology</v>
      </c>
      <c r="J1620">
        <f>INDEX(T_NPI_REF[Specialization],MATCH(T_PROF[[#This Row],[npi_prof_class_Cd]],T_NPI_REF[Code],0))</f>
        <v>0</v>
      </c>
    </row>
    <row r="1621" spans="1:10" x14ac:dyDescent="0.35">
      <c r="A1621">
        <v>1</v>
      </c>
      <c r="B1621">
        <v>1144301268</v>
      </c>
      <c r="C1621" t="s">
        <v>351</v>
      </c>
      <c r="D1621">
        <v>2020</v>
      </c>
      <c r="E1621">
        <v>5</v>
      </c>
      <c r="F1621">
        <v>5</v>
      </c>
      <c r="G1621">
        <v>5</v>
      </c>
      <c r="H1621">
        <v>17395</v>
      </c>
      <c r="I1621" t="str">
        <f>INDEX(T_NPI_REF[Classification],MATCH(T_PROF[[#This Row],[npi_prof_class_Cd]],T_NPI_REF[Code],0))</f>
        <v>Obstetrics &amp; Gynecology</v>
      </c>
      <c r="J1621">
        <f>INDEX(T_NPI_REF[Specialization],MATCH(T_PROF[[#This Row],[npi_prof_class_Cd]],T_NPI_REF[Code],0))</f>
        <v>0</v>
      </c>
    </row>
    <row r="1622" spans="1:10" x14ac:dyDescent="0.35">
      <c r="A1622">
        <v>1</v>
      </c>
      <c r="B1622">
        <v>1144403775</v>
      </c>
      <c r="C1622" t="s">
        <v>351</v>
      </c>
      <c r="D1622">
        <v>2019</v>
      </c>
      <c r="E1622">
        <v>1</v>
      </c>
      <c r="F1622">
        <v>1</v>
      </c>
      <c r="G1622">
        <v>1</v>
      </c>
      <c r="H1622">
        <v>2334.87</v>
      </c>
      <c r="I1622" t="str">
        <f>INDEX(T_NPI_REF[Classification],MATCH(T_PROF[[#This Row],[npi_prof_class_Cd]],T_NPI_REF[Code],0))</f>
        <v>Obstetrics &amp; Gynecology</v>
      </c>
      <c r="J1622">
        <f>INDEX(T_NPI_REF[Specialization],MATCH(T_PROF[[#This Row],[npi_prof_class_Cd]],T_NPI_REF[Code],0))</f>
        <v>0</v>
      </c>
    </row>
    <row r="1623" spans="1:10" x14ac:dyDescent="0.35">
      <c r="A1623">
        <v>0</v>
      </c>
      <c r="B1623">
        <v>1487781076</v>
      </c>
      <c r="C1623" t="s">
        <v>367</v>
      </c>
      <c r="D1623">
        <v>2021</v>
      </c>
      <c r="E1623">
        <v>1</v>
      </c>
      <c r="F1623">
        <v>1</v>
      </c>
      <c r="G1623">
        <v>1</v>
      </c>
      <c r="H1623">
        <v>0</v>
      </c>
      <c r="I1623" t="str">
        <f>INDEX(T_NPI_REF[Classification],MATCH(T_PROF[[#This Row],[npi_prof_class_Cd]],T_NPI_REF[Code],0))</f>
        <v>Midwife</v>
      </c>
      <c r="J1623">
        <f>INDEX(T_NPI_REF[Specialization],MATCH(T_PROF[[#This Row],[npi_prof_class_Cd]],T_NPI_REF[Code],0))</f>
        <v>0</v>
      </c>
    </row>
    <row r="1624" spans="1:10" x14ac:dyDescent="0.35">
      <c r="A1624">
        <v>1</v>
      </c>
      <c r="B1624">
        <v>1043358815</v>
      </c>
      <c r="C1624" t="s">
        <v>361</v>
      </c>
      <c r="D1624">
        <v>2021</v>
      </c>
      <c r="E1624">
        <v>20</v>
      </c>
      <c r="F1624">
        <v>20</v>
      </c>
      <c r="G1624">
        <v>20</v>
      </c>
      <c r="H1624">
        <v>67500</v>
      </c>
      <c r="I1624" t="str">
        <f>INDEX(T_NPI_REF[Classification],MATCH(T_PROF[[#This Row],[npi_prof_class_Cd]],T_NPI_REF[Code],0))</f>
        <v>Family Medicine</v>
      </c>
      <c r="J1624">
        <f>INDEX(T_NPI_REF[Specialization],MATCH(T_PROF[[#This Row],[npi_prof_class_Cd]],T_NPI_REF[Code],0))</f>
        <v>0</v>
      </c>
    </row>
    <row r="1625" spans="1:10" x14ac:dyDescent="0.35">
      <c r="A1625">
        <v>1</v>
      </c>
      <c r="B1625">
        <v>1932180247</v>
      </c>
      <c r="C1625" t="s">
        <v>351</v>
      </c>
      <c r="D1625">
        <v>2020</v>
      </c>
      <c r="E1625">
        <v>7</v>
      </c>
      <c r="F1625">
        <v>7</v>
      </c>
      <c r="G1625">
        <v>6</v>
      </c>
      <c r="H1625">
        <v>9199.5499999999993</v>
      </c>
      <c r="I1625" t="str">
        <f>INDEX(T_NPI_REF[Classification],MATCH(T_PROF[[#This Row],[npi_prof_class_Cd]],T_NPI_REF[Code],0))</f>
        <v>Obstetrics &amp; Gynecology</v>
      </c>
      <c r="J1625">
        <f>INDEX(T_NPI_REF[Specialization],MATCH(T_PROF[[#This Row],[npi_prof_class_Cd]],T_NPI_REF[Code],0))</f>
        <v>0</v>
      </c>
    </row>
    <row r="1626" spans="1:10" x14ac:dyDescent="0.35">
      <c r="A1626">
        <v>0</v>
      </c>
      <c r="B1626">
        <v>1740254242</v>
      </c>
      <c r="C1626" t="s">
        <v>361</v>
      </c>
      <c r="D1626">
        <v>2020</v>
      </c>
      <c r="E1626">
        <v>2</v>
      </c>
      <c r="F1626">
        <v>2</v>
      </c>
      <c r="G1626">
        <v>2</v>
      </c>
      <c r="H1626">
        <v>3441.5</v>
      </c>
      <c r="I1626" t="str">
        <f>INDEX(T_NPI_REF[Classification],MATCH(T_PROF[[#This Row],[npi_prof_class_Cd]],T_NPI_REF[Code],0))</f>
        <v>Family Medicine</v>
      </c>
      <c r="J1626">
        <f>INDEX(T_NPI_REF[Specialization],MATCH(T_PROF[[#This Row],[npi_prof_class_Cd]],T_NPI_REF[Code],0))</f>
        <v>0</v>
      </c>
    </row>
    <row r="1627" spans="1:10" x14ac:dyDescent="0.35">
      <c r="A1627">
        <v>1</v>
      </c>
      <c r="B1627">
        <v>1063580835</v>
      </c>
      <c r="C1627" t="s">
        <v>351</v>
      </c>
      <c r="D1627">
        <v>2019</v>
      </c>
      <c r="E1627">
        <v>21</v>
      </c>
      <c r="F1627">
        <v>21</v>
      </c>
      <c r="G1627">
        <v>21</v>
      </c>
      <c r="H1627">
        <v>63000</v>
      </c>
      <c r="I1627" t="str">
        <f>INDEX(T_NPI_REF[Classification],MATCH(T_PROF[[#This Row],[npi_prof_class_Cd]],T_NPI_REF[Code],0))</f>
        <v>Obstetrics &amp; Gynecology</v>
      </c>
      <c r="J1627">
        <f>INDEX(T_NPI_REF[Specialization],MATCH(T_PROF[[#This Row],[npi_prof_class_Cd]],T_NPI_REF[Code],0))</f>
        <v>0</v>
      </c>
    </row>
    <row r="1628" spans="1:10" x14ac:dyDescent="0.35">
      <c r="A1628">
        <v>1</v>
      </c>
      <c r="B1628">
        <v>1063697704</v>
      </c>
      <c r="C1628" t="s">
        <v>351</v>
      </c>
      <c r="D1628">
        <v>2019</v>
      </c>
      <c r="E1628">
        <v>32</v>
      </c>
      <c r="F1628">
        <v>32</v>
      </c>
      <c r="G1628">
        <v>32</v>
      </c>
      <c r="H1628">
        <v>67119.039999999994</v>
      </c>
      <c r="I1628" t="str">
        <f>INDEX(T_NPI_REF[Classification],MATCH(T_PROF[[#This Row],[npi_prof_class_Cd]],T_NPI_REF[Code],0))</f>
        <v>Obstetrics &amp; Gynecology</v>
      </c>
      <c r="J1628">
        <f>INDEX(T_NPI_REF[Specialization],MATCH(T_PROF[[#This Row],[npi_prof_class_Cd]],T_NPI_REF[Code],0))</f>
        <v>0</v>
      </c>
    </row>
    <row r="1629" spans="1:10" x14ac:dyDescent="0.35">
      <c r="A1629">
        <v>0</v>
      </c>
      <c r="B1629">
        <v>1922017433</v>
      </c>
      <c r="C1629" t="s">
        <v>351</v>
      </c>
      <c r="D1629">
        <v>2021</v>
      </c>
      <c r="E1629">
        <v>3</v>
      </c>
      <c r="F1629">
        <v>3</v>
      </c>
      <c r="G1629">
        <v>3</v>
      </c>
      <c r="H1629">
        <v>0</v>
      </c>
      <c r="I1629" t="str">
        <f>INDEX(T_NPI_REF[Classification],MATCH(T_PROF[[#This Row],[npi_prof_class_Cd]],T_NPI_REF[Code],0))</f>
        <v>Obstetrics &amp; Gynecology</v>
      </c>
      <c r="J1629">
        <f>INDEX(T_NPI_REF[Specialization],MATCH(T_PROF[[#This Row],[npi_prof_class_Cd]],T_NPI_REF[Code],0))</f>
        <v>0</v>
      </c>
    </row>
    <row r="1630" spans="1:10" x14ac:dyDescent="0.35">
      <c r="A1630">
        <v>1</v>
      </c>
      <c r="B1630">
        <v>1730286956</v>
      </c>
      <c r="C1630" t="s">
        <v>357</v>
      </c>
      <c r="D1630">
        <v>2019</v>
      </c>
      <c r="E1630">
        <v>13</v>
      </c>
      <c r="F1630">
        <v>13</v>
      </c>
      <c r="G1630">
        <v>13</v>
      </c>
      <c r="H1630">
        <v>23573.15</v>
      </c>
      <c r="I1630" t="str">
        <f>INDEX(T_NPI_REF[Classification],MATCH(T_PROF[[#This Row],[npi_prof_class_Cd]],T_NPI_REF[Code],0))</f>
        <v>Advanced Practice Midwife</v>
      </c>
      <c r="J1630">
        <f>INDEX(T_NPI_REF[Specialization],MATCH(T_PROF[[#This Row],[npi_prof_class_Cd]],T_NPI_REF[Code],0))</f>
        <v>0</v>
      </c>
    </row>
    <row r="1631" spans="1:10" x14ac:dyDescent="0.35">
      <c r="A1631">
        <v>1</v>
      </c>
      <c r="B1631">
        <v>1093845547</v>
      </c>
      <c r="C1631" t="s">
        <v>351</v>
      </c>
      <c r="D1631">
        <v>2019</v>
      </c>
      <c r="E1631">
        <v>9</v>
      </c>
      <c r="F1631">
        <v>9</v>
      </c>
      <c r="G1631">
        <v>9</v>
      </c>
      <c r="H1631">
        <v>16663.95</v>
      </c>
      <c r="I1631" t="str">
        <f>INDEX(T_NPI_REF[Classification],MATCH(T_PROF[[#This Row],[npi_prof_class_Cd]],T_NPI_REF[Code],0))</f>
        <v>Obstetrics &amp; Gynecology</v>
      </c>
      <c r="J1631">
        <f>INDEX(T_NPI_REF[Specialization],MATCH(T_PROF[[#This Row],[npi_prof_class_Cd]],T_NPI_REF[Code],0))</f>
        <v>0</v>
      </c>
    </row>
    <row r="1632" spans="1:10" x14ac:dyDescent="0.35">
      <c r="A1632">
        <v>1</v>
      </c>
      <c r="B1632">
        <v>1578981148</v>
      </c>
      <c r="C1632" t="s">
        <v>354</v>
      </c>
      <c r="D1632">
        <v>2020</v>
      </c>
      <c r="E1632">
        <v>3</v>
      </c>
      <c r="F1632">
        <v>3</v>
      </c>
      <c r="G1632">
        <v>3</v>
      </c>
      <c r="H1632">
        <v>6029.16</v>
      </c>
      <c r="I1632" t="str">
        <f>INDEX(T_NPI_REF[Classification],MATCH(T_PROF[[#This Row],[npi_prof_class_Cd]],T_NPI_REF[Code],0))</f>
        <v>Obstetrics &amp; Gynecology</v>
      </c>
      <c r="J1632" t="str">
        <f>INDEX(T_NPI_REF[Specialization],MATCH(T_PROF[[#This Row],[npi_prof_class_Cd]],T_NPI_REF[Code],0))</f>
        <v>Obstetrics</v>
      </c>
    </row>
    <row r="1633" spans="1:10" x14ac:dyDescent="0.35">
      <c r="A1633">
        <v>0</v>
      </c>
      <c r="B1633">
        <v>1326054362</v>
      </c>
      <c r="C1633" t="s">
        <v>367</v>
      </c>
      <c r="D1633">
        <v>2019</v>
      </c>
      <c r="E1633">
        <v>1</v>
      </c>
      <c r="F1633">
        <v>1</v>
      </c>
      <c r="G1633">
        <v>1</v>
      </c>
      <c r="H1633">
        <v>0</v>
      </c>
      <c r="I1633" t="str">
        <f>INDEX(T_NPI_REF[Classification],MATCH(T_PROF[[#This Row],[npi_prof_class_Cd]],T_NPI_REF[Code],0))</f>
        <v>Midwife</v>
      </c>
      <c r="J1633">
        <f>INDEX(T_NPI_REF[Specialization],MATCH(T_PROF[[#This Row],[npi_prof_class_Cd]],T_NPI_REF[Code],0))</f>
        <v>0</v>
      </c>
    </row>
    <row r="1634" spans="1:10" x14ac:dyDescent="0.35">
      <c r="A1634">
        <v>1</v>
      </c>
      <c r="B1634">
        <v>1104819952</v>
      </c>
      <c r="C1634" t="s">
        <v>351</v>
      </c>
      <c r="D1634">
        <v>2021</v>
      </c>
      <c r="E1634">
        <v>2</v>
      </c>
      <c r="F1634">
        <v>2</v>
      </c>
      <c r="G1634">
        <v>2</v>
      </c>
      <c r="H1634">
        <v>2150.94</v>
      </c>
      <c r="I1634" t="str">
        <f>INDEX(T_NPI_REF[Classification],MATCH(T_PROF[[#This Row],[npi_prof_class_Cd]],T_NPI_REF[Code],0))</f>
        <v>Obstetrics &amp; Gynecology</v>
      </c>
      <c r="J1634">
        <f>INDEX(T_NPI_REF[Specialization],MATCH(T_PROF[[#This Row],[npi_prof_class_Cd]],T_NPI_REF[Code],0))</f>
        <v>0</v>
      </c>
    </row>
    <row r="1635" spans="1:10" x14ac:dyDescent="0.35">
      <c r="A1635">
        <v>1</v>
      </c>
      <c r="B1635">
        <v>1184071433</v>
      </c>
      <c r="C1635" t="s">
        <v>351</v>
      </c>
      <c r="D1635">
        <v>2019</v>
      </c>
      <c r="E1635">
        <v>1</v>
      </c>
      <c r="F1635">
        <v>1</v>
      </c>
      <c r="G1635">
        <v>1</v>
      </c>
      <c r="H1635">
        <v>0</v>
      </c>
      <c r="I1635" t="str">
        <f>INDEX(T_NPI_REF[Classification],MATCH(T_PROF[[#This Row],[npi_prof_class_Cd]],T_NPI_REF[Code],0))</f>
        <v>Obstetrics &amp; Gynecology</v>
      </c>
      <c r="J1635">
        <f>INDEX(T_NPI_REF[Specialization],MATCH(T_PROF[[#This Row],[npi_prof_class_Cd]],T_NPI_REF[Code],0))</f>
        <v>0</v>
      </c>
    </row>
    <row r="1636" spans="1:10" x14ac:dyDescent="0.35">
      <c r="A1636">
        <v>1</v>
      </c>
      <c r="B1636">
        <v>1922048370</v>
      </c>
      <c r="C1636" t="s">
        <v>366</v>
      </c>
      <c r="D1636">
        <v>2021</v>
      </c>
      <c r="E1636">
        <v>112</v>
      </c>
      <c r="F1636">
        <v>112</v>
      </c>
      <c r="G1636">
        <v>111</v>
      </c>
      <c r="H1636">
        <v>233588.05</v>
      </c>
      <c r="I1636" t="str">
        <f>INDEX(T_NPI_REF[Classification],MATCH(T_PROF[[#This Row],[npi_prof_class_Cd]],T_NPI_REF[Code],0))</f>
        <v>Internal Medicine</v>
      </c>
      <c r="J1636">
        <f>INDEX(T_NPI_REF[Specialization],MATCH(T_PROF[[#This Row],[npi_prof_class_Cd]],T_NPI_REF[Code],0))</f>
        <v>0</v>
      </c>
    </row>
    <row r="1637" spans="1:10" x14ac:dyDescent="0.35">
      <c r="A1637">
        <v>0</v>
      </c>
      <c r="B1637">
        <v>1851352058</v>
      </c>
      <c r="C1637" t="s">
        <v>351</v>
      </c>
      <c r="D1637">
        <v>2020</v>
      </c>
      <c r="E1637">
        <v>1</v>
      </c>
      <c r="F1637">
        <v>1</v>
      </c>
      <c r="G1637">
        <v>1</v>
      </c>
      <c r="H1637">
        <v>1720.75</v>
      </c>
      <c r="I1637" t="str">
        <f>INDEX(T_NPI_REF[Classification],MATCH(T_PROF[[#This Row],[npi_prof_class_Cd]],T_NPI_REF[Code],0))</f>
        <v>Obstetrics &amp; Gynecology</v>
      </c>
      <c r="J1637">
        <f>INDEX(T_NPI_REF[Specialization],MATCH(T_PROF[[#This Row],[npi_prof_class_Cd]],T_NPI_REF[Code],0))</f>
        <v>0</v>
      </c>
    </row>
    <row r="1638" spans="1:10" x14ac:dyDescent="0.35">
      <c r="A1638">
        <v>1</v>
      </c>
      <c r="B1638">
        <v>1366528127</v>
      </c>
      <c r="C1638" t="s">
        <v>351</v>
      </c>
      <c r="D1638">
        <v>2019</v>
      </c>
      <c r="E1638">
        <v>7</v>
      </c>
      <c r="F1638">
        <v>7</v>
      </c>
      <c r="G1638">
        <v>7</v>
      </c>
      <c r="H1638">
        <v>14534.9</v>
      </c>
      <c r="I1638" t="str">
        <f>INDEX(T_NPI_REF[Classification],MATCH(T_PROF[[#This Row],[npi_prof_class_Cd]],T_NPI_REF[Code],0))</f>
        <v>Obstetrics &amp; Gynecology</v>
      </c>
      <c r="J1638">
        <f>INDEX(T_NPI_REF[Specialization],MATCH(T_PROF[[#This Row],[npi_prof_class_Cd]],T_NPI_REF[Code],0))</f>
        <v>0</v>
      </c>
    </row>
    <row r="1639" spans="1:10" x14ac:dyDescent="0.35">
      <c r="A1639">
        <v>1</v>
      </c>
      <c r="B1639">
        <v>1285887711</v>
      </c>
      <c r="C1639" t="s">
        <v>351</v>
      </c>
      <c r="D1639">
        <v>2021</v>
      </c>
      <c r="E1639">
        <v>9</v>
      </c>
      <c r="F1639">
        <v>9</v>
      </c>
      <c r="G1639">
        <v>9</v>
      </c>
      <c r="H1639">
        <v>27564.720000000001</v>
      </c>
      <c r="I1639" t="str">
        <f>INDEX(T_NPI_REF[Classification],MATCH(T_PROF[[#This Row],[npi_prof_class_Cd]],T_NPI_REF[Code],0))</f>
        <v>Obstetrics &amp; Gynecology</v>
      </c>
      <c r="J1639">
        <f>INDEX(T_NPI_REF[Specialization],MATCH(T_PROF[[#This Row],[npi_prof_class_Cd]],T_NPI_REF[Code],0))</f>
        <v>0</v>
      </c>
    </row>
    <row r="1640" spans="1:10" x14ac:dyDescent="0.35">
      <c r="A1640">
        <v>0</v>
      </c>
      <c r="B1640">
        <v>1467536839</v>
      </c>
      <c r="C1640" t="s">
        <v>351</v>
      </c>
      <c r="D1640">
        <v>2019</v>
      </c>
      <c r="E1640">
        <v>3</v>
      </c>
      <c r="F1640">
        <v>3</v>
      </c>
      <c r="G1640">
        <v>3</v>
      </c>
      <c r="H1640">
        <v>1720.75</v>
      </c>
      <c r="I1640" t="str">
        <f>INDEX(T_NPI_REF[Classification],MATCH(T_PROF[[#This Row],[npi_prof_class_Cd]],T_NPI_REF[Code],0))</f>
        <v>Obstetrics &amp; Gynecology</v>
      </c>
      <c r="J1640">
        <f>INDEX(T_NPI_REF[Specialization],MATCH(T_PROF[[#This Row],[npi_prof_class_Cd]],T_NPI_REF[Code],0))</f>
        <v>0</v>
      </c>
    </row>
    <row r="1641" spans="1:10" x14ac:dyDescent="0.35">
      <c r="A1641">
        <v>0</v>
      </c>
      <c r="B1641">
        <v>1770524050</v>
      </c>
      <c r="C1641" t="s">
        <v>351</v>
      </c>
      <c r="D1641">
        <v>2020</v>
      </c>
      <c r="E1641">
        <v>4</v>
      </c>
      <c r="F1641">
        <v>4</v>
      </c>
      <c r="G1641">
        <v>4</v>
      </c>
      <c r="H1641">
        <v>2907.78</v>
      </c>
      <c r="I1641" t="str">
        <f>INDEX(T_NPI_REF[Classification],MATCH(T_PROF[[#This Row],[npi_prof_class_Cd]],T_NPI_REF[Code],0))</f>
        <v>Obstetrics &amp; Gynecology</v>
      </c>
      <c r="J1641">
        <f>INDEX(T_NPI_REF[Specialization],MATCH(T_PROF[[#This Row],[npi_prof_class_Cd]],T_NPI_REF[Code],0))</f>
        <v>0</v>
      </c>
    </row>
    <row r="1642" spans="1:10" x14ac:dyDescent="0.35">
      <c r="A1642">
        <v>1</v>
      </c>
      <c r="B1642">
        <v>1467463851</v>
      </c>
      <c r="C1642" t="s">
        <v>351</v>
      </c>
      <c r="D1642">
        <v>2019</v>
      </c>
      <c r="E1642">
        <v>44</v>
      </c>
      <c r="F1642">
        <v>44</v>
      </c>
      <c r="G1642">
        <v>44</v>
      </c>
      <c r="H1642">
        <v>152498.32</v>
      </c>
      <c r="I1642" t="str">
        <f>INDEX(T_NPI_REF[Classification],MATCH(T_PROF[[#This Row],[npi_prof_class_Cd]],T_NPI_REF[Code],0))</f>
        <v>Obstetrics &amp; Gynecology</v>
      </c>
      <c r="J1642">
        <f>INDEX(T_NPI_REF[Specialization],MATCH(T_PROF[[#This Row],[npi_prof_class_Cd]],T_NPI_REF[Code],0))</f>
        <v>0</v>
      </c>
    </row>
    <row r="1643" spans="1:10" x14ac:dyDescent="0.35">
      <c r="A1643">
        <v>0</v>
      </c>
      <c r="B1643">
        <v>1225443849</v>
      </c>
      <c r="C1643" t="s">
        <v>351</v>
      </c>
      <c r="D1643">
        <v>2021</v>
      </c>
      <c r="E1643">
        <v>2</v>
      </c>
      <c r="F1643">
        <v>2</v>
      </c>
      <c r="G1643">
        <v>2</v>
      </c>
      <c r="H1643">
        <v>1720.75</v>
      </c>
      <c r="I1643" t="str">
        <f>INDEX(T_NPI_REF[Classification],MATCH(T_PROF[[#This Row],[npi_prof_class_Cd]],T_NPI_REF[Code],0))</f>
        <v>Obstetrics &amp; Gynecology</v>
      </c>
      <c r="J1643">
        <f>INDEX(T_NPI_REF[Specialization],MATCH(T_PROF[[#This Row],[npi_prof_class_Cd]],T_NPI_REF[Code],0))</f>
        <v>0</v>
      </c>
    </row>
    <row r="1644" spans="1:10" x14ac:dyDescent="0.35">
      <c r="A1644">
        <v>1</v>
      </c>
      <c r="B1644">
        <v>1538113873</v>
      </c>
      <c r="C1644" t="s">
        <v>351</v>
      </c>
      <c r="D1644">
        <v>2020</v>
      </c>
      <c r="E1644">
        <v>12</v>
      </c>
      <c r="F1644">
        <v>12</v>
      </c>
      <c r="G1644">
        <v>12</v>
      </c>
      <c r="H1644">
        <v>20649</v>
      </c>
      <c r="I1644" t="str">
        <f>INDEX(T_NPI_REF[Classification],MATCH(T_PROF[[#This Row],[npi_prof_class_Cd]],T_NPI_REF[Code],0))</f>
        <v>Obstetrics &amp; Gynecology</v>
      </c>
      <c r="J1644">
        <f>INDEX(T_NPI_REF[Specialization],MATCH(T_PROF[[#This Row],[npi_prof_class_Cd]],T_NPI_REF[Code],0))</f>
        <v>0</v>
      </c>
    </row>
    <row r="1645" spans="1:10" x14ac:dyDescent="0.35">
      <c r="A1645">
        <v>1</v>
      </c>
      <c r="B1645">
        <v>1831549559</v>
      </c>
      <c r="C1645" t="s">
        <v>355</v>
      </c>
      <c r="D1645">
        <v>2021</v>
      </c>
      <c r="E1645">
        <v>14</v>
      </c>
      <c r="F1645">
        <v>14</v>
      </c>
      <c r="G1645">
        <v>13</v>
      </c>
      <c r="H1645">
        <v>37243.379999999997</v>
      </c>
      <c r="I1645" t="str">
        <f>INDEX(T_NPI_REF[Classification],MATCH(T_PROF[[#This Row],[npi_prof_class_Cd]],T_NPI_REF[Code],0))</f>
        <v>Clinic/Center</v>
      </c>
      <c r="J1645" t="str">
        <f>INDEX(T_NPI_REF[Specialization],MATCH(T_PROF[[#This Row],[npi_prof_class_Cd]],T_NPI_REF[Code],0))</f>
        <v>Multi-Specialty</v>
      </c>
    </row>
    <row r="1646" spans="1:10" x14ac:dyDescent="0.35">
      <c r="A1646">
        <v>1</v>
      </c>
      <c r="B1646">
        <v>1073960225</v>
      </c>
      <c r="C1646" t="s">
        <v>355</v>
      </c>
      <c r="D1646">
        <v>2019</v>
      </c>
      <c r="E1646">
        <v>1</v>
      </c>
      <c r="F1646">
        <v>1</v>
      </c>
      <c r="G1646">
        <v>1</v>
      </c>
      <c r="H1646">
        <v>2334.87</v>
      </c>
      <c r="I1646" t="str">
        <f>INDEX(T_NPI_REF[Classification],MATCH(T_PROF[[#This Row],[npi_prof_class_Cd]],T_NPI_REF[Code],0))</f>
        <v>Clinic/Center</v>
      </c>
      <c r="J1646" t="str">
        <f>INDEX(T_NPI_REF[Specialization],MATCH(T_PROF[[#This Row],[npi_prof_class_Cd]],T_NPI_REF[Code],0))</f>
        <v>Multi-Specialty</v>
      </c>
    </row>
    <row r="1647" spans="1:10" x14ac:dyDescent="0.35">
      <c r="A1647">
        <v>0</v>
      </c>
      <c r="B1647">
        <v>1194785055</v>
      </c>
      <c r="C1647" t="s">
        <v>357</v>
      </c>
      <c r="D1647">
        <v>2021</v>
      </c>
      <c r="E1647">
        <v>2</v>
      </c>
      <c r="F1647">
        <v>2</v>
      </c>
      <c r="G1647">
        <v>2</v>
      </c>
      <c r="H1647">
        <v>0</v>
      </c>
      <c r="I1647" t="str">
        <f>INDEX(T_NPI_REF[Classification],MATCH(T_PROF[[#This Row],[npi_prof_class_Cd]],T_NPI_REF[Code],0))</f>
        <v>Advanced Practice Midwife</v>
      </c>
      <c r="J1647">
        <f>INDEX(T_NPI_REF[Specialization],MATCH(T_PROF[[#This Row],[npi_prof_class_Cd]],T_NPI_REF[Code],0))</f>
        <v>0</v>
      </c>
    </row>
    <row r="1648" spans="1:10" x14ac:dyDescent="0.35">
      <c r="A1648">
        <v>1</v>
      </c>
      <c r="B1648">
        <v>1790716579</v>
      </c>
      <c r="C1648" t="s">
        <v>351</v>
      </c>
      <c r="D1648">
        <v>2019</v>
      </c>
      <c r="E1648">
        <v>8</v>
      </c>
      <c r="F1648">
        <v>8</v>
      </c>
      <c r="G1648">
        <v>8</v>
      </c>
      <c r="H1648">
        <v>20600</v>
      </c>
      <c r="I1648" t="str">
        <f>INDEX(T_NPI_REF[Classification],MATCH(T_PROF[[#This Row],[npi_prof_class_Cd]],T_NPI_REF[Code],0))</f>
        <v>Obstetrics &amp; Gynecology</v>
      </c>
      <c r="J1648">
        <f>INDEX(T_NPI_REF[Specialization],MATCH(T_PROF[[#This Row],[npi_prof_class_Cd]],T_NPI_REF[Code],0))</f>
        <v>0</v>
      </c>
    </row>
    <row r="1649" spans="1:10" x14ac:dyDescent="0.35">
      <c r="A1649">
        <v>0</v>
      </c>
      <c r="B1649">
        <v>1366709487</v>
      </c>
      <c r="C1649" t="s">
        <v>351</v>
      </c>
      <c r="D1649">
        <v>2021</v>
      </c>
      <c r="E1649">
        <v>1</v>
      </c>
      <c r="F1649">
        <v>1</v>
      </c>
      <c r="G1649">
        <v>1</v>
      </c>
      <c r="H1649">
        <v>0</v>
      </c>
      <c r="I1649" t="str">
        <f>INDEX(T_NPI_REF[Classification],MATCH(T_PROF[[#This Row],[npi_prof_class_Cd]],T_NPI_REF[Code],0))</f>
        <v>Obstetrics &amp; Gynecology</v>
      </c>
      <c r="J1649">
        <f>INDEX(T_NPI_REF[Specialization],MATCH(T_PROF[[#This Row],[npi_prof_class_Cd]],T_NPI_REF[Code],0))</f>
        <v>0</v>
      </c>
    </row>
    <row r="1650" spans="1:10" x14ac:dyDescent="0.35">
      <c r="A1650">
        <v>1</v>
      </c>
      <c r="B1650">
        <v>1619390838</v>
      </c>
      <c r="C1650" t="s">
        <v>388</v>
      </c>
      <c r="D1650">
        <v>2019</v>
      </c>
      <c r="E1650">
        <v>3</v>
      </c>
      <c r="F1650">
        <v>3</v>
      </c>
      <c r="G1650">
        <v>3</v>
      </c>
      <c r="H1650">
        <v>6086.31</v>
      </c>
      <c r="I1650" t="str">
        <f>INDEX(T_NPI_REF[Classification],MATCH(T_PROF[[#This Row],[npi_prof_class_Cd]],T_NPI_REF[Code],0))</f>
        <v>General Acute Care Hospital</v>
      </c>
      <c r="J1650" t="str">
        <f>INDEX(T_NPI_REF[Specialization],MATCH(T_PROF[[#This Row],[npi_prof_class_Cd]],T_NPI_REF[Code],0))</f>
        <v>Critical Access</v>
      </c>
    </row>
    <row r="1651" spans="1:10" x14ac:dyDescent="0.35">
      <c r="A1651">
        <v>0</v>
      </c>
      <c r="B1651">
        <v>1881640951</v>
      </c>
      <c r="C1651" t="s">
        <v>351</v>
      </c>
      <c r="D1651">
        <v>2021</v>
      </c>
      <c r="E1651">
        <v>1</v>
      </c>
      <c r="F1651">
        <v>1</v>
      </c>
      <c r="G1651">
        <v>1</v>
      </c>
      <c r="H1651">
        <v>0</v>
      </c>
      <c r="I1651" t="str">
        <f>INDEX(T_NPI_REF[Classification],MATCH(T_PROF[[#This Row],[npi_prof_class_Cd]],T_NPI_REF[Code],0))</f>
        <v>Obstetrics &amp; Gynecology</v>
      </c>
      <c r="J1651">
        <f>INDEX(T_NPI_REF[Specialization],MATCH(T_PROF[[#This Row],[npi_prof_class_Cd]],T_NPI_REF[Code],0))</f>
        <v>0</v>
      </c>
    </row>
    <row r="1652" spans="1:10" x14ac:dyDescent="0.35">
      <c r="A1652">
        <v>0</v>
      </c>
      <c r="B1652">
        <v>1134482243</v>
      </c>
      <c r="C1652" t="s">
        <v>351</v>
      </c>
      <c r="D1652">
        <v>2021</v>
      </c>
      <c r="E1652">
        <v>3</v>
      </c>
      <c r="F1652">
        <v>3</v>
      </c>
      <c r="G1652">
        <v>3</v>
      </c>
      <c r="H1652">
        <v>0</v>
      </c>
      <c r="I1652" t="str">
        <f>INDEX(T_NPI_REF[Classification],MATCH(T_PROF[[#This Row],[npi_prof_class_Cd]],T_NPI_REF[Code],0))</f>
        <v>Obstetrics &amp; Gynecology</v>
      </c>
      <c r="J1652">
        <f>INDEX(T_NPI_REF[Specialization],MATCH(T_PROF[[#This Row],[npi_prof_class_Cd]],T_NPI_REF[Code],0))</f>
        <v>0</v>
      </c>
    </row>
    <row r="1653" spans="1:10" x14ac:dyDescent="0.35">
      <c r="A1653">
        <v>1</v>
      </c>
      <c r="B1653">
        <v>1225222953</v>
      </c>
      <c r="C1653" t="s">
        <v>352</v>
      </c>
      <c r="D1653">
        <v>2019</v>
      </c>
      <c r="E1653">
        <v>14</v>
      </c>
      <c r="F1653">
        <v>14</v>
      </c>
      <c r="G1653">
        <v>14</v>
      </c>
      <c r="H1653">
        <v>45666.12</v>
      </c>
      <c r="I1653" t="str">
        <f>INDEX(T_NPI_REF[Classification],MATCH(T_PROF[[#This Row],[npi_prof_class_Cd]],T_NPI_REF[Code],0))</f>
        <v>Specialist</v>
      </c>
      <c r="J1653">
        <f>INDEX(T_NPI_REF[Specialization],MATCH(T_PROF[[#This Row],[npi_prof_class_Cd]],T_NPI_REF[Code],0))</f>
        <v>0</v>
      </c>
    </row>
    <row r="1654" spans="1:10" x14ac:dyDescent="0.35">
      <c r="A1654">
        <v>1</v>
      </c>
      <c r="B1654">
        <v>1518416031</v>
      </c>
      <c r="C1654" t="s">
        <v>352</v>
      </c>
      <c r="D1654">
        <v>2020</v>
      </c>
      <c r="E1654">
        <v>9</v>
      </c>
      <c r="F1654">
        <v>9</v>
      </c>
      <c r="G1654">
        <v>9</v>
      </c>
      <c r="H1654">
        <v>14930.39</v>
      </c>
      <c r="I1654" t="str">
        <f>INDEX(T_NPI_REF[Classification],MATCH(T_PROF[[#This Row],[npi_prof_class_Cd]],T_NPI_REF[Code],0))</f>
        <v>Specialist</v>
      </c>
      <c r="J1654">
        <f>INDEX(T_NPI_REF[Specialization],MATCH(T_PROF[[#This Row],[npi_prof_class_Cd]],T_NPI_REF[Code],0))</f>
        <v>0</v>
      </c>
    </row>
    <row r="1655" spans="1:10" x14ac:dyDescent="0.35">
      <c r="A1655">
        <v>0</v>
      </c>
      <c r="B1655">
        <v>1174563191</v>
      </c>
      <c r="C1655" t="s">
        <v>351</v>
      </c>
      <c r="D1655">
        <v>2019</v>
      </c>
      <c r="E1655">
        <v>1</v>
      </c>
      <c r="F1655">
        <v>1</v>
      </c>
      <c r="G1655">
        <v>1</v>
      </c>
      <c r="H1655">
        <v>0</v>
      </c>
      <c r="I1655" t="str">
        <f>INDEX(T_NPI_REF[Classification],MATCH(T_PROF[[#This Row],[npi_prof_class_Cd]],T_NPI_REF[Code],0))</f>
        <v>Obstetrics &amp; Gynecology</v>
      </c>
      <c r="J1655">
        <f>INDEX(T_NPI_REF[Specialization],MATCH(T_PROF[[#This Row],[npi_prof_class_Cd]],T_NPI_REF[Code],0))</f>
        <v>0</v>
      </c>
    </row>
    <row r="1656" spans="1:10" x14ac:dyDescent="0.35">
      <c r="A1656">
        <v>1</v>
      </c>
      <c r="B1656">
        <v>1154431021</v>
      </c>
      <c r="C1656" t="s">
        <v>352</v>
      </c>
      <c r="D1656">
        <v>2019</v>
      </c>
      <c r="E1656">
        <v>10</v>
      </c>
      <c r="F1656">
        <v>10</v>
      </c>
      <c r="G1656">
        <v>10</v>
      </c>
      <c r="H1656">
        <v>23064.14</v>
      </c>
      <c r="I1656" t="str">
        <f>INDEX(T_NPI_REF[Classification],MATCH(T_PROF[[#This Row],[npi_prof_class_Cd]],T_NPI_REF[Code],0))</f>
        <v>Specialist</v>
      </c>
      <c r="J1656">
        <f>INDEX(T_NPI_REF[Specialization],MATCH(T_PROF[[#This Row],[npi_prof_class_Cd]],T_NPI_REF[Code],0))</f>
        <v>0</v>
      </c>
    </row>
    <row r="1657" spans="1:10" x14ac:dyDescent="0.35">
      <c r="A1657">
        <v>0</v>
      </c>
      <c r="B1657">
        <v>1841712270</v>
      </c>
      <c r="C1657" t="s">
        <v>357</v>
      </c>
      <c r="D1657">
        <v>2021</v>
      </c>
      <c r="E1657">
        <v>1</v>
      </c>
      <c r="F1657">
        <v>1</v>
      </c>
      <c r="G1657">
        <v>1</v>
      </c>
      <c r="H1657">
        <v>1462.64</v>
      </c>
      <c r="I1657" t="str">
        <f>INDEX(T_NPI_REF[Classification],MATCH(T_PROF[[#This Row],[npi_prof_class_Cd]],T_NPI_REF[Code],0))</f>
        <v>Advanced Practice Midwife</v>
      </c>
      <c r="J1657">
        <f>INDEX(T_NPI_REF[Specialization],MATCH(T_PROF[[#This Row],[npi_prof_class_Cd]],T_NPI_REF[Code],0))</f>
        <v>0</v>
      </c>
    </row>
    <row r="1658" spans="1:10" x14ac:dyDescent="0.35">
      <c r="A1658">
        <v>0</v>
      </c>
      <c r="B1658">
        <v>1093144552</v>
      </c>
      <c r="C1658" t="s">
        <v>357</v>
      </c>
      <c r="D1658">
        <v>2019</v>
      </c>
      <c r="E1658">
        <v>3</v>
      </c>
      <c r="F1658">
        <v>3</v>
      </c>
      <c r="G1658">
        <v>3</v>
      </c>
      <c r="H1658">
        <v>2925.28</v>
      </c>
      <c r="I1658" t="str">
        <f>INDEX(T_NPI_REF[Classification],MATCH(T_PROF[[#This Row],[npi_prof_class_Cd]],T_NPI_REF[Code],0))</f>
        <v>Advanced Practice Midwife</v>
      </c>
      <c r="J1658">
        <f>INDEX(T_NPI_REF[Specialization],MATCH(T_PROF[[#This Row],[npi_prof_class_Cd]],T_NPI_REF[Code],0))</f>
        <v>0</v>
      </c>
    </row>
    <row r="1659" spans="1:10" x14ac:dyDescent="0.35">
      <c r="A1659">
        <v>1</v>
      </c>
      <c r="B1659">
        <v>1194785527</v>
      </c>
      <c r="C1659" t="s">
        <v>351</v>
      </c>
      <c r="D1659">
        <v>2019</v>
      </c>
      <c r="E1659">
        <v>66</v>
      </c>
      <c r="F1659">
        <v>66</v>
      </c>
      <c r="G1659">
        <v>66</v>
      </c>
      <c r="H1659">
        <v>118401.42</v>
      </c>
      <c r="I1659" t="str">
        <f>INDEX(T_NPI_REF[Classification],MATCH(T_PROF[[#This Row],[npi_prof_class_Cd]],T_NPI_REF[Code],0))</f>
        <v>Obstetrics &amp; Gynecology</v>
      </c>
      <c r="J1659">
        <f>INDEX(T_NPI_REF[Specialization],MATCH(T_PROF[[#This Row],[npi_prof_class_Cd]],T_NPI_REF[Code],0))</f>
        <v>0</v>
      </c>
    </row>
    <row r="1660" spans="1:10" x14ac:dyDescent="0.35">
      <c r="A1660">
        <v>1</v>
      </c>
      <c r="B1660">
        <v>1700083276</v>
      </c>
      <c r="C1660" t="s">
        <v>354</v>
      </c>
      <c r="D1660">
        <v>2021</v>
      </c>
      <c r="E1660">
        <v>1</v>
      </c>
      <c r="F1660">
        <v>1</v>
      </c>
      <c r="G1660">
        <v>1</v>
      </c>
      <c r="H1660">
        <v>2332.9699999999998</v>
      </c>
      <c r="I1660" t="str">
        <f>INDEX(T_NPI_REF[Classification],MATCH(T_PROF[[#This Row],[npi_prof_class_Cd]],T_NPI_REF[Code],0))</f>
        <v>Obstetrics &amp; Gynecology</v>
      </c>
      <c r="J1660" t="str">
        <f>INDEX(T_NPI_REF[Specialization],MATCH(T_PROF[[#This Row],[npi_prof_class_Cd]],T_NPI_REF[Code],0))</f>
        <v>Obstetrics</v>
      </c>
    </row>
    <row r="1661" spans="1:10" x14ac:dyDescent="0.35">
      <c r="A1661">
        <v>1</v>
      </c>
      <c r="B1661">
        <v>1952373912</v>
      </c>
      <c r="C1661" t="s">
        <v>351</v>
      </c>
      <c r="D1661">
        <v>2019</v>
      </c>
      <c r="E1661">
        <v>15</v>
      </c>
      <c r="F1661">
        <v>15</v>
      </c>
      <c r="G1661">
        <v>15</v>
      </c>
      <c r="H1661">
        <v>31600</v>
      </c>
      <c r="I1661" t="str">
        <f>INDEX(T_NPI_REF[Classification],MATCH(T_PROF[[#This Row],[npi_prof_class_Cd]],T_NPI_REF[Code],0))</f>
        <v>Obstetrics &amp; Gynecology</v>
      </c>
      <c r="J1661">
        <f>INDEX(T_NPI_REF[Specialization],MATCH(T_PROF[[#This Row],[npi_prof_class_Cd]],T_NPI_REF[Code],0))</f>
        <v>0</v>
      </c>
    </row>
    <row r="1662" spans="1:10" x14ac:dyDescent="0.35">
      <c r="A1662">
        <v>1</v>
      </c>
      <c r="B1662">
        <v>1619245610</v>
      </c>
      <c r="C1662" t="s">
        <v>366</v>
      </c>
      <c r="D1662">
        <v>2021</v>
      </c>
      <c r="E1662">
        <v>11</v>
      </c>
      <c r="F1662">
        <v>11</v>
      </c>
      <c r="G1662">
        <v>11</v>
      </c>
      <c r="H1662">
        <v>29261.52</v>
      </c>
      <c r="I1662" t="str">
        <f>INDEX(T_NPI_REF[Classification],MATCH(T_PROF[[#This Row],[npi_prof_class_Cd]],T_NPI_REF[Code],0))</f>
        <v>Internal Medicine</v>
      </c>
      <c r="J1662">
        <f>INDEX(T_NPI_REF[Specialization],MATCH(T_PROF[[#This Row],[npi_prof_class_Cd]],T_NPI_REF[Code],0))</f>
        <v>0</v>
      </c>
    </row>
    <row r="1663" spans="1:10" x14ac:dyDescent="0.35">
      <c r="A1663">
        <v>0</v>
      </c>
      <c r="B1663">
        <v>1447811575</v>
      </c>
      <c r="C1663" t="s">
        <v>357</v>
      </c>
      <c r="D1663">
        <v>2019</v>
      </c>
      <c r="E1663">
        <v>1</v>
      </c>
      <c r="F1663">
        <v>1</v>
      </c>
      <c r="G1663">
        <v>1</v>
      </c>
      <c r="H1663">
        <v>365.66</v>
      </c>
      <c r="I1663" t="str">
        <f>INDEX(T_NPI_REF[Classification],MATCH(T_PROF[[#This Row],[npi_prof_class_Cd]],T_NPI_REF[Code],0))</f>
        <v>Advanced Practice Midwife</v>
      </c>
      <c r="J1663">
        <f>INDEX(T_NPI_REF[Specialization],MATCH(T_PROF[[#This Row],[npi_prof_class_Cd]],T_NPI_REF[Code],0))</f>
        <v>0</v>
      </c>
    </row>
    <row r="1664" spans="1:10" x14ac:dyDescent="0.35">
      <c r="A1664">
        <v>1</v>
      </c>
      <c r="B1664">
        <v>1174712921</v>
      </c>
      <c r="C1664" t="s">
        <v>357</v>
      </c>
      <c r="D1664">
        <v>2019</v>
      </c>
      <c r="E1664">
        <v>31</v>
      </c>
      <c r="F1664">
        <v>31</v>
      </c>
      <c r="G1664">
        <v>31</v>
      </c>
      <c r="H1664">
        <v>54472.52</v>
      </c>
      <c r="I1664" t="str">
        <f>INDEX(T_NPI_REF[Classification],MATCH(T_PROF[[#This Row],[npi_prof_class_Cd]],T_NPI_REF[Code],0))</f>
        <v>Advanced Practice Midwife</v>
      </c>
      <c r="J1664">
        <f>INDEX(T_NPI_REF[Specialization],MATCH(T_PROF[[#This Row],[npi_prof_class_Cd]],T_NPI_REF[Code],0))</f>
        <v>0</v>
      </c>
    </row>
    <row r="1665" spans="1:10" x14ac:dyDescent="0.35">
      <c r="A1665">
        <v>0</v>
      </c>
      <c r="B1665">
        <v>1982845897</v>
      </c>
      <c r="C1665" t="s">
        <v>351</v>
      </c>
      <c r="D1665">
        <v>2020</v>
      </c>
      <c r="E1665">
        <v>2</v>
      </c>
      <c r="F1665">
        <v>2</v>
      </c>
      <c r="G1665">
        <v>2</v>
      </c>
      <c r="H1665">
        <v>1437.51</v>
      </c>
      <c r="I1665" t="str">
        <f>INDEX(T_NPI_REF[Classification],MATCH(T_PROF[[#This Row],[npi_prof_class_Cd]],T_NPI_REF[Code],0))</f>
        <v>Obstetrics &amp; Gynecology</v>
      </c>
      <c r="J1665">
        <f>INDEX(T_NPI_REF[Specialization],MATCH(T_PROF[[#This Row],[npi_prof_class_Cd]],T_NPI_REF[Code],0))</f>
        <v>0</v>
      </c>
    </row>
    <row r="1666" spans="1:10" x14ac:dyDescent="0.35">
      <c r="A1666">
        <v>1</v>
      </c>
      <c r="B1666">
        <v>1912141540</v>
      </c>
      <c r="C1666" t="s">
        <v>367</v>
      </c>
      <c r="D1666">
        <v>2021</v>
      </c>
      <c r="E1666">
        <v>3</v>
      </c>
      <c r="F1666">
        <v>3</v>
      </c>
      <c r="G1666">
        <v>3</v>
      </c>
      <c r="H1666">
        <v>13200</v>
      </c>
      <c r="I1666" t="str">
        <f>INDEX(T_NPI_REF[Classification],MATCH(T_PROF[[#This Row],[npi_prof_class_Cd]],T_NPI_REF[Code],0))</f>
        <v>Midwife</v>
      </c>
      <c r="J1666">
        <f>INDEX(T_NPI_REF[Specialization],MATCH(T_PROF[[#This Row],[npi_prof_class_Cd]],T_NPI_REF[Code],0))</f>
        <v>0</v>
      </c>
    </row>
    <row r="1667" spans="1:10" x14ac:dyDescent="0.35">
      <c r="A1667">
        <v>0</v>
      </c>
      <c r="B1667">
        <v>1104886688</v>
      </c>
      <c r="C1667" t="s">
        <v>351</v>
      </c>
      <c r="D1667">
        <v>2021</v>
      </c>
      <c r="E1667">
        <v>1</v>
      </c>
      <c r="F1667">
        <v>1</v>
      </c>
      <c r="G1667">
        <v>1</v>
      </c>
      <c r="H1667">
        <v>0</v>
      </c>
      <c r="I1667" t="str">
        <f>INDEX(T_NPI_REF[Classification],MATCH(T_PROF[[#This Row],[npi_prof_class_Cd]],T_NPI_REF[Code],0))</f>
        <v>Obstetrics &amp; Gynecology</v>
      </c>
      <c r="J1667">
        <f>INDEX(T_NPI_REF[Specialization],MATCH(T_PROF[[#This Row],[npi_prof_class_Cd]],T_NPI_REF[Code],0))</f>
        <v>0</v>
      </c>
    </row>
    <row r="1668" spans="1:10" x14ac:dyDescent="0.35">
      <c r="A1668">
        <v>1</v>
      </c>
      <c r="B1668">
        <v>1790782233</v>
      </c>
      <c r="C1668" t="s">
        <v>352</v>
      </c>
      <c r="D1668">
        <v>2021</v>
      </c>
      <c r="E1668">
        <v>10</v>
      </c>
      <c r="F1668">
        <v>10</v>
      </c>
      <c r="G1668">
        <v>10</v>
      </c>
      <c r="H1668">
        <v>29320.75</v>
      </c>
      <c r="I1668" t="str">
        <f>INDEX(T_NPI_REF[Classification],MATCH(T_PROF[[#This Row],[npi_prof_class_Cd]],T_NPI_REF[Code],0))</f>
        <v>Specialist</v>
      </c>
      <c r="J1668">
        <f>INDEX(T_NPI_REF[Specialization],MATCH(T_PROF[[#This Row],[npi_prof_class_Cd]],T_NPI_REF[Code],0))</f>
        <v>0</v>
      </c>
    </row>
    <row r="1669" spans="1:10" x14ac:dyDescent="0.35">
      <c r="A1669">
        <v>0</v>
      </c>
      <c r="B1669">
        <v>1932211307</v>
      </c>
      <c r="C1669" t="s">
        <v>351</v>
      </c>
      <c r="D1669">
        <v>2020</v>
      </c>
      <c r="E1669">
        <v>1</v>
      </c>
      <c r="F1669">
        <v>1</v>
      </c>
      <c r="G1669">
        <v>1</v>
      </c>
      <c r="H1669">
        <v>1720.75</v>
      </c>
      <c r="I1669" t="str">
        <f>INDEX(T_NPI_REF[Classification],MATCH(T_PROF[[#This Row],[npi_prof_class_Cd]],T_NPI_REF[Code],0))</f>
        <v>Obstetrics &amp; Gynecology</v>
      </c>
      <c r="J1669">
        <f>INDEX(T_NPI_REF[Specialization],MATCH(T_PROF[[#This Row],[npi_prof_class_Cd]],T_NPI_REF[Code],0))</f>
        <v>0</v>
      </c>
    </row>
    <row r="1670" spans="1:10" x14ac:dyDescent="0.35">
      <c r="A1670">
        <v>1</v>
      </c>
      <c r="B1670">
        <v>1649219015</v>
      </c>
      <c r="C1670" t="s">
        <v>351</v>
      </c>
      <c r="D1670">
        <v>2021</v>
      </c>
      <c r="E1670">
        <v>90</v>
      </c>
      <c r="F1670">
        <v>90</v>
      </c>
      <c r="G1670">
        <v>90</v>
      </c>
      <c r="H1670">
        <v>233764.67</v>
      </c>
      <c r="I1670" t="str">
        <f>INDEX(T_NPI_REF[Classification],MATCH(T_PROF[[#This Row],[npi_prof_class_Cd]],T_NPI_REF[Code],0))</f>
        <v>Obstetrics &amp; Gynecology</v>
      </c>
      <c r="J1670">
        <f>INDEX(T_NPI_REF[Specialization],MATCH(T_PROF[[#This Row],[npi_prof_class_Cd]],T_NPI_REF[Code],0))</f>
        <v>0</v>
      </c>
    </row>
    <row r="1671" spans="1:10" x14ac:dyDescent="0.35">
      <c r="A1671">
        <v>0</v>
      </c>
      <c r="B1671">
        <v>1891999686</v>
      </c>
      <c r="C1671" t="s">
        <v>351</v>
      </c>
      <c r="D1671">
        <v>2019</v>
      </c>
      <c r="E1671">
        <v>1</v>
      </c>
      <c r="F1671">
        <v>1</v>
      </c>
      <c r="G1671">
        <v>1</v>
      </c>
      <c r="H1671">
        <v>1720.75</v>
      </c>
      <c r="I1671" t="str">
        <f>INDEX(T_NPI_REF[Classification],MATCH(T_PROF[[#This Row],[npi_prof_class_Cd]],T_NPI_REF[Code],0))</f>
        <v>Obstetrics &amp; Gynecology</v>
      </c>
      <c r="J1671">
        <f>INDEX(T_NPI_REF[Specialization],MATCH(T_PROF[[#This Row],[npi_prof_class_Cd]],T_NPI_REF[Code],0))</f>
        <v>0</v>
      </c>
    </row>
    <row r="1672" spans="1:10" x14ac:dyDescent="0.35">
      <c r="A1672">
        <v>0</v>
      </c>
      <c r="B1672">
        <v>1205066180</v>
      </c>
      <c r="C1672" t="s">
        <v>351</v>
      </c>
      <c r="D1672">
        <v>2020</v>
      </c>
      <c r="E1672">
        <v>3</v>
      </c>
      <c r="F1672">
        <v>3</v>
      </c>
      <c r="G1672">
        <v>3</v>
      </c>
      <c r="H1672">
        <v>3926.65</v>
      </c>
      <c r="I1672" t="str">
        <f>INDEX(T_NPI_REF[Classification],MATCH(T_PROF[[#This Row],[npi_prof_class_Cd]],T_NPI_REF[Code],0))</f>
        <v>Obstetrics &amp; Gynecology</v>
      </c>
      <c r="J1672">
        <f>INDEX(T_NPI_REF[Specialization],MATCH(T_PROF[[#This Row],[npi_prof_class_Cd]],T_NPI_REF[Code],0))</f>
        <v>0</v>
      </c>
    </row>
    <row r="1673" spans="1:10" x14ac:dyDescent="0.35">
      <c r="A1673">
        <v>1</v>
      </c>
      <c r="B1673">
        <v>1174793392</v>
      </c>
      <c r="C1673" t="s">
        <v>351</v>
      </c>
      <c r="D1673">
        <v>2021</v>
      </c>
      <c r="E1673">
        <v>1</v>
      </c>
      <c r="F1673">
        <v>1</v>
      </c>
      <c r="G1673">
        <v>1</v>
      </c>
      <c r="H1673">
        <v>2441.27</v>
      </c>
      <c r="I1673" t="str">
        <f>INDEX(T_NPI_REF[Classification],MATCH(T_PROF[[#This Row],[npi_prof_class_Cd]],T_NPI_REF[Code],0))</f>
        <v>Obstetrics &amp; Gynecology</v>
      </c>
      <c r="J1673">
        <f>INDEX(T_NPI_REF[Specialization],MATCH(T_PROF[[#This Row],[npi_prof_class_Cd]],T_NPI_REF[Code],0))</f>
        <v>0</v>
      </c>
    </row>
    <row r="1674" spans="1:10" x14ac:dyDescent="0.35">
      <c r="A1674">
        <v>1</v>
      </c>
      <c r="B1674">
        <v>1871971051</v>
      </c>
      <c r="C1674" t="s">
        <v>351</v>
      </c>
      <c r="D1674">
        <v>2021</v>
      </c>
      <c r="E1674">
        <v>1</v>
      </c>
      <c r="F1674">
        <v>1</v>
      </c>
      <c r="G1674">
        <v>1</v>
      </c>
      <c r="H1674">
        <v>1854.98</v>
      </c>
      <c r="I1674" t="str">
        <f>INDEX(T_NPI_REF[Classification],MATCH(T_PROF[[#This Row],[npi_prof_class_Cd]],T_NPI_REF[Code],0))</f>
        <v>Obstetrics &amp; Gynecology</v>
      </c>
      <c r="J1674">
        <f>INDEX(T_NPI_REF[Specialization],MATCH(T_PROF[[#This Row],[npi_prof_class_Cd]],T_NPI_REF[Code],0))</f>
        <v>0</v>
      </c>
    </row>
    <row r="1675" spans="1:10" x14ac:dyDescent="0.35">
      <c r="A1675">
        <v>0</v>
      </c>
      <c r="B1675">
        <v>1952329781</v>
      </c>
      <c r="C1675" t="s">
        <v>351</v>
      </c>
      <c r="D1675">
        <v>2020</v>
      </c>
      <c r="E1675">
        <v>1</v>
      </c>
      <c r="F1675">
        <v>1</v>
      </c>
      <c r="G1675">
        <v>1</v>
      </c>
      <c r="H1675">
        <v>0</v>
      </c>
      <c r="I1675" t="str">
        <f>INDEX(T_NPI_REF[Classification],MATCH(T_PROF[[#This Row],[npi_prof_class_Cd]],T_NPI_REF[Code],0))</f>
        <v>Obstetrics &amp; Gynecology</v>
      </c>
      <c r="J1675">
        <f>INDEX(T_NPI_REF[Specialization],MATCH(T_PROF[[#This Row],[npi_prof_class_Cd]],T_NPI_REF[Code],0))</f>
        <v>0</v>
      </c>
    </row>
    <row r="1676" spans="1:10" x14ac:dyDescent="0.35">
      <c r="A1676">
        <v>1</v>
      </c>
      <c r="B1676">
        <v>1699982793</v>
      </c>
      <c r="C1676" t="s">
        <v>352</v>
      </c>
      <c r="D1676">
        <v>2019</v>
      </c>
      <c r="E1676">
        <v>27</v>
      </c>
      <c r="F1676">
        <v>27</v>
      </c>
      <c r="G1676">
        <v>27</v>
      </c>
      <c r="H1676">
        <v>68665.88</v>
      </c>
      <c r="I1676" t="str">
        <f>INDEX(T_NPI_REF[Classification],MATCH(T_PROF[[#This Row],[npi_prof_class_Cd]],T_NPI_REF[Code],0))</f>
        <v>Specialist</v>
      </c>
      <c r="J1676">
        <f>INDEX(T_NPI_REF[Specialization],MATCH(T_PROF[[#This Row],[npi_prof_class_Cd]],T_NPI_REF[Code],0))</f>
        <v>0</v>
      </c>
    </row>
    <row r="1677" spans="1:10" x14ac:dyDescent="0.35">
      <c r="A1677">
        <v>0</v>
      </c>
      <c r="B1677">
        <v>1205247921</v>
      </c>
      <c r="C1677" t="s">
        <v>351</v>
      </c>
      <c r="D1677">
        <v>2021</v>
      </c>
      <c r="E1677">
        <v>1</v>
      </c>
      <c r="F1677">
        <v>1</v>
      </c>
      <c r="G1677">
        <v>1</v>
      </c>
      <c r="H1677">
        <v>1720.75</v>
      </c>
      <c r="I1677" t="str">
        <f>INDEX(T_NPI_REF[Classification],MATCH(T_PROF[[#This Row],[npi_prof_class_Cd]],T_NPI_REF[Code],0))</f>
        <v>Obstetrics &amp; Gynecology</v>
      </c>
      <c r="J1677">
        <f>INDEX(T_NPI_REF[Specialization],MATCH(T_PROF[[#This Row],[npi_prof_class_Cd]],T_NPI_REF[Code],0))</f>
        <v>0</v>
      </c>
    </row>
    <row r="1678" spans="1:10" x14ac:dyDescent="0.35">
      <c r="A1678">
        <v>1</v>
      </c>
      <c r="B1678">
        <v>1689620163</v>
      </c>
      <c r="C1678" t="s">
        <v>371</v>
      </c>
      <c r="D1678">
        <v>2019</v>
      </c>
      <c r="E1678">
        <v>142</v>
      </c>
      <c r="F1678">
        <v>142</v>
      </c>
      <c r="G1678">
        <v>142</v>
      </c>
      <c r="H1678">
        <v>273004.82</v>
      </c>
      <c r="I1678" t="str">
        <f>INDEX(T_NPI_REF[Classification],MATCH(T_PROF[[#This Row],[npi_prof_class_Cd]],T_NPI_REF[Code],0))</f>
        <v>Hospitalist</v>
      </c>
      <c r="J1678">
        <f>INDEX(T_NPI_REF[Specialization],MATCH(T_PROF[[#This Row],[npi_prof_class_Cd]],T_NPI_REF[Code],0))</f>
        <v>0</v>
      </c>
    </row>
    <row r="1679" spans="1:10" x14ac:dyDescent="0.35">
      <c r="A1679">
        <v>1</v>
      </c>
      <c r="B1679">
        <v>1356864243</v>
      </c>
      <c r="C1679" t="s">
        <v>351</v>
      </c>
      <c r="D1679">
        <v>2019</v>
      </c>
      <c r="E1679">
        <v>1</v>
      </c>
      <c r="F1679">
        <v>1</v>
      </c>
      <c r="G1679">
        <v>1</v>
      </c>
      <c r="H1679">
        <v>3200</v>
      </c>
      <c r="I1679" t="str">
        <f>INDEX(T_NPI_REF[Classification],MATCH(T_PROF[[#This Row],[npi_prof_class_Cd]],T_NPI_REF[Code],0))</f>
        <v>Obstetrics &amp; Gynecology</v>
      </c>
      <c r="J1679">
        <f>INDEX(T_NPI_REF[Specialization],MATCH(T_PROF[[#This Row],[npi_prof_class_Cd]],T_NPI_REF[Code],0))</f>
        <v>0</v>
      </c>
    </row>
    <row r="1680" spans="1:10" x14ac:dyDescent="0.35">
      <c r="A1680">
        <v>0</v>
      </c>
      <c r="B1680">
        <v>1528039864</v>
      </c>
      <c r="C1680" t="s">
        <v>351</v>
      </c>
      <c r="D1680">
        <v>2019</v>
      </c>
      <c r="E1680">
        <v>2</v>
      </c>
      <c r="F1680">
        <v>2</v>
      </c>
      <c r="G1680">
        <v>2</v>
      </c>
      <c r="H1680">
        <v>1943.35</v>
      </c>
      <c r="I1680" t="str">
        <f>INDEX(T_NPI_REF[Classification],MATCH(T_PROF[[#This Row],[npi_prof_class_Cd]],T_NPI_REF[Code],0))</f>
        <v>Obstetrics &amp; Gynecology</v>
      </c>
      <c r="J1680">
        <f>INDEX(T_NPI_REF[Specialization],MATCH(T_PROF[[#This Row],[npi_prof_class_Cd]],T_NPI_REF[Code],0))</f>
        <v>0</v>
      </c>
    </row>
    <row r="1681" spans="1:10" x14ac:dyDescent="0.35">
      <c r="A1681">
        <v>1</v>
      </c>
      <c r="B1681">
        <v>1053337618</v>
      </c>
      <c r="C1681" t="s">
        <v>351</v>
      </c>
      <c r="D1681">
        <v>2019</v>
      </c>
      <c r="E1681">
        <v>1</v>
      </c>
      <c r="F1681">
        <v>1</v>
      </c>
      <c r="G1681">
        <v>1</v>
      </c>
      <c r="H1681">
        <v>2668.83</v>
      </c>
      <c r="I1681" t="str">
        <f>INDEX(T_NPI_REF[Classification],MATCH(T_PROF[[#This Row],[npi_prof_class_Cd]],T_NPI_REF[Code],0))</f>
        <v>Obstetrics &amp; Gynecology</v>
      </c>
      <c r="J1681">
        <f>INDEX(T_NPI_REF[Specialization],MATCH(T_PROF[[#This Row],[npi_prof_class_Cd]],T_NPI_REF[Code],0))</f>
        <v>0</v>
      </c>
    </row>
    <row r="1682" spans="1:10" x14ac:dyDescent="0.35">
      <c r="A1682">
        <v>0</v>
      </c>
      <c r="B1682">
        <v>1285690933</v>
      </c>
      <c r="C1682" t="s">
        <v>367</v>
      </c>
      <c r="D1682">
        <v>2020</v>
      </c>
      <c r="E1682">
        <v>7</v>
      </c>
      <c r="F1682">
        <v>7</v>
      </c>
      <c r="G1682">
        <v>7</v>
      </c>
      <c r="H1682">
        <v>4971.3100000000004</v>
      </c>
      <c r="I1682" t="str">
        <f>INDEX(T_NPI_REF[Classification],MATCH(T_PROF[[#This Row],[npi_prof_class_Cd]],T_NPI_REF[Code],0))</f>
        <v>Midwife</v>
      </c>
      <c r="J1682">
        <f>INDEX(T_NPI_REF[Specialization],MATCH(T_PROF[[#This Row],[npi_prof_class_Cd]],T_NPI_REF[Code],0))</f>
        <v>0</v>
      </c>
    </row>
    <row r="1683" spans="1:10" x14ac:dyDescent="0.35">
      <c r="A1683">
        <v>1</v>
      </c>
      <c r="B1683">
        <v>1184994162</v>
      </c>
      <c r="C1683" t="s">
        <v>366</v>
      </c>
      <c r="D1683">
        <v>2021</v>
      </c>
      <c r="E1683">
        <v>7</v>
      </c>
      <c r="F1683">
        <v>7</v>
      </c>
      <c r="G1683">
        <v>7</v>
      </c>
      <c r="H1683">
        <v>9134.0300000000007</v>
      </c>
      <c r="I1683" t="str">
        <f>INDEX(T_NPI_REF[Classification],MATCH(T_PROF[[#This Row],[npi_prof_class_Cd]],T_NPI_REF[Code],0))</f>
        <v>Internal Medicine</v>
      </c>
      <c r="J1683">
        <f>INDEX(T_NPI_REF[Specialization],MATCH(T_PROF[[#This Row],[npi_prof_class_Cd]],T_NPI_REF[Code],0))</f>
        <v>0</v>
      </c>
    </row>
    <row r="1684" spans="1:10" x14ac:dyDescent="0.35">
      <c r="A1684">
        <v>1</v>
      </c>
      <c r="B1684">
        <v>1346493566</v>
      </c>
      <c r="C1684" t="s">
        <v>351</v>
      </c>
      <c r="D1684">
        <v>2019</v>
      </c>
      <c r="E1684">
        <v>1</v>
      </c>
      <c r="F1684">
        <v>1</v>
      </c>
      <c r="G1684">
        <v>1</v>
      </c>
      <c r="H1684">
        <v>1482.34</v>
      </c>
      <c r="I1684" t="str">
        <f>INDEX(T_NPI_REF[Classification],MATCH(T_PROF[[#This Row],[npi_prof_class_Cd]],T_NPI_REF[Code],0))</f>
        <v>Obstetrics &amp; Gynecology</v>
      </c>
      <c r="J1684">
        <f>INDEX(T_NPI_REF[Specialization],MATCH(T_PROF[[#This Row],[npi_prof_class_Cd]],T_NPI_REF[Code],0))</f>
        <v>0</v>
      </c>
    </row>
    <row r="1685" spans="1:10" x14ac:dyDescent="0.35">
      <c r="A1685">
        <v>1</v>
      </c>
      <c r="B1685">
        <v>1790873925</v>
      </c>
      <c r="C1685" t="s">
        <v>351</v>
      </c>
      <c r="D1685">
        <v>2021</v>
      </c>
      <c r="E1685">
        <v>5</v>
      </c>
      <c r="F1685">
        <v>5</v>
      </c>
      <c r="G1685">
        <v>5</v>
      </c>
      <c r="H1685">
        <v>13505.12</v>
      </c>
      <c r="I1685" t="str">
        <f>INDEX(T_NPI_REF[Classification],MATCH(T_PROF[[#This Row],[npi_prof_class_Cd]],T_NPI_REF[Code],0))</f>
        <v>Obstetrics &amp; Gynecology</v>
      </c>
      <c r="J1685">
        <f>INDEX(T_NPI_REF[Specialization],MATCH(T_PROF[[#This Row],[npi_prof_class_Cd]],T_NPI_REF[Code],0))</f>
        <v>0</v>
      </c>
    </row>
    <row r="1686" spans="1:10" x14ac:dyDescent="0.35">
      <c r="A1686">
        <v>1</v>
      </c>
      <c r="B1686">
        <v>1336356039</v>
      </c>
      <c r="C1686" t="s">
        <v>361</v>
      </c>
      <c r="D1686">
        <v>2021</v>
      </c>
      <c r="E1686">
        <v>1</v>
      </c>
      <c r="F1686">
        <v>1</v>
      </c>
      <c r="G1686">
        <v>1</v>
      </c>
      <c r="H1686">
        <v>0</v>
      </c>
      <c r="I1686" t="str">
        <f>INDEX(T_NPI_REF[Classification],MATCH(T_PROF[[#This Row],[npi_prof_class_Cd]],T_NPI_REF[Code],0))</f>
        <v>Family Medicine</v>
      </c>
      <c r="J1686">
        <f>INDEX(T_NPI_REF[Specialization],MATCH(T_PROF[[#This Row],[npi_prof_class_Cd]],T_NPI_REF[Code],0))</f>
        <v>0</v>
      </c>
    </row>
    <row r="1687" spans="1:10" x14ac:dyDescent="0.35">
      <c r="A1687">
        <v>0</v>
      </c>
      <c r="B1687">
        <v>1881600609</v>
      </c>
      <c r="C1687" t="s">
        <v>351</v>
      </c>
      <c r="D1687">
        <v>2019</v>
      </c>
      <c r="E1687">
        <v>1</v>
      </c>
      <c r="F1687">
        <v>1</v>
      </c>
      <c r="G1687">
        <v>1</v>
      </c>
      <c r="H1687">
        <v>452.8</v>
      </c>
      <c r="I1687" t="str">
        <f>INDEX(T_NPI_REF[Classification],MATCH(T_PROF[[#This Row],[npi_prof_class_Cd]],T_NPI_REF[Code],0))</f>
        <v>Obstetrics &amp; Gynecology</v>
      </c>
      <c r="J1687">
        <f>INDEX(T_NPI_REF[Specialization],MATCH(T_PROF[[#This Row],[npi_prof_class_Cd]],T_NPI_REF[Code],0))</f>
        <v>0</v>
      </c>
    </row>
    <row r="1688" spans="1:10" x14ac:dyDescent="0.35">
      <c r="A1688">
        <v>0</v>
      </c>
      <c r="B1688">
        <v>1821245416</v>
      </c>
      <c r="C1688" t="s">
        <v>372</v>
      </c>
      <c r="D1688">
        <v>2021</v>
      </c>
      <c r="E1688">
        <v>1</v>
      </c>
      <c r="F1688">
        <v>1</v>
      </c>
      <c r="G1688">
        <v>1</v>
      </c>
      <c r="H1688">
        <v>1720.75</v>
      </c>
      <c r="I1688" t="str">
        <f>INDEX(T_NPI_REF[Classification],MATCH(T_PROF[[#This Row],[npi_prof_class_Cd]],T_NPI_REF[Code],0))</f>
        <v>Student in an Organized Health Care Education/Training Program</v>
      </c>
      <c r="J1688">
        <f>INDEX(T_NPI_REF[Specialization],MATCH(T_PROF[[#This Row],[npi_prof_class_Cd]],T_NPI_REF[Code],0))</f>
        <v>0</v>
      </c>
    </row>
    <row r="1689" spans="1:10" x14ac:dyDescent="0.35">
      <c r="A1689">
        <v>0</v>
      </c>
      <c r="B1689">
        <v>1841820750</v>
      </c>
      <c r="C1689" t="s">
        <v>367</v>
      </c>
      <c r="D1689">
        <v>2021</v>
      </c>
      <c r="E1689">
        <v>1</v>
      </c>
      <c r="F1689">
        <v>1</v>
      </c>
      <c r="G1689">
        <v>1</v>
      </c>
      <c r="H1689">
        <v>365.66</v>
      </c>
      <c r="I1689" t="str">
        <f>INDEX(T_NPI_REF[Classification],MATCH(T_PROF[[#This Row],[npi_prof_class_Cd]],T_NPI_REF[Code],0))</f>
        <v>Midwife</v>
      </c>
      <c r="J1689">
        <f>INDEX(T_NPI_REF[Specialization],MATCH(T_PROF[[#This Row],[npi_prof_class_Cd]],T_NPI_REF[Code],0))</f>
        <v>0</v>
      </c>
    </row>
    <row r="1690" spans="1:10" x14ac:dyDescent="0.35">
      <c r="A1690">
        <v>1</v>
      </c>
      <c r="B1690">
        <v>1558325043</v>
      </c>
      <c r="C1690" t="s">
        <v>351</v>
      </c>
      <c r="D1690">
        <v>2019</v>
      </c>
      <c r="E1690">
        <v>1</v>
      </c>
      <c r="F1690">
        <v>1</v>
      </c>
      <c r="G1690">
        <v>1</v>
      </c>
      <c r="H1690">
        <v>268.83999999999997</v>
      </c>
      <c r="I1690" t="str">
        <f>INDEX(T_NPI_REF[Classification],MATCH(T_PROF[[#This Row],[npi_prof_class_Cd]],T_NPI_REF[Code],0))</f>
        <v>Obstetrics &amp; Gynecology</v>
      </c>
      <c r="J1690">
        <f>INDEX(T_NPI_REF[Specialization],MATCH(T_PROF[[#This Row],[npi_prof_class_Cd]],T_NPI_REF[Code],0))</f>
        <v>0</v>
      </c>
    </row>
    <row r="1691" spans="1:10" x14ac:dyDescent="0.35">
      <c r="A1691">
        <v>1</v>
      </c>
      <c r="B1691">
        <v>1558325043</v>
      </c>
      <c r="C1691" t="s">
        <v>351</v>
      </c>
      <c r="D1691">
        <v>2020</v>
      </c>
      <c r="E1691">
        <v>1</v>
      </c>
      <c r="F1691">
        <v>1</v>
      </c>
      <c r="G1691">
        <v>1</v>
      </c>
      <c r="H1691">
        <v>2082.0500000000002</v>
      </c>
      <c r="I1691" t="str">
        <f>INDEX(T_NPI_REF[Classification],MATCH(T_PROF[[#This Row],[npi_prof_class_Cd]],T_NPI_REF[Code],0))</f>
        <v>Obstetrics &amp; Gynecology</v>
      </c>
      <c r="J1691">
        <f>INDEX(T_NPI_REF[Specialization],MATCH(T_PROF[[#This Row],[npi_prof_class_Cd]],T_NPI_REF[Code],0))</f>
        <v>0</v>
      </c>
    </row>
    <row r="1692" spans="1:10" x14ac:dyDescent="0.35">
      <c r="A1692">
        <v>1</v>
      </c>
      <c r="B1692">
        <v>1922488618</v>
      </c>
      <c r="C1692" t="s">
        <v>354</v>
      </c>
      <c r="D1692">
        <v>2021</v>
      </c>
      <c r="E1692">
        <v>1</v>
      </c>
      <c r="F1692">
        <v>1</v>
      </c>
      <c r="G1692">
        <v>1</v>
      </c>
      <c r="H1692">
        <v>1280.5</v>
      </c>
      <c r="I1692" t="str">
        <f>INDEX(T_NPI_REF[Classification],MATCH(T_PROF[[#This Row],[npi_prof_class_Cd]],T_NPI_REF[Code],0))</f>
        <v>Obstetrics &amp; Gynecology</v>
      </c>
      <c r="J1692" t="str">
        <f>INDEX(T_NPI_REF[Specialization],MATCH(T_PROF[[#This Row],[npi_prof_class_Cd]],T_NPI_REF[Code],0))</f>
        <v>Obstetrics</v>
      </c>
    </row>
    <row r="1693" spans="1:10" x14ac:dyDescent="0.35">
      <c r="A1693">
        <v>0</v>
      </c>
      <c r="B1693">
        <v>1336177195</v>
      </c>
      <c r="C1693" t="s">
        <v>351</v>
      </c>
      <c r="D1693">
        <v>2019</v>
      </c>
      <c r="E1693">
        <v>3</v>
      </c>
      <c r="F1693">
        <v>3</v>
      </c>
      <c r="G1693">
        <v>3</v>
      </c>
      <c r="H1693">
        <v>1726.41</v>
      </c>
      <c r="I1693" t="str">
        <f>INDEX(T_NPI_REF[Classification],MATCH(T_PROF[[#This Row],[npi_prof_class_Cd]],T_NPI_REF[Code],0))</f>
        <v>Obstetrics &amp; Gynecology</v>
      </c>
      <c r="J1693">
        <f>INDEX(T_NPI_REF[Specialization],MATCH(T_PROF[[#This Row],[npi_prof_class_Cd]],T_NPI_REF[Code],0))</f>
        <v>0</v>
      </c>
    </row>
    <row r="1694" spans="1:10" x14ac:dyDescent="0.35">
      <c r="A1694">
        <v>1</v>
      </c>
      <c r="B1694">
        <v>1194748830</v>
      </c>
      <c r="C1694" t="s">
        <v>354</v>
      </c>
      <c r="D1694">
        <v>2020</v>
      </c>
      <c r="E1694">
        <v>2</v>
      </c>
      <c r="F1694">
        <v>2</v>
      </c>
      <c r="G1694">
        <v>1</v>
      </c>
      <c r="H1694">
        <v>0</v>
      </c>
      <c r="I1694" t="str">
        <f>INDEX(T_NPI_REF[Classification],MATCH(T_PROF[[#This Row],[npi_prof_class_Cd]],T_NPI_REF[Code],0))</f>
        <v>Obstetrics &amp; Gynecology</v>
      </c>
      <c r="J1694" t="str">
        <f>INDEX(T_NPI_REF[Specialization],MATCH(T_PROF[[#This Row],[npi_prof_class_Cd]],T_NPI_REF[Code],0))</f>
        <v>Obstetrics</v>
      </c>
    </row>
    <row r="1695" spans="1:10" x14ac:dyDescent="0.35">
      <c r="A1695">
        <v>1</v>
      </c>
      <c r="B1695">
        <v>1881653509</v>
      </c>
      <c r="C1695" t="s">
        <v>352</v>
      </c>
      <c r="D1695">
        <v>2020</v>
      </c>
      <c r="E1695">
        <v>31</v>
      </c>
      <c r="F1695">
        <v>31</v>
      </c>
      <c r="G1695">
        <v>31</v>
      </c>
      <c r="H1695">
        <v>102800</v>
      </c>
      <c r="I1695" t="str">
        <f>INDEX(T_NPI_REF[Classification],MATCH(T_PROF[[#This Row],[npi_prof_class_Cd]],T_NPI_REF[Code],0))</f>
        <v>Specialist</v>
      </c>
      <c r="J1695">
        <f>INDEX(T_NPI_REF[Specialization],MATCH(T_PROF[[#This Row],[npi_prof_class_Cd]],T_NPI_REF[Code],0))</f>
        <v>0</v>
      </c>
    </row>
    <row r="1696" spans="1:10" x14ac:dyDescent="0.35">
      <c r="A1696">
        <v>1</v>
      </c>
      <c r="B1696">
        <v>1023530532</v>
      </c>
      <c r="C1696" t="s">
        <v>378</v>
      </c>
      <c r="D1696">
        <v>2020</v>
      </c>
      <c r="E1696">
        <v>9</v>
      </c>
      <c r="F1696">
        <v>9</v>
      </c>
      <c r="G1696">
        <v>9</v>
      </c>
      <c r="H1696">
        <v>24339.61</v>
      </c>
      <c r="I1696" t="str">
        <f>INDEX(T_NPI_REF[Classification],MATCH(T_PROF[[#This Row],[npi_prof_class_Cd]],T_NPI_REF[Code],0))</f>
        <v>Psychologist</v>
      </c>
      <c r="J1696">
        <f>INDEX(T_NPI_REF[Specialization],MATCH(T_PROF[[#This Row],[npi_prof_class_Cd]],T_NPI_REF[Code],0))</f>
        <v>0</v>
      </c>
    </row>
    <row r="1697" spans="1:10" x14ac:dyDescent="0.35">
      <c r="A1697">
        <v>0</v>
      </c>
      <c r="B1697">
        <v>1407303415</v>
      </c>
      <c r="C1697" t="s">
        <v>367</v>
      </c>
      <c r="D1697">
        <v>2021</v>
      </c>
      <c r="E1697">
        <v>1</v>
      </c>
      <c r="F1697">
        <v>1</v>
      </c>
      <c r="G1697">
        <v>1</v>
      </c>
      <c r="H1697">
        <v>1462.64</v>
      </c>
      <c r="I1697" t="str">
        <f>INDEX(T_NPI_REF[Classification],MATCH(T_PROF[[#This Row],[npi_prof_class_Cd]],T_NPI_REF[Code],0))</f>
        <v>Midwife</v>
      </c>
      <c r="J1697">
        <f>INDEX(T_NPI_REF[Specialization],MATCH(T_PROF[[#This Row],[npi_prof_class_Cd]],T_NPI_REF[Code],0))</f>
        <v>0</v>
      </c>
    </row>
    <row r="1698" spans="1:10" x14ac:dyDescent="0.35">
      <c r="A1698">
        <v>0</v>
      </c>
      <c r="B1698">
        <v>1043201957</v>
      </c>
      <c r="C1698" t="s">
        <v>351</v>
      </c>
      <c r="D1698">
        <v>2019</v>
      </c>
      <c r="E1698">
        <v>1</v>
      </c>
      <c r="F1698">
        <v>1</v>
      </c>
      <c r="G1698">
        <v>1</v>
      </c>
      <c r="H1698">
        <v>0</v>
      </c>
      <c r="I1698" t="str">
        <f>INDEX(T_NPI_REF[Classification],MATCH(T_PROF[[#This Row],[npi_prof_class_Cd]],T_NPI_REF[Code],0))</f>
        <v>Obstetrics &amp; Gynecology</v>
      </c>
      <c r="J1698">
        <f>INDEX(T_NPI_REF[Specialization],MATCH(T_PROF[[#This Row],[npi_prof_class_Cd]],T_NPI_REF[Code],0))</f>
        <v>0</v>
      </c>
    </row>
    <row r="1699" spans="1:10" x14ac:dyDescent="0.35">
      <c r="A1699">
        <v>1</v>
      </c>
      <c r="B1699">
        <v>1548293954</v>
      </c>
      <c r="C1699" t="s">
        <v>353</v>
      </c>
      <c r="D1699">
        <v>2021</v>
      </c>
      <c r="E1699">
        <v>2</v>
      </c>
      <c r="F1699">
        <v>2</v>
      </c>
      <c r="G1699">
        <v>2</v>
      </c>
      <c r="H1699">
        <v>3441.5</v>
      </c>
      <c r="I1699" t="str">
        <f>INDEX(T_NPI_REF[Classification],MATCH(T_PROF[[#This Row],[npi_prof_class_Cd]],T_NPI_REF[Code],0))</f>
        <v>General Acute Care Hospital</v>
      </c>
      <c r="J1699">
        <f>INDEX(T_NPI_REF[Specialization],MATCH(T_PROF[[#This Row],[npi_prof_class_Cd]],T_NPI_REF[Code],0))</f>
        <v>0</v>
      </c>
    </row>
    <row r="1700" spans="1:10" x14ac:dyDescent="0.35">
      <c r="A1700">
        <v>1</v>
      </c>
      <c r="B1700">
        <v>1497701106</v>
      </c>
      <c r="C1700" t="s">
        <v>353</v>
      </c>
      <c r="D1700">
        <v>2019</v>
      </c>
      <c r="E1700">
        <v>115</v>
      </c>
      <c r="F1700">
        <v>115</v>
      </c>
      <c r="G1700">
        <v>115</v>
      </c>
      <c r="H1700">
        <v>222534.71</v>
      </c>
      <c r="I1700" t="str">
        <f>INDEX(T_NPI_REF[Classification],MATCH(T_PROF[[#This Row],[npi_prof_class_Cd]],T_NPI_REF[Code],0))</f>
        <v>General Acute Care Hospital</v>
      </c>
      <c r="J1700">
        <f>INDEX(T_NPI_REF[Specialization],MATCH(T_PROF[[#This Row],[npi_prof_class_Cd]],T_NPI_REF[Code],0))</f>
        <v>0</v>
      </c>
    </row>
    <row r="1701" spans="1:10" x14ac:dyDescent="0.35">
      <c r="A1701">
        <v>1</v>
      </c>
      <c r="B1701">
        <v>1154589083</v>
      </c>
      <c r="C1701" t="s">
        <v>363</v>
      </c>
      <c r="D1701">
        <v>2019</v>
      </c>
      <c r="E1701">
        <v>15</v>
      </c>
      <c r="F1701">
        <v>15</v>
      </c>
      <c r="G1701">
        <v>15</v>
      </c>
      <c r="H1701">
        <v>26405.27</v>
      </c>
      <c r="I1701" t="str">
        <f>INDEX(T_NPI_REF[Classification],MATCH(T_PROF[[#This Row],[npi_prof_class_Cd]],T_NPI_REF[Code],0))</f>
        <v>Clinic/Center</v>
      </c>
      <c r="J1701" t="str">
        <f>INDEX(T_NPI_REF[Specialization],MATCH(T_PROF[[#This Row],[npi_prof_class_Cd]],T_NPI_REF[Code],0))</f>
        <v>Federally Qualified Health Center (FQHC)</v>
      </c>
    </row>
    <row r="1702" spans="1:10" x14ac:dyDescent="0.35">
      <c r="A1702">
        <v>1</v>
      </c>
      <c r="B1702">
        <v>1386720720</v>
      </c>
      <c r="C1702" t="s">
        <v>351</v>
      </c>
      <c r="D1702">
        <v>2020</v>
      </c>
      <c r="E1702">
        <v>11</v>
      </c>
      <c r="F1702">
        <v>11</v>
      </c>
      <c r="G1702">
        <v>11</v>
      </c>
      <c r="H1702">
        <v>20984.91</v>
      </c>
      <c r="I1702" t="str">
        <f>INDEX(T_NPI_REF[Classification],MATCH(T_PROF[[#This Row],[npi_prof_class_Cd]],T_NPI_REF[Code],0))</f>
        <v>Obstetrics &amp; Gynecology</v>
      </c>
      <c r="J1702">
        <f>INDEX(T_NPI_REF[Specialization],MATCH(T_PROF[[#This Row],[npi_prof_class_Cd]],T_NPI_REF[Code],0))</f>
        <v>0</v>
      </c>
    </row>
    <row r="1703" spans="1:10" x14ac:dyDescent="0.35">
      <c r="A1703">
        <v>0</v>
      </c>
      <c r="B1703">
        <v>1508934134</v>
      </c>
      <c r="C1703" t="s">
        <v>367</v>
      </c>
      <c r="D1703">
        <v>2019</v>
      </c>
      <c r="E1703">
        <v>1</v>
      </c>
      <c r="F1703">
        <v>1</v>
      </c>
      <c r="G1703">
        <v>1</v>
      </c>
      <c r="H1703">
        <v>1462.64</v>
      </c>
      <c r="I1703" t="str">
        <f>INDEX(T_NPI_REF[Classification],MATCH(T_PROF[[#This Row],[npi_prof_class_Cd]],T_NPI_REF[Code],0))</f>
        <v>Midwife</v>
      </c>
      <c r="J1703">
        <f>INDEX(T_NPI_REF[Specialization],MATCH(T_PROF[[#This Row],[npi_prof_class_Cd]],T_NPI_REF[Code],0))</f>
        <v>0</v>
      </c>
    </row>
    <row r="1704" spans="1:10" x14ac:dyDescent="0.35">
      <c r="A1704">
        <v>1</v>
      </c>
      <c r="B1704">
        <v>1235337478</v>
      </c>
      <c r="C1704" t="s">
        <v>351</v>
      </c>
      <c r="D1704">
        <v>2021</v>
      </c>
      <c r="E1704">
        <v>1</v>
      </c>
      <c r="F1704">
        <v>1</v>
      </c>
      <c r="G1704">
        <v>1</v>
      </c>
      <c r="H1704">
        <v>0</v>
      </c>
      <c r="I1704" t="str">
        <f>INDEX(T_NPI_REF[Classification],MATCH(T_PROF[[#This Row],[npi_prof_class_Cd]],T_NPI_REF[Code],0))</f>
        <v>Obstetrics &amp; Gynecology</v>
      </c>
      <c r="J1704">
        <f>INDEX(T_NPI_REF[Specialization],MATCH(T_PROF[[#This Row],[npi_prof_class_Cd]],T_NPI_REF[Code],0))</f>
        <v>0</v>
      </c>
    </row>
    <row r="1705" spans="1:10" x14ac:dyDescent="0.35">
      <c r="A1705">
        <v>1</v>
      </c>
      <c r="B1705">
        <v>1063557189</v>
      </c>
      <c r="C1705" t="s">
        <v>361</v>
      </c>
      <c r="D1705">
        <v>2020</v>
      </c>
      <c r="E1705">
        <v>16</v>
      </c>
      <c r="F1705">
        <v>16</v>
      </c>
      <c r="G1705">
        <v>16</v>
      </c>
      <c r="H1705">
        <v>23844.46</v>
      </c>
      <c r="I1705" t="str">
        <f>INDEX(T_NPI_REF[Classification],MATCH(T_PROF[[#This Row],[npi_prof_class_Cd]],T_NPI_REF[Code],0))</f>
        <v>Family Medicine</v>
      </c>
      <c r="J1705">
        <f>INDEX(T_NPI_REF[Specialization],MATCH(T_PROF[[#This Row],[npi_prof_class_Cd]],T_NPI_REF[Code],0))</f>
        <v>0</v>
      </c>
    </row>
    <row r="1706" spans="1:10" x14ac:dyDescent="0.35">
      <c r="A1706">
        <v>1</v>
      </c>
      <c r="B1706">
        <v>1417183963</v>
      </c>
      <c r="C1706" t="s">
        <v>376</v>
      </c>
      <c r="D1706">
        <v>2019</v>
      </c>
      <c r="E1706">
        <v>105</v>
      </c>
      <c r="F1706">
        <v>105</v>
      </c>
      <c r="G1706">
        <v>101</v>
      </c>
      <c r="H1706">
        <v>236925</v>
      </c>
      <c r="I1706" t="str">
        <f>INDEX(T_NPI_REF[Classification],MATCH(T_PROF[[#This Row],[npi_prof_class_Cd]],T_NPI_REF[Code],0))</f>
        <v>Surgery</v>
      </c>
      <c r="J1706">
        <f>INDEX(T_NPI_REF[Specialization],MATCH(T_PROF[[#This Row],[npi_prof_class_Cd]],T_NPI_REF[Code],0))</f>
        <v>0</v>
      </c>
    </row>
    <row r="1707" spans="1:10" x14ac:dyDescent="0.35">
      <c r="A1707">
        <v>1</v>
      </c>
      <c r="B1707">
        <v>1376600304</v>
      </c>
      <c r="C1707" t="s">
        <v>362</v>
      </c>
      <c r="D1707">
        <v>2020</v>
      </c>
      <c r="E1707">
        <v>1</v>
      </c>
      <c r="F1707">
        <v>1</v>
      </c>
      <c r="G1707">
        <v>1</v>
      </c>
      <c r="H1707">
        <v>749.13</v>
      </c>
      <c r="I1707" t="str">
        <f>INDEX(T_NPI_REF[Classification],MATCH(T_PROF[[#This Row],[npi_prof_class_Cd]],T_NPI_REF[Code],0))</f>
        <v>General Practice</v>
      </c>
      <c r="J1707">
        <f>INDEX(T_NPI_REF[Specialization],MATCH(T_PROF[[#This Row],[npi_prof_class_Cd]],T_NPI_REF[Code],0))</f>
        <v>0</v>
      </c>
    </row>
    <row r="1708" spans="1:10" x14ac:dyDescent="0.35">
      <c r="A1708">
        <v>1</v>
      </c>
      <c r="B1708">
        <v>1154687572</v>
      </c>
      <c r="C1708" t="s">
        <v>372</v>
      </c>
      <c r="D1708">
        <v>2019</v>
      </c>
      <c r="E1708">
        <v>24</v>
      </c>
      <c r="F1708">
        <v>24</v>
      </c>
      <c r="G1708">
        <v>24</v>
      </c>
      <c r="H1708">
        <v>62220.75</v>
      </c>
      <c r="I1708" t="str">
        <f>INDEX(T_NPI_REF[Classification],MATCH(T_PROF[[#This Row],[npi_prof_class_Cd]],T_NPI_REF[Code],0))</f>
        <v>Student in an Organized Health Care Education/Training Program</v>
      </c>
      <c r="J1708">
        <f>INDEX(T_NPI_REF[Specialization],MATCH(T_PROF[[#This Row],[npi_prof_class_Cd]],T_NPI_REF[Code],0))</f>
        <v>0</v>
      </c>
    </row>
    <row r="1709" spans="1:10" x14ac:dyDescent="0.35">
      <c r="A1709">
        <v>0</v>
      </c>
      <c r="B1709">
        <v>1174597967</v>
      </c>
      <c r="C1709" t="s">
        <v>352</v>
      </c>
      <c r="D1709">
        <v>2021</v>
      </c>
      <c r="E1709">
        <v>1</v>
      </c>
      <c r="F1709">
        <v>1</v>
      </c>
      <c r="G1709">
        <v>1</v>
      </c>
      <c r="H1709">
        <v>1720.75</v>
      </c>
      <c r="I1709" t="str">
        <f>INDEX(T_NPI_REF[Classification],MATCH(T_PROF[[#This Row],[npi_prof_class_Cd]],T_NPI_REF[Code],0))</f>
        <v>Specialist</v>
      </c>
      <c r="J1709">
        <f>INDEX(T_NPI_REF[Specialization],MATCH(T_PROF[[#This Row],[npi_prof_class_Cd]],T_NPI_REF[Code],0))</f>
        <v>0</v>
      </c>
    </row>
    <row r="1710" spans="1:10" x14ac:dyDescent="0.35">
      <c r="A1710">
        <v>0</v>
      </c>
      <c r="B1710">
        <v>1144217134</v>
      </c>
      <c r="C1710" t="s">
        <v>357</v>
      </c>
      <c r="D1710">
        <v>2019</v>
      </c>
      <c r="E1710">
        <v>1</v>
      </c>
      <c r="F1710">
        <v>1</v>
      </c>
      <c r="G1710">
        <v>1</v>
      </c>
      <c r="H1710">
        <v>0</v>
      </c>
      <c r="I1710" t="str">
        <f>INDEX(T_NPI_REF[Classification],MATCH(T_PROF[[#This Row],[npi_prof_class_Cd]],T_NPI_REF[Code],0))</f>
        <v>Advanced Practice Midwife</v>
      </c>
      <c r="J1710">
        <f>INDEX(T_NPI_REF[Specialization],MATCH(T_PROF[[#This Row],[npi_prof_class_Cd]],T_NPI_REF[Code],0))</f>
        <v>0</v>
      </c>
    </row>
    <row r="1711" spans="1:10" x14ac:dyDescent="0.35">
      <c r="A1711">
        <v>0</v>
      </c>
      <c r="B1711">
        <v>1700166568</v>
      </c>
      <c r="C1711" t="s">
        <v>367</v>
      </c>
      <c r="D1711">
        <v>2019</v>
      </c>
      <c r="E1711">
        <v>1</v>
      </c>
      <c r="F1711">
        <v>1</v>
      </c>
      <c r="G1711">
        <v>1</v>
      </c>
      <c r="H1711">
        <v>371.24</v>
      </c>
      <c r="I1711" t="str">
        <f>INDEX(T_NPI_REF[Classification],MATCH(T_PROF[[#This Row],[npi_prof_class_Cd]],T_NPI_REF[Code],0))</f>
        <v>Midwife</v>
      </c>
      <c r="J1711">
        <f>INDEX(T_NPI_REF[Specialization],MATCH(T_PROF[[#This Row],[npi_prof_class_Cd]],T_NPI_REF[Code],0))</f>
        <v>0</v>
      </c>
    </row>
    <row r="1712" spans="1:10" x14ac:dyDescent="0.35">
      <c r="A1712">
        <v>0</v>
      </c>
      <c r="B1712">
        <v>1578550596</v>
      </c>
      <c r="C1712" t="s">
        <v>351</v>
      </c>
      <c r="D1712">
        <v>2021</v>
      </c>
      <c r="E1712">
        <v>1</v>
      </c>
      <c r="F1712">
        <v>1</v>
      </c>
      <c r="G1712">
        <v>1</v>
      </c>
      <c r="H1712">
        <v>1720.75</v>
      </c>
      <c r="I1712" t="str">
        <f>INDEX(T_NPI_REF[Classification],MATCH(T_PROF[[#This Row],[npi_prof_class_Cd]],T_NPI_REF[Code],0))</f>
        <v>Obstetrics &amp; Gynecology</v>
      </c>
      <c r="J1712">
        <f>INDEX(T_NPI_REF[Specialization],MATCH(T_PROF[[#This Row],[npi_prof_class_Cd]],T_NPI_REF[Code],0))</f>
        <v>0</v>
      </c>
    </row>
    <row r="1713" spans="1:10" x14ac:dyDescent="0.35">
      <c r="A1713">
        <v>1</v>
      </c>
      <c r="B1713">
        <v>1982094827</v>
      </c>
      <c r="C1713" t="s">
        <v>351</v>
      </c>
      <c r="D1713">
        <v>2019</v>
      </c>
      <c r="E1713">
        <v>18</v>
      </c>
      <c r="F1713">
        <v>18</v>
      </c>
      <c r="G1713">
        <v>18</v>
      </c>
      <c r="H1713">
        <v>30562.47</v>
      </c>
      <c r="I1713" t="str">
        <f>INDEX(T_NPI_REF[Classification],MATCH(T_PROF[[#This Row],[npi_prof_class_Cd]],T_NPI_REF[Code],0))</f>
        <v>Obstetrics &amp; Gynecology</v>
      </c>
      <c r="J1713">
        <f>INDEX(T_NPI_REF[Specialization],MATCH(T_PROF[[#This Row],[npi_prof_class_Cd]],T_NPI_REF[Code],0))</f>
        <v>0</v>
      </c>
    </row>
    <row r="1714" spans="1:10" x14ac:dyDescent="0.35">
      <c r="A1714">
        <v>1</v>
      </c>
      <c r="B1714">
        <v>1124060595</v>
      </c>
      <c r="C1714" t="s">
        <v>352</v>
      </c>
      <c r="D1714">
        <v>2021</v>
      </c>
      <c r="E1714">
        <v>10</v>
      </c>
      <c r="F1714">
        <v>10</v>
      </c>
      <c r="G1714">
        <v>10</v>
      </c>
      <c r="H1714">
        <v>22914.39</v>
      </c>
      <c r="I1714" t="str">
        <f>INDEX(T_NPI_REF[Classification],MATCH(T_PROF[[#This Row],[npi_prof_class_Cd]],T_NPI_REF[Code],0))</f>
        <v>Specialist</v>
      </c>
      <c r="J1714">
        <f>INDEX(T_NPI_REF[Specialization],MATCH(T_PROF[[#This Row],[npi_prof_class_Cd]],T_NPI_REF[Code],0))</f>
        <v>0</v>
      </c>
    </row>
    <row r="1715" spans="1:10" x14ac:dyDescent="0.35">
      <c r="A1715">
        <v>1</v>
      </c>
      <c r="B1715">
        <v>1629261557</v>
      </c>
      <c r="C1715" t="s">
        <v>367</v>
      </c>
      <c r="D1715">
        <v>2021</v>
      </c>
      <c r="E1715">
        <v>2</v>
      </c>
      <c r="F1715">
        <v>2</v>
      </c>
      <c r="G1715">
        <v>2</v>
      </c>
      <c r="H1715">
        <v>8800</v>
      </c>
      <c r="I1715" t="str">
        <f>INDEX(T_NPI_REF[Classification],MATCH(T_PROF[[#This Row],[npi_prof_class_Cd]],T_NPI_REF[Code],0))</f>
        <v>Midwife</v>
      </c>
      <c r="J1715">
        <f>INDEX(T_NPI_REF[Specialization],MATCH(T_PROF[[#This Row],[npi_prof_class_Cd]],T_NPI_REF[Code],0))</f>
        <v>0</v>
      </c>
    </row>
    <row r="1716" spans="1:10" x14ac:dyDescent="0.35">
      <c r="A1716">
        <v>0</v>
      </c>
      <c r="B1716">
        <v>1114164696</v>
      </c>
      <c r="C1716" t="s">
        <v>351</v>
      </c>
      <c r="D1716">
        <v>2020</v>
      </c>
      <c r="E1716">
        <v>1</v>
      </c>
      <c r="F1716">
        <v>1</v>
      </c>
      <c r="G1716">
        <v>1</v>
      </c>
      <c r="H1716">
        <v>0</v>
      </c>
      <c r="I1716" t="str">
        <f>INDEX(T_NPI_REF[Classification],MATCH(T_PROF[[#This Row],[npi_prof_class_Cd]],T_NPI_REF[Code],0))</f>
        <v>Obstetrics &amp; Gynecology</v>
      </c>
      <c r="J1716">
        <f>INDEX(T_NPI_REF[Specialization],MATCH(T_PROF[[#This Row],[npi_prof_class_Cd]],T_NPI_REF[Code],0))</f>
        <v>0</v>
      </c>
    </row>
    <row r="1717" spans="1:10" x14ac:dyDescent="0.35">
      <c r="A1717">
        <v>0</v>
      </c>
      <c r="B1717">
        <v>1912237355</v>
      </c>
      <c r="C1717" t="s">
        <v>351</v>
      </c>
      <c r="D1717">
        <v>2020</v>
      </c>
      <c r="E1717">
        <v>4</v>
      </c>
      <c r="F1717">
        <v>4</v>
      </c>
      <c r="G1717">
        <v>4</v>
      </c>
      <c r="H1717">
        <v>5218.63</v>
      </c>
      <c r="I1717" t="str">
        <f>INDEX(T_NPI_REF[Classification],MATCH(T_PROF[[#This Row],[npi_prof_class_Cd]],T_NPI_REF[Code],0))</f>
        <v>Obstetrics &amp; Gynecology</v>
      </c>
      <c r="J1717">
        <f>INDEX(T_NPI_REF[Specialization],MATCH(T_PROF[[#This Row],[npi_prof_class_Cd]],T_NPI_REF[Code],0))</f>
        <v>0</v>
      </c>
    </row>
    <row r="1718" spans="1:10" x14ac:dyDescent="0.35">
      <c r="A1718">
        <v>1</v>
      </c>
      <c r="B1718">
        <v>1336369859</v>
      </c>
      <c r="C1718" t="s">
        <v>351</v>
      </c>
      <c r="D1718">
        <v>2021</v>
      </c>
      <c r="E1718">
        <v>211</v>
      </c>
      <c r="F1718">
        <v>211</v>
      </c>
      <c r="G1718">
        <v>211</v>
      </c>
      <c r="H1718">
        <v>585640.75</v>
      </c>
      <c r="I1718" t="str">
        <f>INDEX(T_NPI_REF[Classification],MATCH(T_PROF[[#This Row],[npi_prof_class_Cd]],T_NPI_REF[Code],0))</f>
        <v>Obstetrics &amp; Gynecology</v>
      </c>
      <c r="J1718">
        <f>INDEX(T_NPI_REF[Specialization],MATCH(T_PROF[[#This Row],[npi_prof_class_Cd]],T_NPI_REF[Code],0))</f>
        <v>0</v>
      </c>
    </row>
    <row r="1719" spans="1:10" x14ac:dyDescent="0.35">
      <c r="A1719">
        <v>1</v>
      </c>
      <c r="B1719">
        <v>1336145168</v>
      </c>
      <c r="C1719" t="s">
        <v>380</v>
      </c>
      <c r="D1719">
        <v>2019</v>
      </c>
      <c r="E1719">
        <v>1</v>
      </c>
      <c r="F1719">
        <v>1</v>
      </c>
      <c r="G1719">
        <v>1</v>
      </c>
      <c r="H1719">
        <v>2028.77</v>
      </c>
      <c r="I1719" t="str">
        <f>INDEX(T_NPI_REF[Classification],MATCH(T_PROF[[#This Row],[npi_prof_class_Cd]],T_NPI_REF[Code],0))</f>
        <v>General Acute Care Hospital</v>
      </c>
      <c r="J1719" t="str">
        <f>INDEX(T_NPI_REF[Specialization],MATCH(T_PROF[[#This Row],[npi_prof_class_Cd]],T_NPI_REF[Code],0))</f>
        <v>Rural</v>
      </c>
    </row>
    <row r="1720" spans="1:10" x14ac:dyDescent="0.35">
      <c r="A1720">
        <v>1</v>
      </c>
      <c r="B1720">
        <v>1508866096</v>
      </c>
      <c r="C1720" t="s">
        <v>351</v>
      </c>
      <c r="D1720">
        <v>2020</v>
      </c>
      <c r="E1720">
        <v>5</v>
      </c>
      <c r="F1720">
        <v>5</v>
      </c>
      <c r="G1720">
        <v>5</v>
      </c>
      <c r="H1720">
        <v>17395</v>
      </c>
      <c r="I1720" t="str">
        <f>INDEX(T_NPI_REF[Classification],MATCH(T_PROF[[#This Row],[npi_prof_class_Cd]],T_NPI_REF[Code],0))</f>
        <v>Obstetrics &amp; Gynecology</v>
      </c>
      <c r="J1720">
        <f>INDEX(T_NPI_REF[Specialization],MATCH(T_PROF[[#This Row],[npi_prof_class_Cd]],T_NPI_REF[Code],0))</f>
        <v>0</v>
      </c>
    </row>
    <row r="1721" spans="1:10" x14ac:dyDescent="0.35">
      <c r="A1721">
        <v>0</v>
      </c>
      <c r="B1721">
        <v>1003322025</v>
      </c>
      <c r="C1721" t="s">
        <v>357</v>
      </c>
      <c r="D1721">
        <v>2020</v>
      </c>
      <c r="E1721">
        <v>1</v>
      </c>
      <c r="F1721">
        <v>1</v>
      </c>
      <c r="G1721">
        <v>1</v>
      </c>
      <c r="H1721">
        <v>1071.31</v>
      </c>
      <c r="I1721" t="str">
        <f>INDEX(T_NPI_REF[Classification],MATCH(T_PROF[[#This Row],[npi_prof_class_Cd]],T_NPI_REF[Code],0))</f>
        <v>Advanced Practice Midwife</v>
      </c>
      <c r="J1721">
        <f>INDEX(T_NPI_REF[Specialization],MATCH(T_PROF[[#This Row],[npi_prof_class_Cd]],T_NPI_REF[Code],0))</f>
        <v>0</v>
      </c>
    </row>
    <row r="1722" spans="1:10" x14ac:dyDescent="0.35">
      <c r="A1722">
        <v>1</v>
      </c>
      <c r="B1722">
        <v>1902891781</v>
      </c>
      <c r="C1722" t="s">
        <v>361</v>
      </c>
      <c r="D1722">
        <v>2019</v>
      </c>
      <c r="E1722">
        <v>14</v>
      </c>
      <c r="F1722">
        <v>14</v>
      </c>
      <c r="G1722">
        <v>14</v>
      </c>
      <c r="H1722">
        <v>28781.08</v>
      </c>
      <c r="I1722" t="str">
        <f>INDEX(T_NPI_REF[Classification],MATCH(T_PROF[[#This Row],[npi_prof_class_Cd]],T_NPI_REF[Code],0))</f>
        <v>Family Medicine</v>
      </c>
      <c r="J1722">
        <f>INDEX(T_NPI_REF[Specialization],MATCH(T_PROF[[#This Row],[npi_prof_class_Cd]],T_NPI_REF[Code],0))</f>
        <v>0</v>
      </c>
    </row>
    <row r="1723" spans="1:10" x14ac:dyDescent="0.35">
      <c r="A1723">
        <v>1</v>
      </c>
      <c r="B1723">
        <v>1588744585</v>
      </c>
      <c r="C1723" t="s">
        <v>356</v>
      </c>
      <c r="D1723">
        <v>2021</v>
      </c>
      <c r="E1723">
        <v>19</v>
      </c>
      <c r="F1723">
        <v>19</v>
      </c>
      <c r="G1723">
        <v>19</v>
      </c>
      <c r="H1723">
        <v>39015.360000000001</v>
      </c>
      <c r="I1723" t="str">
        <f>INDEX(T_NPI_REF[Classification],MATCH(T_PROF[[#This Row],[npi_prof_class_Cd]],T_NPI_REF[Code],0))</f>
        <v>Obstetrics &amp; Gynecology</v>
      </c>
      <c r="J1723" t="str">
        <f>INDEX(T_NPI_REF[Specialization],MATCH(T_PROF[[#This Row],[npi_prof_class_Cd]],T_NPI_REF[Code],0))</f>
        <v>Maternal &amp; Fetal Medicine</v>
      </c>
    </row>
    <row r="1724" spans="1:10" x14ac:dyDescent="0.35">
      <c r="A1724">
        <v>1</v>
      </c>
      <c r="B1724">
        <v>1033204524</v>
      </c>
      <c r="C1724" t="s">
        <v>351</v>
      </c>
      <c r="D1724">
        <v>2019</v>
      </c>
      <c r="E1724">
        <v>6</v>
      </c>
      <c r="F1724">
        <v>6</v>
      </c>
      <c r="G1724">
        <v>6</v>
      </c>
      <c r="H1724">
        <v>12716.25</v>
      </c>
      <c r="I1724" t="str">
        <f>INDEX(T_NPI_REF[Classification],MATCH(T_PROF[[#This Row],[npi_prof_class_Cd]],T_NPI_REF[Code],0))</f>
        <v>Obstetrics &amp; Gynecology</v>
      </c>
      <c r="J1724">
        <f>INDEX(T_NPI_REF[Specialization],MATCH(T_PROF[[#This Row],[npi_prof_class_Cd]],T_NPI_REF[Code],0))</f>
        <v>0</v>
      </c>
    </row>
    <row r="1725" spans="1:10" x14ac:dyDescent="0.35">
      <c r="A1725">
        <v>1</v>
      </c>
      <c r="B1725">
        <v>1427007046</v>
      </c>
      <c r="C1725" t="s">
        <v>353</v>
      </c>
      <c r="D1725">
        <v>2019</v>
      </c>
      <c r="E1725">
        <v>2</v>
      </c>
      <c r="F1725">
        <v>2</v>
      </c>
      <c r="G1725">
        <v>2</v>
      </c>
      <c r="H1725">
        <v>3246.04</v>
      </c>
      <c r="I1725" t="str">
        <f>INDEX(T_NPI_REF[Classification],MATCH(T_PROF[[#This Row],[npi_prof_class_Cd]],T_NPI_REF[Code],0))</f>
        <v>General Acute Care Hospital</v>
      </c>
      <c r="J1725">
        <f>INDEX(T_NPI_REF[Specialization],MATCH(T_PROF[[#This Row],[npi_prof_class_Cd]],T_NPI_REF[Code],0))</f>
        <v>0</v>
      </c>
    </row>
    <row r="1726" spans="1:10" x14ac:dyDescent="0.35">
      <c r="A1726">
        <v>0</v>
      </c>
      <c r="B1726">
        <v>1346416559</v>
      </c>
      <c r="C1726" t="s">
        <v>351</v>
      </c>
      <c r="D1726">
        <v>2019</v>
      </c>
      <c r="E1726">
        <v>3</v>
      </c>
      <c r="F1726">
        <v>3</v>
      </c>
      <c r="G1726">
        <v>3</v>
      </c>
      <c r="H1726">
        <v>475.45</v>
      </c>
      <c r="I1726" t="str">
        <f>INDEX(T_NPI_REF[Classification],MATCH(T_PROF[[#This Row],[npi_prof_class_Cd]],T_NPI_REF[Code],0))</f>
        <v>Obstetrics &amp; Gynecology</v>
      </c>
      <c r="J1726">
        <f>INDEX(T_NPI_REF[Specialization],MATCH(T_PROF[[#This Row],[npi_prof_class_Cd]],T_NPI_REF[Code],0))</f>
        <v>0</v>
      </c>
    </row>
    <row r="1727" spans="1:10" x14ac:dyDescent="0.35">
      <c r="A1727">
        <v>0</v>
      </c>
      <c r="B1727">
        <v>1053488247</v>
      </c>
      <c r="C1727" t="s">
        <v>351</v>
      </c>
      <c r="D1727">
        <v>2021</v>
      </c>
      <c r="E1727">
        <v>1</v>
      </c>
      <c r="F1727">
        <v>1</v>
      </c>
      <c r="G1727">
        <v>1</v>
      </c>
      <c r="H1727">
        <v>1720.75</v>
      </c>
      <c r="I1727" t="str">
        <f>INDEX(T_NPI_REF[Classification],MATCH(T_PROF[[#This Row],[npi_prof_class_Cd]],T_NPI_REF[Code],0))</f>
        <v>Obstetrics &amp; Gynecology</v>
      </c>
      <c r="J1727">
        <f>INDEX(T_NPI_REF[Specialization],MATCH(T_PROF[[#This Row],[npi_prof_class_Cd]],T_NPI_REF[Code],0))</f>
        <v>0</v>
      </c>
    </row>
    <row r="1728" spans="1:10" x14ac:dyDescent="0.35">
      <c r="A1728">
        <v>0</v>
      </c>
      <c r="B1728">
        <v>1881665271</v>
      </c>
      <c r="C1728" t="s">
        <v>351</v>
      </c>
      <c r="D1728">
        <v>2019</v>
      </c>
      <c r="E1728">
        <v>1</v>
      </c>
      <c r="F1728">
        <v>1</v>
      </c>
      <c r="G1728">
        <v>1</v>
      </c>
      <c r="H1728">
        <v>0</v>
      </c>
      <c r="I1728" t="str">
        <f>INDEX(T_NPI_REF[Classification],MATCH(T_PROF[[#This Row],[npi_prof_class_Cd]],T_NPI_REF[Code],0))</f>
        <v>Obstetrics &amp; Gynecology</v>
      </c>
      <c r="J1728">
        <f>INDEX(T_NPI_REF[Specialization],MATCH(T_PROF[[#This Row],[npi_prof_class_Cd]],T_NPI_REF[Code],0))</f>
        <v>0</v>
      </c>
    </row>
    <row r="1729" spans="1:10" x14ac:dyDescent="0.35">
      <c r="A1729">
        <v>1</v>
      </c>
      <c r="B1729">
        <v>1205474681</v>
      </c>
      <c r="C1729" t="s">
        <v>363</v>
      </c>
      <c r="D1729">
        <v>2020</v>
      </c>
      <c r="E1729">
        <v>2</v>
      </c>
      <c r="F1729">
        <v>2</v>
      </c>
      <c r="G1729">
        <v>2</v>
      </c>
      <c r="H1729">
        <v>2202.6799999999998</v>
      </c>
      <c r="I1729" t="str">
        <f>INDEX(T_NPI_REF[Classification],MATCH(T_PROF[[#This Row],[npi_prof_class_Cd]],T_NPI_REF[Code],0))</f>
        <v>Clinic/Center</v>
      </c>
      <c r="J1729" t="str">
        <f>INDEX(T_NPI_REF[Specialization],MATCH(T_PROF[[#This Row],[npi_prof_class_Cd]],T_NPI_REF[Code],0))</f>
        <v>Federally Qualified Health Center (FQHC)</v>
      </c>
    </row>
    <row r="1730" spans="1:10" x14ac:dyDescent="0.35">
      <c r="A1730">
        <v>0</v>
      </c>
      <c r="B1730">
        <v>1851399521</v>
      </c>
      <c r="C1730" t="s">
        <v>356</v>
      </c>
      <c r="D1730">
        <v>2019</v>
      </c>
      <c r="E1730">
        <v>1</v>
      </c>
      <c r="F1730">
        <v>1</v>
      </c>
      <c r="G1730">
        <v>1</v>
      </c>
      <c r="H1730">
        <v>0</v>
      </c>
      <c r="I1730" t="str">
        <f>INDEX(T_NPI_REF[Classification],MATCH(T_PROF[[#This Row],[npi_prof_class_Cd]],T_NPI_REF[Code],0))</f>
        <v>Obstetrics &amp; Gynecology</v>
      </c>
      <c r="J1730" t="str">
        <f>INDEX(T_NPI_REF[Specialization],MATCH(T_PROF[[#This Row],[npi_prof_class_Cd]],T_NPI_REF[Code],0))</f>
        <v>Maternal &amp; Fetal Medicine</v>
      </c>
    </row>
    <row r="1731" spans="1:10" x14ac:dyDescent="0.35">
      <c r="A1731">
        <v>1</v>
      </c>
      <c r="B1731">
        <v>1396959110</v>
      </c>
      <c r="C1731" t="s">
        <v>351</v>
      </c>
      <c r="D1731">
        <v>2021</v>
      </c>
      <c r="E1731">
        <v>55</v>
      </c>
      <c r="F1731">
        <v>55</v>
      </c>
      <c r="G1731">
        <v>54</v>
      </c>
      <c r="H1731">
        <v>113939.23</v>
      </c>
      <c r="I1731" t="str">
        <f>INDEX(T_NPI_REF[Classification],MATCH(T_PROF[[#This Row],[npi_prof_class_Cd]],T_NPI_REF[Code],0))</f>
        <v>Obstetrics &amp; Gynecology</v>
      </c>
      <c r="J1731">
        <f>INDEX(T_NPI_REF[Specialization],MATCH(T_PROF[[#This Row],[npi_prof_class_Cd]],T_NPI_REF[Code],0))</f>
        <v>0</v>
      </c>
    </row>
    <row r="1732" spans="1:10" x14ac:dyDescent="0.35">
      <c r="A1732">
        <v>0</v>
      </c>
      <c r="B1732">
        <v>1952373144</v>
      </c>
      <c r="C1732" t="s">
        <v>351</v>
      </c>
      <c r="D1732">
        <v>2021</v>
      </c>
      <c r="E1732">
        <v>1</v>
      </c>
      <c r="F1732">
        <v>1</v>
      </c>
      <c r="G1732">
        <v>1</v>
      </c>
      <c r="H1732">
        <v>0</v>
      </c>
      <c r="I1732" t="str">
        <f>INDEX(T_NPI_REF[Classification],MATCH(T_PROF[[#This Row],[npi_prof_class_Cd]],T_NPI_REF[Code],0))</f>
        <v>Obstetrics &amp; Gynecology</v>
      </c>
      <c r="J1732">
        <f>INDEX(T_NPI_REF[Specialization],MATCH(T_PROF[[#This Row],[npi_prof_class_Cd]],T_NPI_REF[Code],0))</f>
        <v>0</v>
      </c>
    </row>
    <row r="1733" spans="1:10" x14ac:dyDescent="0.35">
      <c r="A1733">
        <v>0</v>
      </c>
      <c r="B1733">
        <v>1922410232</v>
      </c>
      <c r="C1733" t="s">
        <v>351</v>
      </c>
      <c r="D1733">
        <v>2019</v>
      </c>
      <c r="E1733">
        <v>1</v>
      </c>
      <c r="F1733">
        <v>1</v>
      </c>
      <c r="G1733">
        <v>1</v>
      </c>
      <c r="H1733">
        <v>533.71</v>
      </c>
      <c r="I1733" t="str">
        <f>INDEX(T_NPI_REF[Classification],MATCH(T_PROF[[#This Row],[npi_prof_class_Cd]],T_NPI_REF[Code],0))</f>
        <v>Obstetrics &amp; Gynecology</v>
      </c>
      <c r="J1733">
        <f>INDEX(T_NPI_REF[Specialization],MATCH(T_PROF[[#This Row],[npi_prof_class_Cd]],T_NPI_REF[Code],0))</f>
        <v>0</v>
      </c>
    </row>
    <row r="1734" spans="1:10" x14ac:dyDescent="0.35">
      <c r="A1734">
        <v>0</v>
      </c>
      <c r="B1734">
        <v>1346262508</v>
      </c>
      <c r="C1734" t="s">
        <v>361</v>
      </c>
      <c r="D1734">
        <v>2020</v>
      </c>
      <c r="E1734">
        <v>1</v>
      </c>
      <c r="F1734">
        <v>1</v>
      </c>
      <c r="G1734">
        <v>1</v>
      </c>
      <c r="H1734">
        <v>1720.75</v>
      </c>
      <c r="I1734" t="str">
        <f>INDEX(T_NPI_REF[Classification],MATCH(T_PROF[[#This Row],[npi_prof_class_Cd]],T_NPI_REF[Code],0))</f>
        <v>Family Medicine</v>
      </c>
      <c r="J1734">
        <f>INDEX(T_NPI_REF[Specialization],MATCH(T_PROF[[#This Row],[npi_prof_class_Cd]],T_NPI_REF[Code],0))</f>
        <v>0</v>
      </c>
    </row>
    <row r="1735" spans="1:10" x14ac:dyDescent="0.35">
      <c r="A1735">
        <v>0</v>
      </c>
      <c r="B1735">
        <v>1740238203</v>
      </c>
      <c r="C1735" t="s">
        <v>351</v>
      </c>
      <c r="D1735">
        <v>2021</v>
      </c>
      <c r="E1735">
        <v>3</v>
      </c>
      <c r="F1735">
        <v>3</v>
      </c>
      <c r="G1735">
        <v>3</v>
      </c>
      <c r="H1735">
        <v>3531.96</v>
      </c>
      <c r="I1735" t="str">
        <f>INDEX(T_NPI_REF[Classification],MATCH(T_PROF[[#This Row],[npi_prof_class_Cd]],T_NPI_REF[Code],0))</f>
        <v>Obstetrics &amp; Gynecology</v>
      </c>
      <c r="J1735">
        <f>INDEX(T_NPI_REF[Specialization],MATCH(T_PROF[[#This Row],[npi_prof_class_Cd]],T_NPI_REF[Code],0))</f>
        <v>0</v>
      </c>
    </row>
    <row r="1736" spans="1:10" x14ac:dyDescent="0.35">
      <c r="A1736">
        <v>0</v>
      </c>
      <c r="B1736">
        <v>1669461851</v>
      </c>
      <c r="C1736" t="s">
        <v>351</v>
      </c>
      <c r="D1736">
        <v>2019</v>
      </c>
      <c r="E1736">
        <v>1</v>
      </c>
      <c r="F1736">
        <v>1</v>
      </c>
      <c r="G1736">
        <v>1</v>
      </c>
      <c r="H1736">
        <v>1720.75</v>
      </c>
      <c r="I1736" t="str">
        <f>INDEX(T_NPI_REF[Classification],MATCH(T_PROF[[#This Row],[npi_prof_class_Cd]],T_NPI_REF[Code],0))</f>
        <v>Obstetrics &amp; Gynecology</v>
      </c>
      <c r="J1736">
        <f>INDEX(T_NPI_REF[Specialization],MATCH(T_PROF[[#This Row],[npi_prof_class_Cd]],T_NPI_REF[Code],0))</f>
        <v>0</v>
      </c>
    </row>
    <row r="1737" spans="1:10" x14ac:dyDescent="0.35">
      <c r="A1737">
        <v>1</v>
      </c>
      <c r="B1737">
        <v>1255379509</v>
      </c>
      <c r="C1737" t="s">
        <v>352</v>
      </c>
      <c r="D1737">
        <v>2019</v>
      </c>
      <c r="E1737">
        <v>2</v>
      </c>
      <c r="F1737">
        <v>2</v>
      </c>
      <c r="G1737">
        <v>2</v>
      </c>
      <c r="H1737">
        <v>860.38</v>
      </c>
      <c r="I1737" t="str">
        <f>INDEX(T_NPI_REF[Classification],MATCH(T_PROF[[#This Row],[npi_prof_class_Cd]],T_NPI_REF[Code],0))</f>
        <v>Specialist</v>
      </c>
      <c r="J1737">
        <f>INDEX(T_NPI_REF[Specialization],MATCH(T_PROF[[#This Row],[npi_prof_class_Cd]],T_NPI_REF[Code],0))</f>
        <v>0</v>
      </c>
    </row>
    <row r="1738" spans="1:10" x14ac:dyDescent="0.35">
      <c r="A1738">
        <v>1</v>
      </c>
      <c r="B1738">
        <v>1194738344</v>
      </c>
      <c r="C1738" t="s">
        <v>383</v>
      </c>
      <c r="D1738">
        <v>2021</v>
      </c>
      <c r="E1738">
        <v>1</v>
      </c>
      <c r="F1738">
        <v>1</v>
      </c>
      <c r="G1738">
        <v>1</v>
      </c>
      <c r="H1738">
        <v>1858.19</v>
      </c>
      <c r="I1738" t="str">
        <f>INDEX(T_NPI_REF[Classification],MATCH(T_PROF[[#This Row],[npi_prof_class_Cd]],T_NPI_REF[Code],0))</f>
        <v>Clinic/Center</v>
      </c>
      <c r="J1738" t="str">
        <f>INDEX(T_NPI_REF[Specialization],MATCH(T_PROF[[#This Row],[npi_prof_class_Cd]],T_NPI_REF[Code],0))</f>
        <v>Primary Care</v>
      </c>
    </row>
    <row r="1739" spans="1:10" x14ac:dyDescent="0.35">
      <c r="A1739">
        <v>0</v>
      </c>
      <c r="B1739">
        <v>1083919369</v>
      </c>
      <c r="C1739" t="s">
        <v>351</v>
      </c>
      <c r="D1739">
        <v>2019</v>
      </c>
      <c r="E1739">
        <v>5</v>
      </c>
      <c r="F1739">
        <v>5</v>
      </c>
      <c r="G1739">
        <v>5</v>
      </c>
      <c r="H1739">
        <v>6986.79</v>
      </c>
      <c r="I1739" t="str">
        <f>INDEX(T_NPI_REF[Classification],MATCH(T_PROF[[#This Row],[npi_prof_class_Cd]],T_NPI_REF[Code],0))</f>
        <v>Obstetrics &amp; Gynecology</v>
      </c>
      <c r="J1739">
        <f>INDEX(T_NPI_REF[Specialization],MATCH(T_PROF[[#This Row],[npi_prof_class_Cd]],T_NPI_REF[Code],0))</f>
        <v>0</v>
      </c>
    </row>
    <row r="1740" spans="1:10" x14ac:dyDescent="0.35">
      <c r="A1740">
        <v>1</v>
      </c>
      <c r="B1740">
        <v>1003136946</v>
      </c>
      <c r="C1740" t="s">
        <v>351</v>
      </c>
      <c r="D1740">
        <v>2019</v>
      </c>
      <c r="E1740">
        <v>1</v>
      </c>
      <c r="F1740">
        <v>1</v>
      </c>
      <c r="G1740">
        <v>1</v>
      </c>
      <c r="H1740">
        <v>0</v>
      </c>
      <c r="I1740" t="str">
        <f>INDEX(T_NPI_REF[Classification],MATCH(T_PROF[[#This Row],[npi_prof_class_Cd]],T_NPI_REF[Code],0))</f>
        <v>Obstetrics &amp; Gynecology</v>
      </c>
      <c r="J1740">
        <f>INDEX(T_NPI_REF[Specialization],MATCH(T_PROF[[#This Row],[npi_prof_class_Cd]],T_NPI_REF[Code],0))</f>
        <v>0</v>
      </c>
    </row>
    <row r="1741" spans="1:10" x14ac:dyDescent="0.35">
      <c r="A1741">
        <v>1</v>
      </c>
      <c r="B1741">
        <v>1265483671</v>
      </c>
      <c r="C1741" t="s">
        <v>351</v>
      </c>
      <c r="D1741">
        <v>2020</v>
      </c>
      <c r="E1741">
        <v>7</v>
      </c>
      <c r="F1741">
        <v>7</v>
      </c>
      <c r="G1741">
        <v>7</v>
      </c>
      <c r="H1741">
        <v>12248.67</v>
      </c>
      <c r="I1741" t="str">
        <f>INDEX(T_NPI_REF[Classification],MATCH(T_PROF[[#This Row],[npi_prof_class_Cd]],T_NPI_REF[Code],0))</f>
        <v>Obstetrics &amp; Gynecology</v>
      </c>
      <c r="J1741">
        <f>INDEX(T_NPI_REF[Specialization],MATCH(T_PROF[[#This Row],[npi_prof_class_Cd]],T_NPI_REF[Code],0))</f>
        <v>0</v>
      </c>
    </row>
    <row r="1742" spans="1:10" x14ac:dyDescent="0.35">
      <c r="A1742">
        <v>1</v>
      </c>
      <c r="B1742">
        <v>1881789014</v>
      </c>
      <c r="C1742" t="s">
        <v>351</v>
      </c>
      <c r="D1742">
        <v>2020</v>
      </c>
      <c r="E1742">
        <v>205</v>
      </c>
      <c r="F1742">
        <v>205</v>
      </c>
      <c r="G1742">
        <v>204</v>
      </c>
      <c r="H1742">
        <v>324084.03999999998</v>
      </c>
      <c r="I1742" t="str">
        <f>INDEX(T_NPI_REF[Classification],MATCH(T_PROF[[#This Row],[npi_prof_class_Cd]],T_NPI_REF[Code],0))</f>
        <v>Obstetrics &amp; Gynecology</v>
      </c>
      <c r="J1742">
        <f>INDEX(T_NPI_REF[Specialization],MATCH(T_PROF[[#This Row],[npi_prof_class_Cd]],T_NPI_REF[Code],0))</f>
        <v>0</v>
      </c>
    </row>
    <row r="1743" spans="1:10" x14ac:dyDescent="0.35">
      <c r="A1743">
        <v>0</v>
      </c>
      <c r="B1743">
        <v>1104869957</v>
      </c>
      <c r="C1743" t="s">
        <v>351</v>
      </c>
      <c r="D1743">
        <v>2021</v>
      </c>
      <c r="E1743">
        <v>4</v>
      </c>
      <c r="F1743">
        <v>4</v>
      </c>
      <c r="G1743">
        <v>4</v>
      </c>
      <c r="H1743">
        <v>5730.02</v>
      </c>
      <c r="I1743" t="str">
        <f>INDEX(T_NPI_REF[Classification],MATCH(T_PROF[[#This Row],[npi_prof_class_Cd]],T_NPI_REF[Code],0))</f>
        <v>Obstetrics &amp; Gynecology</v>
      </c>
      <c r="J1743">
        <f>INDEX(T_NPI_REF[Specialization],MATCH(T_PROF[[#This Row],[npi_prof_class_Cd]],T_NPI_REF[Code],0))</f>
        <v>0</v>
      </c>
    </row>
    <row r="1744" spans="1:10" x14ac:dyDescent="0.35">
      <c r="A1744">
        <v>0</v>
      </c>
      <c r="B1744">
        <v>1083723043</v>
      </c>
      <c r="C1744" t="s">
        <v>351</v>
      </c>
      <c r="D1744">
        <v>2020</v>
      </c>
      <c r="E1744">
        <v>5</v>
      </c>
      <c r="F1744">
        <v>5</v>
      </c>
      <c r="G1744">
        <v>5</v>
      </c>
      <c r="H1744">
        <v>4437.28</v>
      </c>
      <c r="I1744" t="str">
        <f>INDEX(T_NPI_REF[Classification],MATCH(T_PROF[[#This Row],[npi_prof_class_Cd]],T_NPI_REF[Code],0))</f>
        <v>Obstetrics &amp; Gynecology</v>
      </c>
      <c r="J1744">
        <f>INDEX(T_NPI_REF[Specialization],MATCH(T_PROF[[#This Row],[npi_prof_class_Cd]],T_NPI_REF[Code],0))</f>
        <v>0</v>
      </c>
    </row>
    <row r="1745" spans="1:10" x14ac:dyDescent="0.35">
      <c r="A1745">
        <v>1</v>
      </c>
      <c r="B1745">
        <v>1245246644</v>
      </c>
      <c r="C1745" t="s">
        <v>362</v>
      </c>
      <c r="D1745">
        <v>2019</v>
      </c>
      <c r="E1745">
        <v>140</v>
      </c>
      <c r="F1745">
        <v>140</v>
      </c>
      <c r="G1745">
        <v>140</v>
      </c>
      <c r="H1745">
        <v>272467.21000000002</v>
      </c>
      <c r="I1745" t="str">
        <f>INDEX(T_NPI_REF[Classification],MATCH(T_PROF[[#This Row],[npi_prof_class_Cd]],T_NPI_REF[Code],0))</f>
        <v>General Practice</v>
      </c>
      <c r="J1745">
        <f>INDEX(T_NPI_REF[Specialization],MATCH(T_PROF[[#This Row],[npi_prof_class_Cd]],T_NPI_REF[Code],0))</f>
        <v>0</v>
      </c>
    </row>
    <row r="1746" spans="1:10" x14ac:dyDescent="0.35">
      <c r="A1746">
        <v>0</v>
      </c>
      <c r="B1746">
        <v>1851650139</v>
      </c>
      <c r="C1746" t="s">
        <v>361</v>
      </c>
      <c r="D1746">
        <v>2019</v>
      </c>
      <c r="E1746">
        <v>2</v>
      </c>
      <c r="F1746">
        <v>2</v>
      </c>
      <c r="G1746">
        <v>2</v>
      </c>
      <c r="H1746">
        <v>2150.94</v>
      </c>
      <c r="I1746" t="str">
        <f>INDEX(T_NPI_REF[Classification],MATCH(T_PROF[[#This Row],[npi_prof_class_Cd]],T_NPI_REF[Code],0))</f>
        <v>Family Medicine</v>
      </c>
      <c r="J1746">
        <f>INDEX(T_NPI_REF[Specialization],MATCH(T_PROF[[#This Row],[npi_prof_class_Cd]],T_NPI_REF[Code],0))</f>
        <v>0</v>
      </c>
    </row>
    <row r="1747" spans="1:10" x14ac:dyDescent="0.35">
      <c r="A1747">
        <v>1</v>
      </c>
      <c r="B1747">
        <v>1841385846</v>
      </c>
      <c r="C1747" t="s">
        <v>367</v>
      </c>
      <c r="D1747">
        <v>2020</v>
      </c>
      <c r="E1747">
        <v>3</v>
      </c>
      <c r="F1747">
        <v>3</v>
      </c>
      <c r="G1747">
        <v>3</v>
      </c>
      <c r="H1747">
        <v>7486.16</v>
      </c>
      <c r="I1747" t="str">
        <f>INDEX(T_NPI_REF[Classification],MATCH(T_PROF[[#This Row],[npi_prof_class_Cd]],T_NPI_REF[Code],0))</f>
        <v>Midwife</v>
      </c>
      <c r="J1747">
        <f>INDEX(T_NPI_REF[Specialization],MATCH(T_PROF[[#This Row],[npi_prof_class_Cd]],T_NPI_REF[Code],0))</f>
        <v>0</v>
      </c>
    </row>
    <row r="1748" spans="1:10" x14ac:dyDescent="0.35">
      <c r="A1748">
        <v>1</v>
      </c>
      <c r="B1748">
        <v>1124189782</v>
      </c>
      <c r="C1748" t="s">
        <v>366</v>
      </c>
      <c r="D1748">
        <v>2020</v>
      </c>
      <c r="E1748">
        <v>39</v>
      </c>
      <c r="F1748">
        <v>39</v>
      </c>
      <c r="G1748">
        <v>39</v>
      </c>
      <c r="H1748">
        <v>79358.570000000007</v>
      </c>
      <c r="I1748" t="str">
        <f>INDEX(T_NPI_REF[Classification],MATCH(T_PROF[[#This Row],[npi_prof_class_Cd]],T_NPI_REF[Code],0))</f>
        <v>Internal Medicine</v>
      </c>
      <c r="J1748">
        <f>INDEX(T_NPI_REF[Specialization],MATCH(T_PROF[[#This Row],[npi_prof_class_Cd]],T_NPI_REF[Code],0))</f>
        <v>0</v>
      </c>
    </row>
    <row r="1749" spans="1:10" x14ac:dyDescent="0.35">
      <c r="A1749">
        <v>1</v>
      </c>
      <c r="B1749">
        <v>1619363702</v>
      </c>
      <c r="C1749" t="s">
        <v>351</v>
      </c>
      <c r="D1749">
        <v>2019</v>
      </c>
      <c r="E1749">
        <v>1</v>
      </c>
      <c r="F1749">
        <v>1</v>
      </c>
      <c r="G1749">
        <v>1</v>
      </c>
      <c r="H1749">
        <v>2123.9</v>
      </c>
      <c r="I1749" t="str">
        <f>INDEX(T_NPI_REF[Classification],MATCH(T_PROF[[#This Row],[npi_prof_class_Cd]],T_NPI_REF[Code],0))</f>
        <v>Obstetrics &amp; Gynecology</v>
      </c>
      <c r="J1749">
        <f>INDEX(T_NPI_REF[Specialization],MATCH(T_PROF[[#This Row],[npi_prof_class_Cd]],T_NPI_REF[Code],0))</f>
        <v>0</v>
      </c>
    </row>
    <row r="1750" spans="1:10" x14ac:dyDescent="0.35">
      <c r="A1750">
        <v>1</v>
      </c>
      <c r="B1750">
        <v>1548212939</v>
      </c>
      <c r="C1750" t="s">
        <v>355</v>
      </c>
      <c r="D1750">
        <v>2019</v>
      </c>
      <c r="E1750">
        <v>1</v>
      </c>
      <c r="F1750">
        <v>1</v>
      </c>
      <c r="G1750">
        <v>1</v>
      </c>
      <c r="H1750">
        <v>1720.75</v>
      </c>
      <c r="I1750" t="str">
        <f>INDEX(T_NPI_REF[Classification],MATCH(T_PROF[[#This Row],[npi_prof_class_Cd]],T_NPI_REF[Code],0))</f>
        <v>Clinic/Center</v>
      </c>
      <c r="J1750" t="str">
        <f>INDEX(T_NPI_REF[Specialization],MATCH(T_PROF[[#This Row],[npi_prof_class_Cd]],T_NPI_REF[Code],0))</f>
        <v>Multi-Specialty</v>
      </c>
    </row>
    <row r="1751" spans="1:10" x14ac:dyDescent="0.35">
      <c r="A1751">
        <v>1</v>
      </c>
      <c r="B1751">
        <v>1861836652</v>
      </c>
      <c r="C1751" t="s">
        <v>351</v>
      </c>
      <c r="D1751">
        <v>2020</v>
      </c>
      <c r="E1751">
        <v>271</v>
      </c>
      <c r="F1751">
        <v>271</v>
      </c>
      <c r="G1751">
        <v>267</v>
      </c>
      <c r="H1751">
        <v>472294.27</v>
      </c>
      <c r="I1751" t="str">
        <f>INDEX(T_NPI_REF[Classification],MATCH(T_PROF[[#This Row],[npi_prof_class_Cd]],T_NPI_REF[Code],0))</f>
        <v>Obstetrics &amp; Gynecology</v>
      </c>
      <c r="J1751">
        <f>INDEX(T_NPI_REF[Specialization],MATCH(T_PROF[[#This Row],[npi_prof_class_Cd]],T_NPI_REF[Code],0))</f>
        <v>0</v>
      </c>
    </row>
    <row r="1752" spans="1:10" x14ac:dyDescent="0.35">
      <c r="A1752">
        <v>1</v>
      </c>
      <c r="B1752">
        <v>1992843171</v>
      </c>
      <c r="C1752" t="s">
        <v>351</v>
      </c>
      <c r="D1752">
        <v>2020</v>
      </c>
      <c r="E1752">
        <v>3</v>
      </c>
      <c r="F1752">
        <v>3</v>
      </c>
      <c r="G1752">
        <v>3</v>
      </c>
      <c r="H1752">
        <v>7283.16</v>
      </c>
      <c r="I1752" t="str">
        <f>INDEX(T_NPI_REF[Classification],MATCH(T_PROF[[#This Row],[npi_prof_class_Cd]],T_NPI_REF[Code],0))</f>
        <v>Obstetrics &amp; Gynecology</v>
      </c>
      <c r="J1752">
        <f>INDEX(T_NPI_REF[Specialization],MATCH(T_PROF[[#This Row],[npi_prof_class_Cd]],T_NPI_REF[Code],0))</f>
        <v>0</v>
      </c>
    </row>
    <row r="1753" spans="1:10" x14ac:dyDescent="0.35">
      <c r="A1753">
        <v>1</v>
      </c>
      <c r="B1753">
        <v>1063697704</v>
      </c>
      <c r="C1753" t="s">
        <v>351</v>
      </c>
      <c r="D1753">
        <v>2020</v>
      </c>
      <c r="E1753">
        <v>20</v>
      </c>
      <c r="F1753">
        <v>20</v>
      </c>
      <c r="G1753">
        <v>20</v>
      </c>
      <c r="H1753">
        <v>45287.18</v>
      </c>
      <c r="I1753" t="str">
        <f>INDEX(T_NPI_REF[Classification],MATCH(T_PROF[[#This Row],[npi_prof_class_Cd]],T_NPI_REF[Code],0))</f>
        <v>Obstetrics &amp; Gynecology</v>
      </c>
      <c r="J1753">
        <f>INDEX(T_NPI_REF[Specialization],MATCH(T_PROF[[#This Row],[npi_prof_class_Cd]],T_NPI_REF[Code],0))</f>
        <v>0</v>
      </c>
    </row>
    <row r="1754" spans="1:10" x14ac:dyDescent="0.35">
      <c r="A1754">
        <v>0</v>
      </c>
      <c r="B1754">
        <v>1336366699</v>
      </c>
      <c r="C1754" t="s">
        <v>351</v>
      </c>
      <c r="D1754">
        <v>2019</v>
      </c>
      <c r="E1754">
        <v>1</v>
      </c>
      <c r="F1754">
        <v>1</v>
      </c>
      <c r="G1754">
        <v>1</v>
      </c>
      <c r="H1754">
        <v>0</v>
      </c>
      <c r="I1754" t="str">
        <f>INDEX(T_NPI_REF[Classification],MATCH(T_PROF[[#This Row],[npi_prof_class_Cd]],T_NPI_REF[Code],0))</f>
        <v>Obstetrics &amp; Gynecology</v>
      </c>
      <c r="J1754">
        <f>INDEX(T_NPI_REF[Specialization],MATCH(T_PROF[[#This Row],[npi_prof_class_Cd]],T_NPI_REF[Code],0))</f>
        <v>0</v>
      </c>
    </row>
    <row r="1755" spans="1:10" x14ac:dyDescent="0.35">
      <c r="A1755">
        <v>0</v>
      </c>
      <c r="B1755">
        <v>1043384597</v>
      </c>
      <c r="C1755" t="s">
        <v>357</v>
      </c>
      <c r="D1755">
        <v>2020</v>
      </c>
      <c r="E1755">
        <v>3</v>
      </c>
      <c r="F1755">
        <v>3</v>
      </c>
      <c r="G1755">
        <v>3</v>
      </c>
      <c r="H1755">
        <v>2925.28</v>
      </c>
      <c r="I1755" t="str">
        <f>INDEX(T_NPI_REF[Classification],MATCH(T_PROF[[#This Row],[npi_prof_class_Cd]],T_NPI_REF[Code],0))</f>
        <v>Advanced Practice Midwife</v>
      </c>
      <c r="J1755">
        <f>INDEX(T_NPI_REF[Specialization],MATCH(T_PROF[[#This Row],[npi_prof_class_Cd]],T_NPI_REF[Code],0))</f>
        <v>0</v>
      </c>
    </row>
    <row r="1756" spans="1:10" x14ac:dyDescent="0.35">
      <c r="A1756">
        <v>1</v>
      </c>
      <c r="B1756">
        <v>1538435987</v>
      </c>
      <c r="C1756" t="s">
        <v>351</v>
      </c>
      <c r="D1756">
        <v>2019</v>
      </c>
      <c r="E1756">
        <v>2</v>
      </c>
      <c r="F1756">
        <v>2</v>
      </c>
      <c r="G1756">
        <v>2</v>
      </c>
      <c r="H1756">
        <v>4057.54</v>
      </c>
      <c r="I1756" t="str">
        <f>INDEX(T_NPI_REF[Classification],MATCH(T_PROF[[#This Row],[npi_prof_class_Cd]],T_NPI_REF[Code],0))</f>
        <v>Obstetrics &amp; Gynecology</v>
      </c>
      <c r="J1756">
        <f>INDEX(T_NPI_REF[Specialization],MATCH(T_PROF[[#This Row],[npi_prof_class_Cd]],T_NPI_REF[Code],0))</f>
        <v>0</v>
      </c>
    </row>
    <row r="1757" spans="1:10" x14ac:dyDescent="0.35">
      <c r="A1757">
        <v>1</v>
      </c>
      <c r="B1757">
        <v>1710123849</v>
      </c>
      <c r="C1757" t="s">
        <v>357</v>
      </c>
      <c r="D1757">
        <v>2021</v>
      </c>
      <c r="E1757">
        <v>14</v>
      </c>
      <c r="F1757">
        <v>14</v>
      </c>
      <c r="G1757">
        <v>14</v>
      </c>
      <c r="H1757">
        <v>59362.67</v>
      </c>
      <c r="I1757" t="str">
        <f>INDEX(T_NPI_REF[Classification],MATCH(T_PROF[[#This Row],[npi_prof_class_Cd]],T_NPI_REF[Code],0))</f>
        <v>Advanced Practice Midwife</v>
      </c>
      <c r="J1757">
        <f>INDEX(T_NPI_REF[Specialization],MATCH(T_PROF[[#This Row],[npi_prof_class_Cd]],T_NPI_REF[Code],0))</f>
        <v>0</v>
      </c>
    </row>
    <row r="1758" spans="1:10" x14ac:dyDescent="0.35">
      <c r="A1758">
        <v>0</v>
      </c>
      <c r="B1758">
        <v>1104819952</v>
      </c>
      <c r="C1758" t="s">
        <v>351</v>
      </c>
      <c r="D1758">
        <v>2019</v>
      </c>
      <c r="E1758">
        <v>2</v>
      </c>
      <c r="F1758">
        <v>2</v>
      </c>
      <c r="G1758">
        <v>2</v>
      </c>
      <c r="H1758">
        <v>1720.75</v>
      </c>
      <c r="I1758" t="str">
        <f>INDEX(T_NPI_REF[Classification],MATCH(T_PROF[[#This Row],[npi_prof_class_Cd]],T_NPI_REF[Code],0))</f>
        <v>Obstetrics &amp; Gynecology</v>
      </c>
      <c r="J1758">
        <f>INDEX(T_NPI_REF[Specialization],MATCH(T_PROF[[#This Row],[npi_prof_class_Cd]],T_NPI_REF[Code],0))</f>
        <v>0</v>
      </c>
    </row>
    <row r="1759" spans="1:10" x14ac:dyDescent="0.35">
      <c r="A1759">
        <v>1</v>
      </c>
      <c r="B1759">
        <v>1821252842</v>
      </c>
      <c r="C1759" t="s">
        <v>351</v>
      </c>
      <c r="D1759">
        <v>2020</v>
      </c>
      <c r="E1759">
        <v>1</v>
      </c>
      <c r="F1759">
        <v>1</v>
      </c>
      <c r="G1759">
        <v>1</v>
      </c>
      <c r="H1759">
        <v>1720.75</v>
      </c>
      <c r="I1759" t="str">
        <f>INDEX(T_NPI_REF[Classification],MATCH(T_PROF[[#This Row],[npi_prof_class_Cd]],T_NPI_REF[Code],0))</f>
        <v>Obstetrics &amp; Gynecology</v>
      </c>
      <c r="J1759">
        <f>INDEX(T_NPI_REF[Specialization],MATCH(T_PROF[[#This Row],[npi_prof_class_Cd]],T_NPI_REF[Code],0))</f>
        <v>0</v>
      </c>
    </row>
    <row r="1760" spans="1:10" x14ac:dyDescent="0.35">
      <c r="A1760">
        <v>0</v>
      </c>
      <c r="B1760">
        <v>1083001853</v>
      </c>
      <c r="C1760" t="s">
        <v>357</v>
      </c>
      <c r="D1760">
        <v>2021</v>
      </c>
      <c r="E1760">
        <v>2</v>
      </c>
      <c r="F1760">
        <v>2</v>
      </c>
      <c r="G1760">
        <v>2</v>
      </c>
      <c r="H1760">
        <v>0</v>
      </c>
      <c r="I1760" t="str">
        <f>INDEX(T_NPI_REF[Classification],MATCH(T_PROF[[#This Row],[npi_prof_class_Cd]],T_NPI_REF[Code],0))</f>
        <v>Advanced Practice Midwife</v>
      </c>
      <c r="J1760">
        <f>INDEX(T_NPI_REF[Specialization],MATCH(T_PROF[[#This Row],[npi_prof_class_Cd]],T_NPI_REF[Code],0))</f>
        <v>0</v>
      </c>
    </row>
    <row r="1761" spans="1:10" x14ac:dyDescent="0.35">
      <c r="A1761">
        <v>1</v>
      </c>
      <c r="B1761">
        <v>1780695718</v>
      </c>
      <c r="C1761" t="s">
        <v>351</v>
      </c>
      <c r="D1761">
        <v>2020</v>
      </c>
      <c r="E1761">
        <v>8</v>
      </c>
      <c r="F1761">
        <v>8</v>
      </c>
      <c r="G1761">
        <v>8</v>
      </c>
      <c r="H1761">
        <v>16077.76</v>
      </c>
      <c r="I1761" t="str">
        <f>INDEX(T_NPI_REF[Classification],MATCH(T_PROF[[#This Row],[npi_prof_class_Cd]],T_NPI_REF[Code],0))</f>
        <v>Obstetrics &amp; Gynecology</v>
      </c>
      <c r="J1761">
        <f>INDEX(T_NPI_REF[Specialization],MATCH(T_PROF[[#This Row],[npi_prof_class_Cd]],T_NPI_REF[Code],0))</f>
        <v>0</v>
      </c>
    </row>
    <row r="1762" spans="1:10" x14ac:dyDescent="0.35">
      <c r="A1762">
        <v>0</v>
      </c>
      <c r="B1762">
        <v>1831445303</v>
      </c>
      <c r="C1762" t="s">
        <v>351</v>
      </c>
      <c r="D1762">
        <v>2019</v>
      </c>
      <c r="E1762">
        <v>1</v>
      </c>
      <c r="F1762">
        <v>1</v>
      </c>
      <c r="G1762">
        <v>1</v>
      </c>
      <c r="H1762">
        <v>1720.75</v>
      </c>
      <c r="I1762" t="str">
        <f>INDEX(T_NPI_REF[Classification],MATCH(T_PROF[[#This Row],[npi_prof_class_Cd]],T_NPI_REF[Code],0))</f>
        <v>Obstetrics &amp; Gynecology</v>
      </c>
      <c r="J1762">
        <f>INDEX(T_NPI_REF[Specialization],MATCH(T_PROF[[#This Row],[npi_prof_class_Cd]],T_NPI_REF[Code],0))</f>
        <v>0</v>
      </c>
    </row>
    <row r="1763" spans="1:10" x14ac:dyDescent="0.35">
      <c r="A1763">
        <v>1</v>
      </c>
      <c r="B1763">
        <v>1932298213</v>
      </c>
      <c r="C1763" t="s">
        <v>352</v>
      </c>
      <c r="D1763">
        <v>2019</v>
      </c>
      <c r="E1763">
        <v>1</v>
      </c>
      <c r="F1763">
        <v>1</v>
      </c>
      <c r="G1763">
        <v>1</v>
      </c>
      <c r="H1763">
        <v>2009.72</v>
      </c>
      <c r="I1763" t="str">
        <f>INDEX(T_NPI_REF[Classification],MATCH(T_PROF[[#This Row],[npi_prof_class_Cd]],T_NPI_REF[Code],0))</f>
        <v>Specialist</v>
      </c>
      <c r="J1763">
        <f>INDEX(T_NPI_REF[Specialization],MATCH(T_PROF[[#This Row],[npi_prof_class_Cd]],T_NPI_REF[Code],0))</f>
        <v>0</v>
      </c>
    </row>
    <row r="1764" spans="1:10" x14ac:dyDescent="0.35">
      <c r="A1764">
        <v>0</v>
      </c>
      <c r="B1764">
        <v>1124461066</v>
      </c>
      <c r="C1764" t="s">
        <v>351</v>
      </c>
      <c r="D1764">
        <v>2021</v>
      </c>
      <c r="E1764">
        <v>1</v>
      </c>
      <c r="F1764">
        <v>1</v>
      </c>
      <c r="G1764">
        <v>1</v>
      </c>
      <c r="H1764">
        <v>100</v>
      </c>
      <c r="I1764" t="str">
        <f>INDEX(T_NPI_REF[Classification],MATCH(T_PROF[[#This Row],[npi_prof_class_Cd]],T_NPI_REF[Code],0))</f>
        <v>Obstetrics &amp; Gynecology</v>
      </c>
      <c r="J1764">
        <f>INDEX(T_NPI_REF[Specialization],MATCH(T_PROF[[#This Row],[npi_prof_class_Cd]],T_NPI_REF[Code],0))</f>
        <v>0</v>
      </c>
    </row>
    <row r="1765" spans="1:10" x14ac:dyDescent="0.35">
      <c r="A1765">
        <v>0</v>
      </c>
      <c r="B1765">
        <v>1891803094</v>
      </c>
      <c r="C1765" t="s">
        <v>351</v>
      </c>
      <c r="D1765">
        <v>2020</v>
      </c>
      <c r="E1765">
        <v>1</v>
      </c>
      <c r="F1765">
        <v>1</v>
      </c>
      <c r="G1765">
        <v>1</v>
      </c>
      <c r="H1765">
        <v>1720.75</v>
      </c>
      <c r="I1765" t="str">
        <f>INDEX(T_NPI_REF[Classification],MATCH(T_PROF[[#This Row],[npi_prof_class_Cd]],T_NPI_REF[Code],0))</f>
        <v>Obstetrics &amp; Gynecology</v>
      </c>
      <c r="J1765">
        <f>INDEX(T_NPI_REF[Specialization],MATCH(T_PROF[[#This Row],[npi_prof_class_Cd]],T_NPI_REF[Code],0))</f>
        <v>0</v>
      </c>
    </row>
    <row r="1766" spans="1:10" x14ac:dyDescent="0.35">
      <c r="A1766">
        <v>0</v>
      </c>
      <c r="B1766">
        <v>1750576880</v>
      </c>
      <c r="C1766" t="s">
        <v>351</v>
      </c>
      <c r="D1766">
        <v>2019</v>
      </c>
      <c r="E1766">
        <v>2</v>
      </c>
      <c r="F1766">
        <v>2</v>
      </c>
      <c r="G1766">
        <v>2</v>
      </c>
      <c r="H1766">
        <v>3441.5</v>
      </c>
      <c r="I1766" t="str">
        <f>INDEX(T_NPI_REF[Classification],MATCH(T_PROF[[#This Row],[npi_prof_class_Cd]],T_NPI_REF[Code],0))</f>
        <v>Obstetrics &amp; Gynecology</v>
      </c>
      <c r="J1766">
        <f>INDEX(T_NPI_REF[Specialization],MATCH(T_PROF[[#This Row],[npi_prof_class_Cd]],T_NPI_REF[Code],0))</f>
        <v>0</v>
      </c>
    </row>
    <row r="1767" spans="1:10" x14ac:dyDescent="0.35">
      <c r="A1767">
        <v>1</v>
      </c>
      <c r="B1767">
        <v>1457395766</v>
      </c>
      <c r="C1767" t="s">
        <v>353</v>
      </c>
      <c r="D1767">
        <v>2020</v>
      </c>
      <c r="E1767">
        <v>186</v>
      </c>
      <c r="F1767">
        <v>186</v>
      </c>
      <c r="G1767">
        <v>186</v>
      </c>
      <c r="H1767">
        <v>313147.8</v>
      </c>
      <c r="I1767" t="str">
        <f>INDEX(T_NPI_REF[Classification],MATCH(T_PROF[[#This Row],[npi_prof_class_Cd]],T_NPI_REF[Code],0))</f>
        <v>General Acute Care Hospital</v>
      </c>
      <c r="J1767">
        <f>INDEX(T_NPI_REF[Specialization],MATCH(T_PROF[[#This Row],[npi_prof_class_Cd]],T_NPI_REF[Code],0))</f>
        <v>0</v>
      </c>
    </row>
    <row r="1768" spans="1:10" x14ac:dyDescent="0.35">
      <c r="A1768">
        <v>0</v>
      </c>
      <c r="B1768">
        <v>1932167061</v>
      </c>
      <c r="C1768" t="s">
        <v>356</v>
      </c>
      <c r="D1768">
        <v>2021</v>
      </c>
      <c r="E1768">
        <v>1</v>
      </c>
      <c r="F1768">
        <v>1</v>
      </c>
      <c r="G1768">
        <v>1</v>
      </c>
      <c r="H1768">
        <v>1720.75</v>
      </c>
      <c r="I1768" t="str">
        <f>INDEX(T_NPI_REF[Classification],MATCH(T_PROF[[#This Row],[npi_prof_class_Cd]],T_NPI_REF[Code],0))</f>
        <v>Obstetrics &amp; Gynecology</v>
      </c>
      <c r="J1768" t="str">
        <f>INDEX(T_NPI_REF[Specialization],MATCH(T_PROF[[#This Row],[npi_prof_class_Cd]],T_NPI_REF[Code],0))</f>
        <v>Maternal &amp; Fetal Medicine</v>
      </c>
    </row>
    <row r="1769" spans="1:10" x14ac:dyDescent="0.35">
      <c r="A1769">
        <v>1</v>
      </c>
      <c r="B1769">
        <v>1063750834</v>
      </c>
      <c r="C1769" t="s">
        <v>357</v>
      </c>
      <c r="D1769">
        <v>2021</v>
      </c>
      <c r="E1769">
        <v>2</v>
      </c>
      <c r="F1769">
        <v>2</v>
      </c>
      <c r="G1769">
        <v>2</v>
      </c>
      <c r="H1769">
        <v>15779.48</v>
      </c>
      <c r="I1769" t="str">
        <f>INDEX(T_NPI_REF[Classification],MATCH(T_PROF[[#This Row],[npi_prof_class_Cd]],T_NPI_REF[Code],0))</f>
        <v>Advanced Practice Midwife</v>
      </c>
      <c r="J1769">
        <f>INDEX(T_NPI_REF[Specialization],MATCH(T_PROF[[#This Row],[npi_prof_class_Cd]],T_NPI_REF[Code],0))</f>
        <v>0</v>
      </c>
    </row>
    <row r="1770" spans="1:10" x14ac:dyDescent="0.35">
      <c r="A1770">
        <v>0</v>
      </c>
      <c r="B1770">
        <v>1891163408</v>
      </c>
      <c r="C1770" t="s">
        <v>357</v>
      </c>
      <c r="D1770">
        <v>2021</v>
      </c>
      <c r="E1770">
        <v>1</v>
      </c>
      <c r="F1770">
        <v>1</v>
      </c>
      <c r="G1770">
        <v>1</v>
      </c>
      <c r="H1770">
        <v>0</v>
      </c>
      <c r="I1770" t="str">
        <f>INDEX(T_NPI_REF[Classification],MATCH(T_PROF[[#This Row],[npi_prof_class_Cd]],T_NPI_REF[Code],0))</f>
        <v>Advanced Practice Midwife</v>
      </c>
      <c r="J1770">
        <f>INDEX(T_NPI_REF[Specialization],MATCH(T_PROF[[#This Row],[npi_prof_class_Cd]],T_NPI_REF[Code],0))</f>
        <v>0</v>
      </c>
    </row>
    <row r="1771" spans="1:10" x14ac:dyDescent="0.35">
      <c r="A1771">
        <v>1</v>
      </c>
      <c r="B1771">
        <v>1467463851</v>
      </c>
      <c r="C1771" t="s">
        <v>351</v>
      </c>
      <c r="D1771">
        <v>2020</v>
      </c>
      <c r="E1771">
        <v>46</v>
      </c>
      <c r="F1771">
        <v>46</v>
      </c>
      <c r="G1771">
        <v>46</v>
      </c>
      <c r="H1771">
        <v>116472.54</v>
      </c>
      <c r="I1771" t="str">
        <f>INDEX(T_NPI_REF[Classification],MATCH(T_PROF[[#This Row],[npi_prof_class_Cd]],T_NPI_REF[Code],0))</f>
        <v>Obstetrics &amp; Gynecology</v>
      </c>
      <c r="J1771">
        <f>INDEX(T_NPI_REF[Specialization],MATCH(T_PROF[[#This Row],[npi_prof_class_Cd]],T_NPI_REF[Code],0))</f>
        <v>0</v>
      </c>
    </row>
    <row r="1772" spans="1:10" x14ac:dyDescent="0.35">
      <c r="A1772">
        <v>0</v>
      </c>
      <c r="B1772">
        <v>1962826115</v>
      </c>
      <c r="C1772" t="s">
        <v>357</v>
      </c>
      <c r="D1772">
        <v>2019</v>
      </c>
      <c r="E1772">
        <v>4</v>
      </c>
      <c r="F1772">
        <v>4</v>
      </c>
      <c r="G1772">
        <v>4</v>
      </c>
      <c r="H1772">
        <v>615.41</v>
      </c>
      <c r="I1772" t="str">
        <f>INDEX(T_NPI_REF[Classification],MATCH(T_PROF[[#This Row],[npi_prof_class_Cd]],T_NPI_REF[Code],0))</f>
        <v>Advanced Practice Midwife</v>
      </c>
      <c r="J1772">
        <f>INDEX(T_NPI_REF[Specialization],MATCH(T_PROF[[#This Row],[npi_prof_class_Cd]],T_NPI_REF[Code],0))</f>
        <v>0</v>
      </c>
    </row>
    <row r="1773" spans="1:10" x14ac:dyDescent="0.35">
      <c r="A1773">
        <v>1</v>
      </c>
      <c r="B1773">
        <v>1851397541</v>
      </c>
      <c r="C1773" t="s">
        <v>351</v>
      </c>
      <c r="D1773">
        <v>2020</v>
      </c>
      <c r="E1773">
        <v>2</v>
      </c>
      <c r="F1773">
        <v>2</v>
      </c>
      <c r="G1773">
        <v>2</v>
      </c>
      <c r="H1773">
        <v>4906.72</v>
      </c>
      <c r="I1773" t="str">
        <f>INDEX(T_NPI_REF[Classification],MATCH(T_PROF[[#This Row],[npi_prof_class_Cd]],T_NPI_REF[Code],0))</f>
        <v>Obstetrics &amp; Gynecology</v>
      </c>
      <c r="J1773">
        <f>INDEX(T_NPI_REF[Specialization],MATCH(T_PROF[[#This Row],[npi_prof_class_Cd]],T_NPI_REF[Code],0))</f>
        <v>0</v>
      </c>
    </row>
    <row r="1774" spans="1:10" x14ac:dyDescent="0.35">
      <c r="A1774">
        <v>1</v>
      </c>
      <c r="B1774">
        <v>1184252751</v>
      </c>
      <c r="C1774" t="s">
        <v>353</v>
      </c>
      <c r="D1774">
        <v>2021</v>
      </c>
      <c r="E1774">
        <v>29</v>
      </c>
      <c r="F1774">
        <v>29</v>
      </c>
      <c r="G1774">
        <v>29</v>
      </c>
      <c r="H1774">
        <v>29578.43</v>
      </c>
      <c r="I1774" t="str">
        <f>INDEX(T_NPI_REF[Classification],MATCH(T_PROF[[#This Row],[npi_prof_class_Cd]],T_NPI_REF[Code],0))</f>
        <v>General Acute Care Hospital</v>
      </c>
      <c r="J1774">
        <f>INDEX(T_NPI_REF[Specialization],MATCH(T_PROF[[#This Row],[npi_prof_class_Cd]],T_NPI_REF[Code],0))</f>
        <v>0</v>
      </c>
    </row>
    <row r="1775" spans="1:10" x14ac:dyDescent="0.35">
      <c r="A1775">
        <v>0</v>
      </c>
      <c r="B1775">
        <v>1487693974</v>
      </c>
      <c r="C1775" t="s">
        <v>351</v>
      </c>
      <c r="D1775">
        <v>2020</v>
      </c>
      <c r="E1775">
        <v>2</v>
      </c>
      <c r="F1775">
        <v>2</v>
      </c>
      <c r="G1775">
        <v>2</v>
      </c>
      <c r="H1775">
        <v>1720.75</v>
      </c>
      <c r="I1775" t="str">
        <f>INDEX(T_NPI_REF[Classification],MATCH(T_PROF[[#This Row],[npi_prof_class_Cd]],T_NPI_REF[Code],0))</f>
        <v>Obstetrics &amp; Gynecology</v>
      </c>
      <c r="J1775">
        <f>INDEX(T_NPI_REF[Specialization],MATCH(T_PROF[[#This Row],[npi_prof_class_Cd]],T_NPI_REF[Code],0))</f>
        <v>0</v>
      </c>
    </row>
    <row r="1776" spans="1:10" x14ac:dyDescent="0.35">
      <c r="A1776">
        <v>0</v>
      </c>
      <c r="B1776">
        <v>1174703193</v>
      </c>
      <c r="C1776" t="s">
        <v>351</v>
      </c>
      <c r="D1776">
        <v>2019</v>
      </c>
      <c r="E1776">
        <v>1</v>
      </c>
      <c r="F1776">
        <v>1</v>
      </c>
      <c r="G1776">
        <v>1</v>
      </c>
      <c r="H1776">
        <v>0</v>
      </c>
      <c r="I1776" t="str">
        <f>INDEX(T_NPI_REF[Classification],MATCH(T_PROF[[#This Row],[npi_prof_class_Cd]],T_NPI_REF[Code],0))</f>
        <v>Obstetrics &amp; Gynecology</v>
      </c>
      <c r="J1776">
        <f>INDEX(T_NPI_REF[Specialization],MATCH(T_PROF[[#This Row],[npi_prof_class_Cd]],T_NPI_REF[Code],0))</f>
        <v>0</v>
      </c>
    </row>
    <row r="1777" spans="1:10" x14ac:dyDescent="0.35">
      <c r="A1777">
        <v>0</v>
      </c>
      <c r="B1777">
        <v>1538275086</v>
      </c>
      <c r="C1777" t="s">
        <v>356</v>
      </c>
      <c r="D1777">
        <v>2021</v>
      </c>
      <c r="E1777">
        <v>1</v>
      </c>
      <c r="F1777">
        <v>1</v>
      </c>
      <c r="G1777">
        <v>1</v>
      </c>
      <c r="H1777">
        <v>0</v>
      </c>
      <c r="I1777" t="str">
        <f>INDEX(T_NPI_REF[Classification],MATCH(T_PROF[[#This Row],[npi_prof_class_Cd]],T_NPI_REF[Code],0))</f>
        <v>Obstetrics &amp; Gynecology</v>
      </c>
      <c r="J1777" t="str">
        <f>INDEX(T_NPI_REF[Specialization],MATCH(T_PROF[[#This Row],[npi_prof_class_Cd]],T_NPI_REF[Code],0))</f>
        <v>Maternal &amp; Fetal Medicine</v>
      </c>
    </row>
    <row r="1778" spans="1:10" x14ac:dyDescent="0.35">
      <c r="A1778">
        <v>1</v>
      </c>
      <c r="B1778">
        <v>1760410088</v>
      </c>
      <c r="C1778" t="s">
        <v>351</v>
      </c>
      <c r="D1778">
        <v>2021</v>
      </c>
      <c r="E1778">
        <v>3</v>
      </c>
      <c r="F1778">
        <v>3</v>
      </c>
      <c r="G1778">
        <v>3</v>
      </c>
      <c r="H1778">
        <v>4570.72</v>
      </c>
      <c r="I1778" t="str">
        <f>INDEX(T_NPI_REF[Classification],MATCH(T_PROF[[#This Row],[npi_prof_class_Cd]],T_NPI_REF[Code],0))</f>
        <v>Obstetrics &amp; Gynecology</v>
      </c>
      <c r="J1778">
        <f>INDEX(T_NPI_REF[Specialization],MATCH(T_PROF[[#This Row],[npi_prof_class_Cd]],T_NPI_REF[Code],0))</f>
        <v>0</v>
      </c>
    </row>
    <row r="1779" spans="1:10" x14ac:dyDescent="0.35">
      <c r="A1779">
        <v>1</v>
      </c>
      <c r="B1779">
        <v>1962474502</v>
      </c>
      <c r="C1779" t="s">
        <v>351</v>
      </c>
      <c r="D1779">
        <v>2021</v>
      </c>
      <c r="E1779">
        <v>20</v>
      </c>
      <c r="F1779">
        <v>20</v>
      </c>
      <c r="G1779">
        <v>20</v>
      </c>
      <c r="H1779">
        <v>44804.14</v>
      </c>
      <c r="I1779" t="str">
        <f>INDEX(T_NPI_REF[Classification],MATCH(T_PROF[[#This Row],[npi_prof_class_Cd]],T_NPI_REF[Code],0))</f>
        <v>Obstetrics &amp; Gynecology</v>
      </c>
      <c r="J1779">
        <f>INDEX(T_NPI_REF[Specialization],MATCH(T_PROF[[#This Row],[npi_prof_class_Cd]],T_NPI_REF[Code],0))</f>
        <v>0</v>
      </c>
    </row>
    <row r="1780" spans="1:10" x14ac:dyDescent="0.35">
      <c r="A1780">
        <v>1</v>
      </c>
      <c r="B1780">
        <v>1316276827</v>
      </c>
      <c r="C1780" t="s">
        <v>351</v>
      </c>
      <c r="D1780">
        <v>2021</v>
      </c>
      <c r="E1780">
        <v>8</v>
      </c>
      <c r="F1780">
        <v>8</v>
      </c>
      <c r="G1780">
        <v>8</v>
      </c>
      <c r="H1780">
        <v>28000</v>
      </c>
      <c r="I1780" t="str">
        <f>INDEX(T_NPI_REF[Classification],MATCH(T_PROF[[#This Row],[npi_prof_class_Cd]],T_NPI_REF[Code],0))</f>
        <v>Obstetrics &amp; Gynecology</v>
      </c>
      <c r="J1780">
        <f>INDEX(T_NPI_REF[Specialization],MATCH(T_PROF[[#This Row],[npi_prof_class_Cd]],T_NPI_REF[Code],0))</f>
        <v>0</v>
      </c>
    </row>
    <row r="1781" spans="1:10" x14ac:dyDescent="0.35">
      <c r="A1781">
        <v>1</v>
      </c>
      <c r="B1781">
        <v>1225222953</v>
      </c>
      <c r="C1781" t="s">
        <v>352</v>
      </c>
      <c r="D1781">
        <v>2021</v>
      </c>
      <c r="E1781">
        <v>26</v>
      </c>
      <c r="F1781">
        <v>26</v>
      </c>
      <c r="G1781">
        <v>26</v>
      </c>
      <c r="H1781">
        <v>64687.86</v>
      </c>
      <c r="I1781" t="str">
        <f>INDEX(T_NPI_REF[Classification],MATCH(T_PROF[[#This Row],[npi_prof_class_Cd]],T_NPI_REF[Code],0))</f>
        <v>Specialist</v>
      </c>
      <c r="J1781">
        <f>INDEX(T_NPI_REF[Specialization],MATCH(T_PROF[[#This Row],[npi_prof_class_Cd]],T_NPI_REF[Code],0))</f>
        <v>0</v>
      </c>
    </row>
    <row r="1782" spans="1:10" x14ac:dyDescent="0.35">
      <c r="A1782">
        <v>0</v>
      </c>
      <c r="B1782">
        <v>1295999308</v>
      </c>
      <c r="C1782" t="s">
        <v>351</v>
      </c>
      <c r="D1782">
        <v>2021</v>
      </c>
      <c r="E1782">
        <v>1</v>
      </c>
      <c r="F1782">
        <v>1</v>
      </c>
      <c r="G1782">
        <v>1</v>
      </c>
      <c r="H1782">
        <v>1720.75</v>
      </c>
      <c r="I1782" t="str">
        <f>INDEX(T_NPI_REF[Classification],MATCH(T_PROF[[#This Row],[npi_prof_class_Cd]],T_NPI_REF[Code],0))</f>
        <v>Obstetrics &amp; Gynecology</v>
      </c>
      <c r="J1782">
        <f>INDEX(T_NPI_REF[Specialization],MATCH(T_PROF[[#This Row],[npi_prof_class_Cd]],T_NPI_REF[Code],0))</f>
        <v>0</v>
      </c>
    </row>
    <row r="1783" spans="1:10" x14ac:dyDescent="0.35">
      <c r="A1783">
        <v>1</v>
      </c>
      <c r="B1783">
        <v>1457364804</v>
      </c>
      <c r="C1783" t="s">
        <v>352</v>
      </c>
      <c r="D1783">
        <v>2020</v>
      </c>
      <c r="E1783">
        <v>7</v>
      </c>
      <c r="F1783">
        <v>7</v>
      </c>
      <c r="G1783">
        <v>7</v>
      </c>
      <c r="H1783">
        <v>21000</v>
      </c>
      <c r="I1783" t="str">
        <f>INDEX(T_NPI_REF[Classification],MATCH(T_PROF[[#This Row],[npi_prof_class_Cd]],T_NPI_REF[Code],0))</f>
        <v>Specialist</v>
      </c>
      <c r="J1783">
        <f>INDEX(T_NPI_REF[Specialization],MATCH(T_PROF[[#This Row],[npi_prof_class_Cd]],T_NPI_REF[Code],0))</f>
        <v>0</v>
      </c>
    </row>
    <row r="1784" spans="1:10" x14ac:dyDescent="0.35">
      <c r="A1784">
        <v>0</v>
      </c>
      <c r="B1784">
        <v>1861401366</v>
      </c>
      <c r="C1784" t="s">
        <v>351</v>
      </c>
      <c r="D1784">
        <v>2020</v>
      </c>
      <c r="E1784">
        <v>2</v>
      </c>
      <c r="F1784">
        <v>2</v>
      </c>
      <c r="G1784">
        <v>2</v>
      </c>
      <c r="H1784">
        <v>1720.75</v>
      </c>
      <c r="I1784" t="str">
        <f>INDEX(T_NPI_REF[Classification],MATCH(T_PROF[[#This Row],[npi_prof_class_Cd]],T_NPI_REF[Code],0))</f>
        <v>Obstetrics &amp; Gynecology</v>
      </c>
      <c r="J1784">
        <f>INDEX(T_NPI_REF[Specialization],MATCH(T_PROF[[#This Row],[npi_prof_class_Cd]],T_NPI_REF[Code],0))</f>
        <v>0</v>
      </c>
    </row>
    <row r="1785" spans="1:10" x14ac:dyDescent="0.35">
      <c r="A1785">
        <v>1</v>
      </c>
      <c r="B1785">
        <v>1356747406</v>
      </c>
      <c r="C1785" t="s">
        <v>357</v>
      </c>
      <c r="D1785">
        <v>2021</v>
      </c>
      <c r="E1785">
        <v>1</v>
      </c>
      <c r="F1785">
        <v>1</v>
      </c>
      <c r="G1785">
        <v>1</v>
      </c>
      <c r="H1785">
        <v>3446.52</v>
      </c>
      <c r="I1785" t="str">
        <f>INDEX(T_NPI_REF[Classification],MATCH(T_PROF[[#This Row],[npi_prof_class_Cd]],T_NPI_REF[Code],0))</f>
        <v>Advanced Practice Midwife</v>
      </c>
      <c r="J1785">
        <f>INDEX(T_NPI_REF[Specialization],MATCH(T_PROF[[#This Row],[npi_prof_class_Cd]],T_NPI_REF[Code],0))</f>
        <v>0</v>
      </c>
    </row>
    <row r="1786" spans="1:10" x14ac:dyDescent="0.35">
      <c r="A1786">
        <v>0</v>
      </c>
      <c r="B1786">
        <v>1275576696</v>
      </c>
      <c r="C1786" t="s">
        <v>351</v>
      </c>
      <c r="D1786">
        <v>2020</v>
      </c>
      <c r="E1786">
        <v>1</v>
      </c>
      <c r="F1786">
        <v>1</v>
      </c>
      <c r="G1786">
        <v>1</v>
      </c>
      <c r="H1786">
        <v>1720.75</v>
      </c>
      <c r="I1786" t="str">
        <f>INDEX(T_NPI_REF[Classification],MATCH(T_PROF[[#This Row],[npi_prof_class_Cd]],T_NPI_REF[Code],0))</f>
        <v>Obstetrics &amp; Gynecology</v>
      </c>
      <c r="J1786">
        <f>INDEX(T_NPI_REF[Specialization],MATCH(T_PROF[[#This Row],[npi_prof_class_Cd]],T_NPI_REF[Code],0))</f>
        <v>0</v>
      </c>
    </row>
    <row r="1787" spans="1:10" x14ac:dyDescent="0.35">
      <c r="A1787">
        <v>1</v>
      </c>
      <c r="B1787">
        <v>1174793129</v>
      </c>
      <c r="C1787" t="s">
        <v>354</v>
      </c>
      <c r="D1787">
        <v>2019</v>
      </c>
      <c r="E1787">
        <v>9</v>
      </c>
      <c r="F1787">
        <v>9</v>
      </c>
      <c r="G1787">
        <v>8</v>
      </c>
      <c r="H1787">
        <v>11206.52</v>
      </c>
      <c r="I1787" t="str">
        <f>INDEX(T_NPI_REF[Classification],MATCH(T_PROF[[#This Row],[npi_prof_class_Cd]],T_NPI_REF[Code],0))</f>
        <v>Obstetrics &amp; Gynecology</v>
      </c>
      <c r="J1787" t="str">
        <f>INDEX(T_NPI_REF[Specialization],MATCH(T_PROF[[#This Row],[npi_prof_class_Cd]],T_NPI_REF[Code],0))</f>
        <v>Obstetrics</v>
      </c>
    </row>
    <row r="1788" spans="1:10" x14ac:dyDescent="0.35">
      <c r="A1788">
        <v>0</v>
      </c>
      <c r="B1788">
        <v>1871598847</v>
      </c>
      <c r="C1788" t="s">
        <v>351</v>
      </c>
      <c r="D1788">
        <v>2020</v>
      </c>
      <c r="E1788">
        <v>1</v>
      </c>
      <c r="F1788">
        <v>1</v>
      </c>
      <c r="G1788">
        <v>1</v>
      </c>
      <c r="H1788">
        <v>1720.75</v>
      </c>
      <c r="I1788" t="str">
        <f>INDEX(T_NPI_REF[Classification],MATCH(T_PROF[[#This Row],[npi_prof_class_Cd]],T_NPI_REF[Code],0))</f>
        <v>Obstetrics &amp; Gynecology</v>
      </c>
      <c r="J1788">
        <f>INDEX(T_NPI_REF[Specialization],MATCH(T_PROF[[#This Row],[npi_prof_class_Cd]],T_NPI_REF[Code],0))</f>
        <v>0</v>
      </c>
    </row>
    <row r="1789" spans="1:10" x14ac:dyDescent="0.35">
      <c r="A1789">
        <v>0</v>
      </c>
      <c r="B1789">
        <v>1730109281</v>
      </c>
      <c r="C1789" t="s">
        <v>351</v>
      </c>
      <c r="D1789">
        <v>2019</v>
      </c>
      <c r="E1789">
        <v>1</v>
      </c>
      <c r="F1789">
        <v>1</v>
      </c>
      <c r="G1789">
        <v>1</v>
      </c>
      <c r="H1789">
        <v>1720.75</v>
      </c>
      <c r="I1789" t="str">
        <f>INDEX(T_NPI_REF[Classification],MATCH(T_PROF[[#This Row],[npi_prof_class_Cd]],T_NPI_REF[Code],0))</f>
        <v>Obstetrics &amp; Gynecology</v>
      </c>
      <c r="J1789">
        <f>INDEX(T_NPI_REF[Specialization],MATCH(T_PROF[[#This Row],[npi_prof_class_Cd]],T_NPI_REF[Code],0))</f>
        <v>0</v>
      </c>
    </row>
    <row r="1790" spans="1:10" x14ac:dyDescent="0.35">
      <c r="A1790">
        <v>0</v>
      </c>
      <c r="B1790">
        <v>1285295709</v>
      </c>
      <c r="C1790" t="s">
        <v>357</v>
      </c>
      <c r="D1790">
        <v>2019</v>
      </c>
      <c r="E1790">
        <v>1</v>
      </c>
      <c r="F1790">
        <v>1</v>
      </c>
      <c r="G1790">
        <v>1</v>
      </c>
      <c r="H1790">
        <v>1462.64</v>
      </c>
      <c r="I1790" t="str">
        <f>INDEX(T_NPI_REF[Classification],MATCH(T_PROF[[#This Row],[npi_prof_class_Cd]],T_NPI_REF[Code],0))</f>
        <v>Advanced Practice Midwife</v>
      </c>
      <c r="J1790">
        <f>INDEX(T_NPI_REF[Specialization],MATCH(T_PROF[[#This Row],[npi_prof_class_Cd]],T_NPI_REF[Code],0))</f>
        <v>0</v>
      </c>
    </row>
    <row r="1791" spans="1:10" x14ac:dyDescent="0.35">
      <c r="A1791">
        <v>1</v>
      </c>
      <c r="B1791">
        <v>1174712921</v>
      </c>
      <c r="C1791" t="s">
        <v>357</v>
      </c>
      <c r="D1791">
        <v>2020</v>
      </c>
      <c r="E1791">
        <v>48</v>
      </c>
      <c r="F1791">
        <v>48</v>
      </c>
      <c r="G1791">
        <v>48</v>
      </c>
      <c r="H1791">
        <v>93126.8</v>
      </c>
      <c r="I1791" t="str">
        <f>INDEX(T_NPI_REF[Classification],MATCH(T_PROF[[#This Row],[npi_prof_class_Cd]],T_NPI_REF[Code],0))</f>
        <v>Advanced Practice Midwife</v>
      </c>
      <c r="J1791">
        <f>INDEX(T_NPI_REF[Specialization],MATCH(T_PROF[[#This Row],[npi_prof_class_Cd]],T_NPI_REF[Code],0))</f>
        <v>0</v>
      </c>
    </row>
    <row r="1792" spans="1:10" x14ac:dyDescent="0.35">
      <c r="A1792">
        <v>1</v>
      </c>
      <c r="B1792">
        <v>1710156617</v>
      </c>
      <c r="C1792" t="s">
        <v>351</v>
      </c>
      <c r="D1792">
        <v>2021</v>
      </c>
      <c r="E1792">
        <v>5</v>
      </c>
      <c r="F1792">
        <v>5</v>
      </c>
      <c r="G1792">
        <v>5</v>
      </c>
      <c r="H1792">
        <v>6598</v>
      </c>
      <c r="I1792" t="str">
        <f>INDEX(T_NPI_REF[Classification],MATCH(T_PROF[[#This Row],[npi_prof_class_Cd]],T_NPI_REF[Code],0))</f>
        <v>Obstetrics &amp; Gynecology</v>
      </c>
      <c r="J1792">
        <f>INDEX(T_NPI_REF[Specialization],MATCH(T_PROF[[#This Row],[npi_prof_class_Cd]],T_NPI_REF[Code],0))</f>
        <v>0</v>
      </c>
    </row>
    <row r="1793" spans="1:10" x14ac:dyDescent="0.35">
      <c r="A1793">
        <v>1</v>
      </c>
      <c r="B1793">
        <v>1386743052</v>
      </c>
      <c r="C1793" t="s">
        <v>351</v>
      </c>
      <c r="D1793">
        <v>2021</v>
      </c>
      <c r="E1793">
        <v>15</v>
      </c>
      <c r="F1793">
        <v>15</v>
      </c>
      <c r="G1793">
        <v>15</v>
      </c>
      <c r="H1793">
        <v>22948.65</v>
      </c>
      <c r="I1793" t="str">
        <f>INDEX(T_NPI_REF[Classification],MATCH(T_PROF[[#This Row],[npi_prof_class_Cd]],T_NPI_REF[Code],0))</f>
        <v>Obstetrics &amp; Gynecology</v>
      </c>
      <c r="J1793">
        <f>INDEX(T_NPI_REF[Specialization],MATCH(T_PROF[[#This Row],[npi_prof_class_Cd]],T_NPI_REF[Code],0))</f>
        <v>0</v>
      </c>
    </row>
    <row r="1794" spans="1:10" x14ac:dyDescent="0.35">
      <c r="A1794">
        <v>1</v>
      </c>
      <c r="B1794">
        <v>1255401253</v>
      </c>
      <c r="C1794" t="s">
        <v>354</v>
      </c>
      <c r="D1794">
        <v>2020</v>
      </c>
      <c r="E1794">
        <v>3</v>
      </c>
      <c r="F1794">
        <v>3</v>
      </c>
      <c r="G1794">
        <v>3</v>
      </c>
      <c r="H1794">
        <v>5162.25</v>
      </c>
      <c r="I1794" t="str">
        <f>INDEX(T_NPI_REF[Classification],MATCH(T_PROF[[#This Row],[npi_prof_class_Cd]],T_NPI_REF[Code],0))</f>
        <v>Obstetrics &amp; Gynecology</v>
      </c>
      <c r="J1794" t="str">
        <f>INDEX(T_NPI_REF[Specialization],MATCH(T_PROF[[#This Row],[npi_prof_class_Cd]],T_NPI_REF[Code],0))</f>
        <v>Obstetrics</v>
      </c>
    </row>
    <row r="1795" spans="1:10" x14ac:dyDescent="0.35">
      <c r="A1795">
        <v>0</v>
      </c>
      <c r="B1795">
        <v>1194785618</v>
      </c>
      <c r="C1795" t="s">
        <v>351</v>
      </c>
      <c r="D1795">
        <v>2020</v>
      </c>
      <c r="E1795">
        <v>1</v>
      </c>
      <c r="F1795">
        <v>1</v>
      </c>
      <c r="G1795">
        <v>1</v>
      </c>
      <c r="H1795">
        <v>0</v>
      </c>
      <c r="I1795" t="str">
        <f>INDEX(T_NPI_REF[Classification],MATCH(T_PROF[[#This Row],[npi_prof_class_Cd]],T_NPI_REF[Code],0))</f>
        <v>Obstetrics &amp; Gynecology</v>
      </c>
      <c r="J1795">
        <f>INDEX(T_NPI_REF[Specialization],MATCH(T_PROF[[#This Row],[npi_prof_class_Cd]],T_NPI_REF[Code],0))</f>
        <v>0</v>
      </c>
    </row>
    <row r="1796" spans="1:10" x14ac:dyDescent="0.35">
      <c r="A1796">
        <v>0</v>
      </c>
      <c r="B1796">
        <v>1740679943</v>
      </c>
      <c r="C1796" t="s">
        <v>351</v>
      </c>
      <c r="D1796">
        <v>2021</v>
      </c>
      <c r="E1796">
        <v>1</v>
      </c>
      <c r="F1796">
        <v>1</v>
      </c>
      <c r="G1796">
        <v>1</v>
      </c>
      <c r="H1796">
        <v>0</v>
      </c>
      <c r="I1796" t="str">
        <f>INDEX(T_NPI_REF[Classification],MATCH(T_PROF[[#This Row],[npi_prof_class_Cd]],T_NPI_REF[Code],0))</f>
        <v>Obstetrics &amp; Gynecology</v>
      </c>
      <c r="J1796">
        <f>INDEX(T_NPI_REF[Specialization],MATCH(T_PROF[[#This Row],[npi_prof_class_Cd]],T_NPI_REF[Code],0))</f>
        <v>0</v>
      </c>
    </row>
    <row r="1797" spans="1:10" x14ac:dyDescent="0.35">
      <c r="A1797">
        <v>1</v>
      </c>
      <c r="B1797">
        <v>1336375351</v>
      </c>
      <c r="C1797" t="s">
        <v>351</v>
      </c>
      <c r="D1797">
        <v>2020</v>
      </c>
      <c r="E1797">
        <v>11</v>
      </c>
      <c r="F1797">
        <v>11</v>
      </c>
      <c r="G1797">
        <v>11</v>
      </c>
      <c r="H1797">
        <v>31361.3</v>
      </c>
      <c r="I1797" t="str">
        <f>INDEX(T_NPI_REF[Classification],MATCH(T_PROF[[#This Row],[npi_prof_class_Cd]],T_NPI_REF[Code],0))</f>
        <v>Obstetrics &amp; Gynecology</v>
      </c>
      <c r="J1797">
        <f>INDEX(T_NPI_REF[Specialization],MATCH(T_PROF[[#This Row],[npi_prof_class_Cd]],T_NPI_REF[Code],0))</f>
        <v>0</v>
      </c>
    </row>
    <row r="1798" spans="1:10" x14ac:dyDescent="0.35">
      <c r="A1798">
        <v>1</v>
      </c>
      <c r="B1798">
        <v>1053382358</v>
      </c>
      <c r="C1798" t="s">
        <v>351</v>
      </c>
      <c r="D1798">
        <v>2019</v>
      </c>
      <c r="E1798">
        <v>11</v>
      </c>
      <c r="F1798">
        <v>11</v>
      </c>
      <c r="G1798">
        <v>11</v>
      </c>
      <c r="H1798">
        <v>38500</v>
      </c>
      <c r="I1798" t="str">
        <f>INDEX(T_NPI_REF[Classification],MATCH(T_PROF[[#This Row],[npi_prof_class_Cd]],T_NPI_REF[Code],0))</f>
        <v>Obstetrics &amp; Gynecology</v>
      </c>
      <c r="J1798">
        <f>INDEX(T_NPI_REF[Specialization],MATCH(T_PROF[[#This Row],[npi_prof_class_Cd]],T_NPI_REF[Code],0))</f>
        <v>0</v>
      </c>
    </row>
    <row r="1799" spans="1:10" x14ac:dyDescent="0.35">
      <c r="A1799">
        <v>0</v>
      </c>
      <c r="B1799">
        <v>1467553347</v>
      </c>
      <c r="C1799" t="s">
        <v>357</v>
      </c>
      <c r="D1799">
        <v>2020</v>
      </c>
      <c r="E1799">
        <v>3</v>
      </c>
      <c r="F1799">
        <v>3</v>
      </c>
      <c r="G1799">
        <v>3</v>
      </c>
      <c r="H1799">
        <v>3069.23</v>
      </c>
      <c r="I1799" t="str">
        <f>INDEX(T_NPI_REF[Classification],MATCH(T_PROF[[#This Row],[npi_prof_class_Cd]],T_NPI_REF[Code],0))</f>
        <v>Advanced Practice Midwife</v>
      </c>
      <c r="J1799">
        <f>INDEX(T_NPI_REF[Specialization],MATCH(T_PROF[[#This Row],[npi_prof_class_Cd]],T_NPI_REF[Code],0))</f>
        <v>0</v>
      </c>
    </row>
    <row r="1800" spans="1:10" x14ac:dyDescent="0.35">
      <c r="A1800">
        <v>1</v>
      </c>
      <c r="B1800">
        <v>1699982793</v>
      </c>
      <c r="C1800" t="s">
        <v>352</v>
      </c>
      <c r="D1800">
        <v>2021</v>
      </c>
      <c r="E1800">
        <v>15</v>
      </c>
      <c r="F1800">
        <v>15</v>
      </c>
      <c r="G1800">
        <v>15</v>
      </c>
      <c r="H1800">
        <v>34860.94</v>
      </c>
      <c r="I1800" t="str">
        <f>INDEX(T_NPI_REF[Classification],MATCH(T_PROF[[#This Row],[npi_prof_class_Cd]],T_NPI_REF[Code],0))</f>
        <v>Specialist</v>
      </c>
      <c r="J1800">
        <f>INDEX(T_NPI_REF[Specialization],MATCH(T_PROF[[#This Row],[npi_prof_class_Cd]],T_NPI_REF[Code],0))</f>
        <v>0</v>
      </c>
    </row>
    <row r="1801" spans="1:10" x14ac:dyDescent="0.35">
      <c r="A1801">
        <v>1</v>
      </c>
      <c r="B1801">
        <v>1205066180</v>
      </c>
      <c r="C1801" t="s">
        <v>351</v>
      </c>
      <c r="D1801">
        <v>2019</v>
      </c>
      <c r="E1801">
        <v>1</v>
      </c>
      <c r="F1801">
        <v>1</v>
      </c>
      <c r="G1801">
        <v>1</v>
      </c>
      <c r="H1801">
        <v>2695.16</v>
      </c>
      <c r="I1801" t="str">
        <f>INDEX(T_NPI_REF[Classification],MATCH(T_PROF[[#This Row],[npi_prof_class_Cd]],T_NPI_REF[Code],0))</f>
        <v>Obstetrics &amp; Gynecology</v>
      </c>
      <c r="J1801">
        <f>INDEX(T_NPI_REF[Specialization],MATCH(T_PROF[[#This Row],[npi_prof_class_Cd]],T_NPI_REF[Code],0))</f>
        <v>0</v>
      </c>
    </row>
    <row r="1802" spans="1:10" x14ac:dyDescent="0.35">
      <c r="A1802">
        <v>0</v>
      </c>
      <c r="B1802">
        <v>1184701849</v>
      </c>
      <c r="C1802" t="s">
        <v>351</v>
      </c>
      <c r="D1802">
        <v>2019</v>
      </c>
      <c r="E1802">
        <v>3</v>
      </c>
      <c r="F1802">
        <v>3</v>
      </c>
      <c r="G1802">
        <v>3</v>
      </c>
      <c r="H1802">
        <v>3441.5</v>
      </c>
      <c r="I1802" t="str">
        <f>INDEX(T_NPI_REF[Classification],MATCH(T_PROF[[#This Row],[npi_prof_class_Cd]],T_NPI_REF[Code],0))</f>
        <v>Obstetrics &amp; Gynecology</v>
      </c>
      <c r="J1802">
        <f>INDEX(T_NPI_REF[Specialization],MATCH(T_PROF[[#This Row],[npi_prof_class_Cd]],T_NPI_REF[Code],0))</f>
        <v>0</v>
      </c>
    </row>
    <row r="1803" spans="1:10" x14ac:dyDescent="0.35">
      <c r="A1803">
        <v>0</v>
      </c>
      <c r="B1803">
        <v>1104898899</v>
      </c>
      <c r="C1803" t="s">
        <v>351</v>
      </c>
      <c r="D1803">
        <v>2020</v>
      </c>
      <c r="E1803">
        <v>1</v>
      </c>
      <c r="F1803">
        <v>1</v>
      </c>
      <c r="G1803">
        <v>1</v>
      </c>
      <c r="H1803">
        <v>0</v>
      </c>
      <c r="I1803" t="str">
        <f>INDEX(T_NPI_REF[Classification],MATCH(T_PROF[[#This Row],[npi_prof_class_Cd]],T_NPI_REF[Code],0))</f>
        <v>Obstetrics &amp; Gynecology</v>
      </c>
      <c r="J1803">
        <f>INDEX(T_NPI_REF[Specialization],MATCH(T_PROF[[#This Row],[npi_prof_class_Cd]],T_NPI_REF[Code],0))</f>
        <v>0</v>
      </c>
    </row>
    <row r="1804" spans="1:10" x14ac:dyDescent="0.35">
      <c r="A1804">
        <v>0</v>
      </c>
      <c r="B1804">
        <v>1982867941</v>
      </c>
      <c r="C1804" t="s">
        <v>351</v>
      </c>
      <c r="D1804">
        <v>2020</v>
      </c>
      <c r="E1804">
        <v>1</v>
      </c>
      <c r="F1804">
        <v>1</v>
      </c>
      <c r="G1804">
        <v>1</v>
      </c>
      <c r="H1804">
        <v>0</v>
      </c>
      <c r="I1804" t="str">
        <f>INDEX(T_NPI_REF[Classification],MATCH(T_PROF[[#This Row],[npi_prof_class_Cd]],T_NPI_REF[Code],0))</f>
        <v>Obstetrics &amp; Gynecology</v>
      </c>
      <c r="J1804">
        <f>INDEX(T_NPI_REF[Specialization],MATCH(T_PROF[[#This Row],[npi_prof_class_Cd]],T_NPI_REF[Code],0))</f>
        <v>0</v>
      </c>
    </row>
    <row r="1805" spans="1:10" x14ac:dyDescent="0.35">
      <c r="A1805">
        <v>0</v>
      </c>
      <c r="B1805">
        <v>1497756035</v>
      </c>
      <c r="C1805" t="s">
        <v>351</v>
      </c>
      <c r="D1805">
        <v>2020</v>
      </c>
      <c r="E1805">
        <v>2</v>
      </c>
      <c r="F1805">
        <v>2</v>
      </c>
      <c r="G1805">
        <v>2</v>
      </c>
      <c r="H1805">
        <v>3441.5</v>
      </c>
      <c r="I1805" t="str">
        <f>INDEX(T_NPI_REF[Classification],MATCH(T_PROF[[#This Row],[npi_prof_class_Cd]],T_NPI_REF[Code],0))</f>
        <v>Obstetrics &amp; Gynecology</v>
      </c>
      <c r="J1805">
        <f>INDEX(T_NPI_REF[Specialization],MATCH(T_PROF[[#This Row],[npi_prof_class_Cd]],T_NPI_REF[Code],0))</f>
        <v>0</v>
      </c>
    </row>
    <row r="1806" spans="1:10" x14ac:dyDescent="0.35">
      <c r="A1806">
        <v>1</v>
      </c>
      <c r="B1806">
        <v>1750680609</v>
      </c>
      <c r="C1806" t="s">
        <v>351</v>
      </c>
      <c r="D1806">
        <v>2021</v>
      </c>
      <c r="E1806">
        <v>8</v>
      </c>
      <c r="F1806">
        <v>8</v>
      </c>
      <c r="G1806">
        <v>8</v>
      </c>
      <c r="H1806">
        <v>15281.68</v>
      </c>
      <c r="I1806" t="str">
        <f>INDEX(T_NPI_REF[Classification],MATCH(T_PROF[[#This Row],[npi_prof_class_Cd]],T_NPI_REF[Code],0))</f>
        <v>Obstetrics &amp; Gynecology</v>
      </c>
      <c r="J1806">
        <f>INDEX(T_NPI_REF[Specialization],MATCH(T_PROF[[#This Row],[npi_prof_class_Cd]],T_NPI_REF[Code],0))</f>
        <v>0</v>
      </c>
    </row>
    <row r="1807" spans="1:10" x14ac:dyDescent="0.35">
      <c r="A1807">
        <v>1</v>
      </c>
      <c r="B1807">
        <v>1366999096</v>
      </c>
      <c r="C1807" t="s">
        <v>357</v>
      </c>
      <c r="D1807">
        <v>2019</v>
      </c>
      <c r="E1807">
        <v>5</v>
      </c>
      <c r="F1807">
        <v>5</v>
      </c>
      <c r="G1807">
        <v>5</v>
      </c>
      <c r="H1807">
        <v>18154.939999999999</v>
      </c>
      <c r="I1807" t="str">
        <f>INDEX(T_NPI_REF[Classification],MATCH(T_PROF[[#This Row],[npi_prof_class_Cd]],T_NPI_REF[Code],0))</f>
        <v>Advanced Practice Midwife</v>
      </c>
      <c r="J1807">
        <f>INDEX(T_NPI_REF[Specialization],MATCH(T_PROF[[#This Row],[npi_prof_class_Cd]],T_NPI_REF[Code],0))</f>
        <v>0</v>
      </c>
    </row>
    <row r="1808" spans="1:10" x14ac:dyDescent="0.35">
      <c r="A1808">
        <v>0</v>
      </c>
      <c r="B1808">
        <v>1366968430</v>
      </c>
      <c r="C1808" t="s">
        <v>367</v>
      </c>
      <c r="D1808">
        <v>2021</v>
      </c>
      <c r="E1808">
        <v>2</v>
      </c>
      <c r="F1808">
        <v>2</v>
      </c>
      <c r="G1808">
        <v>2</v>
      </c>
      <c r="H1808">
        <v>577</v>
      </c>
      <c r="I1808" t="str">
        <f>INDEX(T_NPI_REF[Classification],MATCH(T_PROF[[#This Row],[npi_prof_class_Cd]],T_NPI_REF[Code],0))</f>
        <v>Midwife</v>
      </c>
      <c r="J1808">
        <f>INDEX(T_NPI_REF[Specialization],MATCH(T_PROF[[#This Row],[npi_prof_class_Cd]],T_NPI_REF[Code],0))</f>
        <v>0</v>
      </c>
    </row>
    <row r="1809" spans="1:10" x14ac:dyDescent="0.35">
      <c r="A1809">
        <v>1</v>
      </c>
      <c r="B1809">
        <v>1619917960</v>
      </c>
      <c r="C1809" t="s">
        <v>351</v>
      </c>
      <c r="D1809">
        <v>2019</v>
      </c>
      <c r="E1809">
        <v>2</v>
      </c>
      <c r="F1809">
        <v>2</v>
      </c>
      <c r="G1809">
        <v>2</v>
      </c>
      <c r="H1809">
        <v>3368.95</v>
      </c>
      <c r="I1809" t="str">
        <f>INDEX(T_NPI_REF[Classification],MATCH(T_PROF[[#This Row],[npi_prof_class_Cd]],T_NPI_REF[Code],0))</f>
        <v>Obstetrics &amp; Gynecology</v>
      </c>
      <c r="J1809">
        <f>INDEX(T_NPI_REF[Specialization],MATCH(T_PROF[[#This Row],[npi_prof_class_Cd]],T_NPI_REF[Code],0))</f>
        <v>0</v>
      </c>
    </row>
    <row r="1810" spans="1:10" x14ac:dyDescent="0.35">
      <c r="A1810">
        <v>1</v>
      </c>
      <c r="B1810">
        <v>1285717298</v>
      </c>
      <c r="C1810" t="s">
        <v>353</v>
      </c>
      <c r="D1810">
        <v>2021</v>
      </c>
      <c r="E1810">
        <v>7</v>
      </c>
      <c r="F1810">
        <v>7</v>
      </c>
      <c r="G1810">
        <v>7</v>
      </c>
      <c r="H1810">
        <v>9464.1299999999992</v>
      </c>
      <c r="I1810" t="str">
        <f>INDEX(T_NPI_REF[Classification],MATCH(T_PROF[[#This Row],[npi_prof_class_Cd]],T_NPI_REF[Code],0))</f>
        <v>General Acute Care Hospital</v>
      </c>
      <c r="J1810">
        <f>INDEX(T_NPI_REF[Specialization],MATCH(T_PROF[[#This Row],[npi_prof_class_Cd]],T_NPI_REF[Code],0))</f>
        <v>0</v>
      </c>
    </row>
    <row r="1811" spans="1:10" x14ac:dyDescent="0.35">
      <c r="A1811">
        <v>1</v>
      </c>
      <c r="B1811">
        <v>1548302862</v>
      </c>
      <c r="C1811" t="s">
        <v>351</v>
      </c>
      <c r="D1811">
        <v>2021</v>
      </c>
      <c r="E1811">
        <v>3</v>
      </c>
      <c r="F1811">
        <v>3</v>
      </c>
      <c r="G1811">
        <v>3</v>
      </c>
      <c r="H1811">
        <v>6244.77</v>
      </c>
      <c r="I1811" t="str">
        <f>INDEX(T_NPI_REF[Classification],MATCH(T_PROF[[#This Row],[npi_prof_class_Cd]],T_NPI_REF[Code],0))</f>
        <v>Obstetrics &amp; Gynecology</v>
      </c>
      <c r="J1811">
        <f>INDEX(T_NPI_REF[Specialization],MATCH(T_PROF[[#This Row],[npi_prof_class_Cd]],T_NPI_REF[Code],0))</f>
        <v>0</v>
      </c>
    </row>
    <row r="1812" spans="1:10" x14ac:dyDescent="0.35">
      <c r="A1812">
        <v>1</v>
      </c>
      <c r="B1812">
        <v>1922411065</v>
      </c>
      <c r="C1812" t="s">
        <v>351</v>
      </c>
      <c r="D1812">
        <v>2020</v>
      </c>
      <c r="E1812">
        <v>5</v>
      </c>
      <c r="F1812">
        <v>5</v>
      </c>
      <c r="G1812">
        <v>3</v>
      </c>
      <c r="H1812">
        <v>4920.75</v>
      </c>
      <c r="I1812" t="str">
        <f>INDEX(T_NPI_REF[Classification],MATCH(T_PROF[[#This Row],[npi_prof_class_Cd]],T_NPI_REF[Code],0))</f>
        <v>Obstetrics &amp; Gynecology</v>
      </c>
      <c r="J1812">
        <f>INDEX(T_NPI_REF[Specialization],MATCH(T_PROF[[#This Row],[npi_prof_class_Cd]],T_NPI_REF[Code],0))</f>
        <v>0</v>
      </c>
    </row>
    <row r="1813" spans="1:10" x14ac:dyDescent="0.35">
      <c r="A1813">
        <v>0</v>
      </c>
      <c r="B1813">
        <v>1164744256</v>
      </c>
      <c r="C1813" t="s">
        <v>351</v>
      </c>
      <c r="D1813">
        <v>2021</v>
      </c>
      <c r="E1813">
        <v>1</v>
      </c>
      <c r="F1813">
        <v>1</v>
      </c>
      <c r="G1813">
        <v>1</v>
      </c>
      <c r="H1813">
        <v>1720.75</v>
      </c>
      <c r="I1813" t="str">
        <f>INDEX(T_NPI_REF[Classification],MATCH(T_PROF[[#This Row],[npi_prof_class_Cd]],T_NPI_REF[Code],0))</f>
        <v>Obstetrics &amp; Gynecology</v>
      </c>
      <c r="J1813">
        <f>INDEX(T_NPI_REF[Specialization],MATCH(T_PROF[[#This Row],[npi_prof_class_Cd]],T_NPI_REF[Code],0))</f>
        <v>0</v>
      </c>
    </row>
    <row r="1814" spans="1:10" x14ac:dyDescent="0.35">
      <c r="A1814">
        <v>0</v>
      </c>
      <c r="B1814">
        <v>1477949360</v>
      </c>
      <c r="C1814" t="s">
        <v>351</v>
      </c>
      <c r="D1814">
        <v>2021</v>
      </c>
      <c r="E1814">
        <v>1</v>
      </c>
      <c r="F1814">
        <v>1</v>
      </c>
      <c r="G1814">
        <v>1</v>
      </c>
      <c r="H1814">
        <v>0</v>
      </c>
      <c r="I1814" t="str">
        <f>INDEX(T_NPI_REF[Classification],MATCH(T_PROF[[#This Row],[npi_prof_class_Cd]],T_NPI_REF[Code],0))</f>
        <v>Obstetrics &amp; Gynecology</v>
      </c>
      <c r="J1814">
        <f>INDEX(T_NPI_REF[Specialization],MATCH(T_PROF[[#This Row],[npi_prof_class_Cd]],T_NPI_REF[Code],0))</f>
        <v>0</v>
      </c>
    </row>
    <row r="1815" spans="1:10" x14ac:dyDescent="0.35">
      <c r="A1815">
        <v>0</v>
      </c>
      <c r="B1815">
        <v>1164771374</v>
      </c>
      <c r="C1815" t="s">
        <v>361</v>
      </c>
      <c r="D1815">
        <v>2019</v>
      </c>
      <c r="E1815">
        <v>2</v>
      </c>
      <c r="F1815">
        <v>2</v>
      </c>
      <c r="G1815">
        <v>2</v>
      </c>
      <c r="H1815">
        <v>574.34</v>
      </c>
      <c r="I1815" t="str">
        <f>INDEX(T_NPI_REF[Classification],MATCH(T_PROF[[#This Row],[npi_prof_class_Cd]],T_NPI_REF[Code],0))</f>
        <v>Family Medicine</v>
      </c>
      <c r="J1815">
        <f>INDEX(T_NPI_REF[Specialization],MATCH(T_PROF[[#This Row],[npi_prof_class_Cd]],T_NPI_REF[Code],0))</f>
        <v>0</v>
      </c>
    </row>
    <row r="1816" spans="1:10" x14ac:dyDescent="0.35">
      <c r="A1816">
        <v>1</v>
      </c>
      <c r="B1816">
        <v>1487971933</v>
      </c>
      <c r="C1816" t="s">
        <v>357</v>
      </c>
      <c r="D1816">
        <v>2021</v>
      </c>
      <c r="E1816">
        <v>1</v>
      </c>
      <c r="F1816">
        <v>1</v>
      </c>
      <c r="G1816">
        <v>1</v>
      </c>
      <c r="H1816">
        <v>2581.13</v>
      </c>
      <c r="I1816" t="str">
        <f>INDEX(T_NPI_REF[Classification],MATCH(T_PROF[[#This Row],[npi_prof_class_Cd]],T_NPI_REF[Code],0))</f>
        <v>Advanced Practice Midwife</v>
      </c>
      <c r="J1816">
        <f>INDEX(T_NPI_REF[Specialization],MATCH(T_PROF[[#This Row],[npi_prof_class_Cd]],T_NPI_REF[Code],0))</f>
        <v>0</v>
      </c>
    </row>
    <row r="1817" spans="1:10" x14ac:dyDescent="0.35">
      <c r="A1817">
        <v>1</v>
      </c>
      <c r="B1817">
        <v>1639160401</v>
      </c>
      <c r="C1817" t="s">
        <v>352</v>
      </c>
      <c r="D1817">
        <v>2019</v>
      </c>
      <c r="E1817">
        <v>555</v>
      </c>
      <c r="F1817">
        <v>552</v>
      </c>
      <c r="G1817">
        <v>552</v>
      </c>
      <c r="H1817">
        <v>1500222.01</v>
      </c>
      <c r="I1817" t="str">
        <f>INDEX(T_NPI_REF[Classification],MATCH(T_PROF[[#This Row],[npi_prof_class_Cd]],T_NPI_REF[Code],0))</f>
        <v>Specialist</v>
      </c>
      <c r="J1817">
        <f>INDEX(T_NPI_REF[Specialization],MATCH(T_PROF[[#This Row],[npi_prof_class_Cd]],T_NPI_REF[Code],0))</f>
        <v>0</v>
      </c>
    </row>
    <row r="1818" spans="1:10" x14ac:dyDescent="0.35">
      <c r="A1818">
        <v>1</v>
      </c>
      <c r="B1818">
        <v>1770715526</v>
      </c>
      <c r="C1818" t="s">
        <v>398</v>
      </c>
      <c r="D1818">
        <v>2020</v>
      </c>
      <c r="E1818">
        <v>4</v>
      </c>
      <c r="F1818">
        <v>4</v>
      </c>
      <c r="G1818">
        <v>3</v>
      </c>
      <c r="H1818">
        <v>5778.97</v>
      </c>
      <c r="I1818" t="str">
        <f>INDEX(T_NPI_REF[Classification],MATCH(T_PROF[[#This Row],[npi_prof_class_Cd]],T_NPI_REF[Code],0))</f>
        <v>Clinic/Center</v>
      </c>
      <c r="J1818" t="str">
        <f>INDEX(T_NPI_REF[Specialization],MATCH(T_PROF[[#This Row],[npi_prof_class_Cd]],T_NPI_REF[Code],0))</f>
        <v>Health Service</v>
      </c>
    </row>
    <row r="1819" spans="1:10" x14ac:dyDescent="0.35">
      <c r="A1819">
        <v>1</v>
      </c>
      <c r="B1819">
        <v>1174860761</v>
      </c>
      <c r="C1819" t="s">
        <v>351</v>
      </c>
      <c r="D1819">
        <v>2020</v>
      </c>
      <c r="E1819">
        <v>50</v>
      </c>
      <c r="F1819">
        <v>50</v>
      </c>
      <c r="G1819">
        <v>49</v>
      </c>
      <c r="H1819">
        <v>88995.17</v>
      </c>
      <c r="I1819" t="str">
        <f>INDEX(T_NPI_REF[Classification],MATCH(T_PROF[[#This Row],[npi_prof_class_Cd]],T_NPI_REF[Code],0))</f>
        <v>Obstetrics &amp; Gynecology</v>
      </c>
      <c r="J1819">
        <f>INDEX(T_NPI_REF[Specialization],MATCH(T_PROF[[#This Row],[npi_prof_class_Cd]],T_NPI_REF[Code],0))</f>
        <v>0</v>
      </c>
    </row>
    <row r="1820" spans="1:10" x14ac:dyDescent="0.35">
      <c r="A1820">
        <v>0</v>
      </c>
      <c r="B1820">
        <v>1932183928</v>
      </c>
      <c r="C1820" t="s">
        <v>342</v>
      </c>
      <c r="D1820">
        <v>2019</v>
      </c>
      <c r="E1820">
        <v>1</v>
      </c>
      <c r="F1820">
        <v>1</v>
      </c>
      <c r="G1820">
        <v>1</v>
      </c>
      <c r="H1820">
        <v>1462.64</v>
      </c>
      <c r="I1820" t="e">
        <f>INDEX(T_NPI_REF[Classification],MATCH(T_PROF[[#This Row],[npi_prof_class_Cd]],T_NPI_REF[Code],0))</f>
        <v>#N/A</v>
      </c>
      <c r="J1820" t="e">
        <f>INDEX(T_NPI_REF[Specialization],MATCH(T_PROF[[#This Row],[npi_prof_class_Cd]],T_NPI_REF[Code],0))</f>
        <v>#N/A</v>
      </c>
    </row>
    <row r="1821" spans="1:10" x14ac:dyDescent="0.35">
      <c r="A1821">
        <v>1</v>
      </c>
      <c r="B1821">
        <v>1700037975</v>
      </c>
      <c r="C1821" t="s">
        <v>366</v>
      </c>
      <c r="D1821">
        <v>2019</v>
      </c>
      <c r="E1821">
        <v>157</v>
      </c>
      <c r="F1821">
        <v>157</v>
      </c>
      <c r="G1821">
        <v>157</v>
      </c>
      <c r="H1821">
        <v>309057</v>
      </c>
      <c r="I1821" t="str">
        <f>INDEX(T_NPI_REF[Classification],MATCH(T_PROF[[#This Row],[npi_prof_class_Cd]],T_NPI_REF[Code],0))</f>
        <v>Internal Medicine</v>
      </c>
      <c r="J1821">
        <f>INDEX(T_NPI_REF[Specialization],MATCH(T_PROF[[#This Row],[npi_prof_class_Cd]],T_NPI_REF[Code],0))</f>
        <v>0</v>
      </c>
    </row>
    <row r="1822" spans="1:10" x14ac:dyDescent="0.35">
      <c r="A1822">
        <v>1</v>
      </c>
      <c r="B1822">
        <v>1003829490</v>
      </c>
      <c r="C1822" t="s">
        <v>351</v>
      </c>
      <c r="D1822">
        <v>2019</v>
      </c>
      <c r="E1822">
        <v>82</v>
      </c>
      <c r="F1822">
        <v>82</v>
      </c>
      <c r="G1822">
        <v>82</v>
      </c>
      <c r="H1822">
        <v>245450</v>
      </c>
      <c r="I1822" t="str">
        <f>INDEX(T_NPI_REF[Classification],MATCH(T_PROF[[#This Row],[npi_prof_class_Cd]],T_NPI_REF[Code],0))</f>
        <v>Obstetrics &amp; Gynecology</v>
      </c>
      <c r="J1822">
        <f>INDEX(T_NPI_REF[Specialization],MATCH(T_PROF[[#This Row],[npi_prof_class_Cd]],T_NPI_REF[Code],0))</f>
        <v>0</v>
      </c>
    </row>
    <row r="1823" spans="1:10" x14ac:dyDescent="0.35">
      <c r="A1823">
        <v>0</v>
      </c>
      <c r="B1823">
        <v>1821070210</v>
      </c>
      <c r="C1823" t="s">
        <v>351</v>
      </c>
      <c r="D1823">
        <v>2019</v>
      </c>
      <c r="E1823">
        <v>2</v>
      </c>
      <c r="F1823">
        <v>2</v>
      </c>
      <c r="G1823">
        <v>2</v>
      </c>
      <c r="H1823">
        <v>3441.5</v>
      </c>
      <c r="I1823" t="str">
        <f>INDEX(T_NPI_REF[Classification],MATCH(T_PROF[[#This Row],[npi_prof_class_Cd]],T_NPI_REF[Code],0))</f>
        <v>Obstetrics &amp; Gynecology</v>
      </c>
      <c r="J1823">
        <f>INDEX(T_NPI_REF[Specialization],MATCH(T_PROF[[#This Row],[npi_prof_class_Cd]],T_NPI_REF[Code],0))</f>
        <v>0</v>
      </c>
    </row>
    <row r="1824" spans="1:10" x14ac:dyDescent="0.35">
      <c r="A1824">
        <v>1</v>
      </c>
      <c r="B1824">
        <v>1063557189</v>
      </c>
      <c r="C1824" t="s">
        <v>361</v>
      </c>
      <c r="D1824">
        <v>2021</v>
      </c>
      <c r="E1824">
        <v>44</v>
      </c>
      <c r="F1824">
        <v>44</v>
      </c>
      <c r="G1824">
        <v>44</v>
      </c>
      <c r="H1824">
        <v>81089.14</v>
      </c>
      <c r="I1824" t="str">
        <f>INDEX(T_NPI_REF[Classification],MATCH(T_PROF[[#This Row],[npi_prof_class_Cd]],T_NPI_REF[Code],0))</f>
        <v>Family Medicine</v>
      </c>
      <c r="J1824">
        <f>INDEX(T_NPI_REF[Specialization],MATCH(T_PROF[[#This Row],[npi_prof_class_Cd]],T_NPI_REF[Code],0))</f>
        <v>0</v>
      </c>
    </row>
    <row r="1825" spans="1:10" x14ac:dyDescent="0.35">
      <c r="A1825">
        <v>0</v>
      </c>
      <c r="B1825">
        <v>1376589721</v>
      </c>
      <c r="C1825" t="s">
        <v>351</v>
      </c>
      <c r="D1825">
        <v>2021</v>
      </c>
      <c r="E1825">
        <v>2</v>
      </c>
      <c r="F1825">
        <v>2</v>
      </c>
      <c r="G1825">
        <v>2</v>
      </c>
      <c r="H1825">
        <v>1720.75</v>
      </c>
      <c r="I1825" t="str">
        <f>INDEX(T_NPI_REF[Classification],MATCH(T_PROF[[#This Row],[npi_prof_class_Cd]],T_NPI_REF[Code],0))</f>
        <v>Obstetrics &amp; Gynecology</v>
      </c>
      <c r="J1825">
        <f>INDEX(T_NPI_REF[Specialization],MATCH(T_PROF[[#This Row],[npi_prof_class_Cd]],T_NPI_REF[Code],0))</f>
        <v>0</v>
      </c>
    </row>
    <row r="1826" spans="1:10" x14ac:dyDescent="0.35">
      <c r="A1826">
        <v>1</v>
      </c>
      <c r="B1826">
        <v>1003219312</v>
      </c>
      <c r="C1826" t="s">
        <v>357</v>
      </c>
      <c r="D1826">
        <v>2020</v>
      </c>
      <c r="E1826">
        <v>1</v>
      </c>
      <c r="F1826">
        <v>1</v>
      </c>
      <c r="G1826">
        <v>1</v>
      </c>
      <c r="H1826">
        <v>1300</v>
      </c>
      <c r="I1826" t="str">
        <f>INDEX(T_NPI_REF[Classification],MATCH(T_PROF[[#This Row],[npi_prof_class_Cd]],T_NPI_REF[Code],0))</f>
        <v>Advanced Practice Midwife</v>
      </c>
      <c r="J1826">
        <f>INDEX(T_NPI_REF[Specialization],MATCH(T_PROF[[#This Row],[npi_prof_class_Cd]],T_NPI_REF[Code],0))</f>
        <v>0</v>
      </c>
    </row>
    <row r="1827" spans="1:10" x14ac:dyDescent="0.35">
      <c r="A1827">
        <v>1</v>
      </c>
      <c r="B1827">
        <v>1760475792</v>
      </c>
      <c r="C1827" t="s">
        <v>351</v>
      </c>
      <c r="D1827">
        <v>2020</v>
      </c>
      <c r="E1827">
        <v>9</v>
      </c>
      <c r="F1827">
        <v>9</v>
      </c>
      <c r="G1827">
        <v>9</v>
      </c>
      <c r="H1827">
        <v>31290</v>
      </c>
      <c r="I1827" t="str">
        <f>INDEX(T_NPI_REF[Classification],MATCH(T_PROF[[#This Row],[npi_prof_class_Cd]],T_NPI_REF[Code],0))</f>
        <v>Obstetrics &amp; Gynecology</v>
      </c>
      <c r="J1827">
        <f>INDEX(T_NPI_REF[Specialization],MATCH(T_PROF[[#This Row],[npi_prof_class_Cd]],T_NPI_REF[Code],0))</f>
        <v>0</v>
      </c>
    </row>
    <row r="1828" spans="1:10" x14ac:dyDescent="0.35">
      <c r="A1828">
        <v>1</v>
      </c>
      <c r="B1828">
        <v>1154354140</v>
      </c>
      <c r="C1828" t="s">
        <v>351</v>
      </c>
      <c r="D1828">
        <v>2020</v>
      </c>
      <c r="E1828">
        <v>28</v>
      </c>
      <c r="F1828">
        <v>28</v>
      </c>
      <c r="G1828">
        <v>26</v>
      </c>
      <c r="H1828">
        <v>41268.79</v>
      </c>
      <c r="I1828" t="str">
        <f>INDEX(T_NPI_REF[Classification],MATCH(T_PROF[[#This Row],[npi_prof_class_Cd]],T_NPI_REF[Code],0))</f>
        <v>Obstetrics &amp; Gynecology</v>
      </c>
      <c r="J1828">
        <f>INDEX(T_NPI_REF[Specialization],MATCH(T_PROF[[#This Row],[npi_prof_class_Cd]],T_NPI_REF[Code],0))</f>
        <v>0</v>
      </c>
    </row>
    <row r="1829" spans="1:10" x14ac:dyDescent="0.35">
      <c r="A1829">
        <v>0</v>
      </c>
      <c r="B1829">
        <v>1811217706</v>
      </c>
      <c r="C1829" t="s">
        <v>351</v>
      </c>
      <c r="D1829">
        <v>2021</v>
      </c>
      <c r="E1829">
        <v>1</v>
      </c>
      <c r="F1829">
        <v>1</v>
      </c>
      <c r="G1829">
        <v>1</v>
      </c>
      <c r="H1829">
        <v>1720.75</v>
      </c>
      <c r="I1829" t="str">
        <f>INDEX(T_NPI_REF[Classification],MATCH(T_PROF[[#This Row],[npi_prof_class_Cd]],T_NPI_REF[Code],0))</f>
        <v>Obstetrics &amp; Gynecology</v>
      </c>
      <c r="J1829">
        <f>INDEX(T_NPI_REF[Specialization],MATCH(T_PROF[[#This Row],[npi_prof_class_Cd]],T_NPI_REF[Code],0))</f>
        <v>0</v>
      </c>
    </row>
    <row r="1830" spans="1:10" x14ac:dyDescent="0.35">
      <c r="A1830">
        <v>0</v>
      </c>
      <c r="B1830">
        <v>1982605879</v>
      </c>
      <c r="C1830" t="s">
        <v>351</v>
      </c>
      <c r="D1830">
        <v>2021</v>
      </c>
      <c r="E1830">
        <v>1</v>
      </c>
      <c r="F1830">
        <v>1</v>
      </c>
      <c r="G1830">
        <v>1</v>
      </c>
      <c r="H1830">
        <v>1720.75</v>
      </c>
      <c r="I1830" t="str">
        <f>INDEX(T_NPI_REF[Classification],MATCH(T_PROF[[#This Row],[npi_prof_class_Cd]],T_NPI_REF[Code],0))</f>
        <v>Obstetrics &amp; Gynecology</v>
      </c>
      <c r="J1830">
        <f>INDEX(T_NPI_REF[Specialization],MATCH(T_PROF[[#This Row],[npi_prof_class_Cd]],T_NPI_REF[Code],0))</f>
        <v>0</v>
      </c>
    </row>
    <row r="1831" spans="1:10" x14ac:dyDescent="0.35">
      <c r="A1831">
        <v>1</v>
      </c>
      <c r="B1831">
        <v>1699733071</v>
      </c>
      <c r="C1831" t="s">
        <v>351</v>
      </c>
      <c r="D1831">
        <v>2021</v>
      </c>
      <c r="E1831">
        <v>139</v>
      </c>
      <c r="F1831">
        <v>139</v>
      </c>
      <c r="G1831">
        <v>139</v>
      </c>
      <c r="H1831">
        <v>428744.17</v>
      </c>
      <c r="I1831" t="str">
        <f>INDEX(T_NPI_REF[Classification],MATCH(T_PROF[[#This Row],[npi_prof_class_Cd]],T_NPI_REF[Code],0))</f>
        <v>Obstetrics &amp; Gynecology</v>
      </c>
      <c r="J1831">
        <f>INDEX(T_NPI_REF[Specialization],MATCH(T_PROF[[#This Row],[npi_prof_class_Cd]],T_NPI_REF[Code],0))</f>
        <v>0</v>
      </c>
    </row>
    <row r="1832" spans="1:10" x14ac:dyDescent="0.35">
      <c r="A1832">
        <v>0</v>
      </c>
      <c r="B1832">
        <v>1487892626</v>
      </c>
      <c r="C1832" t="s">
        <v>351</v>
      </c>
      <c r="D1832">
        <v>2019</v>
      </c>
      <c r="E1832">
        <v>2</v>
      </c>
      <c r="F1832">
        <v>2</v>
      </c>
      <c r="G1832">
        <v>2</v>
      </c>
      <c r="H1832">
        <v>3441.5</v>
      </c>
      <c r="I1832" t="str">
        <f>INDEX(T_NPI_REF[Classification],MATCH(T_PROF[[#This Row],[npi_prof_class_Cd]],T_NPI_REF[Code],0))</f>
        <v>Obstetrics &amp; Gynecology</v>
      </c>
      <c r="J1832">
        <f>INDEX(T_NPI_REF[Specialization],MATCH(T_PROF[[#This Row],[npi_prof_class_Cd]],T_NPI_REF[Code],0))</f>
        <v>0</v>
      </c>
    </row>
    <row r="1833" spans="1:10" x14ac:dyDescent="0.35">
      <c r="A1833">
        <v>1</v>
      </c>
      <c r="B1833">
        <v>1205240595</v>
      </c>
      <c r="C1833" t="s">
        <v>351</v>
      </c>
      <c r="D1833">
        <v>2019</v>
      </c>
      <c r="E1833">
        <v>3</v>
      </c>
      <c r="F1833">
        <v>3</v>
      </c>
      <c r="G1833">
        <v>3</v>
      </c>
      <c r="H1833">
        <v>5162.25</v>
      </c>
      <c r="I1833" t="str">
        <f>INDEX(T_NPI_REF[Classification],MATCH(T_PROF[[#This Row],[npi_prof_class_Cd]],T_NPI_REF[Code],0))</f>
        <v>Obstetrics &amp; Gynecology</v>
      </c>
      <c r="J1833">
        <f>INDEX(T_NPI_REF[Specialization],MATCH(T_PROF[[#This Row],[npi_prof_class_Cd]],T_NPI_REF[Code],0))</f>
        <v>0</v>
      </c>
    </row>
    <row r="1834" spans="1:10" x14ac:dyDescent="0.35">
      <c r="A1834">
        <v>0</v>
      </c>
      <c r="B1834">
        <v>1114164696</v>
      </c>
      <c r="C1834" t="s">
        <v>351</v>
      </c>
      <c r="D1834">
        <v>2019</v>
      </c>
      <c r="E1834">
        <v>3</v>
      </c>
      <c r="F1834">
        <v>3</v>
      </c>
      <c r="G1834">
        <v>3</v>
      </c>
      <c r="H1834">
        <v>2150.94</v>
      </c>
      <c r="I1834" t="str">
        <f>INDEX(T_NPI_REF[Classification],MATCH(T_PROF[[#This Row],[npi_prof_class_Cd]],T_NPI_REF[Code],0))</f>
        <v>Obstetrics &amp; Gynecology</v>
      </c>
      <c r="J1834">
        <f>INDEX(T_NPI_REF[Specialization],MATCH(T_PROF[[#This Row],[npi_prof_class_Cd]],T_NPI_REF[Code],0))</f>
        <v>0</v>
      </c>
    </row>
    <row r="1835" spans="1:10" x14ac:dyDescent="0.35">
      <c r="A1835">
        <v>1</v>
      </c>
      <c r="B1835">
        <v>1659710796</v>
      </c>
      <c r="C1835" t="s">
        <v>366</v>
      </c>
      <c r="D1835">
        <v>2019</v>
      </c>
      <c r="E1835">
        <v>206</v>
      </c>
      <c r="F1835">
        <v>206</v>
      </c>
      <c r="G1835">
        <v>206</v>
      </c>
      <c r="H1835">
        <v>498263.88</v>
      </c>
      <c r="I1835" t="str">
        <f>INDEX(T_NPI_REF[Classification],MATCH(T_PROF[[#This Row],[npi_prof_class_Cd]],T_NPI_REF[Code],0))</f>
        <v>Internal Medicine</v>
      </c>
      <c r="J1835">
        <f>INDEX(T_NPI_REF[Specialization],MATCH(T_PROF[[#This Row],[npi_prof_class_Cd]],T_NPI_REF[Code],0))</f>
        <v>0</v>
      </c>
    </row>
    <row r="1836" spans="1:10" x14ac:dyDescent="0.35">
      <c r="A1836">
        <v>1</v>
      </c>
      <c r="B1836">
        <v>1669461851</v>
      </c>
      <c r="C1836" t="s">
        <v>351</v>
      </c>
      <c r="D1836">
        <v>2019</v>
      </c>
      <c r="E1836">
        <v>2</v>
      </c>
      <c r="F1836">
        <v>2</v>
      </c>
      <c r="G1836">
        <v>2</v>
      </c>
      <c r="H1836">
        <v>7000</v>
      </c>
      <c r="I1836" t="str">
        <f>INDEX(T_NPI_REF[Classification],MATCH(T_PROF[[#This Row],[npi_prof_class_Cd]],T_NPI_REF[Code],0))</f>
        <v>Obstetrics &amp; Gynecology</v>
      </c>
      <c r="J1836">
        <f>INDEX(T_NPI_REF[Specialization],MATCH(T_PROF[[#This Row],[npi_prof_class_Cd]],T_NPI_REF[Code],0))</f>
        <v>0</v>
      </c>
    </row>
    <row r="1837" spans="1:10" x14ac:dyDescent="0.35">
      <c r="A1837">
        <v>1</v>
      </c>
      <c r="B1837">
        <v>1467454967</v>
      </c>
      <c r="C1837" t="s">
        <v>401</v>
      </c>
      <c r="D1837">
        <v>2020</v>
      </c>
      <c r="E1837">
        <v>7</v>
      </c>
      <c r="F1837">
        <v>7</v>
      </c>
      <c r="G1837">
        <v>4</v>
      </c>
      <c r="H1837">
        <v>5104.2700000000004</v>
      </c>
      <c r="I1837" t="str">
        <f>INDEX(T_NPI_REF[Classification],MATCH(T_PROF[[#This Row],[npi_prof_class_Cd]],T_NPI_REF[Code],0))</f>
        <v>Pediatrics</v>
      </c>
      <c r="J1837">
        <f>INDEX(T_NPI_REF[Specialization],MATCH(T_PROF[[#This Row],[npi_prof_class_Cd]],T_NPI_REF[Code],0))</f>
        <v>0</v>
      </c>
    </row>
    <row r="1838" spans="1:10" x14ac:dyDescent="0.35">
      <c r="A1838">
        <v>0</v>
      </c>
      <c r="B1838">
        <v>1477703130</v>
      </c>
      <c r="C1838" t="s">
        <v>351</v>
      </c>
      <c r="D1838">
        <v>2019</v>
      </c>
      <c r="E1838">
        <v>2</v>
      </c>
      <c r="F1838">
        <v>2</v>
      </c>
      <c r="G1838">
        <v>2</v>
      </c>
      <c r="H1838">
        <v>1720.75</v>
      </c>
      <c r="I1838" t="str">
        <f>INDEX(T_NPI_REF[Classification],MATCH(T_PROF[[#This Row],[npi_prof_class_Cd]],T_NPI_REF[Code],0))</f>
        <v>Obstetrics &amp; Gynecology</v>
      </c>
      <c r="J1838">
        <f>INDEX(T_NPI_REF[Specialization],MATCH(T_PROF[[#This Row],[npi_prof_class_Cd]],T_NPI_REF[Code],0))</f>
        <v>0</v>
      </c>
    </row>
    <row r="1839" spans="1:10" x14ac:dyDescent="0.35">
      <c r="A1839">
        <v>0</v>
      </c>
      <c r="B1839">
        <v>1669866091</v>
      </c>
      <c r="C1839" t="s">
        <v>367</v>
      </c>
      <c r="D1839">
        <v>2020</v>
      </c>
      <c r="E1839">
        <v>2</v>
      </c>
      <c r="F1839">
        <v>2</v>
      </c>
      <c r="G1839">
        <v>2</v>
      </c>
      <c r="H1839">
        <v>1462.64</v>
      </c>
      <c r="I1839" t="str">
        <f>INDEX(T_NPI_REF[Classification],MATCH(T_PROF[[#This Row],[npi_prof_class_Cd]],T_NPI_REF[Code],0))</f>
        <v>Midwife</v>
      </c>
      <c r="J1839">
        <f>INDEX(T_NPI_REF[Specialization],MATCH(T_PROF[[#This Row],[npi_prof_class_Cd]],T_NPI_REF[Code],0))</f>
        <v>0</v>
      </c>
    </row>
    <row r="1840" spans="1:10" x14ac:dyDescent="0.35">
      <c r="A1840">
        <v>1</v>
      </c>
      <c r="B1840">
        <v>1083668115</v>
      </c>
      <c r="C1840" t="s">
        <v>351</v>
      </c>
      <c r="D1840">
        <v>2020</v>
      </c>
      <c r="E1840">
        <v>18</v>
      </c>
      <c r="F1840">
        <v>18</v>
      </c>
      <c r="G1840">
        <v>18</v>
      </c>
      <c r="H1840">
        <v>32723.78</v>
      </c>
      <c r="I1840" t="str">
        <f>INDEX(T_NPI_REF[Classification],MATCH(T_PROF[[#This Row],[npi_prof_class_Cd]],T_NPI_REF[Code],0))</f>
        <v>Obstetrics &amp; Gynecology</v>
      </c>
      <c r="J1840">
        <f>INDEX(T_NPI_REF[Specialization],MATCH(T_PROF[[#This Row],[npi_prof_class_Cd]],T_NPI_REF[Code],0))</f>
        <v>0</v>
      </c>
    </row>
    <row r="1841" spans="1:10" x14ac:dyDescent="0.35">
      <c r="A1841">
        <v>0</v>
      </c>
      <c r="B1841">
        <v>1699720516</v>
      </c>
      <c r="C1841" t="s">
        <v>351</v>
      </c>
      <c r="D1841">
        <v>2020</v>
      </c>
      <c r="E1841">
        <v>2</v>
      </c>
      <c r="F1841">
        <v>2</v>
      </c>
      <c r="G1841">
        <v>2</v>
      </c>
      <c r="H1841">
        <v>1720.75</v>
      </c>
      <c r="I1841" t="str">
        <f>INDEX(T_NPI_REF[Classification],MATCH(T_PROF[[#This Row],[npi_prof_class_Cd]],T_NPI_REF[Code],0))</f>
        <v>Obstetrics &amp; Gynecology</v>
      </c>
      <c r="J1841">
        <f>INDEX(T_NPI_REF[Specialization],MATCH(T_PROF[[#This Row],[npi_prof_class_Cd]],T_NPI_REF[Code],0))</f>
        <v>0</v>
      </c>
    </row>
    <row r="1842" spans="1:10" x14ac:dyDescent="0.35">
      <c r="A1842">
        <v>1</v>
      </c>
      <c r="B1842">
        <v>1568090660</v>
      </c>
      <c r="C1842" t="s">
        <v>351</v>
      </c>
      <c r="D1842">
        <v>2021</v>
      </c>
      <c r="E1842">
        <v>48</v>
      </c>
      <c r="F1842">
        <v>48</v>
      </c>
      <c r="G1842">
        <v>48</v>
      </c>
      <c r="H1842">
        <v>72133.38</v>
      </c>
      <c r="I1842" t="str">
        <f>INDEX(T_NPI_REF[Classification],MATCH(T_PROF[[#This Row],[npi_prof_class_Cd]],T_NPI_REF[Code],0))</f>
        <v>Obstetrics &amp; Gynecology</v>
      </c>
      <c r="J1842">
        <f>INDEX(T_NPI_REF[Specialization],MATCH(T_PROF[[#This Row],[npi_prof_class_Cd]],T_NPI_REF[Code],0))</f>
        <v>0</v>
      </c>
    </row>
    <row r="1843" spans="1:10" x14ac:dyDescent="0.35">
      <c r="A1843">
        <v>1</v>
      </c>
      <c r="B1843">
        <v>1326446485</v>
      </c>
      <c r="C1843" t="s">
        <v>362</v>
      </c>
      <c r="D1843">
        <v>2019</v>
      </c>
      <c r="E1843">
        <v>17</v>
      </c>
      <c r="F1843">
        <v>17</v>
      </c>
      <c r="G1843">
        <v>17</v>
      </c>
      <c r="H1843">
        <v>31702.11</v>
      </c>
      <c r="I1843" t="str">
        <f>INDEX(T_NPI_REF[Classification],MATCH(T_PROF[[#This Row],[npi_prof_class_Cd]],T_NPI_REF[Code],0))</f>
        <v>General Practice</v>
      </c>
      <c r="J1843">
        <f>INDEX(T_NPI_REF[Specialization],MATCH(T_PROF[[#This Row],[npi_prof_class_Cd]],T_NPI_REF[Code],0))</f>
        <v>0</v>
      </c>
    </row>
    <row r="1844" spans="1:10" x14ac:dyDescent="0.35">
      <c r="A1844">
        <v>0</v>
      </c>
      <c r="B1844">
        <v>1508038225</v>
      </c>
      <c r="C1844" t="s">
        <v>372</v>
      </c>
      <c r="D1844">
        <v>2021</v>
      </c>
      <c r="E1844">
        <v>2</v>
      </c>
      <c r="F1844">
        <v>2</v>
      </c>
      <c r="G1844">
        <v>2</v>
      </c>
      <c r="H1844">
        <v>0</v>
      </c>
      <c r="I1844" t="str">
        <f>INDEX(T_NPI_REF[Classification],MATCH(T_PROF[[#This Row],[npi_prof_class_Cd]],T_NPI_REF[Code],0))</f>
        <v>Student in an Organized Health Care Education/Training Program</v>
      </c>
      <c r="J1844">
        <f>INDEX(T_NPI_REF[Specialization],MATCH(T_PROF[[#This Row],[npi_prof_class_Cd]],T_NPI_REF[Code],0))</f>
        <v>0</v>
      </c>
    </row>
    <row r="1845" spans="1:10" x14ac:dyDescent="0.35">
      <c r="A1845">
        <v>1</v>
      </c>
      <c r="B1845">
        <v>1972548790</v>
      </c>
      <c r="C1845" t="s">
        <v>351</v>
      </c>
      <c r="D1845">
        <v>2021</v>
      </c>
      <c r="E1845">
        <v>2</v>
      </c>
      <c r="F1845">
        <v>2</v>
      </c>
      <c r="G1845">
        <v>2</v>
      </c>
      <c r="H1845">
        <v>6304</v>
      </c>
      <c r="I1845" t="str">
        <f>INDEX(T_NPI_REF[Classification],MATCH(T_PROF[[#This Row],[npi_prof_class_Cd]],T_NPI_REF[Code],0))</f>
        <v>Obstetrics &amp; Gynecology</v>
      </c>
      <c r="J1845">
        <f>INDEX(T_NPI_REF[Specialization],MATCH(T_PROF[[#This Row],[npi_prof_class_Cd]],T_NPI_REF[Code],0))</f>
        <v>0</v>
      </c>
    </row>
    <row r="1846" spans="1:10" x14ac:dyDescent="0.35">
      <c r="A1846">
        <v>1</v>
      </c>
      <c r="B1846">
        <v>1669747085</v>
      </c>
      <c r="C1846" t="s">
        <v>361</v>
      </c>
      <c r="D1846">
        <v>2020</v>
      </c>
      <c r="E1846">
        <v>65</v>
      </c>
      <c r="F1846">
        <v>65</v>
      </c>
      <c r="G1846">
        <v>65</v>
      </c>
      <c r="H1846">
        <v>116254.79</v>
      </c>
      <c r="I1846" t="str">
        <f>INDEX(T_NPI_REF[Classification],MATCH(T_PROF[[#This Row],[npi_prof_class_Cd]],T_NPI_REF[Code],0))</f>
        <v>Family Medicine</v>
      </c>
      <c r="J1846">
        <f>INDEX(T_NPI_REF[Specialization],MATCH(T_PROF[[#This Row],[npi_prof_class_Cd]],T_NPI_REF[Code],0))</f>
        <v>0</v>
      </c>
    </row>
    <row r="1847" spans="1:10" x14ac:dyDescent="0.35">
      <c r="A1847">
        <v>0</v>
      </c>
      <c r="B1847">
        <v>1568570562</v>
      </c>
      <c r="C1847" t="s">
        <v>351</v>
      </c>
      <c r="D1847">
        <v>2019</v>
      </c>
      <c r="E1847">
        <v>3</v>
      </c>
      <c r="F1847">
        <v>3</v>
      </c>
      <c r="G1847">
        <v>3</v>
      </c>
      <c r="H1847">
        <v>5343.17</v>
      </c>
      <c r="I1847" t="str">
        <f>INDEX(T_NPI_REF[Classification],MATCH(T_PROF[[#This Row],[npi_prof_class_Cd]],T_NPI_REF[Code],0))</f>
        <v>Obstetrics &amp; Gynecology</v>
      </c>
      <c r="J1847">
        <f>INDEX(T_NPI_REF[Specialization],MATCH(T_PROF[[#This Row],[npi_prof_class_Cd]],T_NPI_REF[Code],0))</f>
        <v>0</v>
      </c>
    </row>
    <row r="1848" spans="1:10" x14ac:dyDescent="0.35">
      <c r="A1848">
        <v>0</v>
      </c>
      <c r="B1848">
        <v>1962582437</v>
      </c>
      <c r="C1848" t="s">
        <v>351</v>
      </c>
      <c r="D1848">
        <v>2021</v>
      </c>
      <c r="E1848">
        <v>1</v>
      </c>
      <c r="F1848">
        <v>1</v>
      </c>
      <c r="G1848">
        <v>1</v>
      </c>
      <c r="H1848">
        <v>0</v>
      </c>
      <c r="I1848" t="str">
        <f>INDEX(T_NPI_REF[Classification],MATCH(T_PROF[[#This Row],[npi_prof_class_Cd]],T_NPI_REF[Code],0))</f>
        <v>Obstetrics &amp; Gynecology</v>
      </c>
      <c r="J1848">
        <f>INDEX(T_NPI_REF[Specialization],MATCH(T_PROF[[#This Row],[npi_prof_class_Cd]],T_NPI_REF[Code],0))</f>
        <v>0</v>
      </c>
    </row>
    <row r="1849" spans="1:10" x14ac:dyDescent="0.35">
      <c r="A1849">
        <v>1</v>
      </c>
      <c r="B1849">
        <v>1699873265</v>
      </c>
      <c r="C1849" t="s">
        <v>352</v>
      </c>
      <c r="D1849">
        <v>2019</v>
      </c>
      <c r="E1849">
        <v>3</v>
      </c>
      <c r="F1849">
        <v>3</v>
      </c>
      <c r="G1849">
        <v>3</v>
      </c>
      <c r="H1849">
        <v>2500</v>
      </c>
      <c r="I1849" t="str">
        <f>INDEX(T_NPI_REF[Classification],MATCH(T_PROF[[#This Row],[npi_prof_class_Cd]],T_NPI_REF[Code],0))</f>
        <v>Specialist</v>
      </c>
      <c r="J1849">
        <f>INDEX(T_NPI_REF[Specialization],MATCH(T_PROF[[#This Row],[npi_prof_class_Cd]],T_NPI_REF[Code],0))</f>
        <v>0</v>
      </c>
    </row>
    <row r="1850" spans="1:10" x14ac:dyDescent="0.35">
      <c r="A1850">
        <v>1</v>
      </c>
      <c r="B1850">
        <v>1891138863</v>
      </c>
      <c r="C1850" t="s">
        <v>351</v>
      </c>
      <c r="D1850">
        <v>2019</v>
      </c>
      <c r="E1850">
        <v>1</v>
      </c>
      <c r="F1850">
        <v>1</v>
      </c>
      <c r="G1850">
        <v>1</v>
      </c>
      <c r="H1850">
        <v>2028.77</v>
      </c>
      <c r="I1850" t="str">
        <f>INDEX(T_NPI_REF[Classification],MATCH(T_PROF[[#This Row],[npi_prof_class_Cd]],T_NPI_REF[Code],0))</f>
        <v>Obstetrics &amp; Gynecology</v>
      </c>
      <c r="J1850">
        <f>INDEX(T_NPI_REF[Specialization],MATCH(T_PROF[[#This Row],[npi_prof_class_Cd]],T_NPI_REF[Code],0))</f>
        <v>0</v>
      </c>
    </row>
    <row r="1851" spans="1:10" x14ac:dyDescent="0.35">
      <c r="A1851">
        <v>1</v>
      </c>
      <c r="B1851">
        <v>1588077994</v>
      </c>
      <c r="C1851" t="s">
        <v>364</v>
      </c>
      <c r="D1851">
        <v>2021</v>
      </c>
      <c r="E1851">
        <v>1</v>
      </c>
      <c r="F1851">
        <v>1</v>
      </c>
      <c r="G1851">
        <v>1</v>
      </c>
      <c r="H1851">
        <v>3515.45</v>
      </c>
      <c r="I1851" t="str">
        <f>INDEX(T_NPI_REF[Classification],MATCH(T_PROF[[#This Row],[npi_prof_class_Cd]],T_NPI_REF[Code],0))</f>
        <v>Emergency Medicine</v>
      </c>
      <c r="J1851">
        <f>INDEX(T_NPI_REF[Specialization],MATCH(T_PROF[[#This Row],[npi_prof_class_Cd]],T_NPI_REF[Code],0))</f>
        <v>0</v>
      </c>
    </row>
    <row r="1852" spans="1:10" x14ac:dyDescent="0.35">
      <c r="A1852">
        <v>1</v>
      </c>
      <c r="B1852">
        <v>1366446155</v>
      </c>
      <c r="C1852" t="s">
        <v>351</v>
      </c>
      <c r="D1852">
        <v>2020</v>
      </c>
      <c r="E1852">
        <v>2</v>
      </c>
      <c r="F1852">
        <v>2</v>
      </c>
      <c r="G1852">
        <v>2</v>
      </c>
      <c r="H1852">
        <v>6352</v>
      </c>
      <c r="I1852" t="str">
        <f>INDEX(T_NPI_REF[Classification],MATCH(T_PROF[[#This Row],[npi_prof_class_Cd]],T_NPI_REF[Code],0))</f>
        <v>Obstetrics &amp; Gynecology</v>
      </c>
      <c r="J1852">
        <f>INDEX(T_NPI_REF[Specialization],MATCH(T_PROF[[#This Row],[npi_prof_class_Cd]],T_NPI_REF[Code],0))</f>
        <v>0</v>
      </c>
    </row>
    <row r="1853" spans="1:10" x14ac:dyDescent="0.35">
      <c r="A1853">
        <v>1</v>
      </c>
      <c r="B1853">
        <v>1710009295</v>
      </c>
      <c r="C1853" t="s">
        <v>352</v>
      </c>
      <c r="D1853">
        <v>2019</v>
      </c>
      <c r="E1853">
        <v>7</v>
      </c>
      <c r="F1853">
        <v>7</v>
      </c>
      <c r="G1853">
        <v>7</v>
      </c>
      <c r="H1853">
        <v>14068.04</v>
      </c>
      <c r="I1853" t="str">
        <f>INDEX(T_NPI_REF[Classification],MATCH(T_PROF[[#This Row],[npi_prof_class_Cd]],T_NPI_REF[Code],0))</f>
        <v>Specialist</v>
      </c>
      <c r="J1853">
        <f>INDEX(T_NPI_REF[Specialization],MATCH(T_PROF[[#This Row],[npi_prof_class_Cd]],T_NPI_REF[Code],0))</f>
        <v>0</v>
      </c>
    </row>
    <row r="1854" spans="1:10" x14ac:dyDescent="0.35">
      <c r="A1854">
        <v>0</v>
      </c>
      <c r="B1854">
        <v>1295746584</v>
      </c>
      <c r="C1854" t="s">
        <v>374</v>
      </c>
      <c r="D1854">
        <v>2020</v>
      </c>
      <c r="E1854">
        <v>1</v>
      </c>
      <c r="F1854">
        <v>1</v>
      </c>
      <c r="G1854">
        <v>1</v>
      </c>
      <c r="H1854">
        <v>1720.75</v>
      </c>
      <c r="I1854" t="str">
        <f>INDEX(T_NPI_REF[Classification],MATCH(T_PROF[[#This Row],[npi_prof_class_Cd]],T_NPI_REF[Code],0))</f>
        <v>Legal Medicine</v>
      </c>
      <c r="J1854">
        <f>INDEX(T_NPI_REF[Specialization],MATCH(T_PROF[[#This Row],[npi_prof_class_Cd]],T_NPI_REF[Code],0))</f>
        <v>0</v>
      </c>
    </row>
    <row r="1855" spans="1:10" x14ac:dyDescent="0.35">
      <c r="A1855">
        <v>0</v>
      </c>
      <c r="B1855">
        <v>1063652972</v>
      </c>
      <c r="C1855" t="s">
        <v>358</v>
      </c>
      <c r="D1855">
        <v>2019</v>
      </c>
      <c r="E1855">
        <v>1</v>
      </c>
      <c r="F1855">
        <v>1</v>
      </c>
      <c r="G1855">
        <v>1</v>
      </c>
      <c r="H1855">
        <v>1720.75</v>
      </c>
      <c r="I1855" t="str">
        <f>INDEX(T_NPI_REF[Classification],MATCH(T_PROF[[#This Row],[npi_prof_class_Cd]],T_NPI_REF[Code],0))</f>
        <v>Obstetrics &amp; Gynecology</v>
      </c>
      <c r="J1855" t="str">
        <f>INDEX(T_NPI_REF[Specialization],MATCH(T_PROF[[#This Row],[npi_prof_class_Cd]],T_NPI_REF[Code],0))</f>
        <v>Gynecology</v>
      </c>
    </row>
    <row r="1856" spans="1:10" x14ac:dyDescent="0.35">
      <c r="A1856">
        <v>1</v>
      </c>
      <c r="B1856">
        <v>1578715355</v>
      </c>
      <c r="C1856" t="s">
        <v>351</v>
      </c>
      <c r="D1856">
        <v>2021</v>
      </c>
      <c r="E1856">
        <v>1</v>
      </c>
      <c r="F1856">
        <v>1</v>
      </c>
      <c r="G1856">
        <v>1</v>
      </c>
      <c r="H1856">
        <v>2854.45</v>
      </c>
      <c r="I1856" t="str">
        <f>INDEX(T_NPI_REF[Classification],MATCH(T_PROF[[#This Row],[npi_prof_class_Cd]],T_NPI_REF[Code],0))</f>
        <v>Obstetrics &amp; Gynecology</v>
      </c>
      <c r="J1856">
        <f>INDEX(T_NPI_REF[Specialization],MATCH(T_PROF[[#This Row],[npi_prof_class_Cd]],T_NPI_REF[Code],0))</f>
        <v>0</v>
      </c>
    </row>
    <row r="1857" spans="1:10" x14ac:dyDescent="0.35">
      <c r="A1857">
        <v>1</v>
      </c>
      <c r="B1857">
        <v>1285826438</v>
      </c>
      <c r="C1857" t="s">
        <v>366</v>
      </c>
      <c r="D1857">
        <v>2019</v>
      </c>
      <c r="E1857">
        <v>463</v>
      </c>
      <c r="F1857">
        <v>463</v>
      </c>
      <c r="G1857">
        <v>461</v>
      </c>
      <c r="H1857">
        <v>1148096.6499999999</v>
      </c>
      <c r="I1857" t="str">
        <f>INDEX(T_NPI_REF[Classification],MATCH(T_PROF[[#This Row],[npi_prof_class_Cd]],T_NPI_REF[Code],0))</f>
        <v>Internal Medicine</v>
      </c>
      <c r="J1857">
        <f>INDEX(T_NPI_REF[Specialization],MATCH(T_PROF[[#This Row],[npi_prof_class_Cd]],T_NPI_REF[Code],0))</f>
        <v>0</v>
      </c>
    </row>
    <row r="1858" spans="1:10" x14ac:dyDescent="0.35">
      <c r="A1858">
        <v>0</v>
      </c>
      <c r="B1858">
        <v>1902003205</v>
      </c>
      <c r="C1858" t="s">
        <v>351</v>
      </c>
      <c r="D1858">
        <v>2019</v>
      </c>
      <c r="E1858">
        <v>2</v>
      </c>
      <c r="F1858">
        <v>2</v>
      </c>
      <c r="G1858">
        <v>2</v>
      </c>
      <c r="H1858">
        <v>1720.75</v>
      </c>
      <c r="I1858" t="str">
        <f>INDEX(T_NPI_REF[Classification],MATCH(T_PROF[[#This Row],[npi_prof_class_Cd]],T_NPI_REF[Code],0))</f>
        <v>Obstetrics &amp; Gynecology</v>
      </c>
      <c r="J1858">
        <f>INDEX(T_NPI_REF[Specialization],MATCH(T_PROF[[#This Row],[npi_prof_class_Cd]],T_NPI_REF[Code],0))</f>
        <v>0</v>
      </c>
    </row>
    <row r="1859" spans="1:10" x14ac:dyDescent="0.35">
      <c r="A1859">
        <v>1</v>
      </c>
      <c r="B1859">
        <v>1750626834</v>
      </c>
      <c r="C1859" t="s">
        <v>355</v>
      </c>
      <c r="D1859">
        <v>2019</v>
      </c>
      <c r="E1859">
        <v>36</v>
      </c>
      <c r="F1859">
        <v>36</v>
      </c>
      <c r="G1859">
        <v>36</v>
      </c>
      <c r="H1859">
        <v>67808.259999999995</v>
      </c>
      <c r="I1859" t="str">
        <f>INDEX(T_NPI_REF[Classification],MATCH(T_PROF[[#This Row],[npi_prof_class_Cd]],T_NPI_REF[Code],0))</f>
        <v>Clinic/Center</v>
      </c>
      <c r="J1859" t="str">
        <f>INDEX(T_NPI_REF[Specialization],MATCH(T_PROF[[#This Row],[npi_prof_class_Cd]],T_NPI_REF[Code],0))</f>
        <v>Multi-Specialty</v>
      </c>
    </row>
    <row r="1860" spans="1:10" x14ac:dyDescent="0.35">
      <c r="A1860">
        <v>1</v>
      </c>
      <c r="B1860">
        <v>1659787653</v>
      </c>
      <c r="C1860" t="s">
        <v>371</v>
      </c>
      <c r="D1860">
        <v>2019</v>
      </c>
      <c r="E1860">
        <v>5</v>
      </c>
      <c r="F1860">
        <v>5</v>
      </c>
      <c r="G1860">
        <v>5</v>
      </c>
      <c r="H1860">
        <v>9960.94</v>
      </c>
      <c r="I1860" t="str">
        <f>INDEX(T_NPI_REF[Classification],MATCH(T_PROF[[#This Row],[npi_prof_class_Cd]],T_NPI_REF[Code],0))</f>
        <v>Hospitalist</v>
      </c>
      <c r="J1860">
        <f>INDEX(T_NPI_REF[Specialization],MATCH(T_PROF[[#This Row],[npi_prof_class_Cd]],T_NPI_REF[Code],0))</f>
        <v>0</v>
      </c>
    </row>
    <row r="1861" spans="1:10" x14ac:dyDescent="0.35">
      <c r="A1861">
        <v>0</v>
      </c>
      <c r="B1861">
        <v>1790253763</v>
      </c>
      <c r="C1861" t="s">
        <v>367</v>
      </c>
      <c r="D1861">
        <v>2019</v>
      </c>
      <c r="E1861">
        <v>1</v>
      </c>
      <c r="F1861">
        <v>1</v>
      </c>
      <c r="G1861">
        <v>1</v>
      </c>
      <c r="H1861">
        <v>0</v>
      </c>
      <c r="I1861" t="str">
        <f>INDEX(T_NPI_REF[Classification],MATCH(T_PROF[[#This Row],[npi_prof_class_Cd]],T_NPI_REF[Code],0))</f>
        <v>Midwife</v>
      </c>
      <c r="J1861">
        <f>INDEX(T_NPI_REF[Specialization],MATCH(T_PROF[[#This Row],[npi_prof_class_Cd]],T_NPI_REF[Code],0))</f>
        <v>0</v>
      </c>
    </row>
    <row r="1862" spans="1:10" x14ac:dyDescent="0.35">
      <c r="A1862">
        <v>1</v>
      </c>
      <c r="B1862">
        <v>1497089098</v>
      </c>
      <c r="C1862" t="s">
        <v>354</v>
      </c>
      <c r="D1862">
        <v>2021</v>
      </c>
      <c r="E1862">
        <v>2</v>
      </c>
      <c r="F1862">
        <v>2</v>
      </c>
      <c r="G1862">
        <v>2</v>
      </c>
      <c r="H1862">
        <v>4152.68</v>
      </c>
      <c r="I1862" t="str">
        <f>INDEX(T_NPI_REF[Classification],MATCH(T_PROF[[#This Row],[npi_prof_class_Cd]],T_NPI_REF[Code],0))</f>
        <v>Obstetrics &amp; Gynecology</v>
      </c>
      <c r="J1862" t="str">
        <f>INDEX(T_NPI_REF[Specialization],MATCH(T_PROF[[#This Row],[npi_prof_class_Cd]],T_NPI_REF[Code],0))</f>
        <v>Obstetrics</v>
      </c>
    </row>
    <row r="1863" spans="1:10" x14ac:dyDescent="0.35">
      <c r="A1863">
        <v>1</v>
      </c>
      <c r="B1863">
        <v>1952789273</v>
      </c>
      <c r="C1863" t="s">
        <v>351</v>
      </c>
      <c r="D1863">
        <v>2021</v>
      </c>
      <c r="E1863">
        <v>5</v>
      </c>
      <c r="F1863">
        <v>5</v>
      </c>
      <c r="G1863">
        <v>5</v>
      </c>
      <c r="H1863">
        <v>8483.32</v>
      </c>
      <c r="I1863" t="str">
        <f>INDEX(T_NPI_REF[Classification],MATCH(T_PROF[[#This Row],[npi_prof_class_Cd]],T_NPI_REF[Code],0))</f>
        <v>Obstetrics &amp; Gynecology</v>
      </c>
      <c r="J1863">
        <f>INDEX(T_NPI_REF[Specialization],MATCH(T_PROF[[#This Row],[npi_prof_class_Cd]],T_NPI_REF[Code],0))</f>
        <v>0</v>
      </c>
    </row>
    <row r="1864" spans="1:10" x14ac:dyDescent="0.35">
      <c r="A1864">
        <v>1</v>
      </c>
      <c r="B1864">
        <v>1013928159</v>
      </c>
      <c r="C1864" t="s">
        <v>383</v>
      </c>
      <c r="D1864">
        <v>2019</v>
      </c>
      <c r="E1864">
        <v>106</v>
      </c>
      <c r="F1864">
        <v>106</v>
      </c>
      <c r="G1864">
        <v>106</v>
      </c>
      <c r="H1864">
        <v>217146.9</v>
      </c>
      <c r="I1864" t="str">
        <f>INDEX(T_NPI_REF[Classification],MATCH(T_PROF[[#This Row],[npi_prof_class_Cd]],T_NPI_REF[Code],0))</f>
        <v>Clinic/Center</v>
      </c>
      <c r="J1864" t="str">
        <f>INDEX(T_NPI_REF[Specialization],MATCH(T_PROF[[#This Row],[npi_prof_class_Cd]],T_NPI_REF[Code],0))</f>
        <v>Primary Care</v>
      </c>
    </row>
    <row r="1865" spans="1:10" x14ac:dyDescent="0.35">
      <c r="A1865">
        <v>1</v>
      </c>
      <c r="B1865">
        <v>1104938455</v>
      </c>
      <c r="C1865" t="s">
        <v>351</v>
      </c>
      <c r="D1865">
        <v>2020</v>
      </c>
      <c r="E1865">
        <v>1</v>
      </c>
      <c r="F1865">
        <v>1</v>
      </c>
      <c r="G1865">
        <v>1</v>
      </c>
      <c r="H1865">
        <v>2853.81</v>
      </c>
      <c r="I1865" t="str">
        <f>INDEX(T_NPI_REF[Classification],MATCH(T_PROF[[#This Row],[npi_prof_class_Cd]],T_NPI_REF[Code],0))</f>
        <v>Obstetrics &amp; Gynecology</v>
      </c>
      <c r="J1865">
        <f>INDEX(T_NPI_REF[Specialization],MATCH(T_PROF[[#This Row],[npi_prof_class_Cd]],T_NPI_REF[Code],0))</f>
        <v>0</v>
      </c>
    </row>
    <row r="1866" spans="1:10" x14ac:dyDescent="0.35">
      <c r="A1866">
        <v>1</v>
      </c>
      <c r="B1866">
        <v>1285641514</v>
      </c>
      <c r="C1866" t="s">
        <v>353</v>
      </c>
      <c r="D1866">
        <v>2020</v>
      </c>
      <c r="E1866">
        <v>1</v>
      </c>
      <c r="F1866">
        <v>1</v>
      </c>
      <c r="G1866">
        <v>1</v>
      </c>
      <c r="H1866">
        <v>2049.04</v>
      </c>
      <c r="I1866" t="str">
        <f>INDEX(T_NPI_REF[Classification],MATCH(T_PROF[[#This Row],[npi_prof_class_Cd]],T_NPI_REF[Code],0))</f>
        <v>General Acute Care Hospital</v>
      </c>
      <c r="J1866">
        <f>INDEX(T_NPI_REF[Specialization],MATCH(T_PROF[[#This Row],[npi_prof_class_Cd]],T_NPI_REF[Code],0))</f>
        <v>0</v>
      </c>
    </row>
    <row r="1867" spans="1:10" x14ac:dyDescent="0.35">
      <c r="A1867">
        <v>1</v>
      </c>
      <c r="B1867">
        <v>1184764524</v>
      </c>
      <c r="C1867" t="s">
        <v>351</v>
      </c>
      <c r="D1867">
        <v>2019</v>
      </c>
      <c r="E1867">
        <v>29</v>
      </c>
      <c r="F1867">
        <v>29</v>
      </c>
      <c r="G1867">
        <v>29</v>
      </c>
      <c r="H1867">
        <v>49094.44</v>
      </c>
      <c r="I1867" t="str">
        <f>INDEX(T_NPI_REF[Classification],MATCH(T_PROF[[#This Row],[npi_prof_class_Cd]],T_NPI_REF[Code],0))</f>
        <v>Obstetrics &amp; Gynecology</v>
      </c>
      <c r="J1867">
        <f>INDEX(T_NPI_REF[Specialization],MATCH(T_PROF[[#This Row],[npi_prof_class_Cd]],T_NPI_REF[Code],0))</f>
        <v>0</v>
      </c>
    </row>
    <row r="1868" spans="1:10" x14ac:dyDescent="0.35">
      <c r="A1868">
        <v>1</v>
      </c>
      <c r="B1868">
        <v>1396143004</v>
      </c>
      <c r="C1868" t="s">
        <v>351</v>
      </c>
      <c r="D1868">
        <v>2020</v>
      </c>
      <c r="E1868">
        <v>43</v>
      </c>
      <c r="F1868">
        <v>43</v>
      </c>
      <c r="G1868">
        <v>43</v>
      </c>
      <c r="H1868">
        <v>75142.52</v>
      </c>
      <c r="I1868" t="str">
        <f>INDEX(T_NPI_REF[Classification],MATCH(T_PROF[[#This Row],[npi_prof_class_Cd]],T_NPI_REF[Code],0))</f>
        <v>Obstetrics &amp; Gynecology</v>
      </c>
      <c r="J1868">
        <f>INDEX(T_NPI_REF[Specialization],MATCH(T_PROF[[#This Row],[npi_prof_class_Cd]],T_NPI_REF[Code],0))</f>
        <v>0</v>
      </c>
    </row>
    <row r="1869" spans="1:10" x14ac:dyDescent="0.35">
      <c r="A1869">
        <v>1</v>
      </c>
      <c r="B1869">
        <v>1366606931</v>
      </c>
      <c r="C1869" t="s">
        <v>351</v>
      </c>
      <c r="D1869">
        <v>2021</v>
      </c>
      <c r="E1869">
        <v>9</v>
      </c>
      <c r="F1869">
        <v>9</v>
      </c>
      <c r="G1869">
        <v>9</v>
      </c>
      <c r="H1869">
        <v>30200</v>
      </c>
      <c r="I1869" t="str">
        <f>INDEX(T_NPI_REF[Classification],MATCH(T_PROF[[#This Row],[npi_prof_class_Cd]],T_NPI_REF[Code],0))</f>
        <v>Obstetrics &amp; Gynecology</v>
      </c>
      <c r="J1869">
        <f>INDEX(T_NPI_REF[Specialization],MATCH(T_PROF[[#This Row],[npi_prof_class_Cd]],T_NPI_REF[Code],0))</f>
        <v>0</v>
      </c>
    </row>
    <row r="1870" spans="1:10" x14ac:dyDescent="0.35">
      <c r="A1870">
        <v>1</v>
      </c>
      <c r="B1870">
        <v>1316938921</v>
      </c>
      <c r="C1870" t="s">
        <v>351</v>
      </c>
      <c r="D1870">
        <v>2020</v>
      </c>
      <c r="E1870">
        <v>4</v>
      </c>
      <c r="F1870">
        <v>4</v>
      </c>
      <c r="G1870">
        <v>4</v>
      </c>
      <c r="H1870">
        <v>7819.44</v>
      </c>
      <c r="I1870" t="str">
        <f>INDEX(T_NPI_REF[Classification],MATCH(T_PROF[[#This Row],[npi_prof_class_Cd]],T_NPI_REF[Code],0))</f>
        <v>Obstetrics &amp; Gynecology</v>
      </c>
      <c r="J1870">
        <f>INDEX(T_NPI_REF[Specialization],MATCH(T_PROF[[#This Row],[npi_prof_class_Cd]],T_NPI_REF[Code],0))</f>
        <v>0</v>
      </c>
    </row>
    <row r="1871" spans="1:10" x14ac:dyDescent="0.35">
      <c r="A1871">
        <v>0</v>
      </c>
      <c r="B1871">
        <v>1447255088</v>
      </c>
      <c r="C1871" t="s">
        <v>356</v>
      </c>
      <c r="D1871">
        <v>2021</v>
      </c>
      <c r="E1871">
        <v>4</v>
      </c>
      <c r="F1871">
        <v>4</v>
      </c>
      <c r="G1871">
        <v>4</v>
      </c>
      <c r="H1871">
        <v>6883</v>
      </c>
      <c r="I1871" t="str">
        <f>INDEX(T_NPI_REF[Classification],MATCH(T_PROF[[#This Row],[npi_prof_class_Cd]],T_NPI_REF[Code],0))</f>
        <v>Obstetrics &amp; Gynecology</v>
      </c>
      <c r="J1871" t="str">
        <f>INDEX(T_NPI_REF[Specialization],MATCH(T_PROF[[#This Row],[npi_prof_class_Cd]],T_NPI_REF[Code],0))</f>
        <v>Maternal &amp; Fetal Medicine</v>
      </c>
    </row>
    <row r="1872" spans="1:10" x14ac:dyDescent="0.35">
      <c r="A1872">
        <v>0</v>
      </c>
      <c r="B1872">
        <v>1659686863</v>
      </c>
      <c r="C1872" t="s">
        <v>351</v>
      </c>
      <c r="D1872">
        <v>2021</v>
      </c>
      <c r="E1872">
        <v>1</v>
      </c>
      <c r="F1872">
        <v>1</v>
      </c>
      <c r="G1872">
        <v>1</v>
      </c>
      <c r="H1872">
        <v>1720.75</v>
      </c>
      <c r="I1872" t="str">
        <f>INDEX(T_NPI_REF[Classification],MATCH(T_PROF[[#This Row],[npi_prof_class_Cd]],T_NPI_REF[Code],0))</f>
        <v>Obstetrics &amp; Gynecology</v>
      </c>
      <c r="J1872">
        <f>INDEX(T_NPI_REF[Specialization],MATCH(T_PROF[[#This Row],[npi_prof_class_Cd]],T_NPI_REF[Code],0))</f>
        <v>0</v>
      </c>
    </row>
    <row r="1873" spans="1:10" x14ac:dyDescent="0.35">
      <c r="A1873">
        <v>0</v>
      </c>
      <c r="B1873">
        <v>1215166707</v>
      </c>
      <c r="C1873" t="s">
        <v>351</v>
      </c>
      <c r="D1873">
        <v>2019</v>
      </c>
      <c r="E1873">
        <v>3</v>
      </c>
      <c r="F1873">
        <v>3</v>
      </c>
      <c r="G1873">
        <v>3</v>
      </c>
      <c r="H1873">
        <v>3441.5</v>
      </c>
      <c r="I1873" t="str">
        <f>INDEX(T_NPI_REF[Classification],MATCH(T_PROF[[#This Row],[npi_prof_class_Cd]],T_NPI_REF[Code],0))</f>
        <v>Obstetrics &amp; Gynecology</v>
      </c>
      <c r="J1873">
        <f>INDEX(T_NPI_REF[Specialization],MATCH(T_PROF[[#This Row],[npi_prof_class_Cd]],T_NPI_REF[Code],0))</f>
        <v>0</v>
      </c>
    </row>
    <row r="1874" spans="1:10" x14ac:dyDescent="0.35">
      <c r="A1874">
        <v>1</v>
      </c>
      <c r="B1874">
        <v>1366505463</v>
      </c>
      <c r="C1874" t="s">
        <v>353</v>
      </c>
      <c r="D1874">
        <v>2021</v>
      </c>
      <c r="E1874">
        <v>10</v>
      </c>
      <c r="F1874">
        <v>10</v>
      </c>
      <c r="G1874">
        <v>10</v>
      </c>
      <c r="H1874">
        <v>17122.169999999998</v>
      </c>
      <c r="I1874" t="str">
        <f>INDEX(T_NPI_REF[Classification],MATCH(T_PROF[[#This Row],[npi_prof_class_Cd]],T_NPI_REF[Code],0))</f>
        <v>General Acute Care Hospital</v>
      </c>
      <c r="J1874">
        <f>INDEX(T_NPI_REF[Specialization],MATCH(T_PROF[[#This Row],[npi_prof_class_Cd]],T_NPI_REF[Code],0))</f>
        <v>0</v>
      </c>
    </row>
    <row r="1875" spans="1:10" x14ac:dyDescent="0.35">
      <c r="A1875">
        <v>1</v>
      </c>
      <c r="B1875">
        <v>1942422902</v>
      </c>
      <c r="C1875" t="s">
        <v>351</v>
      </c>
      <c r="D1875">
        <v>2019</v>
      </c>
      <c r="E1875">
        <v>16</v>
      </c>
      <c r="F1875">
        <v>16</v>
      </c>
      <c r="G1875">
        <v>16</v>
      </c>
      <c r="H1875">
        <v>26716.35</v>
      </c>
      <c r="I1875" t="str">
        <f>INDEX(T_NPI_REF[Classification],MATCH(T_PROF[[#This Row],[npi_prof_class_Cd]],T_NPI_REF[Code],0))</f>
        <v>Obstetrics &amp; Gynecology</v>
      </c>
      <c r="J1875">
        <f>INDEX(T_NPI_REF[Specialization],MATCH(T_PROF[[#This Row],[npi_prof_class_Cd]],T_NPI_REF[Code],0))</f>
        <v>0</v>
      </c>
    </row>
    <row r="1876" spans="1:10" x14ac:dyDescent="0.35">
      <c r="A1876">
        <v>0</v>
      </c>
      <c r="B1876">
        <v>1972689503</v>
      </c>
      <c r="C1876" t="s">
        <v>351</v>
      </c>
      <c r="D1876">
        <v>2021</v>
      </c>
      <c r="E1876">
        <v>1</v>
      </c>
      <c r="F1876">
        <v>1</v>
      </c>
      <c r="G1876">
        <v>1</v>
      </c>
      <c r="H1876">
        <v>1720.75</v>
      </c>
      <c r="I1876" t="str">
        <f>INDEX(T_NPI_REF[Classification],MATCH(T_PROF[[#This Row],[npi_prof_class_Cd]],T_NPI_REF[Code],0))</f>
        <v>Obstetrics &amp; Gynecology</v>
      </c>
      <c r="J1876">
        <f>INDEX(T_NPI_REF[Specialization],MATCH(T_PROF[[#This Row],[npi_prof_class_Cd]],T_NPI_REF[Code],0))</f>
        <v>0</v>
      </c>
    </row>
    <row r="1877" spans="1:10" x14ac:dyDescent="0.35">
      <c r="A1877">
        <v>0</v>
      </c>
      <c r="B1877">
        <v>1922099167</v>
      </c>
      <c r="C1877" t="s">
        <v>351</v>
      </c>
      <c r="D1877">
        <v>2020</v>
      </c>
      <c r="E1877">
        <v>2</v>
      </c>
      <c r="F1877">
        <v>2</v>
      </c>
      <c r="G1877">
        <v>2</v>
      </c>
      <c r="H1877">
        <v>0</v>
      </c>
      <c r="I1877" t="str">
        <f>INDEX(T_NPI_REF[Classification],MATCH(T_PROF[[#This Row],[npi_prof_class_Cd]],T_NPI_REF[Code],0))</f>
        <v>Obstetrics &amp; Gynecology</v>
      </c>
      <c r="J1877">
        <f>INDEX(T_NPI_REF[Specialization],MATCH(T_PROF[[#This Row],[npi_prof_class_Cd]],T_NPI_REF[Code],0))</f>
        <v>0</v>
      </c>
    </row>
    <row r="1878" spans="1:10" x14ac:dyDescent="0.35">
      <c r="A1878">
        <v>0</v>
      </c>
      <c r="B1878">
        <v>1114125903</v>
      </c>
      <c r="C1878" t="s">
        <v>351</v>
      </c>
      <c r="D1878">
        <v>2020</v>
      </c>
      <c r="E1878">
        <v>1</v>
      </c>
      <c r="F1878">
        <v>1</v>
      </c>
      <c r="G1878">
        <v>1</v>
      </c>
      <c r="H1878">
        <v>1720.75</v>
      </c>
      <c r="I1878" t="str">
        <f>INDEX(T_NPI_REF[Classification],MATCH(T_PROF[[#This Row],[npi_prof_class_Cd]],T_NPI_REF[Code],0))</f>
        <v>Obstetrics &amp; Gynecology</v>
      </c>
      <c r="J1878">
        <f>INDEX(T_NPI_REF[Specialization],MATCH(T_PROF[[#This Row],[npi_prof_class_Cd]],T_NPI_REF[Code],0))</f>
        <v>0</v>
      </c>
    </row>
    <row r="1879" spans="1:10" x14ac:dyDescent="0.35">
      <c r="A1879">
        <v>0</v>
      </c>
      <c r="B1879">
        <v>1811263890</v>
      </c>
      <c r="C1879" t="s">
        <v>351</v>
      </c>
      <c r="D1879">
        <v>2019</v>
      </c>
      <c r="E1879">
        <v>1</v>
      </c>
      <c r="F1879">
        <v>1</v>
      </c>
      <c r="G1879">
        <v>1</v>
      </c>
      <c r="H1879">
        <v>0</v>
      </c>
      <c r="I1879" t="str">
        <f>INDEX(T_NPI_REF[Classification],MATCH(T_PROF[[#This Row],[npi_prof_class_Cd]],T_NPI_REF[Code],0))</f>
        <v>Obstetrics &amp; Gynecology</v>
      </c>
      <c r="J1879">
        <f>INDEX(T_NPI_REF[Specialization],MATCH(T_PROF[[#This Row],[npi_prof_class_Cd]],T_NPI_REF[Code],0))</f>
        <v>0</v>
      </c>
    </row>
    <row r="1880" spans="1:10" x14ac:dyDescent="0.35">
      <c r="A1880">
        <v>0</v>
      </c>
      <c r="B1880">
        <v>1699722587</v>
      </c>
      <c r="C1880" t="s">
        <v>351</v>
      </c>
      <c r="D1880">
        <v>2021</v>
      </c>
      <c r="E1880">
        <v>1</v>
      </c>
      <c r="F1880">
        <v>1</v>
      </c>
      <c r="G1880">
        <v>1</v>
      </c>
      <c r="H1880">
        <v>1720.75</v>
      </c>
      <c r="I1880" t="str">
        <f>INDEX(T_NPI_REF[Classification],MATCH(T_PROF[[#This Row],[npi_prof_class_Cd]],T_NPI_REF[Code],0))</f>
        <v>Obstetrics &amp; Gynecology</v>
      </c>
      <c r="J1880">
        <f>INDEX(T_NPI_REF[Specialization],MATCH(T_PROF[[#This Row],[npi_prof_class_Cd]],T_NPI_REF[Code],0))</f>
        <v>0</v>
      </c>
    </row>
    <row r="1881" spans="1:10" x14ac:dyDescent="0.35">
      <c r="A1881">
        <v>0</v>
      </c>
      <c r="B1881">
        <v>1992183925</v>
      </c>
      <c r="C1881" t="s">
        <v>351</v>
      </c>
      <c r="D1881">
        <v>2021</v>
      </c>
      <c r="E1881">
        <v>1</v>
      </c>
      <c r="F1881">
        <v>1</v>
      </c>
      <c r="G1881">
        <v>1</v>
      </c>
      <c r="H1881">
        <v>480.7</v>
      </c>
      <c r="I1881" t="str">
        <f>INDEX(T_NPI_REF[Classification],MATCH(T_PROF[[#This Row],[npi_prof_class_Cd]],T_NPI_REF[Code],0))</f>
        <v>Obstetrics &amp; Gynecology</v>
      </c>
      <c r="J1881">
        <f>INDEX(T_NPI_REF[Specialization],MATCH(T_PROF[[#This Row],[npi_prof_class_Cd]],T_NPI_REF[Code],0))</f>
        <v>0</v>
      </c>
    </row>
    <row r="1882" spans="1:10" x14ac:dyDescent="0.35">
      <c r="A1882">
        <v>1</v>
      </c>
      <c r="B1882">
        <v>1932516135</v>
      </c>
      <c r="C1882" t="s">
        <v>357</v>
      </c>
      <c r="D1882">
        <v>2021</v>
      </c>
      <c r="E1882">
        <v>3</v>
      </c>
      <c r="F1882">
        <v>3</v>
      </c>
      <c r="G1882">
        <v>3</v>
      </c>
      <c r="H1882">
        <v>24769.599999999999</v>
      </c>
      <c r="I1882" t="str">
        <f>INDEX(T_NPI_REF[Classification],MATCH(T_PROF[[#This Row],[npi_prof_class_Cd]],T_NPI_REF[Code],0))</f>
        <v>Advanced Practice Midwife</v>
      </c>
      <c r="J1882">
        <f>INDEX(T_NPI_REF[Specialization],MATCH(T_PROF[[#This Row],[npi_prof_class_Cd]],T_NPI_REF[Code],0))</f>
        <v>0</v>
      </c>
    </row>
    <row r="1883" spans="1:10" x14ac:dyDescent="0.35">
      <c r="A1883">
        <v>0</v>
      </c>
      <c r="B1883">
        <v>1831241629</v>
      </c>
      <c r="C1883" t="s">
        <v>351</v>
      </c>
      <c r="D1883">
        <v>2020</v>
      </c>
      <c r="E1883">
        <v>2</v>
      </c>
      <c r="F1883">
        <v>2</v>
      </c>
      <c r="G1883">
        <v>2</v>
      </c>
      <c r="H1883">
        <v>1720.75</v>
      </c>
      <c r="I1883" t="str">
        <f>INDEX(T_NPI_REF[Classification],MATCH(T_PROF[[#This Row],[npi_prof_class_Cd]],T_NPI_REF[Code],0))</f>
        <v>Obstetrics &amp; Gynecology</v>
      </c>
      <c r="J1883">
        <f>INDEX(T_NPI_REF[Specialization],MATCH(T_PROF[[#This Row],[npi_prof_class_Cd]],T_NPI_REF[Code],0))</f>
        <v>0</v>
      </c>
    </row>
    <row r="1884" spans="1:10" x14ac:dyDescent="0.35">
      <c r="A1884">
        <v>1</v>
      </c>
      <c r="B1884">
        <v>1346325230</v>
      </c>
      <c r="C1884" t="s">
        <v>351</v>
      </c>
      <c r="D1884">
        <v>2019</v>
      </c>
      <c r="E1884">
        <v>2</v>
      </c>
      <c r="F1884">
        <v>2</v>
      </c>
      <c r="G1884">
        <v>2</v>
      </c>
      <c r="H1884">
        <v>6000</v>
      </c>
      <c r="I1884" t="str">
        <f>INDEX(T_NPI_REF[Classification],MATCH(T_PROF[[#This Row],[npi_prof_class_Cd]],T_NPI_REF[Code],0))</f>
        <v>Obstetrics &amp; Gynecology</v>
      </c>
      <c r="J1884">
        <f>INDEX(T_NPI_REF[Specialization],MATCH(T_PROF[[#This Row],[npi_prof_class_Cd]],T_NPI_REF[Code],0))</f>
        <v>0</v>
      </c>
    </row>
    <row r="1885" spans="1:10" x14ac:dyDescent="0.35">
      <c r="A1885">
        <v>0</v>
      </c>
      <c r="B1885">
        <v>1326054362</v>
      </c>
      <c r="C1885" t="s">
        <v>367</v>
      </c>
      <c r="D1885">
        <v>2020</v>
      </c>
      <c r="E1885">
        <v>2</v>
      </c>
      <c r="F1885">
        <v>2</v>
      </c>
      <c r="G1885">
        <v>2</v>
      </c>
      <c r="H1885">
        <v>2925.28</v>
      </c>
      <c r="I1885" t="str">
        <f>INDEX(T_NPI_REF[Classification],MATCH(T_PROF[[#This Row],[npi_prof_class_Cd]],T_NPI_REF[Code],0))</f>
        <v>Midwife</v>
      </c>
      <c r="J1885">
        <f>INDEX(T_NPI_REF[Specialization],MATCH(T_PROF[[#This Row],[npi_prof_class_Cd]],T_NPI_REF[Code],0))</f>
        <v>0</v>
      </c>
    </row>
    <row r="1886" spans="1:10" x14ac:dyDescent="0.35">
      <c r="A1886">
        <v>1</v>
      </c>
      <c r="B1886">
        <v>1730332420</v>
      </c>
      <c r="C1886" t="s">
        <v>351</v>
      </c>
      <c r="D1886">
        <v>2021</v>
      </c>
      <c r="E1886">
        <v>6</v>
      </c>
      <c r="F1886">
        <v>6</v>
      </c>
      <c r="G1886">
        <v>6</v>
      </c>
      <c r="H1886">
        <v>12058.32</v>
      </c>
      <c r="I1886" t="str">
        <f>INDEX(T_NPI_REF[Classification],MATCH(T_PROF[[#This Row],[npi_prof_class_Cd]],T_NPI_REF[Code],0))</f>
        <v>Obstetrics &amp; Gynecology</v>
      </c>
      <c r="J1886">
        <f>INDEX(T_NPI_REF[Specialization],MATCH(T_PROF[[#This Row],[npi_prof_class_Cd]],T_NPI_REF[Code],0))</f>
        <v>0</v>
      </c>
    </row>
    <row r="1887" spans="1:10" x14ac:dyDescent="0.35">
      <c r="A1887">
        <v>1</v>
      </c>
      <c r="B1887">
        <v>1336305721</v>
      </c>
      <c r="C1887" t="s">
        <v>351</v>
      </c>
      <c r="D1887">
        <v>2019</v>
      </c>
      <c r="E1887">
        <v>5</v>
      </c>
      <c r="F1887">
        <v>5</v>
      </c>
      <c r="G1887">
        <v>5</v>
      </c>
      <c r="H1887">
        <v>7588.98</v>
      </c>
      <c r="I1887" t="str">
        <f>INDEX(T_NPI_REF[Classification],MATCH(T_PROF[[#This Row],[npi_prof_class_Cd]],T_NPI_REF[Code],0))</f>
        <v>Obstetrics &amp; Gynecology</v>
      </c>
      <c r="J1887">
        <f>INDEX(T_NPI_REF[Specialization],MATCH(T_PROF[[#This Row],[npi_prof_class_Cd]],T_NPI_REF[Code],0))</f>
        <v>0</v>
      </c>
    </row>
    <row r="1888" spans="1:10" x14ac:dyDescent="0.35">
      <c r="A1888">
        <v>1</v>
      </c>
      <c r="B1888">
        <v>1578596607</v>
      </c>
      <c r="C1888" t="s">
        <v>352</v>
      </c>
      <c r="D1888">
        <v>2019</v>
      </c>
      <c r="E1888">
        <v>21</v>
      </c>
      <c r="F1888">
        <v>21</v>
      </c>
      <c r="G1888">
        <v>21</v>
      </c>
      <c r="H1888">
        <v>52555.72</v>
      </c>
      <c r="I1888" t="str">
        <f>INDEX(T_NPI_REF[Classification],MATCH(T_PROF[[#This Row],[npi_prof_class_Cd]],T_NPI_REF[Code],0))</f>
        <v>Specialist</v>
      </c>
      <c r="J1888">
        <f>INDEX(T_NPI_REF[Specialization],MATCH(T_PROF[[#This Row],[npi_prof_class_Cd]],T_NPI_REF[Code],0))</f>
        <v>0</v>
      </c>
    </row>
    <row r="1889" spans="1:10" x14ac:dyDescent="0.35">
      <c r="A1889">
        <v>0</v>
      </c>
      <c r="B1889">
        <v>1740203116</v>
      </c>
      <c r="C1889" t="s">
        <v>351</v>
      </c>
      <c r="D1889">
        <v>2021</v>
      </c>
      <c r="E1889">
        <v>2</v>
      </c>
      <c r="F1889">
        <v>2</v>
      </c>
      <c r="G1889">
        <v>2</v>
      </c>
      <c r="H1889">
        <v>1720.75</v>
      </c>
      <c r="I1889" t="str">
        <f>INDEX(T_NPI_REF[Classification],MATCH(T_PROF[[#This Row],[npi_prof_class_Cd]],T_NPI_REF[Code],0))</f>
        <v>Obstetrics &amp; Gynecology</v>
      </c>
      <c r="J1889">
        <f>INDEX(T_NPI_REF[Specialization],MATCH(T_PROF[[#This Row],[npi_prof_class_Cd]],T_NPI_REF[Code],0))</f>
        <v>0</v>
      </c>
    </row>
    <row r="1890" spans="1:10" x14ac:dyDescent="0.35">
      <c r="A1890">
        <v>0</v>
      </c>
      <c r="B1890">
        <v>1124119706</v>
      </c>
      <c r="C1890" t="s">
        <v>352</v>
      </c>
      <c r="D1890">
        <v>2019</v>
      </c>
      <c r="E1890">
        <v>1</v>
      </c>
      <c r="F1890">
        <v>1</v>
      </c>
      <c r="G1890">
        <v>1</v>
      </c>
      <c r="H1890">
        <v>1720.75</v>
      </c>
      <c r="I1890" t="str">
        <f>INDEX(T_NPI_REF[Classification],MATCH(T_PROF[[#This Row],[npi_prof_class_Cd]],T_NPI_REF[Code],0))</f>
        <v>Specialist</v>
      </c>
      <c r="J1890">
        <f>INDEX(T_NPI_REF[Specialization],MATCH(T_PROF[[#This Row],[npi_prof_class_Cd]],T_NPI_REF[Code],0))</f>
        <v>0</v>
      </c>
    </row>
    <row r="1891" spans="1:10" x14ac:dyDescent="0.35">
      <c r="A1891">
        <v>1</v>
      </c>
      <c r="B1891">
        <v>1962652685</v>
      </c>
      <c r="C1891" t="s">
        <v>376</v>
      </c>
      <c r="D1891">
        <v>2020</v>
      </c>
      <c r="E1891">
        <v>39</v>
      </c>
      <c r="F1891">
        <v>39</v>
      </c>
      <c r="G1891">
        <v>39</v>
      </c>
      <c r="H1891">
        <v>69551.649999999994</v>
      </c>
      <c r="I1891" t="str">
        <f>INDEX(T_NPI_REF[Classification],MATCH(T_PROF[[#This Row],[npi_prof_class_Cd]],T_NPI_REF[Code],0))</f>
        <v>Surgery</v>
      </c>
      <c r="J1891">
        <f>INDEX(T_NPI_REF[Specialization],MATCH(T_PROF[[#This Row],[npi_prof_class_Cd]],T_NPI_REF[Code],0))</f>
        <v>0</v>
      </c>
    </row>
    <row r="1892" spans="1:10" x14ac:dyDescent="0.35">
      <c r="A1892">
        <v>0</v>
      </c>
      <c r="B1892">
        <v>1265664213</v>
      </c>
      <c r="C1892" t="s">
        <v>357</v>
      </c>
      <c r="D1892">
        <v>2020</v>
      </c>
      <c r="E1892">
        <v>4</v>
      </c>
      <c r="F1892">
        <v>4</v>
      </c>
      <c r="G1892">
        <v>4</v>
      </c>
      <c r="H1892">
        <v>4387.92</v>
      </c>
      <c r="I1892" t="str">
        <f>INDEX(T_NPI_REF[Classification],MATCH(T_PROF[[#This Row],[npi_prof_class_Cd]],T_NPI_REF[Code],0))</f>
        <v>Advanced Practice Midwife</v>
      </c>
      <c r="J1892">
        <f>INDEX(T_NPI_REF[Specialization],MATCH(T_PROF[[#This Row],[npi_prof_class_Cd]],T_NPI_REF[Code],0))</f>
        <v>0</v>
      </c>
    </row>
    <row r="1893" spans="1:10" x14ac:dyDescent="0.35">
      <c r="A1893">
        <v>0</v>
      </c>
      <c r="B1893">
        <v>1770524050</v>
      </c>
      <c r="C1893" t="s">
        <v>351</v>
      </c>
      <c r="D1893">
        <v>2019</v>
      </c>
      <c r="E1893">
        <v>3</v>
      </c>
      <c r="F1893">
        <v>3</v>
      </c>
      <c r="G1893">
        <v>3</v>
      </c>
      <c r="H1893">
        <v>742.84</v>
      </c>
      <c r="I1893" t="str">
        <f>INDEX(T_NPI_REF[Classification],MATCH(T_PROF[[#This Row],[npi_prof_class_Cd]],T_NPI_REF[Code],0))</f>
        <v>Obstetrics &amp; Gynecology</v>
      </c>
      <c r="J1893">
        <f>INDEX(T_NPI_REF[Specialization],MATCH(T_PROF[[#This Row],[npi_prof_class_Cd]],T_NPI_REF[Code],0))</f>
        <v>0</v>
      </c>
    </row>
    <row r="1894" spans="1:10" x14ac:dyDescent="0.35">
      <c r="A1894">
        <v>1</v>
      </c>
      <c r="B1894">
        <v>1730123951</v>
      </c>
      <c r="C1894" t="s">
        <v>351</v>
      </c>
      <c r="D1894">
        <v>2021</v>
      </c>
      <c r="E1894">
        <v>4</v>
      </c>
      <c r="F1894">
        <v>4</v>
      </c>
      <c r="G1894">
        <v>4</v>
      </c>
      <c r="H1894">
        <v>5706.5</v>
      </c>
      <c r="I1894" t="str">
        <f>INDEX(T_NPI_REF[Classification],MATCH(T_PROF[[#This Row],[npi_prof_class_Cd]],T_NPI_REF[Code],0))</f>
        <v>Obstetrics &amp; Gynecology</v>
      </c>
      <c r="J1894">
        <f>INDEX(T_NPI_REF[Specialization],MATCH(T_PROF[[#This Row],[npi_prof_class_Cd]],T_NPI_REF[Code],0))</f>
        <v>0</v>
      </c>
    </row>
    <row r="1895" spans="1:10" x14ac:dyDescent="0.35">
      <c r="A1895">
        <v>0</v>
      </c>
      <c r="B1895">
        <v>1720374986</v>
      </c>
      <c r="C1895" t="s">
        <v>351</v>
      </c>
      <c r="D1895">
        <v>2020</v>
      </c>
      <c r="E1895">
        <v>1</v>
      </c>
      <c r="F1895">
        <v>1</v>
      </c>
      <c r="G1895">
        <v>1</v>
      </c>
      <c r="H1895">
        <v>1720.75</v>
      </c>
      <c r="I1895" t="str">
        <f>INDEX(T_NPI_REF[Classification],MATCH(T_PROF[[#This Row],[npi_prof_class_Cd]],T_NPI_REF[Code],0))</f>
        <v>Obstetrics &amp; Gynecology</v>
      </c>
      <c r="J1895">
        <f>INDEX(T_NPI_REF[Specialization],MATCH(T_PROF[[#This Row],[npi_prof_class_Cd]],T_NPI_REF[Code],0))</f>
        <v>0</v>
      </c>
    </row>
    <row r="1896" spans="1:10" x14ac:dyDescent="0.35">
      <c r="A1896">
        <v>0</v>
      </c>
      <c r="B1896">
        <v>1033131586</v>
      </c>
      <c r="C1896" t="s">
        <v>358</v>
      </c>
      <c r="D1896">
        <v>2021</v>
      </c>
      <c r="E1896">
        <v>1</v>
      </c>
      <c r="F1896">
        <v>1</v>
      </c>
      <c r="G1896">
        <v>1</v>
      </c>
      <c r="H1896">
        <v>524.24</v>
      </c>
      <c r="I1896" t="str">
        <f>INDEX(T_NPI_REF[Classification],MATCH(T_PROF[[#This Row],[npi_prof_class_Cd]],T_NPI_REF[Code],0))</f>
        <v>Obstetrics &amp; Gynecology</v>
      </c>
      <c r="J1896" t="str">
        <f>INDEX(T_NPI_REF[Specialization],MATCH(T_PROF[[#This Row],[npi_prof_class_Cd]],T_NPI_REF[Code],0))</f>
        <v>Gynecology</v>
      </c>
    </row>
    <row r="1897" spans="1:10" x14ac:dyDescent="0.35">
      <c r="A1897">
        <v>1</v>
      </c>
      <c r="B1897">
        <v>1275526246</v>
      </c>
      <c r="C1897" t="s">
        <v>351</v>
      </c>
      <c r="D1897">
        <v>2020</v>
      </c>
      <c r="E1897">
        <v>1</v>
      </c>
      <c r="F1897">
        <v>1</v>
      </c>
      <c r="G1897">
        <v>1</v>
      </c>
      <c r="H1897">
        <v>1720.75</v>
      </c>
      <c r="I1897" t="str">
        <f>INDEX(T_NPI_REF[Classification],MATCH(T_PROF[[#This Row],[npi_prof_class_Cd]],T_NPI_REF[Code],0))</f>
        <v>Obstetrics &amp; Gynecology</v>
      </c>
      <c r="J1897">
        <f>INDEX(T_NPI_REF[Specialization],MATCH(T_PROF[[#This Row],[npi_prof_class_Cd]],T_NPI_REF[Code],0))</f>
        <v>0</v>
      </c>
    </row>
    <row r="1898" spans="1:10" x14ac:dyDescent="0.35">
      <c r="A1898">
        <v>1</v>
      </c>
      <c r="B1898">
        <v>1457459042</v>
      </c>
      <c r="C1898" t="s">
        <v>352</v>
      </c>
      <c r="D1898">
        <v>2021</v>
      </c>
      <c r="E1898">
        <v>2</v>
      </c>
      <c r="F1898">
        <v>2</v>
      </c>
      <c r="G1898">
        <v>2</v>
      </c>
      <c r="H1898">
        <v>2275.9</v>
      </c>
      <c r="I1898" t="str">
        <f>INDEX(T_NPI_REF[Classification],MATCH(T_PROF[[#This Row],[npi_prof_class_Cd]],T_NPI_REF[Code],0))</f>
        <v>Specialist</v>
      </c>
      <c r="J1898">
        <f>INDEX(T_NPI_REF[Specialization],MATCH(T_PROF[[#This Row],[npi_prof_class_Cd]],T_NPI_REF[Code],0))</f>
        <v>0</v>
      </c>
    </row>
    <row r="1899" spans="1:10" x14ac:dyDescent="0.35">
      <c r="A1899">
        <v>1</v>
      </c>
      <c r="B1899">
        <v>1326078916</v>
      </c>
      <c r="C1899" t="s">
        <v>351</v>
      </c>
      <c r="D1899">
        <v>2020</v>
      </c>
      <c r="E1899">
        <v>22</v>
      </c>
      <c r="F1899">
        <v>22</v>
      </c>
      <c r="G1899">
        <v>22</v>
      </c>
      <c r="H1899">
        <v>45304.12</v>
      </c>
      <c r="I1899" t="str">
        <f>INDEX(T_NPI_REF[Classification],MATCH(T_PROF[[#This Row],[npi_prof_class_Cd]],T_NPI_REF[Code],0))</f>
        <v>Obstetrics &amp; Gynecology</v>
      </c>
      <c r="J1899">
        <f>INDEX(T_NPI_REF[Specialization],MATCH(T_PROF[[#This Row],[npi_prof_class_Cd]],T_NPI_REF[Code],0))</f>
        <v>0</v>
      </c>
    </row>
    <row r="1900" spans="1:10" x14ac:dyDescent="0.35">
      <c r="A1900">
        <v>0</v>
      </c>
      <c r="B1900">
        <v>1245238674</v>
      </c>
      <c r="C1900" t="s">
        <v>351</v>
      </c>
      <c r="D1900">
        <v>2019</v>
      </c>
      <c r="E1900">
        <v>3</v>
      </c>
      <c r="F1900">
        <v>3</v>
      </c>
      <c r="G1900">
        <v>3</v>
      </c>
      <c r="H1900">
        <v>1720.75</v>
      </c>
      <c r="I1900" t="str">
        <f>INDEX(T_NPI_REF[Classification],MATCH(T_PROF[[#This Row],[npi_prof_class_Cd]],T_NPI_REF[Code],0))</f>
        <v>Obstetrics &amp; Gynecology</v>
      </c>
      <c r="J1900">
        <f>INDEX(T_NPI_REF[Specialization],MATCH(T_PROF[[#This Row],[npi_prof_class_Cd]],T_NPI_REF[Code],0))</f>
        <v>0</v>
      </c>
    </row>
    <row r="1901" spans="1:10" x14ac:dyDescent="0.35">
      <c r="A1901">
        <v>1</v>
      </c>
      <c r="B1901">
        <v>1194960351</v>
      </c>
      <c r="C1901" t="s">
        <v>351</v>
      </c>
      <c r="D1901">
        <v>2020</v>
      </c>
      <c r="E1901">
        <v>2</v>
      </c>
      <c r="F1901">
        <v>2</v>
      </c>
      <c r="G1901">
        <v>2</v>
      </c>
      <c r="H1901">
        <v>5046.04</v>
      </c>
      <c r="I1901" t="str">
        <f>INDEX(T_NPI_REF[Classification],MATCH(T_PROF[[#This Row],[npi_prof_class_Cd]],T_NPI_REF[Code],0))</f>
        <v>Obstetrics &amp; Gynecology</v>
      </c>
      <c r="J1901">
        <f>INDEX(T_NPI_REF[Specialization],MATCH(T_PROF[[#This Row],[npi_prof_class_Cd]],T_NPI_REF[Code],0))</f>
        <v>0</v>
      </c>
    </row>
    <row r="1902" spans="1:10" x14ac:dyDescent="0.35">
      <c r="A1902">
        <v>0</v>
      </c>
      <c r="B1902">
        <v>1275510760</v>
      </c>
      <c r="C1902" t="s">
        <v>351</v>
      </c>
      <c r="D1902">
        <v>2021</v>
      </c>
      <c r="E1902">
        <v>1</v>
      </c>
      <c r="F1902">
        <v>1</v>
      </c>
      <c r="G1902">
        <v>1</v>
      </c>
      <c r="H1902">
        <v>0</v>
      </c>
      <c r="I1902" t="str">
        <f>INDEX(T_NPI_REF[Classification],MATCH(T_PROF[[#This Row],[npi_prof_class_Cd]],T_NPI_REF[Code],0))</f>
        <v>Obstetrics &amp; Gynecology</v>
      </c>
      <c r="J1902">
        <f>INDEX(T_NPI_REF[Specialization],MATCH(T_PROF[[#This Row],[npi_prof_class_Cd]],T_NPI_REF[Code],0))</f>
        <v>0</v>
      </c>
    </row>
    <row r="1903" spans="1:10" x14ac:dyDescent="0.35">
      <c r="A1903">
        <v>1</v>
      </c>
      <c r="B1903">
        <v>1356381339</v>
      </c>
      <c r="C1903" t="s">
        <v>351</v>
      </c>
      <c r="D1903">
        <v>2019</v>
      </c>
      <c r="E1903">
        <v>1</v>
      </c>
      <c r="F1903">
        <v>1</v>
      </c>
      <c r="G1903">
        <v>1</v>
      </c>
      <c r="H1903">
        <v>1300</v>
      </c>
      <c r="I1903" t="str">
        <f>INDEX(T_NPI_REF[Classification],MATCH(T_PROF[[#This Row],[npi_prof_class_Cd]],T_NPI_REF[Code],0))</f>
        <v>Obstetrics &amp; Gynecology</v>
      </c>
      <c r="J1903">
        <f>INDEX(T_NPI_REF[Specialization],MATCH(T_PROF[[#This Row],[npi_prof_class_Cd]],T_NPI_REF[Code],0))</f>
        <v>0</v>
      </c>
    </row>
    <row r="1904" spans="1:10" x14ac:dyDescent="0.35">
      <c r="A1904">
        <v>0</v>
      </c>
      <c r="B1904">
        <v>1356308993</v>
      </c>
      <c r="C1904" t="s">
        <v>367</v>
      </c>
      <c r="D1904">
        <v>2020</v>
      </c>
      <c r="E1904">
        <v>1</v>
      </c>
      <c r="F1904">
        <v>1</v>
      </c>
      <c r="G1904">
        <v>1</v>
      </c>
      <c r="H1904">
        <v>1462.64</v>
      </c>
      <c r="I1904" t="str">
        <f>INDEX(T_NPI_REF[Classification],MATCH(T_PROF[[#This Row],[npi_prof_class_Cd]],T_NPI_REF[Code],0))</f>
        <v>Midwife</v>
      </c>
      <c r="J1904">
        <f>INDEX(T_NPI_REF[Specialization],MATCH(T_PROF[[#This Row],[npi_prof_class_Cd]],T_NPI_REF[Code],0))</f>
        <v>0</v>
      </c>
    </row>
    <row r="1905" spans="1:10" x14ac:dyDescent="0.35">
      <c r="A1905">
        <v>1</v>
      </c>
      <c r="B1905">
        <v>1083079198</v>
      </c>
      <c r="C1905" t="s">
        <v>351</v>
      </c>
      <c r="D1905">
        <v>2021</v>
      </c>
      <c r="E1905">
        <v>46</v>
      </c>
      <c r="F1905">
        <v>46</v>
      </c>
      <c r="G1905">
        <v>46</v>
      </c>
      <c r="H1905">
        <v>72872.97</v>
      </c>
      <c r="I1905" t="str">
        <f>INDEX(T_NPI_REF[Classification],MATCH(T_PROF[[#This Row],[npi_prof_class_Cd]],T_NPI_REF[Code],0))</f>
        <v>Obstetrics &amp; Gynecology</v>
      </c>
      <c r="J1905">
        <f>INDEX(T_NPI_REF[Specialization],MATCH(T_PROF[[#This Row],[npi_prof_class_Cd]],T_NPI_REF[Code],0))</f>
        <v>0</v>
      </c>
    </row>
    <row r="1906" spans="1:10" x14ac:dyDescent="0.35">
      <c r="A1906">
        <v>1</v>
      </c>
      <c r="B1906">
        <v>1780698555</v>
      </c>
      <c r="C1906" t="s">
        <v>361</v>
      </c>
      <c r="D1906">
        <v>2019</v>
      </c>
      <c r="E1906">
        <v>2</v>
      </c>
      <c r="F1906">
        <v>2</v>
      </c>
      <c r="G1906">
        <v>2</v>
      </c>
      <c r="H1906">
        <v>4206.08</v>
      </c>
      <c r="I1906" t="str">
        <f>INDEX(T_NPI_REF[Classification],MATCH(T_PROF[[#This Row],[npi_prof_class_Cd]],T_NPI_REF[Code],0))</f>
        <v>Family Medicine</v>
      </c>
      <c r="J1906">
        <f>INDEX(T_NPI_REF[Specialization],MATCH(T_PROF[[#This Row],[npi_prof_class_Cd]],T_NPI_REF[Code],0))</f>
        <v>0</v>
      </c>
    </row>
    <row r="1907" spans="1:10" x14ac:dyDescent="0.35">
      <c r="A1907">
        <v>1</v>
      </c>
      <c r="B1907">
        <v>1962474502</v>
      </c>
      <c r="C1907" t="s">
        <v>351</v>
      </c>
      <c r="D1907">
        <v>2020</v>
      </c>
      <c r="E1907">
        <v>22</v>
      </c>
      <c r="F1907">
        <v>22</v>
      </c>
      <c r="G1907">
        <v>22</v>
      </c>
      <c r="H1907">
        <v>51245.8</v>
      </c>
      <c r="I1907" t="str">
        <f>INDEX(T_NPI_REF[Classification],MATCH(T_PROF[[#This Row],[npi_prof_class_Cd]],T_NPI_REF[Code],0))</f>
        <v>Obstetrics &amp; Gynecology</v>
      </c>
      <c r="J1907">
        <f>INDEX(T_NPI_REF[Specialization],MATCH(T_PROF[[#This Row],[npi_prof_class_Cd]],T_NPI_REF[Code],0))</f>
        <v>0</v>
      </c>
    </row>
    <row r="1908" spans="1:10" x14ac:dyDescent="0.35">
      <c r="A1908">
        <v>1</v>
      </c>
      <c r="B1908">
        <v>1366409732</v>
      </c>
      <c r="C1908" t="s">
        <v>361</v>
      </c>
      <c r="D1908">
        <v>2019</v>
      </c>
      <c r="E1908">
        <v>5</v>
      </c>
      <c r="F1908">
        <v>5</v>
      </c>
      <c r="G1908">
        <v>5</v>
      </c>
      <c r="H1908">
        <v>8603.75</v>
      </c>
      <c r="I1908" t="str">
        <f>INDEX(T_NPI_REF[Classification],MATCH(T_PROF[[#This Row],[npi_prof_class_Cd]],T_NPI_REF[Code],0))</f>
        <v>Family Medicine</v>
      </c>
      <c r="J1908">
        <f>INDEX(T_NPI_REF[Specialization],MATCH(T_PROF[[#This Row],[npi_prof_class_Cd]],T_NPI_REF[Code],0))</f>
        <v>0</v>
      </c>
    </row>
    <row r="1909" spans="1:10" x14ac:dyDescent="0.35">
      <c r="A1909">
        <v>0</v>
      </c>
      <c r="B1909">
        <v>1659616480</v>
      </c>
      <c r="C1909" t="s">
        <v>367</v>
      </c>
      <c r="D1909">
        <v>2020</v>
      </c>
      <c r="E1909">
        <v>2</v>
      </c>
      <c r="F1909">
        <v>2</v>
      </c>
      <c r="G1909">
        <v>2</v>
      </c>
      <c r="H1909">
        <v>1462.64</v>
      </c>
      <c r="I1909" t="str">
        <f>INDEX(T_NPI_REF[Classification],MATCH(T_PROF[[#This Row],[npi_prof_class_Cd]],T_NPI_REF[Code],0))</f>
        <v>Midwife</v>
      </c>
      <c r="J1909">
        <f>INDEX(T_NPI_REF[Specialization],MATCH(T_PROF[[#This Row],[npi_prof_class_Cd]],T_NPI_REF[Code],0))</f>
        <v>0</v>
      </c>
    </row>
    <row r="1910" spans="1:10" x14ac:dyDescent="0.35">
      <c r="A1910">
        <v>1</v>
      </c>
      <c r="B1910">
        <v>1114137403</v>
      </c>
      <c r="C1910" t="s">
        <v>363</v>
      </c>
      <c r="D1910">
        <v>2019</v>
      </c>
      <c r="E1910">
        <v>2</v>
      </c>
      <c r="F1910">
        <v>2</v>
      </c>
      <c r="G1910">
        <v>2</v>
      </c>
      <c r="H1910">
        <v>0</v>
      </c>
      <c r="I1910" t="str">
        <f>INDEX(T_NPI_REF[Classification],MATCH(T_PROF[[#This Row],[npi_prof_class_Cd]],T_NPI_REF[Code],0))</f>
        <v>Clinic/Center</v>
      </c>
      <c r="J1910" t="str">
        <f>INDEX(T_NPI_REF[Specialization],MATCH(T_PROF[[#This Row],[npi_prof_class_Cd]],T_NPI_REF[Code],0))</f>
        <v>Federally Qualified Health Center (FQHC)</v>
      </c>
    </row>
    <row r="1911" spans="1:10" x14ac:dyDescent="0.35">
      <c r="A1911">
        <v>1</v>
      </c>
      <c r="B1911">
        <v>1093057002</v>
      </c>
      <c r="C1911" t="s">
        <v>351</v>
      </c>
      <c r="D1911">
        <v>2020</v>
      </c>
      <c r="E1911">
        <v>1</v>
      </c>
      <c r="F1911">
        <v>1</v>
      </c>
      <c r="G1911">
        <v>1</v>
      </c>
      <c r="H1911">
        <v>2853.81</v>
      </c>
      <c r="I1911" t="str">
        <f>INDEX(T_NPI_REF[Classification],MATCH(T_PROF[[#This Row],[npi_prof_class_Cd]],T_NPI_REF[Code],0))</f>
        <v>Obstetrics &amp; Gynecology</v>
      </c>
      <c r="J1911">
        <f>INDEX(T_NPI_REF[Specialization],MATCH(T_PROF[[#This Row],[npi_prof_class_Cd]],T_NPI_REF[Code],0))</f>
        <v>0</v>
      </c>
    </row>
    <row r="1912" spans="1:10" x14ac:dyDescent="0.35">
      <c r="A1912">
        <v>0</v>
      </c>
      <c r="B1912">
        <v>1841712270</v>
      </c>
      <c r="C1912" t="s">
        <v>357</v>
      </c>
      <c r="D1912">
        <v>2020</v>
      </c>
      <c r="E1912">
        <v>1</v>
      </c>
      <c r="F1912">
        <v>1</v>
      </c>
      <c r="G1912">
        <v>1</v>
      </c>
      <c r="H1912">
        <v>0</v>
      </c>
      <c r="I1912" t="str">
        <f>INDEX(T_NPI_REF[Classification],MATCH(T_PROF[[#This Row],[npi_prof_class_Cd]],T_NPI_REF[Code],0))</f>
        <v>Advanced Practice Midwife</v>
      </c>
      <c r="J1912">
        <f>INDEX(T_NPI_REF[Specialization],MATCH(T_PROF[[#This Row],[npi_prof_class_Cd]],T_NPI_REF[Code],0))</f>
        <v>0</v>
      </c>
    </row>
    <row r="1913" spans="1:10" x14ac:dyDescent="0.35">
      <c r="A1913">
        <v>0</v>
      </c>
      <c r="B1913">
        <v>1114158383</v>
      </c>
      <c r="C1913" t="s">
        <v>351</v>
      </c>
      <c r="D1913">
        <v>2020</v>
      </c>
      <c r="E1913">
        <v>1</v>
      </c>
      <c r="F1913">
        <v>1</v>
      </c>
      <c r="G1913">
        <v>1</v>
      </c>
      <c r="H1913">
        <v>0</v>
      </c>
      <c r="I1913" t="str">
        <f>INDEX(T_NPI_REF[Classification],MATCH(T_PROF[[#This Row],[npi_prof_class_Cd]],T_NPI_REF[Code],0))</f>
        <v>Obstetrics &amp; Gynecology</v>
      </c>
      <c r="J1913">
        <f>INDEX(T_NPI_REF[Specialization],MATCH(T_PROF[[#This Row],[npi_prof_class_Cd]],T_NPI_REF[Code],0))</f>
        <v>0</v>
      </c>
    </row>
    <row r="1914" spans="1:10" x14ac:dyDescent="0.35">
      <c r="A1914">
        <v>1</v>
      </c>
      <c r="B1914">
        <v>1942501747</v>
      </c>
      <c r="C1914" t="s">
        <v>361</v>
      </c>
      <c r="D1914">
        <v>2021</v>
      </c>
      <c r="E1914">
        <v>29</v>
      </c>
      <c r="F1914">
        <v>29</v>
      </c>
      <c r="G1914">
        <v>29</v>
      </c>
      <c r="H1914">
        <v>63242.39</v>
      </c>
      <c r="I1914" t="str">
        <f>INDEX(T_NPI_REF[Classification],MATCH(T_PROF[[#This Row],[npi_prof_class_Cd]],T_NPI_REF[Code],0))</f>
        <v>Family Medicine</v>
      </c>
      <c r="J1914">
        <f>INDEX(T_NPI_REF[Specialization],MATCH(T_PROF[[#This Row],[npi_prof_class_Cd]],T_NPI_REF[Code],0))</f>
        <v>0</v>
      </c>
    </row>
    <row r="1915" spans="1:10" x14ac:dyDescent="0.35">
      <c r="A1915">
        <v>0</v>
      </c>
      <c r="B1915">
        <v>1730109281</v>
      </c>
      <c r="C1915" t="s">
        <v>351</v>
      </c>
      <c r="D1915">
        <v>2021</v>
      </c>
      <c r="E1915">
        <v>4</v>
      </c>
      <c r="F1915">
        <v>4</v>
      </c>
      <c r="G1915">
        <v>4</v>
      </c>
      <c r="H1915">
        <v>6973.46</v>
      </c>
      <c r="I1915" t="str">
        <f>INDEX(T_NPI_REF[Classification],MATCH(T_PROF[[#This Row],[npi_prof_class_Cd]],T_NPI_REF[Code],0))</f>
        <v>Obstetrics &amp; Gynecology</v>
      </c>
      <c r="J1915">
        <f>INDEX(T_NPI_REF[Specialization],MATCH(T_PROF[[#This Row],[npi_prof_class_Cd]],T_NPI_REF[Code],0))</f>
        <v>0</v>
      </c>
    </row>
    <row r="1916" spans="1:10" x14ac:dyDescent="0.35">
      <c r="A1916">
        <v>1</v>
      </c>
      <c r="B1916">
        <v>1033252812</v>
      </c>
      <c r="C1916" t="s">
        <v>351</v>
      </c>
      <c r="D1916">
        <v>2021</v>
      </c>
      <c r="E1916">
        <v>17</v>
      </c>
      <c r="F1916">
        <v>17</v>
      </c>
      <c r="G1916">
        <v>17</v>
      </c>
      <c r="H1916">
        <v>41865.85</v>
      </c>
      <c r="I1916" t="str">
        <f>INDEX(T_NPI_REF[Classification],MATCH(T_PROF[[#This Row],[npi_prof_class_Cd]],T_NPI_REF[Code],0))</f>
        <v>Obstetrics &amp; Gynecology</v>
      </c>
      <c r="J1916">
        <f>INDEX(T_NPI_REF[Specialization],MATCH(T_PROF[[#This Row],[npi_prof_class_Cd]],T_NPI_REF[Code],0))</f>
        <v>0</v>
      </c>
    </row>
    <row r="1917" spans="1:10" x14ac:dyDescent="0.35">
      <c r="A1917">
        <v>1</v>
      </c>
      <c r="B1917">
        <v>1366840266</v>
      </c>
      <c r="C1917" t="s">
        <v>367</v>
      </c>
      <c r="D1917">
        <v>2021</v>
      </c>
      <c r="E1917">
        <v>1</v>
      </c>
      <c r="F1917">
        <v>1</v>
      </c>
      <c r="G1917">
        <v>1</v>
      </c>
      <c r="H1917">
        <v>0</v>
      </c>
      <c r="I1917" t="str">
        <f>INDEX(T_NPI_REF[Classification],MATCH(T_PROF[[#This Row],[npi_prof_class_Cd]],T_NPI_REF[Code],0))</f>
        <v>Midwife</v>
      </c>
      <c r="J1917">
        <f>INDEX(T_NPI_REF[Specialization],MATCH(T_PROF[[#This Row],[npi_prof_class_Cd]],T_NPI_REF[Code],0))</f>
        <v>0</v>
      </c>
    </row>
    <row r="1918" spans="1:10" x14ac:dyDescent="0.35">
      <c r="A1918">
        <v>1</v>
      </c>
      <c r="B1918">
        <v>1801826680</v>
      </c>
      <c r="C1918" t="s">
        <v>351</v>
      </c>
      <c r="D1918">
        <v>2021</v>
      </c>
      <c r="E1918">
        <v>7</v>
      </c>
      <c r="F1918">
        <v>7</v>
      </c>
      <c r="G1918">
        <v>7</v>
      </c>
      <c r="H1918">
        <v>16193.74</v>
      </c>
      <c r="I1918" t="str">
        <f>INDEX(T_NPI_REF[Classification],MATCH(T_PROF[[#This Row],[npi_prof_class_Cd]],T_NPI_REF[Code],0))</f>
        <v>Obstetrics &amp; Gynecology</v>
      </c>
      <c r="J1918">
        <f>INDEX(T_NPI_REF[Specialization],MATCH(T_PROF[[#This Row],[npi_prof_class_Cd]],T_NPI_REF[Code],0))</f>
        <v>0</v>
      </c>
    </row>
    <row r="1919" spans="1:10" x14ac:dyDescent="0.35">
      <c r="A1919">
        <v>1</v>
      </c>
      <c r="B1919">
        <v>1033437611</v>
      </c>
      <c r="C1919" t="s">
        <v>351</v>
      </c>
      <c r="D1919">
        <v>2020</v>
      </c>
      <c r="E1919">
        <v>1</v>
      </c>
      <c r="F1919">
        <v>1</v>
      </c>
      <c r="G1919">
        <v>1</v>
      </c>
      <c r="H1919">
        <v>1300</v>
      </c>
      <c r="I1919" t="str">
        <f>INDEX(T_NPI_REF[Classification],MATCH(T_PROF[[#This Row],[npi_prof_class_Cd]],T_NPI_REF[Code],0))</f>
        <v>Obstetrics &amp; Gynecology</v>
      </c>
      <c r="J1919">
        <f>INDEX(T_NPI_REF[Specialization],MATCH(T_PROF[[#This Row],[npi_prof_class_Cd]],T_NPI_REF[Code],0))</f>
        <v>0</v>
      </c>
    </row>
    <row r="1920" spans="1:10" x14ac:dyDescent="0.35">
      <c r="A1920">
        <v>0</v>
      </c>
      <c r="B1920">
        <v>1841844404</v>
      </c>
      <c r="C1920" t="s">
        <v>367</v>
      </c>
      <c r="D1920">
        <v>2020</v>
      </c>
      <c r="E1920">
        <v>1</v>
      </c>
      <c r="F1920">
        <v>1</v>
      </c>
      <c r="G1920">
        <v>1</v>
      </c>
      <c r="H1920">
        <v>1462.64</v>
      </c>
      <c r="I1920" t="str">
        <f>INDEX(T_NPI_REF[Classification],MATCH(T_PROF[[#This Row],[npi_prof_class_Cd]],T_NPI_REF[Code],0))</f>
        <v>Midwife</v>
      </c>
      <c r="J1920">
        <f>INDEX(T_NPI_REF[Specialization],MATCH(T_PROF[[#This Row],[npi_prof_class_Cd]],T_NPI_REF[Code],0))</f>
        <v>0</v>
      </c>
    </row>
    <row r="1921" spans="1:10" x14ac:dyDescent="0.35">
      <c r="A1921">
        <v>1</v>
      </c>
      <c r="B1921">
        <v>1801983788</v>
      </c>
      <c r="C1921" t="s">
        <v>351</v>
      </c>
      <c r="D1921">
        <v>2019</v>
      </c>
      <c r="E1921">
        <v>59</v>
      </c>
      <c r="F1921">
        <v>59</v>
      </c>
      <c r="G1921">
        <v>59</v>
      </c>
      <c r="H1921">
        <v>93523.54</v>
      </c>
      <c r="I1921" t="str">
        <f>INDEX(T_NPI_REF[Classification],MATCH(T_PROF[[#This Row],[npi_prof_class_Cd]],T_NPI_REF[Code],0))</f>
        <v>Obstetrics &amp; Gynecology</v>
      </c>
      <c r="J1921">
        <f>INDEX(T_NPI_REF[Specialization],MATCH(T_PROF[[#This Row],[npi_prof_class_Cd]],T_NPI_REF[Code],0))</f>
        <v>0</v>
      </c>
    </row>
    <row r="1922" spans="1:10" x14ac:dyDescent="0.35">
      <c r="A1922">
        <v>0</v>
      </c>
      <c r="B1922">
        <v>1750341574</v>
      </c>
      <c r="C1922" t="s">
        <v>351</v>
      </c>
      <c r="D1922">
        <v>2019</v>
      </c>
      <c r="E1922">
        <v>1</v>
      </c>
      <c r="F1922">
        <v>1</v>
      </c>
      <c r="G1922">
        <v>1</v>
      </c>
      <c r="H1922">
        <v>430.19</v>
      </c>
      <c r="I1922" t="str">
        <f>INDEX(T_NPI_REF[Classification],MATCH(T_PROF[[#This Row],[npi_prof_class_Cd]],T_NPI_REF[Code],0))</f>
        <v>Obstetrics &amp; Gynecology</v>
      </c>
      <c r="J1922">
        <f>INDEX(T_NPI_REF[Specialization],MATCH(T_PROF[[#This Row],[npi_prof_class_Cd]],T_NPI_REF[Code],0))</f>
        <v>0</v>
      </c>
    </row>
    <row r="1923" spans="1:10" x14ac:dyDescent="0.35">
      <c r="A1923">
        <v>0</v>
      </c>
      <c r="B1923">
        <v>1245499136</v>
      </c>
      <c r="C1923" t="s">
        <v>351</v>
      </c>
      <c r="D1923">
        <v>2020</v>
      </c>
      <c r="E1923">
        <v>4</v>
      </c>
      <c r="F1923">
        <v>4</v>
      </c>
      <c r="G1923">
        <v>4</v>
      </c>
      <c r="H1923">
        <v>5517.18</v>
      </c>
      <c r="I1923" t="str">
        <f>INDEX(T_NPI_REF[Classification],MATCH(T_PROF[[#This Row],[npi_prof_class_Cd]],T_NPI_REF[Code],0))</f>
        <v>Obstetrics &amp; Gynecology</v>
      </c>
      <c r="J1923">
        <f>INDEX(T_NPI_REF[Specialization],MATCH(T_PROF[[#This Row],[npi_prof_class_Cd]],T_NPI_REF[Code],0))</f>
        <v>0</v>
      </c>
    </row>
    <row r="1924" spans="1:10" x14ac:dyDescent="0.35">
      <c r="A1924">
        <v>1</v>
      </c>
      <c r="B1924">
        <v>1144573817</v>
      </c>
      <c r="C1924" t="s">
        <v>351</v>
      </c>
      <c r="D1924">
        <v>2021</v>
      </c>
      <c r="E1924">
        <v>3</v>
      </c>
      <c r="F1924">
        <v>3</v>
      </c>
      <c r="G1924">
        <v>3</v>
      </c>
      <c r="H1924">
        <v>8778.4500000000007</v>
      </c>
      <c r="I1924" t="str">
        <f>INDEX(T_NPI_REF[Classification],MATCH(T_PROF[[#This Row],[npi_prof_class_Cd]],T_NPI_REF[Code],0))</f>
        <v>Obstetrics &amp; Gynecology</v>
      </c>
      <c r="J1924">
        <f>INDEX(T_NPI_REF[Specialization],MATCH(T_PROF[[#This Row],[npi_prof_class_Cd]],T_NPI_REF[Code],0))</f>
        <v>0</v>
      </c>
    </row>
    <row r="1925" spans="1:10" x14ac:dyDescent="0.35">
      <c r="A1925">
        <v>1</v>
      </c>
      <c r="B1925">
        <v>1770671448</v>
      </c>
      <c r="C1925" t="s">
        <v>359</v>
      </c>
      <c r="D1925">
        <v>2021</v>
      </c>
      <c r="E1925">
        <v>131</v>
      </c>
      <c r="F1925">
        <v>131</v>
      </c>
      <c r="G1925">
        <v>130</v>
      </c>
      <c r="H1925">
        <v>305807.06</v>
      </c>
      <c r="I1925" t="str">
        <f>INDEX(T_NPI_REF[Classification],MATCH(T_PROF[[#This Row],[npi_prof_class_Cd]],T_NPI_REF[Code],0))</f>
        <v>Clinic/Center</v>
      </c>
      <c r="J1925">
        <f>INDEX(T_NPI_REF[Specialization],MATCH(T_PROF[[#This Row],[npi_prof_class_Cd]],T_NPI_REF[Code],0))</f>
        <v>0</v>
      </c>
    </row>
    <row r="1926" spans="1:10" x14ac:dyDescent="0.35">
      <c r="A1926">
        <v>1</v>
      </c>
      <c r="B1926">
        <v>1326169814</v>
      </c>
      <c r="C1926" t="s">
        <v>367</v>
      </c>
      <c r="D1926">
        <v>2019</v>
      </c>
      <c r="E1926">
        <v>4</v>
      </c>
      <c r="F1926">
        <v>4</v>
      </c>
      <c r="G1926">
        <v>4</v>
      </c>
      <c r="H1926">
        <v>12870.06</v>
      </c>
      <c r="I1926" t="str">
        <f>INDEX(T_NPI_REF[Classification],MATCH(T_PROF[[#This Row],[npi_prof_class_Cd]],T_NPI_REF[Code],0))</f>
        <v>Midwife</v>
      </c>
      <c r="J1926">
        <f>INDEX(T_NPI_REF[Specialization],MATCH(T_PROF[[#This Row],[npi_prof_class_Cd]],T_NPI_REF[Code],0))</f>
        <v>0</v>
      </c>
    </row>
    <row r="1927" spans="1:10" x14ac:dyDescent="0.35">
      <c r="A1927">
        <v>1</v>
      </c>
      <c r="B1927">
        <v>1669506572</v>
      </c>
      <c r="C1927" t="s">
        <v>351</v>
      </c>
      <c r="D1927">
        <v>2021</v>
      </c>
      <c r="E1927">
        <v>9</v>
      </c>
      <c r="F1927">
        <v>9</v>
      </c>
      <c r="G1927">
        <v>9</v>
      </c>
      <c r="H1927">
        <v>13950.13</v>
      </c>
      <c r="I1927" t="str">
        <f>INDEX(T_NPI_REF[Classification],MATCH(T_PROF[[#This Row],[npi_prof_class_Cd]],T_NPI_REF[Code],0))</f>
        <v>Obstetrics &amp; Gynecology</v>
      </c>
      <c r="J1927">
        <f>INDEX(T_NPI_REF[Specialization],MATCH(T_PROF[[#This Row],[npi_prof_class_Cd]],T_NPI_REF[Code],0))</f>
        <v>0</v>
      </c>
    </row>
    <row r="1928" spans="1:10" x14ac:dyDescent="0.35">
      <c r="A1928">
        <v>1</v>
      </c>
      <c r="B1928">
        <v>1619131182</v>
      </c>
      <c r="C1928" t="s">
        <v>351</v>
      </c>
      <c r="D1928">
        <v>2021</v>
      </c>
      <c r="E1928">
        <v>37</v>
      </c>
      <c r="F1928">
        <v>37</v>
      </c>
      <c r="G1928">
        <v>37</v>
      </c>
      <c r="H1928">
        <v>98578.7</v>
      </c>
      <c r="I1928" t="str">
        <f>INDEX(T_NPI_REF[Classification],MATCH(T_PROF[[#This Row],[npi_prof_class_Cd]],T_NPI_REF[Code],0))</f>
        <v>Obstetrics &amp; Gynecology</v>
      </c>
      <c r="J1928">
        <f>INDEX(T_NPI_REF[Specialization],MATCH(T_PROF[[#This Row],[npi_prof_class_Cd]],T_NPI_REF[Code],0))</f>
        <v>0</v>
      </c>
    </row>
    <row r="1929" spans="1:10" x14ac:dyDescent="0.35">
      <c r="A1929">
        <v>0</v>
      </c>
      <c r="B1929">
        <v>1578566436</v>
      </c>
      <c r="C1929" t="s">
        <v>351</v>
      </c>
      <c r="D1929">
        <v>2020</v>
      </c>
      <c r="E1929">
        <v>2</v>
      </c>
      <c r="F1929">
        <v>2</v>
      </c>
      <c r="G1929">
        <v>2</v>
      </c>
      <c r="H1929">
        <v>1720.75</v>
      </c>
      <c r="I1929" t="str">
        <f>INDEX(T_NPI_REF[Classification],MATCH(T_PROF[[#This Row],[npi_prof_class_Cd]],T_NPI_REF[Code],0))</f>
        <v>Obstetrics &amp; Gynecology</v>
      </c>
      <c r="J1929">
        <f>INDEX(T_NPI_REF[Specialization],MATCH(T_PROF[[#This Row],[npi_prof_class_Cd]],T_NPI_REF[Code],0))</f>
        <v>0</v>
      </c>
    </row>
    <row r="1930" spans="1:10" x14ac:dyDescent="0.35">
      <c r="A1930">
        <v>1</v>
      </c>
      <c r="B1930">
        <v>1912141540</v>
      </c>
      <c r="C1930" t="s">
        <v>367</v>
      </c>
      <c r="D1930">
        <v>2020</v>
      </c>
      <c r="E1930">
        <v>3</v>
      </c>
      <c r="F1930">
        <v>3</v>
      </c>
      <c r="G1930">
        <v>3</v>
      </c>
      <c r="H1930">
        <v>13200</v>
      </c>
      <c r="I1930" t="str">
        <f>INDEX(T_NPI_REF[Classification],MATCH(T_PROF[[#This Row],[npi_prof_class_Cd]],T_NPI_REF[Code],0))</f>
        <v>Midwife</v>
      </c>
      <c r="J1930">
        <f>INDEX(T_NPI_REF[Specialization],MATCH(T_PROF[[#This Row],[npi_prof_class_Cd]],T_NPI_REF[Code],0))</f>
        <v>0</v>
      </c>
    </row>
    <row r="1931" spans="1:10" x14ac:dyDescent="0.35">
      <c r="A1931">
        <v>0</v>
      </c>
      <c r="B1931">
        <v>1891999686</v>
      </c>
      <c r="C1931" t="s">
        <v>351</v>
      </c>
      <c r="D1931">
        <v>2020</v>
      </c>
      <c r="E1931">
        <v>1</v>
      </c>
      <c r="F1931">
        <v>1</v>
      </c>
      <c r="G1931">
        <v>1</v>
      </c>
      <c r="H1931">
        <v>1720.75</v>
      </c>
      <c r="I1931" t="str">
        <f>INDEX(T_NPI_REF[Classification],MATCH(T_PROF[[#This Row],[npi_prof_class_Cd]],T_NPI_REF[Code],0))</f>
        <v>Obstetrics &amp; Gynecology</v>
      </c>
      <c r="J1931">
        <f>INDEX(T_NPI_REF[Specialization],MATCH(T_PROF[[#This Row],[npi_prof_class_Cd]],T_NPI_REF[Code],0))</f>
        <v>0</v>
      </c>
    </row>
    <row r="1932" spans="1:10" x14ac:dyDescent="0.35">
      <c r="A1932">
        <v>1</v>
      </c>
      <c r="B1932">
        <v>1437691219</v>
      </c>
      <c r="C1932" t="s">
        <v>351</v>
      </c>
      <c r="D1932">
        <v>2020</v>
      </c>
      <c r="E1932">
        <v>3</v>
      </c>
      <c r="F1932">
        <v>3</v>
      </c>
      <c r="G1932">
        <v>3</v>
      </c>
      <c r="H1932">
        <v>10200</v>
      </c>
      <c r="I1932" t="str">
        <f>INDEX(T_NPI_REF[Classification],MATCH(T_PROF[[#This Row],[npi_prof_class_Cd]],T_NPI_REF[Code],0))</f>
        <v>Obstetrics &amp; Gynecology</v>
      </c>
      <c r="J1932">
        <f>INDEX(T_NPI_REF[Specialization],MATCH(T_PROF[[#This Row],[npi_prof_class_Cd]],T_NPI_REF[Code],0))</f>
        <v>0</v>
      </c>
    </row>
    <row r="1933" spans="1:10" x14ac:dyDescent="0.35">
      <c r="A1933">
        <v>0</v>
      </c>
      <c r="B1933">
        <v>1881816015</v>
      </c>
      <c r="C1933" t="s">
        <v>351</v>
      </c>
      <c r="D1933">
        <v>2020</v>
      </c>
      <c r="E1933">
        <v>3</v>
      </c>
      <c r="F1933">
        <v>3</v>
      </c>
      <c r="G1933">
        <v>3</v>
      </c>
      <c r="H1933">
        <v>5162.25</v>
      </c>
      <c r="I1933" t="str">
        <f>INDEX(T_NPI_REF[Classification],MATCH(T_PROF[[#This Row],[npi_prof_class_Cd]],T_NPI_REF[Code],0))</f>
        <v>Obstetrics &amp; Gynecology</v>
      </c>
      <c r="J1933">
        <f>INDEX(T_NPI_REF[Specialization],MATCH(T_PROF[[#This Row],[npi_prof_class_Cd]],T_NPI_REF[Code],0))</f>
        <v>0</v>
      </c>
    </row>
    <row r="1934" spans="1:10" x14ac:dyDescent="0.35">
      <c r="A1934">
        <v>1</v>
      </c>
      <c r="B1934">
        <v>1649568254</v>
      </c>
      <c r="C1934" t="s">
        <v>357</v>
      </c>
      <c r="D1934">
        <v>2019</v>
      </c>
      <c r="E1934">
        <v>2</v>
      </c>
      <c r="F1934">
        <v>2</v>
      </c>
      <c r="G1934">
        <v>2</v>
      </c>
      <c r="H1934">
        <v>2753.2</v>
      </c>
      <c r="I1934" t="str">
        <f>INDEX(T_NPI_REF[Classification],MATCH(T_PROF[[#This Row],[npi_prof_class_Cd]],T_NPI_REF[Code],0))</f>
        <v>Advanced Practice Midwife</v>
      </c>
      <c r="J1934">
        <f>INDEX(T_NPI_REF[Specialization],MATCH(T_PROF[[#This Row],[npi_prof_class_Cd]],T_NPI_REF[Code],0))</f>
        <v>0</v>
      </c>
    </row>
    <row r="1935" spans="1:10" x14ac:dyDescent="0.35">
      <c r="A1935">
        <v>1</v>
      </c>
      <c r="B1935">
        <v>1265673115</v>
      </c>
      <c r="C1935" t="s">
        <v>351</v>
      </c>
      <c r="D1935">
        <v>2019</v>
      </c>
      <c r="E1935">
        <v>8</v>
      </c>
      <c r="F1935">
        <v>8</v>
      </c>
      <c r="G1935">
        <v>8</v>
      </c>
      <c r="H1935">
        <v>20250</v>
      </c>
      <c r="I1935" t="str">
        <f>INDEX(T_NPI_REF[Classification],MATCH(T_PROF[[#This Row],[npi_prof_class_Cd]],T_NPI_REF[Code],0))</f>
        <v>Obstetrics &amp; Gynecology</v>
      </c>
      <c r="J1935">
        <f>INDEX(T_NPI_REF[Specialization],MATCH(T_PROF[[#This Row],[npi_prof_class_Cd]],T_NPI_REF[Code],0))</f>
        <v>0</v>
      </c>
    </row>
    <row r="1936" spans="1:10" x14ac:dyDescent="0.35">
      <c r="A1936">
        <v>1</v>
      </c>
      <c r="B1936">
        <v>1881858702</v>
      </c>
      <c r="C1936" t="s">
        <v>351</v>
      </c>
      <c r="D1936">
        <v>2019</v>
      </c>
      <c r="E1936">
        <v>1</v>
      </c>
      <c r="F1936">
        <v>1</v>
      </c>
      <c r="G1936">
        <v>1</v>
      </c>
      <c r="H1936">
        <v>2028.77</v>
      </c>
      <c r="I1936" t="str">
        <f>INDEX(T_NPI_REF[Classification],MATCH(T_PROF[[#This Row],[npi_prof_class_Cd]],T_NPI_REF[Code],0))</f>
        <v>Obstetrics &amp; Gynecology</v>
      </c>
      <c r="J1936">
        <f>INDEX(T_NPI_REF[Specialization],MATCH(T_PROF[[#This Row],[npi_prof_class_Cd]],T_NPI_REF[Code],0))</f>
        <v>0</v>
      </c>
    </row>
    <row r="1937" spans="1:10" x14ac:dyDescent="0.35">
      <c r="A1937">
        <v>0</v>
      </c>
      <c r="B1937">
        <v>1780618280</v>
      </c>
      <c r="C1937" t="s">
        <v>356</v>
      </c>
      <c r="D1937">
        <v>2019</v>
      </c>
      <c r="E1937">
        <v>2</v>
      </c>
      <c r="F1937">
        <v>2</v>
      </c>
      <c r="G1937">
        <v>2</v>
      </c>
      <c r="H1937">
        <v>1720.75</v>
      </c>
      <c r="I1937" t="str">
        <f>INDEX(T_NPI_REF[Classification],MATCH(T_PROF[[#This Row],[npi_prof_class_Cd]],T_NPI_REF[Code],0))</f>
        <v>Obstetrics &amp; Gynecology</v>
      </c>
      <c r="J1937" t="str">
        <f>INDEX(T_NPI_REF[Specialization],MATCH(T_PROF[[#This Row],[npi_prof_class_Cd]],T_NPI_REF[Code],0))</f>
        <v>Maternal &amp; Fetal Medicine</v>
      </c>
    </row>
    <row r="1938" spans="1:10" x14ac:dyDescent="0.35">
      <c r="A1938">
        <v>1</v>
      </c>
      <c r="B1938">
        <v>1538155767</v>
      </c>
      <c r="C1938" t="s">
        <v>351</v>
      </c>
      <c r="D1938">
        <v>2019</v>
      </c>
      <c r="E1938">
        <v>8</v>
      </c>
      <c r="F1938">
        <v>8</v>
      </c>
      <c r="G1938">
        <v>8</v>
      </c>
      <c r="H1938">
        <v>16077.76</v>
      </c>
      <c r="I1938" t="str">
        <f>INDEX(T_NPI_REF[Classification],MATCH(T_PROF[[#This Row],[npi_prof_class_Cd]],T_NPI_REF[Code],0))</f>
        <v>Obstetrics &amp; Gynecology</v>
      </c>
      <c r="J1938">
        <f>INDEX(T_NPI_REF[Specialization],MATCH(T_PROF[[#This Row],[npi_prof_class_Cd]],T_NPI_REF[Code],0))</f>
        <v>0</v>
      </c>
    </row>
    <row r="1939" spans="1:10" x14ac:dyDescent="0.35">
      <c r="A1939">
        <v>1</v>
      </c>
      <c r="B1939">
        <v>1043747835</v>
      </c>
      <c r="C1939" t="s">
        <v>351</v>
      </c>
      <c r="D1939">
        <v>2020</v>
      </c>
      <c r="E1939">
        <v>9</v>
      </c>
      <c r="F1939">
        <v>9</v>
      </c>
      <c r="G1939">
        <v>9</v>
      </c>
      <c r="H1939">
        <v>17795.89</v>
      </c>
      <c r="I1939" t="str">
        <f>INDEX(T_NPI_REF[Classification],MATCH(T_PROF[[#This Row],[npi_prof_class_Cd]],T_NPI_REF[Code],0))</f>
        <v>Obstetrics &amp; Gynecology</v>
      </c>
      <c r="J1939">
        <f>INDEX(T_NPI_REF[Specialization],MATCH(T_PROF[[#This Row],[npi_prof_class_Cd]],T_NPI_REF[Code],0))</f>
        <v>0</v>
      </c>
    </row>
    <row r="1940" spans="1:10" x14ac:dyDescent="0.35">
      <c r="A1940">
        <v>1</v>
      </c>
      <c r="B1940">
        <v>1831551928</v>
      </c>
      <c r="C1940" t="s">
        <v>351</v>
      </c>
      <c r="D1940">
        <v>2019</v>
      </c>
      <c r="E1940">
        <v>10</v>
      </c>
      <c r="F1940">
        <v>10</v>
      </c>
      <c r="G1940">
        <v>10</v>
      </c>
      <c r="H1940">
        <v>33200</v>
      </c>
      <c r="I1940" t="str">
        <f>INDEX(T_NPI_REF[Classification],MATCH(T_PROF[[#This Row],[npi_prof_class_Cd]],T_NPI_REF[Code],0))</f>
        <v>Obstetrics &amp; Gynecology</v>
      </c>
      <c r="J1940">
        <f>INDEX(T_NPI_REF[Specialization],MATCH(T_PROF[[#This Row],[npi_prof_class_Cd]],T_NPI_REF[Code],0))</f>
        <v>0</v>
      </c>
    </row>
    <row r="1941" spans="1:10" x14ac:dyDescent="0.35">
      <c r="A1941">
        <v>0</v>
      </c>
      <c r="B1941">
        <v>1861791287</v>
      </c>
      <c r="C1941" t="s">
        <v>381</v>
      </c>
      <c r="D1941">
        <v>2020</v>
      </c>
      <c r="E1941">
        <v>1</v>
      </c>
      <c r="F1941">
        <v>1</v>
      </c>
      <c r="G1941">
        <v>1</v>
      </c>
      <c r="H1941">
        <v>0</v>
      </c>
      <c r="I1941" t="str">
        <f>INDEX(T_NPI_REF[Classification],MATCH(T_PROF[[#This Row],[npi_prof_class_Cd]],T_NPI_REF[Code],0))</f>
        <v>Nurse Practitioner</v>
      </c>
      <c r="J1941" t="str">
        <f>INDEX(T_NPI_REF[Specialization],MATCH(T_PROF[[#This Row],[npi_prof_class_Cd]],T_NPI_REF[Code],0))</f>
        <v>Women's Health</v>
      </c>
    </row>
    <row r="1942" spans="1:10" x14ac:dyDescent="0.35">
      <c r="A1942">
        <v>1</v>
      </c>
      <c r="B1942">
        <v>1053497388</v>
      </c>
      <c r="C1942" t="s">
        <v>388</v>
      </c>
      <c r="D1942">
        <v>2020</v>
      </c>
      <c r="E1942">
        <v>38</v>
      </c>
      <c r="F1942">
        <v>38</v>
      </c>
      <c r="G1942">
        <v>38</v>
      </c>
      <c r="H1942">
        <v>75569.31</v>
      </c>
      <c r="I1942" t="str">
        <f>INDEX(T_NPI_REF[Classification],MATCH(T_PROF[[#This Row],[npi_prof_class_Cd]],T_NPI_REF[Code],0))</f>
        <v>General Acute Care Hospital</v>
      </c>
      <c r="J1942" t="str">
        <f>INDEX(T_NPI_REF[Specialization],MATCH(T_PROF[[#This Row],[npi_prof_class_Cd]],T_NPI_REF[Code],0))</f>
        <v>Critical Access</v>
      </c>
    </row>
    <row r="1943" spans="1:10" x14ac:dyDescent="0.35">
      <c r="A1943">
        <v>0</v>
      </c>
      <c r="B1943">
        <v>1003811522</v>
      </c>
      <c r="C1943" t="s">
        <v>351</v>
      </c>
      <c r="D1943">
        <v>2019</v>
      </c>
      <c r="E1943">
        <v>11</v>
      </c>
      <c r="F1943">
        <v>11</v>
      </c>
      <c r="G1943">
        <v>11</v>
      </c>
      <c r="H1943">
        <v>13766</v>
      </c>
      <c r="I1943" t="str">
        <f>INDEX(T_NPI_REF[Classification],MATCH(T_PROF[[#This Row],[npi_prof_class_Cd]],T_NPI_REF[Code],0))</f>
        <v>Obstetrics &amp; Gynecology</v>
      </c>
      <c r="J1943">
        <f>INDEX(T_NPI_REF[Specialization],MATCH(T_PROF[[#This Row],[npi_prof_class_Cd]],T_NPI_REF[Code],0))</f>
        <v>0</v>
      </c>
    </row>
    <row r="1944" spans="1:10" x14ac:dyDescent="0.35">
      <c r="A1944">
        <v>1</v>
      </c>
      <c r="B1944">
        <v>1881816015</v>
      </c>
      <c r="C1944" t="s">
        <v>351</v>
      </c>
      <c r="D1944">
        <v>2020</v>
      </c>
      <c r="E1944">
        <v>1</v>
      </c>
      <c r="F1944">
        <v>1</v>
      </c>
      <c r="G1944">
        <v>1</v>
      </c>
      <c r="H1944">
        <v>2087.85</v>
      </c>
      <c r="I1944" t="str">
        <f>INDEX(T_NPI_REF[Classification],MATCH(T_PROF[[#This Row],[npi_prof_class_Cd]],T_NPI_REF[Code],0))</f>
        <v>Obstetrics &amp; Gynecology</v>
      </c>
      <c r="J1944">
        <f>INDEX(T_NPI_REF[Specialization],MATCH(T_PROF[[#This Row],[npi_prof_class_Cd]],T_NPI_REF[Code],0))</f>
        <v>0</v>
      </c>
    </row>
    <row r="1945" spans="1:10" x14ac:dyDescent="0.35">
      <c r="A1945">
        <v>1</v>
      </c>
      <c r="B1945">
        <v>1851448880</v>
      </c>
      <c r="C1945" t="s">
        <v>352</v>
      </c>
      <c r="D1945">
        <v>2019</v>
      </c>
      <c r="E1945">
        <v>155</v>
      </c>
      <c r="F1945">
        <v>155</v>
      </c>
      <c r="G1945">
        <v>154</v>
      </c>
      <c r="H1945">
        <v>346331.59</v>
      </c>
      <c r="I1945" t="str">
        <f>INDEX(T_NPI_REF[Classification],MATCH(T_PROF[[#This Row],[npi_prof_class_Cd]],T_NPI_REF[Code],0))</f>
        <v>Specialist</v>
      </c>
      <c r="J1945">
        <f>INDEX(T_NPI_REF[Specialization],MATCH(T_PROF[[#This Row],[npi_prof_class_Cd]],T_NPI_REF[Code],0))</f>
        <v>0</v>
      </c>
    </row>
    <row r="1946" spans="1:10" x14ac:dyDescent="0.35">
      <c r="A1946">
        <v>1</v>
      </c>
      <c r="B1946">
        <v>1851448880</v>
      </c>
      <c r="C1946" t="s">
        <v>352</v>
      </c>
      <c r="D1946">
        <v>2020</v>
      </c>
      <c r="E1946">
        <v>158</v>
      </c>
      <c r="F1946">
        <v>158</v>
      </c>
      <c r="G1946">
        <v>158</v>
      </c>
      <c r="H1946">
        <v>367394.71</v>
      </c>
      <c r="I1946" t="str">
        <f>INDEX(T_NPI_REF[Classification],MATCH(T_PROF[[#This Row],[npi_prof_class_Cd]],T_NPI_REF[Code],0))</f>
        <v>Specialist</v>
      </c>
      <c r="J1946">
        <f>INDEX(T_NPI_REF[Specialization],MATCH(T_PROF[[#This Row],[npi_prof_class_Cd]],T_NPI_REF[Code],0))</f>
        <v>0</v>
      </c>
    </row>
    <row r="1947" spans="1:10" x14ac:dyDescent="0.35">
      <c r="A1947">
        <v>0</v>
      </c>
      <c r="B1947">
        <v>1194043265</v>
      </c>
      <c r="C1947" t="s">
        <v>351</v>
      </c>
      <c r="D1947">
        <v>2020</v>
      </c>
      <c r="E1947">
        <v>1</v>
      </c>
      <c r="F1947">
        <v>1</v>
      </c>
      <c r="G1947">
        <v>1</v>
      </c>
      <c r="H1947">
        <v>1720.75</v>
      </c>
      <c r="I1947" t="str">
        <f>INDEX(T_NPI_REF[Classification],MATCH(T_PROF[[#This Row],[npi_prof_class_Cd]],T_NPI_REF[Code],0))</f>
        <v>Obstetrics &amp; Gynecology</v>
      </c>
      <c r="J1947">
        <f>INDEX(T_NPI_REF[Specialization],MATCH(T_PROF[[#This Row],[npi_prof_class_Cd]],T_NPI_REF[Code],0))</f>
        <v>0</v>
      </c>
    </row>
    <row r="1948" spans="1:10" x14ac:dyDescent="0.35">
      <c r="A1948">
        <v>1</v>
      </c>
      <c r="B1948">
        <v>1750680609</v>
      </c>
      <c r="C1948" t="s">
        <v>351</v>
      </c>
      <c r="D1948">
        <v>2019</v>
      </c>
      <c r="E1948">
        <v>5</v>
      </c>
      <c r="F1948">
        <v>5</v>
      </c>
      <c r="G1948">
        <v>5</v>
      </c>
      <c r="H1948">
        <v>8814.0300000000007</v>
      </c>
      <c r="I1948" t="str">
        <f>INDEX(T_NPI_REF[Classification],MATCH(T_PROF[[#This Row],[npi_prof_class_Cd]],T_NPI_REF[Code],0))</f>
        <v>Obstetrics &amp; Gynecology</v>
      </c>
      <c r="J1948">
        <f>INDEX(T_NPI_REF[Specialization],MATCH(T_PROF[[#This Row],[npi_prof_class_Cd]],T_NPI_REF[Code],0))</f>
        <v>0</v>
      </c>
    </row>
    <row r="1949" spans="1:10" x14ac:dyDescent="0.35">
      <c r="A1949">
        <v>0</v>
      </c>
      <c r="B1949">
        <v>1710278957</v>
      </c>
      <c r="C1949" t="s">
        <v>351</v>
      </c>
      <c r="D1949">
        <v>2021</v>
      </c>
      <c r="E1949">
        <v>2</v>
      </c>
      <c r="F1949">
        <v>2</v>
      </c>
      <c r="G1949">
        <v>2</v>
      </c>
      <c r="H1949">
        <v>1720.75</v>
      </c>
      <c r="I1949" t="str">
        <f>INDEX(T_NPI_REF[Classification],MATCH(T_PROF[[#This Row],[npi_prof_class_Cd]],T_NPI_REF[Code],0))</f>
        <v>Obstetrics &amp; Gynecology</v>
      </c>
      <c r="J1949">
        <f>INDEX(T_NPI_REF[Specialization],MATCH(T_PROF[[#This Row],[npi_prof_class_Cd]],T_NPI_REF[Code],0))</f>
        <v>0</v>
      </c>
    </row>
    <row r="1950" spans="1:10" x14ac:dyDescent="0.35">
      <c r="A1950">
        <v>1</v>
      </c>
      <c r="B1950">
        <v>1962472787</v>
      </c>
      <c r="C1950" t="s">
        <v>351</v>
      </c>
      <c r="D1950">
        <v>2019</v>
      </c>
      <c r="E1950">
        <v>11</v>
      </c>
      <c r="F1950">
        <v>11</v>
      </c>
      <c r="G1950">
        <v>11</v>
      </c>
      <c r="H1950">
        <v>20084.79</v>
      </c>
      <c r="I1950" t="str">
        <f>INDEX(T_NPI_REF[Classification],MATCH(T_PROF[[#This Row],[npi_prof_class_Cd]],T_NPI_REF[Code],0))</f>
        <v>Obstetrics &amp; Gynecology</v>
      </c>
      <c r="J1950">
        <f>INDEX(T_NPI_REF[Specialization],MATCH(T_PROF[[#This Row],[npi_prof_class_Cd]],T_NPI_REF[Code],0))</f>
        <v>0</v>
      </c>
    </row>
    <row r="1951" spans="1:10" x14ac:dyDescent="0.35">
      <c r="A1951">
        <v>1</v>
      </c>
      <c r="B1951">
        <v>1306843388</v>
      </c>
      <c r="C1951" t="s">
        <v>352</v>
      </c>
      <c r="D1951">
        <v>2021</v>
      </c>
      <c r="E1951">
        <v>76</v>
      </c>
      <c r="F1951">
        <v>76</v>
      </c>
      <c r="G1951">
        <v>76</v>
      </c>
      <c r="H1951">
        <v>268975.15999999997</v>
      </c>
      <c r="I1951" t="str">
        <f>INDEX(T_NPI_REF[Classification],MATCH(T_PROF[[#This Row],[npi_prof_class_Cd]],T_NPI_REF[Code],0))</f>
        <v>Specialist</v>
      </c>
      <c r="J1951">
        <f>INDEX(T_NPI_REF[Specialization],MATCH(T_PROF[[#This Row],[npi_prof_class_Cd]],T_NPI_REF[Code],0))</f>
        <v>0</v>
      </c>
    </row>
    <row r="1952" spans="1:10" x14ac:dyDescent="0.35">
      <c r="A1952">
        <v>0</v>
      </c>
      <c r="B1952">
        <v>1053382358</v>
      </c>
      <c r="C1952" t="s">
        <v>351</v>
      </c>
      <c r="D1952">
        <v>2020</v>
      </c>
      <c r="E1952">
        <v>1</v>
      </c>
      <c r="F1952">
        <v>1</v>
      </c>
      <c r="G1952">
        <v>1</v>
      </c>
      <c r="H1952">
        <v>417.07</v>
      </c>
      <c r="I1952" t="str">
        <f>INDEX(T_NPI_REF[Classification],MATCH(T_PROF[[#This Row],[npi_prof_class_Cd]],T_NPI_REF[Code],0))</f>
        <v>Obstetrics &amp; Gynecology</v>
      </c>
      <c r="J1952">
        <f>INDEX(T_NPI_REF[Specialization],MATCH(T_PROF[[#This Row],[npi_prof_class_Cd]],T_NPI_REF[Code],0))</f>
        <v>0</v>
      </c>
    </row>
    <row r="1953" spans="1:10" x14ac:dyDescent="0.35">
      <c r="A1953">
        <v>1</v>
      </c>
      <c r="B1953">
        <v>1922082155</v>
      </c>
      <c r="C1953" t="s">
        <v>351</v>
      </c>
      <c r="D1953">
        <v>2020</v>
      </c>
      <c r="E1953">
        <v>1</v>
      </c>
      <c r="F1953">
        <v>1</v>
      </c>
      <c r="G1953">
        <v>1</v>
      </c>
      <c r="H1953">
        <v>2853.81</v>
      </c>
      <c r="I1953" t="str">
        <f>INDEX(T_NPI_REF[Classification],MATCH(T_PROF[[#This Row],[npi_prof_class_Cd]],T_NPI_REF[Code],0))</f>
        <v>Obstetrics &amp; Gynecology</v>
      </c>
      <c r="J1953">
        <f>INDEX(T_NPI_REF[Specialization],MATCH(T_PROF[[#This Row],[npi_prof_class_Cd]],T_NPI_REF[Code],0))</f>
        <v>0</v>
      </c>
    </row>
    <row r="1954" spans="1:10" x14ac:dyDescent="0.35">
      <c r="A1954">
        <v>1</v>
      </c>
      <c r="B1954">
        <v>1306138383</v>
      </c>
      <c r="C1954" t="s">
        <v>362</v>
      </c>
      <c r="D1954">
        <v>2020</v>
      </c>
      <c r="E1954">
        <v>4</v>
      </c>
      <c r="F1954">
        <v>4</v>
      </c>
      <c r="G1954">
        <v>4</v>
      </c>
      <c r="H1954">
        <v>7123.05</v>
      </c>
      <c r="I1954" t="str">
        <f>INDEX(T_NPI_REF[Classification],MATCH(T_PROF[[#This Row],[npi_prof_class_Cd]],T_NPI_REF[Code],0))</f>
        <v>General Practice</v>
      </c>
      <c r="J1954">
        <f>INDEX(T_NPI_REF[Specialization],MATCH(T_PROF[[#This Row],[npi_prof_class_Cd]],T_NPI_REF[Code],0))</f>
        <v>0</v>
      </c>
    </row>
    <row r="1955" spans="1:10" x14ac:dyDescent="0.35">
      <c r="A1955">
        <v>0</v>
      </c>
      <c r="B1955">
        <v>1821245416</v>
      </c>
      <c r="C1955" t="s">
        <v>372</v>
      </c>
      <c r="D1955">
        <v>2020</v>
      </c>
      <c r="E1955">
        <v>1</v>
      </c>
      <c r="F1955">
        <v>1</v>
      </c>
      <c r="G1955">
        <v>1</v>
      </c>
      <c r="H1955">
        <v>22.41</v>
      </c>
      <c r="I1955" t="str">
        <f>INDEX(T_NPI_REF[Classification],MATCH(T_PROF[[#This Row],[npi_prof_class_Cd]],T_NPI_REF[Code],0))</f>
        <v>Student in an Organized Health Care Education/Training Program</v>
      </c>
      <c r="J1955">
        <f>INDEX(T_NPI_REF[Specialization],MATCH(T_PROF[[#This Row],[npi_prof_class_Cd]],T_NPI_REF[Code],0))</f>
        <v>0</v>
      </c>
    </row>
    <row r="1956" spans="1:10" x14ac:dyDescent="0.35">
      <c r="A1956">
        <v>0</v>
      </c>
      <c r="B1956">
        <v>1225394414</v>
      </c>
      <c r="C1956" t="s">
        <v>351</v>
      </c>
      <c r="D1956">
        <v>2019</v>
      </c>
      <c r="E1956">
        <v>1</v>
      </c>
      <c r="F1956">
        <v>1</v>
      </c>
      <c r="G1956">
        <v>1</v>
      </c>
      <c r="H1956">
        <v>812.9</v>
      </c>
      <c r="I1956" t="str">
        <f>INDEX(T_NPI_REF[Classification],MATCH(T_PROF[[#This Row],[npi_prof_class_Cd]],T_NPI_REF[Code],0))</f>
        <v>Obstetrics &amp; Gynecology</v>
      </c>
      <c r="J1956">
        <f>INDEX(T_NPI_REF[Specialization],MATCH(T_PROF[[#This Row],[npi_prof_class_Cd]],T_NPI_REF[Code],0))</f>
        <v>0</v>
      </c>
    </row>
    <row r="1957" spans="1:10" x14ac:dyDescent="0.35">
      <c r="A1957">
        <v>1</v>
      </c>
      <c r="B1957">
        <v>1669782686</v>
      </c>
      <c r="C1957" t="s">
        <v>353</v>
      </c>
      <c r="D1957">
        <v>2019</v>
      </c>
      <c r="E1957">
        <v>4</v>
      </c>
      <c r="F1957">
        <v>4</v>
      </c>
      <c r="G1957">
        <v>4</v>
      </c>
      <c r="H1957">
        <v>5506.4</v>
      </c>
      <c r="I1957" t="str">
        <f>INDEX(T_NPI_REF[Classification],MATCH(T_PROF[[#This Row],[npi_prof_class_Cd]],T_NPI_REF[Code],0))</f>
        <v>General Acute Care Hospital</v>
      </c>
      <c r="J1957">
        <f>INDEX(T_NPI_REF[Specialization],MATCH(T_PROF[[#This Row],[npi_prof_class_Cd]],T_NPI_REF[Code],0))</f>
        <v>0</v>
      </c>
    </row>
    <row r="1958" spans="1:10" x14ac:dyDescent="0.35">
      <c r="A1958">
        <v>1</v>
      </c>
      <c r="B1958">
        <v>1699940940</v>
      </c>
      <c r="C1958" t="s">
        <v>361</v>
      </c>
      <c r="D1958">
        <v>2019</v>
      </c>
      <c r="E1958">
        <v>1</v>
      </c>
      <c r="F1958">
        <v>1</v>
      </c>
      <c r="G1958">
        <v>1</v>
      </c>
      <c r="H1958">
        <v>2028.77</v>
      </c>
      <c r="I1958" t="str">
        <f>INDEX(T_NPI_REF[Classification],MATCH(T_PROF[[#This Row],[npi_prof_class_Cd]],T_NPI_REF[Code],0))</f>
        <v>Family Medicine</v>
      </c>
      <c r="J1958">
        <f>INDEX(T_NPI_REF[Specialization],MATCH(T_PROF[[#This Row],[npi_prof_class_Cd]],T_NPI_REF[Code],0))</f>
        <v>0</v>
      </c>
    </row>
    <row r="1959" spans="1:10" x14ac:dyDescent="0.35">
      <c r="A1959">
        <v>1</v>
      </c>
      <c r="B1959">
        <v>1922488618</v>
      </c>
      <c r="C1959" t="s">
        <v>354</v>
      </c>
      <c r="D1959">
        <v>2019</v>
      </c>
      <c r="E1959">
        <v>1</v>
      </c>
      <c r="F1959">
        <v>1</v>
      </c>
      <c r="G1959">
        <v>1</v>
      </c>
      <c r="H1959">
        <v>1720.75</v>
      </c>
      <c r="I1959" t="str">
        <f>INDEX(T_NPI_REF[Classification],MATCH(T_PROF[[#This Row],[npi_prof_class_Cd]],T_NPI_REF[Code],0))</f>
        <v>Obstetrics &amp; Gynecology</v>
      </c>
      <c r="J1959" t="str">
        <f>INDEX(T_NPI_REF[Specialization],MATCH(T_PROF[[#This Row],[npi_prof_class_Cd]],T_NPI_REF[Code],0))</f>
        <v>Obstetrics</v>
      </c>
    </row>
    <row r="1960" spans="1:10" x14ac:dyDescent="0.35">
      <c r="A1960">
        <v>1</v>
      </c>
      <c r="B1960">
        <v>1083975056</v>
      </c>
      <c r="C1960" t="s">
        <v>376</v>
      </c>
      <c r="D1960">
        <v>2019</v>
      </c>
      <c r="E1960">
        <v>2</v>
      </c>
      <c r="F1960">
        <v>2</v>
      </c>
      <c r="G1960">
        <v>2</v>
      </c>
      <c r="H1960">
        <v>5390.32</v>
      </c>
      <c r="I1960" t="str">
        <f>INDEX(T_NPI_REF[Classification],MATCH(T_PROF[[#This Row],[npi_prof_class_Cd]],T_NPI_REF[Code],0))</f>
        <v>Surgery</v>
      </c>
      <c r="J1960">
        <f>INDEX(T_NPI_REF[Specialization],MATCH(T_PROF[[#This Row],[npi_prof_class_Cd]],T_NPI_REF[Code],0))</f>
        <v>0</v>
      </c>
    </row>
    <row r="1961" spans="1:10" x14ac:dyDescent="0.35">
      <c r="A1961">
        <v>0</v>
      </c>
      <c r="B1961">
        <v>1215001375</v>
      </c>
      <c r="C1961" t="s">
        <v>351</v>
      </c>
      <c r="D1961">
        <v>2020</v>
      </c>
      <c r="E1961">
        <v>1</v>
      </c>
      <c r="F1961">
        <v>1</v>
      </c>
      <c r="G1961">
        <v>1</v>
      </c>
      <c r="H1961">
        <v>1720.75</v>
      </c>
      <c r="I1961" t="str">
        <f>INDEX(T_NPI_REF[Classification],MATCH(T_PROF[[#This Row],[npi_prof_class_Cd]],T_NPI_REF[Code],0))</f>
        <v>Obstetrics &amp; Gynecology</v>
      </c>
      <c r="J1961">
        <f>INDEX(T_NPI_REF[Specialization],MATCH(T_PROF[[#This Row],[npi_prof_class_Cd]],T_NPI_REF[Code],0))</f>
        <v>0</v>
      </c>
    </row>
    <row r="1962" spans="1:10" x14ac:dyDescent="0.35">
      <c r="A1962">
        <v>1</v>
      </c>
      <c r="B1962">
        <v>1386188647</v>
      </c>
      <c r="C1962" t="s">
        <v>390</v>
      </c>
      <c r="D1962">
        <v>2020</v>
      </c>
      <c r="E1962">
        <v>40</v>
      </c>
      <c r="F1962">
        <v>40</v>
      </c>
      <c r="G1962">
        <v>39</v>
      </c>
      <c r="H1962">
        <v>101339.49</v>
      </c>
      <c r="I1962" t="str">
        <f>INDEX(T_NPI_REF[Classification],MATCH(T_PROF[[#This Row],[npi_prof_class_Cd]],T_NPI_REF[Code],0))</f>
        <v>Allergy &amp; Immunology</v>
      </c>
      <c r="J1962">
        <f>INDEX(T_NPI_REF[Specialization],MATCH(T_PROF[[#This Row],[npi_prof_class_Cd]],T_NPI_REF[Code],0))</f>
        <v>0</v>
      </c>
    </row>
    <row r="1963" spans="1:10" x14ac:dyDescent="0.35">
      <c r="A1963">
        <v>0</v>
      </c>
      <c r="B1963">
        <v>1831169432</v>
      </c>
      <c r="C1963" t="s">
        <v>351</v>
      </c>
      <c r="D1963">
        <v>2021</v>
      </c>
      <c r="E1963">
        <v>2</v>
      </c>
      <c r="F1963">
        <v>2</v>
      </c>
      <c r="G1963">
        <v>2</v>
      </c>
      <c r="H1963">
        <v>1720.75</v>
      </c>
      <c r="I1963" t="str">
        <f>INDEX(T_NPI_REF[Classification],MATCH(T_PROF[[#This Row],[npi_prof_class_Cd]],T_NPI_REF[Code],0))</f>
        <v>Obstetrics &amp; Gynecology</v>
      </c>
      <c r="J1963">
        <f>INDEX(T_NPI_REF[Specialization],MATCH(T_PROF[[#This Row],[npi_prof_class_Cd]],T_NPI_REF[Code],0))</f>
        <v>0</v>
      </c>
    </row>
    <row r="1964" spans="1:10" x14ac:dyDescent="0.35">
      <c r="A1964">
        <v>1</v>
      </c>
      <c r="B1964">
        <v>1326147752</v>
      </c>
      <c r="C1964" t="s">
        <v>351</v>
      </c>
      <c r="D1964">
        <v>2020</v>
      </c>
      <c r="E1964">
        <v>5</v>
      </c>
      <c r="F1964">
        <v>5</v>
      </c>
      <c r="G1964">
        <v>5</v>
      </c>
      <c r="H1964">
        <v>10072.15</v>
      </c>
      <c r="I1964" t="str">
        <f>INDEX(T_NPI_REF[Classification],MATCH(T_PROF[[#This Row],[npi_prof_class_Cd]],T_NPI_REF[Code],0))</f>
        <v>Obstetrics &amp; Gynecology</v>
      </c>
      <c r="J1964">
        <f>INDEX(T_NPI_REF[Specialization],MATCH(T_PROF[[#This Row],[npi_prof_class_Cd]],T_NPI_REF[Code],0))</f>
        <v>0</v>
      </c>
    </row>
    <row r="1965" spans="1:10" x14ac:dyDescent="0.35">
      <c r="A1965">
        <v>1</v>
      </c>
      <c r="B1965">
        <v>1821227182</v>
      </c>
      <c r="C1965" t="s">
        <v>357</v>
      </c>
      <c r="D1965">
        <v>2020</v>
      </c>
      <c r="E1965">
        <v>14</v>
      </c>
      <c r="F1965">
        <v>14</v>
      </c>
      <c r="G1965">
        <v>10</v>
      </c>
      <c r="H1965">
        <v>23489.69</v>
      </c>
      <c r="I1965" t="str">
        <f>INDEX(T_NPI_REF[Classification],MATCH(T_PROF[[#This Row],[npi_prof_class_Cd]],T_NPI_REF[Code],0))</f>
        <v>Advanced Practice Midwife</v>
      </c>
      <c r="J1965">
        <f>INDEX(T_NPI_REF[Specialization],MATCH(T_PROF[[#This Row],[npi_prof_class_Cd]],T_NPI_REF[Code],0))</f>
        <v>0</v>
      </c>
    </row>
    <row r="1966" spans="1:10" x14ac:dyDescent="0.35">
      <c r="A1966">
        <v>0</v>
      </c>
      <c r="B1966">
        <v>1932126992</v>
      </c>
      <c r="C1966" t="s">
        <v>351</v>
      </c>
      <c r="D1966">
        <v>2020</v>
      </c>
      <c r="E1966">
        <v>1</v>
      </c>
      <c r="F1966">
        <v>1</v>
      </c>
      <c r="G1966">
        <v>1</v>
      </c>
      <c r="H1966">
        <v>1720.75</v>
      </c>
      <c r="I1966" t="str">
        <f>INDEX(T_NPI_REF[Classification],MATCH(T_PROF[[#This Row],[npi_prof_class_Cd]],T_NPI_REF[Code],0))</f>
        <v>Obstetrics &amp; Gynecology</v>
      </c>
      <c r="J1966">
        <f>INDEX(T_NPI_REF[Specialization],MATCH(T_PROF[[#This Row],[npi_prof_class_Cd]],T_NPI_REF[Code],0))</f>
        <v>0</v>
      </c>
    </row>
    <row r="1967" spans="1:10" x14ac:dyDescent="0.35">
      <c r="A1967">
        <v>1</v>
      </c>
      <c r="B1967">
        <v>1982643003</v>
      </c>
      <c r="C1967" t="s">
        <v>391</v>
      </c>
      <c r="D1967">
        <v>2019</v>
      </c>
      <c r="E1967">
        <v>285</v>
      </c>
      <c r="F1967">
        <v>285</v>
      </c>
      <c r="G1967">
        <v>285</v>
      </c>
      <c r="H1967">
        <v>949968.28</v>
      </c>
      <c r="I1967" t="str">
        <f>INDEX(T_NPI_REF[Classification],MATCH(T_PROF[[#This Row],[npi_prof_class_Cd]],T_NPI_REF[Code],0))</f>
        <v>Internal Medicine</v>
      </c>
      <c r="J1967" t="str">
        <f>INDEX(T_NPI_REF[Specialization],MATCH(T_PROF[[#This Row],[npi_prof_class_Cd]],T_NPI_REF[Code],0))</f>
        <v>Cardiovascular Disease</v>
      </c>
    </row>
    <row r="1968" spans="1:10" x14ac:dyDescent="0.35">
      <c r="A1968">
        <v>1</v>
      </c>
      <c r="B1968">
        <v>1982643003</v>
      </c>
      <c r="C1968" t="s">
        <v>391</v>
      </c>
      <c r="D1968">
        <v>2021</v>
      </c>
      <c r="E1968">
        <v>311</v>
      </c>
      <c r="F1968">
        <v>311</v>
      </c>
      <c r="G1968">
        <v>311</v>
      </c>
      <c r="H1968">
        <v>1037638.69</v>
      </c>
      <c r="I1968" t="str">
        <f>INDEX(T_NPI_REF[Classification],MATCH(T_PROF[[#This Row],[npi_prof_class_Cd]],T_NPI_REF[Code],0))</f>
        <v>Internal Medicine</v>
      </c>
      <c r="J1968" t="str">
        <f>INDEX(T_NPI_REF[Specialization],MATCH(T_PROF[[#This Row],[npi_prof_class_Cd]],T_NPI_REF[Code],0))</f>
        <v>Cardiovascular Disease</v>
      </c>
    </row>
    <row r="1969" spans="1:10" x14ac:dyDescent="0.35">
      <c r="A1969">
        <v>0</v>
      </c>
      <c r="B1969">
        <v>1003811522</v>
      </c>
      <c r="C1969" t="s">
        <v>351</v>
      </c>
      <c r="D1969">
        <v>2021</v>
      </c>
      <c r="E1969">
        <v>4</v>
      </c>
      <c r="F1969">
        <v>4</v>
      </c>
      <c r="G1969">
        <v>4</v>
      </c>
      <c r="H1969">
        <v>1720.75</v>
      </c>
      <c r="I1969" t="str">
        <f>INDEX(T_NPI_REF[Classification],MATCH(T_PROF[[#This Row],[npi_prof_class_Cd]],T_NPI_REF[Code],0))</f>
        <v>Obstetrics &amp; Gynecology</v>
      </c>
      <c r="J1969">
        <f>INDEX(T_NPI_REF[Specialization],MATCH(T_PROF[[#This Row],[npi_prof_class_Cd]],T_NPI_REF[Code],0))</f>
        <v>0</v>
      </c>
    </row>
    <row r="1970" spans="1:10" x14ac:dyDescent="0.35">
      <c r="A1970">
        <v>1</v>
      </c>
      <c r="B1970">
        <v>1053651208</v>
      </c>
      <c r="C1970" t="s">
        <v>351</v>
      </c>
      <c r="D1970">
        <v>2021</v>
      </c>
      <c r="E1970">
        <v>1</v>
      </c>
      <c r="F1970">
        <v>1</v>
      </c>
      <c r="G1970">
        <v>1</v>
      </c>
      <c r="H1970">
        <v>2441.27</v>
      </c>
      <c r="I1970" t="str">
        <f>INDEX(T_NPI_REF[Classification],MATCH(T_PROF[[#This Row],[npi_prof_class_Cd]],T_NPI_REF[Code],0))</f>
        <v>Obstetrics &amp; Gynecology</v>
      </c>
      <c r="J1970">
        <f>INDEX(T_NPI_REF[Specialization],MATCH(T_PROF[[#This Row],[npi_prof_class_Cd]],T_NPI_REF[Code],0))</f>
        <v>0</v>
      </c>
    </row>
    <row r="1971" spans="1:10" x14ac:dyDescent="0.35">
      <c r="A1971">
        <v>0</v>
      </c>
      <c r="B1971">
        <v>1750611190</v>
      </c>
      <c r="C1971" t="s">
        <v>351</v>
      </c>
      <c r="D1971">
        <v>2019</v>
      </c>
      <c r="E1971">
        <v>1</v>
      </c>
      <c r="F1971">
        <v>1</v>
      </c>
      <c r="G1971">
        <v>1</v>
      </c>
      <c r="H1971">
        <v>1720.75</v>
      </c>
      <c r="I1971" t="str">
        <f>INDEX(T_NPI_REF[Classification],MATCH(T_PROF[[#This Row],[npi_prof_class_Cd]],T_NPI_REF[Code],0))</f>
        <v>Obstetrics &amp; Gynecology</v>
      </c>
      <c r="J1971">
        <f>INDEX(T_NPI_REF[Specialization],MATCH(T_PROF[[#This Row],[npi_prof_class_Cd]],T_NPI_REF[Code],0))</f>
        <v>0</v>
      </c>
    </row>
    <row r="1972" spans="1:10" x14ac:dyDescent="0.35">
      <c r="A1972">
        <v>1</v>
      </c>
      <c r="B1972">
        <v>1306943048</v>
      </c>
      <c r="C1972" t="s">
        <v>351</v>
      </c>
      <c r="D1972">
        <v>2021</v>
      </c>
      <c r="E1972">
        <v>1</v>
      </c>
      <c r="F1972">
        <v>1</v>
      </c>
      <c r="G1972">
        <v>1</v>
      </c>
      <c r="H1972">
        <v>2009.72</v>
      </c>
      <c r="I1972" t="str">
        <f>INDEX(T_NPI_REF[Classification],MATCH(T_PROF[[#This Row],[npi_prof_class_Cd]],T_NPI_REF[Code],0))</f>
        <v>Obstetrics &amp; Gynecology</v>
      </c>
      <c r="J1972">
        <f>INDEX(T_NPI_REF[Specialization],MATCH(T_PROF[[#This Row],[npi_prof_class_Cd]],T_NPI_REF[Code],0))</f>
        <v>0</v>
      </c>
    </row>
    <row r="1973" spans="1:10" x14ac:dyDescent="0.35">
      <c r="A1973">
        <v>1</v>
      </c>
      <c r="B1973">
        <v>1710226824</v>
      </c>
      <c r="C1973" t="s">
        <v>366</v>
      </c>
      <c r="D1973">
        <v>2020</v>
      </c>
      <c r="E1973">
        <v>5</v>
      </c>
      <c r="F1973">
        <v>5</v>
      </c>
      <c r="G1973">
        <v>5</v>
      </c>
      <c r="H1973">
        <v>9429.41</v>
      </c>
      <c r="I1973" t="str">
        <f>INDEX(T_NPI_REF[Classification],MATCH(T_PROF[[#This Row],[npi_prof_class_Cd]],T_NPI_REF[Code],0))</f>
        <v>Internal Medicine</v>
      </c>
      <c r="J1973">
        <f>INDEX(T_NPI_REF[Specialization],MATCH(T_PROF[[#This Row],[npi_prof_class_Cd]],T_NPI_REF[Code],0))</f>
        <v>0</v>
      </c>
    </row>
    <row r="1974" spans="1:10" x14ac:dyDescent="0.35">
      <c r="A1974">
        <v>1</v>
      </c>
      <c r="B1974">
        <v>1881795128</v>
      </c>
      <c r="C1974" t="s">
        <v>351</v>
      </c>
      <c r="D1974">
        <v>2019</v>
      </c>
      <c r="E1974">
        <v>6</v>
      </c>
      <c r="F1974">
        <v>6</v>
      </c>
      <c r="G1974">
        <v>6</v>
      </c>
      <c r="H1974">
        <v>12058.32</v>
      </c>
      <c r="I1974" t="str">
        <f>INDEX(T_NPI_REF[Classification],MATCH(T_PROF[[#This Row],[npi_prof_class_Cd]],T_NPI_REF[Code],0))</f>
        <v>Obstetrics &amp; Gynecology</v>
      </c>
      <c r="J1974">
        <f>INDEX(T_NPI_REF[Specialization],MATCH(T_PROF[[#This Row],[npi_prof_class_Cd]],T_NPI_REF[Code],0))</f>
        <v>0</v>
      </c>
    </row>
    <row r="1975" spans="1:10" x14ac:dyDescent="0.35">
      <c r="A1975">
        <v>1</v>
      </c>
      <c r="B1975">
        <v>1346583135</v>
      </c>
      <c r="C1975" t="s">
        <v>351</v>
      </c>
      <c r="D1975">
        <v>2020</v>
      </c>
      <c r="E1975">
        <v>3</v>
      </c>
      <c r="F1975">
        <v>3</v>
      </c>
      <c r="G1975">
        <v>3</v>
      </c>
      <c r="H1975">
        <v>6290.44</v>
      </c>
      <c r="I1975" t="str">
        <f>INDEX(T_NPI_REF[Classification],MATCH(T_PROF[[#This Row],[npi_prof_class_Cd]],T_NPI_REF[Code],0))</f>
        <v>Obstetrics &amp; Gynecology</v>
      </c>
      <c r="J1975">
        <f>INDEX(T_NPI_REF[Specialization],MATCH(T_PROF[[#This Row],[npi_prof_class_Cd]],T_NPI_REF[Code],0))</f>
        <v>0</v>
      </c>
    </row>
    <row r="1976" spans="1:10" x14ac:dyDescent="0.35">
      <c r="A1976">
        <v>0</v>
      </c>
      <c r="B1976">
        <v>1467419531</v>
      </c>
      <c r="C1976" t="s">
        <v>367</v>
      </c>
      <c r="D1976">
        <v>2019</v>
      </c>
      <c r="E1976">
        <v>1</v>
      </c>
      <c r="F1976">
        <v>1</v>
      </c>
      <c r="G1976">
        <v>1</v>
      </c>
      <c r="H1976">
        <v>1462.64</v>
      </c>
      <c r="I1976" t="str">
        <f>INDEX(T_NPI_REF[Classification],MATCH(T_PROF[[#This Row],[npi_prof_class_Cd]],T_NPI_REF[Code],0))</f>
        <v>Midwife</v>
      </c>
      <c r="J1976">
        <f>INDEX(T_NPI_REF[Specialization],MATCH(T_PROF[[#This Row],[npi_prof_class_Cd]],T_NPI_REF[Code],0))</f>
        <v>0</v>
      </c>
    </row>
    <row r="1977" spans="1:10" x14ac:dyDescent="0.35">
      <c r="A1977">
        <v>1</v>
      </c>
      <c r="B1977">
        <v>1679561518</v>
      </c>
      <c r="C1977" t="s">
        <v>351</v>
      </c>
      <c r="D1977">
        <v>2019</v>
      </c>
      <c r="E1977">
        <v>2</v>
      </c>
      <c r="F1977">
        <v>2</v>
      </c>
      <c r="G1977">
        <v>2</v>
      </c>
      <c r="H1977">
        <v>3982.34</v>
      </c>
      <c r="I1977" t="str">
        <f>INDEX(T_NPI_REF[Classification],MATCH(T_PROF[[#This Row],[npi_prof_class_Cd]],T_NPI_REF[Code],0))</f>
        <v>Obstetrics &amp; Gynecology</v>
      </c>
      <c r="J1977">
        <f>INDEX(T_NPI_REF[Specialization],MATCH(T_PROF[[#This Row],[npi_prof_class_Cd]],T_NPI_REF[Code],0))</f>
        <v>0</v>
      </c>
    </row>
    <row r="1978" spans="1:10" x14ac:dyDescent="0.35">
      <c r="A1978">
        <v>1</v>
      </c>
      <c r="B1978">
        <v>1114980299</v>
      </c>
      <c r="C1978" t="s">
        <v>351</v>
      </c>
      <c r="D1978">
        <v>2020</v>
      </c>
      <c r="E1978">
        <v>44</v>
      </c>
      <c r="F1978">
        <v>44</v>
      </c>
      <c r="G1978">
        <v>44</v>
      </c>
      <c r="H1978">
        <v>77143.740000000005</v>
      </c>
      <c r="I1978" t="str">
        <f>INDEX(T_NPI_REF[Classification],MATCH(T_PROF[[#This Row],[npi_prof_class_Cd]],T_NPI_REF[Code],0))</f>
        <v>Obstetrics &amp; Gynecology</v>
      </c>
      <c r="J1978">
        <f>INDEX(T_NPI_REF[Specialization],MATCH(T_PROF[[#This Row],[npi_prof_class_Cd]],T_NPI_REF[Code],0))</f>
        <v>0</v>
      </c>
    </row>
    <row r="1979" spans="1:10" x14ac:dyDescent="0.35">
      <c r="A1979">
        <v>1</v>
      </c>
      <c r="B1979">
        <v>1063557189</v>
      </c>
      <c r="C1979" t="s">
        <v>361</v>
      </c>
      <c r="D1979">
        <v>2019</v>
      </c>
      <c r="E1979">
        <v>14</v>
      </c>
      <c r="F1979">
        <v>14</v>
      </c>
      <c r="G1979">
        <v>14</v>
      </c>
      <c r="H1979">
        <v>15312.16</v>
      </c>
      <c r="I1979" t="str">
        <f>INDEX(T_NPI_REF[Classification],MATCH(T_PROF[[#This Row],[npi_prof_class_Cd]],T_NPI_REF[Code],0))</f>
        <v>Family Medicine</v>
      </c>
      <c r="J1979">
        <f>INDEX(T_NPI_REF[Specialization],MATCH(T_PROF[[#This Row],[npi_prof_class_Cd]],T_NPI_REF[Code],0))</f>
        <v>0</v>
      </c>
    </row>
    <row r="1980" spans="1:10" x14ac:dyDescent="0.35">
      <c r="A1980">
        <v>1</v>
      </c>
      <c r="B1980">
        <v>1083859425</v>
      </c>
      <c r="C1980" t="s">
        <v>351</v>
      </c>
      <c r="D1980">
        <v>2019</v>
      </c>
      <c r="E1980">
        <v>4</v>
      </c>
      <c r="F1980">
        <v>4</v>
      </c>
      <c r="G1980">
        <v>4</v>
      </c>
      <c r="H1980">
        <v>7237.5</v>
      </c>
      <c r="I1980" t="str">
        <f>INDEX(T_NPI_REF[Classification],MATCH(T_PROF[[#This Row],[npi_prof_class_Cd]],T_NPI_REF[Code],0))</f>
        <v>Obstetrics &amp; Gynecology</v>
      </c>
      <c r="J1980">
        <f>INDEX(T_NPI_REF[Specialization],MATCH(T_PROF[[#This Row],[npi_prof_class_Cd]],T_NPI_REF[Code],0))</f>
        <v>0</v>
      </c>
    </row>
    <row r="1981" spans="1:10" x14ac:dyDescent="0.35">
      <c r="A1981">
        <v>0</v>
      </c>
      <c r="B1981">
        <v>1336359777</v>
      </c>
      <c r="C1981" t="s">
        <v>351</v>
      </c>
      <c r="D1981">
        <v>2020</v>
      </c>
      <c r="E1981">
        <v>3</v>
      </c>
      <c r="F1981">
        <v>3</v>
      </c>
      <c r="G1981">
        <v>3</v>
      </c>
      <c r="H1981">
        <v>3341.5</v>
      </c>
      <c r="I1981" t="str">
        <f>INDEX(T_NPI_REF[Classification],MATCH(T_PROF[[#This Row],[npi_prof_class_Cd]],T_NPI_REF[Code],0))</f>
        <v>Obstetrics &amp; Gynecology</v>
      </c>
      <c r="J1981">
        <f>INDEX(T_NPI_REF[Specialization],MATCH(T_PROF[[#This Row],[npi_prof_class_Cd]],T_NPI_REF[Code],0))</f>
        <v>0</v>
      </c>
    </row>
    <row r="1982" spans="1:10" x14ac:dyDescent="0.35">
      <c r="A1982">
        <v>0</v>
      </c>
      <c r="B1982">
        <v>1366728594</v>
      </c>
      <c r="C1982" t="s">
        <v>351</v>
      </c>
      <c r="D1982">
        <v>2020</v>
      </c>
      <c r="E1982">
        <v>1</v>
      </c>
      <c r="F1982">
        <v>1</v>
      </c>
      <c r="G1982">
        <v>1</v>
      </c>
      <c r="H1982">
        <v>17.3</v>
      </c>
      <c r="I1982" t="str">
        <f>INDEX(T_NPI_REF[Classification],MATCH(T_PROF[[#This Row],[npi_prof_class_Cd]],T_NPI_REF[Code],0))</f>
        <v>Obstetrics &amp; Gynecology</v>
      </c>
      <c r="J1982">
        <f>INDEX(T_NPI_REF[Specialization],MATCH(T_PROF[[#This Row],[npi_prof_class_Cd]],T_NPI_REF[Code],0))</f>
        <v>0</v>
      </c>
    </row>
    <row r="1983" spans="1:10" x14ac:dyDescent="0.35">
      <c r="A1983">
        <v>1</v>
      </c>
      <c r="B1983">
        <v>1154354140</v>
      </c>
      <c r="C1983" t="s">
        <v>351</v>
      </c>
      <c r="D1983">
        <v>2021</v>
      </c>
      <c r="E1983">
        <v>24</v>
      </c>
      <c r="F1983">
        <v>24</v>
      </c>
      <c r="G1983">
        <v>24</v>
      </c>
      <c r="H1983">
        <v>42354.77</v>
      </c>
      <c r="I1983" t="str">
        <f>INDEX(T_NPI_REF[Classification],MATCH(T_PROF[[#This Row],[npi_prof_class_Cd]],T_NPI_REF[Code],0))</f>
        <v>Obstetrics &amp; Gynecology</v>
      </c>
      <c r="J1983">
        <f>INDEX(T_NPI_REF[Specialization],MATCH(T_PROF[[#This Row],[npi_prof_class_Cd]],T_NPI_REF[Code],0))</f>
        <v>0</v>
      </c>
    </row>
    <row r="1984" spans="1:10" x14ac:dyDescent="0.35">
      <c r="A1984">
        <v>1</v>
      </c>
      <c r="B1984">
        <v>1699733071</v>
      </c>
      <c r="C1984" t="s">
        <v>351</v>
      </c>
      <c r="D1984">
        <v>2020</v>
      </c>
      <c r="E1984">
        <v>145</v>
      </c>
      <c r="F1984">
        <v>145</v>
      </c>
      <c r="G1984">
        <v>145</v>
      </c>
      <c r="H1984">
        <v>422839.85</v>
      </c>
      <c r="I1984" t="str">
        <f>INDEX(T_NPI_REF[Classification],MATCH(T_PROF[[#This Row],[npi_prof_class_Cd]],T_NPI_REF[Code],0))</f>
        <v>Obstetrics &amp; Gynecology</v>
      </c>
      <c r="J1984">
        <f>INDEX(T_NPI_REF[Specialization],MATCH(T_PROF[[#This Row],[npi_prof_class_Cd]],T_NPI_REF[Code],0))</f>
        <v>0</v>
      </c>
    </row>
    <row r="1985" spans="1:10" x14ac:dyDescent="0.35">
      <c r="A1985">
        <v>1</v>
      </c>
      <c r="B1985">
        <v>1073544748</v>
      </c>
      <c r="C1985" t="s">
        <v>351</v>
      </c>
      <c r="D1985">
        <v>2020</v>
      </c>
      <c r="E1985">
        <v>6</v>
      </c>
      <c r="F1985">
        <v>6</v>
      </c>
      <c r="G1985">
        <v>6</v>
      </c>
      <c r="H1985">
        <v>13486.15</v>
      </c>
      <c r="I1985" t="str">
        <f>INDEX(T_NPI_REF[Classification],MATCH(T_PROF[[#This Row],[npi_prof_class_Cd]],T_NPI_REF[Code],0))</f>
        <v>Obstetrics &amp; Gynecology</v>
      </c>
      <c r="J1985">
        <f>INDEX(T_NPI_REF[Specialization],MATCH(T_PROF[[#This Row],[npi_prof_class_Cd]],T_NPI_REF[Code],0))</f>
        <v>0</v>
      </c>
    </row>
    <row r="1986" spans="1:10" x14ac:dyDescent="0.35">
      <c r="A1986">
        <v>1</v>
      </c>
      <c r="B1986">
        <v>1053331041</v>
      </c>
      <c r="C1986" t="s">
        <v>351</v>
      </c>
      <c r="D1986">
        <v>2021</v>
      </c>
      <c r="E1986">
        <v>1</v>
      </c>
      <c r="F1986">
        <v>1</v>
      </c>
      <c r="G1986">
        <v>1</v>
      </c>
      <c r="H1986">
        <v>3200</v>
      </c>
      <c r="I1986" t="str">
        <f>INDEX(T_NPI_REF[Classification],MATCH(T_PROF[[#This Row],[npi_prof_class_Cd]],T_NPI_REF[Code],0))</f>
        <v>Obstetrics &amp; Gynecology</v>
      </c>
      <c r="J1986">
        <f>INDEX(T_NPI_REF[Specialization],MATCH(T_PROF[[#This Row],[npi_prof_class_Cd]],T_NPI_REF[Code],0))</f>
        <v>0</v>
      </c>
    </row>
    <row r="1987" spans="1:10" x14ac:dyDescent="0.35">
      <c r="A1987">
        <v>1</v>
      </c>
      <c r="B1987">
        <v>1043278351</v>
      </c>
      <c r="C1987" t="s">
        <v>366</v>
      </c>
      <c r="D1987">
        <v>2021</v>
      </c>
      <c r="E1987">
        <v>1</v>
      </c>
      <c r="F1987">
        <v>1</v>
      </c>
      <c r="G1987">
        <v>1</v>
      </c>
      <c r="H1987">
        <v>1811.21</v>
      </c>
      <c r="I1987" t="str">
        <f>INDEX(T_NPI_REF[Classification],MATCH(T_PROF[[#This Row],[npi_prof_class_Cd]],T_NPI_REF[Code],0))</f>
        <v>Internal Medicine</v>
      </c>
      <c r="J1987">
        <f>INDEX(T_NPI_REF[Specialization],MATCH(T_PROF[[#This Row],[npi_prof_class_Cd]],T_NPI_REF[Code],0))</f>
        <v>0</v>
      </c>
    </row>
    <row r="1988" spans="1:10" x14ac:dyDescent="0.35">
      <c r="A1988">
        <v>1</v>
      </c>
      <c r="B1988">
        <v>1902077969</v>
      </c>
      <c r="C1988" t="s">
        <v>351</v>
      </c>
      <c r="D1988">
        <v>2020</v>
      </c>
      <c r="E1988">
        <v>5</v>
      </c>
      <c r="F1988">
        <v>5</v>
      </c>
      <c r="G1988">
        <v>5</v>
      </c>
      <c r="H1988">
        <v>10402.459999999999</v>
      </c>
      <c r="I1988" t="str">
        <f>INDEX(T_NPI_REF[Classification],MATCH(T_PROF[[#This Row],[npi_prof_class_Cd]],T_NPI_REF[Code],0))</f>
        <v>Obstetrics &amp; Gynecology</v>
      </c>
      <c r="J1988">
        <f>INDEX(T_NPI_REF[Specialization],MATCH(T_PROF[[#This Row],[npi_prof_class_Cd]],T_NPI_REF[Code],0))</f>
        <v>0</v>
      </c>
    </row>
    <row r="1989" spans="1:10" x14ac:dyDescent="0.35">
      <c r="A1989">
        <v>1</v>
      </c>
      <c r="B1989">
        <v>1083668115</v>
      </c>
      <c r="C1989" t="s">
        <v>351</v>
      </c>
      <c r="D1989">
        <v>2019</v>
      </c>
      <c r="E1989">
        <v>16</v>
      </c>
      <c r="F1989">
        <v>16</v>
      </c>
      <c r="G1989">
        <v>16</v>
      </c>
      <c r="H1989">
        <v>28664.95</v>
      </c>
      <c r="I1989" t="str">
        <f>INDEX(T_NPI_REF[Classification],MATCH(T_PROF[[#This Row],[npi_prof_class_Cd]],T_NPI_REF[Code],0))</f>
        <v>Obstetrics &amp; Gynecology</v>
      </c>
      <c r="J1989">
        <f>INDEX(T_NPI_REF[Specialization],MATCH(T_PROF[[#This Row],[npi_prof_class_Cd]],T_NPI_REF[Code],0))</f>
        <v>0</v>
      </c>
    </row>
    <row r="1990" spans="1:10" x14ac:dyDescent="0.35">
      <c r="A1990">
        <v>0</v>
      </c>
      <c r="B1990">
        <v>1366754822</v>
      </c>
      <c r="C1990" t="s">
        <v>351</v>
      </c>
      <c r="D1990">
        <v>2019</v>
      </c>
      <c r="E1990">
        <v>1</v>
      </c>
      <c r="F1990">
        <v>1</v>
      </c>
      <c r="G1990">
        <v>1</v>
      </c>
      <c r="H1990">
        <v>430.19</v>
      </c>
      <c r="I1990" t="str">
        <f>INDEX(T_NPI_REF[Classification],MATCH(T_PROF[[#This Row],[npi_prof_class_Cd]],T_NPI_REF[Code],0))</f>
        <v>Obstetrics &amp; Gynecology</v>
      </c>
      <c r="J1990">
        <f>INDEX(T_NPI_REF[Specialization],MATCH(T_PROF[[#This Row],[npi_prof_class_Cd]],T_NPI_REF[Code],0))</f>
        <v>0</v>
      </c>
    </row>
    <row r="1991" spans="1:10" x14ac:dyDescent="0.35">
      <c r="A1991">
        <v>1</v>
      </c>
      <c r="B1991">
        <v>1508866096</v>
      </c>
      <c r="C1991" t="s">
        <v>351</v>
      </c>
      <c r="D1991">
        <v>2021</v>
      </c>
      <c r="E1991">
        <v>11</v>
      </c>
      <c r="F1991">
        <v>11</v>
      </c>
      <c r="G1991">
        <v>11</v>
      </c>
      <c r="H1991">
        <v>38500</v>
      </c>
      <c r="I1991" t="str">
        <f>INDEX(T_NPI_REF[Classification],MATCH(T_PROF[[#This Row],[npi_prof_class_Cd]],T_NPI_REF[Code],0))</f>
        <v>Obstetrics &amp; Gynecology</v>
      </c>
      <c r="J1991">
        <f>INDEX(T_NPI_REF[Specialization],MATCH(T_PROF[[#This Row],[npi_prof_class_Cd]],T_NPI_REF[Code],0))</f>
        <v>0</v>
      </c>
    </row>
    <row r="1992" spans="1:10" x14ac:dyDescent="0.35">
      <c r="A1992">
        <v>1</v>
      </c>
      <c r="B1992">
        <v>1669816187</v>
      </c>
      <c r="C1992" t="s">
        <v>351</v>
      </c>
      <c r="D1992">
        <v>2021</v>
      </c>
      <c r="E1992">
        <v>9</v>
      </c>
      <c r="F1992">
        <v>9</v>
      </c>
      <c r="G1992">
        <v>9</v>
      </c>
      <c r="H1992">
        <v>20619.759999999998</v>
      </c>
      <c r="I1992" t="str">
        <f>INDEX(T_NPI_REF[Classification],MATCH(T_PROF[[#This Row],[npi_prof_class_Cd]],T_NPI_REF[Code],0))</f>
        <v>Obstetrics &amp; Gynecology</v>
      </c>
      <c r="J1992">
        <f>INDEX(T_NPI_REF[Specialization],MATCH(T_PROF[[#This Row],[npi_prof_class_Cd]],T_NPI_REF[Code],0))</f>
        <v>0</v>
      </c>
    </row>
    <row r="1993" spans="1:10" x14ac:dyDescent="0.35">
      <c r="A1993">
        <v>0</v>
      </c>
      <c r="B1993">
        <v>1568570562</v>
      </c>
      <c r="C1993" t="s">
        <v>351</v>
      </c>
      <c r="D1993">
        <v>2020</v>
      </c>
      <c r="E1993">
        <v>6</v>
      </c>
      <c r="F1993">
        <v>6</v>
      </c>
      <c r="G1993">
        <v>6</v>
      </c>
      <c r="H1993">
        <v>10324.5</v>
      </c>
      <c r="I1993" t="str">
        <f>INDEX(T_NPI_REF[Classification],MATCH(T_PROF[[#This Row],[npi_prof_class_Cd]],T_NPI_REF[Code],0))</f>
        <v>Obstetrics &amp; Gynecology</v>
      </c>
      <c r="J1993">
        <f>INDEX(T_NPI_REF[Specialization],MATCH(T_PROF[[#This Row],[npi_prof_class_Cd]],T_NPI_REF[Code],0))</f>
        <v>0</v>
      </c>
    </row>
    <row r="1994" spans="1:10" x14ac:dyDescent="0.35">
      <c r="A1994">
        <v>0</v>
      </c>
      <c r="B1994">
        <v>1639177637</v>
      </c>
      <c r="C1994" t="s">
        <v>352</v>
      </c>
      <c r="D1994">
        <v>2020</v>
      </c>
      <c r="E1994">
        <v>2</v>
      </c>
      <c r="F1994">
        <v>2</v>
      </c>
      <c r="G1994">
        <v>2</v>
      </c>
      <c r="H1994">
        <v>3441.5</v>
      </c>
      <c r="I1994" t="str">
        <f>INDEX(T_NPI_REF[Classification],MATCH(T_PROF[[#This Row],[npi_prof_class_Cd]],T_NPI_REF[Code],0))</f>
        <v>Specialist</v>
      </c>
      <c r="J1994">
        <f>INDEX(T_NPI_REF[Specialization],MATCH(T_PROF[[#This Row],[npi_prof_class_Cd]],T_NPI_REF[Code],0))</f>
        <v>0</v>
      </c>
    </row>
    <row r="1995" spans="1:10" x14ac:dyDescent="0.35">
      <c r="A1995">
        <v>0</v>
      </c>
      <c r="B1995">
        <v>1215979018</v>
      </c>
      <c r="C1995" t="s">
        <v>352</v>
      </c>
      <c r="D1995">
        <v>2021</v>
      </c>
      <c r="E1995">
        <v>5</v>
      </c>
      <c r="F1995">
        <v>5</v>
      </c>
      <c r="G1995">
        <v>5</v>
      </c>
      <c r="H1995">
        <v>4630.1899999999996</v>
      </c>
      <c r="I1995" t="str">
        <f>INDEX(T_NPI_REF[Classification],MATCH(T_PROF[[#This Row],[npi_prof_class_Cd]],T_NPI_REF[Code],0))</f>
        <v>Specialist</v>
      </c>
      <c r="J1995">
        <f>INDEX(T_NPI_REF[Specialization],MATCH(T_PROF[[#This Row],[npi_prof_class_Cd]],T_NPI_REF[Code],0))</f>
        <v>0</v>
      </c>
    </row>
    <row r="1996" spans="1:10" x14ac:dyDescent="0.35">
      <c r="A1996">
        <v>1</v>
      </c>
      <c r="B1996">
        <v>1699873265</v>
      </c>
      <c r="C1996" t="s">
        <v>352</v>
      </c>
      <c r="D1996">
        <v>2021</v>
      </c>
      <c r="E1996">
        <v>5</v>
      </c>
      <c r="F1996">
        <v>5</v>
      </c>
      <c r="G1996">
        <v>5</v>
      </c>
      <c r="H1996">
        <v>15525</v>
      </c>
      <c r="I1996" t="str">
        <f>INDEX(T_NPI_REF[Classification],MATCH(T_PROF[[#This Row],[npi_prof_class_Cd]],T_NPI_REF[Code],0))</f>
        <v>Specialist</v>
      </c>
      <c r="J1996">
        <f>INDEX(T_NPI_REF[Specialization],MATCH(T_PROF[[#This Row],[npi_prof_class_Cd]],T_NPI_REF[Code],0))</f>
        <v>0</v>
      </c>
    </row>
    <row r="1997" spans="1:10" x14ac:dyDescent="0.35">
      <c r="A1997">
        <v>1</v>
      </c>
      <c r="B1997">
        <v>1467526889</v>
      </c>
      <c r="C1997" t="s">
        <v>361</v>
      </c>
      <c r="D1997">
        <v>2019</v>
      </c>
      <c r="E1997">
        <v>65</v>
      </c>
      <c r="F1997">
        <v>65</v>
      </c>
      <c r="G1997">
        <v>65</v>
      </c>
      <c r="H1997">
        <v>155834.28</v>
      </c>
      <c r="I1997" t="str">
        <f>INDEX(T_NPI_REF[Classification],MATCH(T_PROF[[#This Row],[npi_prof_class_Cd]],T_NPI_REF[Code],0))</f>
        <v>Family Medicine</v>
      </c>
      <c r="J1997">
        <f>INDEX(T_NPI_REF[Specialization],MATCH(T_PROF[[#This Row],[npi_prof_class_Cd]],T_NPI_REF[Code],0))</f>
        <v>0</v>
      </c>
    </row>
    <row r="1998" spans="1:10" x14ac:dyDescent="0.35">
      <c r="A1998">
        <v>0</v>
      </c>
      <c r="B1998">
        <v>1215979018</v>
      </c>
      <c r="C1998" t="s">
        <v>352</v>
      </c>
      <c r="D1998">
        <v>2019</v>
      </c>
      <c r="E1998">
        <v>13</v>
      </c>
      <c r="F1998">
        <v>13</v>
      </c>
      <c r="G1998">
        <v>13</v>
      </c>
      <c r="H1998">
        <v>5670.96</v>
      </c>
      <c r="I1998" t="str">
        <f>INDEX(T_NPI_REF[Classification],MATCH(T_PROF[[#This Row],[npi_prof_class_Cd]],T_NPI_REF[Code],0))</f>
        <v>Specialist</v>
      </c>
      <c r="J1998">
        <f>INDEX(T_NPI_REF[Specialization],MATCH(T_PROF[[#This Row],[npi_prof_class_Cd]],T_NPI_REF[Code],0))</f>
        <v>0</v>
      </c>
    </row>
    <row r="1999" spans="1:10" x14ac:dyDescent="0.35">
      <c r="A1999">
        <v>1</v>
      </c>
      <c r="B1999">
        <v>1639177637</v>
      </c>
      <c r="C1999" t="s">
        <v>352</v>
      </c>
      <c r="D1999">
        <v>2019</v>
      </c>
      <c r="E1999">
        <v>1</v>
      </c>
      <c r="F1999">
        <v>1</v>
      </c>
      <c r="G1999">
        <v>1</v>
      </c>
      <c r="H1999">
        <v>2971</v>
      </c>
      <c r="I1999" t="str">
        <f>INDEX(T_NPI_REF[Classification],MATCH(T_PROF[[#This Row],[npi_prof_class_Cd]],T_NPI_REF[Code],0))</f>
        <v>Specialist</v>
      </c>
      <c r="J1999">
        <f>INDEX(T_NPI_REF[Specialization],MATCH(T_PROF[[#This Row],[npi_prof_class_Cd]],T_NPI_REF[Code],0))</f>
        <v>0</v>
      </c>
    </row>
    <row r="2000" spans="1:10" x14ac:dyDescent="0.35">
      <c r="A2000">
        <v>1</v>
      </c>
      <c r="B2000">
        <v>1033204524</v>
      </c>
      <c r="C2000" t="s">
        <v>351</v>
      </c>
      <c r="D2000">
        <v>2021</v>
      </c>
      <c r="E2000">
        <v>53</v>
      </c>
      <c r="F2000">
        <v>53</v>
      </c>
      <c r="G2000">
        <v>53</v>
      </c>
      <c r="H2000">
        <v>114362.42</v>
      </c>
      <c r="I2000" t="str">
        <f>INDEX(T_NPI_REF[Classification],MATCH(T_PROF[[#This Row],[npi_prof_class_Cd]],T_NPI_REF[Code],0))</f>
        <v>Obstetrics &amp; Gynecology</v>
      </c>
      <c r="J2000">
        <f>INDEX(T_NPI_REF[Specialization],MATCH(T_PROF[[#This Row],[npi_prof_class_Cd]],T_NPI_REF[Code],0))</f>
        <v>0</v>
      </c>
    </row>
    <row r="2001" spans="1:10" x14ac:dyDescent="0.35">
      <c r="A2001">
        <v>1</v>
      </c>
      <c r="B2001">
        <v>1861563116</v>
      </c>
      <c r="C2001" t="s">
        <v>351</v>
      </c>
      <c r="D2001">
        <v>2020</v>
      </c>
      <c r="E2001">
        <v>46</v>
      </c>
      <c r="F2001">
        <v>46</v>
      </c>
      <c r="G2001">
        <v>46</v>
      </c>
      <c r="H2001">
        <v>75624.73</v>
      </c>
      <c r="I2001" t="str">
        <f>INDEX(T_NPI_REF[Classification],MATCH(T_PROF[[#This Row],[npi_prof_class_Cd]],T_NPI_REF[Code],0))</f>
        <v>Obstetrics &amp; Gynecology</v>
      </c>
      <c r="J2001">
        <f>INDEX(T_NPI_REF[Specialization],MATCH(T_PROF[[#This Row],[npi_prof_class_Cd]],T_NPI_REF[Code],0))</f>
        <v>0</v>
      </c>
    </row>
    <row r="2002" spans="1:10" x14ac:dyDescent="0.35">
      <c r="A2002">
        <v>1</v>
      </c>
      <c r="B2002">
        <v>1518020270</v>
      </c>
      <c r="C2002" t="s">
        <v>351</v>
      </c>
      <c r="D2002">
        <v>2019</v>
      </c>
      <c r="E2002">
        <v>7</v>
      </c>
      <c r="F2002">
        <v>7</v>
      </c>
      <c r="G2002">
        <v>7</v>
      </c>
      <c r="H2002">
        <v>22400</v>
      </c>
      <c r="I2002" t="str">
        <f>INDEX(T_NPI_REF[Classification],MATCH(T_PROF[[#This Row],[npi_prof_class_Cd]],T_NPI_REF[Code],0))</f>
        <v>Obstetrics &amp; Gynecology</v>
      </c>
      <c r="J2002">
        <f>INDEX(T_NPI_REF[Specialization],MATCH(T_PROF[[#This Row],[npi_prof_class_Cd]],T_NPI_REF[Code],0))</f>
        <v>0</v>
      </c>
    </row>
    <row r="2003" spans="1:10" x14ac:dyDescent="0.35">
      <c r="A2003">
        <v>1</v>
      </c>
      <c r="B2003">
        <v>1962700872</v>
      </c>
      <c r="C2003" t="s">
        <v>351</v>
      </c>
      <c r="D2003">
        <v>2020</v>
      </c>
      <c r="E2003">
        <v>1</v>
      </c>
      <c r="F2003">
        <v>1</v>
      </c>
      <c r="G2003">
        <v>1</v>
      </c>
      <c r="H2003">
        <v>0</v>
      </c>
      <c r="I2003" t="str">
        <f>INDEX(T_NPI_REF[Classification],MATCH(T_PROF[[#This Row],[npi_prof_class_Cd]],T_NPI_REF[Code],0))</f>
        <v>Obstetrics &amp; Gynecology</v>
      </c>
      <c r="J2003">
        <f>INDEX(T_NPI_REF[Specialization],MATCH(T_PROF[[#This Row],[npi_prof_class_Cd]],T_NPI_REF[Code],0))</f>
        <v>0</v>
      </c>
    </row>
    <row r="2004" spans="1:10" x14ac:dyDescent="0.35">
      <c r="A2004">
        <v>0</v>
      </c>
      <c r="B2004">
        <v>1881665271</v>
      </c>
      <c r="C2004" t="s">
        <v>351</v>
      </c>
      <c r="D2004">
        <v>2021</v>
      </c>
      <c r="E2004">
        <v>1</v>
      </c>
      <c r="F2004">
        <v>1</v>
      </c>
      <c r="G2004">
        <v>1</v>
      </c>
      <c r="H2004">
        <v>140.82</v>
      </c>
      <c r="I2004" t="str">
        <f>INDEX(T_NPI_REF[Classification],MATCH(T_PROF[[#This Row],[npi_prof_class_Cd]],T_NPI_REF[Code],0))</f>
        <v>Obstetrics &amp; Gynecology</v>
      </c>
      <c r="J2004">
        <f>INDEX(T_NPI_REF[Specialization],MATCH(T_PROF[[#This Row],[npi_prof_class_Cd]],T_NPI_REF[Code],0))</f>
        <v>0</v>
      </c>
    </row>
    <row r="2005" spans="1:10" x14ac:dyDescent="0.35">
      <c r="A2005">
        <v>1</v>
      </c>
      <c r="B2005">
        <v>1225030943</v>
      </c>
      <c r="C2005" t="s">
        <v>351</v>
      </c>
      <c r="D2005">
        <v>2020</v>
      </c>
      <c r="E2005">
        <v>16</v>
      </c>
      <c r="F2005">
        <v>16</v>
      </c>
      <c r="G2005">
        <v>16</v>
      </c>
      <c r="H2005">
        <v>24913.57</v>
      </c>
      <c r="I2005" t="str">
        <f>INDEX(T_NPI_REF[Classification],MATCH(T_PROF[[#This Row],[npi_prof_class_Cd]],T_NPI_REF[Code],0))</f>
        <v>Obstetrics &amp; Gynecology</v>
      </c>
      <c r="J2005">
        <f>INDEX(T_NPI_REF[Specialization],MATCH(T_PROF[[#This Row],[npi_prof_class_Cd]],T_NPI_REF[Code],0))</f>
        <v>0</v>
      </c>
    </row>
    <row r="2006" spans="1:10" x14ac:dyDescent="0.35">
      <c r="A2006">
        <v>1</v>
      </c>
      <c r="B2006">
        <v>1881924322</v>
      </c>
      <c r="C2006" t="s">
        <v>361</v>
      </c>
      <c r="D2006">
        <v>2019</v>
      </c>
      <c r="E2006">
        <v>1</v>
      </c>
      <c r="F2006">
        <v>1</v>
      </c>
      <c r="G2006">
        <v>1</v>
      </c>
      <c r="H2006">
        <v>2028.77</v>
      </c>
      <c r="I2006" t="str">
        <f>INDEX(T_NPI_REF[Classification],MATCH(T_PROF[[#This Row],[npi_prof_class_Cd]],T_NPI_REF[Code],0))</f>
        <v>Family Medicine</v>
      </c>
      <c r="J2006">
        <f>INDEX(T_NPI_REF[Specialization],MATCH(T_PROF[[#This Row],[npi_prof_class_Cd]],T_NPI_REF[Code],0))</f>
        <v>0</v>
      </c>
    </row>
    <row r="2007" spans="1:10" x14ac:dyDescent="0.35">
      <c r="A2007">
        <v>1</v>
      </c>
      <c r="B2007">
        <v>1326041286</v>
      </c>
      <c r="C2007" t="s">
        <v>351</v>
      </c>
      <c r="D2007">
        <v>2019</v>
      </c>
      <c r="E2007">
        <v>56</v>
      </c>
      <c r="F2007">
        <v>56</v>
      </c>
      <c r="G2007">
        <v>56</v>
      </c>
      <c r="H2007">
        <v>113611.12</v>
      </c>
      <c r="I2007" t="str">
        <f>INDEX(T_NPI_REF[Classification],MATCH(T_PROF[[#This Row],[npi_prof_class_Cd]],T_NPI_REF[Code],0))</f>
        <v>Obstetrics &amp; Gynecology</v>
      </c>
      <c r="J2007">
        <f>INDEX(T_NPI_REF[Specialization],MATCH(T_PROF[[#This Row],[npi_prof_class_Cd]],T_NPI_REF[Code],0))</f>
        <v>0</v>
      </c>
    </row>
    <row r="2008" spans="1:10" x14ac:dyDescent="0.35">
      <c r="A2008">
        <v>1</v>
      </c>
      <c r="B2008">
        <v>1750626834</v>
      </c>
      <c r="C2008" t="s">
        <v>355</v>
      </c>
      <c r="D2008">
        <v>2021</v>
      </c>
      <c r="E2008">
        <v>26</v>
      </c>
      <c r="F2008">
        <v>26</v>
      </c>
      <c r="G2008">
        <v>26</v>
      </c>
      <c r="H2008">
        <v>55856.05</v>
      </c>
      <c r="I2008" t="str">
        <f>INDEX(T_NPI_REF[Classification],MATCH(T_PROF[[#This Row],[npi_prof_class_Cd]],T_NPI_REF[Code],0))</f>
        <v>Clinic/Center</v>
      </c>
      <c r="J2008" t="str">
        <f>INDEX(T_NPI_REF[Specialization],MATCH(T_PROF[[#This Row],[npi_prof_class_Cd]],T_NPI_REF[Code],0))</f>
        <v>Multi-Specialty</v>
      </c>
    </row>
    <row r="2009" spans="1:10" x14ac:dyDescent="0.35">
      <c r="A2009">
        <v>0</v>
      </c>
      <c r="B2009">
        <v>1013114545</v>
      </c>
      <c r="C2009" t="s">
        <v>351</v>
      </c>
      <c r="D2009">
        <v>2019</v>
      </c>
      <c r="E2009">
        <v>1</v>
      </c>
      <c r="F2009">
        <v>1</v>
      </c>
      <c r="G2009">
        <v>1</v>
      </c>
      <c r="H2009">
        <v>1720.75</v>
      </c>
      <c r="I2009" t="str">
        <f>INDEX(T_NPI_REF[Classification],MATCH(T_PROF[[#This Row],[npi_prof_class_Cd]],T_NPI_REF[Code],0))</f>
        <v>Obstetrics &amp; Gynecology</v>
      </c>
      <c r="J2009">
        <f>INDEX(T_NPI_REF[Specialization],MATCH(T_PROF[[#This Row],[npi_prof_class_Cd]],T_NPI_REF[Code],0))</f>
        <v>0</v>
      </c>
    </row>
    <row r="2010" spans="1:10" x14ac:dyDescent="0.35">
      <c r="A2010">
        <v>1</v>
      </c>
      <c r="B2010">
        <v>1396959110</v>
      </c>
      <c r="C2010" t="s">
        <v>351</v>
      </c>
      <c r="D2010">
        <v>2019</v>
      </c>
      <c r="E2010">
        <v>65</v>
      </c>
      <c r="F2010">
        <v>65</v>
      </c>
      <c r="G2010">
        <v>65</v>
      </c>
      <c r="H2010">
        <v>97112.75</v>
      </c>
      <c r="I2010" t="str">
        <f>INDEX(T_NPI_REF[Classification],MATCH(T_PROF[[#This Row],[npi_prof_class_Cd]],T_NPI_REF[Code],0))</f>
        <v>Obstetrics &amp; Gynecology</v>
      </c>
      <c r="J2010">
        <f>INDEX(T_NPI_REF[Specialization],MATCH(T_PROF[[#This Row],[npi_prof_class_Cd]],T_NPI_REF[Code],0))</f>
        <v>0</v>
      </c>
    </row>
    <row r="2011" spans="1:10" x14ac:dyDescent="0.35">
      <c r="A2011">
        <v>1</v>
      </c>
      <c r="B2011">
        <v>1952383069</v>
      </c>
      <c r="C2011" t="s">
        <v>351</v>
      </c>
      <c r="D2011">
        <v>2020</v>
      </c>
      <c r="E2011">
        <v>7</v>
      </c>
      <c r="F2011">
        <v>7</v>
      </c>
      <c r="G2011">
        <v>7</v>
      </c>
      <c r="H2011">
        <v>24447.5</v>
      </c>
      <c r="I2011" t="str">
        <f>INDEX(T_NPI_REF[Classification],MATCH(T_PROF[[#This Row],[npi_prof_class_Cd]],T_NPI_REF[Code],0))</f>
        <v>Obstetrics &amp; Gynecology</v>
      </c>
      <c r="J2011">
        <f>INDEX(T_NPI_REF[Specialization],MATCH(T_PROF[[#This Row],[npi_prof_class_Cd]],T_NPI_REF[Code],0))</f>
        <v>0</v>
      </c>
    </row>
    <row r="2012" spans="1:10" x14ac:dyDescent="0.35">
      <c r="A2012">
        <v>0</v>
      </c>
      <c r="B2012">
        <v>1184650657</v>
      </c>
      <c r="C2012" t="s">
        <v>351</v>
      </c>
      <c r="D2012">
        <v>2019</v>
      </c>
      <c r="E2012">
        <v>1</v>
      </c>
      <c r="F2012">
        <v>1</v>
      </c>
      <c r="G2012">
        <v>1</v>
      </c>
      <c r="H2012">
        <v>1720.75</v>
      </c>
      <c r="I2012" t="str">
        <f>INDEX(T_NPI_REF[Classification],MATCH(T_PROF[[#This Row],[npi_prof_class_Cd]],T_NPI_REF[Code],0))</f>
        <v>Obstetrics &amp; Gynecology</v>
      </c>
      <c r="J2012">
        <f>INDEX(T_NPI_REF[Specialization],MATCH(T_PROF[[#This Row],[npi_prof_class_Cd]],T_NPI_REF[Code],0))</f>
        <v>0</v>
      </c>
    </row>
    <row r="2013" spans="1:10" x14ac:dyDescent="0.35">
      <c r="A2013">
        <v>0</v>
      </c>
      <c r="B2013">
        <v>1407083769</v>
      </c>
      <c r="C2013" t="s">
        <v>351</v>
      </c>
      <c r="D2013">
        <v>2021</v>
      </c>
      <c r="E2013">
        <v>1</v>
      </c>
      <c r="F2013">
        <v>1</v>
      </c>
      <c r="G2013">
        <v>1</v>
      </c>
      <c r="H2013">
        <v>1720.75</v>
      </c>
      <c r="I2013" t="str">
        <f>INDEX(T_NPI_REF[Classification],MATCH(T_PROF[[#This Row],[npi_prof_class_Cd]],T_NPI_REF[Code],0))</f>
        <v>Obstetrics &amp; Gynecology</v>
      </c>
      <c r="J2013">
        <f>INDEX(T_NPI_REF[Specialization],MATCH(T_PROF[[#This Row],[npi_prof_class_Cd]],T_NPI_REF[Code],0))</f>
        <v>0</v>
      </c>
    </row>
    <row r="2014" spans="1:10" x14ac:dyDescent="0.35">
      <c r="A2014">
        <v>0</v>
      </c>
      <c r="B2014">
        <v>1952789000</v>
      </c>
      <c r="C2014" t="s">
        <v>357</v>
      </c>
      <c r="D2014">
        <v>2019</v>
      </c>
      <c r="E2014">
        <v>1</v>
      </c>
      <c r="F2014">
        <v>1</v>
      </c>
      <c r="G2014">
        <v>1</v>
      </c>
      <c r="H2014">
        <v>0</v>
      </c>
      <c r="I2014" t="str">
        <f>INDEX(T_NPI_REF[Classification],MATCH(T_PROF[[#This Row],[npi_prof_class_Cd]],T_NPI_REF[Code],0))</f>
        <v>Advanced Practice Midwife</v>
      </c>
      <c r="J2014">
        <f>INDEX(T_NPI_REF[Specialization],MATCH(T_PROF[[#This Row],[npi_prof_class_Cd]],T_NPI_REF[Code],0))</f>
        <v>0</v>
      </c>
    </row>
    <row r="2015" spans="1:10" x14ac:dyDescent="0.35">
      <c r="A2015">
        <v>0</v>
      </c>
      <c r="B2015">
        <v>1881853695</v>
      </c>
      <c r="C2015" t="s">
        <v>351</v>
      </c>
      <c r="D2015">
        <v>2021</v>
      </c>
      <c r="E2015">
        <v>1</v>
      </c>
      <c r="F2015">
        <v>1</v>
      </c>
      <c r="G2015">
        <v>1</v>
      </c>
      <c r="H2015">
        <v>1720.75</v>
      </c>
      <c r="I2015" t="str">
        <f>INDEX(T_NPI_REF[Classification],MATCH(T_PROF[[#This Row],[npi_prof_class_Cd]],T_NPI_REF[Code],0))</f>
        <v>Obstetrics &amp; Gynecology</v>
      </c>
      <c r="J2015">
        <f>INDEX(T_NPI_REF[Specialization],MATCH(T_PROF[[#This Row],[npi_prof_class_Cd]],T_NPI_REF[Code],0))</f>
        <v>0</v>
      </c>
    </row>
    <row r="2016" spans="1:10" x14ac:dyDescent="0.35">
      <c r="A2016">
        <v>0</v>
      </c>
      <c r="B2016">
        <v>1154776268</v>
      </c>
      <c r="C2016" t="s">
        <v>361</v>
      </c>
      <c r="D2016">
        <v>2020</v>
      </c>
      <c r="E2016">
        <v>1</v>
      </c>
      <c r="F2016">
        <v>1</v>
      </c>
      <c r="G2016">
        <v>1</v>
      </c>
      <c r="H2016">
        <v>83.88</v>
      </c>
      <c r="I2016" t="str">
        <f>INDEX(T_NPI_REF[Classification],MATCH(T_PROF[[#This Row],[npi_prof_class_Cd]],T_NPI_REF[Code],0))</f>
        <v>Family Medicine</v>
      </c>
      <c r="J2016">
        <f>INDEX(T_NPI_REF[Specialization],MATCH(T_PROF[[#This Row],[npi_prof_class_Cd]],T_NPI_REF[Code],0))</f>
        <v>0</v>
      </c>
    </row>
    <row r="2017" spans="1:10" x14ac:dyDescent="0.35">
      <c r="A2017">
        <v>1</v>
      </c>
      <c r="B2017">
        <v>1386720720</v>
      </c>
      <c r="C2017" t="s">
        <v>351</v>
      </c>
      <c r="D2017">
        <v>2019</v>
      </c>
      <c r="E2017">
        <v>8</v>
      </c>
      <c r="F2017">
        <v>8</v>
      </c>
      <c r="G2017">
        <v>8</v>
      </c>
      <c r="H2017">
        <v>14823.51</v>
      </c>
      <c r="I2017" t="str">
        <f>INDEX(T_NPI_REF[Classification],MATCH(T_PROF[[#This Row],[npi_prof_class_Cd]],T_NPI_REF[Code],0))</f>
        <v>Obstetrics &amp; Gynecology</v>
      </c>
      <c r="J2017">
        <f>INDEX(T_NPI_REF[Specialization],MATCH(T_PROF[[#This Row],[npi_prof_class_Cd]],T_NPI_REF[Code],0))</f>
        <v>0</v>
      </c>
    </row>
    <row r="2018" spans="1:10" x14ac:dyDescent="0.35">
      <c r="A2018">
        <v>1</v>
      </c>
      <c r="B2018">
        <v>1184873572</v>
      </c>
      <c r="C2018" t="s">
        <v>374</v>
      </c>
      <c r="D2018">
        <v>2020</v>
      </c>
      <c r="E2018">
        <v>7</v>
      </c>
      <c r="F2018">
        <v>7</v>
      </c>
      <c r="G2018">
        <v>7</v>
      </c>
      <c r="H2018">
        <v>12572.13</v>
      </c>
      <c r="I2018" t="str">
        <f>INDEX(T_NPI_REF[Classification],MATCH(T_PROF[[#This Row],[npi_prof_class_Cd]],T_NPI_REF[Code],0))</f>
        <v>Legal Medicine</v>
      </c>
      <c r="J2018">
        <f>INDEX(T_NPI_REF[Specialization],MATCH(T_PROF[[#This Row],[npi_prof_class_Cd]],T_NPI_REF[Code],0))</f>
        <v>0</v>
      </c>
    </row>
    <row r="2019" spans="1:10" x14ac:dyDescent="0.35">
      <c r="A2019">
        <v>0</v>
      </c>
      <c r="B2019">
        <v>1740364678</v>
      </c>
      <c r="C2019" t="s">
        <v>351</v>
      </c>
      <c r="D2019">
        <v>2021</v>
      </c>
      <c r="E2019">
        <v>1</v>
      </c>
      <c r="F2019">
        <v>1</v>
      </c>
      <c r="G2019">
        <v>1</v>
      </c>
      <c r="H2019">
        <v>1720.75</v>
      </c>
      <c r="I2019" t="str">
        <f>INDEX(T_NPI_REF[Classification],MATCH(T_PROF[[#This Row],[npi_prof_class_Cd]],T_NPI_REF[Code],0))</f>
        <v>Obstetrics &amp; Gynecology</v>
      </c>
      <c r="J2019">
        <f>INDEX(T_NPI_REF[Specialization],MATCH(T_PROF[[#This Row],[npi_prof_class_Cd]],T_NPI_REF[Code],0))</f>
        <v>0</v>
      </c>
    </row>
    <row r="2020" spans="1:10" x14ac:dyDescent="0.35">
      <c r="A2020">
        <v>1</v>
      </c>
      <c r="B2020">
        <v>1891317582</v>
      </c>
      <c r="C2020" t="s">
        <v>351</v>
      </c>
      <c r="D2020">
        <v>2021</v>
      </c>
      <c r="E2020">
        <v>6</v>
      </c>
      <c r="F2020">
        <v>6</v>
      </c>
      <c r="G2020">
        <v>6</v>
      </c>
      <c r="H2020">
        <v>11929.63</v>
      </c>
      <c r="I2020" t="str">
        <f>INDEX(T_NPI_REF[Classification],MATCH(T_PROF[[#This Row],[npi_prof_class_Cd]],T_NPI_REF[Code],0))</f>
        <v>Obstetrics &amp; Gynecology</v>
      </c>
      <c r="J2020">
        <f>INDEX(T_NPI_REF[Specialization],MATCH(T_PROF[[#This Row],[npi_prof_class_Cd]],T_NPI_REF[Code],0))</f>
        <v>0</v>
      </c>
    </row>
    <row r="2021" spans="1:10" x14ac:dyDescent="0.35">
      <c r="A2021">
        <v>1</v>
      </c>
      <c r="B2021">
        <v>1649592288</v>
      </c>
      <c r="C2021" t="s">
        <v>357</v>
      </c>
      <c r="D2021">
        <v>2021</v>
      </c>
      <c r="E2021">
        <v>3</v>
      </c>
      <c r="F2021">
        <v>3</v>
      </c>
      <c r="G2021">
        <v>2</v>
      </c>
      <c r="H2021">
        <v>5662.64</v>
      </c>
      <c r="I2021" t="str">
        <f>INDEX(T_NPI_REF[Classification],MATCH(T_PROF[[#This Row],[npi_prof_class_Cd]],T_NPI_REF[Code],0))</f>
        <v>Advanced Practice Midwife</v>
      </c>
      <c r="J2021">
        <f>INDEX(T_NPI_REF[Specialization],MATCH(T_PROF[[#This Row],[npi_prof_class_Cd]],T_NPI_REF[Code],0))</f>
        <v>0</v>
      </c>
    </row>
    <row r="2022" spans="1:10" x14ac:dyDescent="0.35">
      <c r="A2022">
        <v>0</v>
      </c>
      <c r="B2022">
        <v>1063504728</v>
      </c>
      <c r="C2022" t="s">
        <v>351</v>
      </c>
      <c r="D2022">
        <v>2021</v>
      </c>
      <c r="E2022">
        <v>1</v>
      </c>
      <c r="F2022">
        <v>1</v>
      </c>
      <c r="G2022">
        <v>1</v>
      </c>
      <c r="H2022">
        <v>203</v>
      </c>
      <c r="I2022" t="str">
        <f>INDEX(T_NPI_REF[Classification],MATCH(T_PROF[[#This Row],[npi_prof_class_Cd]],T_NPI_REF[Code],0))</f>
        <v>Obstetrics &amp; Gynecology</v>
      </c>
      <c r="J2022">
        <f>INDEX(T_NPI_REF[Specialization],MATCH(T_PROF[[#This Row],[npi_prof_class_Cd]],T_NPI_REF[Code],0))</f>
        <v>0</v>
      </c>
    </row>
    <row r="2023" spans="1:10" x14ac:dyDescent="0.35">
      <c r="A2023">
        <v>1</v>
      </c>
      <c r="B2023">
        <v>1972929362</v>
      </c>
      <c r="C2023" t="s">
        <v>351</v>
      </c>
      <c r="D2023">
        <v>2020</v>
      </c>
      <c r="E2023">
        <v>25</v>
      </c>
      <c r="F2023">
        <v>25</v>
      </c>
      <c r="G2023">
        <v>25</v>
      </c>
      <c r="H2023">
        <v>59771.69</v>
      </c>
      <c r="I2023" t="str">
        <f>INDEX(T_NPI_REF[Classification],MATCH(T_PROF[[#This Row],[npi_prof_class_Cd]],T_NPI_REF[Code],0))</f>
        <v>Obstetrics &amp; Gynecology</v>
      </c>
      <c r="J2023">
        <f>INDEX(T_NPI_REF[Specialization],MATCH(T_PROF[[#This Row],[npi_prof_class_Cd]],T_NPI_REF[Code],0))</f>
        <v>0</v>
      </c>
    </row>
    <row r="2024" spans="1:10" x14ac:dyDescent="0.35">
      <c r="A2024">
        <v>0</v>
      </c>
      <c r="B2024">
        <v>1639468275</v>
      </c>
      <c r="C2024" t="s">
        <v>351</v>
      </c>
      <c r="D2024">
        <v>2020</v>
      </c>
      <c r="E2024">
        <v>2</v>
      </c>
      <c r="F2024">
        <v>2</v>
      </c>
      <c r="G2024">
        <v>2</v>
      </c>
      <c r="H2024">
        <v>0</v>
      </c>
      <c r="I2024" t="str">
        <f>INDEX(T_NPI_REF[Classification],MATCH(T_PROF[[#This Row],[npi_prof_class_Cd]],T_NPI_REF[Code],0))</f>
        <v>Obstetrics &amp; Gynecology</v>
      </c>
      <c r="J2024">
        <f>INDEX(T_NPI_REF[Specialization],MATCH(T_PROF[[#This Row],[npi_prof_class_Cd]],T_NPI_REF[Code],0))</f>
        <v>0</v>
      </c>
    </row>
    <row r="2025" spans="1:10" x14ac:dyDescent="0.35">
      <c r="A2025">
        <v>0</v>
      </c>
      <c r="B2025">
        <v>1447255088</v>
      </c>
      <c r="C2025" t="s">
        <v>356</v>
      </c>
      <c r="D2025">
        <v>2020</v>
      </c>
      <c r="E2025">
        <v>3</v>
      </c>
      <c r="F2025">
        <v>3</v>
      </c>
      <c r="G2025">
        <v>3</v>
      </c>
      <c r="H2025">
        <v>5162.25</v>
      </c>
      <c r="I2025" t="str">
        <f>INDEX(T_NPI_REF[Classification],MATCH(T_PROF[[#This Row],[npi_prof_class_Cd]],T_NPI_REF[Code],0))</f>
        <v>Obstetrics &amp; Gynecology</v>
      </c>
      <c r="J2025" t="str">
        <f>INDEX(T_NPI_REF[Specialization],MATCH(T_PROF[[#This Row],[npi_prof_class_Cd]],T_NPI_REF[Code],0))</f>
        <v>Maternal &amp; Fetal Medicine</v>
      </c>
    </row>
    <row r="2026" spans="1:10" x14ac:dyDescent="0.35">
      <c r="A2026">
        <v>0</v>
      </c>
      <c r="B2026">
        <v>1588920235</v>
      </c>
      <c r="C2026" t="s">
        <v>351</v>
      </c>
      <c r="D2026">
        <v>2021</v>
      </c>
      <c r="E2026">
        <v>1</v>
      </c>
      <c r="F2026">
        <v>1</v>
      </c>
      <c r="G2026">
        <v>1</v>
      </c>
      <c r="H2026">
        <v>0</v>
      </c>
      <c r="I2026" t="str">
        <f>INDEX(T_NPI_REF[Classification],MATCH(T_PROF[[#This Row],[npi_prof_class_Cd]],T_NPI_REF[Code],0))</f>
        <v>Obstetrics &amp; Gynecology</v>
      </c>
      <c r="J2026">
        <f>INDEX(T_NPI_REF[Specialization],MATCH(T_PROF[[#This Row],[npi_prof_class_Cd]],T_NPI_REF[Code],0))</f>
        <v>0</v>
      </c>
    </row>
    <row r="2027" spans="1:10" x14ac:dyDescent="0.35">
      <c r="A2027">
        <v>1</v>
      </c>
      <c r="B2027">
        <v>1972929362</v>
      </c>
      <c r="C2027" t="s">
        <v>351</v>
      </c>
      <c r="D2027">
        <v>2019</v>
      </c>
      <c r="E2027">
        <v>33</v>
      </c>
      <c r="F2027">
        <v>33</v>
      </c>
      <c r="G2027">
        <v>33</v>
      </c>
      <c r="H2027">
        <v>78330.8</v>
      </c>
      <c r="I2027" t="str">
        <f>INDEX(T_NPI_REF[Classification],MATCH(T_PROF[[#This Row],[npi_prof_class_Cd]],T_NPI_REF[Code],0))</f>
        <v>Obstetrics &amp; Gynecology</v>
      </c>
      <c r="J2027">
        <f>INDEX(T_NPI_REF[Specialization],MATCH(T_PROF[[#This Row],[npi_prof_class_Cd]],T_NPI_REF[Code],0))</f>
        <v>0</v>
      </c>
    </row>
    <row r="2028" spans="1:10" x14ac:dyDescent="0.35">
      <c r="A2028">
        <v>0</v>
      </c>
      <c r="B2028">
        <v>1346206984</v>
      </c>
      <c r="C2028" t="s">
        <v>351</v>
      </c>
      <c r="D2028">
        <v>2021</v>
      </c>
      <c r="E2028">
        <v>1</v>
      </c>
      <c r="F2028">
        <v>1</v>
      </c>
      <c r="G2028">
        <v>1</v>
      </c>
      <c r="H2028">
        <v>0</v>
      </c>
      <c r="I2028" t="str">
        <f>INDEX(T_NPI_REF[Classification],MATCH(T_PROF[[#This Row],[npi_prof_class_Cd]],T_NPI_REF[Code],0))</f>
        <v>Obstetrics &amp; Gynecology</v>
      </c>
      <c r="J2028">
        <f>INDEX(T_NPI_REF[Specialization],MATCH(T_PROF[[#This Row],[npi_prof_class_Cd]],T_NPI_REF[Code],0))</f>
        <v>0</v>
      </c>
    </row>
    <row r="2029" spans="1:10" x14ac:dyDescent="0.35">
      <c r="A2029">
        <v>0</v>
      </c>
      <c r="B2029">
        <v>1659616480</v>
      </c>
      <c r="C2029" t="s">
        <v>367</v>
      </c>
      <c r="D2029">
        <v>2021</v>
      </c>
      <c r="E2029">
        <v>2</v>
      </c>
      <c r="F2029">
        <v>2</v>
      </c>
      <c r="G2029">
        <v>2</v>
      </c>
      <c r="H2029">
        <v>1462.64</v>
      </c>
      <c r="I2029" t="str">
        <f>INDEX(T_NPI_REF[Classification],MATCH(T_PROF[[#This Row],[npi_prof_class_Cd]],T_NPI_REF[Code],0))</f>
        <v>Midwife</v>
      </c>
      <c r="J2029">
        <f>INDEX(T_NPI_REF[Specialization],MATCH(T_PROF[[#This Row],[npi_prof_class_Cd]],T_NPI_REF[Code],0))</f>
        <v>0</v>
      </c>
    </row>
    <row r="2030" spans="1:10" x14ac:dyDescent="0.35">
      <c r="A2030">
        <v>1</v>
      </c>
      <c r="B2030">
        <v>1457582124</v>
      </c>
      <c r="C2030" t="s">
        <v>351</v>
      </c>
      <c r="D2030">
        <v>2019</v>
      </c>
      <c r="E2030">
        <v>15</v>
      </c>
      <c r="F2030">
        <v>15</v>
      </c>
      <c r="G2030">
        <v>14</v>
      </c>
      <c r="H2030">
        <v>26682.080000000002</v>
      </c>
      <c r="I2030" t="str">
        <f>INDEX(T_NPI_REF[Classification],MATCH(T_PROF[[#This Row],[npi_prof_class_Cd]],T_NPI_REF[Code],0))</f>
        <v>Obstetrics &amp; Gynecology</v>
      </c>
      <c r="J2030">
        <f>INDEX(T_NPI_REF[Specialization],MATCH(T_PROF[[#This Row],[npi_prof_class_Cd]],T_NPI_REF[Code],0))</f>
        <v>0</v>
      </c>
    </row>
    <row r="2031" spans="1:10" x14ac:dyDescent="0.35">
      <c r="A2031">
        <v>0</v>
      </c>
      <c r="B2031">
        <v>1366413916</v>
      </c>
      <c r="C2031" t="s">
        <v>351</v>
      </c>
      <c r="D2031">
        <v>2020</v>
      </c>
      <c r="E2031">
        <v>2</v>
      </c>
      <c r="F2031">
        <v>2</v>
      </c>
      <c r="G2031">
        <v>2</v>
      </c>
      <c r="H2031">
        <v>3441.5</v>
      </c>
      <c r="I2031" t="str">
        <f>INDEX(T_NPI_REF[Classification],MATCH(T_PROF[[#This Row],[npi_prof_class_Cd]],T_NPI_REF[Code],0))</f>
        <v>Obstetrics &amp; Gynecology</v>
      </c>
      <c r="J2031">
        <f>INDEX(T_NPI_REF[Specialization],MATCH(T_PROF[[#This Row],[npi_prof_class_Cd]],T_NPI_REF[Code],0))</f>
        <v>0</v>
      </c>
    </row>
    <row r="2032" spans="1:10" x14ac:dyDescent="0.35">
      <c r="A2032">
        <v>1</v>
      </c>
      <c r="B2032">
        <v>1932180247</v>
      </c>
      <c r="C2032" t="s">
        <v>351</v>
      </c>
      <c r="D2032">
        <v>2021</v>
      </c>
      <c r="E2032">
        <v>8</v>
      </c>
      <c r="F2032">
        <v>8</v>
      </c>
      <c r="G2032">
        <v>8</v>
      </c>
      <c r="H2032">
        <v>21337.4</v>
      </c>
      <c r="I2032" t="str">
        <f>INDEX(T_NPI_REF[Classification],MATCH(T_PROF[[#This Row],[npi_prof_class_Cd]],T_NPI_REF[Code],0))</f>
        <v>Obstetrics &amp; Gynecology</v>
      </c>
      <c r="J2032">
        <f>INDEX(T_NPI_REF[Specialization],MATCH(T_PROF[[#This Row],[npi_prof_class_Cd]],T_NPI_REF[Code],0))</f>
        <v>0</v>
      </c>
    </row>
    <row r="2033" spans="1:10" x14ac:dyDescent="0.35">
      <c r="A2033">
        <v>0</v>
      </c>
      <c r="B2033">
        <v>1922017433</v>
      </c>
      <c r="C2033" t="s">
        <v>351</v>
      </c>
      <c r="D2033">
        <v>2020</v>
      </c>
      <c r="E2033">
        <v>1</v>
      </c>
      <c r="F2033">
        <v>1</v>
      </c>
      <c r="G2033">
        <v>1</v>
      </c>
      <c r="H2033">
        <v>22.41</v>
      </c>
      <c r="I2033" t="str">
        <f>INDEX(T_NPI_REF[Classification],MATCH(T_PROF[[#This Row],[npi_prof_class_Cd]],T_NPI_REF[Code],0))</f>
        <v>Obstetrics &amp; Gynecology</v>
      </c>
      <c r="J2033">
        <f>INDEX(T_NPI_REF[Specialization],MATCH(T_PROF[[#This Row],[npi_prof_class_Cd]],T_NPI_REF[Code],0))</f>
        <v>0</v>
      </c>
    </row>
    <row r="2034" spans="1:10" x14ac:dyDescent="0.35">
      <c r="A2034">
        <v>0</v>
      </c>
      <c r="B2034">
        <v>1114125903</v>
      </c>
      <c r="C2034" t="s">
        <v>351</v>
      </c>
      <c r="D2034">
        <v>2021</v>
      </c>
      <c r="E2034">
        <v>1</v>
      </c>
      <c r="F2034">
        <v>1</v>
      </c>
      <c r="G2034">
        <v>1</v>
      </c>
      <c r="H2034">
        <v>1720.75</v>
      </c>
      <c r="I2034" t="str">
        <f>INDEX(T_NPI_REF[Classification],MATCH(T_PROF[[#This Row],[npi_prof_class_Cd]],T_NPI_REF[Code],0))</f>
        <v>Obstetrics &amp; Gynecology</v>
      </c>
      <c r="J2034">
        <f>INDEX(T_NPI_REF[Specialization],MATCH(T_PROF[[#This Row],[npi_prof_class_Cd]],T_NPI_REF[Code],0))</f>
        <v>0</v>
      </c>
    </row>
    <row r="2035" spans="1:10" x14ac:dyDescent="0.35">
      <c r="A2035">
        <v>0</v>
      </c>
      <c r="B2035">
        <v>1689641995</v>
      </c>
      <c r="C2035" t="s">
        <v>351</v>
      </c>
      <c r="D2035">
        <v>2020</v>
      </c>
      <c r="E2035">
        <v>1</v>
      </c>
      <c r="F2035">
        <v>1</v>
      </c>
      <c r="G2035">
        <v>1</v>
      </c>
      <c r="H2035">
        <v>1720.75</v>
      </c>
      <c r="I2035" t="str">
        <f>INDEX(T_NPI_REF[Classification],MATCH(T_PROF[[#This Row],[npi_prof_class_Cd]],T_NPI_REF[Code],0))</f>
        <v>Obstetrics &amp; Gynecology</v>
      </c>
      <c r="J2035">
        <f>INDEX(T_NPI_REF[Specialization],MATCH(T_PROF[[#This Row],[npi_prof_class_Cd]],T_NPI_REF[Code],0))</f>
        <v>0</v>
      </c>
    </row>
    <row r="2036" spans="1:10" x14ac:dyDescent="0.35">
      <c r="A2036">
        <v>1</v>
      </c>
      <c r="B2036">
        <v>1265760318</v>
      </c>
      <c r="C2036" t="s">
        <v>351</v>
      </c>
      <c r="D2036">
        <v>2020</v>
      </c>
      <c r="E2036">
        <v>16</v>
      </c>
      <c r="F2036">
        <v>16</v>
      </c>
      <c r="G2036">
        <v>16</v>
      </c>
      <c r="H2036">
        <v>23262.67</v>
      </c>
      <c r="I2036" t="str">
        <f>INDEX(T_NPI_REF[Classification],MATCH(T_PROF[[#This Row],[npi_prof_class_Cd]],T_NPI_REF[Code],0))</f>
        <v>Obstetrics &amp; Gynecology</v>
      </c>
      <c r="J2036">
        <f>INDEX(T_NPI_REF[Specialization],MATCH(T_PROF[[#This Row],[npi_prof_class_Cd]],T_NPI_REF[Code],0))</f>
        <v>0</v>
      </c>
    </row>
    <row r="2037" spans="1:10" x14ac:dyDescent="0.35">
      <c r="A2037">
        <v>0</v>
      </c>
      <c r="B2037">
        <v>1942576459</v>
      </c>
      <c r="C2037" t="s">
        <v>351</v>
      </c>
      <c r="D2037">
        <v>2021</v>
      </c>
      <c r="E2037">
        <v>1</v>
      </c>
      <c r="F2037">
        <v>1</v>
      </c>
      <c r="G2037">
        <v>1</v>
      </c>
      <c r="H2037">
        <v>1720.75</v>
      </c>
      <c r="I2037" t="str">
        <f>INDEX(T_NPI_REF[Classification],MATCH(T_PROF[[#This Row],[npi_prof_class_Cd]],T_NPI_REF[Code],0))</f>
        <v>Obstetrics &amp; Gynecology</v>
      </c>
      <c r="J2037">
        <f>INDEX(T_NPI_REF[Specialization],MATCH(T_PROF[[#This Row],[npi_prof_class_Cd]],T_NPI_REF[Code],0))</f>
        <v>0</v>
      </c>
    </row>
    <row r="2038" spans="1:10" x14ac:dyDescent="0.35">
      <c r="A2038">
        <v>0</v>
      </c>
      <c r="B2038">
        <v>1922270925</v>
      </c>
      <c r="C2038" t="s">
        <v>351</v>
      </c>
      <c r="D2038">
        <v>2020</v>
      </c>
      <c r="E2038">
        <v>17</v>
      </c>
      <c r="F2038">
        <v>17</v>
      </c>
      <c r="G2038">
        <v>17</v>
      </c>
      <c r="H2038">
        <v>29252.75</v>
      </c>
      <c r="I2038" t="str">
        <f>INDEX(T_NPI_REF[Classification],MATCH(T_PROF[[#This Row],[npi_prof_class_Cd]],T_NPI_REF[Code],0))</f>
        <v>Obstetrics &amp; Gynecology</v>
      </c>
      <c r="J2038">
        <f>INDEX(T_NPI_REF[Specialization],MATCH(T_PROF[[#This Row],[npi_prof_class_Cd]],T_NPI_REF[Code],0))</f>
        <v>0</v>
      </c>
    </row>
    <row r="2039" spans="1:10" x14ac:dyDescent="0.35">
      <c r="A2039">
        <v>0</v>
      </c>
      <c r="B2039">
        <v>1689872749</v>
      </c>
      <c r="C2039" t="s">
        <v>351</v>
      </c>
      <c r="D2039">
        <v>2019</v>
      </c>
      <c r="E2039">
        <v>1</v>
      </c>
      <c r="F2039">
        <v>1</v>
      </c>
      <c r="G2039">
        <v>1</v>
      </c>
      <c r="H2039">
        <v>0</v>
      </c>
      <c r="I2039" t="str">
        <f>INDEX(T_NPI_REF[Classification],MATCH(T_PROF[[#This Row],[npi_prof_class_Cd]],T_NPI_REF[Code],0))</f>
        <v>Obstetrics &amp; Gynecology</v>
      </c>
      <c r="J2039">
        <f>INDEX(T_NPI_REF[Specialization],MATCH(T_PROF[[#This Row],[npi_prof_class_Cd]],T_NPI_REF[Code],0))</f>
        <v>0</v>
      </c>
    </row>
    <row r="2040" spans="1:10" x14ac:dyDescent="0.35">
      <c r="A2040">
        <v>1</v>
      </c>
      <c r="B2040">
        <v>1316924913</v>
      </c>
      <c r="C2040" t="s">
        <v>380</v>
      </c>
      <c r="D2040">
        <v>2019</v>
      </c>
      <c r="E2040">
        <v>29</v>
      </c>
      <c r="F2040">
        <v>29</v>
      </c>
      <c r="G2040">
        <v>29</v>
      </c>
      <c r="H2040">
        <v>58268.2</v>
      </c>
      <c r="I2040" t="str">
        <f>INDEX(T_NPI_REF[Classification],MATCH(T_PROF[[#This Row],[npi_prof_class_Cd]],T_NPI_REF[Code],0))</f>
        <v>General Acute Care Hospital</v>
      </c>
      <c r="J2040" t="str">
        <f>INDEX(T_NPI_REF[Specialization],MATCH(T_PROF[[#This Row],[npi_prof_class_Cd]],T_NPI_REF[Code],0))</f>
        <v>Rural</v>
      </c>
    </row>
    <row r="2041" spans="1:10" x14ac:dyDescent="0.35">
      <c r="A2041">
        <v>1</v>
      </c>
      <c r="B2041">
        <v>1467586792</v>
      </c>
      <c r="C2041" t="s">
        <v>351</v>
      </c>
      <c r="D2041">
        <v>2019</v>
      </c>
      <c r="E2041">
        <v>1266</v>
      </c>
      <c r="F2041">
        <v>1266</v>
      </c>
      <c r="G2041">
        <v>1266</v>
      </c>
      <c r="H2041">
        <v>3618154.3</v>
      </c>
      <c r="I2041" t="str">
        <f>INDEX(T_NPI_REF[Classification],MATCH(T_PROF[[#This Row],[npi_prof_class_Cd]],T_NPI_REF[Code],0))</f>
        <v>Obstetrics &amp; Gynecology</v>
      </c>
      <c r="J2041">
        <f>INDEX(T_NPI_REF[Specialization],MATCH(T_PROF[[#This Row],[npi_prof_class_Cd]],T_NPI_REF[Code],0))</f>
        <v>0</v>
      </c>
    </row>
    <row r="2042" spans="1:10" x14ac:dyDescent="0.35">
      <c r="A2042">
        <v>1</v>
      </c>
      <c r="B2042">
        <v>1457395766</v>
      </c>
      <c r="C2042" t="s">
        <v>353</v>
      </c>
      <c r="D2042">
        <v>2021</v>
      </c>
      <c r="E2042">
        <v>254</v>
      </c>
      <c r="F2042">
        <v>254</v>
      </c>
      <c r="G2042">
        <v>253</v>
      </c>
      <c r="H2042">
        <v>436069.85</v>
      </c>
      <c r="I2042" t="str">
        <f>INDEX(T_NPI_REF[Classification],MATCH(T_PROF[[#This Row],[npi_prof_class_Cd]],T_NPI_REF[Code],0))</f>
        <v>General Acute Care Hospital</v>
      </c>
      <c r="J2042">
        <f>INDEX(T_NPI_REF[Specialization],MATCH(T_PROF[[#This Row],[npi_prof_class_Cd]],T_NPI_REF[Code],0))</f>
        <v>0</v>
      </c>
    </row>
    <row r="2043" spans="1:10" x14ac:dyDescent="0.35">
      <c r="A2043">
        <v>0</v>
      </c>
      <c r="B2043">
        <v>1104809235</v>
      </c>
      <c r="C2043" t="s">
        <v>351</v>
      </c>
      <c r="D2043">
        <v>2020</v>
      </c>
      <c r="E2043">
        <v>1</v>
      </c>
      <c r="F2043">
        <v>1</v>
      </c>
      <c r="G2043">
        <v>1</v>
      </c>
      <c r="H2043">
        <v>1720.75</v>
      </c>
      <c r="I2043" t="str">
        <f>INDEX(T_NPI_REF[Classification],MATCH(T_PROF[[#This Row],[npi_prof_class_Cd]],T_NPI_REF[Code],0))</f>
        <v>Obstetrics &amp; Gynecology</v>
      </c>
      <c r="J2043">
        <f>INDEX(T_NPI_REF[Specialization],MATCH(T_PROF[[#This Row],[npi_prof_class_Cd]],T_NPI_REF[Code],0))</f>
        <v>0</v>
      </c>
    </row>
    <row r="2044" spans="1:10" x14ac:dyDescent="0.35">
      <c r="A2044">
        <v>1</v>
      </c>
      <c r="B2044">
        <v>1477889764</v>
      </c>
      <c r="C2044" t="s">
        <v>351</v>
      </c>
      <c r="D2044">
        <v>2020</v>
      </c>
      <c r="E2044">
        <v>4</v>
      </c>
      <c r="F2044">
        <v>4</v>
      </c>
      <c r="G2044">
        <v>4</v>
      </c>
      <c r="H2044">
        <v>12752</v>
      </c>
      <c r="I2044" t="str">
        <f>INDEX(T_NPI_REF[Classification],MATCH(T_PROF[[#This Row],[npi_prof_class_Cd]],T_NPI_REF[Code],0))</f>
        <v>Obstetrics &amp; Gynecology</v>
      </c>
      <c r="J2044">
        <f>INDEX(T_NPI_REF[Specialization],MATCH(T_PROF[[#This Row],[npi_prof_class_Cd]],T_NPI_REF[Code],0))</f>
        <v>0</v>
      </c>
    </row>
    <row r="2045" spans="1:10" x14ac:dyDescent="0.35">
      <c r="A2045">
        <v>1</v>
      </c>
      <c r="B2045">
        <v>1962652685</v>
      </c>
      <c r="C2045" t="s">
        <v>376</v>
      </c>
      <c r="D2045">
        <v>2021</v>
      </c>
      <c r="E2045">
        <v>4</v>
      </c>
      <c r="F2045">
        <v>4</v>
      </c>
      <c r="G2045">
        <v>4</v>
      </c>
      <c r="H2045">
        <v>7600.71</v>
      </c>
      <c r="I2045" t="str">
        <f>INDEX(T_NPI_REF[Classification],MATCH(T_PROF[[#This Row],[npi_prof_class_Cd]],T_NPI_REF[Code],0))</f>
        <v>Surgery</v>
      </c>
      <c r="J2045">
        <f>INDEX(T_NPI_REF[Specialization],MATCH(T_PROF[[#This Row],[npi_prof_class_Cd]],T_NPI_REF[Code],0))</f>
        <v>0</v>
      </c>
    </row>
    <row r="2046" spans="1:10" x14ac:dyDescent="0.35">
      <c r="A2046">
        <v>0</v>
      </c>
      <c r="B2046">
        <v>1306289376</v>
      </c>
      <c r="C2046" t="s">
        <v>351</v>
      </c>
      <c r="D2046">
        <v>2020</v>
      </c>
      <c r="E2046">
        <v>1</v>
      </c>
      <c r="F2046">
        <v>1</v>
      </c>
      <c r="G2046">
        <v>1</v>
      </c>
      <c r="H2046">
        <v>0</v>
      </c>
      <c r="I2046" t="str">
        <f>INDEX(T_NPI_REF[Classification],MATCH(T_PROF[[#This Row],[npi_prof_class_Cd]],T_NPI_REF[Code],0))</f>
        <v>Obstetrics &amp; Gynecology</v>
      </c>
      <c r="J2046">
        <f>INDEX(T_NPI_REF[Specialization],MATCH(T_PROF[[#This Row],[npi_prof_class_Cd]],T_NPI_REF[Code],0))</f>
        <v>0</v>
      </c>
    </row>
    <row r="2047" spans="1:10" x14ac:dyDescent="0.35">
      <c r="A2047">
        <v>1</v>
      </c>
      <c r="B2047">
        <v>1164422838</v>
      </c>
      <c r="C2047" t="s">
        <v>351</v>
      </c>
      <c r="D2047">
        <v>2019</v>
      </c>
      <c r="E2047">
        <v>12</v>
      </c>
      <c r="F2047">
        <v>12</v>
      </c>
      <c r="G2047">
        <v>12</v>
      </c>
      <c r="H2047">
        <v>37600</v>
      </c>
      <c r="I2047" t="str">
        <f>INDEX(T_NPI_REF[Classification],MATCH(T_PROF[[#This Row],[npi_prof_class_Cd]],T_NPI_REF[Code],0))</f>
        <v>Obstetrics &amp; Gynecology</v>
      </c>
      <c r="J2047">
        <f>INDEX(T_NPI_REF[Specialization],MATCH(T_PROF[[#This Row],[npi_prof_class_Cd]],T_NPI_REF[Code],0))</f>
        <v>0</v>
      </c>
    </row>
    <row r="2048" spans="1:10" x14ac:dyDescent="0.35">
      <c r="A2048">
        <v>1</v>
      </c>
      <c r="B2048">
        <v>1932143427</v>
      </c>
      <c r="C2048" t="s">
        <v>361</v>
      </c>
      <c r="D2048">
        <v>2021</v>
      </c>
      <c r="E2048">
        <v>1</v>
      </c>
      <c r="F2048">
        <v>1</v>
      </c>
      <c r="G2048">
        <v>1</v>
      </c>
      <c r="H2048">
        <v>0</v>
      </c>
      <c r="I2048" t="str">
        <f>INDEX(T_NPI_REF[Classification],MATCH(T_PROF[[#This Row],[npi_prof_class_Cd]],T_NPI_REF[Code],0))</f>
        <v>Family Medicine</v>
      </c>
      <c r="J2048">
        <f>INDEX(T_NPI_REF[Specialization],MATCH(T_PROF[[#This Row],[npi_prof_class_Cd]],T_NPI_REF[Code],0))</f>
        <v>0</v>
      </c>
    </row>
    <row r="2049" spans="1:10" x14ac:dyDescent="0.35">
      <c r="A2049">
        <v>1</v>
      </c>
      <c r="B2049">
        <v>1982659256</v>
      </c>
      <c r="C2049" t="s">
        <v>351</v>
      </c>
      <c r="D2049">
        <v>2019</v>
      </c>
      <c r="E2049">
        <v>4</v>
      </c>
      <c r="F2049">
        <v>4</v>
      </c>
      <c r="G2049">
        <v>4</v>
      </c>
      <c r="H2049">
        <v>6562.14</v>
      </c>
      <c r="I2049" t="str">
        <f>INDEX(T_NPI_REF[Classification],MATCH(T_PROF[[#This Row],[npi_prof_class_Cd]],T_NPI_REF[Code],0))</f>
        <v>Obstetrics &amp; Gynecology</v>
      </c>
      <c r="J2049">
        <f>INDEX(T_NPI_REF[Specialization],MATCH(T_PROF[[#This Row],[npi_prof_class_Cd]],T_NPI_REF[Code],0))</f>
        <v>0</v>
      </c>
    </row>
    <row r="2050" spans="1:10" x14ac:dyDescent="0.35">
      <c r="A2050">
        <v>1</v>
      </c>
      <c r="B2050">
        <v>1326078916</v>
      </c>
      <c r="C2050" t="s">
        <v>351</v>
      </c>
      <c r="D2050">
        <v>2021</v>
      </c>
      <c r="E2050">
        <v>19</v>
      </c>
      <c r="F2050">
        <v>19</v>
      </c>
      <c r="G2050">
        <v>19</v>
      </c>
      <c r="H2050">
        <v>38184.68</v>
      </c>
      <c r="I2050" t="str">
        <f>INDEX(T_NPI_REF[Classification],MATCH(T_PROF[[#This Row],[npi_prof_class_Cd]],T_NPI_REF[Code],0))</f>
        <v>Obstetrics &amp; Gynecology</v>
      </c>
      <c r="J2050">
        <f>INDEX(T_NPI_REF[Specialization],MATCH(T_PROF[[#This Row],[npi_prof_class_Cd]],T_NPI_REF[Code],0))</f>
        <v>0</v>
      </c>
    </row>
    <row r="2051" spans="1:10" x14ac:dyDescent="0.35">
      <c r="A2051">
        <v>1</v>
      </c>
      <c r="B2051">
        <v>1619307022</v>
      </c>
      <c r="C2051" t="s">
        <v>363</v>
      </c>
      <c r="D2051">
        <v>2021</v>
      </c>
      <c r="E2051">
        <v>5</v>
      </c>
      <c r="F2051">
        <v>5</v>
      </c>
      <c r="G2051">
        <v>5</v>
      </c>
      <c r="H2051">
        <v>7913.86</v>
      </c>
      <c r="I2051" t="str">
        <f>INDEX(T_NPI_REF[Classification],MATCH(T_PROF[[#This Row],[npi_prof_class_Cd]],T_NPI_REF[Code],0))</f>
        <v>Clinic/Center</v>
      </c>
      <c r="J2051" t="str">
        <f>INDEX(T_NPI_REF[Specialization],MATCH(T_PROF[[#This Row],[npi_prof_class_Cd]],T_NPI_REF[Code],0))</f>
        <v>Federally Qualified Health Center (FQHC)</v>
      </c>
    </row>
    <row r="2052" spans="1:10" x14ac:dyDescent="0.35">
      <c r="A2052">
        <v>1</v>
      </c>
      <c r="B2052">
        <v>1245257815</v>
      </c>
      <c r="C2052" t="s">
        <v>351</v>
      </c>
      <c r="D2052">
        <v>2019</v>
      </c>
      <c r="E2052">
        <v>10</v>
      </c>
      <c r="F2052">
        <v>10</v>
      </c>
      <c r="G2052">
        <v>10</v>
      </c>
      <c r="H2052">
        <v>26889.439999999999</v>
      </c>
      <c r="I2052" t="str">
        <f>INDEX(T_NPI_REF[Classification],MATCH(T_PROF[[#This Row],[npi_prof_class_Cd]],T_NPI_REF[Code],0))</f>
        <v>Obstetrics &amp; Gynecology</v>
      </c>
      <c r="J2052">
        <f>INDEX(T_NPI_REF[Specialization],MATCH(T_PROF[[#This Row],[npi_prof_class_Cd]],T_NPI_REF[Code],0))</f>
        <v>0</v>
      </c>
    </row>
    <row r="2053" spans="1:10" x14ac:dyDescent="0.35">
      <c r="A2053">
        <v>1</v>
      </c>
      <c r="B2053">
        <v>1801159033</v>
      </c>
      <c r="C2053" t="s">
        <v>351</v>
      </c>
      <c r="D2053">
        <v>2021</v>
      </c>
      <c r="E2053">
        <v>8</v>
      </c>
      <c r="F2053">
        <v>8</v>
      </c>
      <c r="G2053">
        <v>8</v>
      </c>
      <c r="H2053">
        <v>25600</v>
      </c>
      <c r="I2053" t="str">
        <f>INDEX(T_NPI_REF[Classification],MATCH(T_PROF[[#This Row],[npi_prof_class_Cd]],T_NPI_REF[Code],0))</f>
        <v>Obstetrics &amp; Gynecology</v>
      </c>
      <c r="J2053">
        <f>INDEX(T_NPI_REF[Specialization],MATCH(T_PROF[[#This Row],[npi_prof_class_Cd]],T_NPI_REF[Code],0))</f>
        <v>0</v>
      </c>
    </row>
    <row r="2054" spans="1:10" x14ac:dyDescent="0.35">
      <c r="A2054">
        <v>1</v>
      </c>
      <c r="B2054">
        <v>1760689590</v>
      </c>
      <c r="C2054" t="s">
        <v>351</v>
      </c>
      <c r="D2054">
        <v>2019</v>
      </c>
      <c r="E2054">
        <v>7</v>
      </c>
      <c r="F2054">
        <v>7</v>
      </c>
      <c r="G2054">
        <v>7</v>
      </c>
      <c r="H2054">
        <v>24500</v>
      </c>
      <c r="I2054" t="str">
        <f>INDEX(T_NPI_REF[Classification],MATCH(T_PROF[[#This Row],[npi_prof_class_Cd]],T_NPI_REF[Code],0))</f>
        <v>Obstetrics &amp; Gynecology</v>
      </c>
      <c r="J2054">
        <f>INDEX(T_NPI_REF[Specialization],MATCH(T_PROF[[#This Row],[npi_prof_class_Cd]],T_NPI_REF[Code],0))</f>
        <v>0</v>
      </c>
    </row>
    <row r="2055" spans="1:10" x14ac:dyDescent="0.35">
      <c r="A2055">
        <v>0</v>
      </c>
      <c r="B2055">
        <v>1649354036</v>
      </c>
      <c r="C2055" t="s">
        <v>352</v>
      </c>
      <c r="D2055">
        <v>2020</v>
      </c>
      <c r="E2055">
        <v>1</v>
      </c>
      <c r="F2055">
        <v>1</v>
      </c>
      <c r="G2055">
        <v>1</v>
      </c>
      <c r="H2055">
        <v>1720.75</v>
      </c>
      <c r="I2055" t="str">
        <f>INDEX(T_NPI_REF[Classification],MATCH(T_PROF[[#This Row],[npi_prof_class_Cd]],T_NPI_REF[Code],0))</f>
        <v>Specialist</v>
      </c>
      <c r="J2055">
        <f>INDEX(T_NPI_REF[Specialization],MATCH(T_PROF[[#This Row],[npi_prof_class_Cd]],T_NPI_REF[Code],0))</f>
        <v>0</v>
      </c>
    </row>
    <row r="2056" spans="1:10" x14ac:dyDescent="0.35">
      <c r="A2056">
        <v>1</v>
      </c>
      <c r="B2056">
        <v>1578865192</v>
      </c>
      <c r="C2056" t="s">
        <v>351</v>
      </c>
      <c r="D2056">
        <v>2019</v>
      </c>
      <c r="E2056">
        <v>11</v>
      </c>
      <c r="F2056">
        <v>11</v>
      </c>
      <c r="G2056">
        <v>11</v>
      </c>
      <c r="H2056">
        <v>34406.699999999997</v>
      </c>
      <c r="I2056" t="str">
        <f>INDEX(T_NPI_REF[Classification],MATCH(T_PROF[[#This Row],[npi_prof_class_Cd]],T_NPI_REF[Code],0))</f>
        <v>Obstetrics &amp; Gynecology</v>
      </c>
      <c r="J2056">
        <f>INDEX(T_NPI_REF[Specialization],MATCH(T_PROF[[#This Row],[npi_prof_class_Cd]],T_NPI_REF[Code],0))</f>
        <v>0</v>
      </c>
    </row>
    <row r="2057" spans="1:10" x14ac:dyDescent="0.35">
      <c r="A2057">
        <v>1</v>
      </c>
      <c r="B2057">
        <v>1043262827</v>
      </c>
      <c r="C2057" t="s">
        <v>351</v>
      </c>
      <c r="D2057">
        <v>2019</v>
      </c>
      <c r="E2057">
        <v>2</v>
      </c>
      <c r="F2057">
        <v>2</v>
      </c>
      <c r="G2057">
        <v>2</v>
      </c>
      <c r="H2057">
        <v>4057.54</v>
      </c>
      <c r="I2057" t="str">
        <f>INDEX(T_NPI_REF[Classification],MATCH(T_PROF[[#This Row],[npi_prof_class_Cd]],T_NPI_REF[Code],0))</f>
        <v>Obstetrics &amp; Gynecology</v>
      </c>
      <c r="J2057">
        <f>INDEX(T_NPI_REF[Specialization],MATCH(T_PROF[[#This Row],[npi_prof_class_Cd]],T_NPI_REF[Code],0))</f>
        <v>0</v>
      </c>
    </row>
    <row r="2058" spans="1:10" x14ac:dyDescent="0.35">
      <c r="A2058">
        <v>0</v>
      </c>
      <c r="B2058">
        <v>1518916196</v>
      </c>
      <c r="C2058" t="s">
        <v>351</v>
      </c>
      <c r="D2058">
        <v>2019</v>
      </c>
      <c r="E2058">
        <v>1</v>
      </c>
      <c r="F2058">
        <v>1</v>
      </c>
      <c r="G2058">
        <v>1</v>
      </c>
      <c r="H2058">
        <v>1720.75</v>
      </c>
      <c r="I2058" t="str">
        <f>INDEX(T_NPI_REF[Classification],MATCH(T_PROF[[#This Row],[npi_prof_class_Cd]],T_NPI_REF[Code],0))</f>
        <v>Obstetrics &amp; Gynecology</v>
      </c>
      <c r="J2058">
        <f>INDEX(T_NPI_REF[Specialization],MATCH(T_PROF[[#This Row],[npi_prof_class_Cd]],T_NPI_REF[Code],0))</f>
        <v>0</v>
      </c>
    </row>
    <row r="2059" spans="1:10" x14ac:dyDescent="0.35">
      <c r="A2059">
        <v>0</v>
      </c>
      <c r="B2059">
        <v>1417904335</v>
      </c>
      <c r="C2059" t="s">
        <v>358</v>
      </c>
      <c r="D2059">
        <v>2020</v>
      </c>
      <c r="E2059">
        <v>2</v>
      </c>
      <c r="F2059">
        <v>2</v>
      </c>
      <c r="G2059">
        <v>2</v>
      </c>
      <c r="H2059">
        <v>0</v>
      </c>
      <c r="I2059" t="str">
        <f>INDEX(T_NPI_REF[Classification],MATCH(T_PROF[[#This Row],[npi_prof_class_Cd]],T_NPI_REF[Code],0))</f>
        <v>Obstetrics &amp; Gynecology</v>
      </c>
      <c r="J2059" t="str">
        <f>INDEX(T_NPI_REF[Specialization],MATCH(T_PROF[[#This Row],[npi_prof_class_Cd]],T_NPI_REF[Code],0))</f>
        <v>Gynecology</v>
      </c>
    </row>
    <row r="2060" spans="1:10" x14ac:dyDescent="0.35">
      <c r="A2060">
        <v>1</v>
      </c>
      <c r="B2060">
        <v>1265725709</v>
      </c>
      <c r="C2060" t="s">
        <v>351</v>
      </c>
      <c r="D2060">
        <v>2019</v>
      </c>
      <c r="E2060">
        <v>1</v>
      </c>
      <c r="F2060">
        <v>1</v>
      </c>
      <c r="G2060">
        <v>1</v>
      </c>
      <c r="H2060">
        <v>3200</v>
      </c>
      <c r="I2060" t="str">
        <f>INDEX(T_NPI_REF[Classification],MATCH(T_PROF[[#This Row],[npi_prof_class_Cd]],T_NPI_REF[Code],0))</f>
        <v>Obstetrics &amp; Gynecology</v>
      </c>
      <c r="J2060">
        <f>INDEX(T_NPI_REF[Specialization],MATCH(T_PROF[[#This Row],[npi_prof_class_Cd]],T_NPI_REF[Code],0))</f>
        <v>0</v>
      </c>
    </row>
    <row r="2061" spans="1:10" x14ac:dyDescent="0.35">
      <c r="A2061">
        <v>1</v>
      </c>
      <c r="B2061">
        <v>1245365196</v>
      </c>
      <c r="C2061" t="s">
        <v>353</v>
      </c>
      <c r="D2061">
        <v>2021</v>
      </c>
      <c r="E2061">
        <v>142</v>
      </c>
      <c r="F2061">
        <v>142</v>
      </c>
      <c r="G2061">
        <v>142</v>
      </c>
      <c r="H2061">
        <v>237269.06</v>
      </c>
      <c r="I2061" t="str">
        <f>INDEX(T_NPI_REF[Classification],MATCH(T_PROF[[#This Row],[npi_prof_class_Cd]],T_NPI_REF[Code],0))</f>
        <v>General Acute Care Hospital</v>
      </c>
      <c r="J2061">
        <f>INDEX(T_NPI_REF[Specialization],MATCH(T_PROF[[#This Row],[npi_prof_class_Cd]],T_NPI_REF[Code],0))</f>
        <v>0</v>
      </c>
    </row>
    <row r="2062" spans="1:10" x14ac:dyDescent="0.35">
      <c r="A2062">
        <v>0</v>
      </c>
      <c r="B2062">
        <v>1548724610</v>
      </c>
      <c r="C2062" t="s">
        <v>357</v>
      </c>
      <c r="D2062">
        <v>2021</v>
      </c>
      <c r="E2062">
        <v>2</v>
      </c>
      <c r="F2062">
        <v>2</v>
      </c>
      <c r="G2062">
        <v>2</v>
      </c>
      <c r="H2062">
        <v>1462.64</v>
      </c>
      <c r="I2062" t="str">
        <f>INDEX(T_NPI_REF[Classification],MATCH(T_PROF[[#This Row],[npi_prof_class_Cd]],T_NPI_REF[Code],0))</f>
        <v>Advanced Practice Midwife</v>
      </c>
      <c r="J2062">
        <f>INDEX(T_NPI_REF[Specialization],MATCH(T_PROF[[#This Row],[npi_prof_class_Cd]],T_NPI_REF[Code],0))</f>
        <v>0</v>
      </c>
    </row>
    <row r="2063" spans="1:10" x14ac:dyDescent="0.35">
      <c r="A2063">
        <v>1</v>
      </c>
      <c r="B2063">
        <v>1164532586</v>
      </c>
      <c r="C2063" t="s">
        <v>351</v>
      </c>
      <c r="D2063">
        <v>2020</v>
      </c>
      <c r="E2063">
        <v>2</v>
      </c>
      <c r="F2063">
        <v>2</v>
      </c>
      <c r="G2063">
        <v>1</v>
      </c>
      <c r="H2063">
        <v>2853.81</v>
      </c>
      <c r="I2063" t="str">
        <f>INDEX(T_NPI_REF[Classification],MATCH(T_PROF[[#This Row],[npi_prof_class_Cd]],T_NPI_REF[Code],0))</f>
        <v>Obstetrics &amp; Gynecology</v>
      </c>
      <c r="J2063">
        <f>INDEX(T_NPI_REF[Specialization],MATCH(T_PROF[[#This Row],[npi_prof_class_Cd]],T_NPI_REF[Code],0))</f>
        <v>0</v>
      </c>
    </row>
    <row r="2064" spans="1:10" x14ac:dyDescent="0.35">
      <c r="A2064">
        <v>0</v>
      </c>
      <c r="B2064">
        <v>1457307480</v>
      </c>
      <c r="C2064" t="s">
        <v>351</v>
      </c>
      <c r="D2064">
        <v>2021</v>
      </c>
      <c r="E2064">
        <v>2</v>
      </c>
      <c r="F2064">
        <v>2</v>
      </c>
      <c r="G2064">
        <v>2</v>
      </c>
      <c r="H2064">
        <v>244.75</v>
      </c>
      <c r="I2064" t="str">
        <f>INDEX(T_NPI_REF[Classification],MATCH(T_PROF[[#This Row],[npi_prof_class_Cd]],T_NPI_REF[Code],0))</f>
        <v>Obstetrics &amp; Gynecology</v>
      </c>
      <c r="J2064">
        <f>INDEX(T_NPI_REF[Specialization],MATCH(T_PROF[[#This Row],[npi_prof_class_Cd]],T_NPI_REF[Code],0))</f>
        <v>0</v>
      </c>
    </row>
    <row r="2065" spans="1:10" x14ac:dyDescent="0.35">
      <c r="A2065">
        <v>1</v>
      </c>
      <c r="B2065">
        <v>1417955980</v>
      </c>
      <c r="C2065" t="s">
        <v>356</v>
      </c>
      <c r="D2065">
        <v>2020</v>
      </c>
      <c r="E2065">
        <v>5</v>
      </c>
      <c r="F2065">
        <v>5</v>
      </c>
      <c r="G2065">
        <v>5</v>
      </c>
      <c r="H2065">
        <v>9759.6299999999992</v>
      </c>
      <c r="I2065" t="str">
        <f>INDEX(T_NPI_REF[Classification],MATCH(T_PROF[[#This Row],[npi_prof_class_Cd]],T_NPI_REF[Code],0))</f>
        <v>Obstetrics &amp; Gynecology</v>
      </c>
      <c r="J2065" t="str">
        <f>INDEX(T_NPI_REF[Specialization],MATCH(T_PROF[[#This Row],[npi_prof_class_Cd]],T_NPI_REF[Code],0))</f>
        <v>Maternal &amp; Fetal Medicine</v>
      </c>
    </row>
    <row r="2066" spans="1:10" x14ac:dyDescent="0.35">
      <c r="A2066">
        <v>1</v>
      </c>
      <c r="B2066">
        <v>1922270925</v>
      </c>
      <c r="C2066" t="s">
        <v>351</v>
      </c>
      <c r="D2066">
        <v>2020</v>
      </c>
      <c r="E2066">
        <v>150</v>
      </c>
      <c r="F2066">
        <v>150</v>
      </c>
      <c r="G2066">
        <v>150</v>
      </c>
      <c r="H2066">
        <v>316320.76</v>
      </c>
      <c r="I2066" t="str">
        <f>INDEX(T_NPI_REF[Classification],MATCH(T_PROF[[#This Row],[npi_prof_class_Cd]],T_NPI_REF[Code],0))</f>
        <v>Obstetrics &amp; Gynecology</v>
      </c>
      <c r="J2066">
        <f>INDEX(T_NPI_REF[Specialization],MATCH(T_PROF[[#This Row],[npi_prof_class_Cd]],T_NPI_REF[Code],0))</f>
        <v>0</v>
      </c>
    </row>
    <row r="2067" spans="1:10" x14ac:dyDescent="0.35">
      <c r="A2067">
        <v>0</v>
      </c>
      <c r="B2067">
        <v>1790741304</v>
      </c>
      <c r="C2067" t="s">
        <v>351</v>
      </c>
      <c r="D2067">
        <v>2020</v>
      </c>
      <c r="E2067">
        <v>2</v>
      </c>
      <c r="F2067">
        <v>2</v>
      </c>
      <c r="G2067">
        <v>2</v>
      </c>
      <c r="H2067">
        <v>2150.94</v>
      </c>
      <c r="I2067" t="str">
        <f>INDEX(T_NPI_REF[Classification],MATCH(T_PROF[[#This Row],[npi_prof_class_Cd]],T_NPI_REF[Code],0))</f>
        <v>Obstetrics &amp; Gynecology</v>
      </c>
      <c r="J2067">
        <f>INDEX(T_NPI_REF[Specialization],MATCH(T_PROF[[#This Row],[npi_prof_class_Cd]],T_NPI_REF[Code],0))</f>
        <v>0</v>
      </c>
    </row>
    <row r="2068" spans="1:10" x14ac:dyDescent="0.35">
      <c r="A2068">
        <v>0</v>
      </c>
      <c r="B2068">
        <v>1245223437</v>
      </c>
      <c r="C2068" t="s">
        <v>351</v>
      </c>
      <c r="D2068">
        <v>2019</v>
      </c>
      <c r="E2068">
        <v>3</v>
      </c>
      <c r="F2068">
        <v>3</v>
      </c>
      <c r="G2068">
        <v>3</v>
      </c>
      <c r="H2068">
        <v>1850.94</v>
      </c>
      <c r="I2068" t="str">
        <f>INDEX(T_NPI_REF[Classification],MATCH(T_PROF[[#This Row],[npi_prof_class_Cd]],T_NPI_REF[Code],0))</f>
        <v>Obstetrics &amp; Gynecology</v>
      </c>
      <c r="J2068">
        <f>INDEX(T_NPI_REF[Specialization],MATCH(T_PROF[[#This Row],[npi_prof_class_Cd]],T_NPI_REF[Code],0))</f>
        <v>0</v>
      </c>
    </row>
    <row r="2069" spans="1:10" x14ac:dyDescent="0.35">
      <c r="A2069">
        <v>0</v>
      </c>
      <c r="B2069">
        <v>1447327556</v>
      </c>
      <c r="C2069" t="s">
        <v>351</v>
      </c>
      <c r="D2069">
        <v>2021</v>
      </c>
      <c r="E2069">
        <v>2</v>
      </c>
      <c r="F2069">
        <v>2</v>
      </c>
      <c r="G2069">
        <v>2</v>
      </c>
      <c r="H2069">
        <v>2481.5</v>
      </c>
      <c r="I2069" t="str">
        <f>INDEX(T_NPI_REF[Classification],MATCH(T_PROF[[#This Row],[npi_prof_class_Cd]],T_NPI_REF[Code],0))</f>
        <v>Obstetrics &amp; Gynecology</v>
      </c>
      <c r="J2069">
        <f>INDEX(T_NPI_REF[Specialization],MATCH(T_PROF[[#This Row],[npi_prof_class_Cd]],T_NPI_REF[Code],0))</f>
        <v>0</v>
      </c>
    </row>
    <row r="2070" spans="1:10" x14ac:dyDescent="0.35">
      <c r="A2070">
        <v>1</v>
      </c>
      <c r="B2070">
        <v>1356313290</v>
      </c>
      <c r="C2070" t="s">
        <v>351</v>
      </c>
      <c r="D2070">
        <v>2020</v>
      </c>
      <c r="E2070">
        <v>8</v>
      </c>
      <c r="F2070">
        <v>8</v>
      </c>
      <c r="G2070">
        <v>8</v>
      </c>
      <c r="H2070">
        <v>18158.32</v>
      </c>
      <c r="I2070" t="str">
        <f>INDEX(T_NPI_REF[Classification],MATCH(T_PROF[[#This Row],[npi_prof_class_Cd]],T_NPI_REF[Code],0))</f>
        <v>Obstetrics &amp; Gynecology</v>
      </c>
      <c r="J2070">
        <f>INDEX(T_NPI_REF[Specialization],MATCH(T_PROF[[#This Row],[npi_prof_class_Cd]],T_NPI_REF[Code],0))</f>
        <v>0</v>
      </c>
    </row>
    <row r="2071" spans="1:10" x14ac:dyDescent="0.35">
      <c r="A2071">
        <v>1</v>
      </c>
      <c r="B2071">
        <v>1023104676</v>
      </c>
      <c r="C2071" t="s">
        <v>342</v>
      </c>
      <c r="D2071">
        <v>2019</v>
      </c>
      <c r="E2071">
        <v>5</v>
      </c>
      <c r="F2071">
        <v>5</v>
      </c>
      <c r="G2071">
        <v>5</v>
      </c>
      <c r="H2071">
        <v>13009.72</v>
      </c>
      <c r="I2071" t="e">
        <f>INDEX(T_NPI_REF[Classification],MATCH(T_PROF[[#This Row],[npi_prof_class_Cd]],T_NPI_REF[Code],0))</f>
        <v>#N/A</v>
      </c>
      <c r="J2071" t="e">
        <f>INDEX(T_NPI_REF[Specialization],MATCH(T_PROF[[#This Row],[npi_prof_class_Cd]],T_NPI_REF[Code],0))</f>
        <v>#N/A</v>
      </c>
    </row>
    <row r="2072" spans="1:10" x14ac:dyDescent="0.35">
      <c r="A2072">
        <v>0</v>
      </c>
      <c r="B2072">
        <v>1356635288</v>
      </c>
      <c r="C2072" t="s">
        <v>357</v>
      </c>
      <c r="D2072">
        <v>2021</v>
      </c>
      <c r="E2072">
        <v>3</v>
      </c>
      <c r="F2072">
        <v>3</v>
      </c>
      <c r="G2072">
        <v>3</v>
      </c>
      <c r="H2072">
        <v>3846.89</v>
      </c>
      <c r="I2072" t="str">
        <f>INDEX(T_NPI_REF[Classification],MATCH(T_PROF[[#This Row],[npi_prof_class_Cd]],T_NPI_REF[Code],0))</f>
        <v>Advanced Practice Midwife</v>
      </c>
      <c r="J2072">
        <f>INDEX(T_NPI_REF[Specialization],MATCH(T_PROF[[#This Row],[npi_prof_class_Cd]],T_NPI_REF[Code],0))</f>
        <v>0</v>
      </c>
    </row>
    <row r="2073" spans="1:10" x14ac:dyDescent="0.35">
      <c r="A2073">
        <v>1</v>
      </c>
      <c r="B2073">
        <v>1235115288</v>
      </c>
      <c r="C2073" t="s">
        <v>351</v>
      </c>
      <c r="D2073">
        <v>2019</v>
      </c>
      <c r="E2073">
        <v>9</v>
      </c>
      <c r="F2073">
        <v>9</v>
      </c>
      <c r="G2073">
        <v>9</v>
      </c>
      <c r="H2073">
        <v>18192.330000000002</v>
      </c>
      <c r="I2073" t="str">
        <f>INDEX(T_NPI_REF[Classification],MATCH(T_PROF[[#This Row],[npi_prof_class_Cd]],T_NPI_REF[Code],0))</f>
        <v>Obstetrics &amp; Gynecology</v>
      </c>
      <c r="J2073">
        <f>INDEX(T_NPI_REF[Specialization],MATCH(T_PROF[[#This Row],[npi_prof_class_Cd]],T_NPI_REF[Code],0))</f>
        <v>0</v>
      </c>
    </row>
    <row r="2074" spans="1:10" x14ac:dyDescent="0.35">
      <c r="A2074">
        <v>1</v>
      </c>
      <c r="B2074">
        <v>1619307022</v>
      </c>
      <c r="C2074" t="s">
        <v>363</v>
      </c>
      <c r="D2074">
        <v>2019</v>
      </c>
      <c r="E2074">
        <v>5</v>
      </c>
      <c r="F2074">
        <v>5</v>
      </c>
      <c r="G2074">
        <v>5</v>
      </c>
      <c r="H2074">
        <v>3992.54</v>
      </c>
      <c r="I2074" t="str">
        <f>INDEX(T_NPI_REF[Classification],MATCH(T_PROF[[#This Row],[npi_prof_class_Cd]],T_NPI_REF[Code],0))</f>
        <v>Clinic/Center</v>
      </c>
      <c r="J2074" t="str">
        <f>INDEX(T_NPI_REF[Specialization],MATCH(T_PROF[[#This Row],[npi_prof_class_Cd]],T_NPI_REF[Code],0))</f>
        <v>Federally Qualified Health Center (FQHC)</v>
      </c>
    </row>
    <row r="2075" spans="1:10" x14ac:dyDescent="0.35">
      <c r="A2075">
        <v>0</v>
      </c>
      <c r="B2075">
        <v>1366889230</v>
      </c>
      <c r="C2075" t="s">
        <v>351</v>
      </c>
      <c r="D2075">
        <v>2019</v>
      </c>
      <c r="E2075">
        <v>2</v>
      </c>
      <c r="F2075">
        <v>2</v>
      </c>
      <c r="G2075">
        <v>2</v>
      </c>
      <c r="H2075">
        <v>1720.75</v>
      </c>
      <c r="I2075" t="str">
        <f>INDEX(T_NPI_REF[Classification],MATCH(T_PROF[[#This Row],[npi_prof_class_Cd]],T_NPI_REF[Code],0))</f>
        <v>Obstetrics &amp; Gynecology</v>
      </c>
      <c r="J2075">
        <f>INDEX(T_NPI_REF[Specialization],MATCH(T_PROF[[#This Row],[npi_prof_class_Cd]],T_NPI_REF[Code],0))</f>
        <v>0</v>
      </c>
    </row>
    <row r="2076" spans="1:10" x14ac:dyDescent="0.35">
      <c r="A2076">
        <v>1</v>
      </c>
      <c r="B2076">
        <v>1649354036</v>
      </c>
      <c r="C2076" t="s">
        <v>352</v>
      </c>
      <c r="D2076">
        <v>2021</v>
      </c>
      <c r="E2076">
        <v>8</v>
      </c>
      <c r="F2076">
        <v>8</v>
      </c>
      <c r="G2076">
        <v>8</v>
      </c>
      <c r="H2076">
        <v>25600</v>
      </c>
      <c r="I2076" t="str">
        <f>INDEX(T_NPI_REF[Classification],MATCH(T_PROF[[#This Row],[npi_prof_class_Cd]],T_NPI_REF[Code],0))</f>
        <v>Specialist</v>
      </c>
      <c r="J2076">
        <f>INDEX(T_NPI_REF[Specialization],MATCH(T_PROF[[#This Row],[npi_prof_class_Cd]],T_NPI_REF[Code],0))</f>
        <v>0</v>
      </c>
    </row>
    <row r="2077" spans="1:10" x14ac:dyDescent="0.35">
      <c r="A2077">
        <v>1</v>
      </c>
      <c r="B2077">
        <v>1639472475</v>
      </c>
      <c r="C2077" t="s">
        <v>351</v>
      </c>
      <c r="D2077">
        <v>2020</v>
      </c>
      <c r="E2077">
        <v>10</v>
      </c>
      <c r="F2077">
        <v>10</v>
      </c>
      <c r="G2077">
        <v>10</v>
      </c>
      <c r="H2077">
        <v>27200</v>
      </c>
      <c r="I2077" t="str">
        <f>INDEX(T_NPI_REF[Classification],MATCH(T_PROF[[#This Row],[npi_prof_class_Cd]],T_NPI_REF[Code],0))</f>
        <v>Obstetrics &amp; Gynecology</v>
      </c>
      <c r="J2077">
        <f>INDEX(T_NPI_REF[Specialization],MATCH(T_PROF[[#This Row],[npi_prof_class_Cd]],T_NPI_REF[Code],0))</f>
        <v>0</v>
      </c>
    </row>
    <row r="2078" spans="1:10" x14ac:dyDescent="0.35">
      <c r="A2078">
        <v>0</v>
      </c>
      <c r="B2078">
        <v>1194785618</v>
      </c>
      <c r="C2078" t="s">
        <v>351</v>
      </c>
      <c r="D2078">
        <v>2021</v>
      </c>
      <c r="E2078">
        <v>1</v>
      </c>
      <c r="F2078">
        <v>1</v>
      </c>
      <c r="G2078">
        <v>1</v>
      </c>
      <c r="H2078">
        <v>1720.75</v>
      </c>
      <c r="I2078" t="str">
        <f>INDEX(T_NPI_REF[Classification],MATCH(T_PROF[[#This Row],[npi_prof_class_Cd]],T_NPI_REF[Code],0))</f>
        <v>Obstetrics &amp; Gynecology</v>
      </c>
      <c r="J2078">
        <f>INDEX(T_NPI_REF[Specialization],MATCH(T_PROF[[#This Row],[npi_prof_class_Cd]],T_NPI_REF[Code],0))</f>
        <v>0</v>
      </c>
    </row>
    <row r="2079" spans="1:10" x14ac:dyDescent="0.35">
      <c r="A2079">
        <v>1</v>
      </c>
      <c r="B2079">
        <v>1871788687</v>
      </c>
      <c r="C2079" t="s">
        <v>352</v>
      </c>
      <c r="D2079">
        <v>2020</v>
      </c>
      <c r="E2079">
        <v>24</v>
      </c>
      <c r="F2079">
        <v>24</v>
      </c>
      <c r="G2079">
        <v>24</v>
      </c>
      <c r="H2079">
        <v>78600</v>
      </c>
      <c r="I2079" t="str">
        <f>INDEX(T_NPI_REF[Classification],MATCH(T_PROF[[#This Row],[npi_prof_class_Cd]],T_NPI_REF[Code],0))</f>
        <v>Specialist</v>
      </c>
      <c r="J2079">
        <f>INDEX(T_NPI_REF[Specialization],MATCH(T_PROF[[#This Row],[npi_prof_class_Cd]],T_NPI_REF[Code],0))</f>
        <v>0</v>
      </c>
    </row>
    <row r="2080" spans="1:10" x14ac:dyDescent="0.35">
      <c r="A2080">
        <v>1</v>
      </c>
      <c r="B2080">
        <v>1336375351</v>
      </c>
      <c r="C2080" t="s">
        <v>351</v>
      </c>
      <c r="D2080">
        <v>2019</v>
      </c>
      <c r="E2080">
        <v>6</v>
      </c>
      <c r="F2080">
        <v>6</v>
      </c>
      <c r="G2080">
        <v>6</v>
      </c>
      <c r="H2080">
        <v>14727.43</v>
      </c>
      <c r="I2080" t="str">
        <f>INDEX(T_NPI_REF[Classification],MATCH(T_PROF[[#This Row],[npi_prof_class_Cd]],T_NPI_REF[Code],0))</f>
        <v>Obstetrics &amp; Gynecology</v>
      </c>
      <c r="J2080">
        <f>INDEX(T_NPI_REF[Specialization],MATCH(T_PROF[[#This Row],[npi_prof_class_Cd]],T_NPI_REF[Code],0))</f>
        <v>0</v>
      </c>
    </row>
    <row r="2081" spans="1:10" x14ac:dyDescent="0.35">
      <c r="A2081">
        <v>1</v>
      </c>
      <c r="B2081">
        <v>1942582705</v>
      </c>
      <c r="C2081" t="s">
        <v>351</v>
      </c>
      <c r="D2081">
        <v>2019</v>
      </c>
      <c r="E2081">
        <v>13</v>
      </c>
      <c r="F2081">
        <v>13</v>
      </c>
      <c r="G2081">
        <v>13</v>
      </c>
      <c r="H2081">
        <v>42000</v>
      </c>
      <c r="I2081" t="str">
        <f>INDEX(T_NPI_REF[Classification],MATCH(T_PROF[[#This Row],[npi_prof_class_Cd]],T_NPI_REF[Code],0))</f>
        <v>Obstetrics &amp; Gynecology</v>
      </c>
      <c r="J2081">
        <f>INDEX(T_NPI_REF[Specialization],MATCH(T_PROF[[#This Row],[npi_prof_class_Cd]],T_NPI_REF[Code],0))</f>
        <v>0</v>
      </c>
    </row>
    <row r="2082" spans="1:10" x14ac:dyDescent="0.35">
      <c r="A2082">
        <v>1</v>
      </c>
      <c r="B2082">
        <v>1831580091</v>
      </c>
      <c r="C2082" t="s">
        <v>351</v>
      </c>
      <c r="D2082">
        <v>2019</v>
      </c>
      <c r="E2082">
        <v>4</v>
      </c>
      <c r="F2082">
        <v>4</v>
      </c>
      <c r="G2082">
        <v>4</v>
      </c>
      <c r="H2082">
        <v>3739.53</v>
      </c>
      <c r="I2082" t="str">
        <f>INDEX(T_NPI_REF[Classification],MATCH(T_PROF[[#This Row],[npi_prof_class_Cd]],T_NPI_REF[Code],0))</f>
        <v>Obstetrics &amp; Gynecology</v>
      </c>
      <c r="J2082">
        <f>INDEX(T_NPI_REF[Specialization],MATCH(T_PROF[[#This Row],[npi_prof_class_Cd]],T_NPI_REF[Code],0))</f>
        <v>0</v>
      </c>
    </row>
    <row r="2083" spans="1:10" x14ac:dyDescent="0.35">
      <c r="A2083">
        <v>1</v>
      </c>
      <c r="B2083">
        <v>1881659506</v>
      </c>
      <c r="C2083" t="s">
        <v>361</v>
      </c>
      <c r="D2083">
        <v>2019</v>
      </c>
      <c r="E2083">
        <v>86</v>
      </c>
      <c r="F2083">
        <v>86</v>
      </c>
      <c r="G2083">
        <v>84</v>
      </c>
      <c r="H2083">
        <v>127278.12</v>
      </c>
      <c r="I2083" t="str">
        <f>INDEX(T_NPI_REF[Classification],MATCH(T_PROF[[#This Row],[npi_prof_class_Cd]],T_NPI_REF[Code],0))</f>
        <v>Family Medicine</v>
      </c>
      <c r="J2083">
        <f>INDEX(T_NPI_REF[Specialization],MATCH(T_PROF[[#This Row],[npi_prof_class_Cd]],T_NPI_REF[Code],0))</f>
        <v>0</v>
      </c>
    </row>
    <row r="2084" spans="1:10" x14ac:dyDescent="0.35">
      <c r="A2084">
        <v>0</v>
      </c>
      <c r="B2084">
        <v>1386896025</v>
      </c>
      <c r="C2084" t="s">
        <v>351</v>
      </c>
      <c r="D2084">
        <v>2021</v>
      </c>
      <c r="E2084">
        <v>3</v>
      </c>
      <c r="F2084">
        <v>3</v>
      </c>
      <c r="G2084">
        <v>3</v>
      </c>
      <c r="H2084">
        <v>3441.5</v>
      </c>
      <c r="I2084" t="str">
        <f>INDEX(T_NPI_REF[Classification],MATCH(T_PROF[[#This Row],[npi_prof_class_Cd]],T_NPI_REF[Code],0))</f>
        <v>Obstetrics &amp; Gynecology</v>
      </c>
      <c r="J2084">
        <f>INDEX(T_NPI_REF[Specialization],MATCH(T_PROF[[#This Row],[npi_prof_class_Cd]],T_NPI_REF[Code],0))</f>
        <v>0</v>
      </c>
    </row>
    <row r="2085" spans="1:10" x14ac:dyDescent="0.35">
      <c r="A2085">
        <v>1</v>
      </c>
      <c r="B2085">
        <v>1053425231</v>
      </c>
      <c r="C2085" t="s">
        <v>351</v>
      </c>
      <c r="D2085">
        <v>2019</v>
      </c>
      <c r="E2085">
        <v>28</v>
      </c>
      <c r="F2085">
        <v>28</v>
      </c>
      <c r="G2085">
        <v>28</v>
      </c>
      <c r="H2085">
        <v>39488.78</v>
      </c>
      <c r="I2085" t="str">
        <f>INDEX(T_NPI_REF[Classification],MATCH(T_PROF[[#This Row],[npi_prof_class_Cd]],T_NPI_REF[Code],0))</f>
        <v>Obstetrics &amp; Gynecology</v>
      </c>
      <c r="J2085">
        <f>INDEX(T_NPI_REF[Specialization],MATCH(T_PROF[[#This Row],[npi_prof_class_Cd]],T_NPI_REF[Code],0))</f>
        <v>0</v>
      </c>
    </row>
    <row r="2086" spans="1:10" x14ac:dyDescent="0.35">
      <c r="A2086">
        <v>0</v>
      </c>
      <c r="B2086">
        <v>1619986205</v>
      </c>
      <c r="C2086" t="s">
        <v>351</v>
      </c>
      <c r="D2086">
        <v>2020</v>
      </c>
      <c r="E2086">
        <v>1</v>
      </c>
      <c r="F2086">
        <v>1</v>
      </c>
      <c r="G2086">
        <v>1</v>
      </c>
      <c r="H2086">
        <v>1720.75</v>
      </c>
      <c r="I2086" t="str">
        <f>INDEX(T_NPI_REF[Classification],MATCH(T_PROF[[#This Row],[npi_prof_class_Cd]],T_NPI_REF[Code],0))</f>
        <v>Obstetrics &amp; Gynecology</v>
      </c>
      <c r="J2086">
        <f>INDEX(T_NPI_REF[Specialization],MATCH(T_PROF[[#This Row],[npi_prof_class_Cd]],T_NPI_REF[Code],0))</f>
        <v>0</v>
      </c>
    </row>
    <row r="2087" spans="1:10" x14ac:dyDescent="0.35">
      <c r="A2087">
        <v>1</v>
      </c>
      <c r="B2087">
        <v>1114092335</v>
      </c>
      <c r="C2087" t="s">
        <v>358</v>
      </c>
      <c r="D2087">
        <v>2020</v>
      </c>
      <c r="E2087">
        <v>51</v>
      </c>
      <c r="F2087">
        <v>51</v>
      </c>
      <c r="G2087">
        <v>51</v>
      </c>
      <c r="H2087">
        <v>100379.58</v>
      </c>
      <c r="I2087" t="str">
        <f>INDEX(T_NPI_REF[Classification],MATCH(T_PROF[[#This Row],[npi_prof_class_Cd]],T_NPI_REF[Code],0))</f>
        <v>Obstetrics &amp; Gynecology</v>
      </c>
      <c r="J2087" t="str">
        <f>INDEX(T_NPI_REF[Specialization],MATCH(T_PROF[[#This Row],[npi_prof_class_Cd]],T_NPI_REF[Code],0))</f>
        <v>Gynecology</v>
      </c>
    </row>
    <row r="2088" spans="1:10" x14ac:dyDescent="0.35">
      <c r="A2088">
        <v>0</v>
      </c>
      <c r="B2088">
        <v>1841264660</v>
      </c>
      <c r="C2088" t="s">
        <v>351</v>
      </c>
      <c r="D2088">
        <v>2021</v>
      </c>
      <c r="E2088">
        <v>2</v>
      </c>
      <c r="F2088">
        <v>2</v>
      </c>
      <c r="G2088">
        <v>2</v>
      </c>
      <c r="H2088">
        <v>1720.75</v>
      </c>
      <c r="I2088" t="str">
        <f>INDEX(T_NPI_REF[Classification],MATCH(T_PROF[[#This Row],[npi_prof_class_Cd]],T_NPI_REF[Code],0))</f>
        <v>Obstetrics &amp; Gynecology</v>
      </c>
      <c r="J2088">
        <f>INDEX(T_NPI_REF[Specialization],MATCH(T_PROF[[#This Row],[npi_prof_class_Cd]],T_NPI_REF[Code],0))</f>
        <v>0</v>
      </c>
    </row>
    <row r="2089" spans="1:10" x14ac:dyDescent="0.35">
      <c r="A2089">
        <v>1</v>
      </c>
      <c r="B2089">
        <v>1154385649</v>
      </c>
      <c r="C2089" t="s">
        <v>351</v>
      </c>
      <c r="D2089">
        <v>2021</v>
      </c>
      <c r="E2089">
        <v>3</v>
      </c>
      <c r="F2089">
        <v>3</v>
      </c>
      <c r="G2089">
        <v>3</v>
      </c>
      <c r="H2089">
        <v>6914.83</v>
      </c>
      <c r="I2089" t="str">
        <f>INDEX(T_NPI_REF[Classification],MATCH(T_PROF[[#This Row],[npi_prof_class_Cd]],T_NPI_REF[Code],0))</f>
        <v>Obstetrics &amp; Gynecology</v>
      </c>
      <c r="J2089">
        <f>INDEX(T_NPI_REF[Specialization],MATCH(T_PROF[[#This Row],[npi_prof_class_Cd]],T_NPI_REF[Code],0))</f>
        <v>0</v>
      </c>
    </row>
    <row r="2090" spans="1:10" x14ac:dyDescent="0.35">
      <c r="A2090">
        <v>1</v>
      </c>
      <c r="B2090">
        <v>1356444160</v>
      </c>
      <c r="C2090" t="s">
        <v>351</v>
      </c>
      <c r="D2090">
        <v>2021</v>
      </c>
      <c r="E2090">
        <v>1</v>
      </c>
      <c r="F2090">
        <v>1</v>
      </c>
      <c r="G2090">
        <v>1</v>
      </c>
      <c r="H2090">
        <v>1749.73</v>
      </c>
      <c r="I2090" t="str">
        <f>INDEX(T_NPI_REF[Classification],MATCH(T_PROF[[#This Row],[npi_prof_class_Cd]],T_NPI_REF[Code],0))</f>
        <v>Obstetrics &amp; Gynecology</v>
      </c>
      <c r="J2090">
        <f>INDEX(T_NPI_REF[Specialization],MATCH(T_PROF[[#This Row],[npi_prof_class_Cd]],T_NPI_REF[Code],0))</f>
        <v>0</v>
      </c>
    </row>
    <row r="2091" spans="1:10" x14ac:dyDescent="0.35">
      <c r="A2091">
        <v>1</v>
      </c>
      <c r="B2091">
        <v>1316960289</v>
      </c>
      <c r="C2091" t="s">
        <v>351</v>
      </c>
      <c r="D2091">
        <v>2020</v>
      </c>
      <c r="E2091">
        <v>17</v>
      </c>
      <c r="F2091">
        <v>17</v>
      </c>
      <c r="G2091">
        <v>17</v>
      </c>
      <c r="H2091">
        <v>37197.96</v>
      </c>
      <c r="I2091" t="str">
        <f>INDEX(T_NPI_REF[Classification],MATCH(T_PROF[[#This Row],[npi_prof_class_Cd]],T_NPI_REF[Code],0))</f>
        <v>Obstetrics &amp; Gynecology</v>
      </c>
      <c r="J2091">
        <f>INDEX(T_NPI_REF[Specialization],MATCH(T_PROF[[#This Row],[npi_prof_class_Cd]],T_NPI_REF[Code],0))</f>
        <v>0</v>
      </c>
    </row>
    <row r="2092" spans="1:10" x14ac:dyDescent="0.35">
      <c r="A2092">
        <v>0</v>
      </c>
      <c r="B2092">
        <v>1235337478</v>
      </c>
      <c r="C2092" t="s">
        <v>351</v>
      </c>
      <c r="D2092">
        <v>2021</v>
      </c>
      <c r="E2092">
        <v>2</v>
      </c>
      <c r="F2092">
        <v>2</v>
      </c>
      <c r="G2092">
        <v>2</v>
      </c>
      <c r="H2092">
        <v>3441.5</v>
      </c>
      <c r="I2092" t="str">
        <f>INDEX(T_NPI_REF[Classification],MATCH(T_PROF[[#This Row],[npi_prof_class_Cd]],T_NPI_REF[Code],0))</f>
        <v>Obstetrics &amp; Gynecology</v>
      </c>
      <c r="J2092">
        <f>INDEX(T_NPI_REF[Specialization],MATCH(T_PROF[[#This Row],[npi_prof_class_Cd]],T_NPI_REF[Code],0))</f>
        <v>0</v>
      </c>
    </row>
    <row r="2093" spans="1:10" x14ac:dyDescent="0.35">
      <c r="A2093">
        <v>0</v>
      </c>
      <c r="B2093">
        <v>1619035862</v>
      </c>
      <c r="C2093" t="s">
        <v>351</v>
      </c>
      <c r="D2093">
        <v>2019</v>
      </c>
      <c r="E2093">
        <v>1</v>
      </c>
      <c r="F2093">
        <v>1</v>
      </c>
      <c r="G2093">
        <v>1</v>
      </c>
      <c r="H2093">
        <v>1720.75</v>
      </c>
      <c r="I2093" t="str">
        <f>INDEX(T_NPI_REF[Classification],MATCH(T_PROF[[#This Row],[npi_prof_class_Cd]],T_NPI_REF[Code],0))</f>
        <v>Obstetrics &amp; Gynecology</v>
      </c>
      <c r="J2093">
        <f>INDEX(T_NPI_REF[Specialization],MATCH(T_PROF[[#This Row],[npi_prof_class_Cd]],T_NPI_REF[Code],0))</f>
        <v>0</v>
      </c>
    </row>
    <row r="2094" spans="1:10" x14ac:dyDescent="0.35">
      <c r="A2094">
        <v>1</v>
      </c>
      <c r="B2094">
        <v>1588783773</v>
      </c>
      <c r="C2094" t="s">
        <v>367</v>
      </c>
      <c r="D2094">
        <v>2020</v>
      </c>
      <c r="E2094">
        <v>20</v>
      </c>
      <c r="F2094">
        <v>20</v>
      </c>
      <c r="G2094">
        <v>20</v>
      </c>
      <c r="H2094">
        <v>39155.69</v>
      </c>
      <c r="I2094" t="str">
        <f>INDEX(T_NPI_REF[Classification],MATCH(T_PROF[[#This Row],[npi_prof_class_Cd]],T_NPI_REF[Code],0))</f>
        <v>Midwife</v>
      </c>
      <c r="J2094">
        <f>INDEX(T_NPI_REF[Specialization],MATCH(T_PROF[[#This Row],[npi_prof_class_Cd]],T_NPI_REF[Code],0))</f>
        <v>0</v>
      </c>
    </row>
    <row r="2095" spans="1:10" x14ac:dyDescent="0.35">
      <c r="A2095">
        <v>0</v>
      </c>
      <c r="B2095">
        <v>1780923730</v>
      </c>
      <c r="C2095" t="s">
        <v>351</v>
      </c>
      <c r="D2095">
        <v>2020</v>
      </c>
      <c r="E2095">
        <v>2</v>
      </c>
      <c r="F2095">
        <v>2</v>
      </c>
      <c r="G2095">
        <v>2</v>
      </c>
      <c r="H2095">
        <v>2150.94</v>
      </c>
      <c r="I2095" t="str">
        <f>INDEX(T_NPI_REF[Classification],MATCH(T_PROF[[#This Row],[npi_prof_class_Cd]],T_NPI_REF[Code],0))</f>
        <v>Obstetrics &amp; Gynecology</v>
      </c>
      <c r="J2095">
        <f>INDEX(T_NPI_REF[Specialization],MATCH(T_PROF[[#This Row],[npi_prof_class_Cd]],T_NPI_REF[Code],0))</f>
        <v>0</v>
      </c>
    </row>
    <row r="2096" spans="1:10" x14ac:dyDescent="0.35">
      <c r="A2096">
        <v>1</v>
      </c>
      <c r="B2096">
        <v>1720150618</v>
      </c>
      <c r="C2096" t="s">
        <v>351</v>
      </c>
      <c r="D2096">
        <v>2020</v>
      </c>
      <c r="E2096">
        <v>1</v>
      </c>
      <c r="F2096">
        <v>1</v>
      </c>
      <c r="G2096">
        <v>1</v>
      </c>
      <c r="H2096">
        <v>2082.0500000000002</v>
      </c>
      <c r="I2096" t="str">
        <f>INDEX(T_NPI_REF[Classification],MATCH(T_PROF[[#This Row],[npi_prof_class_Cd]],T_NPI_REF[Code],0))</f>
        <v>Obstetrics &amp; Gynecology</v>
      </c>
      <c r="J2096">
        <f>INDEX(T_NPI_REF[Specialization],MATCH(T_PROF[[#This Row],[npi_prof_class_Cd]],T_NPI_REF[Code],0))</f>
        <v>0</v>
      </c>
    </row>
    <row r="2097" spans="1:10" x14ac:dyDescent="0.35">
      <c r="A2097">
        <v>1</v>
      </c>
      <c r="B2097">
        <v>1922018845</v>
      </c>
      <c r="C2097" t="s">
        <v>366</v>
      </c>
      <c r="D2097">
        <v>2021</v>
      </c>
      <c r="E2097">
        <v>6</v>
      </c>
      <c r="F2097">
        <v>6</v>
      </c>
      <c r="G2097">
        <v>6</v>
      </c>
      <c r="H2097">
        <v>11917.22</v>
      </c>
      <c r="I2097" t="str">
        <f>INDEX(T_NPI_REF[Classification],MATCH(T_PROF[[#This Row],[npi_prof_class_Cd]],T_NPI_REF[Code],0))</f>
        <v>Internal Medicine</v>
      </c>
      <c r="J2097">
        <f>INDEX(T_NPI_REF[Specialization],MATCH(T_PROF[[#This Row],[npi_prof_class_Cd]],T_NPI_REF[Code],0))</f>
        <v>0</v>
      </c>
    </row>
    <row r="2098" spans="1:10" x14ac:dyDescent="0.35">
      <c r="A2098">
        <v>0</v>
      </c>
      <c r="B2098">
        <v>1659687176</v>
      </c>
      <c r="C2098" t="s">
        <v>351</v>
      </c>
      <c r="D2098">
        <v>2020</v>
      </c>
      <c r="E2098">
        <v>1</v>
      </c>
      <c r="F2098">
        <v>1</v>
      </c>
      <c r="G2098">
        <v>1</v>
      </c>
      <c r="H2098">
        <v>0</v>
      </c>
      <c r="I2098" t="str">
        <f>INDEX(T_NPI_REF[Classification],MATCH(T_PROF[[#This Row],[npi_prof_class_Cd]],T_NPI_REF[Code],0))</f>
        <v>Obstetrics &amp; Gynecology</v>
      </c>
      <c r="J2098">
        <f>INDEX(T_NPI_REF[Specialization],MATCH(T_PROF[[#This Row],[npi_prof_class_Cd]],T_NPI_REF[Code],0))</f>
        <v>0</v>
      </c>
    </row>
    <row r="2099" spans="1:10" x14ac:dyDescent="0.35">
      <c r="A2099">
        <v>0</v>
      </c>
      <c r="B2099">
        <v>1306091400</v>
      </c>
      <c r="C2099" t="s">
        <v>351</v>
      </c>
      <c r="D2099">
        <v>2020</v>
      </c>
      <c r="E2099">
        <v>3</v>
      </c>
      <c r="F2099">
        <v>3</v>
      </c>
      <c r="G2099">
        <v>3</v>
      </c>
      <c r="H2099">
        <v>3441.5</v>
      </c>
      <c r="I2099" t="str">
        <f>INDEX(T_NPI_REF[Classification],MATCH(T_PROF[[#This Row],[npi_prof_class_Cd]],T_NPI_REF[Code],0))</f>
        <v>Obstetrics &amp; Gynecology</v>
      </c>
      <c r="J2099">
        <f>INDEX(T_NPI_REF[Specialization],MATCH(T_PROF[[#This Row],[npi_prof_class_Cd]],T_NPI_REF[Code],0))</f>
        <v>0</v>
      </c>
    </row>
    <row r="2100" spans="1:10" x14ac:dyDescent="0.35">
      <c r="A2100">
        <v>1</v>
      </c>
      <c r="B2100">
        <v>1154548360</v>
      </c>
      <c r="C2100" t="s">
        <v>399</v>
      </c>
      <c r="D2100">
        <v>2020</v>
      </c>
      <c r="E2100">
        <v>2</v>
      </c>
      <c r="F2100">
        <v>2</v>
      </c>
      <c r="G2100">
        <v>2</v>
      </c>
      <c r="H2100">
        <v>8800</v>
      </c>
      <c r="I2100" t="str">
        <f>INDEX(T_NPI_REF[Classification],MATCH(T_PROF[[#This Row],[npi_prof_class_Cd]],T_NPI_REF[Code],0))</f>
        <v>Nurse Practitioner</v>
      </c>
      <c r="J2100" t="str">
        <f>INDEX(T_NPI_REF[Specialization],MATCH(T_PROF[[#This Row],[npi_prof_class_Cd]],T_NPI_REF[Code],0))</f>
        <v>Obstetrics &amp; Gynecology</v>
      </c>
    </row>
    <row r="2101" spans="1:10" x14ac:dyDescent="0.35">
      <c r="A2101">
        <v>1</v>
      </c>
      <c r="B2101">
        <v>1780298281</v>
      </c>
      <c r="C2101" t="s">
        <v>351</v>
      </c>
      <c r="D2101">
        <v>2021</v>
      </c>
      <c r="E2101">
        <v>18</v>
      </c>
      <c r="F2101">
        <v>18</v>
      </c>
      <c r="G2101">
        <v>18</v>
      </c>
      <c r="H2101">
        <v>60600</v>
      </c>
      <c r="I2101" t="str">
        <f>INDEX(T_NPI_REF[Classification],MATCH(T_PROF[[#This Row],[npi_prof_class_Cd]],T_NPI_REF[Code],0))</f>
        <v>Obstetrics &amp; Gynecology</v>
      </c>
      <c r="J2101">
        <f>INDEX(T_NPI_REF[Specialization],MATCH(T_PROF[[#This Row],[npi_prof_class_Cd]],T_NPI_REF[Code],0))</f>
        <v>0</v>
      </c>
    </row>
    <row r="2102" spans="1:10" x14ac:dyDescent="0.35">
      <c r="A2102">
        <v>1</v>
      </c>
      <c r="B2102">
        <v>1497702294</v>
      </c>
      <c r="C2102" t="s">
        <v>351</v>
      </c>
      <c r="D2102">
        <v>2019</v>
      </c>
      <c r="E2102">
        <v>4</v>
      </c>
      <c r="F2102">
        <v>4</v>
      </c>
      <c r="G2102">
        <v>4</v>
      </c>
      <c r="H2102">
        <v>6498.75</v>
      </c>
      <c r="I2102" t="str">
        <f>INDEX(T_NPI_REF[Classification],MATCH(T_PROF[[#This Row],[npi_prof_class_Cd]],T_NPI_REF[Code],0))</f>
        <v>Obstetrics &amp; Gynecology</v>
      </c>
      <c r="J2102">
        <f>INDEX(T_NPI_REF[Specialization],MATCH(T_PROF[[#This Row],[npi_prof_class_Cd]],T_NPI_REF[Code],0))</f>
        <v>0</v>
      </c>
    </row>
    <row r="2103" spans="1:10" x14ac:dyDescent="0.35">
      <c r="A2103">
        <v>1</v>
      </c>
      <c r="B2103">
        <v>1497702294</v>
      </c>
      <c r="C2103" t="s">
        <v>351</v>
      </c>
      <c r="D2103">
        <v>2020</v>
      </c>
      <c r="E2103">
        <v>13</v>
      </c>
      <c r="F2103">
        <v>13</v>
      </c>
      <c r="G2103">
        <v>13</v>
      </c>
      <c r="H2103">
        <v>21532.89</v>
      </c>
      <c r="I2103" t="str">
        <f>INDEX(T_NPI_REF[Classification],MATCH(T_PROF[[#This Row],[npi_prof_class_Cd]],T_NPI_REF[Code],0))</f>
        <v>Obstetrics &amp; Gynecology</v>
      </c>
      <c r="J2103">
        <f>INDEX(T_NPI_REF[Specialization],MATCH(T_PROF[[#This Row],[npi_prof_class_Cd]],T_NPI_REF[Code],0))</f>
        <v>0</v>
      </c>
    </row>
    <row r="2104" spans="1:10" x14ac:dyDescent="0.35">
      <c r="A2104">
        <v>1</v>
      </c>
      <c r="B2104">
        <v>1669472932</v>
      </c>
      <c r="C2104" t="s">
        <v>351</v>
      </c>
      <c r="D2104">
        <v>2019</v>
      </c>
      <c r="E2104">
        <v>1</v>
      </c>
      <c r="F2104">
        <v>1</v>
      </c>
      <c r="G2104">
        <v>1</v>
      </c>
      <c r="H2104">
        <v>2028.77</v>
      </c>
      <c r="I2104" t="str">
        <f>INDEX(T_NPI_REF[Classification],MATCH(T_PROF[[#This Row],[npi_prof_class_Cd]],T_NPI_REF[Code],0))</f>
        <v>Obstetrics &amp; Gynecology</v>
      </c>
      <c r="J2104">
        <f>INDEX(T_NPI_REF[Specialization],MATCH(T_PROF[[#This Row],[npi_prof_class_Cd]],T_NPI_REF[Code],0))</f>
        <v>0</v>
      </c>
    </row>
    <row r="2105" spans="1:10" x14ac:dyDescent="0.35">
      <c r="A2105">
        <v>1</v>
      </c>
      <c r="B2105">
        <v>1568534766</v>
      </c>
      <c r="C2105" t="s">
        <v>361</v>
      </c>
      <c r="D2105">
        <v>2020</v>
      </c>
      <c r="E2105">
        <v>5</v>
      </c>
      <c r="F2105">
        <v>5</v>
      </c>
      <c r="G2105">
        <v>5</v>
      </c>
      <c r="H2105">
        <v>11136.21</v>
      </c>
      <c r="I2105" t="str">
        <f>INDEX(T_NPI_REF[Classification],MATCH(T_PROF[[#This Row],[npi_prof_class_Cd]],T_NPI_REF[Code],0))</f>
        <v>Family Medicine</v>
      </c>
      <c r="J2105">
        <f>INDEX(T_NPI_REF[Specialization],MATCH(T_PROF[[#This Row],[npi_prof_class_Cd]],T_NPI_REF[Code],0))</f>
        <v>0</v>
      </c>
    </row>
    <row r="2106" spans="1:10" x14ac:dyDescent="0.35">
      <c r="A2106">
        <v>1</v>
      </c>
      <c r="B2106">
        <v>1356380489</v>
      </c>
      <c r="C2106" t="s">
        <v>351</v>
      </c>
      <c r="D2106">
        <v>2021</v>
      </c>
      <c r="E2106">
        <v>2</v>
      </c>
      <c r="F2106">
        <v>2</v>
      </c>
      <c r="G2106">
        <v>2</v>
      </c>
      <c r="H2106">
        <v>3441.5</v>
      </c>
      <c r="I2106" t="str">
        <f>INDEX(T_NPI_REF[Classification],MATCH(T_PROF[[#This Row],[npi_prof_class_Cd]],T_NPI_REF[Code],0))</f>
        <v>Obstetrics &amp; Gynecology</v>
      </c>
      <c r="J2106">
        <f>INDEX(T_NPI_REF[Specialization],MATCH(T_PROF[[#This Row],[npi_prof_class_Cd]],T_NPI_REF[Code],0))</f>
        <v>0</v>
      </c>
    </row>
    <row r="2107" spans="1:10" x14ac:dyDescent="0.35">
      <c r="A2107">
        <v>1</v>
      </c>
      <c r="B2107">
        <v>1932375938</v>
      </c>
      <c r="C2107" t="s">
        <v>342</v>
      </c>
      <c r="D2107">
        <v>2020</v>
      </c>
      <c r="E2107">
        <v>2</v>
      </c>
      <c r="F2107">
        <v>2</v>
      </c>
      <c r="G2107">
        <v>2</v>
      </c>
      <c r="H2107">
        <v>4906.72</v>
      </c>
      <c r="I2107" t="e">
        <f>INDEX(T_NPI_REF[Classification],MATCH(T_PROF[[#This Row],[npi_prof_class_Cd]],T_NPI_REF[Code],0))</f>
        <v>#N/A</v>
      </c>
      <c r="J2107" t="e">
        <f>INDEX(T_NPI_REF[Specialization],MATCH(T_PROF[[#This Row],[npi_prof_class_Cd]],T_NPI_REF[Code],0))</f>
        <v>#N/A</v>
      </c>
    </row>
    <row r="2108" spans="1:10" x14ac:dyDescent="0.35">
      <c r="A2108">
        <v>1</v>
      </c>
      <c r="B2108">
        <v>1114104445</v>
      </c>
      <c r="C2108" t="s">
        <v>402</v>
      </c>
      <c r="D2108">
        <v>2019</v>
      </c>
      <c r="E2108">
        <v>1</v>
      </c>
      <c r="F2108">
        <v>1</v>
      </c>
      <c r="G2108">
        <v>1</v>
      </c>
      <c r="H2108">
        <v>2028.77</v>
      </c>
      <c r="I2108" t="str">
        <f>INDEX(T_NPI_REF[Classification],MATCH(T_PROF[[#This Row],[npi_prof_class_Cd]],T_NPI_REF[Code],0))</f>
        <v>Medicare Defined Swing Bed Unit</v>
      </c>
      <c r="J2108">
        <f>INDEX(T_NPI_REF[Specialization],MATCH(T_PROF[[#This Row],[npi_prof_class_Cd]],T_NPI_REF[Code],0))</f>
        <v>0</v>
      </c>
    </row>
    <row r="2109" spans="1:10" x14ac:dyDescent="0.35">
      <c r="A2109">
        <v>1</v>
      </c>
      <c r="B2109">
        <v>1881795128</v>
      </c>
      <c r="C2109" t="s">
        <v>351</v>
      </c>
      <c r="D2109">
        <v>2020</v>
      </c>
      <c r="E2109">
        <v>8</v>
      </c>
      <c r="F2109">
        <v>8</v>
      </c>
      <c r="G2109">
        <v>8</v>
      </c>
      <c r="H2109">
        <v>16077.76</v>
      </c>
      <c r="I2109" t="str">
        <f>INDEX(T_NPI_REF[Classification],MATCH(T_PROF[[#This Row],[npi_prof_class_Cd]],T_NPI_REF[Code],0))</f>
        <v>Obstetrics &amp; Gynecology</v>
      </c>
      <c r="J2109">
        <f>INDEX(T_NPI_REF[Specialization],MATCH(T_PROF[[#This Row],[npi_prof_class_Cd]],T_NPI_REF[Code],0))</f>
        <v>0</v>
      </c>
    </row>
    <row r="2110" spans="1:10" x14ac:dyDescent="0.35">
      <c r="A2110">
        <v>0</v>
      </c>
      <c r="B2110">
        <v>1538232897</v>
      </c>
      <c r="C2110" t="s">
        <v>351</v>
      </c>
      <c r="D2110">
        <v>2021</v>
      </c>
      <c r="E2110">
        <v>2</v>
      </c>
      <c r="F2110">
        <v>2</v>
      </c>
      <c r="G2110">
        <v>2</v>
      </c>
      <c r="H2110">
        <v>1841.89</v>
      </c>
      <c r="I2110" t="str">
        <f>INDEX(T_NPI_REF[Classification],MATCH(T_PROF[[#This Row],[npi_prof_class_Cd]],T_NPI_REF[Code],0))</f>
        <v>Obstetrics &amp; Gynecology</v>
      </c>
      <c r="J2110">
        <f>INDEX(T_NPI_REF[Specialization],MATCH(T_PROF[[#This Row],[npi_prof_class_Cd]],T_NPI_REF[Code],0))</f>
        <v>0</v>
      </c>
    </row>
    <row r="2111" spans="1:10" x14ac:dyDescent="0.35">
      <c r="A2111">
        <v>0</v>
      </c>
      <c r="B2111">
        <v>1033475215</v>
      </c>
      <c r="C2111" t="s">
        <v>351</v>
      </c>
      <c r="D2111">
        <v>2020</v>
      </c>
      <c r="E2111">
        <v>1</v>
      </c>
      <c r="F2111">
        <v>1</v>
      </c>
      <c r="G2111">
        <v>1</v>
      </c>
      <c r="H2111">
        <v>430.19</v>
      </c>
      <c r="I2111" t="str">
        <f>INDEX(T_NPI_REF[Classification],MATCH(T_PROF[[#This Row],[npi_prof_class_Cd]],T_NPI_REF[Code],0))</f>
        <v>Obstetrics &amp; Gynecology</v>
      </c>
      <c r="J2111">
        <f>INDEX(T_NPI_REF[Specialization],MATCH(T_PROF[[#This Row],[npi_prof_class_Cd]],T_NPI_REF[Code],0))</f>
        <v>0</v>
      </c>
    </row>
    <row r="2112" spans="1:10" x14ac:dyDescent="0.35">
      <c r="A2112">
        <v>0</v>
      </c>
      <c r="B2112">
        <v>1336177195</v>
      </c>
      <c r="C2112" t="s">
        <v>351</v>
      </c>
      <c r="D2112">
        <v>2020</v>
      </c>
      <c r="E2112">
        <v>1</v>
      </c>
      <c r="F2112">
        <v>1</v>
      </c>
      <c r="G2112">
        <v>1</v>
      </c>
      <c r="H2112">
        <v>56.38</v>
      </c>
      <c r="I2112" t="str">
        <f>INDEX(T_NPI_REF[Classification],MATCH(T_PROF[[#This Row],[npi_prof_class_Cd]],T_NPI_REF[Code],0))</f>
        <v>Obstetrics &amp; Gynecology</v>
      </c>
      <c r="J2112">
        <f>INDEX(T_NPI_REF[Specialization],MATCH(T_PROF[[#This Row],[npi_prof_class_Cd]],T_NPI_REF[Code],0))</f>
        <v>0</v>
      </c>
    </row>
    <row r="2113" spans="1:10" x14ac:dyDescent="0.35">
      <c r="A2113">
        <v>0</v>
      </c>
      <c r="B2113">
        <v>1013901412</v>
      </c>
      <c r="C2113" t="s">
        <v>351</v>
      </c>
      <c r="D2113">
        <v>2019</v>
      </c>
      <c r="E2113">
        <v>4</v>
      </c>
      <c r="F2113">
        <v>4</v>
      </c>
      <c r="G2113">
        <v>4</v>
      </c>
      <c r="H2113">
        <v>6883</v>
      </c>
      <c r="I2113" t="str">
        <f>INDEX(T_NPI_REF[Classification],MATCH(T_PROF[[#This Row],[npi_prof_class_Cd]],T_NPI_REF[Code],0))</f>
        <v>Obstetrics &amp; Gynecology</v>
      </c>
      <c r="J2113">
        <f>INDEX(T_NPI_REF[Specialization],MATCH(T_PROF[[#This Row],[npi_prof_class_Cd]],T_NPI_REF[Code],0))</f>
        <v>0</v>
      </c>
    </row>
    <row r="2114" spans="1:10" x14ac:dyDescent="0.35">
      <c r="A2114">
        <v>0</v>
      </c>
      <c r="B2114">
        <v>1508830654</v>
      </c>
      <c r="C2114" t="s">
        <v>351</v>
      </c>
      <c r="D2114">
        <v>2019</v>
      </c>
      <c r="E2114">
        <v>2</v>
      </c>
      <c r="F2114">
        <v>2</v>
      </c>
      <c r="G2114">
        <v>2</v>
      </c>
      <c r="H2114">
        <v>2150.94</v>
      </c>
      <c r="I2114" t="str">
        <f>INDEX(T_NPI_REF[Classification],MATCH(T_PROF[[#This Row],[npi_prof_class_Cd]],T_NPI_REF[Code],0))</f>
        <v>Obstetrics &amp; Gynecology</v>
      </c>
      <c r="J2114">
        <f>INDEX(T_NPI_REF[Specialization],MATCH(T_PROF[[#This Row],[npi_prof_class_Cd]],T_NPI_REF[Code],0))</f>
        <v>0</v>
      </c>
    </row>
    <row r="2115" spans="1:10" x14ac:dyDescent="0.35">
      <c r="A2115">
        <v>1</v>
      </c>
      <c r="B2115">
        <v>1932528676</v>
      </c>
      <c r="C2115" t="s">
        <v>351</v>
      </c>
      <c r="D2115">
        <v>2019</v>
      </c>
      <c r="E2115">
        <v>1</v>
      </c>
      <c r="F2115">
        <v>1</v>
      </c>
      <c r="G2115">
        <v>1</v>
      </c>
      <c r="H2115">
        <v>1720.75</v>
      </c>
      <c r="I2115" t="str">
        <f>INDEX(T_NPI_REF[Classification],MATCH(T_PROF[[#This Row],[npi_prof_class_Cd]],T_NPI_REF[Code],0))</f>
        <v>Obstetrics &amp; Gynecology</v>
      </c>
      <c r="J2115">
        <f>INDEX(T_NPI_REF[Specialization],MATCH(T_PROF[[#This Row],[npi_prof_class_Cd]],T_NPI_REF[Code],0))</f>
        <v>0</v>
      </c>
    </row>
    <row r="2116" spans="1:10" x14ac:dyDescent="0.35">
      <c r="A2116">
        <v>1</v>
      </c>
      <c r="B2116">
        <v>1003089491</v>
      </c>
      <c r="C2116" t="s">
        <v>371</v>
      </c>
      <c r="D2116">
        <v>2020</v>
      </c>
      <c r="E2116">
        <v>1</v>
      </c>
      <c r="F2116">
        <v>1</v>
      </c>
      <c r="G2116">
        <v>1</v>
      </c>
      <c r="H2116">
        <v>0</v>
      </c>
      <c r="I2116" t="str">
        <f>INDEX(T_NPI_REF[Classification],MATCH(T_PROF[[#This Row],[npi_prof_class_Cd]],T_NPI_REF[Code],0))</f>
        <v>Hospitalist</v>
      </c>
      <c r="J2116">
        <f>INDEX(T_NPI_REF[Specialization],MATCH(T_PROF[[#This Row],[npi_prof_class_Cd]],T_NPI_REF[Code],0))</f>
        <v>0</v>
      </c>
    </row>
    <row r="2117" spans="1:10" x14ac:dyDescent="0.35">
      <c r="A2117">
        <v>0</v>
      </c>
      <c r="B2117">
        <v>1801296579</v>
      </c>
      <c r="C2117" t="s">
        <v>372</v>
      </c>
      <c r="D2117">
        <v>2019</v>
      </c>
      <c r="E2117">
        <v>1</v>
      </c>
      <c r="F2117">
        <v>1</v>
      </c>
      <c r="G2117">
        <v>1</v>
      </c>
      <c r="H2117">
        <v>1720.75</v>
      </c>
      <c r="I2117" t="str">
        <f>INDEX(T_NPI_REF[Classification],MATCH(T_PROF[[#This Row],[npi_prof_class_Cd]],T_NPI_REF[Code],0))</f>
        <v>Student in an Organized Health Care Education/Training Program</v>
      </c>
      <c r="J2117">
        <f>INDEX(T_NPI_REF[Specialization],MATCH(T_PROF[[#This Row],[npi_prof_class_Cd]],T_NPI_REF[Code],0))</f>
        <v>0</v>
      </c>
    </row>
    <row r="2118" spans="1:10" x14ac:dyDescent="0.35">
      <c r="A2118">
        <v>0</v>
      </c>
      <c r="B2118">
        <v>1992714612</v>
      </c>
      <c r="C2118" t="s">
        <v>351</v>
      </c>
      <c r="D2118">
        <v>2020</v>
      </c>
      <c r="E2118">
        <v>2</v>
      </c>
      <c r="F2118">
        <v>2</v>
      </c>
      <c r="G2118">
        <v>2</v>
      </c>
      <c r="H2118">
        <v>0</v>
      </c>
      <c r="I2118" t="str">
        <f>INDEX(T_NPI_REF[Classification],MATCH(T_PROF[[#This Row],[npi_prof_class_Cd]],T_NPI_REF[Code],0))</f>
        <v>Obstetrics &amp; Gynecology</v>
      </c>
      <c r="J2118">
        <f>INDEX(T_NPI_REF[Specialization],MATCH(T_PROF[[#This Row],[npi_prof_class_Cd]],T_NPI_REF[Code],0))</f>
        <v>0</v>
      </c>
    </row>
    <row r="2119" spans="1:10" x14ac:dyDescent="0.35">
      <c r="A2119">
        <v>1</v>
      </c>
      <c r="B2119">
        <v>1508266347</v>
      </c>
      <c r="C2119" t="s">
        <v>376</v>
      </c>
      <c r="D2119">
        <v>2020</v>
      </c>
      <c r="E2119">
        <v>19</v>
      </c>
      <c r="F2119">
        <v>19</v>
      </c>
      <c r="G2119">
        <v>19</v>
      </c>
      <c r="H2119">
        <v>29053.49</v>
      </c>
      <c r="I2119" t="str">
        <f>INDEX(T_NPI_REF[Classification],MATCH(T_PROF[[#This Row],[npi_prof_class_Cd]],T_NPI_REF[Code],0))</f>
        <v>Surgery</v>
      </c>
      <c r="J2119">
        <f>INDEX(T_NPI_REF[Specialization],MATCH(T_PROF[[#This Row],[npi_prof_class_Cd]],T_NPI_REF[Code],0))</f>
        <v>0</v>
      </c>
    </row>
    <row r="2120" spans="1:10" x14ac:dyDescent="0.35">
      <c r="A2120">
        <v>0</v>
      </c>
      <c r="B2120">
        <v>1568423028</v>
      </c>
      <c r="C2120" t="s">
        <v>351</v>
      </c>
      <c r="D2120">
        <v>2019</v>
      </c>
      <c r="E2120">
        <v>5</v>
      </c>
      <c r="F2120">
        <v>5</v>
      </c>
      <c r="G2120">
        <v>5</v>
      </c>
      <c r="H2120">
        <v>2388.87</v>
      </c>
      <c r="I2120" t="str">
        <f>INDEX(T_NPI_REF[Classification],MATCH(T_PROF[[#This Row],[npi_prof_class_Cd]],T_NPI_REF[Code],0))</f>
        <v>Obstetrics &amp; Gynecology</v>
      </c>
      <c r="J2120">
        <f>INDEX(T_NPI_REF[Specialization],MATCH(T_PROF[[#This Row],[npi_prof_class_Cd]],T_NPI_REF[Code],0))</f>
        <v>0</v>
      </c>
    </row>
    <row r="2121" spans="1:10" x14ac:dyDescent="0.35">
      <c r="A2121">
        <v>1</v>
      </c>
      <c r="B2121">
        <v>1669708582</v>
      </c>
      <c r="C2121" t="s">
        <v>365</v>
      </c>
      <c r="D2121">
        <v>2021</v>
      </c>
      <c r="E2121">
        <v>304</v>
      </c>
      <c r="F2121">
        <v>304</v>
      </c>
      <c r="G2121">
        <v>303</v>
      </c>
      <c r="H2121">
        <v>625830</v>
      </c>
      <c r="I2121" t="str">
        <f>INDEX(T_NPI_REF[Classification],MATCH(T_PROF[[#This Row],[npi_prof_class_Cd]],T_NPI_REF[Code],0))</f>
        <v>Preferred Provider Organization</v>
      </c>
      <c r="J2121">
        <f>INDEX(T_NPI_REF[Specialization],MATCH(T_PROF[[#This Row],[npi_prof_class_Cd]],T_NPI_REF[Code],0))</f>
        <v>0</v>
      </c>
    </row>
    <row r="2122" spans="1:10" x14ac:dyDescent="0.35">
      <c r="A2122">
        <v>1</v>
      </c>
      <c r="B2122">
        <v>1760570709</v>
      </c>
      <c r="C2122" t="s">
        <v>351</v>
      </c>
      <c r="D2122">
        <v>2021</v>
      </c>
      <c r="E2122">
        <v>7</v>
      </c>
      <c r="F2122">
        <v>7</v>
      </c>
      <c r="G2122">
        <v>7</v>
      </c>
      <c r="H2122">
        <v>24500</v>
      </c>
      <c r="I2122" t="str">
        <f>INDEX(T_NPI_REF[Classification],MATCH(T_PROF[[#This Row],[npi_prof_class_Cd]],T_NPI_REF[Code],0))</f>
        <v>Obstetrics &amp; Gynecology</v>
      </c>
      <c r="J2122">
        <f>INDEX(T_NPI_REF[Specialization],MATCH(T_PROF[[#This Row],[npi_prof_class_Cd]],T_NPI_REF[Code],0))</f>
        <v>0</v>
      </c>
    </row>
    <row r="2123" spans="1:10" x14ac:dyDescent="0.35">
      <c r="A2123">
        <v>1</v>
      </c>
      <c r="B2123">
        <v>1437112083</v>
      </c>
      <c r="C2123" t="s">
        <v>351</v>
      </c>
      <c r="D2123">
        <v>2019</v>
      </c>
      <c r="E2123">
        <v>8</v>
      </c>
      <c r="F2123">
        <v>8</v>
      </c>
      <c r="G2123">
        <v>8</v>
      </c>
      <c r="H2123">
        <v>17603.75</v>
      </c>
      <c r="I2123" t="str">
        <f>INDEX(T_NPI_REF[Classification],MATCH(T_PROF[[#This Row],[npi_prof_class_Cd]],T_NPI_REF[Code],0))</f>
        <v>Obstetrics &amp; Gynecology</v>
      </c>
      <c r="J2123">
        <f>INDEX(T_NPI_REF[Specialization],MATCH(T_PROF[[#This Row],[npi_prof_class_Cd]],T_NPI_REF[Code],0))</f>
        <v>0</v>
      </c>
    </row>
    <row r="2124" spans="1:10" x14ac:dyDescent="0.35">
      <c r="A2124">
        <v>1</v>
      </c>
      <c r="B2124">
        <v>1508406901</v>
      </c>
      <c r="C2124" t="s">
        <v>351</v>
      </c>
      <c r="D2124">
        <v>2021</v>
      </c>
      <c r="E2124">
        <v>7</v>
      </c>
      <c r="F2124">
        <v>7</v>
      </c>
      <c r="G2124">
        <v>7</v>
      </c>
      <c r="H2124">
        <v>20506.71</v>
      </c>
      <c r="I2124" t="str">
        <f>INDEX(T_NPI_REF[Classification],MATCH(T_PROF[[#This Row],[npi_prof_class_Cd]],T_NPI_REF[Code],0))</f>
        <v>Obstetrics &amp; Gynecology</v>
      </c>
      <c r="J2124">
        <f>INDEX(T_NPI_REF[Specialization],MATCH(T_PROF[[#This Row],[npi_prof_class_Cd]],T_NPI_REF[Code],0))</f>
        <v>0</v>
      </c>
    </row>
    <row r="2125" spans="1:10" x14ac:dyDescent="0.35">
      <c r="A2125">
        <v>1</v>
      </c>
      <c r="B2125">
        <v>1740404615</v>
      </c>
      <c r="C2125" t="s">
        <v>351</v>
      </c>
      <c r="D2125">
        <v>2021</v>
      </c>
      <c r="E2125">
        <v>2</v>
      </c>
      <c r="F2125">
        <v>2</v>
      </c>
      <c r="G2125">
        <v>2</v>
      </c>
      <c r="H2125">
        <v>4665.9399999999996</v>
      </c>
      <c r="I2125" t="str">
        <f>INDEX(T_NPI_REF[Classification],MATCH(T_PROF[[#This Row],[npi_prof_class_Cd]],T_NPI_REF[Code],0))</f>
        <v>Obstetrics &amp; Gynecology</v>
      </c>
      <c r="J2125">
        <f>INDEX(T_NPI_REF[Specialization],MATCH(T_PROF[[#This Row],[npi_prof_class_Cd]],T_NPI_REF[Code],0))</f>
        <v>0</v>
      </c>
    </row>
    <row r="2126" spans="1:10" x14ac:dyDescent="0.35">
      <c r="A2126">
        <v>1</v>
      </c>
      <c r="B2126">
        <v>1033227111</v>
      </c>
      <c r="C2126" t="s">
        <v>371</v>
      </c>
      <c r="D2126">
        <v>2021</v>
      </c>
      <c r="E2126">
        <v>43</v>
      </c>
      <c r="F2126">
        <v>43</v>
      </c>
      <c r="G2126">
        <v>42</v>
      </c>
      <c r="H2126">
        <v>64711.03</v>
      </c>
      <c r="I2126" t="str">
        <f>INDEX(T_NPI_REF[Classification],MATCH(T_PROF[[#This Row],[npi_prof_class_Cd]],T_NPI_REF[Code],0))</f>
        <v>Hospitalist</v>
      </c>
      <c r="J2126">
        <f>INDEX(T_NPI_REF[Specialization],MATCH(T_PROF[[#This Row],[npi_prof_class_Cd]],T_NPI_REF[Code],0))</f>
        <v>0</v>
      </c>
    </row>
    <row r="2127" spans="1:10" x14ac:dyDescent="0.35">
      <c r="A2127">
        <v>0</v>
      </c>
      <c r="B2127">
        <v>1508846932</v>
      </c>
      <c r="C2127" t="s">
        <v>351</v>
      </c>
      <c r="D2127">
        <v>2019</v>
      </c>
      <c r="E2127">
        <v>1</v>
      </c>
      <c r="F2127">
        <v>1</v>
      </c>
      <c r="G2127">
        <v>1</v>
      </c>
      <c r="H2127">
        <v>1720.75</v>
      </c>
      <c r="I2127" t="str">
        <f>INDEX(T_NPI_REF[Classification],MATCH(T_PROF[[#This Row],[npi_prof_class_Cd]],T_NPI_REF[Code],0))</f>
        <v>Obstetrics &amp; Gynecology</v>
      </c>
      <c r="J2127">
        <f>INDEX(T_NPI_REF[Specialization],MATCH(T_PROF[[#This Row],[npi_prof_class_Cd]],T_NPI_REF[Code],0))</f>
        <v>0</v>
      </c>
    </row>
    <row r="2128" spans="1:10" x14ac:dyDescent="0.35">
      <c r="A2128">
        <v>1</v>
      </c>
      <c r="B2128">
        <v>1467497305</v>
      </c>
      <c r="C2128" t="s">
        <v>352</v>
      </c>
      <c r="D2128">
        <v>2019</v>
      </c>
      <c r="E2128">
        <v>121</v>
      </c>
      <c r="F2128">
        <v>121</v>
      </c>
      <c r="G2128">
        <v>121</v>
      </c>
      <c r="H2128">
        <v>240409.25</v>
      </c>
      <c r="I2128" t="str">
        <f>INDEX(T_NPI_REF[Classification],MATCH(T_PROF[[#This Row],[npi_prof_class_Cd]],T_NPI_REF[Code],0))</f>
        <v>Specialist</v>
      </c>
      <c r="J2128">
        <f>INDEX(T_NPI_REF[Specialization],MATCH(T_PROF[[#This Row],[npi_prof_class_Cd]],T_NPI_REF[Code],0))</f>
        <v>0</v>
      </c>
    </row>
    <row r="2129" spans="1:10" x14ac:dyDescent="0.35">
      <c r="A2129">
        <v>1</v>
      </c>
      <c r="B2129">
        <v>1902077969</v>
      </c>
      <c r="C2129" t="s">
        <v>351</v>
      </c>
      <c r="D2129">
        <v>2019</v>
      </c>
      <c r="E2129">
        <v>10</v>
      </c>
      <c r="F2129">
        <v>10</v>
      </c>
      <c r="G2129">
        <v>10</v>
      </c>
      <c r="H2129">
        <v>20213.7</v>
      </c>
      <c r="I2129" t="str">
        <f>INDEX(T_NPI_REF[Classification],MATCH(T_PROF[[#This Row],[npi_prof_class_Cd]],T_NPI_REF[Code],0))</f>
        <v>Obstetrics &amp; Gynecology</v>
      </c>
      <c r="J2129">
        <f>INDEX(T_NPI_REF[Specialization],MATCH(T_PROF[[#This Row],[npi_prof_class_Cd]],T_NPI_REF[Code],0))</f>
        <v>0</v>
      </c>
    </row>
    <row r="2130" spans="1:10" x14ac:dyDescent="0.35">
      <c r="A2130">
        <v>1</v>
      </c>
      <c r="B2130">
        <v>1194776351</v>
      </c>
      <c r="C2130" t="s">
        <v>353</v>
      </c>
      <c r="D2130">
        <v>2020</v>
      </c>
      <c r="E2130">
        <v>12</v>
      </c>
      <c r="F2130">
        <v>12</v>
      </c>
      <c r="G2130">
        <v>12</v>
      </c>
      <c r="H2130">
        <v>22663.7</v>
      </c>
      <c r="I2130" t="str">
        <f>INDEX(T_NPI_REF[Classification],MATCH(T_PROF[[#This Row],[npi_prof_class_Cd]],T_NPI_REF[Code],0))</f>
        <v>General Acute Care Hospital</v>
      </c>
      <c r="J2130">
        <f>INDEX(T_NPI_REF[Specialization],MATCH(T_PROF[[#This Row],[npi_prof_class_Cd]],T_NPI_REF[Code],0))</f>
        <v>0</v>
      </c>
    </row>
    <row r="2131" spans="1:10" x14ac:dyDescent="0.35">
      <c r="A2131">
        <v>0</v>
      </c>
      <c r="B2131">
        <v>1366889230</v>
      </c>
      <c r="C2131" t="s">
        <v>351</v>
      </c>
      <c r="D2131">
        <v>2020</v>
      </c>
      <c r="E2131">
        <v>1</v>
      </c>
      <c r="F2131">
        <v>1</v>
      </c>
      <c r="G2131">
        <v>1</v>
      </c>
      <c r="H2131">
        <v>0</v>
      </c>
      <c r="I2131" t="str">
        <f>INDEX(T_NPI_REF[Classification],MATCH(T_PROF[[#This Row],[npi_prof_class_Cd]],T_NPI_REF[Code],0))</f>
        <v>Obstetrics &amp; Gynecology</v>
      </c>
      <c r="J2131">
        <f>INDEX(T_NPI_REF[Specialization],MATCH(T_PROF[[#This Row],[npi_prof_class_Cd]],T_NPI_REF[Code],0))</f>
        <v>0</v>
      </c>
    </row>
    <row r="2132" spans="1:10" x14ac:dyDescent="0.35">
      <c r="A2132">
        <v>1</v>
      </c>
      <c r="B2132">
        <v>1689669079</v>
      </c>
      <c r="C2132" t="s">
        <v>363</v>
      </c>
      <c r="D2132">
        <v>2020</v>
      </c>
      <c r="E2132">
        <v>44</v>
      </c>
      <c r="F2132">
        <v>44</v>
      </c>
      <c r="G2132">
        <v>44</v>
      </c>
      <c r="H2132">
        <v>110000</v>
      </c>
      <c r="I2132" t="str">
        <f>INDEX(T_NPI_REF[Classification],MATCH(T_PROF[[#This Row],[npi_prof_class_Cd]],T_NPI_REF[Code],0))</f>
        <v>Clinic/Center</v>
      </c>
      <c r="J2132" t="str">
        <f>INDEX(T_NPI_REF[Specialization],MATCH(T_PROF[[#This Row],[npi_prof_class_Cd]],T_NPI_REF[Code],0))</f>
        <v>Federally Qualified Health Center (FQHC)</v>
      </c>
    </row>
    <row r="2133" spans="1:10" x14ac:dyDescent="0.35">
      <c r="A2133">
        <v>0</v>
      </c>
      <c r="B2133">
        <v>1194986174</v>
      </c>
      <c r="C2133" t="s">
        <v>351</v>
      </c>
      <c r="D2133">
        <v>2020</v>
      </c>
      <c r="E2133">
        <v>1</v>
      </c>
      <c r="F2133">
        <v>1</v>
      </c>
      <c r="G2133">
        <v>1</v>
      </c>
      <c r="H2133">
        <v>50.47</v>
      </c>
      <c r="I2133" t="str">
        <f>INDEX(T_NPI_REF[Classification],MATCH(T_PROF[[#This Row],[npi_prof_class_Cd]],T_NPI_REF[Code],0))</f>
        <v>Obstetrics &amp; Gynecology</v>
      </c>
      <c r="J2133">
        <f>INDEX(T_NPI_REF[Specialization],MATCH(T_PROF[[#This Row],[npi_prof_class_Cd]],T_NPI_REF[Code],0))</f>
        <v>0</v>
      </c>
    </row>
    <row r="2134" spans="1:10" x14ac:dyDescent="0.35">
      <c r="A2134">
        <v>1</v>
      </c>
      <c r="B2134">
        <v>1144307299</v>
      </c>
      <c r="C2134" t="s">
        <v>351</v>
      </c>
      <c r="D2134">
        <v>2019</v>
      </c>
      <c r="E2134">
        <v>3</v>
      </c>
      <c r="F2134">
        <v>3</v>
      </c>
      <c r="G2134">
        <v>3</v>
      </c>
      <c r="H2134">
        <v>6029.16</v>
      </c>
      <c r="I2134" t="str">
        <f>INDEX(T_NPI_REF[Classification],MATCH(T_PROF[[#This Row],[npi_prof_class_Cd]],T_NPI_REF[Code],0))</f>
        <v>Obstetrics &amp; Gynecology</v>
      </c>
      <c r="J2134">
        <f>INDEX(T_NPI_REF[Specialization],MATCH(T_PROF[[#This Row],[npi_prof_class_Cd]],T_NPI_REF[Code],0))</f>
        <v>0</v>
      </c>
    </row>
    <row r="2135" spans="1:10" x14ac:dyDescent="0.35">
      <c r="A2135">
        <v>1</v>
      </c>
      <c r="B2135">
        <v>1184654477</v>
      </c>
      <c r="C2135" t="s">
        <v>363</v>
      </c>
      <c r="D2135">
        <v>2021</v>
      </c>
      <c r="E2135">
        <v>76</v>
      </c>
      <c r="F2135">
        <v>76</v>
      </c>
      <c r="G2135">
        <v>76</v>
      </c>
      <c r="H2135">
        <v>123872.32000000001</v>
      </c>
      <c r="I2135" t="str">
        <f>INDEX(T_NPI_REF[Classification],MATCH(T_PROF[[#This Row],[npi_prof_class_Cd]],T_NPI_REF[Code],0))</f>
        <v>Clinic/Center</v>
      </c>
      <c r="J2135" t="str">
        <f>INDEX(T_NPI_REF[Specialization],MATCH(T_PROF[[#This Row],[npi_prof_class_Cd]],T_NPI_REF[Code],0))</f>
        <v>Federally Qualified Health Center (FQHC)</v>
      </c>
    </row>
    <row r="2136" spans="1:10" x14ac:dyDescent="0.35">
      <c r="A2136">
        <v>0</v>
      </c>
      <c r="B2136">
        <v>1649620899</v>
      </c>
      <c r="C2136" t="s">
        <v>357</v>
      </c>
      <c r="D2136">
        <v>2020</v>
      </c>
      <c r="E2136">
        <v>1</v>
      </c>
      <c r="F2136">
        <v>1</v>
      </c>
      <c r="G2136">
        <v>1</v>
      </c>
      <c r="H2136">
        <v>0</v>
      </c>
      <c r="I2136" t="str">
        <f>INDEX(T_NPI_REF[Classification],MATCH(T_PROF[[#This Row],[npi_prof_class_Cd]],T_NPI_REF[Code],0))</f>
        <v>Advanced Practice Midwife</v>
      </c>
      <c r="J2136">
        <f>INDEX(T_NPI_REF[Specialization],MATCH(T_PROF[[#This Row],[npi_prof_class_Cd]],T_NPI_REF[Code],0))</f>
        <v>0</v>
      </c>
    </row>
    <row r="2137" spans="1:10" x14ac:dyDescent="0.35">
      <c r="A2137">
        <v>1</v>
      </c>
      <c r="B2137">
        <v>1295163244</v>
      </c>
      <c r="C2137" t="s">
        <v>353</v>
      </c>
      <c r="D2137">
        <v>2019</v>
      </c>
      <c r="E2137">
        <v>77</v>
      </c>
      <c r="F2137">
        <v>77</v>
      </c>
      <c r="G2137">
        <v>76</v>
      </c>
      <c r="H2137">
        <v>168874.67</v>
      </c>
      <c r="I2137" t="str">
        <f>INDEX(T_NPI_REF[Classification],MATCH(T_PROF[[#This Row],[npi_prof_class_Cd]],T_NPI_REF[Code],0))</f>
        <v>General Acute Care Hospital</v>
      </c>
      <c r="J2137">
        <f>INDEX(T_NPI_REF[Specialization],MATCH(T_PROF[[#This Row],[npi_prof_class_Cd]],T_NPI_REF[Code],0))</f>
        <v>0</v>
      </c>
    </row>
    <row r="2138" spans="1:10" x14ac:dyDescent="0.35">
      <c r="A2138">
        <v>1</v>
      </c>
      <c r="B2138">
        <v>1295163244</v>
      </c>
      <c r="C2138" t="s">
        <v>353</v>
      </c>
      <c r="D2138">
        <v>2020</v>
      </c>
      <c r="E2138">
        <v>36</v>
      </c>
      <c r="F2138">
        <v>36</v>
      </c>
      <c r="G2138">
        <v>36</v>
      </c>
      <c r="H2138">
        <v>78896.539999999994</v>
      </c>
      <c r="I2138" t="str">
        <f>INDEX(T_NPI_REF[Classification],MATCH(T_PROF[[#This Row],[npi_prof_class_Cd]],T_NPI_REF[Code],0))</f>
        <v>General Acute Care Hospital</v>
      </c>
      <c r="J2138">
        <f>INDEX(T_NPI_REF[Specialization],MATCH(T_PROF[[#This Row],[npi_prof_class_Cd]],T_NPI_REF[Code],0))</f>
        <v>0</v>
      </c>
    </row>
    <row r="2139" spans="1:10" x14ac:dyDescent="0.35">
      <c r="A2139">
        <v>0</v>
      </c>
      <c r="B2139">
        <v>1740457563</v>
      </c>
      <c r="C2139" t="s">
        <v>351</v>
      </c>
      <c r="D2139">
        <v>2021</v>
      </c>
      <c r="E2139">
        <v>1</v>
      </c>
      <c r="F2139">
        <v>1</v>
      </c>
      <c r="G2139">
        <v>1</v>
      </c>
      <c r="H2139">
        <v>1720.75</v>
      </c>
      <c r="I2139" t="str">
        <f>INDEX(T_NPI_REF[Classification],MATCH(T_PROF[[#This Row],[npi_prof_class_Cd]],T_NPI_REF[Code],0))</f>
        <v>Obstetrics &amp; Gynecology</v>
      </c>
      <c r="J2139">
        <f>INDEX(T_NPI_REF[Specialization],MATCH(T_PROF[[#This Row],[npi_prof_class_Cd]],T_NPI_REF[Code],0))</f>
        <v>0</v>
      </c>
    </row>
    <row r="2140" spans="1:10" x14ac:dyDescent="0.35">
      <c r="A2140">
        <v>0</v>
      </c>
      <c r="B2140">
        <v>1740457563</v>
      </c>
      <c r="C2140" t="s">
        <v>351</v>
      </c>
      <c r="D2140">
        <v>2020</v>
      </c>
      <c r="E2140">
        <v>3</v>
      </c>
      <c r="F2140">
        <v>3</v>
      </c>
      <c r="G2140">
        <v>3</v>
      </c>
      <c r="H2140">
        <v>1838.87</v>
      </c>
      <c r="I2140" t="str">
        <f>INDEX(T_NPI_REF[Classification],MATCH(T_PROF[[#This Row],[npi_prof_class_Cd]],T_NPI_REF[Code],0))</f>
        <v>Obstetrics &amp; Gynecology</v>
      </c>
      <c r="J2140">
        <f>INDEX(T_NPI_REF[Specialization],MATCH(T_PROF[[#This Row],[npi_prof_class_Cd]],T_NPI_REF[Code],0))</f>
        <v>0</v>
      </c>
    </row>
    <row r="2141" spans="1:10" x14ac:dyDescent="0.35">
      <c r="A2141">
        <v>1</v>
      </c>
      <c r="B2141">
        <v>1831169432</v>
      </c>
      <c r="C2141" t="s">
        <v>351</v>
      </c>
      <c r="D2141">
        <v>2021</v>
      </c>
      <c r="E2141">
        <v>1</v>
      </c>
      <c r="F2141">
        <v>1</v>
      </c>
      <c r="G2141">
        <v>1</v>
      </c>
      <c r="H2141">
        <v>2332.9699999999998</v>
      </c>
      <c r="I2141" t="str">
        <f>INDEX(T_NPI_REF[Classification],MATCH(T_PROF[[#This Row],[npi_prof_class_Cd]],T_NPI_REF[Code],0))</f>
        <v>Obstetrics &amp; Gynecology</v>
      </c>
      <c r="J2141">
        <f>INDEX(T_NPI_REF[Specialization],MATCH(T_PROF[[#This Row],[npi_prof_class_Cd]],T_NPI_REF[Code],0))</f>
        <v>0</v>
      </c>
    </row>
    <row r="2142" spans="1:10" x14ac:dyDescent="0.35">
      <c r="A2142">
        <v>0</v>
      </c>
      <c r="B2142">
        <v>1467890848</v>
      </c>
      <c r="C2142" t="s">
        <v>351</v>
      </c>
      <c r="D2142">
        <v>2019</v>
      </c>
      <c r="E2142">
        <v>1</v>
      </c>
      <c r="F2142">
        <v>1</v>
      </c>
      <c r="G2142">
        <v>1</v>
      </c>
      <c r="H2142">
        <v>1720.75</v>
      </c>
      <c r="I2142" t="str">
        <f>INDEX(T_NPI_REF[Classification],MATCH(T_PROF[[#This Row],[npi_prof_class_Cd]],T_NPI_REF[Code],0))</f>
        <v>Obstetrics &amp; Gynecology</v>
      </c>
      <c r="J2142">
        <f>INDEX(T_NPI_REF[Specialization],MATCH(T_PROF[[#This Row],[npi_prof_class_Cd]],T_NPI_REF[Code],0))</f>
        <v>0</v>
      </c>
    </row>
    <row r="2143" spans="1:10" x14ac:dyDescent="0.35">
      <c r="A2143">
        <v>0</v>
      </c>
      <c r="B2143">
        <v>1609847995</v>
      </c>
      <c r="C2143" t="s">
        <v>351</v>
      </c>
      <c r="D2143">
        <v>2019</v>
      </c>
      <c r="E2143">
        <v>2</v>
      </c>
      <c r="F2143">
        <v>2</v>
      </c>
      <c r="G2143">
        <v>2</v>
      </c>
      <c r="H2143">
        <v>304.64</v>
      </c>
      <c r="I2143" t="str">
        <f>INDEX(T_NPI_REF[Classification],MATCH(T_PROF[[#This Row],[npi_prof_class_Cd]],T_NPI_REF[Code],0))</f>
        <v>Obstetrics &amp; Gynecology</v>
      </c>
      <c r="J2143">
        <f>INDEX(T_NPI_REF[Specialization],MATCH(T_PROF[[#This Row],[npi_prof_class_Cd]],T_NPI_REF[Code],0))</f>
        <v>0</v>
      </c>
    </row>
    <row r="2144" spans="1:10" x14ac:dyDescent="0.35">
      <c r="A2144">
        <v>0</v>
      </c>
      <c r="B2144">
        <v>1184673816</v>
      </c>
      <c r="C2144" t="s">
        <v>357</v>
      </c>
      <c r="D2144">
        <v>2019</v>
      </c>
      <c r="E2144">
        <v>2</v>
      </c>
      <c r="F2144">
        <v>2</v>
      </c>
      <c r="G2144">
        <v>2</v>
      </c>
      <c r="H2144">
        <v>1462.64</v>
      </c>
      <c r="I2144" t="str">
        <f>INDEX(T_NPI_REF[Classification],MATCH(T_PROF[[#This Row],[npi_prof_class_Cd]],T_NPI_REF[Code],0))</f>
        <v>Advanced Practice Midwife</v>
      </c>
      <c r="J2144">
        <f>INDEX(T_NPI_REF[Specialization],MATCH(T_PROF[[#This Row],[npi_prof_class_Cd]],T_NPI_REF[Code],0))</f>
        <v>0</v>
      </c>
    </row>
    <row r="2145" spans="1:10" x14ac:dyDescent="0.35">
      <c r="A2145">
        <v>1</v>
      </c>
      <c r="B2145">
        <v>1184873572</v>
      </c>
      <c r="C2145" t="s">
        <v>374</v>
      </c>
      <c r="D2145">
        <v>2021</v>
      </c>
      <c r="E2145">
        <v>7</v>
      </c>
      <c r="F2145">
        <v>7</v>
      </c>
      <c r="G2145">
        <v>7</v>
      </c>
      <c r="H2145">
        <v>11862.4</v>
      </c>
      <c r="I2145" t="str">
        <f>INDEX(T_NPI_REF[Classification],MATCH(T_PROF[[#This Row],[npi_prof_class_Cd]],T_NPI_REF[Code],0))</f>
        <v>Legal Medicine</v>
      </c>
      <c r="J2145">
        <f>INDEX(T_NPI_REF[Specialization],MATCH(T_PROF[[#This Row],[npi_prof_class_Cd]],T_NPI_REF[Code],0))</f>
        <v>0</v>
      </c>
    </row>
    <row r="2146" spans="1:10" x14ac:dyDescent="0.35">
      <c r="A2146">
        <v>0</v>
      </c>
      <c r="B2146">
        <v>1760446744</v>
      </c>
      <c r="C2146" t="s">
        <v>351</v>
      </c>
      <c r="D2146">
        <v>2021</v>
      </c>
      <c r="E2146">
        <v>1</v>
      </c>
      <c r="F2146">
        <v>1</v>
      </c>
      <c r="G2146">
        <v>1</v>
      </c>
      <c r="H2146">
        <v>1720.75</v>
      </c>
      <c r="I2146" t="str">
        <f>INDEX(T_NPI_REF[Classification],MATCH(T_PROF[[#This Row],[npi_prof_class_Cd]],T_NPI_REF[Code],0))</f>
        <v>Obstetrics &amp; Gynecology</v>
      </c>
      <c r="J2146">
        <f>INDEX(T_NPI_REF[Specialization],MATCH(T_PROF[[#This Row],[npi_prof_class_Cd]],T_NPI_REF[Code],0))</f>
        <v>0</v>
      </c>
    </row>
    <row r="2147" spans="1:10" x14ac:dyDescent="0.35">
      <c r="A2147">
        <v>0</v>
      </c>
      <c r="B2147">
        <v>1427308980</v>
      </c>
      <c r="C2147" t="s">
        <v>361</v>
      </c>
      <c r="D2147">
        <v>2019</v>
      </c>
      <c r="E2147">
        <v>3</v>
      </c>
      <c r="F2147">
        <v>3</v>
      </c>
      <c r="G2147">
        <v>3</v>
      </c>
      <c r="H2147">
        <v>5162.25</v>
      </c>
      <c r="I2147" t="str">
        <f>INDEX(T_NPI_REF[Classification],MATCH(T_PROF[[#This Row],[npi_prof_class_Cd]],T_NPI_REF[Code],0))</f>
        <v>Family Medicine</v>
      </c>
      <c r="J2147">
        <f>INDEX(T_NPI_REF[Specialization],MATCH(T_PROF[[#This Row],[npi_prof_class_Cd]],T_NPI_REF[Code],0))</f>
        <v>0</v>
      </c>
    </row>
    <row r="2148" spans="1:10" x14ac:dyDescent="0.35">
      <c r="A2148">
        <v>0</v>
      </c>
      <c r="B2148">
        <v>1427308980</v>
      </c>
      <c r="C2148" t="s">
        <v>361</v>
      </c>
      <c r="D2148">
        <v>2020</v>
      </c>
      <c r="E2148">
        <v>1</v>
      </c>
      <c r="F2148">
        <v>1</v>
      </c>
      <c r="G2148">
        <v>1</v>
      </c>
      <c r="H2148">
        <v>430.19</v>
      </c>
      <c r="I2148" t="str">
        <f>INDEX(T_NPI_REF[Classification],MATCH(T_PROF[[#This Row],[npi_prof_class_Cd]],T_NPI_REF[Code],0))</f>
        <v>Family Medicine</v>
      </c>
      <c r="J2148">
        <f>INDEX(T_NPI_REF[Specialization],MATCH(T_PROF[[#This Row],[npi_prof_class_Cd]],T_NPI_REF[Code],0))</f>
        <v>0</v>
      </c>
    </row>
    <row r="2149" spans="1:10" x14ac:dyDescent="0.35">
      <c r="A2149">
        <v>1</v>
      </c>
      <c r="B2149">
        <v>1164532586</v>
      </c>
      <c r="C2149" t="s">
        <v>351</v>
      </c>
      <c r="D2149">
        <v>2019</v>
      </c>
      <c r="E2149">
        <v>2</v>
      </c>
      <c r="F2149">
        <v>2</v>
      </c>
      <c r="G2149">
        <v>1</v>
      </c>
      <c r="H2149">
        <v>2695.16</v>
      </c>
      <c r="I2149" t="str">
        <f>INDEX(T_NPI_REF[Classification],MATCH(T_PROF[[#This Row],[npi_prof_class_Cd]],T_NPI_REF[Code],0))</f>
        <v>Obstetrics &amp; Gynecology</v>
      </c>
      <c r="J2149">
        <f>INDEX(T_NPI_REF[Specialization],MATCH(T_PROF[[#This Row],[npi_prof_class_Cd]],T_NPI_REF[Code],0))</f>
        <v>0</v>
      </c>
    </row>
    <row r="2150" spans="1:10" x14ac:dyDescent="0.35">
      <c r="A2150">
        <v>1</v>
      </c>
      <c r="B2150">
        <v>1013953009</v>
      </c>
      <c r="C2150" t="s">
        <v>362</v>
      </c>
      <c r="D2150">
        <v>2021</v>
      </c>
      <c r="E2150">
        <v>2</v>
      </c>
      <c r="F2150">
        <v>2</v>
      </c>
      <c r="G2150">
        <v>1</v>
      </c>
      <c r="H2150">
        <v>464.55</v>
      </c>
      <c r="I2150" t="str">
        <f>INDEX(T_NPI_REF[Classification],MATCH(T_PROF[[#This Row],[npi_prof_class_Cd]],T_NPI_REF[Code],0))</f>
        <v>General Practice</v>
      </c>
      <c r="J2150">
        <f>INDEX(T_NPI_REF[Specialization],MATCH(T_PROF[[#This Row],[npi_prof_class_Cd]],T_NPI_REF[Code],0))</f>
        <v>0</v>
      </c>
    </row>
    <row r="2151" spans="1:10" x14ac:dyDescent="0.35">
      <c r="A2151">
        <v>1</v>
      </c>
      <c r="B2151">
        <v>1003298993</v>
      </c>
      <c r="C2151" t="s">
        <v>401</v>
      </c>
      <c r="D2151">
        <v>2020</v>
      </c>
      <c r="E2151">
        <v>1</v>
      </c>
      <c r="F2151">
        <v>1</v>
      </c>
      <c r="G2151">
        <v>1</v>
      </c>
      <c r="H2151">
        <v>2853.81</v>
      </c>
      <c r="I2151" t="str">
        <f>INDEX(T_NPI_REF[Classification],MATCH(T_PROF[[#This Row],[npi_prof_class_Cd]],T_NPI_REF[Code],0))</f>
        <v>Pediatrics</v>
      </c>
      <c r="J2151">
        <f>INDEX(T_NPI_REF[Specialization],MATCH(T_PROF[[#This Row],[npi_prof_class_Cd]],T_NPI_REF[Code],0))</f>
        <v>0</v>
      </c>
    </row>
    <row r="2152" spans="1:10" x14ac:dyDescent="0.35">
      <c r="A2152">
        <v>0</v>
      </c>
      <c r="B2152">
        <v>1629065784</v>
      </c>
      <c r="C2152" t="s">
        <v>367</v>
      </c>
      <c r="D2152">
        <v>2019</v>
      </c>
      <c r="E2152">
        <v>1</v>
      </c>
      <c r="F2152">
        <v>1</v>
      </c>
      <c r="G2152">
        <v>1</v>
      </c>
      <c r="H2152">
        <v>365.66</v>
      </c>
      <c r="I2152" t="str">
        <f>INDEX(T_NPI_REF[Classification],MATCH(T_PROF[[#This Row],[npi_prof_class_Cd]],T_NPI_REF[Code],0))</f>
        <v>Midwife</v>
      </c>
      <c r="J2152">
        <f>INDEX(T_NPI_REF[Specialization],MATCH(T_PROF[[#This Row],[npi_prof_class_Cd]],T_NPI_REF[Code],0))</f>
        <v>0</v>
      </c>
    </row>
    <row r="2153" spans="1:10" x14ac:dyDescent="0.35">
      <c r="A2153">
        <v>0</v>
      </c>
      <c r="B2153">
        <v>1952488231</v>
      </c>
      <c r="C2153" t="s">
        <v>351</v>
      </c>
      <c r="D2153">
        <v>2021</v>
      </c>
      <c r="E2153">
        <v>1</v>
      </c>
      <c r="F2153">
        <v>1</v>
      </c>
      <c r="G2153">
        <v>1</v>
      </c>
      <c r="H2153">
        <v>1720.75</v>
      </c>
      <c r="I2153" t="str">
        <f>INDEX(T_NPI_REF[Classification],MATCH(T_PROF[[#This Row],[npi_prof_class_Cd]],T_NPI_REF[Code],0))</f>
        <v>Obstetrics &amp; Gynecology</v>
      </c>
      <c r="J2153">
        <f>INDEX(T_NPI_REF[Specialization],MATCH(T_PROF[[#This Row],[npi_prof_class_Cd]],T_NPI_REF[Code],0))</f>
        <v>0</v>
      </c>
    </row>
    <row r="2154" spans="1:10" x14ac:dyDescent="0.35">
      <c r="A2154">
        <v>1</v>
      </c>
      <c r="B2154">
        <v>1245246644</v>
      </c>
      <c r="C2154" t="s">
        <v>362</v>
      </c>
      <c r="D2154">
        <v>2020</v>
      </c>
      <c r="E2154">
        <v>159</v>
      </c>
      <c r="F2154">
        <v>159</v>
      </c>
      <c r="G2154">
        <v>158</v>
      </c>
      <c r="H2154">
        <v>324690.21000000002</v>
      </c>
      <c r="I2154" t="str">
        <f>INDEX(T_NPI_REF[Classification],MATCH(T_PROF[[#This Row],[npi_prof_class_Cd]],T_NPI_REF[Code],0))</f>
        <v>General Practice</v>
      </c>
      <c r="J2154">
        <f>INDEX(T_NPI_REF[Specialization],MATCH(T_PROF[[#This Row],[npi_prof_class_Cd]],T_NPI_REF[Code],0))</f>
        <v>0</v>
      </c>
    </row>
    <row r="2155" spans="1:10" x14ac:dyDescent="0.35">
      <c r="A2155">
        <v>1</v>
      </c>
      <c r="B2155">
        <v>1972929362</v>
      </c>
      <c r="C2155" t="s">
        <v>351</v>
      </c>
      <c r="D2155">
        <v>2021</v>
      </c>
      <c r="E2155">
        <v>21</v>
      </c>
      <c r="F2155">
        <v>21</v>
      </c>
      <c r="G2155">
        <v>21</v>
      </c>
      <c r="H2155">
        <v>43355.75</v>
      </c>
      <c r="I2155" t="str">
        <f>INDEX(T_NPI_REF[Classification],MATCH(T_PROF[[#This Row],[npi_prof_class_Cd]],T_NPI_REF[Code],0))</f>
        <v>Obstetrics &amp; Gynecology</v>
      </c>
      <c r="J2155">
        <f>INDEX(T_NPI_REF[Specialization],MATCH(T_PROF[[#This Row],[npi_prof_class_Cd]],T_NPI_REF[Code],0))</f>
        <v>0</v>
      </c>
    </row>
    <row r="2156" spans="1:10" x14ac:dyDescent="0.35">
      <c r="A2156">
        <v>1</v>
      </c>
      <c r="B2156">
        <v>1821093402</v>
      </c>
      <c r="C2156" t="s">
        <v>353</v>
      </c>
      <c r="D2156">
        <v>2020</v>
      </c>
      <c r="E2156">
        <v>105</v>
      </c>
      <c r="F2156">
        <v>105</v>
      </c>
      <c r="G2156">
        <v>105</v>
      </c>
      <c r="H2156">
        <v>243004.29</v>
      </c>
      <c r="I2156" t="str">
        <f>INDEX(T_NPI_REF[Classification],MATCH(T_PROF[[#This Row],[npi_prof_class_Cd]],T_NPI_REF[Code],0))</f>
        <v>General Acute Care Hospital</v>
      </c>
      <c r="J2156">
        <f>INDEX(T_NPI_REF[Specialization],MATCH(T_PROF[[#This Row],[npi_prof_class_Cd]],T_NPI_REF[Code],0))</f>
        <v>0</v>
      </c>
    </row>
    <row r="2157" spans="1:10" x14ac:dyDescent="0.35">
      <c r="A2157">
        <v>0</v>
      </c>
      <c r="B2157">
        <v>1215121264</v>
      </c>
      <c r="C2157" t="s">
        <v>351</v>
      </c>
      <c r="D2157">
        <v>2019</v>
      </c>
      <c r="E2157">
        <v>1</v>
      </c>
      <c r="F2157">
        <v>1</v>
      </c>
      <c r="G2157">
        <v>1</v>
      </c>
      <c r="H2157">
        <v>0</v>
      </c>
      <c r="I2157" t="str">
        <f>INDEX(T_NPI_REF[Classification],MATCH(T_PROF[[#This Row],[npi_prof_class_Cd]],T_NPI_REF[Code],0))</f>
        <v>Obstetrics &amp; Gynecology</v>
      </c>
      <c r="J2157">
        <f>INDEX(T_NPI_REF[Specialization],MATCH(T_PROF[[#This Row],[npi_prof_class_Cd]],T_NPI_REF[Code],0))</f>
        <v>0</v>
      </c>
    </row>
    <row r="2158" spans="1:10" x14ac:dyDescent="0.35">
      <c r="A2158">
        <v>1</v>
      </c>
      <c r="B2158">
        <v>1609877331</v>
      </c>
      <c r="C2158" t="s">
        <v>351</v>
      </c>
      <c r="D2158">
        <v>2019</v>
      </c>
      <c r="E2158">
        <v>4</v>
      </c>
      <c r="F2158">
        <v>4</v>
      </c>
      <c r="G2158">
        <v>4</v>
      </c>
      <c r="H2158">
        <v>14000</v>
      </c>
      <c r="I2158" t="str">
        <f>INDEX(T_NPI_REF[Classification],MATCH(T_PROF[[#This Row],[npi_prof_class_Cd]],T_NPI_REF[Code],0))</f>
        <v>Obstetrics &amp; Gynecology</v>
      </c>
      <c r="J2158">
        <f>INDEX(T_NPI_REF[Specialization],MATCH(T_PROF[[#This Row],[npi_prof_class_Cd]],T_NPI_REF[Code],0))</f>
        <v>0</v>
      </c>
    </row>
    <row r="2159" spans="1:10" x14ac:dyDescent="0.35">
      <c r="A2159">
        <v>0</v>
      </c>
      <c r="B2159">
        <v>1326678780</v>
      </c>
      <c r="C2159" t="s">
        <v>357</v>
      </c>
      <c r="D2159">
        <v>2021</v>
      </c>
      <c r="E2159">
        <v>1</v>
      </c>
      <c r="F2159">
        <v>1</v>
      </c>
      <c r="G2159">
        <v>1</v>
      </c>
      <c r="H2159">
        <v>64.23</v>
      </c>
      <c r="I2159" t="str">
        <f>INDEX(T_NPI_REF[Classification],MATCH(T_PROF[[#This Row],[npi_prof_class_Cd]],T_NPI_REF[Code],0))</f>
        <v>Advanced Practice Midwife</v>
      </c>
      <c r="J2159">
        <f>INDEX(T_NPI_REF[Specialization],MATCH(T_PROF[[#This Row],[npi_prof_class_Cd]],T_NPI_REF[Code],0))</f>
        <v>0</v>
      </c>
    </row>
    <row r="2160" spans="1:10" x14ac:dyDescent="0.35">
      <c r="A2160">
        <v>0</v>
      </c>
      <c r="B2160">
        <v>1013371624</v>
      </c>
      <c r="C2160" t="s">
        <v>361</v>
      </c>
      <c r="D2160">
        <v>2021</v>
      </c>
      <c r="E2160">
        <v>2</v>
      </c>
      <c r="F2160">
        <v>2</v>
      </c>
      <c r="G2160">
        <v>2</v>
      </c>
      <c r="H2160">
        <v>1720.75</v>
      </c>
      <c r="I2160" t="str">
        <f>INDEX(T_NPI_REF[Classification],MATCH(T_PROF[[#This Row],[npi_prof_class_Cd]],T_NPI_REF[Code],0))</f>
        <v>Family Medicine</v>
      </c>
      <c r="J2160">
        <f>INDEX(T_NPI_REF[Specialization],MATCH(T_PROF[[#This Row],[npi_prof_class_Cd]],T_NPI_REF[Code],0))</f>
        <v>0</v>
      </c>
    </row>
    <row r="2161" spans="1:10" x14ac:dyDescent="0.35">
      <c r="A2161">
        <v>1</v>
      </c>
      <c r="B2161">
        <v>1790192557</v>
      </c>
      <c r="C2161" t="s">
        <v>351</v>
      </c>
      <c r="D2161">
        <v>2020</v>
      </c>
      <c r="E2161">
        <v>1</v>
      </c>
      <c r="F2161">
        <v>1</v>
      </c>
      <c r="G2161">
        <v>1</v>
      </c>
      <c r="H2161">
        <v>3152</v>
      </c>
      <c r="I2161" t="str">
        <f>INDEX(T_NPI_REF[Classification],MATCH(T_PROF[[#This Row],[npi_prof_class_Cd]],T_NPI_REF[Code],0))</f>
        <v>Obstetrics &amp; Gynecology</v>
      </c>
      <c r="J2161">
        <f>INDEX(T_NPI_REF[Specialization],MATCH(T_PROF[[#This Row],[npi_prof_class_Cd]],T_NPI_REF[Code],0))</f>
        <v>0</v>
      </c>
    </row>
    <row r="2162" spans="1:10" x14ac:dyDescent="0.35">
      <c r="A2162">
        <v>1</v>
      </c>
      <c r="B2162">
        <v>1629159702</v>
      </c>
      <c r="C2162" t="s">
        <v>351</v>
      </c>
      <c r="D2162">
        <v>2021</v>
      </c>
      <c r="E2162">
        <v>8</v>
      </c>
      <c r="F2162">
        <v>8</v>
      </c>
      <c r="G2162">
        <v>8</v>
      </c>
      <c r="H2162">
        <v>10684.25</v>
      </c>
      <c r="I2162" t="str">
        <f>INDEX(T_NPI_REF[Classification],MATCH(T_PROF[[#This Row],[npi_prof_class_Cd]],T_NPI_REF[Code],0))</f>
        <v>Obstetrics &amp; Gynecology</v>
      </c>
      <c r="J2162">
        <f>INDEX(T_NPI_REF[Specialization],MATCH(T_PROF[[#This Row],[npi_prof_class_Cd]],T_NPI_REF[Code],0))</f>
        <v>0</v>
      </c>
    </row>
    <row r="2163" spans="1:10" x14ac:dyDescent="0.35">
      <c r="A2163">
        <v>1</v>
      </c>
      <c r="B2163">
        <v>1215220595</v>
      </c>
      <c r="C2163" t="s">
        <v>351</v>
      </c>
      <c r="D2163">
        <v>2020</v>
      </c>
      <c r="E2163">
        <v>1</v>
      </c>
      <c r="F2163">
        <v>1</v>
      </c>
      <c r="G2163">
        <v>1</v>
      </c>
      <c r="H2163">
        <v>2853.81</v>
      </c>
      <c r="I2163" t="str">
        <f>INDEX(T_NPI_REF[Classification],MATCH(T_PROF[[#This Row],[npi_prof_class_Cd]],T_NPI_REF[Code],0))</f>
        <v>Obstetrics &amp; Gynecology</v>
      </c>
      <c r="J2163">
        <f>INDEX(T_NPI_REF[Specialization],MATCH(T_PROF[[#This Row],[npi_prof_class_Cd]],T_NPI_REF[Code],0))</f>
        <v>0</v>
      </c>
    </row>
    <row r="2164" spans="1:10" x14ac:dyDescent="0.35">
      <c r="A2164">
        <v>0</v>
      </c>
      <c r="B2164">
        <v>1194041830</v>
      </c>
      <c r="C2164" t="s">
        <v>351</v>
      </c>
      <c r="D2164">
        <v>2021</v>
      </c>
      <c r="E2164">
        <v>2</v>
      </c>
      <c r="F2164">
        <v>2</v>
      </c>
      <c r="G2164">
        <v>2</v>
      </c>
      <c r="H2164">
        <v>50</v>
      </c>
      <c r="I2164" t="str">
        <f>INDEX(T_NPI_REF[Classification],MATCH(T_PROF[[#This Row],[npi_prof_class_Cd]],T_NPI_REF[Code],0))</f>
        <v>Obstetrics &amp; Gynecology</v>
      </c>
      <c r="J2164">
        <f>INDEX(T_NPI_REF[Specialization],MATCH(T_PROF[[#This Row],[npi_prof_class_Cd]],T_NPI_REF[Code],0))</f>
        <v>0</v>
      </c>
    </row>
    <row r="2165" spans="1:10" x14ac:dyDescent="0.35">
      <c r="A2165">
        <v>0</v>
      </c>
      <c r="B2165">
        <v>1386804789</v>
      </c>
      <c r="C2165" t="s">
        <v>356</v>
      </c>
      <c r="D2165">
        <v>2019</v>
      </c>
      <c r="E2165">
        <v>1</v>
      </c>
      <c r="F2165">
        <v>1</v>
      </c>
      <c r="G2165">
        <v>1</v>
      </c>
      <c r="H2165">
        <v>1720.75</v>
      </c>
      <c r="I2165" t="str">
        <f>INDEX(T_NPI_REF[Classification],MATCH(T_PROF[[#This Row],[npi_prof_class_Cd]],T_NPI_REF[Code],0))</f>
        <v>Obstetrics &amp; Gynecology</v>
      </c>
      <c r="J2165" t="str">
        <f>INDEX(T_NPI_REF[Specialization],MATCH(T_PROF[[#This Row],[npi_prof_class_Cd]],T_NPI_REF[Code],0))</f>
        <v>Maternal &amp; Fetal Medicine</v>
      </c>
    </row>
    <row r="2166" spans="1:10" x14ac:dyDescent="0.35">
      <c r="A2166">
        <v>0</v>
      </c>
      <c r="B2166">
        <v>1275844540</v>
      </c>
      <c r="C2166" t="s">
        <v>351</v>
      </c>
      <c r="D2166">
        <v>2021</v>
      </c>
      <c r="E2166">
        <v>3</v>
      </c>
      <c r="F2166">
        <v>3</v>
      </c>
      <c r="G2166">
        <v>3</v>
      </c>
      <c r="H2166">
        <v>3086.33</v>
      </c>
      <c r="I2166" t="str">
        <f>INDEX(T_NPI_REF[Classification],MATCH(T_PROF[[#This Row],[npi_prof_class_Cd]],T_NPI_REF[Code],0))</f>
        <v>Obstetrics &amp; Gynecology</v>
      </c>
      <c r="J2166">
        <f>INDEX(T_NPI_REF[Specialization],MATCH(T_PROF[[#This Row],[npi_prof_class_Cd]],T_NPI_REF[Code],0))</f>
        <v>0</v>
      </c>
    </row>
    <row r="2167" spans="1:10" x14ac:dyDescent="0.35">
      <c r="A2167">
        <v>1</v>
      </c>
      <c r="B2167">
        <v>1275576696</v>
      </c>
      <c r="C2167" t="s">
        <v>351</v>
      </c>
      <c r="D2167">
        <v>2019</v>
      </c>
      <c r="E2167">
        <v>3</v>
      </c>
      <c r="F2167">
        <v>3</v>
      </c>
      <c r="G2167">
        <v>3</v>
      </c>
      <c r="H2167">
        <v>10003.040000000001</v>
      </c>
      <c r="I2167" t="str">
        <f>INDEX(T_NPI_REF[Classification],MATCH(T_PROF[[#This Row],[npi_prof_class_Cd]],T_NPI_REF[Code],0))</f>
        <v>Obstetrics &amp; Gynecology</v>
      </c>
      <c r="J2167">
        <f>INDEX(T_NPI_REF[Specialization],MATCH(T_PROF[[#This Row],[npi_prof_class_Cd]],T_NPI_REF[Code],0))</f>
        <v>0</v>
      </c>
    </row>
    <row r="2168" spans="1:10" x14ac:dyDescent="0.35">
      <c r="A2168">
        <v>0</v>
      </c>
      <c r="B2168">
        <v>1063580835</v>
      </c>
      <c r="C2168" t="s">
        <v>351</v>
      </c>
      <c r="D2168">
        <v>2020</v>
      </c>
      <c r="E2168">
        <v>1</v>
      </c>
      <c r="F2168">
        <v>1</v>
      </c>
      <c r="G2168">
        <v>1</v>
      </c>
      <c r="H2168">
        <v>1720.75</v>
      </c>
      <c r="I2168" t="str">
        <f>INDEX(T_NPI_REF[Classification],MATCH(T_PROF[[#This Row],[npi_prof_class_Cd]],T_NPI_REF[Code],0))</f>
        <v>Obstetrics &amp; Gynecology</v>
      </c>
      <c r="J2168">
        <f>INDEX(T_NPI_REF[Specialization],MATCH(T_PROF[[#This Row],[npi_prof_class_Cd]],T_NPI_REF[Code],0))</f>
        <v>0</v>
      </c>
    </row>
    <row r="2169" spans="1:10" x14ac:dyDescent="0.35">
      <c r="A2169">
        <v>0</v>
      </c>
      <c r="B2169">
        <v>1093754806</v>
      </c>
      <c r="C2169" t="s">
        <v>351</v>
      </c>
      <c r="D2169">
        <v>2020</v>
      </c>
      <c r="E2169">
        <v>2</v>
      </c>
      <c r="F2169">
        <v>2</v>
      </c>
      <c r="G2169">
        <v>2</v>
      </c>
      <c r="H2169">
        <v>281.14999999999998</v>
      </c>
      <c r="I2169" t="str">
        <f>INDEX(T_NPI_REF[Classification],MATCH(T_PROF[[#This Row],[npi_prof_class_Cd]],T_NPI_REF[Code],0))</f>
        <v>Obstetrics &amp; Gynecology</v>
      </c>
      <c r="J2169">
        <f>INDEX(T_NPI_REF[Specialization],MATCH(T_PROF[[#This Row],[npi_prof_class_Cd]],T_NPI_REF[Code],0))</f>
        <v>0</v>
      </c>
    </row>
    <row r="2170" spans="1:10" x14ac:dyDescent="0.35">
      <c r="A2170">
        <v>1</v>
      </c>
      <c r="B2170">
        <v>1073621991</v>
      </c>
      <c r="C2170" t="s">
        <v>386</v>
      </c>
      <c r="D2170">
        <v>2019</v>
      </c>
      <c r="E2170">
        <v>1</v>
      </c>
      <c r="F2170">
        <v>1</v>
      </c>
      <c r="G2170">
        <v>1</v>
      </c>
      <c r="H2170">
        <v>1720.75</v>
      </c>
      <c r="I2170" t="str">
        <f>INDEX(T_NPI_REF[Classification],MATCH(T_PROF[[#This Row],[npi_prof_class_Cd]],T_NPI_REF[Code],0))</f>
        <v>Psychiatric Unit</v>
      </c>
      <c r="J2170">
        <f>INDEX(T_NPI_REF[Specialization],MATCH(T_PROF[[#This Row],[npi_prof_class_Cd]],T_NPI_REF[Code],0))</f>
        <v>0</v>
      </c>
    </row>
    <row r="2171" spans="1:10" x14ac:dyDescent="0.35">
      <c r="A2171">
        <v>0</v>
      </c>
      <c r="B2171">
        <v>1710969589</v>
      </c>
      <c r="C2171" t="s">
        <v>357</v>
      </c>
      <c r="D2171">
        <v>2019</v>
      </c>
      <c r="E2171">
        <v>1</v>
      </c>
      <c r="F2171">
        <v>1</v>
      </c>
      <c r="G2171">
        <v>1</v>
      </c>
      <c r="H2171">
        <v>1462.64</v>
      </c>
      <c r="I2171" t="str">
        <f>INDEX(T_NPI_REF[Classification],MATCH(T_PROF[[#This Row],[npi_prof_class_Cd]],T_NPI_REF[Code],0))</f>
        <v>Advanced Practice Midwife</v>
      </c>
      <c r="J2171">
        <f>INDEX(T_NPI_REF[Specialization],MATCH(T_PROF[[#This Row],[npi_prof_class_Cd]],T_NPI_REF[Code],0))</f>
        <v>0</v>
      </c>
    </row>
    <row r="2172" spans="1:10" x14ac:dyDescent="0.35">
      <c r="A2172">
        <v>0</v>
      </c>
      <c r="B2172">
        <v>1487622148</v>
      </c>
      <c r="C2172" t="s">
        <v>354</v>
      </c>
      <c r="D2172">
        <v>2021</v>
      </c>
      <c r="E2172">
        <v>1</v>
      </c>
      <c r="F2172">
        <v>1</v>
      </c>
      <c r="G2172">
        <v>1</v>
      </c>
      <c r="H2172">
        <v>1720.75</v>
      </c>
      <c r="I2172" t="str">
        <f>INDEX(T_NPI_REF[Classification],MATCH(T_PROF[[#This Row],[npi_prof_class_Cd]],T_NPI_REF[Code],0))</f>
        <v>Obstetrics &amp; Gynecology</v>
      </c>
      <c r="J2172" t="str">
        <f>INDEX(T_NPI_REF[Specialization],MATCH(T_PROF[[#This Row],[npi_prof_class_Cd]],T_NPI_REF[Code],0))</f>
        <v>Obstetrics</v>
      </c>
    </row>
    <row r="2173" spans="1:10" x14ac:dyDescent="0.35">
      <c r="A2173">
        <v>1</v>
      </c>
      <c r="B2173">
        <v>1043374853</v>
      </c>
      <c r="C2173" t="s">
        <v>363</v>
      </c>
      <c r="D2173">
        <v>2021</v>
      </c>
      <c r="E2173">
        <v>3</v>
      </c>
      <c r="F2173">
        <v>3</v>
      </c>
      <c r="G2173">
        <v>3</v>
      </c>
      <c r="H2173">
        <v>6386.69</v>
      </c>
      <c r="I2173" t="str">
        <f>INDEX(T_NPI_REF[Classification],MATCH(T_PROF[[#This Row],[npi_prof_class_Cd]],T_NPI_REF[Code],0))</f>
        <v>Clinic/Center</v>
      </c>
      <c r="J2173" t="str">
        <f>INDEX(T_NPI_REF[Specialization],MATCH(T_PROF[[#This Row],[npi_prof_class_Cd]],T_NPI_REF[Code],0))</f>
        <v>Federally Qualified Health Center (FQHC)</v>
      </c>
    </row>
    <row r="2174" spans="1:10" x14ac:dyDescent="0.35">
      <c r="A2174">
        <v>1</v>
      </c>
      <c r="B2174">
        <v>1194913749</v>
      </c>
      <c r="C2174" t="s">
        <v>375</v>
      </c>
      <c r="D2174">
        <v>2019</v>
      </c>
      <c r="E2174">
        <v>136</v>
      </c>
      <c r="F2174">
        <v>136</v>
      </c>
      <c r="G2174">
        <v>136</v>
      </c>
      <c r="H2174">
        <v>385346.52</v>
      </c>
      <c r="I2174" t="str">
        <f>INDEX(T_NPI_REF[Classification],MATCH(T_PROF[[#This Row],[npi_prof_class_Cd]],T_NPI_REF[Code],0))</f>
        <v>Orthopaedic Surgery</v>
      </c>
      <c r="J2174">
        <f>INDEX(T_NPI_REF[Specialization],MATCH(T_PROF[[#This Row],[npi_prof_class_Cd]],T_NPI_REF[Code],0))</f>
        <v>0</v>
      </c>
    </row>
    <row r="2175" spans="1:10" x14ac:dyDescent="0.35">
      <c r="A2175">
        <v>1</v>
      </c>
      <c r="B2175">
        <v>1194913749</v>
      </c>
      <c r="C2175" t="s">
        <v>375</v>
      </c>
      <c r="D2175">
        <v>2020</v>
      </c>
      <c r="E2175">
        <v>135</v>
      </c>
      <c r="F2175">
        <v>135</v>
      </c>
      <c r="G2175">
        <v>135</v>
      </c>
      <c r="H2175">
        <v>392077.56</v>
      </c>
      <c r="I2175" t="str">
        <f>INDEX(T_NPI_REF[Classification],MATCH(T_PROF[[#This Row],[npi_prof_class_Cd]],T_NPI_REF[Code],0))</f>
        <v>Orthopaedic Surgery</v>
      </c>
      <c r="J2175">
        <f>INDEX(T_NPI_REF[Specialization],MATCH(T_PROF[[#This Row],[npi_prof_class_Cd]],T_NPI_REF[Code],0))</f>
        <v>0</v>
      </c>
    </row>
    <row r="2176" spans="1:10" x14ac:dyDescent="0.35">
      <c r="A2176">
        <v>1</v>
      </c>
      <c r="B2176">
        <v>1780610733</v>
      </c>
      <c r="C2176" t="s">
        <v>367</v>
      </c>
      <c r="D2176">
        <v>2019</v>
      </c>
      <c r="E2176">
        <v>3</v>
      </c>
      <c r="F2176">
        <v>3</v>
      </c>
      <c r="G2176">
        <v>3</v>
      </c>
      <c r="H2176">
        <v>6086.31</v>
      </c>
      <c r="I2176" t="str">
        <f>INDEX(T_NPI_REF[Classification],MATCH(T_PROF[[#This Row],[npi_prof_class_Cd]],T_NPI_REF[Code],0))</f>
        <v>Midwife</v>
      </c>
      <c r="J2176">
        <f>INDEX(T_NPI_REF[Specialization],MATCH(T_PROF[[#This Row],[npi_prof_class_Cd]],T_NPI_REF[Code],0))</f>
        <v>0</v>
      </c>
    </row>
    <row r="2177" spans="1:10" x14ac:dyDescent="0.35">
      <c r="A2177">
        <v>0</v>
      </c>
      <c r="B2177">
        <v>1558367367</v>
      </c>
      <c r="C2177" t="s">
        <v>351</v>
      </c>
      <c r="D2177">
        <v>2019</v>
      </c>
      <c r="E2177">
        <v>1</v>
      </c>
      <c r="F2177">
        <v>1</v>
      </c>
      <c r="G2177">
        <v>1</v>
      </c>
      <c r="H2177">
        <v>1720.75</v>
      </c>
      <c r="I2177" t="str">
        <f>INDEX(T_NPI_REF[Classification],MATCH(T_PROF[[#This Row],[npi_prof_class_Cd]],T_NPI_REF[Code],0))</f>
        <v>Obstetrics &amp; Gynecology</v>
      </c>
      <c r="J2177">
        <f>INDEX(T_NPI_REF[Specialization],MATCH(T_PROF[[#This Row],[npi_prof_class_Cd]],T_NPI_REF[Code],0))</f>
        <v>0</v>
      </c>
    </row>
    <row r="2178" spans="1:10" x14ac:dyDescent="0.35">
      <c r="A2178">
        <v>1</v>
      </c>
      <c r="B2178">
        <v>1295073732</v>
      </c>
      <c r="C2178" t="s">
        <v>357</v>
      </c>
      <c r="D2178">
        <v>2020</v>
      </c>
      <c r="E2178">
        <v>7</v>
      </c>
      <c r="F2178">
        <v>7</v>
      </c>
      <c r="G2178">
        <v>7</v>
      </c>
      <c r="H2178">
        <v>30800</v>
      </c>
      <c r="I2178" t="str">
        <f>INDEX(T_NPI_REF[Classification],MATCH(T_PROF[[#This Row],[npi_prof_class_Cd]],T_NPI_REF[Code],0))</f>
        <v>Advanced Practice Midwife</v>
      </c>
      <c r="J2178">
        <f>INDEX(T_NPI_REF[Specialization],MATCH(T_PROF[[#This Row],[npi_prof_class_Cd]],T_NPI_REF[Code],0))</f>
        <v>0</v>
      </c>
    </row>
    <row r="2179" spans="1:10" x14ac:dyDescent="0.35">
      <c r="A2179">
        <v>0</v>
      </c>
      <c r="B2179">
        <v>1356488464</v>
      </c>
      <c r="C2179" t="s">
        <v>351</v>
      </c>
      <c r="D2179">
        <v>2021</v>
      </c>
      <c r="E2179">
        <v>2</v>
      </c>
      <c r="F2179">
        <v>2</v>
      </c>
      <c r="G2179">
        <v>2</v>
      </c>
      <c r="H2179">
        <v>3441.5</v>
      </c>
      <c r="I2179" t="str">
        <f>INDEX(T_NPI_REF[Classification],MATCH(T_PROF[[#This Row],[npi_prof_class_Cd]],T_NPI_REF[Code],0))</f>
        <v>Obstetrics &amp; Gynecology</v>
      </c>
      <c r="J2179">
        <f>INDEX(T_NPI_REF[Specialization],MATCH(T_PROF[[#This Row],[npi_prof_class_Cd]],T_NPI_REF[Code],0))</f>
        <v>0</v>
      </c>
    </row>
    <row r="2180" spans="1:10" x14ac:dyDescent="0.35">
      <c r="A2180">
        <v>1</v>
      </c>
      <c r="B2180">
        <v>1164724316</v>
      </c>
      <c r="C2180" t="s">
        <v>367</v>
      </c>
      <c r="D2180">
        <v>2020</v>
      </c>
      <c r="E2180">
        <v>12</v>
      </c>
      <c r="F2180">
        <v>12</v>
      </c>
      <c r="G2180">
        <v>12</v>
      </c>
      <c r="H2180">
        <v>33085.31</v>
      </c>
      <c r="I2180" t="str">
        <f>INDEX(T_NPI_REF[Classification],MATCH(T_PROF[[#This Row],[npi_prof_class_Cd]],T_NPI_REF[Code],0))</f>
        <v>Midwife</v>
      </c>
      <c r="J2180">
        <f>INDEX(T_NPI_REF[Specialization],MATCH(T_PROF[[#This Row],[npi_prof_class_Cd]],T_NPI_REF[Code],0))</f>
        <v>0</v>
      </c>
    </row>
    <row r="2181" spans="1:10" x14ac:dyDescent="0.35">
      <c r="A2181">
        <v>0</v>
      </c>
      <c r="B2181">
        <v>1225443849</v>
      </c>
      <c r="C2181" t="s">
        <v>351</v>
      </c>
      <c r="D2181">
        <v>2019</v>
      </c>
      <c r="E2181">
        <v>7</v>
      </c>
      <c r="F2181">
        <v>7</v>
      </c>
      <c r="G2181">
        <v>7</v>
      </c>
      <c r="H2181">
        <v>2272.37</v>
      </c>
      <c r="I2181" t="str">
        <f>INDEX(T_NPI_REF[Classification],MATCH(T_PROF[[#This Row],[npi_prof_class_Cd]],T_NPI_REF[Code],0))</f>
        <v>Obstetrics &amp; Gynecology</v>
      </c>
      <c r="J2181">
        <f>INDEX(T_NPI_REF[Specialization],MATCH(T_PROF[[#This Row],[npi_prof_class_Cd]],T_NPI_REF[Code],0))</f>
        <v>0</v>
      </c>
    </row>
    <row r="2182" spans="1:10" x14ac:dyDescent="0.35">
      <c r="A2182">
        <v>1</v>
      </c>
      <c r="B2182">
        <v>1649564865</v>
      </c>
      <c r="C2182" t="s">
        <v>387</v>
      </c>
      <c r="D2182">
        <v>2020</v>
      </c>
      <c r="E2182">
        <v>3</v>
      </c>
      <c r="F2182">
        <v>3</v>
      </c>
      <c r="G2182">
        <v>3</v>
      </c>
      <c r="H2182">
        <v>4602.3900000000003</v>
      </c>
      <c r="I2182" t="str">
        <f>INDEX(T_NPI_REF[Classification],MATCH(T_PROF[[#This Row],[npi_prof_class_Cd]],T_NPI_REF[Code],0))</f>
        <v>Exclusive Provider Organization</v>
      </c>
      <c r="J2182">
        <f>INDEX(T_NPI_REF[Specialization],MATCH(T_PROF[[#This Row],[npi_prof_class_Cd]],T_NPI_REF[Code],0))</f>
        <v>0</v>
      </c>
    </row>
    <row r="2183" spans="1:10" x14ac:dyDescent="0.35">
      <c r="A2183">
        <v>1</v>
      </c>
      <c r="B2183">
        <v>1942526207</v>
      </c>
      <c r="C2183" t="s">
        <v>366</v>
      </c>
      <c r="D2183">
        <v>2019</v>
      </c>
      <c r="E2183">
        <v>3</v>
      </c>
      <c r="F2183">
        <v>3</v>
      </c>
      <c r="G2183">
        <v>3</v>
      </c>
      <c r="H2183">
        <v>6720.75</v>
      </c>
      <c r="I2183" t="str">
        <f>INDEX(T_NPI_REF[Classification],MATCH(T_PROF[[#This Row],[npi_prof_class_Cd]],T_NPI_REF[Code],0))</f>
        <v>Internal Medicine</v>
      </c>
      <c r="J2183">
        <f>INDEX(T_NPI_REF[Specialization],MATCH(T_PROF[[#This Row],[npi_prof_class_Cd]],T_NPI_REF[Code],0))</f>
        <v>0</v>
      </c>
    </row>
    <row r="2184" spans="1:10" x14ac:dyDescent="0.35">
      <c r="A2184">
        <v>0</v>
      </c>
      <c r="B2184">
        <v>1790716579</v>
      </c>
      <c r="C2184" t="s">
        <v>351</v>
      </c>
      <c r="D2184">
        <v>2020</v>
      </c>
      <c r="E2184">
        <v>1</v>
      </c>
      <c r="F2184">
        <v>1</v>
      </c>
      <c r="G2184">
        <v>1</v>
      </c>
      <c r="H2184">
        <v>1720.75</v>
      </c>
      <c r="I2184" t="str">
        <f>INDEX(T_NPI_REF[Classification],MATCH(T_PROF[[#This Row],[npi_prof_class_Cd]],T_NPI_REF[Code],0))</f>
        <v>Obstetrics &amp; Gynecology</v>
      </c>
      <c r="J2184">
        <f>INDEX(T_NPI_REF[Specialization],MATCH(T_PROF[[#This Row],[npi_prof_class_Cd]],T_NPI_REF[Code],0))</f>
        <v>0</v>
      </c>
    </row>
    <row r="2185" spans="1:10" x14ac:dyDescent="0.35">
      <c r="A2185">
        <v>1</v>
      </c>
      <c r="B2185">
        <v>1912244351</v>
      </c>
      <c r="C2185" t="s">
        <v>367</v>
      </c>
      <c r="D2185">
        <v>2021</v>
      </c>
      <c r="E2185">
        <v>15</v>
      </c>
      <c r="F2185">
        <v>15</v>
      </c>
      <c r="G2185">
        <v>15</v>
      </c>
      <c r="H2185">
        <v>34414.67</v>
      </c>
      <c r="I2185" t="str">
        <f>INDEX(T_NPI_REF[Classification],MATCH(T_PROF[[#This Row],[npi_prof_class_Cd]],T_NPI_REF[Code],0))</f>
        <v>Midwife</v>
      </c>
      <c r="J2185">
        <f>INDEX(T_NPI_REF[Specialization],MATCH(T_PROF[[#This Row],[npi_prof_class_Cd]],T_NPI_REF[Code],0))</f>
        <v>0</v>
      </c>
    </row>
    <row r="2186" spans="1:10" x14ac:dyDescent="0.35">
      <c r="A2186">
        <v>1</v>
      </c>
      <c r="B2186">
        <v>1871541730</v>
      </c>
      <c r="C2186" t="s">
        <v>351</v>
      </c>
      <c r="D2186">
        <v>2021</v>
      </c>
      <c r="E2186">
        <v>8</v>
      </c>
      <c r="F2186">
        <v>8</v>
      </c>
      <c r="G2186">
        <v>8</v>
      </c>
      <c r="H2186">
        <v>13821.18</v>
      </c>
      <c r="I2186" t="str">
        <f>INDEX(T_NPI_REF[Classification],MATCH(T_PROF[[#This Row],[npi_prof_class_Cd]],T_NPI_REF[Code],0))</f>
        <v>Obstetrics &amp; Gynecology</v>
      </c>
      <c r="J2186">
        <f>INDEX(T_NPI_REF[Specialization],MATCH(T_PROF[[#This Row],[npi_prof_class_Cd]],T_NPI_REF[Code],0))</f>
        <v>0</v>
      </c>
    </row>
    <row r="2187" spans="1:10" x14ac:dyDescent="0.35">
      <c r="A2187">
        <v>1</v>
      </c>
      <c r="B2187">
        <v>1700120482</v>
      </c>
      <c r="C2187" t="s">
        <v>353</v>
      </c>
      <c r="D2187">
        <v>2020</v>
      </c>
      <c r="E2187">
        <v>5</v>
      </c>
      <c r="F2187">
        <v>5</v>
      </c>
      <c r="G2187">
        <v>5</v>
      </c>
      <c r="H2187">
        <v>10439.25</v>
      </c>
      <c r="I2187" t="str">
        <f>INDEX(T_NPI_REF[Classification],MATCH(T_PROF[[#This Row],[npi_prof_class_Cd]],T_NPI_REF[Code],0))</f>
        <v>General Acute Care Hospital</v>
      </c>
      <c r="J2187">
        <f>INDEX(T_NPI_REF[Specialization],MATCH(T_PROF[[#This Row],[npi_prof_class_Cd]],T_NPI_REF[Code],0))</f>
        <v>0</v>
      </c>
    </row>
    <row r="2188" spans="1:10" x14ac:dyDescent="0.35">
      <c r="A2188">
        <v>1</v>
      </c>
      <c r="B2188">
        <v>1124149018</v>
      </c>
      <c r="C2188" t="s">
        <v>352</v>
      </c>
      <c r="D2188">
        <v>2019</v>
      </c>
      <c r="E2188">
        <v>25</v>
      </c>
      <c r="F2188">
        <v>25</v>
      </c>
      <c r="G2188">
        <v>25</v>
      </c>
      <c r="H2188">
        <v>68000</v>
      </c>
      <c r="I2188" t="str">
        <f>INDEX(T_NPI_REF[Classification],MATCH(T_PROF[[#This Row],[npi_prof_class_Cd]],T_NPI_REF[Code],0))</f>
        <v>Specialist</v>
      </c>
      <c r="J2188">
        <f>INDEX(T_NPI_REF[Specialization],MATCH(T_PROF[[#This Row],[npi_prof_class_Cd]],T_NPI_REF[Code],0))</f>
        <v>0</v>
      </c>
    </row>
    <row r="2189" spans="1:10" x14ac:dyDescent="0.35">
      <c r="A2189">
        <v>1</v>
      </c>
      <c r="B2189">
        <v>1962709675</v>
      </c>
      <c r="C2189" t="s">
        <v>351</v>
      </c>
      <c r="D2189">
        <v>2019</v>
      </c>
      <c r="E2189">
        <v>9</v>
      </c>
      <c r="F2189">
        <v>9</v>
      </c>
      <c r="G2189">
        <v>9</v>
      </c>
      <c r="H2189">
        <v>28800</v>
      </c>
      <c r="I2189" t="str">
        <f>INDEX(T_NPI_REF[Classification],MATCH(T_PROF[[#This Row],[npi_prof_class_Cd]],T_NPI_REF[Code],0))</f>
        <v>Obstetrics &amp; Gynecology</v>
      </c>
      <c r="J2189">
        <f>INDEX(T_NPI_REF[Specialization],MATCH(T_PROF[[#This Row],[npi_prof_class_Cd]],T_NPI_REF[Code],0))</f>
        <v>0</v>
      </c>
    </row>
    <row r="2190" spans="1:10" x14ac:dyDescent="0.35">
      <c r="A2190">
        <v>0</v>
      </c>
      <c r="B2190">
        <v>1982009775</v>
      </c>
      <c r="C2190" t="s">
        <v>351</v>
      </c>
      <c r="D2190">
        <v>2020</v>
      </c>
      <c r="E2190">
        <v>1</v>
      </c>
      <c r="F2190">
        <v>1</v>
      </c>
      <c r="G2190">
        <v>1</v>
      </c>
      <c r="H2190">
        <v>1720.75</v>
      </c>
      <c r="I2190" t="str">
        <f>INDEX(T_NPI_REF[Classification],MATCH(T_PROF[[#This Row],[npi_prof_class_Cd]],T_NPI_REF[Code],0))</f>
        <v>Obstetrics &amp; Gynecology</v>
      </c>
      <c r="J2190">
        <f>INDEX(T_NPI_REF[Specialization],MATCH(T_PROF[[#This Row],[npi_prof_class_Cd]],T_NPI_REF[Code],0))</f>
        <v>0</v>
      </c>
    </row>
    <row r="2191" spans="1:10" x14ac:dyDescent="0.35">
      <c r="A2191">
        <v>1</v>
      </c>
      <c r="B2191">
        <v>1518416031</v>
      </c>
      <c r="C2191" t="s">
        <v>352</v>
      </c>
      <c r="D2191">
        <v>2019</v>
      </c>
      <c r="E2191">
        <v>13</v>
      </c>
      <c r="F2191">
        <v>13</v>
      </c>
      <c r="G2191">
        <v>13</v>
      </c>
      <c r="H2191">
        <v>18683.919999999998</v>
      </c>
      <c r="I2191" t="str">
        <f>INDEX(T_NPI_REF[Classification],MATCH(T_PROF[[#This Row],[npi_prof_class_Cd]],T_NPI_REF[Code],0))</f>
        <v>Specialist</v>
      </c>
      <c r="J2191">
        <f>INDEX(T_NPI_REF[Specialization],MATCH(T_PROF[[#This Row],[npi_prof_class_Cd]],T_NPI_REF[Code],0))</f>
        <v>0</v>
      </c>
    </row>
    <row r="2192" spans="1:10" x14ac:dyDescent="0.35">
      <c r="A2192">
        <v>1</v>
      </c>
      <c r="B2192">
        <v>1619258381</v>
      </c>
      <c r="C2192" t="s">
        <v>351</v>
      </c>
      <c r="D2192">
        <v>2019</v>
      </c>
      <c r="E2192">
        <v>4</v>
      </c>
      <c r="F2192">
        <v>4</v>
      </c>
      <c r="G2192">
        <v>4</v>
      </c>
      <c r="H2192">
        <v>14000</v>
      </c>
      <c r="I2192" t="str">
        <f>INDEX(T_NPI_REF[Classification],MATCH(T_PROF[[#This Row],[npi_prof_class_Cd]],T_NPI_REF[Code],0))</f>
        <v>Obstetrics &amp; Gynecology</v>
      </c>
      <c r="J2192">
        <f>INDEX(T_NPI_REF[Specialization],MATCH(T_PROF[[#This Row],[npi_prof_class_Cd]],T_NPI_REF[Code],0))</f>
        <v>0</v>
      </c>
    </row>
    <row r="2193" spans="1:10" x14ac:dyDescent="0.35">
      <c r="A2193">
        <v>0</v>
      </c>
      <c r="B2193">
        <v>1174866453</v>
      </c>
      <c r="C2193" t="s">
        <v>351</v>
      </c>
      <c r="D2193">
        <v>2021</v>
      </c>
      <c r="E2193">
        <v>1</v>
      </c>
      <c r="F2193">
        <v>1</v>
      </c>
      <c r="G2193">
        <v>1</v>
      </c>
      <c r="H2193">
        <v>0</v>
      </c>
      <c r="I2193" t="str">
        <f>INDEX(T_NPI_REF[Classification],MATCH(T_PROF[[#This Row],[npi_prof_class_Cd]],T_NPI_REF[Code],0))</f>
        <v>Obstetrics &amp; Gynecology</v>
      </c>
      <c r="J2193">
        <f>INDEX(T_NPI_REF[Specialization],MATCH(T_PROF[[#This Row],[npi_prof_class_Cd]],T_NPI_REF[Code],0))</f>
        <v>0</v>
      </c>
    </row>
    <row r="2194" spans="1:10" x14ac:dyDescent="0.35">
      <c r="A2194">
        <v>1</v>
      </c>
      <c r="B2194">
        <v>1518926401</v>
      </c>
      <c r="C2194" t="s">
        <v>353</v>
      </c>
      <c r="D2194">
        <v>2021</v>
      </c>
      <c r="E2194">
        <v>66</v>
      </c>
      <c r="F2194">
        <v>66</v>
      </c>
      <c r="G2194">
        <v>66</v>
      </c>
      <c r="H2194">
        <v>127033.78</v>
      </c>
      <c r="I2194" t="str">
        <f>INDEX(T_NPI_REF[Classification],MATCH(T_PROF[[#This Row],[npi_prof_class_Cd]],T_NPI_REF[Code],0))</f>
        <v>General Acute Care Hospital</v>
      </c>
      <c r="J2194">
        <f>INDEX(T_NPI_REF[Specialization],MATCH(T_PROF[[#This Row],[npi_prof_class_Cd]],T_NPI_REF[Code],0))</f>
        <v>0</v>
      </c>
    </row>
    <row r="2195" spans="1:10" x14ac:dyDescent="0.35">
      <c r="A2195">
        <v>1</v>
      </c>
      <c r="B2195">
        <v>1861407355</v>
      </c>
      <c r="C2195" t="s">
        <v>352</v>
      </c>
      <c r="D2195">
        <v>2019</v>
      </c>
      <c r="E2195">
        <v>1</v>
      </c>
      <c r="F2195">
        <v>1</v>
      </c>
      <c r="G2195">
        <v>1</v>
      </c>
      <c r="H2195">
        <v>0</v>
      </c>
      <c r="I2195" t="str">
        <f>INDEX(T_NPI_REF[Classification],MATCH(T_PROF[[#This Row],[npi_prof_class_Cd]],T_NPI_REF[Code],0))</f>
        <v>Specialist</v>
      </c>
      <c r="J2195">
        <f>INDEX(T_NPI_REF[Specialization],MATCH(T_PROF[[#This Row],[npi_prof_class_Cd]],T_NPI_REF[Code],0))</f>
        <v>0</v>
      </c>
    </row>
    <row r="2196" spans="1:10" x14ac:dyDescent="0.35">
      <c r="A2196">
        <v>1</v>
      </c>
      <c r="B2196">
        <v>1538455910</v>
      </c>
      <c r="C2196" t="s">
        <v>351</v>
      </c>
      <c r="D2196">
        <v>2019</v>
      </c>
      <c r="E2196">
        <v>2</v>
      </c>
      <c r="F2196">
        <v>2</v>
      </c>
      <c r="G2196">
        <v>2</v>
      </c>
      <c r="H2196">
        <v>5390.32</v>
      </c>
      <c r="I2196" t="str">
        <f>INDEX(T_NPI_REF[Classification],MATCH(T_PROF[[#This Row],[npi_prof_class_Cd]],T_NPI_REF[Code],0))</f>
        <v>Obstetrics &amp; Gynecology</v>
      </c>
      <c r="J2196">
        <f>INDEX(T_NPI_REF[Specialization],MATCH(T_PROF[[#This Row],[npi_prof_class_Cd]],T_NPI_REF[Code],0))</f>
        <v>0</v>
      </c>
    </row>
    <row r="2197" spans="1:10" x14ac:dyDescent="0.35">
      <c r="A2197">
        <v>0</v>
      </c>
      <c r="B2197">
        <v>1225201957</v>
      </c>
      <c r="C2197" t="s">
        <v>351</v>
      </c>
      <c r="D2197">
        <v>2019</v>
      </c>
      <c r="E2197">
        <v>1</v>
      </c>
      <c r="F2197">
        <v>1</v>
      </c>
      <c r="G2197">
        <v>1</v>
      </c>
      <c r="H2197">
        <v>0</v>
      </c>
      <c r="I2197" t="str">
        <f>INDEX(T_NPI_REF[Classification],MATCH(T_PROF[[#This Row],[npi_prof_class_Cd]],T_NPI_REF[Code],0))</f>
        <v>Obstetrics &amp; Gynecology</v>
      </c>
      <c r="J2197">
        <f>INDEX(T_NPI_REF[Specialization],MATCH(T_PROF[[#This Row],[npi_prof_class_Cd]],T_NPI_REF[Code],0))</f>
        <v>0</v>
      </c>
    </row>
    <row r="2198" spans="1:10" x14ac:dyDescent="0.35">
      <c r="A2198">
        <v>0</v>
      </c>
      <c r="B2198">
        <v>1982699906</v>
      </c>
      <c r="C2198" t="s">
        <v>351</v>
      </c>
      <c r="D2198">
        <v>2019</v>
      </c>
      <c r="E2198">
        <v>3</v>
      </c>
      <c r="F2198">
        <v>3</v>
      </c>
      <c r="G2198">
        <v>3</v>
      </c>
      <c r="H2198">
        <v>3441.5</v>
      </c>
      <c r="I2198" t="str">
        <f>INDEX(T_NPI_REF[Classification],MATCH(T_PROF[[#This Row],[npi_prof_class_Cd]],T_NPI_REF[Code],0))</f>
        <v>Obstetrics &amp; Gynecology</v>
      </c>
      <c r="J2198">
        <f>INDEX(T_NPI_REF[Specialization],MATCH(T_PROF[[#This Row],[npi_prof_class_Cd]],T_NPI_REF[Code],0))</f>
        <v>0</v>
      </c>
    </row>
    <row r="2199" spans="1:10" x14ac:dyDescent="0.35">
      <c r="A2199">
        <v>0</v>
      </c>
      <c r="B2199">
        <v>1881616217</v>
      </c>
      <c r="C2199" t="s">
        <v>351</v>
      </c>
      <c r="D2199">
        <v>2021</v>
      </c>
      <c r="E2199">
        <v>1</v>
      </c>
      <c r="F2199">
        <v>1</v>
      </c>
      <c r="G2199">
        <v>1</v>
      </c>
      <c r="H2199">
        <v>203</v>
      </c>
      <c r="I2199" t="str">
        <f>INDEX(T_NPI_REF[Classification],MATCH(T_PROF[[#This Row],[npi_prof_class_Cd]],T_NPI_REF[Code],0))</f>
        <v>Obstetrics &amp; Gynecology</v>
      </c>
      <c r="J2199">
        <f>INDEX(T_NPI_REF[Specialization],MATCH(T_PROF[[#This Row],[npi_prof_class_Cd]],T_NPI_REF[Code],0))</f>
        <v>0</v>
      </c>
    </row>
    <row r="2200" spans="1:10" x14ac:dyDescent="0.35">
      <c r="A2200">
        <v>1</v>
      </c>
      <c r="B2200">
        <v>1508815333</v>
      </c>
      <c r="C2200" t="s">
        <v>353</v>
      </c>
      <c r="D2200">
        <v>2019</v>
      </c>
      <c r="E2200">
        <v>218</v>
      </c>
      <c r="F2200">
        <v>218</v>
      </c>
      <c r="G2200">
        <v>218</v>
      </c>
      <c r="H2200">
        <v>405502.18</v>
      </c>
      <c r="I2200" t="str">
        <f>INDEX(T_NPI_REF[Classification],MATCH(T_PROF[[#This Row],[npi_prof_class_Cd]],T_NPI_REF[Code],0))</f>
        <v>General Acute Care Hospital</v>
      </c>
      <c r="J2200">
        <f>INDEX(T_NPI_REF[Specialization],MATCH(T_PROF[[#This Row],[npi_prof_class_Cd]],T_NPI_REF[Code],0))</f>
        <v>0</v>
      </c>
    </row>
    <row r="2201" spans="1:10" x14ac:dyDescent="0.35">
      <c r="A2201">
        <v>1</v>
      </c>
      <c r="B2201">
        <v>1053708164</v>
      </c>
      <c r="C2201" t="s">
        <v>351</v>
      </c>
      <c r="D2201">
        <v>2020</v>
      </c>
      <c r="E2201">
        <v>2</v>
      </c>
      <c r="F2201">
        <v>2</v>
      </c>
      <c r="G2201">
        <v>2</v>
      </c>
      <c r="H2201">
        <v>3386.94</v>
      </c>
      <c r="I2201" t="str">
        <f>INDEX(T_NPI_REF[Classification],MATCH(T_PROF[[#This Row],[npi_prof_class_Cd]],T_NPI_REF[Code],0))</f>
        <v>Obstetrics &amp; Gynecology</v>
      </c>
      <c r="J2201">
        <f>INDEX(T_NPI_REF[Specialization],MATCH(T_PROF[[#This Row],[npi_prof_class_Cd]],T_NPI_REF[Code],0))</f>
        <v>0</v>
      </c>
    </row>
    <row r="2202" spans="1:10" x14ac:dyDescent="0.35">
      <c r="A2202">
        <v>0</v>
      </c>
      <c r="B2202">
        <v>1598013005</v>
      </c>
      <c r="C2202" t="s">
        <v>357</v>
      </c>
      <c r="D2202">
        <v>2020</v>
      </c>
      <c r="E2202">
        <v>1</v>
      </c>
      <c r="F2202">
        <v>1</v>
      </c>
      <c r="G2202">
        <v>1</v>
      </c>
      <c r="H2202">
        <v>621.82000000000005</v>
      </c>
      <c r="I2202" t="str">
        <f>INDEX(T_NPI_REF[Classification],MATCH(T_PROF[[#This Row],[npi_prof_class_Cd]],T_NPI_REF[Code],0))</f>
        <v>Advanced Practice Midwife</v>
      </c>
      <c r="J2202">
        <f>INDEX(T_NPI_REF[Specialization],MATCH(T_PROF[[#This Row],[npi_prof_class_Cd]],T_NPI_REF[Code],0))</f>
        <v>0</v>
      </c>
    </row>
    <row r="2203" spans="1:10" x14ac:dyDescent="0.35">
      <c r="A2203">
        <v>1</v>
      </c>
      <c r="B2203">
        <v>1144501024</v>
      </c>
      <c r="C2203" t="s">
        <v>351</v>
      </c>
      <c r="D2203">
        <v>2019</v>
      </c>
      <c r="E2203">
        <v>9</v>
      </c>
      <c r="F2203">
        <v>9</v>
      </c>
      <c r="G2203">
        <v>9</v>
      </c>
      <c r="H2203">
        <v>19170.96</v>
      </c>
      <c r="I2203" t="str">
        <f>INDEX(T_NPI_REF[Classification],MATCH(T_PROF[[#This Row],[npi_prof_class_Cd]],T_NPI_REF[Code],0))</f>
        <v>Obstetrics &amp; Gynecology</v>
      </c>
      <c r="J2203">
        <f>INDEX(T_NPI_REF[Specialization],MATCH(T_PROF[[#This Row],[npi_prof_class_Cd]],T_NPI_REF[Code],0))</f>
        <v>0</v>
      </c>
    </row>
    <row r="2204" spans="1:10" x14ac:dyDescent="0.35">
      <c r="A2204">
        <v>0</v>
      </c>
      <c r="B2204">
        <v>1255333571</v>
      </c>
      <c r="C2204" t="s">
        <v>357</v>
      </c>
      <c r="D2204">
        <v>2020</v>
      </c>
      <c r="E2204">
        <v>1</v>
      </c>
      <c r="F2204">
        <v>1</v>
      </c>
      <c r="G2204">
        <v>1</v>
      </c>
      <c r="H2204">
        <v>424.66</v>
      </c>
      <c r="I2204" t="str">
        <f>INDEX(T_NPI_REF[Classification],MATCH(T_PROF[[#This Row],[npi_prof_class_Cd]],T_NPI_REF[Code],0))</f>
        <v>Advanced Practice Midwife</v>
      </c>
      <c r="J2204">
        <f>INDEX(T_NPI_REF[Specialization],MATCH(T_PROF[[#This Row],[npi_prof_class_Cd]],T_NPI_REF[Code],0))</f>
        <v>0</v>
      </c>
    </row>
    <row r="2205" spans="1:10" x14ac:dyDescent="0.35">
      <c r="A2205">
        <v>1</v>
      </c>
      <c r="B2205">
        <v>1225372493</v>
      </c>
      <c r="C2205" t="s">
        <v>367</v>
      </c>
      <c r="D2205">
        <v>2021</v>
      </c>
      <c r="E2205">
        <v>4</v>
      </c>
      <c r="F2205">
        <v>4</v>
      </c>
      <c r="G2205">
        <v>4</v>
      </c>
      <c r="H2205">
        <v>10272.200000000001</v>
      </c>
      <c r="I2205" t="str">
        <f>INDEX(T_NPI_REF[Classification],MATCH(T_PROF[[#This Row],[npi_prof_class_Cd]],T_NPI_REF[Code],0))</f>
        <v>Midwife</v>
      </c>
      <c r="J2205">
        <f>INDEX(T_NPI_REF[Specialization],MATCH(T_PROF[[#This Row],[npi_prof_class_Cd]],T_NPI_REF[Code],0))</f>
        <v>0</v>
      </c>
    </row>
    <row r="2206" spans="1:10" x14ac:dyDescent="0.35">
      <c r="A2206">
        <v>0</v>
      </c>
      <c r="B2206">
        <v>1548296163</v>
      </c>
      <c r="C2206" t="s">
        <v>351</v>
      </c>
      <c r="D2206">
        <v>2019</v>
      </c>
      <c r="E2206">
        <v>3</v>
      </c>
      <c r="F2206">
        <v>3</v>
      </c>
      <c r="G2206">
        <v>3</v>
      </c>
      <c r="H2206">
        <v>1720.75</v>
      </c>
      <c r="I2206" t="str">
        <f>INDEX(T_NPI_REF[Classification],MATCH(T_PROF[[#This Row],[npi_prof_class_Cd]],T_NPI_REF[Code],0))</f>
        <v>Obstetrics &amp; Gynecology</v>
      </c>
      <c r="J2206">
        <f>INDEX(T_NPI_REF[Specialization],MATCH(T_PROF[[#This Row],[npi_prof_class_Cd]],T_NPI_REF[Code],0))</f>
        <v>0</v>
      </c>
    </row>
    <row r="2207" spans="1:10" x14ac:dyDescent="0.35">
      <c r="A2207">
        <v>1</v>
      </c>
      <c r="B2207">
        <v>1821420506</v>
      </c>
      <c r="C2207" t="s">
        <v>367</v>
      </c>
      <c r="D2207">
        <v>2019</v>
      </c>
      <c r="E2207">
        <v>1</v>
      </c>
      <c r="F2207">
        <v>1</v>
      </c>
      <c r="G2207">
        <v>1</v>
      </c>
      <c r="H2207">
        <v>4400</v>
      </c>
      <c r="I2207" t="str">
        <f>INDEX(T_NPI_REF[Classification],MATCH(T_PROF[[#This Row],[npi_prof_class_Cd]],T_NPI_REF[Code],0))</f>
        <v>Midwife</v>
      </c>
      <c r="J2207">
        <f>INDEX(T_NPI_REF[Specialization],MATCH(T_PROF[[#This Row],[npi_prof_class_Cd]],T_NPI_REF[Code],0))</f>
        <v>0</v>
      </c>
    </row>
    <row r="2208" spans="1:10" x14ac:dyDescent="0.35">
      <c r="A2208">
        <v>1</v>
      </c>
      <c r="B2208">
        <v>1457540056</v>
      </c>
      <c r="C2208" t="s">
        <v>351</v>
      </c>
      <c r="D2208">
        <v>2020</v>
      </c>
      <c r="E2208">
        <v>79</v>
      </c>
      <c r="F2208">
        <v>79</v>
      </c>
      <c r="G2208">
        <v>79</v>
      </c>
      <c r="H2208">
        <v>259647.28</v>
      </c>
      <c r="I2208" t="str">
        <f>INDEX(T_NPI_REF[Classification],MATCH(T_PROF[[#This Row],[npi_prof_class_Cd]],T_NPI_REF[Code],0))</f>
        <v>Obstetrics &amp; Gynecology</v>
      </c>
      <c r="J2208">
        <f>INDEX(T_NPI_REF[Specialization],MATCH(T_PROF[[#This Row],[npi_prof_class_Cd]],T_NPI_REF[Code],0))</f>
        <v>0</v>
      </c>
    </row>
    <row r="2209" spans="1:10" x14ac:dyDescent="0.35">
      <c r="A2209">
        <v>1</v>
      </c>
      <c r="B2209">
        <v>1356688220</v>
      </c>
      <c r="C2209" t="s">
        <v>352</v>
      </c>
      <c r="D2209">
        <v>2020</v>
      </c>
      <c r="E2209">
        <v>17</v>
      </c>
      <c r="F2209">
        <v>17</v>
      </c>
      <c r="G2209">
        <v>17</v>
      </c>
      <c r="H2209">
        <v>33009.360000000001</v>
      </c>
      <c r="I2209" t="str">
        <f>INDEX(T_NPI_REF[Classification],MATCH(T_PROF[[#This Row],[npi_prof_class_Cd]],T_NPI_REF[Code],0))</f>
        <v>Specialist</v>
      </c>
      <c r="J2209">
        <f>INDEX(T_NPI_REF[Specialization],MATCH(T_PROF[[#This Row],[npi_prof_class_Cd]],T_NPI_REF[Code],0))</f>
        <v>0</v>
      </c>
    </row>
    <row r="2210" spans="1:10" x14ac:dyDescent="0.35">
      <c r="A2210">
        <v>1</v>
      </c>
      <c r="B2210">
        <v>1255401253</v>
      </c>
      <c r="C2210" t="s">
        <v>354</v>
      </c>
      <c r="D2210">
        <v>2021</v>
      </c>
      <c r="E2210">
        <v>1</v>
      </c>
      <c r="F2210">
        <v>1</v>
      </c>
      <c r="G2210">
        <v>1</v>
      </c>
      <c r="H2210">
        <v>1720.75</v>
      </c>
      <c r="I2210" t="str">
        <f>INDEX(T_NPI_REF[Classification],MATCH(T_PROF[[#This Row],[npi_prof_class_Cd]],T_NPI_REF[Code],0))</f>
        <v>Obstetrics &amp; Gynecology</v>
      </c>
      <c r="J2210" t="str">
        <f>INDEX(T_NPI_REF[Specialization],MATCH(T_PROF[[#This Row],[npi_prof_class_Cd]],T_NPI_REF[Code],0))</f>
        <v>Obstetrics</v>
      </c>
    </row>
    <row r="2211" spans="1:10" x14ac:dyDescent="0.35">
      <c r="A2211">
        <v>1</v>
      </c>
      <c r="B2211">
        <v>1649219015</v>
      </c>
      <c r="C2211" t="s">
        <v>351</v>
      </c>
      <c r="D2211">
        <v>2019</v>
      </c>
      <c r="E2211">
        <v>65</v>
      </c>
      <c r="F2211">
        <v>65</v>
      </c>
      <c r="G2211">
        <v>64</v>
      </c>
      <c r="H2211">
        <v>124258.62</v>
      </c>
      <c r="I2211" t="str">
        <f>INDEX(T_NPI_REF[Classification],MATCH(T_PROF[[#This Row],[npi_prof_class_Cd]],T_NPI_REF[Code],0))</f>
        <v>Obstetrics &amp; Gynecology</v>
      </c>
      <c r="J2211">
        <f>INDEX(T_NPI_REF[Specialization],MATCH(T_PROF[[#This Row],[npi_prof_class_Cd]],T_NPI_REF[Code],0))</f>
        <v>0</v>
      </c>
    </row>
    <row r="2212" spans="1:10" x14ac:dyDescent="0.35">
      <c r="A2212">
        <v>1</v>
      </c>
      <c r="B2212">
        <v>1922596527</v>
      </c>
      <c r="C2212" t="s">
        <v>351</v>
      </c>
      <c r="D2212">
        <v>2021</v>
      </c>
      <c r="E2212">
        <v>5</v>
      </c>
      <c r="F2212">
        <v>5</v>
      </c>
      <c r="G2212">
        <v>5</v>
      </c>
      <c r="H2212">
        <v>17500</v>
      </c>
      <c r="I2212" t="str">
        <f>INDEX(T_NPI_REF[Classification],MATCH(T_PROF[[#This Row],[npi_prof_class_Cd]],T_NPI_REF[Code],0))</f>
        <v>Obstetrics &amp; Gynecology</v>
      </c>
      <c r="J2212">
        <f>INDEX(T_NPI_REF[Specialization],MATCH(T_PROF[[#This Row],[npi_prof_class_Cd]],T_NPI_REF[Code],0))</f>
        <v>0</v>
      </c>
    </row>
    <row r="2213" spans="1:10" x14ac:dyDescent="0.35">
      <c r="A2213">
        <v>1</v>
      </c>
      <c r="B2213">
        <v>1144648635</v>
      </c>
      <c r="C2213" t="s">
        <v>351</v>
      </c>
      <c r="D2213">
        <v>2019</v>
      </c>
      <c r="E2213">
        <v>2</v>
      </c>
      <c r="F2213">
        <v>2</v>
      </c>
      <c r="G2213">
        <v>2</v>
      </c>
      <c r="H2213">
        <v>0</v>
      </c>
      <c r="I2213" t="str">
        <f>INDEX(T_NPI_REF[Classification],MATCH(T_PROF[[#This Row],[npi_prof_class_Cd]],T_NPI_REF[Code],0))</f>
        <v>Obstetrics &amp; Gynecology</v>
      </c>
      <c r="J2213">
        <f>INDEX(T_NPI_REF[Specialization],MATCH(T_PROF[[#This Row],[npi_prof_class_Cd]],T_NPI_REF[Code],0))</f>
        <v>0</v>
      </c>
    </row>
    <row r="2214" spans="1:10" x14ac:dyDescent="0.35">
      <c r="A2214">
        <v>1</v>
      </c>
      <c r="B2214">
        <v>1811977796</v>
      </c>
      <c r="C2214" t="s">
        <v>353</v>
      </c>
      <c r="D2214">
        <v>2020</v>
      </c>
      <c r="E2214">
        <v>48</v>
      </c>
      <c r="F2214">
        <v>48</v>
      </c>
      <c r="G2214">
        <v>47</v>
      </c>
      <c r="H2214">
        <v>88733.61</v>
      </c>
      <c r="I2214" t="str">
        <f>INDEX(T_NPI_REF[Classification],MATCH(T_PROF[[#This Row],[npi_prof_class_Cd]],T_NPI_REF[Code],0))</f>
        <v>General Acute Care Hospital</v>
      </c>
      <c r="J2214">
        <f>INDEX(T_NPI_REF[Specialization],MATCH(T_PROF[[#This Row],[npi_prof_class_Cd]],T_NPI_REF[Code],0))</f>
        <v>0</v>
      </c>
    </row>
    <row r="2215" spans="1:10" x14ac:dyDescent="0.35">
      <c r="A2215">
        <v>0</v>
      </c>
      <c r="B2215">
        <v>1366458804</v>
      </c>
      <c r="C2215" t="s">
        <v>351</v>
      </c>
      <c r="D2215">
        <v>2019</v>
      </c>
      <c r="E2215">
        <v>2</v>
      </c>
      <c r="F2215">
        <v>2</v>
      </c>
      <c r="G2215">
        <v>2</v>
      </c>
      <c r="H2215">
        <v>3531.96</v>
      </c>
      <c r="I2215" t="str">
        <f>INDEX(T_NPI_REF[Classification],MATCH(T_PROF[[#This Row],[npi_prof_class_Cd]],T_NPI_REF[Code],0))</f>
        <v>Obstetrics &amp; Gynecology</v>
      </c>
      <c r="J2215">
        <f>INDEX(T_NPI_REF[Specialization],MATCH(T_PROF[[#This Row],[npi_prof_class_Cd]],T_NPI_REF[Code],0))</f>
        <v>0</v>
      </c>
    </row>
    <row r="2216" spans="1:10" x14ac:dyDescent="0.35">
      <c r="A2216">
        <v>0</v>
      </c>
      <c r="B2216">
        <v>1407938582</v>
      </c>
      <c r="C2216" t="s">
        <v>351</v>
      </c>
      <c r="D2216">
        <v>2021</v>
      </c>
      <c r="E2216">
        <v>2</v>
      </c>
      <c r="F2216">
        <v>2</v>
      </c>
      <c r="G2216">
        <v>2</v>
      </c>
      <c r="H2216">
        <v>3441.5</v>
      </c>
      <c r="I2216" t="str">
        <f>INDEX(T_NPI_REF[Classification],MATCH(T_PROF[[#This Row],[npi_prof_class_Cd]],T_NPI_REF[Code],0))</f>
        <v>Obstetrics &amp; Gynecology</v>
      </c>
      <c r="J2216">
        <f>INDEX(T_NPI_REF[Specialization],MATCH(T_PROF[[#This Row],[npi_prof_class_Cd]],T_NPI_REF[Code],0))</f>
        <v>0</v>
      </c>
    </row>
    <row r="2217" spans="1:10" x14ac:dyDescent="0.35">
      <c r="A2217">
        <v>1</v>
      </c>
      <c r="B2217">
        <v>1689669541</v>
      </c>
      <c r="C2217" t="s">
        <v>355</v>
      </c>
      <c r="D2217">
        <v>2019</v>
      </c>
      <c r="E2217">
        <v>48</v>
      </c>
      <c r="F2217">
        <v>48</v>
      </c>
      <c r="G2217">
        <v>48</v>
      </c>
      <c r="H2217">
        <v>93269.22</v>
      </c>
      <c r="I2217" t="str">
        <f>INDEX(T_NPI_REF[Classification],MATCH(T_PROF[[#This Row],[npi_prof_class_Cd]],T_NPI_REF[Code],0))</f>
        <v>Clinic/Center</v>
      </c>
      <c r="J2217" t="str">
        <f>INDEX(T_NPI_REF[Specialization],MATCH(T_PROF[[#This Row],[npi_prof_class_Cd]],T_NPI_REF[Code],0))</f>
        <v>Multi-Specialty</v>
      </c>
    </row>
    <row r="2218" spans="1:10" x14ac:dyDescent="0.35">
      <c r="A2218">
        <v>0</v>
      </c>
      <c r="B2218">
        <v>1700045531</v>
      </c>
      <c r="C2218" t="s">
        <v>356</v>
      </c>
      <c r="D2218">
        <v>2020</v>
      </c>
      <c r="E2218">
        <v>1</v>
      </c>
      <c r="F2218">
        <v>1</v>
      </c>
      <c r="G2218">
        <v>1</v>
      </c>
      <c r="H2218">
        <v>0</v>
      </c>
      <c r="I2218" t="str">
        <f>INDEX(T_NPI_REF[Classification],MATCH(T_PROF[[#This Row],[npi_prof_class_Cd]],T_NPI_REF[Code],0))</f>
        <v>Obstetrics &amp; Gynecology</v>
      </c>
      <c r="J2218" t="str">
        <f>INDEX(T_NPI_REF[Specialization],MATCH(T_PROF[[#This Row],[npi_prof_class_Cd]],T_NPI_REF[Code],0))</f>
        <v>Maternal &amp; Fetal Medicine</v>
      </c>
    </row>
    <row r="2219" spans="1:10" x14ac:dyDescent="0.35">
      <c r="A2219">
        <v>0</v>
      </c>
      <c r="B2219">
        <v>1760489157</v>
      </c>
      <c r="C2219" t="s">
        <v>351</v>
      </c>
      <c r="D2219">
        <v>2021</v>
      </c>
      <c r="E2219">
        <v>1</v>
      </c>
      <c r="F2219">
        <v>1</v>
      </c>
      <c r="G2219">
        <v>1</v>
      </c>
      <c r="H2219">
        <v>0</v>
      </c>
      <c r="I2219" t="str">
        <f>INDEX(T_NPI_REF[Classification],MATCH(T_PROF[[#This Row],[npi_prof_class_Cd]],T_NPI_REF[Code],0))</f>
        <v>Obstetrics &amp; Gynecology</v>
      </c>
      <c r="J2219">
        <f>INDEX(T_NPI_REF[Specialization],MATCH(T_PROF[[#This Row],[npi_prof_class_Cd]],T_NPI_REF[Code],0))</f>
        <v>0</v>
      </c>
    </row>
    <row r="2220" spans="1:10" x14ac:dyDescent="0.35">
      <c r="A2220">
        <v>1</v>
      </c>
      <c r="B2220">
        <v>1184994162</v>
      </c>
      <c r="C2220" t="s">
        <v>366</v>
      </c>
      <c r="D2220">
        <v>2019</v>
      </c>
      <c r="E2220">
        <v>3</v>
      </c>
      <c r="F2220">
        <v>3</v>
      </c>
      <c r="G2220">
        <v>3</v>
      </c>
      <c r="H2220">
        <v>5072.71</v>
      </c>
      <c r="I2220" t="str">
        <f>INDEX(T_NPI_REF[Classification],MATCH(T_PROF[[#This Row],[npi_prof_class_Cd]],T_NPI_REF[Code],0))</f>
        <v>Internal Medicine</v>
      </c>
      <c r="J2220">
        <f>INDEX(T_NPI_REF[Specialization],MATCH(T_PROF[[#This Row],[npi_prof_class_Cd]],T_NPI_REF[Code],0))</f>
        <v>0</v>
      </c>
    </row>
    <row r="2221" spans="1:10" x14ac:dyDescent="0.35">
      <c r="A2221">
        <v>1</v>
      </c>
      <c r="B2221">
        <v>1366999096</v>
      </c>
      <c r="C2221" t="s">
        <v>357</v>
      </c>
      <c r="D2221">
        <v>2021</v>
      </c>
      <c r="E2221">
        <v>3</v>
      </c>
      <c r="F2221">
        <v>3</v>
      </c>
      <c r="G2221">
        <v>3</v>
      </c>
      <c r="H2221">
        <v>36942.699999999997</v>
      </c>
      <c r="I2221" t="str">
        <f>INDEX(T_NPI_REF[Classification],MATCH(T_PROF[[#This Row],[npi_prof_class_Cd]],T_NPI_REF[Code],0))</f>
        <v>Advanced Practice Midwife</v>
      </c>
      <c r="J2221">
        <f>INDEX(T_NPI_REF[Specialization],MATCH(T_PROF[[#This Row],[npi_prof_class_Cd]],T_NPI_REF[Code],0))</f>
        <v>0</v>
      </c>
    </row>
    <row r="2222" spans="1:10" x14ac:dyDescent="0.35">
      <c r="A2222">
        <v>0</v>
      </c>
      <c r="B2222">
        <v>1336438019</v>
      </c>
      <c r="C2222" t="s">
        <v>351</v>
      </c>
      <c r="D2222">
        <v>2021</v>
      </c>
      <c r="E2222">
        <v>2</v>
      </c>
      <c r="F2222">
        <v>2</v>
      </c>
      <c r="G2222">
        <v>2</v>
      </c>
      <c r="H2222">
        <v>2173.5500000000002</v>
      </c>
      <c r="I2222" t="str">
        <f>INDEX(T_NPI_REF[Classification],MATCH(T_PROF[[#This Row],[npi_prof_class_Cd]],T_NPI_REF[Code],0))</f>
        <v>Obstetrics &amp; Gynecology</v>
      </c>
      <c r="J2222">
        <f>INDEX(T_NPI_REF[Specialization],MATCH(T_PROF[[#This Row],[npi_prof_class_Cd]],T_NPI_REF[Code],0))</f>
        <v>0</v>
      </c>
    </row>
    <row r="2223" spans="1:10" x14ac:dyDescent="0.35">
      <c r="A2223">
        <v>1</v>
      </c>
      <c r="B2223">
        <v>1922018845</v>
      </c>
      <c r="C2223" t="s">
        <v>366</v>
      </c>
      <c r="D2223">
        <v>2019</v>
      </c>
      <c r="E2223">
        <v>8</v>
      </c>
      <c r="F2223">
        <v>8</v>
      </c>
      <c r="G2223">
        <v>8</v>
      </c>
      <c r="H2223">
        <v>14201.41</v>
      </c>
      <c r="I2223" t="str">
        <f>INDEX(T_NPI_REF[Classification],MATCH(T_PROF[[#This Row],[npi_prof_class_Cd]],T_NPI_REF[Code],0))</f>
        <v>Internal Medicine</v>
      </c>
      <c r="J2223">
        <f>INDEX(T_NPI_REF[Specialization],MATCH(T_PROF[[#This Row],[npi_prof_class_Cd]],T_NPI_REF[Code],0))</f>
        <v>0</v>
      </c>
    </row>
    <row r="2224" spans="1:10" x14ac:dyDescent="0.35">
      <c r="A2224">
        <v>1</v>
      </c>
      <c r="B2224">
        <v>1619917960</v>
      </c>
      <c r="C2224" t="s">
        <v>351</v>
      </c>
      <c r="D2224">
        <v>2020</v>
      </c>
      <c r="E2224">
        <v>1</v>
      </c>
      <c r="F2224">
        <v>1</v>
      </c>
      <c r="G2224">
        <v>1</v>
      </c>
      <c r="H2224">
        <v>0</v>
      </c>
      <c r="I2224" t="str">
        <f>INDEX(T_NPI_REF[Classification],MATCH(T_PROF[[#This Row],[npi_prof_class_Cd]],T_NPI_REF[Code],0))</f>
        <v>Obstetrics &amp; Gynecology</v>
      </c>
      <c r="J2224">
        <f>INDEX(T_NPI_REF[Specialization],MATCH(T_PROF[[#This Row],[npi_prof_class_Cd]],T_NPI_REF[Code],0))</f>
        <v>0</v>
      </c>
    </row>
    <row r="2225" spans="1:10" x14ac:dyDescent="0.35">
      <c r="A2225">
        <v>1</v>
      </c>
      <c r="B2225">
        <v>1891162392</v>
      </c>
      <c r="C2225" t="s">
        <v>367</v>
      </c>
      <c r="D2225">
        <v>2019</v>
      </c>
      <c r="E2225">
        <v>1</v>
      </c>
      <c r="F2225">
        <v>1</v>
      </c>
      <c r="G2225">
        <v>1</v>
      </c>
      <c r="H2225">
        <v>4400</v>
      </c>
      <c r="I2225" t="str">
        <f>INDEX(T_NPI_REF[Classification],MATCH(T_PROF[[#This Row],[npi_prof_class_Cd]],T_NPI_REF[Code],0))</f>
        <v>Midwife</v>
      </c>
      <c r="J2225">
        <f>INDEX(T_NPI_REF[Specialization],MATCH(T_PROF[[#This Row],[npi_prof_class_Cd]],T_NPI_REF[Code],0))</f>
        <v>0</v>
      </c>
    </row>
    <row r="2226" spans="1:10" x14ac:dyDescent="0.35">
      <c r="A2226">
        <v>1</v>
      </c>
      <c r="B2226">
        <v>1558437434</v>
      </c>
      <c r="C2226" t="s">
        <v>351</v>
      </c>
      <c r="D2226">
        <v>2020</v>
      </c>
      <c r="E2226">
        <v>46</v>
      </c>
      <c r="F2226">
        <v>46</v>
      </c>
      <c r="G2226">
        <v>46</v>
      </c>
      <c r="H2226">
        <v>129538.88</v>
      </c>
      <c r="I2226" t="str">
        <f>INDEX(T_NPI_REF[Classification],MATCH(T_PROF[[#This Row],[npi_prof_class_Cd]],T_NPI_REF[Code],0))</f>
        <v>Obstetrics &amp; Gynecology</v>
      </c>
      <c r="J2226">
        <f>INDEX(T_NPI_REF[Specialization],MATCH(T_PROF[[#This Row],[npi_prof_class_Cd]],T_NPI_REF[Code],0))</f>
        <v>0</v>
      </c>
    </row>
    <row r="2227" spans="1:10" x14ac:dyDescent="0.35">
      <c r="A2227">
        <v>1</v>
      </c>
      <c r="B2227">
        <v>1790873925</v>
      </c>
      <c r="C2227" t="s">
        <v>351</v>
      </c>
      <c r="D2227">
        <v>2019</v>
      </c>
      <c r="E2227">
        <v>3</v>
      </c>
      <c r="F2227">
        <v>3</v>
      </c>
      <c r="G2227">
        <v>3</v>
      </c>
      <c r="H2227">
        <v>8244.1299999999992</v>
      </c>
      <c r="I2227" t="str">
        <f>INDEX(T_NPI_REF[Classification],MATCH(T_PROF[[#This Row],[npi_prof_class_Cd]],T_NPI_REF[Code],0))</f>
        <v>Obstetrics &amp; Gynecology</v>
      </c>
      <c r="J2227">
        <f>INDEX(T_NPI_REF[Specialization],MATCH(T_PROF[[#This Row],[npi_prof_class_Cd]],T_NPI_REF[Code],0))</f>
        <v>0</v>
      </c>
    </row>
    <row r="2228" spans="1:10" x14ac:dyDescent="0.35">
      <c r="A2228">
        <v>1</v>
      </c>
      <c r="B2228">
        <v>1376553206</v>
      </c>
      <c r="C2228" t="s">
        <v>351</v>
      </c>
      <c r="D2228">
        <v>2020</v>
      </c>
      <c r="E2228">
        <v>2</v>
      </c>
      <c r="F2228">
        <v>2</v>
      </c>
      <c r="G2228">
        <v>2</v>
      </c>
      <c r="H2228">
        <v>4906.72</v>
      </c>
      <c r="I2228" t="str">
        <f>INDEX(T_NPI_REF[Classification],MATCH(T_PROF[[#This Row],[npi_prof_class_Cd]],T_NPI_REF[Code],0))</f>
        <v>Obstetrics &amp; Gynecology</v>
      </c>
      <c r="J2228">
        <f>INDEX(T_NPI_REF[Specialization],MATCH(T_PROF[[#This Row],[npi_prof_class_Cd]],T_NPI_REF[Code],0))</f>
        <v>0</v>
      </c>
    </row>
    <row r="2229" spans="1:10" x14ac:dyDescent="0.35">
      <c r="A2229">
        <v>0</v>
      </c>
      <c r="B2229">
        <v>1083982789</v>
      </c>
      <c r="C2229" t="s">
        <v>352</v>
      </c>
      <c r="D2229">
        <v>2021</v>
      </c>
      <c r="E2229">
        <v>3</v>
      </c>
      <c r="F2229">
        <v>3</v>
      </c>
      <c r="G2229">
        <v>3</v>
      </c>
      <c r="H2229">
        <v>5137.75</v>
      </c>
      <c r="I2229" t="str">
        <f>INDEX(T_NPI_REF[Classification],MATCH(T_PROF[[#This Row],[npi_prof_class_Cd]],T_NPI_REF[Code],0))</f>
        <v>Specialist</v>
      </c>
      <c r="J2229">
        <f>INDEX(T_NPI_REF[Specialization],MATCH(T_PROF[[#This Row],[npi_prof_class_Cd]],T_NPI_REF[Code],0))</f>
        <v>0</v>
      </c>
    </row>
    <row r="2230" spans="1:10" x14ac:dyDescent="0.35">
      <c r="A2230">
        <v>1</v>
      </c>
      <c r="B2230">
        <v>1184847410</v>
      </c>
      <c r="C2230" t="s">
        <v>368</v>
      </c>
      <c r="D2230">
        <v>2020</v>
      </c>
      <c r="E2230">
        <v>116</v>
      </c>
      <c r="F2230">
        <v>116</v>
      </c>
      <c r="G2230">
        <v>116</v>
      </c>
      <c r="H2230">
        <v>271061.32</v>
      </c>
      <c r="I2230" t="str">
        <f>INDEX(T_NPI_REF[Classification],MATCH(T_PROF[[#This Row],[npi_prof_class_Cd]],T_NPI_REF[Code],0))</f>
        <v>Anesthesiology</v>
      </c>
      <c r="J2230">
        <f>INDEX(T_NPI_REF[Specialization],MATCH(T_PROF[[#This Row],[npi_prof_class_Cd]],T_NPI_REF[Code],0))</f>
        <v>0</v>
      </c>
    </row>
    <row r="2231" spans="1:10" x14ac:dyDescent="0.35">
      <c r="A2231">
        <v>0</v>
      </c>
      <c r="B2231">
        <v>1306091400</v>
      </c>
      <c r="C2231" t="s">
        <v>351</v>
      </c>
      <c r="D2231">
        <v>2021</v>
      </c>
      <c r="E2231">
        <v>1</v>
      </c>
      <c r="F2231">
        <v>1</v>
      </c>
      <c r="G2231">
        <v>1</v>
      </c>
      <c r="H2231">
        <v>0</v>
      </c>
      <c r="I2231" t="str">
        <f>INDEX(T_NPI_REF[Classification],MATCH(T_PROF[[#This Row],[npi_prof_class_Cd]],T_NPI_REF[Code],0))</f>
        <v>Obstetrics &amp; Gynecology</v>
      </c>
      <c r="J2231">
        <f>INDEX(T_NPI_REF[Specialization],MATCH(T_PROF[[#This Row],[npi_prof_class_Cd]],T_NPI_REF[Code],0))</f>
        <v>0</v>
      </c>
    </row>
    <row r="2232" spans="1:10" x14ac:dyDescent="0.35">
      <c r="A2232">
        <v>1</v>
      </c>
      <c r="B2232">
        <v>1396774295</v>
      </c>
      <c r="C2232" t="s">
        <v>351</v>
      </c>
      <c r="D2232">
        <v>2019</v>
      </c>
      <c r="E2232">
        <v>131</v>
      </c>
      <c r="F2232">
        <v>131</v>
      </c>
      <c r="G2232">
        <v>129</v>
      </c>
      <c r="H2232">
        <v>225855.23</v>
      </c>
      <c r="I2232" t="str">
        <f>INDEX(T_NPI_REF[Classification],MATCH(T_PROF[[#This Row],[npi_prof_class_Cd]],T_NPI_REF[Code],0))</f>
        <v>Obstetrics &amp; Gynecology</v>
      </c>
      <c r="J2232">
        <f>INDEX(T_NPI_REF[Specialization],MATCH(T_PROF[[#This Row],[npi_prof_class_Cd]],T_NPI_REF[Code],0))</f>
        <v>0</v>
      </c>
    </row>
    <row r="2233" spans="1:10" x14ac:dyDescent="0.35">
      <c r="A2233">
        <v>0</v>
      </c>
      <c r="B2233">
        <v>1831169432</v>
      </c>
      <c r="C2233" t="s">
        <v>351</v>
      </c>
      <c r="D2233">
        <v>2020</v>
      </c>
      <c r="E2233">
        <v>6</v>
      </c>
      <c r="F2233">
        <v>6</v>
      </c>
      <c r="G2233">
        <v>6</v>
      </c>
      <c r="H2233">
        <v>5647.37</v>
      </c>
      <c r="I2233" t="str">
        <f>INDEX(T_NPI_REF[Classification],MATCH(T_PROF[[#This Row],[npi_prof_class_Cd]],T_NPI_REF[Code],0))</f>
        <v>Obstetrics &amp; Gynecology</v>
      </c>
      <c r="J2233">
        <f>INDEX(T_NPI_REF[Specialization],MATCH(T_PROF[[#This Row],[npi_prof_class_Cd]],T_NPI_REF[Code],0))</f>
        <v>0</v>
      </c>
    </row>
    <row r="2234" spans="1:10" x14ac:dyDescent="0.35">
      <c r="A2234">
        <v>0</v>
      </c>
      <c r="B2234">
        <v>1326215542</v>
      </c>
      <c r="C2234" t="s">
        <v>351</v>
      </c>
      <c r="D2234">
        <v>2021</v>
      </c>
      <c r="E2234">
        <v>1</v>
      </c>
      <c r="F2234">
        <v>1</v>
      </c>
      <c r="G2234">
        <v>1</v>
      </c>
      <c r="H2234">
        <v>1720.75</v>
      </c>
      <c r="I2234" t="str">
        <f>INDEX(T_NPI_REF[Classification],MATCH(T_PROF[[#This Row],[npi_prof_class_Cd]],T_NPI_REF[Code],0))</f>
        <v>Obstetrics &amp; Gynecology</v>
      </c>
      <c r="J2234">
        <f>INDEX(T_NPI_REF[Specialization],MATCH(T_PROF[[#This Row],[npi_prof_class_Cd]],T_NPI_REF[Code],0))</f>
        <v>0</v>
      </c>
    </row>
    <row r="2235" spans="1:10" x14ac:dyDescent="0.35">
      <c r="A2235">
        <v>0</v>
      </c>
      <c r="B2235">
        <v>1992100135</v>
      </c>
      <c r="C2235" t="s">
        <v>357</v>
      </c>
      <c r="D2235">
        <v>2020</v>
      </c>
      <c r="E2235">
        <v>2</v>
      </c>
      <c r="F2235">
        <v>2</v>
      </c>
      <c r="G2235">
        <v>2</v>
      </c>
      <c r="H2235">
        <v>322.5</v>
      </c>
      <c r="I2235" t="str">
        <f>INDEX(T_NPI_REF[Classification],MATCH(T_PROF[[#This Row],[npi_prof_class_Cd]],T_NPI_REF[Code],0))</f>
        <v>Advanced Practice Midwife</v>
      </c>
      <c r="J2235">
        <f>INDEX(T_NPI_REF[Specialization],MATCH(T_PROF[[#This Row],[npi_prof_class_Cd]],T_NPI_REF[Code],0))</f>
        <v>0</v>
      </c>
    </row>
    <row r="2236" spans="1:10" x14ac:dyDescent="0.35">
      <c r="A2236">
        <v>1</v>
      </c>
      <c r="B2236">
        <v>1134233307</v>
      </c>
      <c r="C2236" t="s">
        <v>351</v>
      </c>
      <c r="D2236">
        <v>2019</v>
      </c>
      <c r="E2236">
        <v>22</v>
      </c>
      <c r="F2236">
        <v>22</v>
      </c>
      <c r="G2236">
        <v>22</v>
      </c>
      <c r="H2236">
        <v>37856.5</v>
      </c>
      <c r="I2236" t="str">
        <f>INDEX(T_NPI_REF[Classification],MATCH(T_PROF[[#This Row],[npi_prof_class_Cd]],T_NPI_REF[Code],0))</f>
        <v>Obstetrics &amp; Gynecology</v>
      </c>
      <c r="J2236">
        <f>INDEX(T_NPI_REF[Specialization],MATCH(T_PROF[[#This Row],[npi_prof_class_Cd]],T_NPI_REF[Code],0))</f>
        <v>0</v>
      </c>
    </row>
    <row r="2237" spans="1:10" x14ac:dyDescent="0.35">
      <c r="A2237">
        <v>1</v>
      </c>
      <c r="B2237">
        <v>1386883213</v>
      </c>
      <c r="C2237" t="s">
        <v>358</v>
      </c>
      <c r="D2237">
        <v>2020</v>
      </c>
      <c r="E2237">
        <v>81</v>
      </c>
      <c r="F2237">
        <v>81</v>
      </c>
      <c r="G2237">
        <v>80</v>
      </c>
      <c r="H2237">
        <v>159432.29999999999</v>
      </c>
      <c r="I2237" t="str">
        <f>INDEX(T_NPI_REF[Classification],MATCH(T_PROF[[#This Row],[npi_prof_class_Cd]],T_NPI_REF[Code],0))</f>
        <v>Obstetrics &amp; Gynecology</v>
      </c>
      <c r="J2237" t="str">
        <f>INDEX(T_NPI_REF[Specialization],MATCH(T_PROF[[#This Row],[npi_prof_class_Cd]],T_NPI_REF[Code],0))</f>
        <v>Gynecology</v>
      </c>
    </row>
    <row r="2238" spans="1:10" x14ac:dyDescent="0.35">
      <c r="A2238">
        <v>0</v>
      </c>
      <c r="B2238">
        <v>1871558833</v>
      </c>
      <c r="C2238" t="s">
        <v>351</v>
      </c>
      <c r="D2238">
        <v>2021</v>
      </c>
      <c r="E2238">
        <v>1</v>
      </c>
      <c r="F2238">
        <v>1</v>
      </c>
      <c r="G2238">
        <v>1</v>
      </c>
      <c r="H2238">
        <v>1720.75</v>
      </c>
      <c r="I2238" t="str">
        <f>INDEX(T_NPI_REF[Classification],MATCH(T_PROF[[#This Row],[npi_prof_class_Cd]],T_NPI_REF[Code],0))</f>
        <v>Obstetrics &amp; Gynecology</v>
      </c>
      <c r="J2238">
        <f>INDEX(T_NPI_REF[Specialization],MATCH(T_PROF[[#This Row],[npi_prof_class_Cd]],T_NPI_REF[Code],0))</f>
        <v>0</v>
      </c>
    </row>
    <row r="2239" spans="1:10" x14ac:dyDescent="0.35">
      <c r="A2239">
        <v>0</v>
      </c>
      <c r="B2239">
        <v>1841744026</v>
      </c>
      <c r="C2239" t="s">
        <v>351</v>
      </c>
      <c r="D2239">
        <v>2021</v>
      </c>
      <c r="E2239">
        <v>1</v>
      </c>
      <c r="F2239">
        <v>1</v>
      </c>
      <c r="G2239">
        <v>1</v>
      </c>
      <c r="H2239">
        <v>1720.75</v>
      </c>
      <c r="I2239" t="str">
        <f>INDEX(T_NPI_REF[Classification],MATCH(T_PROF[[#This Row],[npi_prof_class_Cd]],T_NPI_REF[Code],0))</f>
        <v>Obstetrics &amp; Gynecology</v>
      </c>
      <c r="J2239">
        <f>INDEX(T_NPI_REF[Specialization],MATCH(T_PROF[[#This Row],[npi_prof_class_Cd]],T_NPI_REF[Code],0))</f>
        <v>0</v>
      </c>
    </row>
    <row r="2240" spans="1:10" x14ac:dyDescent="0.35">
      <c r="A2240">
        <v>0</v>
      </c>
      <c r="B2240">
        <v>1225028285</v>
      </c>
      <c r="C2240" t="s">
        <v>351</v>
      </c>
      <c r="D2240">
        <v>2019</v>
      </c>
      <c r="E2240">
        <v>4</v>
      </c>
      <c r="F2240">
        <v>4</v>
      </c>
      <c r="G2240">
        <v>4</v>
      </c>
      <c r="H2240">
        <v>1720.75</v>
      </c>
      <c r="I2240" t="str">
        <f>INDEX(T_NPI_REF[Classification],MATCH(T_PROF[[#This Row],[npi_prof_class_Cd]],T_NPI_REF[Code],0))</f>
        <v>Obstetrics &amp; Gynecology</v>
      </c>
      <c r="J2240">
        <f>INDEX(T_NPI_REF[Specialization],MATCH(T_PROF[[#This Row],[npi_prof_class_Cd]],T_NPI_REF[Code],0))</f>
        <v>0</v>
      </c>
    </row>
    <row r="2241" spans="1:10" x14ac:dyDescent="0.35">
      <c r="A2241">
        <v>0</v>
      </c>
      <c r="B2241">
        <v>1770572232</v>
      </c>
      <c r="C2241" t="s">
        <v>351</v>
      </c>
      <c r="D2241">
        <v>2019</v>
      </c>
      <c r="E2241">
        <v>1</v>
      </c>
      <c r="F2241">
        <v>1</v>
      </c>
      <c r="G2241">
        <v>1</v>
      </c>
      <c r="H2241">
        <v>1720.75</v>
      </c>
      <c r="I2241" t="str">
        <f>INDEX(T_NPI_REF[Classification],MATCH(T_PROF[[#This Row],[npi_prof_class_Cd]],T_NPI_REF[Code],0))</f>
        <v>Obstetrics &amp; Gynecology</v>
      </c>
      <c r="J2241">
        <f>INDEX(T_NPI_REF[Specialization],MATCH(T_PROF[[#This Row],[npi_prof_class_Cd]],T_NPI_REF[Code],0))</f>
        <v>0</v>
      </c>
    </row>
    <row r="2242" spans="1:10" x14ac:dyDescent="0.35">
      <c r="A2242">
        <v>1</v>
      </c>
      <c r="B2242">
        <v>1003114851</v>
      </c>
      <c r="C2242" t="s">
        <v>375</v>
      </c>
      <c r="D2242">
        <v>2019</v>
      </c>
      <c r="E2242">
        <v>103</v>
      </c>
      <c r="F2242">
        <v>103</v>
      </c>
      <c r="G2242">
        <v>102</v>
      </c>
      <c r="H2242">
        <v>259225.14</v>
      </c>
      <c r="I2242" t="str">
        <f>INDEX(T_NPI_REF[Classification],MATCH(T_PROF[[#This Row],[npi_prof_class_Cd]],T_NPI_REF[Code],0))</f>
        <v>Orthopaedic Surgery</v>
      </c>
      <c r="J2242">
        <f>INDEX(T_NPI_REF[Specialization],MATCH(T_PROF[[#This Row],[npi_prof_class_Cd]],T_NPI_REF[Code],0))</f>
        <v>0</v>
      </c>
    </row>
    <row r="2243" spans="1:10" x14ac:dyDescent="0.35">
      <c r="A2243">
        <v>1</v>
      </c>
      <c r="B2243">
        <v>1427394675</v>
      </c>
      <c r="C2243" t="s">
        <v>351</v>
      </c>
      <c r="D2243">
        <v>2021</v>
      </c>
      <c r="E2243">
        <v>3</v>
      </c>
      <c r="F2243">
        <v>3</v>
      </c>
      <c r="G2243">
        <v>3</v>
      </c>
      <c r="H2243">
        <v>6317.51</v>
      </c>
      <c r="I2243" t="str">
        <f>INDEX(T_NPI_REF[Classification],MATCH(T_PROF[[#This Row],[npi_prof_class_Cd]],T_NPI_REF[Code],0))</f>
        <v>Obstetrics &amp; Gynecology</v>
      </c>
      <c r="J2243">
        <f>INDEX(T_NPI_REF[Specialization],MATCH(T_PROF[[#This Row],[npi_prof_class_Cd]],T_NPI_REF[Code],0))</f>
        <v>0</v>
      </c>
    </row>
    <row r="2244" spans="1:10" x14ac:dyDescent="0.35">
      <c r="A2244">
        <v>1</v>
      </c>
      <c r="B2244">
        <v>1386720720</v>
      </c>
      <c r="C2244" t="s">
        <v>351</v>
      </c>
      <c r="D2244">
        <v>2021</v>
      </c>
      <c r="E2244">
        <v>10</v>
      </c>
      <c r="F2244">
        <v>10</v>
      </c>
      <c r="G2244">
        <v>10</v>
      </c>
      <c r="H2244">
        <v>20572</v>
      </c>
      <c r="I2244" t="str">
        <f>INDEX(T_NPI_REF[Classification],MATCH(T_PROF[[#This Row],[npi_prof_class_Cd]],T_NPI_REF[Code],0))</f>
        <v>Obstetrics &amp; Gynecology</v>
      </c>
      <c r="J2244">
        <f>INDEX(T_NPI_REF[Specialization],MATCH(T_PROF[[#This Row],[npi_prof_class_Cd]],T_NPI_REF[Code],0))</f>
        <v>0</v>
      </c>
    </row>
    <row r="2245" spans="1:10" x14ac:dyDescent="0.35">
      <c r="A2245">
        <v>1</v>
      </c>
      <c r="B2245">
        <v>1699704155</v>
      </c>
      <c r="C2245" t="s">
        <v>364</v>
      </c>
      <c r="D2245">
        <v>2019</v>
      </c>
      <c r="E2245">
        <v>2</v>
      </c>
      <c r="F2245">
        <v>2</v>
      </c>
      <c r="G2245">
        <v>2</v>
      </c>
      <c r="H2245">
        <v>5498.12</v>
      </c>
      <c r="I2245" t="str">
        <f>INDEX(T_NPI_REF[Classification],MATCH(T_PROF[[#This Row],[npi_prof_class_Cd]],T_NPI_REF[Code],0))</f>
        <v>Emergency Medicine</v>
      </c>
      <c r="J2245">
        <f>INDEX(T_NPI_REF[Specialization],MATCH(T_PROF[[#This Row],[npi_prof_class_Cd]],T_NPI_REF[Code],0))</f>
        <v>0</v>
      </c>
    </row>
    <row r="2246" spans="1:10" x14ac:dyDescent="0.35">
      <c r="A2246">
        <v>1</v>
      </c>
      <c r="B2246">
        <v>1467557389</v>
      </c>
      <c r="C2246" t="s">
        <v>351</v>
      </c>
      <c r="D2246">
        <v>2021</v>
      </c>
      <c r="E2246">
        <v>2</v>
      </c>
      <c r="F2246">
        <v>2</v>
      </c>
      <c r="G2246">
        <v>2</v>
      </c>
      <c r="H2246">
        <v>0</v>
      </c>
      <c r="I2246" t="str">
        <f>INDEX(T_NPI_REF[Classification],MATCH(T_PROF[[#This Row],[npi_prof_class_Cd]],T_NPI_REF[Code],0))</f>
        <v>Obstetrics &amp; Gynecology</v>
      </c>
      <c r="J2246">
        <f>INDEX(T_NPI_REF[Specialization],MATCH(T_PROF[[#This Row],[npi_prof_class_Cd]],T_NPI_REF[Code],0))</f>
        <v>0</v>
      </c>
    </row>
    <row r="2247" spans="1:10" x14ac:dyDescent="0.35">
      <c r="A2247">
        <v>0</v>
      </c>
      <c r="B2247">
        <v>1497183438</v>
      </c>
      <c r="C2247" t="s">
        <v>357</v>
      </c>
      <c r="D2247">
        <v>2021</v>
      </c>
      <c r="E2247">
        <v>1</v>
      </c>
      <c r="F2247">
        <v>1</v>
      </c>
      <c r="G2247">
        <v>1</v>
      </c>
      <c r="H2247">
        <v>1462.64</v>
      </c>
      <c r="I2247" t="str">
        <f>INDEX(T_NPI_REF[Classification],MATCH(T_PROF[[#This Row],[npi_prof_class_Cd]],T_NPI_REF[Code],0))</f>
        <v>Advanced Practice Midwife</v>
      </c>
      <c r="J2247">
        <f>INDEX(T_NPI_REF[Specialization],MATCH(T_PROF[[#This Row],[npi_prof_class_Cd]],T_NPI_REF[Code],0))</f>
        <v>0</v>
      </c>
    </row>
    <row r="2248" spans="1:10" x14ac:dyDescent="0.35">
      <c r="A2248">
        <v>1</v>
      </c>
      <c r="B2248">
        <v>1407865264</v>
      </c>
      <c r="C2248" t="s">
        <v>351</v>
      </c>
      <c r="D2248">
        <v>2019</v>
      </c>
      <c r="E2248">
        <v>7</v>
      </c>
      <c r="F2248">
        <v>7</v>
      </c>
      <c r="G2248">
        <v>7</v>
      </c>
      <c r="H2248">
        <v>12069.97</v>
      </c>
      <c r="I2248" t="str">
        <f>INDEX(T_NPI_REF[Classification],MATCH(T_PROF[[#This Row],[npi_prof_class_Cd]],T_NPI_REF[Code],0))</f>
        <v>Obstetrics &amp; Gynecology</v>
      </c>
      <c r="J2248">
        <f>INDEX(T_NPI_REF[Specialization],MATCH(T_PROF[[#This Row],[npi_prof_class_Cd]],T_NPI_REF[Code],0))</f>
        <v>0</v>
      </c>
    </row>
    <row r="2249" spans="1:10" x14ac:dyDescent="0.35">
      <c r="A2249">
        <v>1</v>
      </c>
      <c r="B2249">
        <v>1295043149</v>
      </c>
      <c r="C2249" t="s">
        <v>391</v>
      </c>
      <c r="D2249">
        <v>2020</v>
      </c>
      <c r="E2249">
        <v>11</v>
      </c>
      <c r="F2249">
        <v>11</v>
      </c>
      <c r="G2249">
        <v>11</v>
      </c>
      <c r="H2249">
        <v>11676.9</v>
      </c>
      <c r="I2249" t="str">
        <f>INDEX(T_NPI_REF[Classification],MATCH(T_PROF[[#This Row],[npi_prof_class_Cd]],T_NPI_REF[Code],0))</f>
        <v>Internal Medicine</v>
      </c>
      <c r="J2249" t="str">
        <f>INDEX(T_NPI_REF[Specialization],MATCH(T_PROF[[#This Row],[npi_prof_class_Cd]],T_NPI_REF[Code],0))</f>
        <v>Cardiovascular Disease</v>
      </c>
    </row>
    <row r="2250" spans="1:10" x14ac:dyDescent="0.35">
      <c r="A2250">
        <v>1</v>
      </c>
      <c r="B2250">
        <v>1336359777</v>
      </c>
      <c r="C2250" t="s">
        <v>351</v>
      </c>
      <c r="D2250">
        <v>2019</v>
      </c>
      <c r="E2250">
        <v>1</v>
      </c>
      <c r="F2250">
        <v>1</v>
      </c>
      <c r="G2250">
        <v>1</v>
      </c>
      <c r="H2250">
        <v>2028.77</v>
      </c>
      <c r="I2250" t="str">
        <f>INDEX(T_NPI_REF[Classification],MATCH(T_PROF[[#This Row],[npi_prof_class_Cd]],T_NPI_REF[Code],0))</f>
        <v>Obstetrics &amp; Gynecology</v>
      </c>
      <c r="J2250">
        <f>INDEX(T_NPI_REF[Specialization],MATCH(T_PROF[[#This Row],[npi_prof_class_Cd]],T_NPI_REF[Code],0))</f>
        <v>0</v>
      </c>
    </row>
    <row r="2251" spans="1:10" x14ac:dyDescent="0.35">
      <c r="A2251">
        <v>1</v>
      </c>
      <c r="B2251">
        <v>1942597513</v>
      </c>
      <c r="C2251" t="s">
        <v>372</v>
      </c>
      <c r="D2251">
        <v>2019</v>
      </c>
      <c r="E2251">
        <v>2</v>
      </c>
      <c r="F2251">
        <v>2</v>
      </c>
      <c r="G2251">
        <v>2</v>
      </c>
      <c r="H2251">
        <v>3043.16</v>
      </c>
      <c r="I2251" t="str">
        <f>INDEX(T_NPI_REF[Classification],MATCH(T_PROF[[#This Row],[npi_prof_class_Cd]],T_NPI_REF[Code],0))</f>
        <v>Student in an Organized Health Care Education/Training Program</v>
      </c>
      <c r="J2251">
        <f>INDEX(T_NPI_REF[Specialization],MATCH(T_PROF[[#This Row],[npi_prof_class_Cd]],T_NPI_REF[Code],0))</f>
        <v>0</v>
      </c>
    </row>
    <row r="2252" spans="1:10" x14ac:dyDescent="0.35">
      <c r="A2252">
        <v>0</v>
      </c>
      <c r="B2252">
        <v>1609222470</v>
      </c>
      <c r="C2252" t="s">
        <v>351</v>
      </c>
      <c r="D2252">
        <v>2021</v>
      </c>
      <c r="E2252">
        <v>2</v>
      </c>
      <c r="F2252">
        <v>2</v>
      </c>
      <c r="G2252">
        <v>2</v>
      </c>
      <c r="H2252">
        <v>934.44</v>
      </c>
      <c r="I2252" t="str">
        <f>INDEX(T_NPI_REF[Classification],MATCH(T_PROF[[#This Row],[npi_prof_class_Cd]],T_NPI_REF[Code],0))</f>
        <v>Obstetrics &amp; Gynecology</v>
      </c>
      <c r="J2252">
        <f>INDEX(T_NPI_REF[Specialization],MATCH(T_PROF[[#This Row],[npi_prof_class_Cd]],T_NPI_REF[Code],0))</f>
        <v>0</v>
      </c>
    </row>
    <row r="2253" spans="1:10" x14ac:dyDescent="0.35">
      <c r="A2253">
        <v>0</v>
      </c>
      <c r="B2253">
        <v>1194169664</v>
      </c>
      <c r="C2253" t="s">
        <v>351</v>
      </c>
      <c r="D2253">
        <v>2019</v>
      </c>
      <c r="E2253">
        <v>2</v>
      </c>
      <c r="F2253">
        <v>2</v>
      </c>
      <c r="G2253">
        <v>2</v>
      </c>
      <c r="H2253">
        <v>0</v>
      </c>
      <c r="I2253" t="str">
        <f>INDEX(T_NPI_REF[Classification],MATCH(T_PROF[[#This Row],[npi_prof_class_Cd]],T_NPI_REF[Code],0))</f>
        <v>Obstetrics &amp; Gynecology</v>
      </c>
      <c r="J2253">
        <f>INDEX(T_NPI_REF[Specialization],MATCH(T_PROF[[#This Row],[npi_prof_class_Cd]],T_NPI_REF[Code],0))</f>
        <v>0</v>
      </c>
    </row>
    <row r="2254" spans="1:10" x14ac:dyDescent="0.35">
      <c r="A2254">
        <v>1</v>
      </c>
      <c r="B2254">
        <v>1437112083</v>
      </c>
      <c r="C2254" t="s">
        <v>351</v>
      </c>
      <c r="D2254">
        <v>2021</v>
      </c>
      <c r="E2254">
        <v>3</v>
      </c>
      <c r="F2254">
        <v>3</v>
      </c>
      <c r="G2254">
        <v>3</v>
      </c>
      <c r="H2254">
        <v>9200</v>
      </c>
      <c r="I2254" t="str">
        <f>INDEX(T_NPI_REF[Classification],MATCH(T_PROF[[#This Row],[npi_prof_class_Cd]],T_NPI_REF[Code],0))</f>
        <v>Obstetrics &amp; Gynecology</v>
      </c>
      <c r="J2254">
        <f>INDEX(T_NPI_REF[Specialization],MATCH(T_PROF[[#This Row],[npi_prof_class_Cd]],T_NPI_REF[Code],0))</f>
        <v>0</v>
      </c>
    </row>
    <row r="2255" spans="1:10" x14ac:dyDescent="0.35">
      <c r="A2255">
        <v>1</v>
      </c>
      <c r="B2255">
        <v>1154354140</v>
      </c>
      <c r="C2255" t="s">
        <v>351</v>
      </c>
      <c r="D2255">
        <v>2019</v>
      </c>
      <c r="E2255">
        <v>15</v>
      </c>
      <c r="F2255">
        <v>15</v>
      </c>
      <c r="G2255">
        <v>15</v>
      </c>
      <c r="H2255">
        <v>23991.62</v>
      </c>
      <c r="I2255" t="str">
        <f>INDEX(T_NPI_REF[Classification],MATCH(T_PROF[[#This Row],[npi_prof_class_Cd]],T_NPI_REF[Code],0))</f>
        <v>Obstetrics &amp; Gynecology</v>
      </c>
      <c r="J2255">
        <f>INDEX(T_NPI_REF[Specialization],MATCH(T_PROF[[#This Row],[npi_prof_class_Cd]],T_NPI_REF[Code],0))</f>
        <v>0</v>
      </c>
    </row>
    <row r="2256" spans="1:10" x14ac:dyDescent="0.35">
      <c r="A2256">
        <v>0</v>
      </c>
      <c r="B2256">
        <v>1821240581</v>
      </c>
      <c r="C2256" t="s">
        <v>357</v>
      </c>
      <c r="D2256">
        <v>2019</v>
      </c>
      <c r="E2256">
        <v>1</v>
      </c>
      <c r="F2256">
        <v>1</v>
      </c>
      <c r="G2256">
        <v>1</v>
      </c>
      <c r="H2256">
        <v>0</v>
      </c>
      <c r="I2256" t="str">
        <f>INDEX(T_NPI_REF[Classification],MATCH(T_PROF[[#This Row],[npi_prof_class_Cd]],T_NPI_REF[Code],0))</f>
        <v>Advanced Practice Midwife</v>
      </c>
      <c r="J2256">
        <f>INDEX(T_NPI_REF[Specialization],MATCH(T_PROF[[#This Row],[npi_prof_class_Cd]],T_NPI_REF[Code],0))</f>
        <v>0</v>
      </c>
    </row>
    <row r="2257" spans="1:10" x14ac:dyDescent="0.35">
      <c r="A2257">
        <v>0</v>
      </c>
      <c r="B2257">
        <v>1578550596</v>
      </c>
      <c r="C2257" t="s">
        <v>351</v>
      </c>
      <c r="D2257">
        <v>2020</v>
      </c>
      <c r="E2257">
        <v>2</v>
      </c>
      <c r="F2257">
        <v>2</v>
      </c>
      <c r="G2257">
        <v>2</v>
      </c>
      <c r="H2257">
        <v>1720.75</v>
      </c>
      <c r="I2257" t="str">
        <f>INDEX(T_NPI_REF[Classification],MATCH(T_PROF[[#This Row],[npi_prof_class_Cd]],T_NPI_REF[Code],0))</f>
        <v>Obstetrics &amp; Gynecology</v>
      </c>
      <c r="J2257">
        <f>INDEX(T_NPI_REF[Specialization],MATCH(T_PROF[[#This Row],[npi_prof_class_Cd]],T_NPI_REF[Code],0))</f>
        <v>0</v>
      </c>
    </row>
    <row r="2258" spans="1:10" x14ac:dyDescent="0.35">
      <c r="A2258">
        <v>1</v>
      </c>
      <c r="B2258">
        <v>1629087580</v>
      </c>
      <c r="C2258" t="s">
        <v>353</v>
      </c>
      <c r="D2258">
        <v>2021</v>
      </c>
      <c r="E2258">
        <v>35</v>
      </c>
      <c r="F2258">
        <v>35</v>
      </c>
      <c r="G2258">
        <v>35</v>
      </c>
      <c r="H2258">
        <v>76988.009999999995</v>
      </c>
      <c r="I2258" t="str">
        <f>INDEX(T_NPI_REF[Classification],MATCH(T_PROF[[#This Row],[npi_prof_class_Cd]],T_NPI_REF[Code],0))</f>
        <v>General Acute Care Hospital</v>
      </c>
      <c r="J2258">
        <f>INDEX(T_NPI_REF[Specialization],MATCH(T_PROF[[#This Row],[npi_prof_class_Cd]],T_NPI_REF[Code],0))</f>
        <v>0</v>
      </c>
    </row>
    <row r="2259" spans="1:10" x14ac:dyDescent="0.35">
      <c r="A2259">
        <v>0</v>
      </c>
      <c r="B2259">
        <v>1992194013</v>
      </c>
      <c r="C2259" t="s">
        <v>357</v>
      </c>
      <c r="D2259">
        <v>2021</v>
      </c>
      <c r="E2259">
        <v>3</v>
      </c>
      <c r="F2259">
        <v>3</v>
      </c>
      <c r="G2259">
        <v>3</v>
      </c>
      <c r="H2259">
        <v>3019.44</v>
      </c>
      <c r="I2259" t="str">
        <f>INDEX(T_NPI_REF[Classification],MATCH(T_PROF[[#This Row],[npi_prof_class_Cd]],T_NPI_REF[Code],0))</f>
        <v>Advanced Practice Midwife</v>
      </c>
      <c r="J2259">
        <f>INDEX(T_NPI_REF[Specialization],MATCH(T_PROF[[#This Row],[npi_prof_class_Cd]],T_NPI_REF[Code],0))</f>
        <v>0</v>
      </c>
    </row>
    <row r="2260" spans="1:10" x14ac:dyDescent="0.35">
      <c r="A2260">
        <v>0</v>
      </c>
      <c r="B2260">
        <v>1457306029</v>
      </c>
      <c r="C2260" t="s">
        <v>358</v>
      </c>
      <c r="D2260">
        <v>2021</v>
      </c>
      <c r="E2260">
        <v>1</v>
      </c>
      <c r="F2260">
        <v>1</v>
      </c>
      <c r="G2260">
        <v>1</v>
      </c>
      <c r="H2260">
        <v>1720.75</v>
      </c>
      <c r="I2260" t="str">
        <f>INDEX(T_NPI_REF[Classification],MATCH(T_PROF[[#This Row],[npi_prof_class_Cd]],T_NPI_REF[Code],0))</f>
        <v>Obstetrics &amp; Gynecology</v>
      </c>
      <c r="J2260" t="str">
        <f>INDEX(T_NPI_REF[Specialization],MATCH(T_PROF[[#This Row],[npi_prof_class_Cd]],T_NPI_REF[Code],0))</f>
        <v>Gynecology</v>
      </c>
    </row>
    <row r="2261" spans="1:10" x14ac:dyDescent="0.35">
      <c r="A2261">
        <v>1</v>
      </c>
      <c r="B2261">
        <v>1699733071</v>
      </c>
      <c r="C2261" t="s">
        <v>351</v>
      </c>
      <c r="D2261">
        <v>2019</v>
      </c>
      <c r="E2261">
        <v>179</v>
      </c>
      <c r="F2261">
        <v>179</v>
      </c>
      <c r="G2261">
        <v>179</v>
      </c>
      <c r="H2261">
        <v>490905.18</v>
      </c>
      <c r="I2261" t="str">
        <f>INDEX(T_NPI_REF[Classification],MATCH(T_PROF[[#This Row],[npi_prof_class_Cd]],T_NPI_REF[Code],0))</f>
        <v>Obstetrics &amp; Gynecology</v>
      </c>
      <c r="J2261">
        <f>INDEX(T_NPI_REF[Specialization],MATCH(T_PROF[[#This Row],[npi_prof_class_Cd]],T_NPI_REF[Code],0))</f>
        <v>0</v>
      </c>
    </row>
    <row r="2262" spans="1:10" x14ac:dyDescent="0.35">
      <c r="A2262">
        <v>0</v>
      </c>
      <c r="B2262">
        <v>1174927008</v>
      </c>
      <c r="C2262" t="s">
        <v>351</v>
      </c>
      <c r="D2262">
        <v>2019</v>
      </c>
      <c r="E2262">
        <v>2</v>
      </c>
      <c r="F2262">
        <v>2</v>
      </c>
      <c r="G2262">
        <v>2</v>
      </c>
      <c r="H2262">
        <v>3441.5</v>
      </c>
      <c r="I2262" t="str">
        <f>INDEX(T_NPI_REF[Classification],MATCH(T_PROF[[#This Row],[npi_prof_class_Cd]],T_NPI_REF[Code],0))</f>
        <v>Obstetrics &amp; Gynecology</v>
      </c>
      <c r="J2262">
        <f>INDEX(T_NPI_REF[Specialization],MATCH(T_PROF[[#This Row],[npi_prof_class_Cd]],T_NPI_REF[Code],0))</f>
        <v>0</v>
      </c>
    </row>
    <row r="2263" spans="1:10" x14ac:dyDescent="0.35">
      <c r="A2263">
        <v>1</v>
      </c>
      <c r="B2263">
        <v>1336369859</v>
      </c>
      <c r="C2263" t="s">
        <v>351</v>
      </c>
      <c r="D2263">
        <v>2020</v>
      </c>
      <c r="E2263">
        <v>171</v>
      </c>
      <c r="F2263">
        <v>171</v>
      </c>
      <c r="G2263">
        <v>170</v>
      </c>
      <c r="H2263">
        <v>478557</v>
      </c>
      <c r="I2263" t="str">
        <f>INDEX(T_NPI_REF[Classification],MATCH(T_PROF[[#This Row],[npi_prof_class_Cd]],T_NPI_REF[Code],0))</f>
        <v>Obstetrics &amp; Gynecology</v>
      </c>
      <c r="J2263">
        <f>INDEX(T_NPI_REF[Specialization],MATCH(T_PROF[[#This Row],[npi_prof_class_Cd]],T_NPI_REF[Code],0))</f>
        <v>0</v>
      </c>
    </row>
    <row r="2264" spans="1:10" x14ac:dyDescent="0.35">
      <c r="A2264">
        <v>0</v>
      </c>
      <c r="B2264">
        <v>1912237355</v>
      </c>
      <c r="C2264" t="s">
        <v>351</v>
      </c>
      <c r="D2264">
        <v>2019</v>
      </c>
      <c r="E2264">
        <v>5</v>
      </c>
      <c r="F2264">
        <v>5</v>
      </c>
      <c r="G2264">
        <v>5</v>
      </c>
      <c r="H2264">
        <v>7077.25</v>
      </c>
      <c r="I2264" t="str">
        <f>INDEX(T_NPI_REF[Classification],MATCH(T_PROF[[#This Row],[npi_prof_class_Cd]],T_NPI_REF[Code],0))</f>
        <v>Obstetrics &amp; Gynecology</v>
      </c>
      <c r="J2264">
        <f>INDEX(T_NPI_REF[Specialization],MATCH(T_PROF[[#This Row],[npi_prof_class_Cd]],T_NPI_REF[Code],0))</f>
        <v>0</v>
      </c>
    </row>
    <row r="2265" spans="1:10" x14ac:dyDescent="0.35">
      <c r="A2265">
        <v>0</v>
      </c>
      <c r="B2265">
        <v>1487747440</v>
      </c>
      <c r="C2265" t="s">
        <v>351</v>
      </c>
      <c r="D2265">
        <v>2020</v>
      </c>
      <c r="E2265">
        <v>1</v>
      </c>
      <c r="F2265">
        <v>1</v>
      </c>
      <c r="G2265">
        <v>1</v>
      </c>
      <c r="H2265">
        <v>1720.75</v>
      </c>
      <c r="I2265" t="str">
        <f>INDEX(T_NPI_REF[Classification],MATCH(T_PROF[[#This Row],[npi_prof_class_Cd]],T_NPI_REF[Code],0))</f>
        <v>Obstetrics &amp; Gynecology</v>
      </c>
      <c r="J2265">
        <f>INDEX(T_NPI_REF[Specialization],MATCH(T_PROF[[#This Row],[npi_prof_class_Cd]],T_NPI_REF[Code],0))</f>
        <v>0</v>
      </c>
    </row>
    <row r="2266" spans="1:10" x14ac:dyDescent="0.35">
      <c r="A2266">
        <v>1</v>
      </c>
      <c r="B2266">
        <v>1184716615</v>
      </c>
      <c r="C2266" t="s">
        <v>351</v>
      </c>
      <c r="D2266">
        <v>2020</v>
      </c>
      <c r="E2266">
        <v>7</v>
      </c>
      <c r="F2266">
        <v>7</v>
      </c>
      <c r="G2266">
        <v>7</v>
      </c>
      <c r="H2266">
        <v>19104</v>
      </c>
      <c r="I2266" t="str">
        <f>INDEX(T_NPI_REF[Classification],MATCH(T_PROF[[#This Row],[npi_prof_class_Cd]],T_NPI_REF[Code],0))</f>
        <v>Obstetrics &amp; Gynecology</v>
      </c>
      <c r="J2266">
        <f>INDEX(T_NPI_REF[Specialization],MATCH(T_PROF[[#This Row],[npi_prof_class_Cd]],T_NPI_REF[Code],0))</f>
        <v>0</v>
      </c>
    </row>
    <row r="2267" spans="1:10" x14ac:dyDescent="0.35">
      <c r="A2267">
        <v>0</v>
      </c>
      <c r="B2267">
        <v>1669452041</v>
      </c>
      <c r="C2267" t="s">
        <v>351</v>
      </c>
      <c r="D2267">
        <v>2021</v>
      </c>
      <c r="E2267">
        <v>2</v>
      </c>
      <c r="F2267">
        <v>2</v>
      </c>
      <c r="G2267">
        <v>2</v>
      </c>
      <c r="H2267">
        <v>1720.75</v>
      </c>
      <c r="I2267" t="str">
        <f>INDEX(T_NPI_REF[Classification],MATCH(T_PROF[[#This Row],[npi_prof_class_Cd]],T_NPI_REF[Code],0))</f>
        <v>Obstetrics &amp; Gynecology</v>
      </c>
      <c r="J2267">
        <f>INDEX(T_NPI_REF[Specialization],MATCH(T_PROF[[#This Row],[npi_prof_class_Cd]],T_NPI_REF[Code],0))</f>
        <v>0</v>
      </c>
    </row>
    <row r="2268" spans="1:10" x14ac:dyDescent="0.35">
      <c r="A2268">
        <v>0</v>
      </c>
      <c r="B2268">
        <v>1265420400</v>
      </c>
      <c r="C2268" t="s">
        <v>351</v>
      </c>
      <c r="D2268">
        <v>2020</v>
      </c>
      <c r="E2268">
        <v>1</v>
      </c>
      <c r="F2268">
        <v>1</v>
      </c>
      <c r="G2268">
        <v>1</v>
      </c>
      <c r="H2268">
        <v>1720.75</v>
      </c>
      <c r="I2268" t="str">
        <f>INDEX(T_NPI_REF[Classification],MATCH(T_PROF[[#This Row],[npi_prof_class_Cd]],T_NPI_REF[Code],0))</f>
        <v>Obstetrics &amp; Gynecology</v>
      </c>
      <c r="J2268">
        <f>INDEX(T_NPI_REF[Specialization],MATCH(T_PROF[[#This Row],[npi_prof_class_Cd]],T_NPI_REF[Code],0))</f>
        <v>0</v>
      </c>
    </row>
    <row r="2269" spans="1:10" x14ac:dyDescent="0.35">
      <c r="A2269">
        <v>1</v>
      </c>
      <c r="B2269">
        <v>1205865789</v>
      </c>
      <c r="C2269" t="s">
        <v>353</v>
      </c>
      <c r="D2269">
        <v>2020</v>
      </c>
      <c r="E2269">
        <v>10</v>
      </c>
      <c r="F2269">
        <v>10</v>
      </c>
      <c r="G2269">
        <v>10</v>
      </c>
      <c r="H2269">
        <v>19462.740000000002</v>
      </c>
      <c r="I2269" t="str">
        <f>INDEX(T_NPI_REF[Classification],MATCH(T_PROF[[#This Row],[npi_prof_class_Cd]],T_NPI_REF[Code],0))</f>
        <v>General Acute Care Hospital</v>
      </c>
      <c r="J2269">
        <f>INDEX(T_NPI_REF[Specialization],MATCH(T_PROF[[#This Row],[npi_prof_class_Cd]],T_NPI_REF[Code],0))</f>
        <v>0</v>
      </c>
    </row>
    <row r="2270" spans="1:10" x14ac:dyDescent="0.35">
      <c r="A2270">
        <v>1</v>
      </c>
      <c r="B2270">
        <v>1578596607</v>
      </c>
      <c r="C2270" t="s">
        <v>352</v>
      </c>
      <c r="D2270">
        <v>2021</v>
      </c>
      <c r="E2270">
        <v>1</v>
      </c>
      <c r="F2270">
        <v>1</v>
      </c>
      <c r="G2270">
        <v>1</v>
      </c>
      <c r="H2270">
        <v>3251.28</v>
      </c>
      <c r="I2270" t="str">
        <f>INDEX(T_NPI_REF[Classification],MATCH(T_PROF[[#This Row],[npi_prof_class_Cd]],T_NPI_REF[Code],0))</f>
        <v>Specialist</v>
      </c>
      <c r="J2270">
        <f>INDEX(T_NPI_REF[Specialization],MATCH(T_PROF[[#This Row],[npi_prof_class_Cd]],T_NPI_REF[Code],0))</f>
        <v>0</v>
      </c>
    </row>
    <row r="2271" spans="1:10" x14ac:dyDescent="0.35">
      <c r="A2271">
        <v>1</v>
      </c>
      <c r="B2271">
        <v>1184654477</v>
      </c>
      <c r="C2271" t="s">
        <v>363</v>
      </c>
      <c r="D2271">
        <v>2020</v>
      </c>
      <c r="E2271">
        <v>75</v>
      </c>
      <c r="F2271">
        <v>75</v>
      </c>
      <c r="G2271">
        <v>75</v>
      </c>
      <c r="H2271">
        <v>126362.52</v>
      </c>
      <c r="I2271" t="str">
        <f>INDEX(T_NPI_REF[Classification],MATCH(T_PROF[[#This Row],[npi_prof_class_Cd]],T_NPI_REF[Code],0))</f>
        <v>Clinic/Center</v>
      </c>
      <c r="J2271" t="str">
        <f>INDEX(T_NPI_REF[Specialization],MATCH(T_PROF[[#This Row],[npi_prof_class_Cd]],T_NPI_REF[Code],0))</f>
        <v>Federally Qualified Health Center (FQHC)</v>
      </c>
    </row>
    <row r="2272" spans="1:10" x14ac:dyDescent="0.35">
      <c r="A2272">
        <v>1</v>
      </c>
      <c r="B2272">
        <v>1124392212</v>
      </c>
      <c r="C2272" t="s">
        <v>351</v>
      </c>
      <c r="D2272">
        <v>2021</v>
      </c>
      <c r="E2272">
        <v>7</v>
      </c>
      <c r="F2272">
        <v>7</v>
      </c>
      <c r="G2272">
        <v>7</v>
      </c>
      <c r="H2272">
        <v>3200</v>
      </c>
      <c r="I2272" t="str">
        <f>INDEX(T_NPI_REF[Classification],MATCH(T_PROF[[#This Row],[npi_prof_class_Cd]],T_NPI_REF[Code],0))</f>
        <v>Obstetrics &amp; Gynecology</v>
      </c>
      <c r="J2272">
        <f>INDEX(T_NPI_REF[Specialization],MATCH(T_PROF[[#This Row],[npi_prof_class_Cd]],T_NPI_REF[Code],0))</f>
        <v>0</v>
      </c>
    </row>
    <row r="2273" spans="1:10" x14ac:dyDescent="0.35">
      <c r="A2273">
        <v>1</v>
      </c>
      <c r="B2273">
        <v>1053688572</v>
      </c>
      <c r="C2273" t="s">
        <v>366</v>
      </c>
      <c r="D2273">
        <v>2020</v>
      </c>
      <c r="E2273">
        <v>897</v>
      </c>
      <c r="F2273">
        <v>897</v>
      </c>
      <c r="G2273">
        <v>896</v>
      </c>
      <c r="H2273">
        <v>2123592.59</v>
      </c>
      <c r="I2273" t="str">
        <f>INDEX(T_NPI_REF[Classification],MATCH(T_PROF[[#This Row],[npi_prof_class_Cd]],T_NPI_REF[Code],0))</f>
        <v>Internal Medicine</v>
      </c>
      <c r="J2273">
        <f>INDEX(T_NPI_REF[Specialization],MATCH(T_PROF[[#This Row],[npi_prof_class_Cd]],T_NPI_REF[Code],0))</f>
        <v>0</v>
      </c>
    </row>
    <row r="2274" spans="1:10" x14ac:dyDescent="0.35">
      <c r="A2274">
        <v>1</v>
      </c>
      <c r="B2274">
        <v>1366446155</v>
      </c>
      <c r="C2274" t="s">
        <v>351</v>
      </c>
      <c r="D2274">
        <v>2019</v>
      </c>
      <c r="E2274">
        <v>5</v>
      </c>
      <c r="F2274">
        <v>5</v>
      </c>
      <c r="G2274">
        <v>5</v>
      </c>
      <c r="H2274">
        <v>16000</v>
      </c>
      <c r="I2274" t="str">
        <f>INDEX(T_NPI_REF[Classification],MATCH(T_PROF[[#This Row],[npi_prof_class_Cd]],T_NPI_REF[Code],0))</f>
        <v>Obstetrics &amp; Gynecology</v>
      </c>
      <c r="J2274">
        <f>INDEX(T_NPI_REF[Specialization],MATCH(T_PROF[[#This Row],[npi_prof_class_Cd]],T_NPI_REF[Code],0))</f>
        <v>0</v>
      </c>
    </row>
    <row r="2275" spans="1:10" x14ac:dyDescent="0.35">
      <c r="A2275">
        <v>1</v>
      </c>
      <c r="B2275">
        <v>1225030943</v>
      </c>
      <c r="C2275" t="s">
        <v>351</v>
      </c>
      <c r="D2275">
        <v>2021</v>
      </c>
      <c r="E2275">
        <v>23</v>
      </c>
      <c r="F2275">
        <v>23</v>
      </c>
      <c r="G2275">
        <v>23</v>
      </c>
      <c r="H2275">
        <v>38175.279999999999</v>
      </c>
      <c r="I2275" t="str">
        <f>INDEX(T_NPI_REF[Classification],MATCH(T_PROF[[#This Row],[npi_prof_class_Cd]],T_NPI_REF[Code],0))</f>
        <v>Obstetrics &amp; Gynecology</v>
      </c>
      <c r="J2275">
        <f>INDEX(T_NPI_REF[Specialization],MATCH(T_PROF[[#This Row],[npi_prof_class_Cd]],T_NPI_REF[Code],0))</f>
        <v>0</v>
      </c>
    </row>
    <row r="2276" spans="1:10" x14ac:dyDescent="0.35">
      <c r="A2276">
        <v>1</v>
      </c>
      <c r="B2276">
        <v>1588649503</v>
      </c>
      <c r="C2276" t="s">
        <v>361</v>
      </c>
      <c r="D2276">
        <v>2020</v>
      </c>
      <c r="E2276">
        <v>9</v>
      </c>
      <c r="F2276">
        <v>9</v>
      </c>
      <c r="G2276">
        <v>9</v>
      </c>
      <c r="H2276">
        <v>17484.349999999999</v>
      </c>
      <c r="I2276" t="str">
        <f>INDEX(T_NPI_REF[Classification],MATCH(T_PROF[[#This Row],[npi_prof_class_Cd]],T_NPI_REF[Code],0))</f>
        <v>Family Medicine</v>
      </c>
      <c r="J2276">
        <f>INDEX(T_NPI_REF[Specialization],MATCH(T_PROF[[#This Row],[npi_prof_class_Cd]],T_NPI_REF[Code],0))</f>
        <v>0</v>
      </c>
    </row>
    <row r="2277" spans="1:10" x14ac:dyDescent="0.35">
      <c r="A2277">
        <v>1</v>
      </c>
      <c r="B2277">
        <v>1669524765</v>
      </c>
      <c r="C2277" t="s">
        <v>358</v>
      </c>
      <c r="D2277">
        <v>2020</v>
      </c>
      <c r="E2277">
        <v>4</v>
      </c>
      <c r="F2277">
        <v>4</v>
      </c>
      <c r="G2277">
        <v>4</v>
      </c>
      <c r="H2277">
        <v>5841.76</v>
      </c>
      <c r="I2277" t="str">
        <f>INDEX(T_NPI_REF[Classification],MATCH(T_PROF[[#This Row],[npi_prof_class_Cd]],T_NPI_REF[Code],0))</f>
        <v>Obstetrics &amp; Gynecology</v>
      </c>
      <c r="J2277" t="str">
        <f>INDEX(T_NPI_REF[Specialization],MATCH(T_PROF[[#This Row],[npi_prof_class_Cd]],T_NPI_REF[Code],0))</f>
        <v>Gynecology</v>
      </c>
    </row>
    <row r="2278" spans="1:10" x14ac:dyDescent="0.35">
      <c r="A2278">
        <v>0</v>
      </c>
      <c r="B2278">
        <v>1205992328</v>
      </c>
      <c r="C2278" t="s">
        <v>351</v>
      </c>
      <c r="D2278">
        <v>2019</v>
      </c>
      <c r="E2278">
        <v>1</v>
      </c>
      <c r="F2278">
        <v>1</v>
      </c>
      <c r="G2278">
        <v>1</v>
      </c>
      <c r="H2278">
        <v>0</v>
      </c>
      <c r="I2278" t="str">
        <f>INDEX(T_NPI_REF[Classification],MATCH(T_PROF[[#This Row],[npi_prof_class_Cd]],T_NPI_REF[Code],0))</f>
        <v>Obstetrics &amp; Gynecology</v>
      </c>
      <c r="J2278">
        <f>INDEX(T_NPI_REF[Specialization],MATCH(T_PROF[[#This Row],[npi_prof_class_Cd]],T_NPI_REF[Code],0))</f>
        <v>0</v>
      </c>
    </row>
    <row r="2279" spans="1:10" x14ac:dyDescent="0.35">
      <c r="A2279">
        <v>1</v>
      </c>
      <c r="B2279">
        <v>1881179646</v>
      </c>
      <c r="C2279" t="s">
        <v>367</v>
      </c>
      <c r="D2279">
        <v>2021</v>
      </c>
      <c r="E2279">
        <v>23</v>
      </c>
      <c r="F2279">
        <v>23</v>
      </c>
      <c r="G2279">
        <v>23</v>
      </c>
      <c r="H2279">
        <v>46573.89</v>
      </c>
      <c r="I2279" t="str">
        <f>INDEX(T_NPI_REF[Classification],MATCH(T_PROF[[#This Row],[npi_prof_class_Cd]],T_NPI_REF[Code],0))</f>
        <v>Midwife</v>
      </c>
      <c r="J2279">
        <f>INDEX(T_NPI_REF[Specialization],MATCH(T_PROF[[#This Row],[npi_prof_class_Cd]],T_NPI_REF[Code],0))</f>
        <v>0</v>
      </c>
    </row>
    <row r="2280" spans="1:10" x14ac:dyDescent="0.35">
      <c r="A2280">
        <v>1</v>
      </c>
      <c r="B2280">
        <v>1295163244</v>
      </c>
      <c r="C2280" t="s">
        <v>353</v>
      </c>
      <c r="D2280">
        <v>2021</v>
      </c>
      <c r="E2280">
        <v>44</v>
      </c>
      <c r="F2280">
        <v>44</v>
      </c>
      <c r="G2280">
        <v>44</v>
      </c>
      <c r="H2280">
        <v>106021.98</v>
      </c>
      <c r="I2280" t="str">
        <f>INDEX(T_NPI_REF[Classification],MATCH(T_PROF[[#This Row],[npi_prof_class_Cd]],T_NPI_REF[Code],0))</f>
        <v>General Acute Care Hospital</v>
      </c>
      <c r="J2280">
        <f>INDEX(T_NPI_REF[Specialization],MATCH(T_PROF[[#This Row],[npi_prof_class_Cd]],T_NPI_REF[Code],0))</f>
        <v>0</v>
      </c>
    </row>
    <row r="2281" spans="1:10" x14ac:dyDescent="0.35">
      <c r="A2281">
        <v>1</v>
      </c>
      <c r="B2281">
        <v>1447217450</v>
      </c>
      <c r="C2281" t="s">
        <v>351</v>
      </c>
      <c r="D2281">
        <v>2019</v>
      </c>
      <c r="E2281">
        <v>73</v>
      </c>
      <c r="F2281">
        <v>73</v>
      </c>
      <c r="G2281">
        <v>73</v>
      </c>
      <c r="H2281">
        <v>131914.37</v>
      </c>
      <c r="I2281" t="str">
        <f>INDEX(T_NPI_REF[Classification],MATCH(T_PROF[[#This Row],[npi_prof_class_Cd]],T_NPI_REF[Code],0))</f>
        <v>Obstetrics &amp; Gynecology</v>
      </c>
      <c r="J2281">
        <f>INDEX(T_NPI_REF[Specialization],MATCH(T_PROF[[#This Row],[npi_prof_class_Cd]],T_NPI_REF[Code],0))</f>
        <v>0</v>
      </c>
    </row>
    <row r="2282" spans="1:10" x14ac:dyDescent="0.35">
      <c r="A2282">
        <v>1</v>
      </c>
      <c r="B2282">
        <v>1447217450</v>
      </c>
      <c r="C2282" t="s">
        <v>351</v>
      </c>
      <c r="D2282">
        <v>2020</v>
      </c>
      <c r="E2282">
        <v>60</v>
      </c>
      <c r="F2282">
        <v>60</v>
      </c>
      <c r="G2282">
        <v>60</v>
      </c>
      <c r="H2282">
        <v>109811.74</v>
      </c>
      <c r="I2282" t="str">
        <f>INDEX(T_NPI_REF[Classification],MATCH(T_PROF[[#This Row],[npi_prof_class_Cd]],T_NPI_REF[Code],0))</f>
        <v>Obstetrics &amp; Gynecology</v>
      </c>
      <c r="J2282">
        <f>INDEX(T_NPI_REF[Specialization],MATCH(T_PROF[[#This Row],[npi_prof_class_Cd]],T_NPI_REF[Code],0))</f>
        <v>0</v>
      </c>
    </row>
    <row r="2283" spans="1:10" x14ac:dyDescent="0.35">
      <c r="A2283">
        <v>1</v>
      </c>
      <c r="B2283">
        <v>1447217450</v>
      </c>
      <c r="C2283" t="s">
        <v>351</v>
      </c>
      <c r="D2283">
        <v>2021</v>
      </c>
      <c r="E2283">
        <v>57</v>
      </c>
      <c r="F2283">
        <v>57</v>
      </c>
      <c r="G2283">
        <v>57</v>
      </c>
      <c r="H2283">
        <v>107522.85</v>
      </c>
      <c r="I2283" t="str">
        <f>INDEX(T_NPI_REF[Classification],MATCH(T_PROF[[#This Row],[npi_prof_class_Cd]],T_NPI_REF[Code],0))</f>
        <v>Obstetrics &amp; Gynecology</v>
      </c>
      <c r="J2283">
        <f>INDEX(T_NPI_REF[Specialization],MATCH(T_PROF[[#This Row],[npi_prof_class_Cd]],T_NPI_REF[Code],0))</f>
        <v>0</v>
      </c>
    </row>
    <row r="2284" spans="1:10" x14ac:dyDescent="0.35">
      <c r="A2284">
        <v>1</v>
      </c>
      <c r="B2284">
        <v>1972689503</v>
      </c>
      <c r="C2284" t="s">
        <v>351</v>
      </c>
      <c r="D2284">
        <v>2021</v>
      </c>
      <c r="E2284">
        <v>1</v>
      </c>
      <c r="F2284">
        <v>1</v>
      </c>
      <c r="G2284">
        <v>1</v>
      </c>
      <c r="H2284">
        <v>1720.75</v>
      </c>
      <c r="I2284" t="str">
        <f>INDEX(T_NPI_REF[Classification],MATCH(T_PROF[[#This Row],[npi_prof_class_Cd]],T_NPI_REF[Code],0))</f>
        <v>Obstetrics &amp; Gynecology</v>
      </c>
      <c r="J2284">
        <f>INDEX(T_NPI_REF[Specialization],MATCH(T_PROF[[#This Row],[npi_prof_class_Cd]],T_NPI_REF[Code],0))</f>
        <v>0</v>
      </c>
    </row>
    <row r="2285" spans="1:10" x14ac:dyDescent="0.35">
      <c r="A2285">
        <v>0</v>
      </c>
      <c r="B2285">
        <v>1104231018</v>
      </c>
      <c r="C2285" t="s">
        <v>351</v>
      </c>
      <c r="D2285">
        <v>2021</v>
      </c>
      <c r="E2285">
        <v>1</v>
      </c>
      <c r="F2285">
        <v>1</v>
      </c>
      <c r="G2285">
        <v>1</v>
      </c>
      <c r="H2285">
        <v>0</v>
      </c>
      <c r="I2285" t="str">
        <f>INDEX(T_NPI_REF[Classification],MATCH(T_PROF[[#This Row],[npi_prof_class_Cd]],T_NPI_REF[Code],0))</f>
        <v>Obstetrics &amp; Gynecology</v>
      </c>
      <c r="J2285">
        <f>INDEX(T_NPI_REF[Specialization],MATCH(T_PROF[[#This Row],[npi_prof_class_Cd]],T_NPI_REF[Code],0))</f>
        <v>0</v>
      </c>
    </row>
    <row r="2286" spans="1:10" x14ac:dyDescent="0.35">
      <c r="A2286">
        <v>1</v>
      </c>
      <c r="B2286">
        <v>1255360517</v>
      </c>
      <c r="C2286" t="s">
        <v>353</v>
      </c>
      <c r="D2286">
        <v>2020</v>
      </c>
      <c r="E2286">
        <v>26</v>
      </c>
      <c r="F2286">
        <v>26</v>
      </c>
      <c r="G2286">
        <v>26</v>
      </c>
      <c r="H2286">
        <v>50523.44</v>
      </c>
      <c r="I2286" t="str">
        <f>INDEX(T_NPI_REF[Classification],MATCH(T_PROF[[#This Row],[npi_prof_class_Cd]],T_NPI_REF[Code],0))</f>
        <v>General Acute Care Hospital</v>
      </c>
      <c r="J2286">
        <f>INDEX(T_NPI_REF[Specialization],MATCH(T_PROF[[#This Row],[npi_prof_class_Cd]],T_NPI_REF[Code],0))</f>
        <v>0</v>
      </c>
    </row>
    <row r="2287" spans="1:10" x14ac:dyDescent="0.35">
      <c r="A2287">
        <v>1</v>
      </c>
      <c r="B2287">
        <v>1609857382</v>
      </c>
      <c r="C2287" t="s">
        <v>352</v>
      </c>
      <c r="D2287">
        <v>2019</v>
      </c>
      <c r="E2287">
        <v>4</v>
      </c>
      <c r="F2287">
        <v>4</v>
      </c>
      <c r="G2287">
        <v>4</v>
      </c>
      <c r="H2287">
        <v>12600</v>
      </c>
      <c r="I2287" t="str">
        <f>INDEX(T_NPI_REF[Classification],MATCH(T_PROF[[#This Row],[npi_prof_class_Cd]],T_NPI_REF[Code],0))</f>
        <v>Specialist</v>
      </c>
      <c r="J2287">
        <f>INDEX(T_NPI_REF[Specialization],MATCH(T_PROF[[#This Row],[npi_prof_class_Cd]],T_NPI_REF[Code],0))</f>
        <v>0</v>
      </c>
    </row>
    <row r="2288" spans="1:10" x14ac:dyDescent="0.35">
      <c r="A2288">
        <v>0</v>
      </c>
      <c r="B2288">
        <v>1396896627</v>
      </c>
      <c r="C2288" t="s">
        <v>351</v>
      </c>
      <c r="D2288">
        <v>2019</v>
      </c>
      <c r="E2288">
        <v>2</v>
      </c>
      <c r="F2288">
        <v>2</v>
      </c>
      <c r="G2288">
        <v>2</v>
      </c>
      <c r="H2288">
        <v>3441.5</v>
      </c>
      <c r="I2288" t="str">
        <f>INDEX(T_NPI_REF[Classification],MATCH(T_PROF[[#This Row],[npi_prof_class_Cd]],T_NPI_REF[Code],0))</f>
        <v>Obstetrics &amp; Gynecology</v>
      </c>
      <c r="J2288">
        <f>INDEX(T_NPI_REF[Specialization],MATCH(T_PROF[[#This Row],[npi_prof_class_Cd]],T_NPI_REF[Code],0))</f>
        <v>0</v>
      </c>
    </row>
    <row r="2289" spans="1:10" x14ac:dyDescent="0.35">
      <c r="A2289">
        <v>0</v>
      </c>
      <c r="B2289">
        <v>1346262508</v>
      </c>
      <c r="C2289" t="s">
        <v>361</v>
      </c>
      <c r="D2289">
        <v>2019</v>
      </c>
      <c r="E2289">
        <v>2</v>
      </c>
      <c r="F2289">
        <v>2</v>
      </c>
      <c r="G2289">
        <v>2</v>
      </c>
      <c r="H2289">
        <v>3441.5</v>
      </c>
      <c r="I2289" t="str">
        <f>INDEX(T_NPI_REF[Classification],MATCH(T_PROF[[#This Row],[npi_prof_class_Cd]],T_NPI_REF[Code],0))</f>
        <v>Family Medicine</v>
      </c>
      <c r="J2289">
        <f>INDEX(T_NPI_REF[Specialization],MATCH(T_PROF[[#This Row],[npi_prof_class_Cd]],T_NPI_REF[Code],0))</f>
        <v>0</v>
      </c>
    </row>
    <row r="2290" spans="1:10" x14ac:dyDescent="0.35">
      <c r="A2290">
        <v>0</v>
      </c>
      <c r="B2290">
        <v>1366833121</v>
      </c>
      <c r="C2290" t="s">
        <v>357</v>
      </c>
      <c r="D2290">
        <v>2021</v>
      </c>
      <c r="E2290">
        <v>1</v>
      </c>
      <c r="F2290">
        <v>1</v>
      </c>
      <c r="G2290">
        <v>1</v>
      </c>
      <c r="H2290">
        <v>1462.64</v>
      </c>
      <c r="I2290" t="str">
        <f>INDEX(T_NPI_REF[Classification],MATCH(T_PROF[[#This Row],[npi_prof_class_Cd]],T_NPI_REF[Code],0))</f>
        <v>Advanced Practice Midwife</v>
      </c>
      <c r="J2290">
        <f>INDEX(T_NPI_REF[Specialization],MATCH(T_PROF[[#This Row],[npi_prof_class_Cd]],T_NPI_REF[Code],0))</f>
        <v>0</v>
      </c>
    </row>
    <row r="2291" spans="1:10" x14ac:dyDescent="0.35">
      <c r="A2291">
        <v>1</v>
      </c>
      <c r="B2291">
        <v>1487047338</v>
      </c>
      <c r="C2291" t="s">
        <v>351</v>
      </c>
      <c r="D2291">
        <v>2019</v>
      </c>
      <c r="E2291">
        <v>14</v>
      </c>
      <c r="F2291">
        <v>14</v>
      </c>
      <c r="G2291">
        <v>14</v>
      </c>
      <c r="H2291">
        <v>20403.07</v>
      </c>
      <c r="I2291" t="str">
        <f>INDEX(T_NPI_REF[Classification],MATCH(T_PROF[[#This Row],[npi_prof_class_Cd]],T_NPI_REF[Code],0))</f>
        <v>Obstetrics &amp; Gynecology</v>
      </c>
      <c r="J2291">
        <f>INDEX(T_NPI_REF[Specialization],MATCH(T_PROF[[#This Row],[npi_prof_class_Cd]],T_NPI_REF[Code],0))</f>
        <v>0</v>
      </c>
    </row>
    <row r="2292" spans="1:10" x14ac:dyDescent="0.35">
      <c r="A2292">
        <v>0</v>
      </c>
      <c r="B2292">
        <v>1104231018</v>
      </c>
      <c r="C2292" t="s">
        <v>351</v>
      </c>
      <c r="D2292">
        <v>2019</v>
      </c>
      <c r="E2292">
        <v>1</v>
      </c>
      <c r="F2292">
        <v>1</v>
      </c>
      <c r="G2292">
        <v>1</v>
      </c>
      <c r="H2292">
        <v>1720.75</v>
      </c>
      <c r="I2292" t="str">
        <f>INDEX(T_NPI_REF[Classification],MATCH(T_PROF[[#This Row],[npi_prof_class_Cd]],T_NPI_REF[Code],0))</f>
        <v>Obstetrics &amp; Gynecology</v>
      </c>
      <c r="J2292">
        <f>INDEX(T_NPI_REF[Specialization],MATCH(T_PROF[[#This Row],[npi_prof_class_Cd]],T_NPI_REF[Code],0))</f>
        <v>0</v>
      </c>
    </row>
    <row r="2293" spans="1:10" x14ac:dyDescent="0.35">
      <c r="A2293">
        <v>1</v>
      </c>
      <c r="B2293">
        <v>1023164738</v>
      </c>
      <c r="C2293" t="s">
        <v>351</v>
      </c>
      <c r="D2293">
        <v>2021</v>
      </c>
      <c r="E2293">
        <v>1</v>
      </c>
      <c r="F2293">
        <v>1</v>
      </c>
      <c r="G2293">
        <v>1</v>
      </c>
      <c r="H2293">
        <v>2332.9699999999998</v>
      </c>
      <c r="I2293" t="str">
        <f>INDEX(T_NPI_REF[Classification],MATCH(T_PROF[[#This Row],[npi_prof_class_Cd]],T_NPI_REF[Code],0))</f>
        <v>Obstetrics &amp; Gynecology</v>
      </c>
      <c r="J2293">
        <f>INDEX(T_NPI_REF[Specialization],MATCH(T_PROF[[#This Row],[npi_prof_class_Cd]],T_NPI_REF[Code],0))</f>
        <v>0</v>
      </c>
    </row>
    <row r="2294" spans="1:10" x14ac:dyDescent="0.35">
      <c r="A2294">
        <v>1</v>
      </c>
      <c r="B2294">
        <v>1497945950</v>
      </c>
      <c r="C2294" t="s">
        <v>351</v>
      </c>
      <c r="D2294">
        <v>2021</v>
      </c>
      <c r="E2294">
        <v>1</v>
      </c>
      <c r="F2294">
        <v>1</v>
      </c>
      <c r="G2294">
        <v>1</v>
      </c>
      <c r="H2294">
        <v>0</v>
      </c>
      <c r="I2294" t="str">
        <f>INDEX(T_NPI_REF[Classification],MATCH(T_PROF[[#This Row],[npi_prof_class_Cd]],T_NPI_REF[Code],0))</f>
        <v>Obstetrics &amp; Gynecology</v>
      </c>
      <c r="J2294">
        <f>INDEX(T_NPI_REF[Specialization],MATCH(T_PROF[[#This Row],[npi_prof_class_Cd]],T_NPI_REF[Code],0))</f>
        <v>0</v>
      </c>
    </row>
    <row r="2295" spans="1:10" x14ac:dyDescent="0.35">
      <c r="A2295">
        <v>1</v>
      </c>
      <c r="B2295">
        <v>1972944080</v>
      </c>
      <c r="C2295" t="s">
        <v>363</v>
      </c>
      <c r="D2295">
        <v>2020</v>
      </c>
      <c r="E2295">
        <v>197</v>
      </c>
      <c r="F2295">
        <v>197</v>
      </c>
      <c r="G2295">
        <v>196</v>
      </c>
      <c r="H2295">
        <v>303276.21999999997</v>
      </c>
      <c r="I2295" t="str">
        <f>INDEX(T_NPI_REF[Classification],MATCH(T_PROF[[#This Row],[npi_prof_class_Cd]],T_NPI_REF[Code],0))</f>
        <v>Clinic/Center</v>
      </c>
      <c r="J2295" t="str">
        <f>INDEX(T_NPI_REF[Specialization],MATCH(T_PROF[[#This Row],[npi_prof_class_Cd]],T_NPI_REF[Code],0))</f>
        <v>Federally Qualified Health Center (FQHC)</v>
      </c>
    </row>
    <row r="2296" spans="1:10" x14ac:dyDescent="0.35">
      <c r="A2296">
        <v>0</v>
      </c>
      <c r="B2296">
        <v>1760749378</v>
      </c>
      <c r="C2296" t="s">
        <v>351</v>
      </c>
      <c r="D2296">
        <v>2020</v>
      </c>
      <c r="E2296">
        <v>1</v>
      </c>
      <c r="F2296">
        <v>1</v>
      </c>
      <c r="G2296">
        <v>1</v>
      </c>
      <c r="H2296">
        <v>1720.75</v>
      </c>
      <c r="I2296" t="str">
        <f>INDEX(T_NPI_REF[Classification],MATCH(T_PROF[[#This Row],[npi_prof_class_Cd]],T_NPI_REF[Code],0))</f>
        <v>Obstetrics &amp; Gynecology</v>
      </c>
      <c r="J2296">
        <f>INDEX(T_NPI_REF[Specialization],MATCH(T_PROF[[#This Row],[npi_prof_class_Cd]],T_NPI_REF[Code],0))</f>
        <v>0</v>
      </c>
    </row>
    <row r="2297" spans="1:10" x14ac:dyDescent="0.35">
      <c r="A2297">
        <v>0</v>
      </c>
      <c r="B2297">
        <v>1811383987</v>
      </c>
      <c r="C2297" t="s">
        <v>354</v>
      </c>
      <c r="D2297">
        <v>2020</v>
      </c>
      <c r="E2297">
        <v>2</v>
      </c>
      <c r="F2297">
        <v>2</v>
      </c>
      <c r="G2297">
        <v>2</v>
      </c>
      <c r="H2297">
        <v>0</v>
      </c>
      <c r="I2297" t="str">
        <f>INDEX(T_NPI_REF[Classification],MATCH(T_PROF[[#This Row],[npi_prof_class_Cd]],T_NPI_REF[Code],0))</f>
        <v>Obstetrics &amp; Gynecology</v>
      </c>
      <c r="J2297" t="str">
        <f>INDEX(T_NPI_REF[Specialization],MATCH(T_PROF[[#This Row],[npi_prof_class_Cd]],T_NPI_REF[Code],0))</f>
        <v>Obstetrics</v>
      </c>
    </row>
    <row r="2298" spans="1:10" x14ac:dyDescent="0.35">
      <c r="A2298">
        <v>1</v>
      </c>
      <c r="B2298">
        <v>1962455279</v>
      </c>
      <c r="C2298" t="s">
        <v>351</v>
      </c>
      <c r="D2298">
        <v>2020</v>
      </c>
      <c r="E2298">
        <v>111</v>
      </c>
      <c r="F2298">
        <v>111</v>
      </c>
      <c r="G2298">
        <v>110</v>
      </c>
      <c r="H2298">
        <v>218085.37</v>
      </c>
      <c r="I2298" t="str">
        <f>INDEX(T_NPI_REF[Classification],MATCH(T_PROF[[#This Row],[npi_prof_class_Cd]],T_NPI_REF[Code],0))</f>
        <v>Obstetrics &amp; Gynecology</v>
      </c>
      <c r="J2298">
        <f>INDEX(T_NPI_REF[Specialization],MATCH(T_PROF[[#This Row],[npi_prof_class_Cd]],T_NPI_REF[Code],0))</f>
        <v>0</v>
      </c>
    </row>
    <row r="2299" spans="1:10" x14ac:dyDescent="0.35">
      <c r="A2299">
        <v>1</v>
      </c>
      <c r="B2299">
        <v>1902197130</v>
      </c>
      <c r="C2299" t="s">
        <v>351</v>
      </c>
      <c r="D2299">
        <v>2020</v>
      </c>
      <c r="E2299">
        <v>86</v>
      </c>
      <c r="F2299">
        <v>86</v>
      </c>
      <c r="G2299">
        <v>86</v>
      </c>
      <c r="H2299">
        <v>283000</v>
      </c>
      <c r="I2299" t="str">
        <f>INDEX(T_NPI_REF[Classification],MATCH(T_PROF[[#This Row],[npi_prof_class_Cd]],T_NPI_REF[Code],0))</f>
        <v>Obstetrics &amp; Gynecology</v>
      </c>
      <c r="J2299">
        <f>INDEX(T_NPI_REF[Specialization],MATCH(T_PROF[[#This Row],[npi_prof_class_Cd]],T_NPI_REF[Code],0))</f>
        <v>0</v>
      </c>
    </row>
    <row r="2300" spans="1:10" x14ac:dyDescent="0.35">
      <c r="A2300">
        <v>0</v>
      </c>
      <c r="B2300">
        <v>1790706216</v>
      </c>
      <c r="C2300" t="s">
        <v>351</v>
      </c>
      <c r="D2300">
        <v>2019</v>
      </c>
      <c r="E2300">
        <v>1</v>
      </c>
      <c r="F2300">
        <v>1</v>
      </c>
      <c r="G2300">
        <v>1</v>
      </c>
      <c r="H2300">
        <v>1720.75</v>
      </c>
      <c r="I2300" t="str">
        <f>INDEX(T_NPI_REF[Classification],MATCH(T_PROF[[#This Row],[npi_prof_class_Cd]],T_NPI_REF[Code],0))</f>
        <v>Obstetrics &amp; Gynecology</v>
      </c>
      <c r="J2300">
        <f>INDEX(T_NPI_REF[Specialization],MATCH(T_PROF[[#This Row],[npi_prof_class_Cd]],T_NPI_REF[Code],0))</f>
        <v>0</v>
      </c>
    </row>
    <row r="2301" spans="1:10" x14ac:dyDescent="0.35">
      <c r="A2301">
        <v>1</v>
      </c>
      <c r="B2301">
        <v>1104041391</v>
      </c>
      <c r="C2301" t="s">
        <v>352</v>
      </c>
      <c r="D2301">
        <v>2020</v>
      </c>
      <c r="E2301">
        <v>5</v>
      </c>
      <c r="F2301">
        <v>5</v>
      </c>
      <c r="G2301">
        <v>5</v>
      </c>
      <c r="H2301">
        <v>10019.700000000001</v>
      </c>
      <c r="I2301" t="str">
        <f>INDEX(T_NPI_REF[Classification],MATCH(T_PROF[[#This Row],[npi_prof_class_Cd]],T_NPI_REF[Code],0))</f>
        <v>Specialist</v>
      </c>
      <c r="J2301">
        <f>INDEX(T_NPI_REF[Specialization],MATCH(T_PROF[[#This Row],[npi_prof_class_Cd]],T_NPI_REF[Code],0))</f>
        <v>0</v>
      </c>
    </row>
    <row r="2302" spans="1:10" x14ac:dyDescent="0.35">
      <c r="A2302">
        <v>1</v>
      </c>
      <c r="B2302">
        <v>1770563272</v>
      </c>
      <c r="C2302" t="s">
        <v>354</v>
      </c>
      <c r="D2302">
        <v>2021</v>
      </c>
      <c r="E2302">
        <v>1</v>
      </c>
      <c r="F2302">
        <v>1</v>
      </c>
      <c r="G2302">
        <v>1</v>
      </c>
      <c r="H2302">
        <v>2009.72</v>
      </c>
      <c r="I2302" t="str">
        <f>INDEX(T_NPI_REF[Classification],MATCH(T_PROF[[#This Row],[npi_prof_class_Cd]],T_NPI_REF[Code],0))</f>
        <v>Obstetrics &amp; Gynecology</v>
      </c>
      <c r="J2302" t="str">
        <f>INDEX(T_NPI_REF[Specialization],MATCH(T_PROF[[#This Row],[npi_prof_class_Cd]],T_NPI_REF[Code],0))</f>
        <v>Obstetrics</v>
      </c>
    </row>
    <row r="2303" spans="1:10" x14ac:dyDescent="0.35">
      <c r="A2303">
        <v>0</v>
      </c>
      <c r="B2303">
        <v>1396959987</v>
      </c>
      <c r="C2303" t="s">
        <v>361</v>
      </c>
      <c r="D2303">
        <v>2021</v>
      </c>
      <c r="E2303">
        <v>1</v>
      </c>
      <c r="F2303">
        <v>1</v>
      </c>
      <c r="G2303">
        <v>1</v>
      </c>
      <c r="H2303">
        <v>1720.75</v>
      </c>
      <c r="I2303" t="str">
        <f>INDEX(T_NPI_REF[Classification],MATCH(T_PROF[[#This Row],[npi_prof_class_Cd]],T_NPI_REF[Code],0))</f>
        <v>Family Medicine</v>
      </c>
      <c r="J2303">
        <f>INDEX(T_NPI_REF[Specialization],MATCH(T_PROF[[#This Row],[npi_prof_class_Cd]],T_NPI_REF[Code],0))</f>
        <v>0</v>
      </c>
    </row>
    <row r="2304" spans="1:10" x14ac:dyDescent="0.35">
      <c r="A2304">
        <v>1</v>
      </c>
      <c r="B2304">
        <v>1063525152</v>
      </c>
      <c r="C2304" t="s">
        <v>366</v>
      </c>
      <c r="D2304">
        <v>2020</v>
      </c>
      <c r="E2304">
        <v>3</v>
      </c>
      <c r="F2304">
        <v>3</v>
      </c>
      <c r="G2304">
        <v>3</v>
      </c>
      <c r="H2304">
        <v>0</v>
      </c>
      <c r="I2304" t="str">
        <f>INDEX(T_NPI_REF[Classification],MATCH(T_PROF[[#This Row],[npi_prof_class_Cd]],T_NPI_REF[Code],0))</f>
        <v>Internal Medicine</v>
      </c>
      <c r="J2304">
        <f>INDEX(T_NPI_REF[Specialization],MATCH(T_PROF[[#This Row],[npi_prof_class_Cd]],T_NPI_REF[Code],0))</f>
        <v>0</v>
      </c>
    </row>
    <row r="2305" spans="1:10" x14ac:dyDescent="0.35">
      <c r="A2305">
        <v>0</v>
      </c>
      <c r="B2305">
        <v>1295189199</v>
      </c>
      <c r="C2305" t="s">
        <v>351</v>
      </c>
      <c r="D2305">
        <v>2021</v>
      </c>
      <c r="E2305">
        <v>2</v>
      </c>
      <c r="F2305">
        <v>2</v>
      </c>
      <c r="G2305">
        <v>2</v>
      </c>
      <c r="H2305">
        <v>1720.75</v>
      </c>
      <c r="I2305" t="str">
        <f>INDEX(T_NPI_REF[Classification],MATCH(T_PROF[[#This Row],[npi_prof_class_Cd]],T_NPI_REF[Code],0))</f>
        <v>Obstetrics &amp; Gynecology</v>
      </c>
      <c r="J2305">
        <f>INDEX(T_NPI_REF[Specialization],MATCH(T_PROF[[#This Row],[npi_prof_class_Cd]],T_NPI_REF[Code],0))</f>
        <v>0</v>
      </c>
    </row>
    <row r="2306" spans="1:10" x14ac:dyDescent="0.35">
      <c r="A2306">
        <v>0</v>
      </c>
      <c r="B2306">
        <v>1538113873</v>
      </c>
      <c r="C2306" t="s">
        <v>351</v>
      </c>
      <c r="D2306">
        <v>2021</v>
      </c>
      <c r="E2306">
        <v>2</v>
      </c>
      <c r="F2306">
        <v>2</v>
      </c>
      <c r="G2306">
        <v>2</v>
      </c>
      <c r="H2306">
        <v>1361.05</v>
      </c>
      <c r="I2306" t="str">
        <f>INDEX(T_NPI_REF[Classification],MATCH(T_PROF[[#This Row],[npi_prof_class_Cd]],T_NPI_REF[Code],0))</f>
        <v>Obstetrics &amp; Gynecology</v>
      </c>
      <c r="J2306">
        <f>INDEX(T_NPI_REF[Specialization],MATCH(T_PROF[[#This Row],[npi_prof_class_Cd]],T_NPI_REF[Code],0))</f>
        <v>0</v>
      </c>
    </row>
    <row r="2307" spans="1:10" x14ac:dyDescent="0.35">
      <c r="A2307">
        <v>0</v>
      </c>
      <c r="B2307">
        <v>1215166707</v>
      </c>
      <c r="C2307" t="s">
        <v>351</v>
      </c>
      <c r="D2307">
        <v>2020</v>
      </c>
      <c r="E2307">
        <v>3</v>
      </c>
      <c r="F2307">
        <v>3</v>
      </c>
      <c r="G2307">
        <v>3</v>
      </c>
      <c r="H2307">
        <v>1743.16</v>
      </c>
      <c r="I2307" t="str">
        <f>INDEX(T_NPI_REF[Classification],MATCH(T_PROF[[#This Row],[npi_prof_class_Cd]],T_NPI_REF[Code],0))</f>
        <v>Obstetrics &amp; Gynecology</v>
      </c>
      <c r="J2307">
        <f>INDEX(T_NPI_REF[Specialization],MATCH(T_PROF[[#This Row],[npi_prof_class_Cd]],T_NPI_REF[Code],0))</f>
        <v>0</v>
      </c>
    </row>
    <row r="2308" spans="1:10" x14ac:dyDescent="0.35">
      <c r="A2308">
        <v>1</v>
      </c>
      <c r="B2308">
        <v>1548326903</v>
      </c>
      <c r="C2308" t="s">
        <v>351</v>
      </c>
      <c r="D2308">
        <v>2019</v>
      </c>
      <c r="E2308">
        <v>107</v>
      </c>
      <c r="F2308">
        <v>107</v>
      </c>
      <c r="G2308">
        <v>107</v>
      </c>
      <c r="H2308">
        <v>286449.91999999998</v>
      </c>
      <c r="I2308" t="str">
        <f>INDEX(T_NPI_REF[Classification],MATCH(T_PROF[[#This Row],[npi_prof_class_Cd]],T_NPI_REF[Code],0))</f>
        <v>Obstetrics &amp; Gynecology</v>
      </c>
      <c r="J2308">
        <f>INDEX(T_NPI_REF[Specialization],MATCH(T_PROF[[#This Row],[npi_prof_class_Cd]],T_NPI_REF[Code],0))</f>
        <v>0</v>
      </c>
    </row>
    <row r="2309" spans="1:10" x14ac:dyDescent="0.35">
      <c r="A2309">
        <v>0</v>
      </c>
      <c r="B2309">
        <v>1184155905</v>
      </c>
      <c r="C2309" t="s">
        <v>367</v>
      </c>
      <c r="D2309">
        <v>2019</v>
      </c>
      <c r="E2309">
        <v>1</v>
      </c>
      <c r="F2309">
        <v>1</v>
      </c>
      <c r="G2309">
        <v>1</v>
      </c>
      <c r="H2309">
        <v>0</v>
      </c>
      <c r="I2309" t="str">
        <f>INDEX(T_NPI_REF[Classification],MATCH(T_PROF[[#This Row],[npi_prof_class_Cd]],T_NPI_REF[Code],0))</f>
        <v>Midwife</v>
      </c>
      <c r="J2309">
        <f>INDEX(T_NPI_REF[Specialization],MATCH(T_PROF[[#This Row],[npi_prof_class_Cd]],T_NPI_REF[Code],0))</f>
        <v>0</v>
      </c>
    </row>
    <row r="2310" spans="1:10" x14ac:dyDescent="0.35">
      <c r="A2310">
        <v>1</v>
      </c>
      <c r="B2310">
        <v>1932167061</v>
      </c>
      <c r="C2310" t="s">
        <v>356</v>
      </c>
      <c r="D2310">
        <v>2019</v>
      </c>
      <c r="E2310">
        <v>85</v>
      </c>
      <c r="F2310">
        <v>85</v>
      </c>
      <c r="G2310">
        <v>85</v>
      </c>
      <c r="H2310">
        <v>162772.87</v>
      </c>
      <c r="I2310" t="str">
        <f>INDEX(T_NPI_REF[Classification],MATCH(T_PROF[[#This Row],[npi_prof_class_Cd]],T_NPI_REF[Code],0))</f>
        <v>Obstetrics &amp; Gynecology</v>
      </c>
      <c r="J2310" t="str">
        <f>INDEX(T_NPI_REF[Specialization],MATCH(T_PROF[[#This Row],[npi_prof_class_Cd]],T_NPI_REF[Code],0))</f>
        <v>Maternal &amp; Fetal Medicine</v>
      </c>
    </row>
    <row r="2311" spans="1:10" x14ac:dyDescent="0.35">
      <c r="A2311">
        <v>0</v>
      </c>
      <c r="B2311">
        <v>1972689503</v>
      </c>
      <c r="C2311" t="s">
        <v>351</v>
      </c>
      <c r="D2311">
        <v>2020</v>
      </c>
      <c r="E2311">
        <v>2</v>
      </c>
      <c r="F2311">
        <v>2</v>
      </c>
      <c r="G2311">
        <v>2</v>
      </c>
      <c r="H2311">
        <v>1720.75</v>
      </c>
      <c r="I2311" t="str">
        <f>INDEX(T_NPI_REF[Classification],MATCH(T_PROF[[#This Row],[npi_prof_class_Cd]],T_NPI_REF[Code],0))</f>
        <v>Obstetrics &amp; Gynecology</v>
      </c>
      <c r="J2311">
        <f>INDEX(T_NPI_REF[Specialization],MATCH(T_PROF[[#This Row],[npi_prof_class_Cd]],T_NPI_REF[Code],0))</f>
        <v>0</v>
      </c>
    </row>
    <row r="2312" spans="1:10" x14ac:dyDescent="0.35">
      <c r="A2312">
        <v>0</v>
      </c>
      <c r="B2312">
        <v>1922099167</v>
      </c>
      <c r="C2312" t="s">
        <v>351</v>
      </c>
      <c r="D2312">
        <v>2021</v>
      </c>
      <c r="E2312">
        <v>5</v>
      </c>
      <c r="F2312">
        <v>5</v>
      </c>
      <c r="G2312">
        <v>5</v>
      </c>
      <c r="H2312">
        <v>1923.75</v>
      </c>
      <c r="I2312" t="str">
        <f>INDEX(T_NPI_REF[Classification],MATCH(T_PROF[[#This Row],[npi_prof_class_Cd]],T_NPI_REF[Code],0))</f>
        <v>Obstetrics &amp; Gynecology</v>
      </c>
      <c r="J2312">
        <f>INDEX(T_NPI_REF[Specialization],MATCH(T_PROF[[#This Row],[npi_prof_class_Cd]],T_NPI_REF[Code],0))</f>
        <v>0</v>
      </c>
    </row>
    <row r="2313" spans="1:10" x14ac:dyDescent="0.35">
      <c r="A2313">
        <v>0</v>
      </c>
      <c r="B2313">
        <v>1588651756</v>
      </c>
      <c r="C2313" t="s">
        <v>351</v>
      </c>
      <c r="D2313">
        <v>2020</v>
      </c>
      <c r="E2313">
        <v>1</v>
      </c>
      <c r="F2313">
        <v>1</v>
      </c>
      <c r="G2313">
        <v>1</v>
      </c>
      <c r="H2313">
        <v>1720.75</v>
      </c>
      <c r="I2313" t="str">
        <f>INDEX(T_NPI_REF[Classification],MATCH(T_PROF[[#This Row],[npi_prof_class_Cd]],T_NPI_REF[Code],0))</f>
        <v>Obstetrics &amp; Gynecology</v>
      </c>
      <c r="J2313">
        <f>INDEX(T_NPI_REF[Specialization],MATCH(T_PROF[[#This Row],[npi_prof_class_Cd]],T_NPI_REF[Code],0))</f>
        <v>0</v>
      </c>
    </row>
    <row r="2314" spans="1:10" x14ac:dyDescent="0.35">
      <c r="A2314">
        <v>0</v>
      </c>
      <c r="B2314">
        <v>1336366699</v>
      </c>
      <c r="C2314" t="s">
        <v>351</v>
      </c>
      <c r="D2314">
        <v>2021</v>
      </c>
      <c r="E2314">
        <v>4</v>
      </c>
      <c r="F2314">
        <v>4</v>
      </c>
      <c r="G2314">
        <v>4</v>
      </c>
      <c r="H2314">
        <v>1720.75</v>
      </c>
      <c r="I2314" t="str">
        <f>INDEX(T_NPI_REF[Classification],MATCH(T_PROF[[#This Row],[npi_prof_class_Cd]],T_NPI_REF[Code],0))</f>
        <v>Obstetrics &amp; Gynecology</v>
      </c>
      <c r="J2314">
        <f>INDEX(T_NPI_REF[Specialization],MATCH(T_PROF[[#This Row],[npi_prof_class_Cd]],T_NPI_REF[Code],0))</f>
        <v>0</v>
      </c>
    </row>
    <row r="2315" spans="1:10" x14ac:dyDescent="0.35">
      <c r="A2315">
        <v>1</v>
      </c>
      <c r="B2315">
        <v>1043278351</v>
      </c>
      <c r="C2315" t="s">
        <v>366</v>
      </c>
      <c r="D2315">
        <v>2020</v>
      </c>
      <c r="E2315">
        <v>1</v>
      </c>
      <c r="F2315">
        <v>1</v>
      </c>
      <c r="G2315">
        <v>1</v>
      </c>
      <c r="H2315">
        <v>1720.75</v>
      </c>
      <c r="I2315" t="str">
        <f>INDEX(T_NPI_REF[Classification],MATCH(T_PROF[[#This Row],[npi_prof_class_Cd]],T_NPI_REF[Code],0))</f>
        <v>Internal Medicine</v>
      </c>
      <c r="J2315">
        <f>INDEX(T_NPI_REF[Specialization],MATCH(T_PROF[[#This Row],[npi_prof_class_Cd]],T_NPI_REF[Code],0))</f>
        <v>0</v>
      </c>
    </row>
    <row r="2316" spans="1:10" x14ac:dyDescent="0.35">
      <c r="A2316">
        <v>0</v>
      </c>
      <c r="B2316">
        <v>1063718518</v>
      </c>
      <c r="C2316" t="s">
        <v>357</v>
      </c>
      <c r="D2316">
        <v>2021</v>
      </c>
      <c r="E2316">
        <v>2</v>
      </c>
      <c r="F2316">
        <v>2</v>
      </c>
      <c r="G2316">
        <v>2</v>
      </c>
      <c r="H2316">
        <v>1462.64</v>
      </c>
      <c r="I2316" t="str">
        <f>INDEX(T_NPI_REF[Classification],MATCH(T_PROF[[#This Row],[npi_prof_class_Cd]],T_NPI_REF[Code],0))</f>
        <v>Advanced Practice Midwife</v>
      </c>
      <c r="J2316">
        <f>INDEX(T_NPI_REF[Specialization],MATCH(T_PROF[[#This Row],[npi_prof_class_Cd]],T_NPI_REF[Code],0))</f>
        <v>0</v>
      </c>
    </row>
    <row r="2317" spans="1:10" x14ac:dyDescent="0.35">
      <c r="A2317">
        <v>1</v>
      </c>
      <c r="B2317">
        <v>1912131392</v>
      </c>
      <c r="C2317" t="s">
        <v>376</v>
      </c>
      <c r="D2317">
        <v>2020</v>
      </c>
      <c r="E2317">
        <v>583</v>
      </c>
      <c r="F2317">
        <v>583</v>
      </c>
      <c r="G2317">
        <v>580</v>
      </c>
      <c r="H2317">
        <v>1246318.75</v>
      </c>
      <c r="I2317" t="str">
        <f>INDEX(T_NPI_REF[Classification],MATCH(T_PROF[[#This Row],[npi_prof_class_Cd]],T_NPI_REF[Code],0))</f>
        <v>Surgery</v>
      </c>
      <c r="J2317">
        <f>INDEX(T_NPI_REF[Specialization],MATCH(T_PROF[[#This Row],[npi_prof_class_Cd]],T_NPI_REF[Code],0))</f>
        <v>0</v>
      </c>
    </row>
    <row r="2318" spans="1:10" x14ac:dyDescent="0.35">
      <c r="A2318">
        <v>1</v>
      </c>
      <c r="B2318">
        <v>1104836204</v>
      </c>
      <c r="C2318" t="s">
        <v>351</v>
      </c>
      <c r="D2318">
        <v>2019</v>
      </c>
      <c r="E2318">
        <v>10</v>
      </c>
      <c r="F2318">
        <v>10</v>
      </c>
      <c r="G2318">
        <v>10</v>
      </c>
      <c r="H2318">
        <v>10180.19</v>
      </c>
      <c r="I2318" t="str">
        <f>INDEX(T_NPI_REF[Classification],MATCH(T_PROF[[#This Row],[npi_prof_class_Cd]],T_NPI_REF[Code],0))</f>
        <v>Obstetrics &amp; Gynecology</v>
      </c>
      <c r="J2318">
        <f>INDEX(T_NPI_REF[Specialization],MATCH(T_PROF[[#This Row],[npi_prof_class_Cd]],T_NPI_REF[Code],0))</f>
        <v>0</v>
      </c>
    </row>
    <row r="2319" spans="1:10" x14ac:dyDescent="0.35">
      <c r="A2319">
        <v>1</v>
      </c>
      <c r="B2319">
        <v>1801811179</v>
      </c>
      <c r="C2319" t="s">
        <v>351</v>
      </c>
      <c r="D2319">
        <v>2021</v>
      </c>
      <c r="E2319">
        <v>4</v>
      </c>
      <c r="F2319">
        <v>4</v>
      </c>
      <c r="G2319">
        <v>4</v>
      </c>
      <c r="H2319">
        <v>8529.16</v>
      </c>
      <c r="I2319" t="str">
        <f>INDEX(T_NPI_REF[Classification],MATCH(T_PROF[[#This Row],[npi_prof_class_Cd]],T_NPI_REF[Code],0))</f>
        <v>Obstetrics &amp; Gynecology</v>
      </c>
      <c r="J2319">
        <f>INDEX(T_NPI_REF[Specialization],MATCH(T_PROF[[#This Row],[npi_prof_class_Cd]],T_NPI_REF[Code],0))</f>
        <v>0</v>
      </c>
    </row>
    <row r="2320" spans="1:10" x14ac:dyDescent="0.35">
      <c r="A2320">
        <v>1</v>
      </c>
      <c r="B2320">
        <v>1346325230</v>
      </c>
      <c r="C2320" t="s">
        <v>351</v>
      </c>
      <c r="D2320">
        <v>2020</v>
      </c>
      <c r="E2320">
        <v>7</v>
      </c>
      <c r="F2320">
        <v>7</v>
      </c>
      <c r="G2320">
        <v>7</v>
      </c>
      <c r="H2320">
        <v>21100</v>
      </c>
      <c r="I2320" t="str">
        <f>INDEX(T_NPI_REF[Classification],MATCH(T_PROF[[#This Row],[npi_prof_class_Cd]],T_NPI_REF[Code],0))</f>
        <v>Obstetrics &amp; Gynecology</v>
      </c>
      <c r="J2320">
        <f>INDEX(T_NPI_REF[Specialization],MATCH(T_PROF[[#This Row],[npi_prof_class_Cd]],T_NPI_REF[Code],0))</f>
        <v>0</v>
      </c>
    </row>
    <row r="2321" spans="1:10" x14ac:dyDescent="0.35">
      <c r="A2321">
        <v>1</v>
      </c>
      <c r="B2321">
        <v>1982658779</v>
      </c>
      <c r="C2321" t="s">
        <v>351</v>
      </c>
      <c r="D2321">
        <v>2021</v>
      </c>
      <c r="E2321">
        <v>11</v>
      </c>
      <c r="F2321">
        <v>11</v>
      </c>
      <c r="G2321">
        <v>11</v>
      </c>
      <c r="H2321">
        <v>35200</v>
      </c>
      <c r="I2321" t="str">
        <f>INDEX(T_NPI_REF[Classification],MATCH(T_PROF[[#This Row],[npi_prof_class_Cd]],T_NPI_REF[Code],0))</f>
        <v>Obstetrics &amp; Gynecology</v>
      </c>
      <c r="J2321">
        <f>INDEX(T_NPI_REF[Specialization],MATCH(T_PROF[[#This Row],[npi_prof_class_Cd]],T_NPI_REF[Code],0))</f>
        <v>0</v>
      </c>
    </row>
    <row r="2322" spans="1:10" x14ac:dyDescent="0.35">
      <c r="A2322">
        <v>0</v>
      </c>
      <c r="B2322">
        <v>1134418544</v>
      </c>
      <c r="C2322" t="s">
        <v>351</v>
      </c>
      <c r="D2322">
        <v>2020</v>
      </c>
      <c r="E2322">
        <v>1</v>
      </c>
      <c r="F2322">
        <v>1</v>
      </c>
      <c r="G2322">
        <v>1</v>
      </c>
      <c r="H2322">
        <v>0</v>
      </c>
      <c r="I2322" t="str">
        <f>INDEX(T_NPI_REF[Classification],MATCH(T_PROF[[#This Row],[npi_prof_class_Cd]],T_NPI_REF[Code],0))</f>
        <v>Obstetrics &amp; Gynecology</v>
      </c>
      <c r="J2322">
        <f>INDEX(T_NPI_REF[Specialization],MATCH(T_PROF[[#This Row],[npi_prof_class_Cd]],T_NPI_REF[Code],0))</f>
        <v>0</v>
      </c>
    </row>
    <row r="2323" spans="1:10" x14ac:dyDescent="0.35">
      <c r="A2323">
        <v>1</v>
      </c>
      <c r="B2323">
        <v>1225150907</v>
      </c>
      <c r="C2323" t="s">
        <v>351</v>
      </c>
      <c r="D2323">
        <v>2019</v>
      </c>
      <c r="E2323">
        <v>1</v>
      </c>
      <c r="F2323">
        <v>1</v>
      </c>
      <c r="G2323">
        <v>1</v>
      </c>
      <c r="H2323">
        <v>1300</v>
      </c>
      <c r="I2323" t="str">
        <f>INDEX(T_NPI_REF[Classification],MATCH(T_PROF[[#This Row],[npi_prof_class_Cd]],T_NPI_REF[Code],0))</f>
        <v>Obstetrics &amp; Gynecology</v>
      </c>
      <c r="J2323">
        <f>INDEX(T_NPI_REF[Specialization],MATCH(T_PROF[[#This Row],[npi_prof_class_Cd]],T_NPI_REF[Code],0))</f>
        <v>0</v>
      </c>
    </row>
    <row r="2324" spans="1:10" x14ac:dyDescent="0.35">
      <c r="A2324">
        <v>0</v>
      </c>
      <c r="B2324">
        <v>1508866096</v>
      </c>
      <c r="C2324" t="s">
        <v>351</v>
      </c>
      <c r="D2324">
        <v>2019</v>
      </c>
      <c r="E2324">
        <v>2</v>
      </c>
      <c r="F2324">
        <v>2</v>
      </c>
      <c r="G2324">
        <v>2</v>
      </c>
      <c r="H2324">
        <v>3441.5</v>
      </c>
      <c r="I2324" t="str">
        <f>INDEX(T_NPI_REF[Classification],MATCH(T_PROF[[#This Row],[npi_prof_class_Cd]],T_NPI_REF[Code],0))</f>
        <v>Obstetrics &amp; Gynecology</v>
      </c>
      <c r="J2324">
        <f>INDEX(T_NPI_REF[Specialization],MATCH(T_PROF[[#This Row],[npi_prof_class_Cd]],T_NPI_REF[Code],0))</f>
        <v>0</v>
      </c>
    </row>
    <row r="2325" spans="1:10" x14ac:dyDescent="0.35">
      <c r="A2325">
        <v>1</v>
      </c>
      <c r="B2325">
        <v>1760557656</v>
      </c>
      <c r="C2325" t="s">
        <v>366</v>
      </c>
      <c r="D2325">
        <v>2020</v>
      </c>
      <c r="E2325">
        <v>12</v>
      </c>
      <c r="F2325">
        <v>12</v>
      </c>
      <c r="G2325">
        <v>12</v>
      </c>
      <c r="H2325">
        <v>20389.18</v>
      </c>
      <c r="I2325" t="str">
        <f>INDEX(T_NPI_REF[Classification],MATCH(T_PROF[[#This Row],[npi_prof_class_Cd]],T_NPI_REF[Code],0))</f>
        <v>Internal Medicine</v>
      </c>
      <c r="J2325">
        <f>INDEX(T_NPI_REF[Specialization],MATCH(T_PROF[[#This Row],[npi_prof_class_Cd]],T_NPI_REF[Code],0))</f>
        <v>0</v>
      </c>
    </row>
    <row r="2326" spans="1:10" x14ac:dyDescent="0.35">
      <c r="A2326">
        <v>1</v>
      </c>
      <c r="B2326">
        <v>1578596607</v>
      </c>
      <c r="C2326" t="s">
        <v>352</v>
      </c>
      <c r="D2326">
        <v>2020</v>
      </c>
      <c r="E2326">
        <v>11</v>
      </c>
      <c r="F2326">
        <v>11</v>
      </c>
      <c r="G2326">
        <v>11</v>
      </c>
      <c r="H2326">
        <v>31398.43</v>
      </c>
      <c r="I2326" t="str">
        <f>INDEX(T_NPI_REF[Classification],MATCH(T_PROF[[#This Row],[npi_prof_class_Cd]],T_NPI_REF[Code],0))</f>
        <v>Specialist</v>
      </c>
      <c r="J2326">
        <f>INDEX(T_NPI_REF[Specialization],MATCH(T_PROF[[#This Row],[npi_prof_class_Cd]],T_NPI_REF[Code],0))</f>
        <v>0</v>
      </c>
    </row>
    <row r="2327" spans="1:10" x14ac:dyDescent="0.35">
      <c r="A2327">
        <v>1</v>
      </c>
      <c r="B2327">
        <v>1780695718</v>
      </c>
      <c r="C2327" t="s">
        <v>351</v>
      </c>
      <c r="D2327">
        <v>2021</v>
      </c>
      <c r="E2327">
        <v>6</v>
      </c>
      <c r="F2327">
        <v>6</v>
      </c>
      <c r="G2327">
        <v>6</v>
      </c>
      <c r="H2327">
        <v>12058.32</v>
      </c>
      <c r="I2327" t="str">
        <f>INDEX(T_NPI_REF[Classification],MATCH(T_PROF[[#This Row],[npi_prof_class_Cd]],T_NPI_REF[Code],0))</f>
        <v>Obstetrics &amp; Gynecology</v>
      </c>
      <c r="J2327">
        <f>INDEX(T_NPI_REF[Specialization],MATCH(T_PROF[[#This Row],[npi_prof_class_Cd]],T_NPI_REF[Code],0))</f>
        <v>0</v>
      </c>
    </row>
    <row r="2328" spans="1:10" x14ac:dyDescent="0.35">
      <c r="A2328">
        <v>1</v>
      </c>
      <c r="B2328">
        <v>1649351289</v>
      </c>
      <c r="C2328" t="s">
        <v>351</v>
      </c>
      <c r="D2328">
        <v>2021</v>
      </c>
      <c r="E2328">
        <v>15</v>
      </c>
      <c r="F2328">
        <v>15</v>
      </c>
      <c r="G2328">
        <v>15</v>
      </c>
      <c r="H2328">
        <v>27745.85</v>
      </c>
      <c r="I2328" t="str">
        <f>INDEX(T_NPI_REF[Classification],MATCH(T_PROF[[#This Row],[npi_prof_class_Cd]],T_NPI_REF[Code],0))</f>
        <v>Obstetrics &amp; Gynecology</v>
      </c>
      <c r="J2328">
        <f>INDEX(T_NPI_REF[Specialization],MATCH(T_PROF[[#This Row],[npi_prof_class_Cd]],T_NPI_REF[Code],0))</f>
        <v>0</v>
      </c>
    </row>
    <row r="2329" spans="1:10" x14ac:dyDescent="0.35">
      <c r="A2329">
        <v>1</v>
      </c>
      <c r="B2329">
        <v>1417018623</v>
      </c>
      <c r="C2329" t="s">
        <v>351</v>
      </c>
      <c r="D2329">
        <v>2020</v>
      </c>
      <c r="E2329">
        <v>1</v>
      </c>
      <c r="F2329">
        <v>1</v>
      </c>
      <c r="G2329">
        <v>1</v>
      </c>
      <c r="H2329">
        <v>0</v>
      </c>
      <c r="I2329" t="str">
        <f>INDEX(T_NPI_REF[Classification],MATCH(T_PROF[[#This Row],[npi_prof_class_Cd]],T_NPI_REF[Code],0))</f>
        <v>Obstetrics &amp; Gynecology</v>
      </c>
      <c r="J2329">
        <f>INDEX(T_NPI_REF[Specialization],MATCH(T_PROF[[#This Row],[npi_prof_class_Cd]],T_NPI_REF[Code],0))</f>
        <v>0</v>
      </c>
    </row>
    <row r="2330" spans="1:10" x14ac:dyDescent="0.35">
      <c r="A2330">
        <v>0</v>
      </c>
      <c r="B2330">
        <v>1396163465</v>
      </c>
      <c r="C2330" t="s">
        <v>351</v>
      </c>
      <c r="D2330">
        <v>2020</v>
      </c>
      <c r="E2330">
        <v>1</v>
      </c>
      <c r="F2330">
        <v>1</v>
      </c>
      <c r="G2330">
        <v>1</v>
      </c>
      <c r="H2330">
        <v>0</v>
      </c>
      <c r="I2330" t="str">
        <f>INDEX(T_NPI_REF[Classification],MATCH(T_PROF[[#This Row],[npi_prof_class_Cd]],T_NPI_REF[Code],0))</f>
        <v>Obstetrics &amp; Gynecology</v>
      </c>
      <c r="J2330">
        <f>INDEX(T_NPI_REF[Specialization],MATCH(T_PROF[[#This Row],[npi_prof_class_Cd]],T_NPI_REF[Code],0))</f>
        <v>0</v>
      </c>
    </row>
    <row r="2331" spans="1:10" x14ac:dyDescent="0.35">
      <c r="A2331">
        <v>1</v>
      </c>
      <c r="B2331">
        <v>1477889764</v>
      </c>
      <c r="C2331" t="s">
        <v>351</v>
      </c>
      <c r="D2331">
        <v>2021</v>
      </c>
      <c r="E2331">
        <v>6</v>
      </c>
      <c r="F2331">
        <v>6</v>
      </c>
      <c r="G2331">
        <v>6</v>
      </c>
      <c r="H2331">
        <v>19200</v>
      </c>
      <c r="I2331" t="str">
        <f>INDEX(T_NPI_REF[Classification],MATCH(T_PROF[[#This Row],[npi_prof_class_Cd]],T_NPI_REF[Code],0))</f>
        <v>Obstetrics &amp; Gynecology</v>
      </c>
      <c r="J2331">
        <f>INDEX(T_NPI_REF[Specialization],MATCH(T_PROF[[#This Row],[npi_prof_class_Cd]],T_NPI_REF[Code],0))</f>
        <v>0</v>
      </c>
    </row>
    <row r="2332" spans="1:10" x14ac:dyDescent="0.35">
      <c r="A2332">
        <v>0</v>
      </c>
      <c r="B2332">
        <v>1013237601</v>
      </c>
      <c r="C2332" t="s">
        <v>351</v>
      </c>
      <c r="D2332">
        <v>2021</v>
      </c>
      <c r="E2332">
        <v>3</v>
      </c>
      <c r="F2332">
        <v>3</v>
      </c>
      <c r="G2332">
        <v>3</v>
      </c>
      <c r="H2332">
        <v>3441.5</v>
      </c>
      <c r="I2332" t="str">
        <f>INDEX(T_NPI_REF[Classification],MATCH(T_PROF[[#This Row],[npi_prof_class_Cd]],T_NPI_REF[Code],0))</f>
        <v>Obstetrics &amp; Gynecology</v>
      </c>
      <c r="J2332">
        <f>INDEX(T_NPI_REF[Specialization],MATCH(T_PROF[[#This Row],[npi_prof_class_Cd]],T_NPI_REF[Code],0))</f>
        <v>0</v>
      </c>
    </row>
    <row r="2333" spans="1:10" x14ac:dyDescent="0.35">
      <c r="A2333">
        <v>0</v>
      </c>
      <c r="B2333">
        <v>1265664213</v>
      </c>
      <c r="C2333" t="s">
        <v>357</v>
      </c>
      <c r="D2333">
        <v>2021</v>
      </c>
      <c r="E2333">
        <v>3</v>
      </c>
      <c r="F2333">
        <v>3</v>
      </c>
      <c r="G2333">
        <v>3</v>
      </c>
      <c r="H2333">
        <v>0</v>
      </c>
      <c r="I2333" t="str">
        <f>INDEX(T_NPI_REF[Classification],MATCH(T_PROF[[#This Row],[npi_prof_class_Cd]],T_NPI_REF[Code],0))</f>
        <v>Advanced Practice Midwife</v>
      </c>
      <c r="J2333">
        <f>INDEX(T_NPI_REF[Specialization],MATCH(T_PROF[[#This Row],[npi_prof_class_Cd]],T_NPI_REF[Code],0))</f>
        <v>0</v>
      </c>
    </row>
    <row r="2334" spans="1:10" x14ac:dyDescent="0.35">
      <c r="A2334">
        <v>1</v>
      </c>
      <c r="B2334">
        <v>1922184837</v>
      </c>
      <c r="C2334" t="s">
        <v>351</v>
      </c>
      <c r="D2334">
        <v>2019</v>
      </c>
      <c r="E2334">
        <v>16</v>
      </c>
      <c r="F2334">
        <v>16</v>
      </c>
      <c r="G2334">
        <v>16</v>
      </c>
      <c r="H2334">
        <v>22111.200000000001</v>
      </c>
      <c r="I2334" t="str">
        <f>INDEX(T_NPI_REF[Classification],MATCH(T_PROF[[#This Row],[npi_prof_class_Cd]],T_NPI_REF[Code],0))</f>
        <v>Obstetrics &amp; Gynecology</v>
      </c>
      <c r="J2334">
        <f>INDEX(T_NPI_REF[Specialization],MATCH(T_PROF[[#This Row],[npi_prof_class_Cd]],T_NPI_REF[Code],0))</f>
        <v>0</v>
      </c>
    </row>
    <row r="2335" spans="1:10" x14ac:dyDescent="0.35">
      <c r="A2335">
        <v>0</v>
      </c>
      <c r="B2335">
        <v>1588175541</v>
      </c>
      <c r="C2335" t="s">
        <v>367</v>
      </c>
      <c r="D2335">
        <v>2019</v>
      </c>
      <c r="E2335">
        <v>4</v>
      </c>
      <c r="F2335">
        <v>4</v>
      </c>
      <c r="G2335">
        <v>4</v>
      </c>
      <c r="H2335">
        <v>2925.28</v>
      </c>
      <c r="I2335" t="str">
        <f>INDEX(T_NPI_REF[Classification],MATCH(T_PROF[[#This Row],[npi_prof_class_Cd]],T_NPI_REF[Code],0))</f>
        <v>Midwife</v>
      </c>
      <c r="J2335">
        <f>INDEX(T_NPI_REF[Specialization],MATCH(T_PROF[[#This Row],[npi_prof_class_Cd]],T_NPI_REF[Code],0))</f>
        <v>0</v>
      </c>
    </row>
    <row r="2336" spans="1:10" x14ac:dyDescent="0.35">
      <c r="A2336">
        <v>0</v>
      </c>
      <c r="B2336">
        <v>1407811326</v>
      </c>
      <c r="C2336" t="s">
        <v>342</v>
      </c>
      <c r="D2336">
        <v>2019</v>
      </c>
      <c r="E2336">
        <v>1</v>
      </c>
      <c r="F2336">
        <v>1</v>
      </c>
      <c r="G2336">
        <v>1</v>
      </c>
      <c r="H2336">
        <v>1720.75</v>
      </c>
      <c r="I2336" t="e">
        <f>INDEX(T_NPI_REF[Classification],MATCH(T_PROF[[#This Row],[npi_prof_class_Cd]],T_NPI_REF[Code],0))</f>
        <v>#N/A</v>
      </c>
      <c r="J2336" t="e">
        <f>INDEX(T_NPI_REF[Specialization],MATCH(T_PROF[[#This Row],[npi_prof_class_Cd]],T_NPI_REF[Code],0))</f>
        <v>#N/A</v>
      </c>
    </row>
    <row r="2337" spans="1:10" x14ac:dyDescent="0.35">
      <c r="A2337">
        <v>1</v>
      </c>
      <c r="B2337">
        <v>1366529943</v>
      </c>
      <c r="C2337" t="s">
        <v>357</v>
      </c>
      <c r="D2337">
        <v>2021</v>
      </c>
      <c r="E2337">
        <v>3</v>
      </c>
      <c r="F2337">
        <v>3</v>
      </c>
      <c r="G2337">
        <v>3</v>
      </c>
      <c r="H2337">
        <v>6386.69</v>
      </c>
      <c r="I2337" t="str">
        <f>INDEX(T_NPI_REF[Classification],MATCH(T_PROF[[#This Row],[npi_prof_class_Cd]],T_NPI_REF[Code],0))</f>
        <v>Advanced Practice Midwife</v>
      </c>
      <c r="J2337">
        <f>INDEX(T_NPI_REF[Specialization],MATCH(T_PROF[[#This Row],[npi_prof_class_Cd]],T_NPI_REF[Code],0))</f>
        <v>0</v>
      </c>
    </row>
    <row r="2338" spans="1:10" x14ac:dyDescent="0.35">
      <c r="A2338">
        <v>0</v>
      </c>
      <c r="B2338">
        <v>1407811326</v>
      </c>
      <c r="C2338" t="s">
        <v>342</v>
      </c>
      <c r="D2338">
        <v>2020</v>
      </c>
      <c r="E2338">
        <v>1</v>
      </c>
      <c r="F2338">
        <v>1</v>
      </c>
      <c r="G2338">
        <v>1</v>
      </c>
      <c r="H2338">
        <v>0</v>
      </c>
      <c r="I2338" t="e">
        <f>INDEX(T_NPI_REF[Classification],MATCH(T_PROF[[#This Row],[npi_prof_class_Cd]],T_NPI_REF[Code],0))</f>
        <v>#N/A</v>
      </c>
      <c r="J2338" t="e">
        <f>INDEX(T_NPI_REF[Specialization],MATCH(T_PROF[[#This Row],[npi_prof_class_Cd]],T_NPI_REF[Code],0))</f>
        <v>#N/A</v>
      </c>
    </row>
    <row r="2339" spans="1:10" x14ac:dyDescent="0.35">
      <c r="A2339">
        <v>0</v>
      </c>
      <c r="B2339">
        <v>1194960351</v>
      </c>
      <c r="C2339" t="s">
        <v>351</v>
      </c>
      <c r="D2339">
        <v>2019</v>
      </c>
      <c r="E2339">
        <v>3</v>
      </c>
      <c r="F2339">
        <v>3</v>
      </c>
      <c r="G2339">
        <v>3</v>
      </c>
      <c r="H2339">
        <v>3871.69</v>
      </c>
      <c r="I2339" t="str">
        <f>INDEX(T_NPI_REF[Classification],MATCH(T_PROF[[#This Row],[npi_prof_class_Cd]],T_NPI_REF[Code],0))</f>
        <v>Obstetrics &amp; Gynecology</v>
      </c>
      <c r="J2339">
        <f>INDEX(T_NPI_REF[Specialization],MATCH(T_PROF[[#This Row],[npi_prof_class_Cd]],T_NPI_REF[Code],0))</f>
        <v>0</v>
      </c>
    </row>
    <row r="2340" spans="1:10" x14ac:dyDescent="0.35">
      <c r="A2340">
        <v>0</v>
      </c>
      <c r="B2340">
        <v>1245238674</v>
      </c>
      <c r="C2340" t="s">
        <v>351</v>
      </c>
      <c r="D2340">
        <v>2021</v>
      </c>
      <c r="E2340">
        <v>4</v>
      </c>
      <c r="F2340">
        <v>4</v>
      </c>
      <c r="G2340">
        <v>4</v>
      </c>
      <c r="H2340">
        <v>3441.5</v>
      </c>
      <c r="I2340" t="str">
        <f>INDEX(T_NPI_REF[Classification],MATCH(T_PROF[[#This Row],[npi_prof_class_Cd]],T_NPI_REF[Code],0))</f>
        <v>Obstetrics &amp; Gynecology</v>
      </c>
      <c r="J2340">
        <f>INDEX(T_NPI_REF[Specialization],MATCH(T_PROF[[#This Row],[npi_prof_class_Cd]],T_NPI_REF[Code],0))</f>
        <v>0</v>
      </c>
    </row>
    <row r="2341" spans="1:10" x14ac:dyDescent="0.35">
      <c r="A2341">
        <v>0</v>
      </c>
      <c r="B2341">
        <v>1235202599</v>
      </c>
      <c r="C2341" t="s">
        <v>351</v>
      </c>
      <c r="D2341">
        <v>2019</v>
      </c>
      <c r="E2341">
        <v>6</v>
      </c>
      <c r="F2341">
        <v>6</v>
      </c>
      <c r="G2341">
        <v>6</v>
      </c>
      <c r="H2341">
        <v>6452.82</v>
      </c>
      <c r="I2341" t="str">
        <f>INDEX(T_NPI_REF[Classification],MATCH(T_PROF[[#This Row],[npi_prof_class_Cd]],T_NPI_REF[Code],0))</f>
        <v>Obstetrics &amp; Gynecology</v>
      </c>
      <c r="J2341">
        <f>INDEX(T_NPI_REF[Specialization],MATCH(T_PROF[[#This Row],[npi_prof_class_Cd]],T_NPI_REF[Code],0))</f>
        <v>0</v>
      </c>
    </row>
    <row r="2342" spans="1:10" x14ac:dyDescent="0.35">
      <c r="A2342">
        <v>1</v>
      </c>
      <c r="B2342">
        <v>1619390838</v>
      </c>
      <c r="C2342" t="s">
        <v>388</v>
      </c>
      <c r="D2342">
        <v>2020</v>
      </c>
      <c r="E2342">
        <v>3</v>
      </c>
      <c r="F2342">
        <v>3</v>
      </c>
      <c r="G2342">
        <v>3</v>
      </c>
      <c r="H2342">
        <v>4697.66</v>
      </c>
      <c r="I2342" t="str">
        <f>INDEX(T_NPI_REF[Classification],MATCH(T_PROF[[#This Row],[npi_prof_class_Cd]],T_NPI_REF[Code],0))</f>
        <v>General Acute Care Hospital</v>
      </c>
      <c r="J2342" t="str">
        <f>INDEX(T_NPI_REF[Specialization],MATCH(T_PROF[[#This Row],[npi_prof_class_Cd]],T_NPI_REF[Code],0))</f>
        <v>Critical Access</v>
      </c>
    </row>
    <row r="2343" spans="1:10" x14ac:dyDescent="0.35">
      <c r="A2343">
        <v>1</v>
      </c>
      <c r="B2343">
        <v>1437406931</v>
      </c>
      <c r="C2343" t="s">
        <v>368</v>
      </c>
      <c r="D2343">
        <v>2021</v>
      </c>
      <c r="E2343">
        <v>72</v>
      </c>
      <c r="F2343">
        <v>72</v>
      </c>
      <c r="G2343">
        <v>72</v>
      </c>
      <c r="H2343">
        <v>124656.06</v>
      </c>
      <c r="I2343" t="str">
        <f>INDEX(T_NPI_REF[Classification],MATCH(T_PROF[[#This Row],[npi_prof_class_Cd]],T_NPI_REF[Code],0))</f>
        <v>Anesthesiology</v>
      </c>
      <c r="J2343">
        <f>INDEX(T_NPI_REF[Specialization],MATCH(T_PROF[[#This Row],[npi_prof_class_Cd]],T_NPI_REF[Code],0))</f>
        <v>0</v>
      </c>
    </row>
    <row r="2344" spans="1:10" x14ac:dyDescent="0.35">
      <c r="A2344">
        <v>1</v>
      </c>
      <c r="B2344">
        <v>1760410088</v>
      </c>
      <c r="C2344" t="s">
        <v>351</v>
      </c>
      <c r="D2344">
        <v>2020</v>
      </c>
      <c r="E2344">
        <v>6</v>
      </c>
      <c r="F2344">
        <v>6</v>
      </c>
      <c r="G2344">
        <v>6</v>
      </c>
      <c r="H2344">
        <v>9180.44</v>
      </c>
      <c r="I2344" t="str">
        <f>INDEX(T_NPI_REF[Classification],MATCH(T_PROF[[#This Row],[npi_prof_class_Cd]],T_NPI_REF[Code],0))</f>
        <v>Obstetrics &amp; Gynecology</v>
      </c>
      <c r="J2344">
        <f>INDEX(T_NPI_REF[Specialization],MATCH(T_PROF[[#This Row],[npi_prof_class_Cd]],T_NPI_REF[Code],0))</f>
        <v>0</v>
      </c>
    </row>
    <row r="2345" spans="1:10" x14ac:dyDescent="0.35">
      <c r="A2345">
        <v>1</v>
      </c>
      <c r="B2345">
        <v>1801159033</v>
      </c>
      <c r="C2345" t="s">
        <v>351</v>
      </c>
      <c r="D2345">
        <v>2020</v>
      </c>
      <c r="E2345">
        <v>5</v>
      </c>
      <c r="F2345">
        <v>5</v>
      </c>
      <c r="G2345">
        <v>5</v>
      </c>
      <c r="H2345">
        <v>15800</v>
      </c>
      <c r="I2345" t="str">
        <f>INDEX(T_NPI_REF[Classification],MATCH(T_PROF[[#This Row],[npi_prof_class_Cd]],T_NPI_REF[Code],0))</f>
        <v>Obstetrics &amp; Gynecology</v>
      </c>
      <c r="J2345">
        <f>INDEX(T_NPI_REF[Specialization],MATCH(T_PROF[[#This Row],[npi_prof_class_Cd]],T_NPI_REF[Code],0))</f>
        <v>0</v>
      </c>
    </row>
    <row r="2346" spans="1:10" x14ac:dyDescent="0.35">
      <c r="A2346">
        <v>1</v>
      </c>
      <c r="B2346">
        <v>1972556603</v>
      </c>
      <c r="C2346" t="s">
        <v>351</v>
      </c>
      <c r="D2346">
        <v>2020</v>
      </c>
      <c r="E2346">
        <v>52</v>
      </c>
      <c r="F2346">
        <v>52</v>
      </c>
      <c r="G2346">
        <v>52</v>
      </c>
      <c r="H2346">
        <v>128084.44</v>
      </c>
      <c r="I2346" t="str">
        <f>INDEX(T_NPI_REF[Classification],MATCH(T_PROF[[#This Row],[npi_prof_class_Cd]],T_NPI_REF[Code],0))</f>
        <v>Obstetrics &amp; Gynecology</v>
      </c>
      <c r="J2346">
        <f>INDEX(T_NPI_REF[Specialization],MATCH(T_PROF[[#This Row],[npi_prof_class_Cd]],T_NPI_REF[Code],0))</f>
        <v>0</v>
      </c>
    </row>
    <row r="2347" spans="1:10" x14ac:dyDescent="0.35">
      <c r="A2347">
        <v>1</v>
      </c>
      <c r="B2347">
        <v>1447554605</v>
      </c>
      <c r="C2347" t="s">
        <v>351</v>
      </c>
      <c r="D2347">
        <v>2020</v>
      </c>
      <c r="E2347">
        <v>110</v>
      </c>
      <c r="F2347">
        <v>110</v>
      </c>
      <c r="G2347">
        <v>110</v>
      </c>
      <c r="H2347">
        <v>234695.39</v>
      </c>
      <c r="I2347" t="str">
        <f>INDEX(T_NPI_REF[Classification],MATCH(T_PROF[[#This Row],[npi_prof_class_Cd]],T_NPI_REF[Code],0))</f>
        <v>Obstetrics &amp; Gynecology</v>
      </c>
      <c r="J2347">
        <f>INDEX(T_NPI_REF[Specialization],MATCH(T_PROF[[#This Row],[npi_prof_class_Cd]],T_NPI_REF[Code],0))</f>
        <v>0</v>
      </c>
    </row>
    <row r="2348" spans="1:10" x14ac:dyDescent="0.35">
      <c r="A2348">
        <v>0</v>
      </c>
      <c r="B2348">
        <v>1417904335</v>
      </c>
      <c r="C2348" t="s">
        <v>358</v>
      </c>
      <c r="D2348">
        <v>2021</v>
      </c>
      <c r="E2348">
        <v>4</v>
      </c>
      <c r="F2348">
        <v>4</v>
      </c>
      <c r="G2348">
        <v>4</v>
      </c>
      <c r="H2348">
        <v>0</v>
      </c>
      <c r="I2348" t="str">
        <f>INDEX(T_NPI_REF[Classification],MATCH(T_PROF[[#This Row],[npi_prof_class_Cd]],T_NPI_REF[Code],0))</f>
        <v>Obstetrics &amp; Gynecology</v>
      </c>
      <c r="J2348" t="str">
        <f>INDEX(T_NPI_REF[Specialization],MATCH(T_PROF[[#This Row],[npi_prof_class_Cd]],T_NPI_REF[Code],0))</f>
        <v>Gynecology</v>
      </c>
    </row>
    <row r="2349" spans="1:10" x14ac:dyDescent="0.35">
      <c r="A2349">
        <v>1</v>
      </c>
      <c r="B2349">
        <v>1639179328</v>
      </c>
      <c r="C2349" t="s">
        <v>353</v>
      </c>
      <c r="D2349">
        <v>2019</v>
      </c>
      <c r="E2349">
        <v>2</v>
      </c>
      <c r="F2349">
        <v>2</v>
      </c>
      <c r="G2349">
        <v>2</v>
      </c>
      <c r="H2349">
        <v>5444.22</v>
      </c>
      <c r="I2349" t="str">
        <f>INDEX(T_NPI_REF[Classification],MATCH(T_PROF[[#This Row],[npi_prof_class_Cd]],T_NPI_REF[Code],0))</f>
        <v>General Acute Care Hospital</v>
      </c>
      <c r="J2349">
        <f>INDEX(T_NPI_REF[Specialization],MATCH(T_PROF[[#This Row],[npi_prof_class_Cd]],T_NPI_REF[Code],0))</f>
        <v>0</v>
      </c>
    </row>
    <row r="2350" spans="1:10" x14ac:dyDescent="0.35">
      <c r="A2350">
        <v>0</v>
      </c>
      <c r="B2350">
        <v>1821065137</v>
      </c>
      <c r="C2350" t="s">
        <v>351</v>
      </c>
      <c r="D2350">
        <v>2019</v>
      </c>
      <c r="E2350">
        <v>2</v>
      </c>
      <c r="F2350">
        <v>2</v>
      </c>
      <c r="G2350">
        <v>2</v>
      </c>
      <c r="H2350">
        <v>3441.5</v>
      </c>
      <c r="I2350" t="str">
        <f>INDEX(T_NPI_REF[Classification],MATCH(T_PROF[[#This Row],[npi_prof_class_Cd]],T_NPI_REF[Code],0))</f>
        <v>Obstetrics &amp; Gynecology</v>
      </c>
      <c r="J2350">
        <f>INDEX(T_NPI_REF[Specialization],MATCH(T_PROF[[#This Row],[npi_prof_class_Cd]],T_NPI_REF[Code],0))</f>
        <v>0</v>
      </c>
    </row>
    <row r="2351" spans="1:10" x14ac:dyDescent="0.35">
      <c r="A2351">
        <v>0</v>
      </c>
      <c r="B2351">
        <v>1649811274</v>
      </c>
      <c r="C2351" t="s">
        <v>357</v>
      </c>
      <c r="D2351">
        <v>2021</v>
      </c>
      <c r="E2351">
        <v>2</v>
      </c>
      <c r="F2351">
        <v>2</v>
      </c>
      <c r="G2351">
        <v>2</v>
      </c>
      <c r="H2351">
        <v>2925.28</v>
      </c>
      <c r="I2351" t="str">
        <f>INDEX(T_NPI_REF[Classification],MATCH(T_PROF[[#This Row],[npi_prof_class_Cd]],T_NPI_REF[Code],0))</f>
        <v>Advanced Practice Midwife</v>
      </c>
      <c r="J2351">
        <f>INDEX(T_NPI_REF[Specialization],MATCH(T_PROF[[#This Row],[npi_prof_class_Cd]],T_NPI_REF[Code],0))</f>
        <v>0</v>
      </c>
    </row>
    <row r="2352" spans="1:10" x14ac:dyDescent="0.35">
      <c r="A2352">
        <v>1</v>
      </c>
      <c r="B2352">
        <v>1245365196</v>
      </c>
      <c r="C2352" t="s">
        <v>353</v>
      </c>
      <c r="D2352">
        <v>2020</v>
      </c>
      <c r="E2352">
        <v>132</v>
      </c>
      <c r="F2352">
        <v>132</v>
      </c>
      <c r="G2352">
        <v>132</v>
      </c>
      <c r="H2352">
        <v>216652.74</v>
      </c>
      <c r="I2352" t="str">
        <f>INDEX(T_NPI_REF[Classification],MATCH(T_PROF[[#This Row],[npi_prof_class_Cd]],T_NPI_REF[Code],0))</f>
        <v>General Acute Care Hospital</v>
      </c>
      <c r="J2352">
        <f>INDEX(T_NPI_REF[Specialization],MATCH(T_PROF[[#This Row],[npi_prof_class_Cd]],T_NPI_REF[Code],0))</f>
        <v>0</v>
      </c>
    </row>
    <row r="2353" spans="1:10" x14ac:dyDescent="0.35">
      <c r="A2353">
        <v>0</v>
      </c>
      <c r="B2353">
        <v>1972622520</v>
      </c>
      <c r="C2353" t="s">
        <v>351</v>
      </c>
      <c r="D2353">
        <v>2020</v>
      </c>
      <c r="E2353">
        <v>1</v>
      </c>
      <c r="F2353">
        <v>1</v>
      </c>
      <c r="G2353">
        <v>1</v>
      </c>
      <c r="H2353">
        <v>0</v>
      </c>
      <c r="I2353" t="str">
        <f>INDEX(T_NPI_REF[Classification],MATCH(T_PROF[[#This Row],[npi_prof_class_Cd]],T_NPI_REF[Code],0))</f>
        <v>Obstetrics &amp; Gynecology</v>
      </c>
      <c r="J2353">
        <f>INDEX(T_NPI_REF[Specialization],MATCH(T_PROF[[#This Row],[npi_prof_class_Cd]],T_NPI_REF[Code],0))</f>
        <v>0</v>
      </c>
    </row>
    <row r="2354" spans="1:10" x14ac:dyDescent="0.35">
      <c r="A2354">
        <v>1</v>
      </c>
      <c r="B2354">
        <v>1275665457</v>
      </c>
      <c r="C2354" t="s">
        <v>387</v>
      </c>
      <c r="D2354">
        <v>2020</v>
      </c>
      <c r="E2354">
        <v>89</v>
      </c>
      <c r="F2354">
        <v>89</v>
      </c>
      <c r="G2354">
        <v>88</v>
      </c>
      <c r="H2354">
        <v>187924.67</v>
      </c>
      <c r="I2354" t="str">
        <f>INDEX(T_NPI_REF[Classification],MATCH(T_PROF[[#This Row],[npi_prof_class_Cd]],T_NPI_REF[Code],0))</f>
        <v>Exclusive Provider Organization</v>
      </c>
      <c r="J2354">
        <f>INDEX(T_NPI_REF[Specialization],MATCH(T_PROF[[#This Row],[npi_prof_class_Cd]],T_NPI_REF[Code],0))</f>
        <v>0</v>
      </c>
    </row>
    <row r="2355" spans="1:10" x14ac:dyDescent="0.35">
      <c r="A2355">
        <v>0</v>
      </c>
      <c r="B2355">
        <v>1861450298</v>
      </c>
      <c r="C2355" t="s">
        <v>351</v>
      </c>
      <c r="D2355">
        <v>2019</v>
      </c>
      <c r="E2355">
        <v>2</v>
      </c>
      <c r="F2355">
        <v>2</v>
      </c>
      <c r="G2355">
        <v>2</v>
      </c>
      <c r="H2355">
        <v>1720.75</v>
      </c>
      <c r="I2355" t="str">
        <f>INDEX(T_NPI_REF[Classification],MATCH(T_PROF[[#This Row],[npi_prof_class_Cd]],T_NPI_REF[Code],0))</f>
        <v>Obstetrics &amp; Gynecology</v>
      </c>
      <c r="J2355">
        <f>INDEX(T_NPI_REF[Specialization],MATCH(T_PROF[[#This Row],[npi_prof_class_Cd]],T_NPI_REF[Code],0))</f>
        <v>0</v>
      </c>
    </row>
    <row r="2356" spans="1:10" x14ac:dyDescent="0.35">
      <c r="A2356">
        <v>0</v>
      </c>
      <c r="B2356">
        <v>1225028285</v>
      </c>
      <c r="C2356" t="s">
        <v>351</v>
      </c>
      <c r="D2356">
        <v>2021</v>
      </c>
      <c r="E2356">
        <v>1</v>
      </c>
      <c r="F2356">
        <v>1</v>
      </c>
      <c r="G2356">
        <v>1</v>
      </c>
      <c r="H2356">
        <v>0</v>
      </c>
      <c r="I2356" t="str">
        <f>INDEX(T_NPI_REF[Classification],MATCH(T_PROF[[#This Row],[npi_prof_class_Cd]],T_NPI_REF[Code],0))</f>
        <v>Obstetrics &amp; Gynecology</v>
      </c>
      <c r="J2356">
        <f>INDEX(T_NPI_REF[Specialization],MATCH(T_PROF[[#This Row],[npi_prof_class_Cd]],T_NPI_REF[Code],0))</f>
        <v>0</v>
      </c>
    </row>
    <row r="2357" spans="1:10" x14ac:dyDescent="0.35">
      <c r="A2357">
        <v>1</v>
      </c>
      <c r="B2357">
        <v>1922270925</v>
      </c>
      <c r="C2357" t="s">
        <v>351</v>
      </c>
      <c r="D2357">
        <v>2021</v>
      </c>
      <c r="E2357">
        <v>140</v>
      </c>
      <c r="F2357">
        <v>140</v>
      </c>
      <c r="G2357">
        <v>140</v>
      </c>
      <c r="H2357">
        <v>400392.33</v>
      </c>
      <c r="I2357" t="str">
        <f>INDEX(T_NPI_REF[Classification],MATCH(T_PROF[[#This Row],[npi_prof_class_Cd]],T_NPI_REF[Code],0))</f>
        <v>Obstetrics &amp; Gynecology</v>
      </c>
      <c r="J2357">
        <f>INDEX(T_NPI_REF[Specialization],MATCH(T_PROF[[#This Row],[npi_prof_class_Cd]],T_NPI_REF[Code],0))</f>
        <v>0</v>
      </c>
    </row>
    <row r="2358" spans="1:10" x14ac:dyDescent="0.35">
      <c r="A2358">
        <v>1</v>
      </c>
      <c r="B2358">
        <v>1356313290</v>
      </c>
      <c r="C2358" t="s">
        <v>351</v>
      </c>
      <c r="D2358">
        <v>2021</v>
      </c>
      <c r="E2358">
        <v>5</v>
      </c>
      <c r="F2358">
        <v>5</v>
      </c>
      <c r="G2358">
        <v>5</v>
      </c>
      <c r="H2358">
        <v>11038.88</v>
      </c>
      <c r="I2358" t="str">
        <f>INDEX(T_NPI_REF[Classification],MATCH(T_PROF[[#This Row],[npi_prof_class_Cd]],T_NPI_REF[Code],0))</f>
        <v>Obstetrics &amp; Gynecology</v>
      </c>
      <c r="J2358">
        <f>INDEX(T_NPI_REF[Specialization],MATCH(T_PROF[[#This Row],[npi_prof_class_Cd]],T_NPI_REF[Code],0))</f>
        <v>0</v>
      </c>
    </row>
    <row r="2359" spans="1:10" x14ac:dyDescent="0.35">
      <c r="A2359">
        <v>1</v>
      </c>
      <c r="B2359">
        <v>1336578772</v>
      </c>
      <c r="C2359" t="s">
        <v>362</v>
      </c>
      <c r="D2359">
        <v>2020</v>
      </c>
      <c r="E2359">
        <v>104</v>
      </c>
      <c r="F2359">
        <v>104</v>
      </c>
      <c r="G2359">
        <v>103</v>
      </c>
      <c r="H2359">
        <v>239224.67</v>
      </c>
      <c r="I2359" t="str">
        <f>INDEX(T_NPI_REF[Classification],MATCH(T_PROF[[#This Row],[npi_prof_class_Cd]],T_NPI_REF[Code],0))</f>
        <v>General Practice</v>
      </c>
      <c r="J2359">
        <f>INDEX(T_NPI_REF[Specialization],MATCH(T_PROF[[#This Row],[npi_prof_class_Cd]],T_NPI_REF[Code],0))</f>
        <v>0</v>
      </c>
    </row>
    <row r="2360" spans="1:10" x14ac:dyDescent="0.35">
      <c r="A2360">
        <v>1</v>
      </c>
      <c r="B2360">
        <v>1083045090</v>
      </c>
      <c r="C2360" t="s">
        <v>392</v>
      </c>
      <c r="D2360">
        <v>2019</v>
      </c>
      <c r="E2360">
        <v>573</v>
      </c>
      <c r="F2360">
        <v>573</v>
      </c>
      <c r="G2360">
        <v>572</v>
      </c>
      <c r="H2360">
        <v>1525249.28</v>
      </c>
      <c r="I2360" t="str">
        <f>INDEX(T_NPI_REF[Classification],MATCH(T_PROF[[#This Row],[npi_prof_class_Cd]],T_NPI_REF[Code],0))</f>
        <v>Radiology</v>
      </c>
      <c r="J2360" t="str">
        <f>INDEX(T_NPI_REF[Specialization],MATCH(T_PROF[[#This Row],[npi_prof_class_Cd]],T_NPI_REF[Code],0))</f>
        <v>Diagnostic Radiology</v>
      </c>
    </row>
    <row r="2361" spans="1:10" x14ac:dyDescent="0.35">
      <c r="A2361">
        <v>1</v>
      </c>
      <c r="B2361">
        <v>1225462021</v>
      </c>
      <c r="C2361" t="s">
        <v>383</v>
      </c>
      <c r="D2361">
        <v>2021</v>
      </c>
      <c r="E2361">
        <v>24</v>
      </c>
      <c r="F2361">
        <v>24</v>
      </c>
      <c r="G2361">
        <v>23</v>
      </c>
      <c r="H2361">
        <v>78200</v>
      </c>
      <c r="I2361" t="str">
        <f>INDEX(T_NPI_REF[Classification],MATCH(T_PROF[[#This Row],[npi_prof_class_Cd]],T_NPI_REF[Code],0))</f>
        <v>Clinic/Center</v>
      </c>
      <c r="J2361" t="str">
        <f>INDEX(T_NPI_REF[Specialization],MATCH(T_PROF[[#This Row],[npi_prof_class_Cd]],T_NPI_REF[Code],0))</f>
        <v>Primary Care</v>
      </c>
    </row>
    <row r="2362" spans="1:10" x14ac:dyDescent="0.35">
      <c r="A2362">
        <v>1</v>
      </c>
      <c r="B2362">
        <v>1477812048</v>
      </c>
      <c r="C2362" t="s">
        <v>351</v>
      </c>
      <c r="D2362">
        <v>2020</v>
      </c>
      <c r="E2362">
        <v>1</v>
      </c>
      <c r="F2362">
        <v>1</v>
      </c>
      <c r="G2362">
        <v>1</v>
      </c>
      <c r="H2362">
        <v>1300</v>
      </c>
      <c r="I2362" t="str">
        <f>INDEX(T_NPI_REF[Classification],MATCH(T_PROF[[#This Row],[npi_prof_class_Cd]],T_NPI_REF[Code],0))</f>
        <v>Obstetrics &amp; Gynecology</v>
      </c>
      <c r="J2362">
        <f>INDEX(T_NPI_REF[Specialization],MATCH(T_PROF[[#This Row],[npi_prof_class_Cd]],T_NPI_REF[Code],0))</f>
        <v>0</v>
      </c>
    </row>
    <row r="2363" spans="1:10" x14ac:dyDescent="0.35">
      <c r="A2363">
        <v>1</v>
      </c>
      <c r="B2363">
        <v>1508304155</v>
      </c>
      <c r="C2363" t="s">
        <v>351</v>
      </c>
      <c r="D2363">
        <v>2020</v>
      </c>
      <c r="E2363">
        <v>2</v>
      </c>
      <c r="F2363">
        <v>2</v>
      </c>
      <c r="G2363">
        <v>2</v>
      </c>
      <c r="H2363">
        <v>6895</v>
      </c>
      <c r="I2363" t="str">
        <f>INDEX(T_NPI_REF[Classification],MATCH(T_PROF[[#This Row],[npi_prof_class_Cd]],T_NPI_REF[Code],0))</f>
        <v>Obstetrics &amp; Gynecology</v>
      </c>
      <c r="J2363">
        <f>INDEX(T_NPI_REF[Specialization],MATCH(T_PROF[[#This Row],[npi_prof_class_Cd]],T_NPI_REF[Code],0))</f>
        <v>0</v>
      </c>
    </row>
    <row r="2364" spans="1:10" x14ac:dyDescent="0.35">
      <c r="A2364">
        <v>0</v>
      </c>
      <c r="B2364">
        <v>1871971051</v>
      </c>
      <c r="C2364" t="s">
        <v>351</v>
      </c>
      <c r="D2364">
        <v>2020</v>
      </c>
      <c r="E2364">
        <v>1</v>
      </c>
      <c r="F2364">
        <v>1</v>
      </c>
      <c r="G2364">
        <v>1</v>
      </c>
      <c r="H2364">
        <v>1720.75</v>
      </c>
      <c r="I2364" t="str">
        <f>INDEX(T_NPI_REF[Classification],MATCH(T_PROF[[#This Row],[npi_prof_class_Cd]],T_NPI_REF[Code],0))</f>
        <v>Obstetrics &amp; Gynecology</v>
      </c>
      <c r="J2364">
        <f>INDEX(T_NPI_REF[Specialization],MATCH(T_PROF[[#This Row],[npi_prof_class_Cd]],T_NPI_REF[Code],0))</f>
        <v>0</v>
      </c>
    </row>
    <row r="2365" spans="1:10" x14ac:dyDescent="0.35">
      <c r="A2365">
        <v>0</v>
      </c>
      <c r="B2365">
        <v>1942582705</v>
      </c>
      <c r="C2365" t="s">
        <v>351</v>
      </c>
      <c r="D2365">
        <v>2021</v>
      </c>
      <c r="E2365">
        <v>1</v>
      </c>
      <c r="F2365">
        <v>1</v>
      </c>
      <c r="G2365">
        <v>1</v>
      </c>
      <c r="H2365">
        <v>0</v>
      </c>
      <c r="I2365" t="str">
        <f>INDEX(T_NPI_REF[Classification],MATCH(T_PROF[[#This Row],[npi_prof_class_Cd]],T_NPI_REF[Code],0))</f>
        <v>Obstetrics &amp; Gynecology</v>
      </c>
      <c r="J2365">
        <f>INDEX(T_NPI_REF[Specialization],MATCH(T_PROF[[#This Row],[npi_prof_class_Cd]],T_NPI_REF[Code],0))</f>
        <v>0</v>
      </c>
    </row>
    <row r="2366" spans="1:10" x14ac:dyDescent="0.35">
      <c r="A2366">
        <v>0</v>
      </c>
      <c r="B2366">
        <v>1780096982</v>
      </c>
      <c r="C2366" t="s">
        <v>351</v>
      </c>
      <c r="D2366">
        <v>2021</v>
      </c>
      <c r="E2366">
        <v>1</v>
      </c>
      <c r="F2366">
        <v>1</v>
      </c>
      <c r="G2366">
        <v>1</v>
      </c>
      <c r="H2366">
        <v>0</v>
      </c>
      <c r="I2366" t="str">
        <f>INDEX(T_NPI_REF[Classification],MATCH(T_PROF[[#This Row],[npi_prof_class_Cd]],T_NPI_REF[Code],0))</f>
        <v>Obstetrics &amp; Gynecology</v>
      </c>
      <c r="J2366">
        <f>INDEX(T_NPI_REF[Specialization],MATCH(T_PROF[[#This Row],[npi_prof_class_Cd]],T_NPI_REF[Code],0))</f>
        <v>0</v>
      </c>
    </row>
    <row r="2367" spans="1:10" x14ac:dyDescent="0.35">
      <c r="A2367">
        <v>1</v>
      </c>
      <c r="B2367">
        <v>1548290455</v>
      </c>
      <c r="C2367" t="s">
        <v>362</v>
      </c>
      <c r="D2367">
        <v>2019</v>
      </c>
      <c r="E2367">
        <v>5</v>
      </c>
      <c r="F2367">
        <v>5</v>
      </c>
      <c r="G2367">
        <v>4</v>
      </c>
      <c r="H2367">
        <v>8620.73</v>
      </c>
      <c r="I2367" t="str">
        <f>INDEX(T_NPI_REF[Classification],MATCH(T_PROF[[#This Row],[npi_prof_class_Cd]],T_NPI_REF[Code],0))</f>
        <v>General Practice</v>
      </c>
      <c r="J2367">
        <f>INDEX(T_NPI_REF[Specialization],MATCH(T_PROF[[#This Row],[npi_prof_class_Cd]],T_NPI_REF[Code],0))</f>
        <v>0</v>
      </c>
    </row>
    <row r="2368" spans="1:10" x14ac:dyDescent="0.35">
      <c r="A2368">
        <v>1</v>
      </c>
      <c r="B2368">
        <v>1740220698</v>
      </c>
      <c r="C2368" t="s">
        <v>361</v>
      </c>
      <c r="D2368">
        <v>2021</v>
      </c>
      <c r="E2368">
        <v>51</v>
      </c>
      <c r="F2368">
        <v>51</v>
      </c>
      <c r="G2368">
        <v>51</v>
      </c>
      <c r="H2368">
        <v>93986.27</v>
      </c>
      <c r="I2368" t="str">
        <f>INDEX(T_NPI_REF[Classification],MATCH(T_PROF[[#This Row],[npi_prof_class_Cd]],T_NPI_REF[Code],0))</f>
        <v>Family Medicine</v>
      </c>
      <c r="J2368">
        <f>INDEX(T_NPI_REF[Specialization],MATCH(T_PROF[[#This Row],[npi_prof_class_Cd]],T_NPI_REF[Code],0))</f>
        <v>0</v>
      </c>
    </row>
    <row r="2369" spans="1:10" x14ac:dyDescent="0.35">
      <c r="A2369">
        <v>0</v>
      </c>
      <c r="B2369">
        <v>1760489157</v>
      </c>
      <c r="C2369" t="s">
        <v>351</v>
      </c>
      <c r="D2369">
        <v>2019</v>
      </c>
      <c r="E2369">
        <v>2</v>
      </c>
      <c r="F2369">
        <v>2</v>
      </c>
      <c r="G2369">
        <v>2</v>
      </c>
      <c r="H2369">
        <v>1720.75</v>
      </c>
      <c r="I2369" t="str">
        <f>INDEX(T_NPI_REF[Classification],MATCH(T_PROF[[#This Row],[npi_prof_class_Cd]],T_NPI_REF[Code],0))</f>
        <v>Obstetrics &amp; Gynecology</v>
      </c>
      <c r="J2369">
        <f>INDEX(T_NPI_REF[Specialization],MATCH(T_PROF[[#This Row],[npi_prof_class_Cd]],T_NPI_REF[Code],0))</f>
        <v>0</v>
      </c>
    </row>
    <row r="2370" spans="1:10" x14ac:dyDescent="0.35">
      <c r="A2370">
        <v>1</v>
      </c>
      <c r="B2370">
        <v>1114092335</v>
      </c>
      <c r="C2370" t="s">
        <v>358</v>
      </c>
      <c r="D2370">
        <v>2021</v>
      </c>
      <c r="E2370">
        <v>31</v>
      </c>
      <c r="F2370">
        <v>31</v>
      </c>
      <c r="G2370">
        <v>31</v>
      </c>
      <c r="H2370">
        <v>65426.04</v>
      </c>
      <c r="I2370" t="str">
        <f>INDEX(T_NPI_REF[Classification],MATCH(T_PROF[[#This Row],[npi_prof_class_Cd]],T_NPI_REF[Code],0))</f>
        <v>Obstetrics &amp; Gynecology</v>
      </c>
      <c r="J2370" t="str">
        <f>INDEX(T_NPI_REF[Specialization],MATCH(T_PROF[[#This Row],[npi_prof_class_Cd]],T_NPI_REF[Code],0))</f>
        <v>Gynecology</v>
      </c>
    </row>
    <row r="2371" spans="1:10" x14ac:dyDescent="0.35">
      <c r="A2371">
        <v>1</v>
      </c>
      <c r="B2371">
        <v>1831551928</v>
      </c>
      <c r="C2371" t="s">
        <v>351</v>
      </c>
      <c r="D2371">
        <v>2021</v>
      </c>
      <c r="E2371">
        <v>20</v>
      </c>
      <c r="F2371">
        <v>20</v>
      </c>
      <c r="G2371">
        <v>20</v>
      </c>
      <c r="H2371">
        <v>67400</v>
      </c>
      <c r="I2371" t="str">
        <f>INDEX(T_NPI_REF[Classification],MATCH(T_PROF[[#This Row],[npi_prof_class_Cd]],T_NPI_REF[Code],0))</f>
        <v>Obstetrics &amp; Gynecology</v>
      </c>
      <c r="J2371">
        <f>INDEX(T_NPI_REF[Specialization],MATCH(T_PROF[[#This Row],[npi_prof_class_Cd]],T_NPI_REF[Code],0))</f>
        <v>0</v>
      </c>
    </row>
    <row r="2372" spans="1:10" x14ac:dyDescent="0.35">
      <c r="A2372">
        <v>1</v>
      </c>
      <c r="B2372">
        <v>1689620163</v>
      </c>
      <c r="C2372" t="s">
        <v>371</v>
      </c>
      <c r="D2372">
        <v>2021</v>
      </c>
      <c r="E2372">
        <v>137</v>
      </c>
      <c r="F2372">
        <v>137</v>
      </c>
      <c r="G2372">
        <v>136</v>
      </c>
      <c r="H2372">
        <v>291075.03000000003</v>
      </c>
      <c r="I2372" t="str">
        <f>INDEX(T_NPI_REF[Classification],MATCH(T_PROF[[#This Row],[npi_prof_class_Cd]],T_NPI_REF[Code],0))</f>
        <v>Hospitalist</v>
      </c>
      <c r="J2372">
        <f>INDEX(T_NPI_REF[Specialization],MATCH(T_PROF[[#This Row],[npi_prof_class_Cd]],T_NPI_REF[Code],0))</f>
        <v>0</v>
      </c>
    </row>
    <row r="2373" spans="1:10" x14ac:dyDescent="0.35">
      <c r="A2373">
        <v>1</v>
      </c>
      <c r="B2373">
        <v>1396780276</v>
      </c>
      <c r="C2373" t="s">
        <v>351</v>
      </c>
      <c r="D2373">
        <v>2021</v>
      </c>
      <c r="E2373">
        <v>1</v>
      </c>
      <c r="F2373">
        <v>1</v>
      </c>
      <c r="G2373">
        <v>1</v>
      </c>
      <c r="H2373">
        <v>1280.5</v>
      </c>
      <c r="I2373" t="str">
        <f>INDEX(T_NPI_REF[Classification],MATCH(T_PROF[[#This Row],[npi_prof_class_Cd]],T_NPI_REF[Code],0))</f>
        <v>Obstetrics &amp; Gynecology</v>
      </c>
      <c r="J2373">
        <f>INDEX(T_NPI_REF[Specialization],MATCH(T_PROF[[#This Row],[npi_prof_class_Cd]],T_NPI_REF[Code],0))</f>
        <v>0</v>
      </c>
    </row>
    <row r="2374" spans="1:10" x14ac:dyDescent="0.35">
      <c r="A2374">
        <v>1</v>
      </c>
      <c r="B2374">
        <v>1245728658</v>
      </c>
      <c r="C2374" t="s">
        <v>358</v>
      </c>
      <c r="D2374">
        <v>2020</v>
      </c>
      <c r="E2374">
        <v>21</v>
      </c>
      <c r="F2374">
        <v>21</v>
      </c>
      <c r="G2374">
        <v>21</v>
      </c>
      <c r="H2374">
        <v>53937.03</v>
      </c>
      <c r="I2374" t="str">
        <f>INDEX(T_NPI_REF[Classification],MATCH(T_PROF[[#This Row],[npi_prof_class_Cd]],T_NPI_REF[Code],0))</f>
        <v>Obstetrics &amp; Gynecology</v>
      </c>
      <c r="J2374" t="str">
        <f>INDEX(T_NPI_REF[Specialization],MATCH(T_PROF[[#This Row],[npi_prof_class_Cd]],T_NPI_REF[Code],0))</f>
        <v>Gynecology</v>
      </c>
    </row>
    <row r="2375" spans="1:10" x14ac:dyDescent="0.35">
      <c r="A2375">
        <v>1</v>
      </c>
      <c r="B2375">
        <v>1437358033</v>
      </c>
      <c r="C2375" t="s">
        <v>366</v>
      </c>
      <c r="D2375">
        <v>2020</v>
      </c>
      <c r="E2375">
        <v>75</v>
      </c>
      <c r="F2375">
        <v>75</v>
      </c>
      <c r="G2375">
        <v>75</v>
      </c>
      <c r="H2375">
        <v>173811.9</v>
      </c>
      <c r="I2375" t="str">
        <f>INDEX(T_NPI_REF[Classification],MATCH(T_PROF[[#This Row],[npi_prof_class_Cd]],T_NPI_REF[Code],0))</f>
        <v>Internal Medicine</v>
      </c>
      <c r="J2375">
        <f>INDEX(T_NPI_REF[Specialization],MATCH(T_PROF[[#This Row],[npi_prof_class_Cd]],T_NPI_REF[Code],0))</f>
        <v>0</v>
      </c>
    </row>
    <row r="2376" spans="1:10" x14ac:dyDescent="0.35">
      <c r="A2376">
        <v>0</v>
      </c>
      <c r="B2376">
        <v>1336104900</v>
      </c>
      <c r="C2376" t="s">
        <v>361</v>
      </c>
      <c r="D2376">
        <v>2020</v>
      </c>
      <c r="E2376">
        <v>1</v>
      </c>
      <c r="F2376">
        <v>1</v>
      </c>
      <c r="G2376">
        <v>1</v>
      </c>
      <c r="H2376">
        <v>0</v>
      </c>
      <c r="I2376" t="str">
        <f>INDEX(T_NPI_REF[Classification],MATCH(T_PROF[[#This Row],[npi_prof_class_Cd]],T_NPI_REF[Code],0))</f>
        <v>Family Medicine</v>
      </c>
      <c r="J2376">
        <f>INDEX(T_NPI_REF[Specialization],MATCH(T_PROF[[#This Row],[npi_prof_class_Cd]],T_NPI_REF[Code],0))</f>
        <v>0</v>
      </c>
    </row>
    <row r="2377" spans="1:10" x14ac:dyDescent="0.35">
      <c r="A2377">
        <v>0</v>
      </c>
      <c r="B2377">
        <v>1366968430</v>
      </c>
      <c r="C2377" t="s">
        <v>367</v>
      </c>
      <c r="D2377">
        <v>2019</v>
      </c>
      <c r="E2377">
        <v>2</v>
      </c>
      <c r="F2377">
        <v>2</v>
      </c>
      <c r="G2377">
        <v>2</v>
      </c>
      <c r="H2377">
        <v>362.13</v>
      </c>
      <c r="I2377" t="str">
        <f>INDEX(T_NPI_REF[Classification],MATCH(T_PROF[[#This Row],[npi_prof_class_Cd]],T_NPI_REF[Code],0))</f>
        <v>Midwife</v>
      </c>
      <c r="J2377">
        <f>INDEX(T_NPI_REF[Specialization],MATCH(T_PROF[[#This Row],[npi_prof_class_Cd]],T_NPI_REF[Code],0))</f>
        <v>0</v>
      </c>
    </row>
    <row r="2378" spans="1:10" x14ac:dyDescent="0.35">
      <c r="A2378">
        <v>0</v>
      </c>
      <c r="B2378">
        <v>1225201957</v>
      </c>
      <c r="C2378" t="s">
        <v>351</v>
      </c>
      <c r="D2378">
        <v>2020</v>
      </c>
      <c r="E2378">
        <v>1</v>
      </c>
      <c r="F2378">
        <v>1</v>
      </c>
      <c r="G2378">
        <v>1</v>
      </c>
      <c r="H2378">
        <v>0</v>
      </c>
      <c r="I2378" t="str">
        <f>INDEX(T_NPI_REF[Classification],MATCH(T_PROF[[#This Row],[npi_prof_class_Cd]],T_NPI_REF[Code],0))</f>
        <v>Obstetrics &amp; Gynecology</v>
      </c>
      <c r="J2378">
        <f>INDEX(T_NPI_REF[Specialization],MATCH(T_PROF[[#This Row],[npi_prof_class_Cd]],T_NPI_REF[Code],0))</f>
        <v>0</v>
      </c>
    </row>
    <row r="2379" spans="1:10" x14ac:dyDescent="0.35">
      <c r="A2379">
        <v>1</v>
      </c>
      <c r="B2379">
        <v>1740679943</v>
      </c>
      <c r="C2379" t="s">
        <v>351</v>
      </c>
      <c r="D2379">
        <v>2020</v>
      </c>
      <c r="E2379">
        <v>13</v>
      </c>
      <c r="F2379">
        <v>13</v>
      </c>
      <c r="G2379">
        <v>13</v>
      </c>
      <c r="H2379">
        <v>25523.64</v>
      </c>
      <c r="I2379" t="str">
        <f>INDEX(T_NPI_REF[Classification],MATCH(T_PROF[[#This Row],[npi_prof_class_Cd]],T_NPI_REF[Code],0))</f>
        <v>Obstetrics &amp; Gynecology</v>
      </c>
      <c r="J2379">
        <f>INDEX(T_NPI_REF[Specialization],MATCH(T_PROF[[#This Row],[npi_prof_class_Cd]],T_NPI_REF[Code],0))</f>
        <v>0</v>
      </c>
    </row>
    <row r="2380" spans="1:10" x14ac:dyDescent="0.35">
      <c r="A2380">
        <v>0</v>
      </c>
      <c r="B2380">
        <v>1740628049</v>
      </c>
      <c r="C2380" t="s">
        <v>351</v>
      </c>
      <c r="D2380">
        <v>2021</v>
      </c>
      <c r="E2380">
        <v>1</v>
      </c>
      <c r="F2380">
        <v>1</v>
      </c>
      <c r="G2380">
        <v>1</v>
      </c>
      <c r="H2380">
        <v>1720.75</v>
      </c>
      <c r="I2380" t="str">
        <f>INDEX(T_NPI_REF[Classification],MATCH(T_PROF[[#This Row],[npi_prof_class_Cd]],T_NPI_REF[Code],0))</f>
        <v>Obstetrics &amp; Gynecology</v>
      </c>
      <c r="J2380">
        <f>INDEX(T_NPI_REF[Specialization],MATCH(T_PROF[[#This Row],[npi_prof_class_Cd]],T_NPI_REF[Code],0))</f>
        <v>0</v>
      </c>
    </row>
    <row r="2381" spans="1:10" x14ac:dyDescent="0.35">
      <c r="A2381">
        <v>1</v>
      </c>
      <c r="B2381">
        <v>1790775583</v>
      </c>
      <c r="C2381" t="s">
        <v>351</v>
      </c>
      <c r="D2381">
        <v>2021</v>
      </c>
      <c r="E2381">
        <v>1</v>
      </c>
      <c r="F2381">
        <v>1</v>
      </c>
      <c r="G2381">
        <v>1</v>
      </c>
      <c r="H2381">
        <v>0</v>
      </c>
      <c r="I2381" t="str">
        <f>INDEX(T_NPI_REF[Classification],MATCH(T_PROF[[#This Row],[npi_prof_class_Cd]],T_NPI_REF[Code],0))</f>
        <v>Obstetrics &amp; Gynecology</v>
      </c>
      <c r="J2381">
        <f>INDEX(T_NPI_REF[Specialization],MATCH(T_PROF[[#This Row],[npi_prof_class_Cd]],T_NPI_REF[Code],0))</f>
        <v>0</v>
      </c>
    </row>
    <row r="2382" spans="1:10" x14ac:dyDescent="0.35">
      <c r="A2382">
        <v>1</v>
      </c>
      <c r="B2382">
        <v>1164464921</v>
      </c>
      <c r="C2382" t="s">
        <v>353</v>
      </c>
      <c r="D2382">
        <v>2020</v>
      </c>
      <c r="E2382">
        <v>51</v>
      </c>
      <c r="F2382">
        <v>51</v>
      </c>
      <c r="G2382">
        <v>51</v>
      </c>
      <c r="H2382">
        <v>61644.58</v>
      </c>
      <c r="I2382" t="str">
        <f>INDEX(T_NPI_REF[Classification],MATCH(T_PROF[[#This Row],[npi_prof_class_Cd]],T_NPI_REF[Code],0))</f>
        <v>General Acute Care Hospital</v>
      </c>
      <c r="J2382">
        <f>INDEX(T_NPI_REF[Specialization],MATCH(T_PROF[[#This Row],[npi_prof_class_Cd]],T_NPI_REF[Code],0))</f>
        <v>0</v>
      </c>
    </row>
    <row r="2383" spans="1:10" x14ac:dyDescent="0.35">
      <c r="A2383">
        <v>0</v>
      </c>
      <c r="B2383">
        <v>1003829490</v>
      </c>
      <c r="C2383" t="s">
        <v>351</v>
      </c>
      <c r="D2383">
        <v>2021</v>
      </c>
      <c r="E2383">
        <v>1</v>
      </c>
      <c r="F2383">
        <v>1</v>
      </c>
      <c r="G2383">
        <v>1</v>
      </c>
      <c r="H2383">
        <v>1720.75</v>
      </c>
      <c r="I2383" t="str">
        <f>INDEX(T_NPI_REF[Classification],MATCH(T_PROF[[#This Row],[npi_prof_class_Cd]],T_NPI_REF[Code],0))</f>
        <v>Obstetrics &amp; Gynecology</v>
      </c>
      <c r="J2383">
        <f>INDEX(T_NPI_REF[Specialization],MATCH(T_PROF[[#This Row],[npi_prof_class_Cd]],T_NPI_REF[Code],0))</f>
        <v>0</v>
      </c>
    </row>
    <row r="2384" spans="1:10" x14ac:dyDescent="0.35">
      <c r="A2384">
        <v>1</v>
      </c>
      <c r="B2384">
        <v>1124448576</v>
      </c>
      <c r="C2384" t="s">
        <v>352</v>
      </c>
      <c r="D2384">
        <v>2020</v>
      </c>
      <c r="E2384">
        <v>18</v>
      </c>
      <c r="F2384">
        <v>18</v>
      </c>
      <c r="G2384">
        <v>18</v>
      </c>
      <c r="H2384">
        <v>60400</v>
      </c>
      <c r="I2384" t="str">
        <f>INDEX(T_NPI_REF[Classification],MATCH(T_PROF[[#This Row],[npi_prof_class_Cd]],T_NPI_REF[Code],0))</f>
        <v>Specialist</v>
      </c>
      <c r="J2384">
        <f>INDEX(T_NPI_REF[Specialization],MATCH(T_PROF[[#This Row],[npi_prof_class_Cd]],T_NPI_REF[Code],0))</f>
        <v>0</v>
      </c>
    </row>
    <row r="2385" spans="1:10" x14ac:dyDescent="0.35">
      <c r="A2385">
        <v>0</v>
      </c>
      <c r="B2385">
        <v>1871568451</v>
      </c>
      <c r="C2385" t="s">
        <v>357</v>
      </c>
      <c r="D2385">
        <v>2019</v>
      </c>
      <c r="E2385">
        <v>4</v>
      </c>
      <c r="F2385">
        <v>4</v>
      </c>
      <c r="G2385">
        <v>4</v>
      </c>
      <c r="H2385">
        <v>2925.28</v>
      </c>
      <c r="I2385" t="str">
        <f>INDEX(T_NPI_REF[Classification],MATCH(T_PROF[[#This Row],[npi_prof_class_Cd]],T_NPI_REF[Code],0))</f>
        <v>Advanced Practice Midwife</v>
      </c>
      <c r="J2385">
        <f>INDEX(T_NPI_REF[Specialization],MATCH(T_PROF[[#This Row],[npi_prof_class_Cd]],T_NPI_REF[Code],0))</f>
        <v>0</v>
      </c>
    </row>
    <row r="2386" spans="1:10" x14ac:dyDescent="0.35">
      <c r="A2386">
        <v>0</v>
      </c>
      <c r="B2386">
        <v>1932360203</v>
      </c>
      <c r="C2386" t="s">
        <v>351</v>
      </c>
      <c r="D2386">
        <v>2019</v>
      </c>
      <c r="E2386">
        <v>1</v>
      </c>
      <c r="F2386">
        <v>1</v>
      </c>
      <c r="G2386">
        <v>1</v>
      </c>
      <c r="H2386">
        <v>1720.75</v>
      </c>
      <c r="I2386" t="str">
        <f>INDEX(T_NPI_REF[Classification],MATCH(T_PROF[[#This Row],[npi_prof_class_Cd]],T_NPI_REF[Code],0))</f>
        <v>Obstetrics &amp; Gynecology</v>
      </c>
      <c r="J2386">
        <f>INDEX(T_NPI_REF[Specialization],MATCH(T_PROF[[#This Row],[npi_prof_class_Cd]],T_NPI_REF[Code],0))</f>
        <v>0</v>
      </c>
    </row>
    <row r="2387" spans="1:10" x14ac:dyDescent="0.35">
      <c r="A2387">
        <v>1</v>
      </c>
      <c r="B2387">
        <v>1801863659</v>
      </c>
      <c r="C2387" t="s">
        <v>356</v>
      </c>
      <c r="D2387">
        <v>2021</v>
      </c>
      <c r="E2387">
        <v>2</v>
      </c>
      <c r="F2387">
        <v>2</v>
      </c>
      <c r="G2387">
        <v>2</v>
      </c>
      <c r="H2387">
        <v>2975.44</v>
      </c>
      <c r="I2387" t="str">
        <f>INDEX(T_NPI_REF[Classification],MATCH(T_PROF[[#This Row],[npi_prof_class_Cd]],T_NPI_REF[Code],0))</f>
        <v>Obstetrics &amp; Gynecology</v>
      </c>
      <c r="J2387" t="str">
        <f>INDEX(T_NPI_REF[Specialization],MATCH(T_PROF[[#This Row],[npi_prof_class_Cd]],T_NPI_REF[Code],0))</f>
        <v>Maternal &amp; Fetal Medicine</v>
      </c>
    </row>
    <row r="2388" spans="1:10" x14ac:dyDescent="0.35">
      <c r="A2388">
        <v>0</v>
      </c>
      <c r="B2388">
        <v>1730170606</v>
      </c>
      <c r="C2388" t="s">
        <v>357</v>
      </c>
      <c r="D2388">
        <v>2020</v>
      </c>
      <c r="E2388">
        <v>1</v>
      </c>
      <c r="F2388">
        <v>1</v>
      </c>
      <c r="G2388">
        <v>1</v>
      </c>
      <c r="H2388">
        <v>0</v>
      </c>
      <c r="I2388" t="str">
        <f>INDEX(T_NPI_REF[Classification],MATCH(T_PROF[[#This Row],[npi_prof_class_Cd]],T_NPI_REF[Code],0))</f>
        <v>Advanced Practice Midwife</v>
      </c>
      <c r="J2388">
        <f>INDEX(T_NPI_REF[Specialization],MATCH(T_PROF[[#This Row],[npi_prof_class_Cd]],T_NPI_REF[Code],0))</f>
        <v>0</v>
      </c>
    </row>
    <row r="2389" spans="1:10" x14ac:dyDescent="0.35">
      <c r="A2389">
        <v>1</v>
      </c>
      <c r="B2389">
        <v>1013912633</v>
      </c>
      <c r="C2389" t="s">
        <v>353</v>
      </c>
      <c r="D2389">
        <v>2019</v>
      </c>
      <c r="E2389">
        <v>1</v>
      </c>
      <c r="F2389">
        <v>1</v>
      </c>
      <c r="G2389">
        <v>1</v>
      </c>
      <c r="H2389">
        <v>1720.75</v>
      </c>
      <c r="I2389" t="str">
        <f>INDEX(T_NPI_REF[Classification],MATCH(T_PROF[[#This Row],[npi_prof_class_Cd]],T_NPI_REF[Code],0))</f>
        <v>General Acute Care Hospital</v>
      </c>
      <c r="J2389">
        <f>INDEX(T_NPI_REF[Specialization],MATCH(T_PROF[[#This Row],[npi_prof_class_Cd]],T_NPI_REF[Code],0))</f>
        <v>0</v>
      </c>
    </row>
    <row r="2390" spans="1:10" x14ac:dyDescent="0.35">
      <c r="A2390">
        <v>1</v>
      </c>
      <c r="B2390">
        <v>1083906481</v>
      </c>
      <c r="C2390" t="s">
        <v>367</v>
      </c>
      <c r="D2390">
        <v>2019</v>
      </c>
      <c r="E2390">
        <v>2</v>
      </c>
      <c r="F2390">
        <v>2</v>
      </c>
      <c r="G2390">
        <v>2</v>
      </c>
      <c r="H2390">
        <v>3441.5</v>
      </c>
      <c r="I2390" t="str">
        <f>INDEX(T_NPI_REF[Classification],MATCH(T_PROF[[#This Row],[npi_prof_class_Cd]],T_NPI_REF[Code],0))</f>
        <v>Midwife</v>
      </c>
      <c r="J2390">
        <f>INDEX(T_NPI_REF[Specialization],MATCH(T_PROF[[#This Row],[npi_prof_class_Cd]],T_NPI_REF[Code],0))</f>
        <v>0</v>
      </c>
    </row>
    <row r="2391" spans="1:10" x14ac:dyDescent="0.35">
      <c r="A2391">
        <v>1</v>
      </c>
      <c r="B2391">
        <v>1134422330</v>
      </c>
      <c r="C2391" t="s">
        <v>376</v>
      </c>
      <c r="D2391">
        <v>2020</v>
      </c>
      <c r="E2391">
        <v>1</v>
      </c>
      <c r="F2391">
        <v>1</v>
      </c>
      <c r="G2391">
        <v>1</v>
      </c>
      <c r="H2391">
        <v>1720.75</v>
      </c>
      <c r="I2391" t="str">
        <f>INDEX(T_NPI_REF[Classification],MATCH(T_PROF[[#This Row],[npi_prof_class_Cd]],T_NPI_REF[Code],0))</f>
        <v>Surgery</v>
      </c>
      <c r="J2391">
        <f>INDEX(T_NPI_REF[Specialization],MATCH(T_PROF[[#This Row],[npi_prof_class_Cd]],T_NPI_REF[Code],0))</f>
        <v>0</v>
      </c>
    </row>
    <row r="2392" spans="1:10" x14ac:dyDescent="0.35">
      <c r="A2392">
        <v>1</v>
      </c>
      <c r="B2392">
        <v>1134422330</v>
      </c>
      <c r="C2392" t="s">
        <v>376</v>
      </c>
      <c r="D2392">
        <v>2021</v>
      </c>
      <c r="E2392">
        <v>1</v>
      </c>
      <c r="F2392">
        <v>1</v>
      </c>
      <c r="G2392">
        <v>1</v>
      </c>
      <c r="H2392">
        <v>0</v>
      </c>
      <c r="I2392" t="str">
        <f>INDEX(T_NPI_REF[Classification],MATCH(T_PROF[[#This Row],[npi_prof_class_Cd]],T_NPI_REF[Code],0))</f>
        <v>Surgery</v>
      </c>
      <c r="J2392">
        <f>INDEX(T_NPI_REF[Specialization],MATCH(T_PROF[[#This Row],[npi_prof_class_Cd]],T_NPI_REF[Code],0))</f>
        <v>0</v>
      </c>
    </row>
    <row r="2393" spans="1:10" x14ac:dyDescent="0.35">
      <c r="A2393">
        <v>0</v>
      </c>
      <c r="B2393">
        <v>1639260045</v>
      </c>
      <c r="C2393" t="s">
        <v>351</v>
      </c>
      <c r="D2393">
        <v>2020</v>
      </c>
      <c r="E2393">
        <v>3</v>
      </c>
      <c r="F2393">
        <v>3</v>
      </c>
      <c r="G2393">
        <v>3</v>
      </c>
      <c r="H2393">
        <v>5139.29</v>
      </c>
      <c r="I2393" t="str">
        <f>INDEX(T_NPI_REF[Classification],MATCH(T_PROF[[#This Row],[npi_prof_class_Cd]],T_NPI_REF[Code],0))</f>
        <v>Obstetrics &amp; Gynecology</v>
      </c>
      <c r="J2393">
        <f>INDEX(T_NPI_REF[Specialization],MATCH(T_PROF[[#This Row],[npi_prof_class_Cd]],T_NPI_REF[Code],0))</f>
        <v>0</v>
      </c>
    </row>
    <row r="2394" spans="1:10" x14ac:dyDescent="0.35">
      <c r="A2394">
        <v>1</v>
      </c>
      <c r="B2394">
        <v>1497701106</v>
      </c>
      <c r="C2394" t="s">
        <v>353</v>
      </c>
      <c r="D2394">
        <v>2020</v>
      </c>
      <c r="E2394">
        <v>67</v>
      </c>
      <c r="F2394">
        <v>67</v>
      </c>
      <c r="G2394">
        <v>67</v>
      </c>
      <c r="H2394">
        <v>129708</v>
      </c>
      <c r="I2394" t="str">
        <f>INDEX(T_NPI_REF[Classification],MATCH(T_PROF[[#This Row],[npi_prof_class_Cd]],T_NPI_REF[Code],0))</f>
        <v>General Acute Care Hospital</v>
      </c>
      <c r="J2394">
        <f>INDEX(T_NPI_REF[Specialization],MATCH(T_PROF[[#This Row],[npi_prof_class_Cd]],T_NPI_REF[Code],0))</f>
        <v>0</v>
      </c>
    </row>
    <row r="2395" spans="1:10" x14ac:dyDescent="0.35">
      <c r="A2395">
        <v>1</v>
      </c>
      <c r="B2395">
        <v>1063511970</v>
      </c>
      <c r="C2395" t="s">
        <v>351</v>
      </c>
      <c r="D2395">
        <v>2021</v>
      </c>
      <c r="E2395">
        <v>22</v>
      </c>
      <c r="F2395">
        <v>22</v>
      </c>
      <c r="G2395">
        <v>22</v>
      </c>
      <c r="H2395">
        <v>56129.69</v>
      </c>
      <c r="I2395" t="str">
        <f>INDEX(T_NPI_REF[Classification],MATCH(T_PROF[[#This Row],[npi_prof_class_Cd]],T_NPI_REF[Code],0))</f>
        <v>Obstetrics &amp; Gynecology</v>
      </c>
      <c r="J2395">
        <f>INDEX(T_NPI_REF[Specialization],MATCH(T_PROF[[#This Row],[npi_prof_class_Cd]],T_NPI_REF[Code],0))</f>
        <v>0</v>
      </c>
    </row>
    <row r="2396" spans="1:10" x14ac:dyDescent="0.35">
      <c r="A2396">
        <v>1</v>
      </c>
      <c r="B2396">
        <v>1679768220</v>
      </c>
      <c r="C2396" t="s">
        <v>351</v>
      </c>
      <c r="D2396">
        <v>2020</v>
      </c>
      <c r="E2396">
        <v>32</v>
      </c>
      <c r="F2396">
        <v>32</v>
      </c>
      <c r="G2396">
        <v>32</v>
      </c>
      <c r="H2396">
        <v>64741.94</v>
      </c>
      <c r="I2396" t="str">
        <f>INDEX(T_NPI_REF[Classification],MATCH(T_PROF[[#This Row],[npi_prof_class_Cd]],T_NPI_REF[Code],0))</f>
        <v>Obstetrics &amp; Gynecology</v>
      </c>
      <c r="J2396">
        <f>INDEX(T_NPI_REF[Specialization],MATCH(T_PROF[[#This Row],[npi_prof_class_Cd]],T_NPI_REF[Code],0))</f>
        <v>0</v>
      </c>
    </row>
    <row r="2397" spans="1:10" x14ac:dyDescent="0.35">
      <c r="A2397">
        <v>0</v>
      </c>
      <c r="B2397">
        <v>1730470402</v>
      </c>
      <c r="C2397" t="s">
        <v>351</v>
      </c>
      <c r="D2397">
        <v>2020</v>
      </c>
      <c r="E2397">
        <v>3</v>
      </c>
      <c r="F2397">
        <v>3</v>
      </c>
      <c r="G2397">
        <v>3</v>
      </c>
      <c r="H2397">
        <v>3441.5</v>
      </c>
      <c r="I2397" t="str">
        <f>INDEX(T_NPI_REF[Classification],MATCH(T_PROF[[#This Row],[npi_prof_class_Cd]],T_NPI_REF[Code],0))</f>
        <v>Obstetrics &amp; Gynecology</v>
      </c>
      <c r="J2397">
        <f>INDEX(T_NPI_REF[Specialization],MATCH(T_PROF[[#This Row],[npi_prof_class_Cd]],T_NPI_REF[Code],0))</f>
        <v>0</v>
      </c>
    </row>
    <row r="2398" spans="1:10" x14ac:dyDescent="0.35">
      <c r="A2398">
        <v>0</v>
      </c>
      <c r="B2398">
        <v>1831488576</v>
      </c>
      <c r="C2398" t="s">
        <v>367</v>
      </c>
      <c r="D2398">
        <v>2019</v>
      </c>
      <c r="E2398">
        <v>1</v>
      </c>
      <c r="F2398">
        <v>1</v>
      </c>
      <c r="G2398">
        <v>1</v>
      </c>
      <c r="H2398">
        <v>1462.64</v>
      </c>
      <c r="I2398" t="str">
        <f>INDEX(T_NPI_REF[Classification],MATCH(T_PROF[[#This Row],[npi_prof_class_Cd]],T_NPI_REF[Code],0))</f>
        <v>Midwife</v>
      </c>
      <c r="J2398">
        <f>INDEX(T_NPI_REF[Specialization],MATCH(T_PROF[[#This Row],[npi_prof_class_Cd]],T_NPI_REF[Code],0))</f>
        <v>0</v>
      </c>
    </row>
    <row r="2399" spans="1:10" x14ac:dyDescent="0.35">
      <c r="A2399">
        <v>1</v>
      </c>
      <c r="B2399">
        <v>1043394745</v>
      </c>
      <c r="C2399" t="s">
        <v>353</v>
      </c>
      <c r="D2399">
        <v>2019</v>
      </c>
      <c r="E2399">
        <v>64</v>
      </c>
      <c r="F2399">
        <v>64</v>
      </c>
      <c r="G2399">
        <v>64</v>
      </c>
      <c r="H2399">
        <v>116751.82</v>
      </c>
      <c r="I2399" t="str">
        <f>INDEX(T_NPI_REF[Classification],MATCH(T_PROF[[#This Row],[npi_prof_class_Cd]],T_NPI_REF[Code],0))</f>
        <v>General Acute Care Hospital</v>
      </c>
      <c r="J2399">
        <f>INDEX(T_NPI_REF[Specialization],MATCH(T_PROF[[#This Row],[npi_prof_class_Cd]],T_NPI_REF[Code],0))</f>
        <v>0</v>
      </c>
    </row>
    <row r="2400" spans="1:10" x14ac:dyDescent="0.35">
      <c r="A2400">
        <v>0</v>
      </c>
      <c r="B2400">
        <v>1528471414</v>
      </c>
      <c r="C2400" t="s">
        <v>351</v>
      </c>
      <c r="D2400">
        <v>2021</v>
      </c>
      <c r="E2400">
        <v>1</v>
      </c>
      <c r="F2400">
        <v>1</v>
      </c>
      <c r="G2400">
        <v>1</v>
      </c>
      <c r="H2400">
        <v>0</v>
      </c>
      <c r="I2400" t="str">
        <f>INDEX(T_NPI_REF[Classification],MATCH(T_PROF[[#This Row],[npi_prof_class_Cd]],T_NPI_REF[Code],0))</f>
        <v>Obstetrics &amp; Gynecology</v>
      </c>
      <c r="J2400">
        <f>INDEX(T_NPI_REF[Specialization],MATCH(T_PROF[[#This Row],[npi_prof_class_Cd]],T_NPI_REF[Code],0))</f>
        <v>0</v>
      </c>
    </row>
    <row r="2401" spans="1:10" x14ac:dyDescent="0.35">
      <c r="A2401">
        <v>1</v>
      </c>
      <c r="B2401">
        <v>1699772624</v>
      </c>
      <c r="C2401" t="s">
        <v>369</v>
      </c>
      <c r="D2401">
        <v>2021</v>
      </c>
      <c r="E2401">
        <v>6</v>
      </c>
      <c r="F2401">
        <v>6</v>
      </c>
      <c r="G2401">
        <v>6</v>
      </c>
      <c r="H2401">
        <v>8818.64</v>
      </c>
      <c r="I2401" t="str">
        <f>INDEX(T_NPI_REF[Classification],MATCH(T_PROF[[#This Row],[npi_prof_class_Cd]],T_NPI_REF[Code],0))</f>
        <v>Obstetrics &amp; Gynecology</v>
      </c>
      <c r="J2401" t="str">
        <f>INDEX(T_NPI_REF[Specialization],MATCH(T_PROF[[#This Row],[npi_prof_class_Cd]],T_NPI_REF[Code],0))</f>
        <v>Reproductive Endocrinology</v>
      </c>
    </row>
    <row r="2402" spans="1:10" x14ac:dyDescent="0.35">
      <c r="A2402">
        <v>1</v>
      </c>
      <c r="B2402">
        <v>1346583135</v>
      </c>
      <c r="C2402" t="s">
        <v>351</v>
      </c>
      <c r="D2402">
        <v>2019</v>
      </c>
      <c r="E2402">
        <v>5</v>
      </c>
      <c r="F2402">
        <v>5</v>
      </c>
      <c r="G2402">
        <v>4</v>
      </c>
      <c r="H2402">
        <v>6064.11</v>
      </c>
      <c r="I2402" t="str">
        <f>INDEX(T_NPI_REF[Classification],MATCH(T_PROF[[#This Row],[npi_prof_class_Cd]],T_NPI_REF[Code],0))</f>
        <v>Obstetrics &amp; Gynecology</v>
      </c>
      <c r="J2402">
        <f>INDEX(T_NPI_REF[Specialization],MATCH(T_PROF[[#This Row],[npi_prof_class_Cd]],T_NPI_REF[Code],0))</f>
        <v>0</v>
      </c>
    </row>
    <row r="2403" spans="1:10" x14ac:dyDescent="0.35">
      <c r="A2403">
        <v>1</v>
      </c>
      <c r="B2403">
        <v>1699772624</v>
      </c>
      <c r="C2403" t="s">
        <v>369</v>
      </c>
      <c r="D2403">
        <v>2019</v>
      </c>
      <c r="E2403">
        <v>3</v>
      </c>
      <c r="F2403">
        <v>3</v>
      </c>
      <c r="G2403">
        <v>3</v>
      </c>
      <c r="H2403">
        <v>5071.93</v>
      </c>
      <c r="I2403" t="str">
        <f>INDEX(T_NPI_REF[Classification],MATCH(T_PROF[[#This Row],[npi_prof_class_Cd]],T_NPI_REF[Code],0))</f>
        <v>Obstetrics &amp; Gynecology</v>
      </c>
      <c r="J2403" t="str">
        <f>INDEX(T_NPI_REF[Specialization],MATCH(T_PROF[[#This Row],[npi_prof_class_Cd]],T_NPI_REF[Code],0))</f>
        <v>Reproductive Endocrinology</v>
      </c>
    </row>
    <row r="2404" spans="1:10" x14ac:dyDescent="0.35">
      <c r="A2404">
        <v>1</v>
      </c>
      <c r="B2404">
        <v>1083859425</v>
      </c>
      <c r="C2404" t="s">
        <v>351</v>
      </c>
      <c r="D2404">
        <v>2021</v>
      </c>
      <c r="E2404">
        <v>3</v>
      </c>
      <c r="F2404">
        <v>3</v>
      </c>
      <c r="G2404">
        <v>3</v>
      </c>
      <c r="H2404">
        <v>9000</v>
      </c>
      <c r="I2404" t="str">
        <f>INDEX(T_NPI_REF[Classification],MATCH(T_PROF[[#This Row],[npi_prof_class_Cd]],T_NPI_REF[Code],0))</f>
        <v>Obstetrics &amp; Gynecology</v>
      </c>
      <c r="J2404">
        <f>INDEX(T_NPI_REF[Specialization],MATCH(T_PROF[[#This Row],[npi_prof_class_Cd]],T_NPI_REF[Code],0))</f>
        <v>0</v>
      </c>
    </row>
    <row r="2405" spans="1:10" x14ac:dyDescent="0.35">
      <c r="A2405">
        <v>0</v>
      </c>
      <c r="B2405">
        <v>1710977616</v>
      </c>
      <c r="C2405" t="s">
        <v>351</v>
      </c>
      <c r="D2405">
        <v>2020</v>
      </c>
      <c r="E2405">
        <v>3</v>
      </c>
      <c r="F2405">
        <v>3</v>
      </c>
      <c r="G2405">
        <v>3</v>
      </c>
      <c r="H2405">
        <v>1720.75</v>
      </c>
      <c r="I2405" t="str">
        <f>INDEX(T_NPI_REF[Classification],MATCH(T_PROF[[#This Row],[npi_prof_class_Cd]],T_NPI_REF[Code],0))</f>
        <v>Obstetrics &amp; Gynecology</v>
      </c>
      <c r="J2405">
        <f>INDEX(T_NPI_REF[Specialization],MATCH(T_PROF[[#This Row],[npi_prof_class_Cd]],T_NPI_REF[Code],0))</f>
        <v>0</v>
      </c>
    </row>
    <row r="2406" spans="1:10" x14ac:dyDescent="0.35">
      <c r="A2406">
        <v>1</v>
      </c>
      <c r="B2406">
        <v>1508266347</v>
      </c>
      <c r="C2406" t="s">
        <v>376</v>
      </c>
      <c r="D2406">
        <v>2021</v>
      </c>
      <c r="E2406">
        <v>39</v>
      </c>
      <c r="F2406">
        <v>39</v>
      </c>
      <c r="G2406">
        <v>37</v>
      </c>
      <c r="H2406">
        <v>94046.45</v>
      </c>
      <c r="I2406" t="str">
        <f>INDEX(T_NPI_REF[Classification],MATCH(T_PROF[[#This Row],[npi_prof_class_Cd]],T_NPI_REF[Code],0))</f>
        <v>Surgery</v>
      </c>
      <c r="J2406">
        <f>INDEX(T_NPI_REF[Specialization],MATCH(T_PROF[[#This Row],[npi_prof_class_Cd]],T_NPI_REF[Code],0))</f>
        <v>0</v>
      </c>
    </row>
    <row r="2407" spans="1:10" x14ac:dyDescent="0.35">
      <c r="A2407">
        <v>0</v>
      </c>
      <c r="B2407">
        <v>1992714612</v>
      </c>
      <c r="C2407" t="s">
        <v>351</v>
      </c>
      <c r="D2407">
        <v>2019</v>
      </c>
      <c r="E2407">
        <v>1</v>
      </c>
      <c r="F2407">
        <v>1</v>
      </c>
      <c r="G2407">
        <v>1</v>
      </c>
      <c r="H2407">
        <v>0</v>
      </c>
      <c r="I2407" t="str">
        <f>INDEX(T_NPI_REF[Classification],MATCH(T_PROF[[#This Row],[npi_prof_class_Cd]],T_NPI_REF[Code],0))</f>
        <v>Obstetrics &amp; Gynecology</v>
      </c>
      <c r="J2407">
        <f>INDEX(T_NPI_REF[Specialization],MATCH(T_PROF[[#This Row],[npi_prof_class_Cd]],T_NPI_REF[Code],0))</f>
        <v>0</v>
      </c>
    </row>
    <row r="2408" spans="1:10" x14ac:dyDescent="0.35">
      <c r="A2408">
        <v>1</v>
      </c>
      <c r="B2408">
        <v>1477622835</v>
      </c>
      <c r="C2408" t="s">
        <v>351</v>
      </c>
      <c r="D2408">
        <v>2019</v>
      </c>
      <c r="E2408">
        <v>191</v>
      </c>
      <c r="F2408">
        <v>191</v>
      </c>
      <c r="G2408">
        <v>189</v>
      </c>
      <c r="H2408">
        <v>476479</v>
      </c>
      <c r="I2408" t="str">
        <f>INDEX(T_NPI_REF[Classification],MATCH(T_PROF[[#This Row],[npi_prof_class_Cd]],T_NPI_REF[Code],0))</f>
        <v>Obstetrics &amp; Gynecology</v>
      </c>
      <c r="J2408">
        <f>INDEX(T_NPI_REF[Specialization],MATCH(T_PROF[[#This Row],[npi_prof_class_Cd]],T_NPI_REF[Code],0))</f>
        <v>0</v>
      </c>
    </row>
    <row r="2409" spans="1:10" x14ac:dyDescent="0.35">
      <c r="A2409">
        <v>0</v>
      </c>
      <c r="B2409">
        <v>1194169664</v>
      </c>
      <c r="C2409" t="s">
        <v>351</v>
      </c>
      <c r="D2409">
        <v>2020</v>
      </c>
      <c r="E2409">
        <v>2</v>
      </c>
      <c r="F2409">
        <v>2</v>
      </c>
      <c r="G2409">
        <v>2</v>
      </c>
      <c r="H2409">
        <v>1720.75</v>
      </c>
      <c r="I2409" t="str">
        <f>INDEX(T_NPI_REF[Classification],MATCH(T_PROF[[#This Row],[npi_prof_class_Cd]],T_NPI_REF[Code],0))</f>
        <v>Obstetrics &amp; Gynecology</v>
      </c>
      <c r="J2409">
        <f>INDEX(T_NPI_REF[Specialization],MATCH(T_PROF[[#This Row],[npi_prof_class_Cd]],T_NPI_REF[Code],0))</f>
        <v>0</v>
      </c>
    </row>
    <row r="2410" spans="1:10" x14ac:dyDescent="0.35">
      <c r="A2410">
        <v>0</v>
      </c>
      <c r="B2410">
        <v>1568423028</v>
      </c>
      <c r="C2410" t="s">
        <v>351</v>
      </c>
      <c r="D2410">
        <v>2020</v>
      </c>
      <c r="E2410">
        <v>5</v>
      </c>
      <c r="F2410">
        <v>5</v>
      </c>
      <c r="G2410">
        <v>5</v>
      </c>
      <c r="H2410">
        <v>693.95</v>
      </c>
      <c r="I2410" t="str">
        <f>INDEX(T_NPI_REF[Classification],MATCH(T_PROF[[#This Row],[npi_prof_class_Cd]],T_NPI_REF[Code],0))</f>
        <v>Obstetrics &amp; Gynecology</v>
      </c>
      <c r="J2410">
        <f>INDEX(T_NPI_REF[Specialization],MATCH(T_PROF[[#This Row],[npi_prof_class_Cd]],T_NPI_REF[Code],0))</f>
        <v>0</v>
      </c>
    </row>
    <row r="2411" spans="1:10" x14ac:dyDescent="0.35">
      <c r="A2411">
        <v>1</v>
      </c>
      <c r="B2411">
        <v>1790727543</v>
      </c>
      <c r="C2411" t="s">
        <v>353</v>
      </c>
      <c r="D2411">
        <v>2019</v>
      </c>
      <c r="E2411">
        <v>175</v>
      </c>
      <c r="F2411">
        <v>175</v>
      </c>
      <c r="G2411">
        <v>175</v>
      </c>
      <c r="H2411">
        <v>275628.40999999997</v>
      </c>
      <c r="I2411" t="str">
        <f>INDEX(T_NPI_REF[Classification],MATCH(T_PROF[[#This Row],[npi_prof_class_Cd]],T_NPI_REF[Code],0))</f>
        <v>General Acute Care Hospital</v>
      </c>
      <c r="J2411">
        <f>INDEX(T_NPI_REF[Specialization],MATCH(T_PROF[[#This Row],[npi_prof_class_Cd]],T_NPI_REF[Code],0))</f>
        <v>0</v>
      </c>
    </row>
    <row r="2412" spans="1:10" x14ac:dyDescent="0.35">
      <c r="A2412">
        <v>1</v>
      </c>
      <c r="B2412">
        <v>1407826043</v>
      </c>
      <c r="C2412" t="s">
        <v>351</v>
      </c>
      <c r="D2412">
        <v>2021</v>
      </c>
      <c r="E2412">
        <v>5</v>
      </c>
      <c r="F2412">
        <v>5</v>
      </c>
      <c r="G2412">
        <v>5</v>
      </c>
      <c r="H2412">
        <v>17500</v>
      </c>
      <c r="I2412" t="str">
        <f>INDEX(T_NPI_REF[Classification],MATCH(T_PROF[[#This Row],[npi_prof_class_Cd]],T_NPI_REF[Code],0))</f>
        <v>Obstetrics &amp; Gynecology</v>
      </c>
      <c r="J2412">
        <f>INDEX(T_NPI_REF[Specialization],MATCH(T_PROF[[#This Row],[npi_prof_class_Cd]],T_NPI_REF[Code],0))</f>
        <v>0</v>
      </c>
    </row>
    <row r="2413" spans="1:10" x14ac:dyDescent="0.35">
      <c r="A2413">
        <v>0</v>
      </c>
      <c r="B2413">
        <v>1962819813</v>
      </c>
      <c r="C2413" t="s">
        <v>361</v>
      </c>
      <c r="D2413">
        <v>2019</v>
      </c>
      <c r="E2413">
        <v>1</v>
      </c>
      <c r="F2413">
        <v>1</v>
      </c>
      <c r="G2413">
        <v>1</v>
      </c>
      <c r="H2413">
        <v>1720.75</v>
      </c>
      <c r="I2413" t="str">
        <f>INDEX(T_NPI_REF[Classification],MATCH(T_PROF[[#This Row],[npi_prof_class_Cd]],T_NPI_REF[Code],0))</f>
        <v>Family Medicine</v>
      </c>
      <c r="J2413">
        <f>INDEX(T_NPI_REF[Specialization],MATCH(T_PROF[[#This Row],[npi_prof_class_Cd]],T_NPI_REF[Code],0))</f>
        <v>0</v>
      </c>
    </row>
    <row r="2414" spans="1:10" x14ac:dyDescent="0.35">
      <c r="A2414">
        <v>1</v>
      </c>
      <c r="B2414">
        <v>1568548782</v>
      </c>
      <c r="C2414" t="s">
        <v>353</v>
      </c>
      <c r="D2414">
        <v>2020</v>
      </c>
      <c r="E2414">
        <v>97</v>
      </c>
      <c r="F2414">
        <v>97</v>
      </c>
      <c r="G2414">
        <v>97</v>
      </c>
      <c r="H2414">
        <v>196343.16</v>
      </c>
      <c r="I2414" t="str">
        <f>INDEX(T_NPI_REF[Classification],MATCH(T_PROF[[#This Row],[npi_prof_class_Cd]],T_NPI_REF[Code],0))</f>
        <v>General Acute Care Hospital</v>
      </c>
      <c r="J2414">
        <f>INDEX(T_NPI_REF[Specialization],MATCH(T_PROF[[#This Row],[npi_prof_class_Cd]],T_NPI_REF[Code],0))</f>
        <v>0</v>
      </c>
    </row>
    <row r="2415" spans="1:10" x14ac:dyDescent="0.35">
      <c r="A2415">
        <v>1</v>
      </c>
      <c r="B2415">
        <v>1043468200</v>
      </c>
      <c r="C2415" t="s">
        <v>351</v>
      </c>
      <c r="D2415">
        <v>2019</v>
      </c>
      <c r="E2415">
        <v>1</v>
      </c>
      <c r="F2415">
        <v>1</v>
      </c>
      <c r="G2415">
        <v>1</v>
      </c>
      <c r="H2415">
        <v>2500</v>
      </c>
      <c r="I2415" t="str">
        <f>INDEX(T_NPI_REF[Classification],MATCH(T_PROF[[#This Row],[npi_prof_class_Cd]],T_NPI_REF[Code],0))</f>
        <v>Obstetrics &amp; Gynecology</v>
      </c>
      <c r="J2415">
        <f>INDEX(T_NPI_REF[Specialization],MATCH(T_PROF[[#This Row],[npi_prof_class_Cd]],T_NPI_REF[Code],0))</f>
        <v>0</v>
      </c>
    </row>
    <row r="2416" spans="1:10" x14ac:dyDescent="0.35">
      <c r="A2416">
        <v>0</v>
      </c>
      <c r="B2416">
        <v>1083691141</v>
      </c>
      <c r="C2416" t="s">
        <v>351</v>
      </c>
      <c r="D2416">
        <v>2021</v>
      </c>
      <c r="E2416">
        <v>1</v>
      </c>
      <c r="F2416">
        <v>1</v>
      </c>
      <c r="G2416">
        <v>1</v>
      </c>
      <c r="H2416">
        <v>1720.75</v>
      </c>
      <c r="I2416" t="str">
        <f>INDEX(T_NPI_REF[Classification],MATCH(T_PROF[[#This Row],[npi_prof_class_Cd]],T_NPI_REF[Code],0))</f>
        <v>Obstetrics &amp; Gynecology</v>
      </c>
      <c r="J2416">
        <f>INDEX(T_NPI_REF[Specialization],MATCH(T_PROF[[#This Row],[npi_prof_class_Cd]],T_NPI_REF[Code],0))</f>
        <v>0</v>
      </c>
    </row>
    <row r="2417" spans="1:10" x14ac:dyDescent="0.35">
      <c r="A2417">
        <v>1</v>
      </c>
      <c r="B2417">
        <v>1275659203</v>
      </c>
      <c r="C2417" t="s">
        <v>1249</v>
      </c>
      <c r="D2417">
        <v>2021</v>
      </c>
      <c r="E2417">
        <v>1</v>
      </c>
      <c r="F2417">
        <v>1</v>
      </c>
      <c r="G2417">
        <v>1</v>
      </c>
      <c r="H2417">
        <v>2500</v>
      </c>
      <c r="I2417" t="str">
        <f>INDEX(T_NPI_REF[Classification],MATCH(T_PROF[[#This Row],[npi_prof_class_Cd]],T_NPI_REF[Code],0))</f>
        <v>Psychiatry &amp; Neurology</v>
      </c>
      <c r="J2417" t="str">
        <f>INDEX(T_NPI_REF[Specialization],MATCH(T_PROF[[#This Row],[npi_prof_class_Cd]],T_NPI_REF[Code],0))</f>
        <v>Neurology</v>
      </c>
    </row>
    <row r="2418" spans="1:10" x14ac:dyDescent="0.35">
      <c r="A2418">
        <v>1</v>
      </c>
      <c r="B2418">
        <v>1659871341</v>
      </c>
      <c r="C2418" t="s">
        <v>367</v>
      </c>
      <c r="D2418">
        <v>2020</v>
      </c>
      <c r="E2418">
        <v>5</v>
      </c>
      <c r="F2418">
        <v>5</v>
      </c>
      <c r="G2418">
        <v>5</v>
      </c>
      <c r="H2418">
        <v>22000</v>
      </c>
      <c r="I2418" t="str">
        <f>INDEX(T_NPI_REF[Classification],MATCH(T_PROF[[#This Row],[npi_prof_class_Cd]],T_NPI_REF[Code],0))</f>
        <v>Midwife</v>
      </c>
      <c r="J2418">
        <f>INDEX(T_NPI_REF[Specialization],MATCH(T_PROF[[#This Row],[npi_prof_class_Cd]],T_NPI_REF[Code],0))</f>
        <v>0</v>
      </c>
    </row>
    <row r="2419" spans="1:10" x14ac:dyDescent="0.35">
      <c r="A2419">
        <v>0</v>
      </c>
      <c r="B2419">
        <v>1487747440</v>
      </c>
      <c r="C2419" t="s">
        <v>351</v>
      </c>
      <c r="D2419">
        <v>2021</v>
      </c>
      <c r="E2419">
        <v>1</v>
      </c>
      <c r="F2419">
        <v>1</v>
      </c>
      <c r="G2419">
        <v>1</v>
      </c>
      <c r="H2419">
        <v>1720.75</v>
      </c>
      <c r="I2419" t="str">
        <f>INDEX(T_NPI_REF[Classification],MATCH(T_PROF[[#This Row],[npi_prof_class_Cd]],T_NPI_REF[Code],0))</f>
        <v>Obstetrics &amp; Gynecology</v>
      </c>
      <c r="J2419">
        <f>INDEX(T_NPI_REF[Specialization],MATCH(T_PROF[[#This Row],[npi_prof_class_Cd]],T_NPI_REF[Code],0))</f>
        <v>0</v>
      </c>
    </row>
    <row r="2420" spans="1:10" x14ac:dyDescent="0.35">
      <c r="A2420">
        <v>1</v>
      </c>
      <c r="B2420">
        <v>1669816187</v>
      </c>
      <c r="C2420" t="s">
        <v>351</v>
      </c>
      <c r="D2420">
        <v>2019</v>
      </c>
      <c r="E2420">
        <v>11</v>
      </c>
      <c r="F2420">
        <v>11</v>
      </c>
      <c r="G2420">
        <v>11</v>
      </c>
      <c r="H2420">
        <v>24616.57</v>
      </c>
      <c r="I2420" t="str">
        <f>INDEX(T_NPI_REF[Classification],MATCH(T_PROF[[#This Row],[npi_prof_class_Cd]],T_NPI_REF[Code],0))</f>
        <v>Obstetrics &amp; Gynecology</v>
      </c>
      <c r="J2420">
        <f>INDEX(T_NPI_REF[Specialization],MATCH(T_PROF[[#This Row],[npi_prof_class_Cd]],T_NPI_REF[Code],0))</f>
        <v>0</v>
      </c>
    </row>
    <row r="2421" spans="1:10" x14ac:dyDescent="0.35">
      <c r="A2421">
        <v>1</v>
      </c>
      <c r="B2421">
        <v>1053488247</v>
      </c>
      <c r="C2421" t="s">
        <v>351</v>
      </c>
      <c r="D2421">
        <v>2020</v>
      </c>
      <c r="E2421">
        <v>2</v>
      </c>
      <c r="F2421">
        <v>2</v>
      </c>
      <c r="G2421">
        <v>2</v>
      </c>
      <c r="H2421">
        <v>3802.8</v>
      </c>
      <c r="I2421" t="str">
        <f>INDEX(T_NPI_REF[Classification],MATCH(T_PROF[[#This Row],[npi_prof_class_Cd]],T_NPI_REF[Code],0))</f>
        <v>Obstetrics &amp; Gynecology</v>
      </c>
      <c r="J2421">
        <f>INDEX(T_NPI_REF[Specialization],MATCH(T_PROF[[#This Row],[npi_prof_class_Cd]],T_NPI_REF[Code],0))</f>
        <v>0</v>
      </c>
    </row>
    <row r="2422" spans="1:10" x14ac:dyDescent="0.35">
      <c r="A2422">
        <v>1</v>
      </c>
      <c r="B2422">
        <v>1073631644</v>
      </c>
      <c r="C2422" t="s">
        <v>393</v>
      </c>
      <c r="D2422">
        <v>2019</v>
      </c>
      <c r="E2422">
        <v>25</v>
      </c>
      <c r="F2422">
        <v>25</v>
      </c>
      <c r="G2422">
        <v>24</v>
      </c>
      <c r="H2422">
        <v>40262.47</v>
      </c>
      <c r="I2422" t="str">
        <f>INDEX(T_NPI_REF[Classification],MATCH(T_PROF[[#This Row],[npi_prof_class_Cd]],T_NPI_REF[Code],0))</f>
        <v>Neurological Surgery</v>
      </c>
      <c r="J2422">
        <f>INDEX(T_NPI_REF[Specialization],MATCH(T_PROF[[#This Row],[npi_prof_class_Cd]],T_NPI_REF[Code],0))</f>
        <v>0</v>
      </c>
    </row>
    <row r="2423" spans="1:10" x14ac:dyDescent="0.35">
      <c r="A2423">
        <v>1</v>
      </c>
      <c r="B2423">
        <v>1255439113</v>
      </c>
      <c r="C2423" t="s">
        <v>351</v>
      </c>
      <c r="D2423">
        <v>2021</v>
      </c>
      <c r="E2423">
        <v>1</v>
      </c>
      <c r="F2423">
        <v>1</v>
      </c>
      <c r="G2423">
        <v>1</v>
      </c>
      <c r="H2423">
        <v>2009.72</v>
      </c>
      <c r="I2423" t="str">
        <f>INDEX(T_NPI_REF[Classification],MATCH(T_PROF[[#This Row],[npi_prof_class_Cd]],T_NPI_REF[Code],0))</f>
        <v>Obstetrics &amp; Gynecology</v>
      </c>
      <c r="J2423">
        <f>INDEX(T_NPI_REF[Specialization],MATCH(T_PROF[[#This Row],[npi_prof_class_Cd]],T_NPI_REF[Code],0))</f>
        <v>0</v>
      </c>
    </row>
    <row r="2424" spans="1:10" x14ac:dyDescent="0.35">
      <c r="A2424">
        <v>0</v>
      </c>
      <c r="B2424">
        <v>1952368623</v>
      </c>
      <c r="C2424" t="s">
        <v>351</v>
      </c>
      <c r="D2424">
        <v>2020</v>
      </c>
      <c r="E2424">
        <v>2</v>
      </c>
      <c r="F2424">
        <v>2</v>
      </c>
      <c r="G2424">
        <v>2</v>
      </c>
      <c r="H2424">
        <v>1720.75</v>
      </c>
      <c r="I2424" t="str">
        <f>INDEX(T_NPI_REF[Classification],MATCH(T_PROF[[#This Row],[npi_prof_class_Cd]],T_NPI_REF[Code],0))</f>
        <v>Obstetrics &amp; Gynecology</v>
      </c>
      <c r="J2424">
        <f>INDEX(T_NPI_REF[Specialization],MATCH(T_PROF[[#This Row],[npi_prof_class_Cd]],T_NPI_REF[Code],0))</f>
        <v>0</v>
      </c>
    </row>
    <row r="2425" spans="1:10" x14ac:dyDescent="0.35">
      <c r="A2425">
        <v>1</v>
      </c>
      <c r="B2425">
        <v>1013105279</v>
      </c>
      <c r="C2425" t="s">
        <v>351</v>
      </c>
      <c r="D2425">
        <v>2021</v>
      </c>
      <c r="E2425">
        <v>29</v>
      </c>
      <c r="F2425">
        <v>29</v>
      </c>
      <c r="G2425">
        <v>29</v>
      </c>
      <c r="H2425">
        <v>97526.78</v>
      </c>
      <c r="I2425" t="str">
        <f>INDEX(T_NPI_REF[Classification],MATCH(T_PROF[[#This Row],[npi_prof_class_Cd]],T_NPI_REF[Code],0))</f>
        <v>Obstetrics &amp; Gynecology</v>
      </c>
      <c r="J2425">
        <f>INDEX(T_NPI_REF[Specialization],MATCH(T_PROF[[#This Row],[npi_prof_class_Cd]],T_NPI_REF[Code],0))</f>
        <v>0</v>
      </c>
    </row>
    <row r="2426" spans="1:10" x14ac:dyDescent="0.35">
      <c r="A2426">
        <v>1</v>
      </c>
      <c r="B2426">
        <v>1265473847</v>
      </c>
      <c r="C2426" t="s">
        <v>351</v>
      </c>
      <c r="D2426">
        <v>2019</v>
      </c>
      <c r="E2426">
        <v>2</v>
      </c>
      <c r="F2426">
        <v>2</v>
      </c>
      <c r="G2426">
        <v>2</v>
      </c>
      <c r="H2426">
        <v>0</v>
      </c>
      <c r="I2426" t="str">
        <f>INDEX(T_NPI_REF[Classification],MATCH(T_PROF[[#This Row],[npi_prof_class_Cd]],T_NPI_REF[Code],0))</f>
        <v>Obstetrics &amp; Gynecology</v>
      </c>
      <c r="J2426">
        <f>INDEX(T_NPI_REF[Specialization],MATCH(T_PROF[[#This Row],[npi_prof_class_Cd]],T_NPI_REF[Code],0))</f>
        <v>0</v>
      </c>
    </row>
    <row r="2427" spans="1:10" x14ac:dyDescent="0.35">
      <c r="A2427">
        <v>0</v>
      </c>
      <c r="B2427">
        <v>1568602209</v>
      </c>
      <c r="C2427" t="s">
        <v>351</v>
      </c>
      <c r="D2427">
        <v>2019</v>
      </c>
      <c r="E2427">
        <v>5</v>
      </c>
      <c r="F2427">
        <v>5</v>
      </c>
      <c r="G2427">
        <v>5</v>
      </c>
      <c r="H2427">
        <v>5671.31</v>
      </c>
      <c r="I2427" t="str">
        <f>INDEX(T_NPI_REF[Classification],MATCH(T_PROF[[#This Row],[npi_prof_class_Cd]],T_NPI_REF[Code],0))</f>
        <v>Obstetrics &amp; Gynecology</v>
      </c>
      <c r="J2427">
        <f>INDEX(T_NPI_REF[Specialization],MATCH(T_PROF[[#This Row],[npi_prof_class_Cd]],T_NPI_REF[Code],0))</f>
        <v>0</v>
      </c>
    </row>
    <row r="2428" spans="1:10" x14ac:dyDescent="0.35">
      <c r="A2428">
        <v>0</v>
      </c>
      <c r="B2428">
        <v>1497918890</v>
      </c>
      <c r="C2428" t="s">
        <v>351</v>
      </c>
      <c r="D2428">
        <v>2019</v>
      </c>
      <c r="E2428">
        <v>1</v>
      </c>
      <c r="F2428">
        <v>1</v>
      </c>
      <c r="G2428">
        <v>1</v>
      </c>
      <c r="H2428">
        <v>493.57</v>
      </c>
      <c r="I2428" t="str">
        <f>INDEX(T_NPI_REF[Classification],MATCH(T_PROF[[#This Row],[npi_prof_class_Cd]],T_NPI_REF[Code],0))</f>
        <v>Obstetrics &amp; Gynecology</v>
      </c>
      <c r="J2428">
        <f>INDEX(T_NPI_REF[Specialization],MATCH(T_PROF[[#This Row],[npi_prof_class_Cd]],T_NPI_REF[Code],0))</f>
        <v>0</v>
      </c>
    </row>
    <row r="2429" spans="1:10" x14ac:dyDescent="0.35">
      <c r="A2429">
        <v>1</v>
      </c>
      <c r="B2429">
        <v>1114959327</v>
      </c>
      <c r="C2429" t="s">
        <v>353</v>
      </c>
      <c r="D2429">
        <v>2021</v>
      </c>
      <c r="E2429">
        <v>2</v>
      </c>
      <c r="F2429">
        <v>2</v>
      </c>
      <c r="G2429">
        <v>2</v>
      </c>
      <c r="H2429">
        <v>3549.34</v>
      </c>
      <c r="I2429" t="str">
        <f>INDEX(T_NPI_REF[Classification],MATCH(T_PROF[[#This Row],[npi_prof_class_Cd]],T_NPI_REF[Code],0))</f>
        <v>General Acute Care Hospital</v>
      </c>
      <c r="J2429">
        <f>INDEX(T_NPI_REF[Specialization],MATCH(T_PROF[[#This Row],[npi_prof_class_Cd]],T_NPI_REF[Code],0))</f>
        <v>0</v>
      </c>
    </row>
    <row r="2430" spans="1:10" x14ac:dyDescent="0.35">
      <c r="A2430">
        <v>1</v>
      </c>
      <c r="B2430">
        <v>1427007046</v>
      </c>
      <c r="C2430" t="s">
        <v>353</v>
      </c>
      <c r="D2430">
        <v>2021</v>
      </c>
      <c r="E2430">
        <v>1</v>
      </c>
      <c r="F2430">
        <v>1</v>
      </c>
      <c r="G2430">
        <v>1</v>
      </c>
      <c r="H2430">
        <v>1720.75</v>
      </c>
      <c r="I2430" t="str">
        <f>INDEX(T_NPI_REF[Classification],MATCH(T_PROF[[#This Row],[npi_prof_class_Cd]],T_NPI_REF[Code],0))</f>
        <v>General Acute Care Hospital</v>
      </c>
      <c r="J2430">
        <f>INDEX(T_NPI_REF[Specialization],MATCH(T_PROF[[#This Row],[npi_prof_class_Cd]],T_NPI_REF[Code],0))</f>
        <v>0</v>
      </c>
    </row>
    <row r="2431" spans="1:10" x14ac:dyDescent="0.35">
      <c r="A2431">
        <v>0</v>
      </c>
      <c r="B2431">
        <v>1699733071</v>
      </c>
      <c r="C2431" t="s">
        <v>351</v>
      </c>
      <c r="D2431">
        <v>2019</v>
      </c>
      <c r="E2431">
        <v>3</v>
      </c>
      <c r="F2431">
        <v>3</v>
      </c>
      <c r="G2431">
        <v>3</v>
      </c>
      <c r="H2431">
        <v>5162.25</v>
      </c>
      <c r="I2431" t="str">
        <f>INDEX(T_NPI_REF[Classification],MATCH(T_PROF[[#This Row],[npi_prof_class_Cd]],T_NPI_REF[Code],0))</f>
        <v>Obstetrics &amp; Gynecology</v>
      </c>
      <c r="J2431">
        <f>INDEX(T_NPI_REF[Specialization],MATCH(T_PROF[[#This Row],[npi_prof_class_Cd]],T_NPI_REF[Code],0))</f>
        <v>0</v>
      </c>
    </row>
    <row r="2432" spans="1:10" x14ac:dyDescent="0.35">
      <c r="A2432">
        <v>1</v>
      </c>
      <c r="B2432">
        <v>1780689463</v>
      </c>
      <c r="C2432" t="s">
        <v>353</v>
      </c>
      <c r="D2432">
        <v>2021</v>
      </c>
      <c r="E2432">
        <v>1</v>
      </c>
      <c r="F2432">
        <v>1</v>
      </c>
      <c r="G2432">
        <v>1</v>
      </c>
      <c r="H2432">
        <v>1720.75</v>
      </c>
      <c r="I2432" t="str">
        <f>INDEX(T_NPI_REF[Classification],MATCH(T_PROF[[#This Row],[npi_prof_class_Cd]],T_NPI_REF[Code],0))</f>
        <v>General Acute Care Hospital</v>
      </c>
      <c r="J2432">
        <f>INDEX(T_NPI_REF[Specialization],MATCH(T_PROF[[#This Row],[npi_prof_class_Cd]],T_NPI_REF[Code],0))</f>
        <v>0</v>
      </c>
    </row>
    <row r="2433" spans="1:10" x14ac:dyDescent="0.35">
      <c r="A2433">
        <v>0</v>
      </c>
      <c r="B2433">
        <v>1821047010</v>
      </c>
      <c r="C2433" t="s">
        <v>351</v>
      </c>
      <c r="D2433">
        <v>2019</v>
      </c>
      <c r="E2433">
        <v>1</v>
      </c>
      <c r="F2433">
        <v>1</v>
      </c>
      <c r="G2433">
        <v>1</v>
      </c>
      <c r="H2433">
        <v>1720.75</v>
      </c>
      <c r="I2433" t="str">
        <f>INDEX(T_NPI_REF[Classification],MATCH(T_PROF[[#This Row],[npi_prof_class_Cd]],T_NPI_REF[Code],0))</f>
        <v>Obstetrics &amp; Gynecology</v>
      </c>
      <c r="J2433">
        <f>INDEX(T_NPI_REF[Specialization],MATCH(T_PROF[[#This Row],[npi_prof_class_Cd]],T_NPI_REF[Code],0))</f>
        <v>0</v>
      </c>
    </row>
    <row r="2434" spans="1:10" x14ac:dyDescent="0.35">
      <c r="A2434">
        <v>1</v>
      </c>
      <c r="B2434">
        <v>1477932275</v>
      </c>
      <c r="C2434" t="s">
        <v>366</v>
      </c>
      <c r="D2434">
        <v>2020</v>
      </c>
      <c r="E2434">
        <v>1</v>
      </c>
      <c r="F2434">
        <v>1</v>
      </c>
      <c r="G2434">
        <v>1</v>
      </c>
      <c r="H2434">
        <v>3473.5</v>
      </c>
      <c r="I2434" t="str">
        <f>INDEX(T_NPI_REF[Classification],MATCH(T_PROF[[#This Row],[npi_prof_class_Cd]],T_NPI_REF[Code],0))</f>
        <v>Internal Medicine</v>
      </c>
      <c r="J2434">
        <f>INDEX(T_NPI_REF[Specialization],MATCH(T_PROF[[#This Row],[npi_prof_class_Cd]],T_NPI_REF[Code],0))</f>
        <v>0</v>
      </c>
    </row>
    <row r="2435" spans="1:10" x14ac:dyDescent="0.35">
      <c r="A2435">
        <v>1</v>
      </c>
      <c r="B2435">
        <v>1326041286</v>
      </c>
      <c r="C2435" t="s">
        <v>351</v>
      </c>
      <c r="D2435">
        <v>2020</v>
      </c>
      <c r="E2435">
        <v>45</v>
      </c>
      <c r="F2435">
        <v>45</v>
      </c>
      <c r="G2435">
        <v>45</v>
      </c>
      <c r="H2435">
        <v>90725.91</v>
      </c>
      <c r="I2435" t="str">
        <f>INDEX(T_NPI_REF[Classification],MATCH(T_PROF[[#This Row],[npi_prof_class_Cd]],T_NPI_REF[Code],0))</f>
        <v>Obstetrics &amp; Gynecology</v>
      </c>
      <c r="J2435">
        <f>INDEX(T_NPI_REF[Specialization],MATCH(T_PROF[[#This Row],[npi_prof_class_Cd]],T_NPI_REF[Code],0))</f>
        <v>0</v>
      </c>
    </row>
    <row r="2436" spans="1:10" x14ac:dyDescent="0.35">
      <c r="A2436">
        <v>0</v>
      </c>
      <c r="B2436">
        <v>1568431369</v>
      </c>
      <c r="C2436" t="s">
        <v>351</v>
      </c>
      <c r="D2436">
        <v>2020</v>
      </c>
      <c r="E2436">
        <v>2</v>
      </c>
      <c r="F2436">
        <v>2</v>
      </c>
      <c r="G2436">
        <v>2</v>
      </c>
      <c r="H2436">
        <v>1720.75</v>
      </c>
      <c r="I2436" t="str">
        <f>INDEX(T_NPI_REF[Classification],MATCH(T_PROF[[#This Row],[npi_prof_class_Cd]],T_NPI_REF[Code],0))</f>
        <v>Obstetrics &amp; Gynecology</v>
      </c>
      <c r="J2436">
        <f>INDEX(T_NPI_REF[Specialization],MATCH(T_PROF[[#This Row],[npi_prof_class_Cd]],T_NPI_REF[Code],0))</f>
        <v>0</v>
      </c>
    </row>
    <row r="2437" spans="1:10" x14ac:dyDescent="0.35">
      <c r="A2437">
        <v>1</v>
      </c>
      <c r="B2437">
        <v>1013928159</v>
      </c>
      <c r="C2437" t="s">
        <v>383</v>
      </c>
      <c r="D2437">
        <v>2020</v>
      </c>
      <c r="E2437">
        <v>118</v>
      </c>
      <c r="F2437">
        <v>118</v>
      </c>
      <c r="G2437">
        <v>118</v>
      </c>
      <c r="H2437">
        <v>247364.3</v>
      </c>
      <c r="I2437" t="str">
        <f>INDEX(T_NPI_REF[Classification],MATCH(T_PROF[[#This Row],[npi_prof_class_Cd]],T_NPI_REF[Code],0))</f>
        <v>Clinic/Center</v>
      </c>
      <c r="J2437" t="str">
        <f>INDEX(T_NPI_REF[Specialization],MATCH(T_PROF[[#This Row],[npi_prof_class_Cd]],T_NPI_REF[Code],0))</f>
        <v>Primary Care</v>
      </c>
    </row>
    <row r="2438" spans="1:10" x14ac:dyDescent="0.35">
      <c r="A2438">
        <v>1</v>
      </c>
      <c r="B2438">
        <v>1972944080</v>
      </c>
      <c r="C2438" t="s">
        <v>363</v>
      </c>
      <c r="D2438">
        <v>2019</v>
      </c>
      <c r="E2438">
        <v>238</v>
      </c>
      <c r="F2438">
        <v>238</v>
      </c>
      <c r="G2438">
        <v>238</v>
      </c>
      <c r="H2438">
        <v>324788.13</v>
      </c>
      <c r="I2438" t="str">
        <f>INDEX(T_NPI_REF[Classification],MATCH(T_PROF[[#This Row],[npi_prof_class_Cd]],T_NPI_REF[Code],0))</f>
        <v>Clinic/Center</v>
      </c>
      <c r="J2438" t="str">
        <f>INDEX(T_NPI_REF[Specialization],MATCH(T_PROF[[#This Row],[npi_prof_class_Cd]],T_NPI_REF[Code],0))</f>
        <v>Federally Qualified Health Center (FQHC)</v>
      </c>
    </row>
    <row r="2439" spans="1:10" x14ac:dyDescent="0.35">
      <c r="A2439">
        <v>0</v>
      </c>
      <c r="B2439">
        <v>1699906065</v>
      </c>
      <c r="C2439" t="s">
        <v>357</v>
      </c>
      <c r="D2439">
        <v>2021</v>
      </c>
      <c r="E2439">
        <v>2</v>
      </c>
      <c r="F2439">
        <v>2</v>
      </c>
      <c r="G2439">
        <v>2</v>
      </c>
      <c r="H2439">
        <v>2067.1999999999998</v>
      </c>
      <c r="I2439" t="str">
        <f>INDEX(T_NPI_REF[Classification],MATCH(T_PROF[[#This Row],[npi_prof_class_Cd]],T_NPI_REF[Code],0))</f>
        <v>Advanced Practice Midwife</v>
      </c>
      <c r="J2439">
        <f>INDEX(T_NPI_REF[Specialization],MATCH(T_PROF[[#This Row],[npi_prof_class_Cd]],T_NPI_REF[Code],0))</f>
        <v>0</v>
      </c>
    </row>
    <row r="2440" spans="1:10" x14ac:dyDescent="0.35">
      <c r="A2440">
        <v>0</v>
      </c>
      <c r="B2440">
        <v>1588648844</v>
      </c>
      <c r="C2440" t="s">
        <v>351</v>
      </c>
      <c r="D2440">
        <v>2020</v>
      </c>
      <c r="E2440">
        <v>4</v>
      </c>
      <c r="F2440">
        <v>4</v>
      </c>
      <c r="G2440">
        <v>4</v>
      </c>
      <c r="H2440">
        <v>2250.5700000000002</v>
      </c>
      <c r="I2440" t="str">
        <f>INDEX(T_NPI_REF[Classification],MATCH(T_PROF[[#This Row],[npi_prof_class_Cd]],T_NPI_REF[Code],0))</f>
        <v>Obstetrics &amp; Gynecology</v>
      </c>
      <c r="J2440">
        <f>INDEX(T_NPI_REF[Specialization],MATCH(T_PROF[[#This Row],[npi_prof_class_Cd]],T_NPI_REF[Code],0))</f>
        <v>0</v>
      </c>
    </row>
    <row r="2441" spans="1:10" x14ac:dyDescent="0.35">
      <c r="A2441">
        <v>1</v>
      </c>
      <c r="B2441">
        <v>1871531467</v>
      </c>
      <c r="C2441" t="s">
        <v>352</v>
      </c>
      <c r="D2441">
        <v>2021</v>
      </c>
      <c r="E2441">
        <v>1</v>
      </c>
      <c r="F2441">
        <v>1</v>
      </c>
      <c r="G2441">
        <v>1</v>
      </c>
      <c r="H2441">
        <v>1720.75</v>
      </c>
      <c r="I2441" t="str">
        <f>INDEX(T_NPI_REF[Classification],MATCH(T_PROF[[#This Row],[npi_prof_class_Cd]],T_NPI_REF[Code],0))</f>
        <v>Specialist</v>
      </c>
      <c r="J2441">
        <f>INDEX(T_NPI_REF[Specialization],MATCH(T_PROF[[#This Row],[npi_prof_class_Cd]],T_NPI_REF[Code],0))</f>
        <v>0</v>
      </c>
    </row>
    <row r="2442" spans="1:10" x14ac:dyDescent="0.35">
      <c r="A2442">
        <v>1</v>
      </c>
      <c r="B2442">
        <v>1093701229</v>
      </c>
      <c r="C2442" t="s">
        <v>342</v>
      </c>
      <c r="D2442">
        <v>2020</v>
      </c>
      <c r="E2442">
        <v>1</v>
      </c>
      <c r="F2442">
        <v>1</v>
      </c>
      <c r="G2442">
        <v>1</v>
      </c>
      <c r="H2442">
        <v>0</v>
      </c>
      <c r="I2442" t="e">
        <f>INDEX(T_NPI_REF[Classification],MATCH(T_PROF[[#This Row],[npi_prof_class_Cd]],T_NPI_REF[Code],0))</f>
        <v>#N/A</v>
      </c>
      <c r="J2442" t="e">
        <f>INDEX(T_NPI_REF[Specialization],MATCH(T_PROF[[#This Row],[npi_prof_class_Cd]],T_NPI_REF[Code],0))</f>
        <v>#N/A</v>
      </c>
    </row>
    <row r="2443" spans="1:10" x14ac:dyDescent="0.35">
      <c r="A2443">
        <v>1</v>
      </c>
      <c r="B2443">
        <v>1881789014</v>
      </c>
      <c r="C2443" t="s">
        <v>351</v>
      </c>
      <c r="D2443">
        <v>2019</v>
      </c>
      <c r="E2443">
        <v>211</v>
      </c>
      <c r="F2443">
        <v>211</v>
      </c>
      <c r="G2443">
        <v>211</v>
      </c>
      <c r="H2443">
        <v>334909.49</v>
      </c>
      <c r="I2443" t="str">
        <f>INDEX(T_NPI_REF[Classification],MATCH(T_PROF[[#This Row],[npi_prof_class_Cd]],T_NPI_REF[Code],0))</f>
        <v>Obstetrics &amp; Gynecology</v>
      </c>
      <c r="J2443">
        <f>INDEX(T_NPI_REF[Specialization],MATCH(T_PROF[[#This Row],[npi_prof_class_Cd]],T_NPI_REF[Code],0))</f>
        <v>0</v>
      </c>
    </row>
    <row r="2444" spans="1:10" x14ac:dyDescent="0.35">
      <c r="A2444">
        <v>1</v>
      </c>
      <c r="B2444">
        <v>1962455279</v>
      </c>
      <c r="C2444" t="s">
        <v>351</v>
      </c>
      <c r="D2444">
        <v>2021</v>
      </c>
      <c r="E2444">
        <v>97</v>
      </c>
      <c r="F2444">
        <v>97</v>
      </c>
      <c r="G2444">
        <v>97</v>
      </c>
      <c r="H2444">
        <v>215837.48</v>
      </c>
      <c r="I2444" t="str">
        <f>INDEX(T_NPI_REF[Classification],MATCH(T_PROF[[#This Row],[npi_prof_class_Cd]],T_NPI_REF[Code],0))</f>
        <v>Obstetrics &amp; Gynecology</v>
      </c>
      <c r="J2444">
        <f>INDEX(T_NPI_REF[Specialization],MATCH(T_PROF[[#This Row],[npi_prof_class_Cd]],T_NPI_REF[Code],0))</f>
        <v>0</v>
      </c>
    </row>
    <row r="2445" spans="1:10" x14ac:dyDescent="0.35">
      <c r="A2445">
        <v>0</v>
      </c>
      <c r="B2445">
        <v>1891227757</v>
      </c>
      <c r="C2445" t="s">
        <v>357</v>
      </c>
      <c r="D2445">
        <v>2019</v>
      </c>
      <c r="E2445">
        <v>1</v>
      </c>
      <c r="F2445">
        <v>1</v>
      </c>
      <c r="G2445">
        <v>1</v>
      </c>
      <c r="H2445">
        <v>1462.64</v>
      </c>
      <c r="I2445" t="str">
        <f>INDEX(T_NPI_REF[Classification],MATCH(T_PROF[[#This Row],[npi_prof_class_Cd]],T_NPI_REF[Code],0))</f>
        <v>Advanced Practice Midwife</v>
      </c>
      <c r="J2445">
        <f>INDEX(T_NPI_REF[Specialization],MATCH(T_PROF[[#This Row],[npi_prof_class_Cd]],T_NPI_REF[Code],0))</f>
        <v>0</v>
      </c>
    </row>
    <row r="2446" spans="1:10" x14ac:dyDescent="0.35">
      <c r="A2446">
        <v>0</v>
      </c>
      <c r="B2446">
        <v>1114313517</v>
      </c>
      <c r="C2446" t="s">
        <v>351</v>
      </c>
      <c r="D2446">
        <v>2021</v>
      </c>
      <c r="E2446">
        <v>1</v>
      </c>
      <c r="F2446">
        <v>1</v>
      </c>
      <c r="G2446">
        <v>1</v>
      </c>
      <c r="H2446">
        <v>0</v>
      </c>
      <c r="I2446" t="str">
        <f>INDEX(T_NPI_REF[Classification],MATCH(T_PROF[[#This Row],[npi_prof_class_Cd]],T_NPI_REF[Code],0))</f>
        <v>Obstetrics &amp; Gynecology</v>
      </c>
      <c r="J2446">
        <f>INDEX(T_NPI_REF[Specialization],MATCH(T_PROF[[#This Row],[npi_prof_class_Cd]],T_NPI_REF[Code],0))</f>
        <v>0</v>
      </c>
    </row>
    <row r="2447" spans="1:10" x14ac:dyDescent="0.35">
      <c r="A2447">
        <v>1</v>
      </c>
      <c r="B2447">
        <v>1821093402</v>
      </c>
      <c r="C2447" t="s">
        <v>353</v>
      </c>
      <c r="D2447">
        <v>2019</v>
      </c>
      <c r="E2447">
        <v>95</v>
      </c>
      <c r="F2447">
        <v>95</v>
      </c>
      <c r="G2447">
        <v>95</v>
      </c>
      <c r="H2447">
        <v>225633.29</v>
      </c>
      <c r="I2447" t="str">
        <f>INDEX(T_NPI_REF[Classification],MATCH(T_PROF[[#This Row],[npi_prof_class_Cd]],T_NPI_REF[Code],0))</f>
        <v>General Acute Care Hospital</v>
      </c>
      <c r="J2447">
        <f>INDEX(T_NPI_REF[Specialization],MATCH(T_PROF[[#This Row],[npi_prof_class_Cd]],T_NPI_REF[Code],0))</f>
        <v>0</v>
      </c>
    </row>
    <row r="2448" spans="1:10" x14ac:dyDescent="0.35">
      <c r="A2448">
        <v>1</v>
      </c>
      <c r="B2448">
        <v>1104946011</v>
      </c>
      <c r="C2448" t="s">
        <v>357</v>
      </c>
      <c r="D2448">
        <v>2021</v>
      </c>
      <c r="E2448">
        <v>24</v>
      </c>
      <c r="F2448">
        <v>24</v>
      </c>
      <c r="G2448">
        <v>24</v>
      </c>
      <c r="H2448">
        <v>74815.350000000006</v>
      </c>
      <c r="I2448" t="str">
        <f>INDEX(T_NPI_REF[Classification],MATCH(T_PROF[[#This Row],[npi_prof_class_Cd]],T_NPI_REF[Code],0))</f>
        <v>Advanced Practice Midwife</v>
      </c>
      <c r="J2448">
        <f>INDEX(T_NPI_REF[Specialization],MATCH(T_PROF[[#This Row],[npi_prof_class_Cd]],T_NPI_REF[Code],0))</f>
        <v>0</v>
      </c>
    </row>
    <row r="2449" spans="1:10" x14ac:dyDescent="0.35">
      <c r="A2449">
        <v>0</v>
      </c>
      <c r="B2449">
        <v>1629014410</v>
      </c>
      <c r="C2449" t="s">
        <v>357</v>
      </c>
      <c r="D2449">
        <v>2021</v>
      </c>
      <c r="E2449">
        <v>1</v>
      </c>
      <c r="F2449">
        <v>1</v>
      </c>
      <c r="G2449">
        <v>1</v>
      </c>
      <c r="H2449">
        <v>0</v>
      </c>
      <c r="I2449" t="str">
        <f>INDEX(T_NPI_REF[Classification],MATCH(T_PROF[[#This Row],[npi_prof_class_Cd]],T_NPI_REF[Code],0))</f>
        <v>Advanced Practice Midwife</v>
      </c>
      <c r="J2449">
        <f>INDEX(T_NPI_REF[Specialization],MATCH(T_PROF[[#This Row],[npi_prof_class_Cd]],T_NPI_REF[Code],0))</f>
        <v>0</v>
      </c>
    </row>
    <row r="2450" spans="1:10" x14ac:dyDescent="0.35">
      <c r="A2450">
        <v>0</v>
      </c>
      <c r="B2450">
        <v>1649386715</v>
      </c>
      <c r="C2450" t="s">
        <v>351</v>
      </c>
      <c r="D2450">
        <v>2020</v>
      </c>
      <c r="E2450">
        <v>2</v>
      </c>
      <c r="F2450">
        <v>2</v>
      </c>
      <c r="G2450">
        <v>2</v>
      </c>
      <c r="H2450">
        <v>2310.23</v>
      </c>
      <c r="I2450" t="str">
        <f>INDEX(T_NPI_REF[Classification],MATCH(T_PROF[[#This Row],[npi_prof_class_Cd]],T_NPI_REF[Code],0))</f>
        <v>Obstetrics &amp; Gynecology</v>
      </c>
      <c r="J2450">
        <f>INDEX(T_NPI_REF[Specialization],MATCH(T_PROF[[#This Row],[npi_prof_class_Cd]],T_NPI_REF[Code],0))</f>
        <v>0</v>
      </c>
    </row>
    <row r="2451" spans="1:10" x14ac:dyDescent="0.35">
      <c r="A2451">
        <v>0</v>
      </c>
      <c r="B2451">
        <v>1588920235</v>
      </c>
      <c r="C2451" t="s">
        <v>351</v>
      </c>
      <c r="D2451">
        <v>2020</v>
      </c>
      <c r="E2451">
        <v>1</v>
      </c>
      <c r="F2451">
        <v>1</v>
      </c>
      <c r="G2451">
        <v>1</v>
      </c>
      <c r="H2451">
        <v>154.86000000000001</v>
      </c>
      <c r="I2451" t="str">
        <f>INDEX(T_NPI_REF[Classification],MATCH(T_PROF[[#This Row],[npi_prof_class_Cd]],T_NPI_REF[Code],0))</f>
        <v>Obstetrics &amp; Gynecology</v>
      </c>
      <c r="J2451">
        <f>INDEX(T_NPI_REF[Specialization],MATCH(T_PROF[[#This Row],[npi_prof_class_Cd]],T_NPI_REF[Code],0))</f>
        <v>0</v>
      </c>
    </row>
    <row r="2452" spans="1:10" x14ac:dyDescent="0.35">
      <c r="A2452">
        <v>1</v>
      </c>
      <c r="B2452">
        <v>1821372004</v>
      </c>
      <c r="C2452" t="s">
        <v>351</v>
      </c>
      <c r="D2452">
        <v>2020</v>
      </c>
      <c r="E2452">
        <v>2</v>
      </c>
      <c r="F2452">
        <v>2</v>
      </c>
      <c r="G2452">
        <v>2</v>
      </c>
      <c r="H2452">
        <v>7000</v>
      </c>
      <c r="I2452" t="str">
        <f>INDEX(T_NPI_REF[Classification],MATCH(T_PROF[[#This Row],[npi_prof_class_Cd]],T_NPI_REF[Code],0))</f>
        <v>Obstetrics &amp; Gynecology</v>
      </c>
      <c r="J2452">
        <f>INDEX(T_NPI_REF[Specialization],MATCH(T_PROF[[#This Row],[npi_prof_class_Cd]],T_NPI_REF[Code],0))</f>
        <v>0</v>
      </c>
    </row>
    <row r="2453" spans="1:10" x14ac:dyDescent="0.35">
      <c r="A2453">
        <v>0</v>
      </c>
      <c r="B2453">
        <v>1487781076</v>
      </c>
      <c r="C2453" t="s">
        <v>367</v>
      </c>
      <c r="D2453">
        <v>2019</v>
      </c>
      <c r="E2453">
        <v>2</v>
      </c>
      <c r="F2453">
        <v>2</v>
      </c>
      <c r="G2453">
        <v>2</v>
      </c>
      <c r="H2453">
        <v>2925.28</v>
      </c>
      <c r="I2453" t="str">
        <f>INDEX(T_NPI_REF[Classification],MATCH(T_PROF[[#This Row],[npi_prof_class_Cd]],T_NPI_REF[Code],0))</f>
        <v>Midwife</v>
      </c>
      <c r="J2453">
        <f>INDEX(T_NPI_REF[Specialization],MATCH(T_PROF[[#This Row],[npi_prof_class_Cd]],T_NPI_REF[Code],0))</f>
        <v>0</v>
      </c>
    </row>
    <row r="2454" spans="1:10" x14ac:dyDescent="0.35">
      <c r="A2454">
        <v>1</v>
      </c>
      <c r="B2454">
        <v>1104946011</v>
      </c>
      <c r="C2454" t="s">
        <v>357</v>
      </c>
      <c r="D2454">
        <v>2020</v>
      </c>
      <c r="E2454">
        <v>12</v>
      </c>
      <c r="F2454">
        <v>12</v>
      </c>
      <c r="G2454">
        <v>12</v>
      </c>
      <c r="H2454">
        <v>33607.33</v>
      </c>
      <c r="I2454" t="str">
        <f>INDEX(T_NPI_REF[Classification],MATCH(T_PROF[[#This Row],[npi_prof_class_Cd]],T_NPI_REF[Code],0))</f>
        <v>Advanced Practice Midwife</v>
      </c>
      <c r="J2454">
        <f>INDEX(T_NPI_REF[Specialization],MATCH(T_PROF[[#This Row],[npi_prof_class_Cd]],T_NPI_REF[Code],0))</f>
        <v>0</v>
      </c>
    </row>
    <row r="2455" spans="1:10" x14ac:dyDescent="0.35">
      <c r="A2455">
        <v>0</v>
      </c>
      <c r="B2455">
        <v>1013906403</v>
      </c>
      <c r="C2455" t="s">
        <v>351</v>
      </c>
      <c r="D2455">
        <v>2019</v>
      </c>
      <c r="E2455">
        <v>5</v>
      </c>
      <c r="F2455">
        <v>5</v>
      </c>
      <c r="G2455">
        <v>5</v>
      </c>
      <c r="H2455">
        <v>2711.32</v>
      </c>
      <c r="I2455" t="str">
        <f>INDEX(T_NPI_REF[Classification],MATCH(T_PROF[[#This Row],[npi_prof_class_Cd]],T_NPI_REF[Code],0))</f>
        <v>Obstetrics &amp; Gynecology</v>
      </c>
      <c r="J2455">
        <f>INDEX(T_NPI_REF[Specialization],MATCH(T_PROF[[#This Row],[npi_prof_class_Cd]],T_NPI_REF[Code],0))</f>
        <v>0</v>
      </c>
    </row>
    <row r="2456" spans="1:10" x14ac:dyDescent="0.35">
      <c r="A2456">
        <v>1</v>
      </c>
      <c r="B2456">
        <v>1437114709</v>
      </c>
      <c r="C2456" t="s">
        <v>357</v>
      </c>
      <c r="D2456">
        <v>2019</v>
      </c>
      <c r="E2456">
        <v>1</v>
      </c>
      <c r="F2456">
        <v>1</v>
      </c>
      <c r="G2456">
        <v>1</v>
      </c>
      <c r="H2456">
        <v>344.15</v>
      </c>
      <c r="I2456" t="str">
        <f>INDEX(T_NPI_REF[Classification],MATCH(T_PROF[[#This Row],[npi_prof_class_Cd]],T_NPI_REF[Code],0))</f>
        <v>Advanced Practice Midwife</v>
      </c>
      <c r="J2456">
        <f>INDEX(T_NPI_REF[Specialization],MATCH(T_PROF[[#This Row],[npi_prof_class_Cd]],T_NPI_REF[Code],0))</f>
        <v>0</v>
      </c>
    </row>
    <row r="2457" spans="1:10" x14ac:dyDescent="0.35">
      <c r="A2457">
        <v>1</v>
      </c>
      <c r="B2457">
        <v>1942475793</v>
      </c>
      <c r="C2457" t="s">
        <v>352</v>
      </c>
      <c r="D2457">
        <v>2021</v>
      </c>
      <c r="E2457">
        <v>67</v>
      </c>
      <c r="F2457">
        <v>67</v>
      </c>
      <c r="G2457">
        <v>66</v>
      </c>
      <c r="H2457">
        <v>158605.41</v>
      </c>
      <c r="I2457" t="str">
        <f>INDEX(T_NPI_REF[Classification],MATCH(T_PROF[[#This Row],[npi_prof_class_Cd]],T_NPI_REF[Code],0))</f>
        <v>Specialist</v>
      </c>
      <c r="J2457">
        <f>INDEX(T_NPI_REF[Specialization],MATCH(T_PROF[[#This Row],[npi_prof_class_Cd]],T_NPI_REF[Code],0))</f>
        <v>0</v>
      </c>
    </row>
    <row r="2458" spans="1:10" x14ac:dyDescent="0.35">
      <c r="A2458">
        <v>0</v>
      </c>
      <c r="B2458">
        <v>1033177266</v>
      </c>
      <c r="C2458" t="s">
        <v>351</v>
      </c>
      <c r="D2458">
        <v>2019</v>
      </c>
      <c r="E2458">
        <v>1</v>
      </c>
      <c r="F2458">
        <v>1</v>
      </c>
      <c r="G2458">
        <v>1</v>
      </c>
      <c r="H2458">
        <v>0</v>
      </c>
      <c r="I2458" t="str">
        <f>INDEX(T_NPI_REF[Classification],MATCH(T_PROF[[#This Row],[npi_prof_class_Cd]],T_NPI_REF[Code],0))</f>
        <v>Obstetrics &amp; Gynecology</v>
      </c>
      <c r="J2458">
        <f>INDEX(T_NPI_REF[Specialization],MATCH(T_PROF[[#This Row],[npi_prof_class_Cd]],T_NPI_REF[Code],0))</f>
        <v>0</v>
      </c>
    </row>
    <row r="2459" spans="1:10" x14ac:dyDescent="0.35">
      <c r="A2459">
        <v>0</v>
      </c>
      <c r="B2459">
        <v>1669454492</v>
      </c>
      <c r="C2459" t="s">
        <v>351</v>
      </c>
      <c r="D2459">
        <v>2021</v>
      </c>
      <c r="E2459">
        <v>1</v>
      </c>
      <c r="F2459">
        <v>1</v>
      </c>
      <c r="G2459">
        <v>1</v>
      </c>
      <c r="H2459">
        <v>1720.75</v>
      </c>
      <c r="I2459" t="str">
        <f>INDEX(T_NPI_REF[Classification],MATCH(T_PROF[[#This Row],[npi_prof_class_Cd]],T_NPI_REF[Code],0))</f>
        <v>Obstetrics &amp; Gynecology</v>
      </c>
      <c r="J2459">
        <f>INDEX(T_NPI_REF[Specialization],MATCH(T_PROF[[#This Row],[npi_prof_class_Cd]],T_NPI_REF[Code],0))</f>
        <v>0</v>
      </c>
    </row>
    <row r="2460" spans="1:10" x14ac:dyDescent="0.35">
      <c r="A2460">
        <v>1</v>
      </c>
      <c r="B2460">
        <v>1194986174</v>
      </c>
      <c r="C2460" t="s">
        <v>351</v>
      </c>
      <c r="D2460">
        <v>2019</v>
      </c>
      <c r="E2460">
        <v>1</v>
      </c>
      <c r="F2460">
        <v>1</v>
      </c>
      <c r="G2460">
        <v>1</v>
      </c>
      <c r="H2460">
        <v>2123.9</v>
      </c>
      <c r="I2460" t="str">
        <f>INDEX(T_NPI_REF[Classification],MATCH(T_PROF[[#This Row],[npi_prof_class_Cd]],T_NPI_REF[Code],0))</f>
        <v>Obstetrics &amp; Gynecology</v>
      </c>
      <c r="J2460">
        <f>INDEX(T_NPI_REF[Specialization],MATCH(T_PROF[[#This Row],[npi_prof_class_Cd]],T_NPI_REF[Code],0))</f>
        <v>0</v>
      </c>
    </row>
    <row r="2461" spans="1:10" x14ac:dyDescent="0.35">
      <c r="A2461">
        <v>0</v>
      </c>
      <c r="B2461">
        <v>1750794525</v>
      </c>
      <c r="C2461" t="s">
        <v>351</v>
      </c>
      <c r="D2461">
        <v>2019</v>
      </c>
      <c r="E2461">
        <v>2</v>
      </c>
      <c r="F2461">
        <v>2</v>
      </c>
      <c r="G2461">
        <v>2</v>
      </c>
      <c r="H2461">
        <v>783.46</v>
      </c>
      <c r="I2461" t="str">
        <f>INDEX(T_NPI_REF[Classification],MATCH(T_PROF[[#This Row],[npi_prof_class_Cd]],T_NPI_REF[Code],0))</f>
        <v>Obstetrics &amp; Gynecology</v>
      </c>
      <c r="J2461">
        <f>INDEX(T_NPI_REF[Specialization],MATCH(T_PROF[[#This Row],[npi_prof_class_Cd]],T_NPI_REF[Code],0))</f>
        <v>0</v>
      </c>
    </row>
    <row r="2462" spans="1:10" x14ac:dyDescent="0.35">
      <c r="A2462">
        <v>0</v>
      </c>
      <c r="B2462">
        <v>1932167061</v>
      </c>
      <c r="C2462" t="s">
        <v>356</v>
      </c>
      <c r="D2462">
        <v>2020</v>
      </c>
      <c r="E2462">
        <v>1</v>
      </c>
      <c r="F2462">
        <v>1</v>
      </c>
      <c r="G2462">
        <v>1</v>
      </c>
      <c r="H2462">
        <v>1811.21</v>
      </c>
      <c r="I2462" t="str">
        <f>INDEX(T_NPI_REF[Classification],MATCH(T_PROF[[#This Row],[npi_prof_class_Cd]],T_NPI_REF[Code],0))</f>
        <v>Obstetrics &amp; Gynecology</v>
      </c>
      <c r="J2462" t="str">
        <f>INDEX(T_NPI_REF[Specialization],MATCH(T_PROF[[#This Row],[npi_prof_class_Cd]],T_NPI_REF[Code],0))</f>
        <v>Maternal &amp; Fetal Medicine</v>
      </c>
    </row>
    <row r="2463" spans="1:10" x14ac:dyDescent="0.35">
      <c r="A2463">
        <v>0</v>
      </c>
      <c r="B2463">
        <v>1740600212</v>
      </c>
      <c r="C2463" t="s">
        <v>361</v>
      </c>
      <c r="D2463">
        <v>2019</v>
      </c>
      <c r="E2463">
        <v>2</v>
      </c>
      <c r="F2463">
        <v>2</v>
      </c>
      <c r="G2463">
        <v>2</v>
      </c>
      <c r="H2463">
        <v>3441.5</v>
      </c>
      <c r="I2463" t="str">
        <f>INDEX(T_NPI_REF[Classification],MATCH(T_PROF[[#This Row],[npi_prof_class_Cd]],T_NPI_REF[Code],0))</f>
        <v>Family Medicine</v>
      </c>
      <c r="J2463">
        <f>INDEX(T_NPI_REF[Specialization],MATCH(T_PROF[[#This Row],[npi_prof_class_Cd]],T_NPI_REF[Code],0))</f>
        <v>0</v>
      </c>
    </row>
    <row r="2464" spans="1:10" x14ac:dyDescent="0.35">
      <c r="A2464">
        <v>1</v>
      </c>
      <c r="B2464">
        <v>1952362774</v>
      </c>
      <c r="C2464" t="s">
        <v>351</v>
      </c>
      <c r="D2464">
        <v>2021</v>
      </c>
      <c r="E2464">
        <v>2</v>
      </c>
      <c r="F2464">
        <v>2</v>
      </c>
      <c r="G2464">
        <v>2</v>
      </c>
      <c r="H2464">
        <v>4019.44</v>
      </c>
      <c r="I2464" t="str">
        <f>INDEX(T_NPI_REF[Classification],MATCH(T_PROF[[#This Row],[npi_prof_class_Cd]],T_NPI_REF[Code],0))</f>
        <v>Obstetrics &amp; Gynecology</v>
      </c>
      <c r="J2464">
        <f>INDEX(T_NPI_REF[Specialization],MATCH(T_PROF[[#This Row],[npi_prof_class_Cd]],T_NPI_REF[Code],0))</f>
        <v>0</v>
      </c>
    </row>
    <row r="2465" spans="1:10" x14ac:dyDescent="0.35">
      <c r="A2465">
        <v>0</v>
      </c>
      <c r="B2465">
        <v>1215268685</v>
      </c>
      <c r="C2465" t="s">
        <v>351</v>
      </c>
      <c r="D2465">
        <v>2021</v>
      </c>
      <c r="E2465">
        <v>1</v>
      </c>
      <c r="F2465">
        <v>1</v>
      </c>
      <c r="G2465">
        <v>1</v>
      </c>
      <c r="H2465">
        <v>0</v>
      </c>
      <c r="I2465" t="str">
        <f>INDEX(T_NPI_REF[Classification],MATCH(T_PROF[[#This Row],[npi_prof_class_Cd]],T_NPI_REF[Code],0))</f>
        <v>Obstetrics &amp; Gynecology</v>
      </c>
      <c r="J2465">
        <f>INDEX(T_NPI_REF[Specialization],MATCH(T_PROF[[#This Row],[npi_prof_class_Cd]],T_NPI_REF[Code],0))</f>
        <v>0</v>
      </c>
    </row>
    <row r="2466" spans="1:10" x14ac:dyDescent="0.35">
      <c r="A2466">
        <v>0</v>
      </c>
      <c r="B2466">
        <v>1689919524</v>
      </c>
      <c r="C2466" t="s">
        <v>367</v>
      </c>
      <c r="D2466">
        <v>2020</v>
      </c>
      <c r="E2466">
        <v>1</v>
      </c>
      <c r="F2466">
        <v>1</v>
      </c>
      <c r="G2466">
        <v>1</v>
      </c>
      <c r="H2466">
        <v>1462.64</v>
      </c>
      <c r="I2466" t="str">
        <f>INDEX(T_NPI_REF[Classification],MATCH(T_PROF[[#This Row],[npi_prof_class_Cd]],T_NPI_REF[Code],0))</f>
        <v>Midwife</v>
      </c>
      <c r="J2466">
        <f>INDEX(T_NPI_REF[Specialization],MATCH(T_PROF[[#This Row],[npi_prof_class_Cd]],T_NPI_REF[Code],0))</f>
        <v>0</v>
      </c>
    </row>
    <row r="2467" spans="1:10" x14ac:dyDescent="0.35">
      <c r="A2467">
        <v>1</v>
      </c>
      <c r="B2467">
        <v>1972681484</v>
      </c>
      <c r="C2467" t="s">
        <v>363</v>
      </c>
      <c r="D2467">
        <v>2019</v>
      </c>
      <c r="E2467">
        <v>3</v>
      </c>
      <c r="F2467">
        <v>3</v>
      </c>
      <c r="G2467">
        <v>3</v>
      </c>
      <c r="H2467">
        <v>8085.48</v>
      </c>
      <c r="I2467" t="str">
        <f>INDEX(T_NPI_REF[Classification],MATCH(T_PROF[[#This Row],[npi_prof_class_Cd]],T_NPI_REF[Code],0))</f>
        <v>Clinic/Center</v>
      </c>
      <c r="J2467" t="str">
        <f>INDEX(T_NPI_REF[Specialization],MATCH(T_PROF[[#This Row],[npi_prof_class_Cd]],T_NPI_REF[Code],0))</f>
        <v>Federally Qualified Health Center (FQHC)</v>
      </c>
    </row>
    <row r="2468" spans="1:10" x14ac:dyDescent="0.35">
      <c r="A2468">
        <v>1</v>
      </c>
      <c r="B2468">
        <v>1104808062</v>
      </c>
      <c r="C2468" t="s">
        <v>353</v>
      </c>
      <c r="D2468">
        <v>2020</v>
      </c>
      <c r="E2468">
        <v>6</v>
      </c>
      <c r="F2468">
        <v>6</v>
      </c>
      <c r="G2468">
        <v>6</v>
      </c>
      <c r="H2468">
        <v>17082.900000000001</v>
      </c>
      <c r="I2468" t="str">
        <f>INDEX(T_NPI_REF[Classification],MATCH(T_PROF[[#This Row],[npi_prof_class_Cd]],T_NPI_REF[Code],0))</f>
        <v>General Acute Care Hospital</v>
      </c>
      <c r="J2468">
        <f>INDEX(T_NPI_REF[Specialization],MATCH(T_PROF[[#This Row],[npi_prof_class_Cd]],T_NPI_REF[Code],0))</f>
        <v>0</v>
      </c>
    </row>
    <row r="2469" spans="1:10" x14ac:dyDescent="0.35">
      <c r="A2469">
        <v>1</v>
      </c>
      <c r="B2469">
        <v>1912244351</v>
      </c>
      <c r="C2469" t="s">
        <v>367</v>
      </c>
      <c r="D2469">
        <v>2020</v>
      </c>
      <c r="E2469">
        <v>26</v>
      </c>
      <c r="F2469">
        <v>26</v>
      </c>
      <c r="G2469">
        <v>24</v>
      </c>
      <c r="H2469">
        <v>47921.4</v>
      </c>
      <c r="I2469" t="str">
        <f>INDEX(T_NPI_REF[Classification],MATCH(T_PROF[[#This Row],[npi_prof_class_Cd]],T_NPI_REF[Code],0))</f>
        <v>Midwife</v>
      </c>
      <c r="J2469">
        <f>INDEX(T_NPI_REF[Specialization],MATCH(T_PROF[[#This Row],[npi_prof_class_Cd]],T_NPI_REF[Code],0))</f>
        <v>0</v>
      </c>
    </row>
    <row r="2470" spans="1:10" x14ac:dyDescent="0.35">
      <c r="A2470">
        <v>0</v>
      </c>
      <c r="B2470">
        <v>1528292083</v>
      </c>
      <c r="C2470" t="s">
        <v>351</v>
      </c>
      <c r="D2470">
        <v>2021</v>
      </c>
      <c r="E2470">
        <v>1</v>
      </c>
      <c r="F2470">
        <v>1</v>
      </c>
      <c r="G2470">
        <v>1</v>
      </c>
      <c r="H2470">
        <v>1720.75</v>
      </c>
      <c r="I2470" t="str">
        <f>INDEX(T_NPI_REF[Classification],MATCH(T_PROF[[#This Row],[npi_prof_class_Cd]],T_NPI_REF[Code],0))</f>
        <v>Obstetrics &amp; Gynecology</v>
      </c>
      <c r="J2470">
        <f>INDEX(T_NPI_REF[Specialization],MATCH(T_PROF[[#This Row],[npi_prof_class_Cd]],T_NPI_REF[Code],0))</f>
        <v>0</v>
      </c>
    </row>
    <row r="2471" spans="1:10" x14ac:dyDescent="0.35">
      <c r="A2471">
        <v>1</v>
      </c>
      <c r="B2471">
        <v>1184868929</v>
      </c>
      <c r="C2471" t="s">
        <v>351</v>
      </c>
      <c r="D2471">
        <v>2019</v>
      </c>
      <c r="E2471">
        <v>15</v>
      </c>
      <c r="F2471">
        <v>15</v>
      </c>
      <c r="G2471">
        <v>15</v>
      </c>
      <c r="H2471">
        <v>26266.16</v>
      </c>
      <c r="I2471" t="str">
        <f>INDEX(T_NPI_REF[Classification],MATCH(T_PROF[[#This Row],[npi_prof_class_Cd]],T_NPI_REF[Code],0))</f>
        <v>Obstetrics &amp; Gynecology</v>
      </c>
      <c r="J2471">
        <f>INDEX(T_NPI_REF[Specialization],MATCH(T_PROF[[#This Row],[npi_prof_class_Cd]],T_NPI_REF[Code],0))</f>
        <v>0</v>
      </c>
    </row>
    <row r="2472" spans="1:10" x14ac:dyDescent="0.35">
      <c r="A2472">
        <v>0</v>
      </c>
      <c r="B2472">
        <v>1700856622</v>
      </c>
      <c r="C2472" t="s">
        <v>351</v>
      </c>
      <c r="D2472">
        <v>2019</v>
      </c>
      <c r="E2472">
        <v>1</v>
      </c>
      <c r="F2472">
        <v>1</v>
      </c>
      <c r="G2472">
        <v>1</v>
      </c>
      <c r="H2472">
        <v>1720.75</v>
      </c>
      <c r="I2472" t="str">
        <f>INDEX(T_NPI_REF[Classification],MATCH(T_PROF[[#This Row],[npi_prof_class_Cd]],T_NPI_REF[Code],0))</f>
        <v>Obstetrics &amp; Gynecology</v>
      </c>
      <c r="J2472">
        <f>INDEX(T_NPI_REF[Specialization],MATCH(T_PROF[[#This Row],[npi_prof_class_Cd]],T_NPI_REF[Code],0))</f>
        <v>0</v>
      </c>
    </row>
    <row r="2473" spans="1:10" x14ac:dyDescent="0.35">
      <c r="A2473">
        <v>1</v>
      </c>
      <c r="B2473">
        <v>1831371384</v>
      </c>
      <c r="C2473" t="s">
        <v>351</v>
      </c>
      <c r="D2473">
        <v>2020</v>
      </c>
      <c r="E2473">
        <v>1</v>
      </c>
      <c r="F2473">
        <v>1</v>
      </c>
      <c r="G2473">
        <v>1</v>
      </c>
      <c r="H2473">
        <v>2009.72</v>
      </c>
      <c r="I2473" t="str">
        <f>INDEX(T_NPI_REF[Classification],MATCH(T_PROF[[#This Row],[npi_prof_class_Cd]],T_NPI_REF[Code],0))</f>
        <v>Obstetrics &amp; Gynecology</v>
      </c>
      <c r="J2473">
        <f>INDEX(T_NPI_REF[Specialization],MATCH(T_PROF[[#This Row],[npi_prof_class_Cd]],T_NPI_REF[Code],0))</f>
        <v>0</v>
      </c>
    </row>
    <row r="2474" spans="1:10" x14ac:dyDescent="0.35">
      <c r="A2474">
        <v>0</v>
      </c>
      <c r="B2474">
        <v>1750381174</v>
      </c>
      <c r="C2474" t="s">
        <v>351</v>
      </c>
      <c r="D2474">
        <v>2019</v>
      </c>
      <c r="E2474">
        <v>1</v>
      </c>
      <c r="F2474">
        <v>1</v>
      </c>
      <c r="G2474">
        <v>1</v>
      </c>
      <c r="H2474">
        <v>1720.75</v>
      </c>
      <c r="I2474" t="str">
        <f>INDEX(T_NPI_REF[Classification],MATCH(T_PROF[[#This Row],[npi_prof_class_Cd]],T_NPI_REF[Code],0))</f>
        <v>Obstetrics &amp; Gynecology</v>
      </c>
      <c r="J2474">
        <f>INDEX(T_NPI_REF[Specialization],MATCH(T_PROF[[#This Row],[npi_prof_class_Cd]],T_NPI_REF[Code],0))</f>
        <v>0</v>
      </c>
    </row>
    <row r="2475" spans="1:10" x14ac:dyDescent="0.35">
      <c r="A2475">
        <v>0</v>
      </c>
      <c r="B2475">
        <v>1558387100</v>
      </c>
      <c r="C2475" t="s">
        <v>351</v>
      </c>
      <c r="D2475">
        <v>2019</v>
      </c>
      <c r="E2475">
        <v>2</v>
      </c>
      <c r="F2475">
        <v>2</v>
      </c>
      <c r="G2475">
        <v>2</v>
      </c>
      <c r="H2475">
        <v>1720.75</v>
      </c>
      <c r="I2475" t="str">
        <f>INDEX(T_NPI_REF[Classification],MATCH(T_PROF[[#This Row],[npi_prof_class_Cd]],T_NPI_REF[Code],0))</f>
        <v>Obstetrics &amp; Gynecology</v>
      </c>
      <c r="J2475">
        <f>INDEX(T_NPI_REF[Specialization],MATCH(T_PROF[[#This Row],[npi_prof_class_Cd]],T_NPI_REF[Code],0))</f>
        <v>0</v>
      </c>
    </row>
    <row r="2476" spans="1:10" x14ac:dyDescent="0.35">
      <c r="A2476">
        <v>1</v>
      </c>
      <c r="B2476">
        <v>1962474502</v>
      </c>
      <c r="C2476" t="s">
        <v>351</v>
      </c>
      <c r="D2476">
        <v>2019</v>
      </c>
      <c r="E2476">
        <v>26</v>
      </c>
      <c r="F2476">
        <v>26</v>
      </c>
      <c r="G2476">
        <v>26</v>
      </c>
      <c r="H2476">
        <v>53630.559999999998</v>
      </c>
      <c r="I2476" t="str">
        <f>INDEX(T_NPI_REF[Classification],MATCH(T_PROF[[#This Row],[npi_prof_class_Cd]],T_NPI_REF[Code],0))</f>
        <v>Obstetrics &amp; Gynecology</v>
      </c>
      <c r="J2476">
        <f>INDEX(T_NPI_REF[Specialization],MATCH(T_PROF[[#This Row],[npi_prof_class_Cd]],T_NPI_REF[Code],0))</f>
        <v>0</v>
      </c>
    </row>
    <row r="2477" spans="1:10" x14ac:dyDescent="0.35">
      <c r="A2477">
        <v>1</v>
      </c>
      <c r="B2477">
        <v>1699289488</v>
      </c>
      <c r="C2477" t="s">
        <v>366</v>
      </c>
      <c r="D2477">
        <v>2021</v>
      </c>
      <c r="E2477">
        <v>1</v>
      </c>
      <c r="F2477">
        <v>1</v>
      </c>
      <c r="G2477">
        <v>1</v>
      </c>
      <c r="H2477">
        <v>3181.24</v>
      </c>
      <c r="I2477" t="str">
        <f>INDEX(T_NPI_REF[Classification],MATCH(T_PROF[[#This Row],[npi_prof_class_Cd]],T_NPI_REF[Code],0))</f>
        <v>Internal Medicine</v>
      </c>
      <c r="J2477">
        <f>INDEX(T_NPI_REF[Specialization],MATCH(T_PROF[[#This Row],[npi_prof_class_Cd]],T_NPI_REF[Code],0))</f>
        <v>0</v>
      </c>
    </row>
    <row r="2478" spans="1:10" x14ac:dyDescent="0.35">
      <c r="A2478">
        <v>0</v>
      </c>
      <c r="B2478">
        <v>1174866453</v>
      </c>
      <c r="C2478" t="s">
        <v>351</v>
      </c>
      <c r="D2478">
        <v>2020</v>
      </c>
      <c r="E2478">
        <v>3</v>
      </c>
      <c r="F2478">
        <v>3</v>
      </c>
      <c r="G2478">
        <v>3</v>
      </c>
      <c r="H2478">
        <v>50.47</v>
      </c>
      <c r="I2478" t="str">
        <f>INDEX(T_NPI_REF[Classification],MATCH(T_PROF[[#This Row],[npi_prof_class_Cd]],T_NPI_REF[Code],0))</f>
        <v>Obstetrics &amp; Gynecology</v>
      </c>
      <c r="J2478">
        <f>INDEX(T_NPI_REF[Specialization],MATCH(T_PROF[[#This Row],[npi_prof_class_Cd]],T_NPI_REF[Code],0))</f>
        <v>0</v>
      </c>
    </row>
    <row r="2479" spans="1:10" x14ac:dyDescent="0.35">
      <c r="A2479">
        <v>1</v>
      </c>
      <c r="B2479">
        <v>1447554605</v>
      </c>
      <c r="C2479" t="s">
        <v>351</v>
      </c>
      <c r="D2479">
        <v>2019</v>
      </c>
      <c r="E2479">
        <v>161</v>
      </c>
      <c r="F2479">
        <v>161</v>
      </c>
      <c r="G2479">
        <v>161</v>
      </c>
      <c r="H2479">
        <v>338081.35</v>
      </c>
      <c r="I2479" t="str">
        <f>INDEX(T_NPI_REF[Classification],MATCH(T_PROF[[#This Row],[npi_prof_class_Cd]],T_NPI_REF[Code],0))</f>
        <v>Obstetrics &amp; Gynecology</v>
      </c>
      <c r="J2479">
        <f>INDEX(T_NPI_REF[Specialization],MATCH(T_PROF[[#This Row],[npi_prof_class_Cd]],T_NPI_REF[Code],0))</f>
        <v>0</v>
      </c>
    </row>
    <row r="2480" spans="1:10" x14ac:dyDescent="0.35">
      <c r="A2480">
        <v>1</v>
      </c>
      <c r="B2480">
        <v>1346217197</v>
      </c>
      <c r="C2480" t="s">
        <v>352</v>
      </c>
      <c r="D2480">
        <v>2020</v>
      </c>
      <c r="E2480">
        <v>1</v>
      </c>
      <c r="F2480">
        <v>1</v>
      </c>
      <c r="G2480">
        <v>1</v>
      </c>
      <c r="H2480">
        <v>2430.17</v>
      </c>
      <c r="I2480" t="str">
        <f>INDEX(T_NPI_REF[Classification],MATCH(T_PROF[[#This Row],[npi_prof_class_Cd]],T_NPI_REF[Code],0))</f>
        <v>Specialist</v>
      </c>
      <c r="J2480">
        <f>INDEX(T_NPI_REF[Specialization],MATCH(T_PROF[[#This Row],[npi_prof_class_Cd]],T_NPI_REF[Code],0))</f>
        <v>0</v>
      </c>
    </row>
    <row r="2481" spans="1:10" x14ac:dyDescent="0.35">
      <c r="A2481">
        <v>0</v>
      </c>
      <c r="B2481">
        <v>1982699906</v>
      </c>
      <c r="C2481" t="s">
        <v>351</v>
      </c>
      <c r="D2481">
        <v>2021</v>
      </c>
      <c r="E2481">
        <v>1</v>
      </c>
      <c r="F2481">
        <v>1</v>
      </c>
      <c r="G2481">
        <v>1</v>
      </c>
      <c r="H2481">
        <v>1720.75</v>
      </c>
      <c r="I2481" t="str">
        <f>INDEX(T_NPI_REF[Classification],MATCH(T_PROF[[#This Row],[npi_prof_class_Cd]],T_NPI_REF[Code],0))</f>
        <v>Obstetrics &amp; Gynecology</v>
      </c>
      <c r="J2481">
        <f>INDEX(T_NPI_REF[Specialization],MATCH(T_PROF[[#This Row],[npi_prof_class_Cd]],T_NPI_REF[Code],0))</f>
        <v>0</v>
      </c>
    </row>
    <row r="2482" spans="1:10" x14ac:dyDescent="0.35">
      <c r="A2482">
        <v>0</v>
      </c>
      <c r="B2482">
        <v>1699936534</v>
      </c>
      <c r="C2482" t="s">
        <v>351</v>
      </c>
      <c r="D2482">
        <v>2019</v>
      </c>
      <c r="E2482">
        <v>1</v>
      </c>
      <c r="F2482">
        <v>1</v>
      </c>
      <c r="G2482">
        <v>1</v>
      </c>
      <c r="H2482">
        <v>1720.75</v>
      </c>
      <c r="I2482" t="str">
        <f>INDEX(T_NPI_REF[Classification],MATCH(T_PROF[[#This Row],[npi_prof_class_Cd]],T_NPI_REF[Code],0))</f>
        <v>Obstetrics &amp; Gynecology</v>
      </c>
      <c r="J2482">
        <f>INDEX(T_NPI_REF[Specialization],MATCH(T_PROF[[#This Row],[npi_prof_class_Cd]],T_NPI_REF[Code],0))</f>
        <v>0</v>
      </c>
    </row>
    <row r="2483" spans="1:10" x14ac:dyDescent="0.35">
      <c r="A2483">
        <v>1</v>
      </c>
      <c r="B2483">
        <v>1538425673</v>
      </c>
      <c r="C2483" t="s">
        <v>351</v>
      </c>
      <c r="D2483">
        <v>2021</v>
      </c>
      <c r="E2483">
        <v>6</v>
      </c>
      <c r="F2483">
        <v>6</v>
      </c>
      <c r="G2483">
        <v>6</v>
      </c>
      <c r="H2483">
        <v>20400</v>
      </c>
      <c r="I2483" t="str">
        <f>INDEX(T_NPI_REF[Classification],MATCH(T_PROF[[#This Row],[npi_prof_class_Cd]],T_NPI_REF[Code],0))</f>
        <v>Obstetrics &amp; Gynecology</v>
      </c>
      <c r="J2483">
        <f>INDEX(T_NPI_REF[Specialization],MATCH(T_PROF[[#This Row],[npi_prof_class_Cd]],T_NPI_REF[Code],0))</f>
        <v>0</v>
      </c>
    </row>
    <row r="2484" spans="1:10" x14ac:dyDescent="0.35">
      <c r="A2484">
        <v>0</v>
      </c>
      <c r="B2484">
        <v>1174679880</v>
      </c>
      <c r="C2484" t="s">
        <v>351</v>
      </c>
      <c r="D2484">
        <v>2019</v>
      </c>
      <c r="E2484">
        <v>6</v>
      </c>
      <c r="F2484">
        <v>6</v>
      </c>
      <c r="G2484">
        <v>6</v>
      </c>
      <c r="H2484">
        <v>3452.79</v>
      </c>
      <c r="I2484" t="str">
        <f>INDEX(T_NPI_REF[Classification],MATCH(T_PROF[[#This Row],[npi_prof_class_Cd]],T_NPI_REF[Code],0))</f>
        <v>Obstetrics &amp; Gynecology</v>
      </c>
      <c r="J2484">
        <f>INDEX(T_NPI_REF[Specialization],MATCH(T_PROF[[#This Row],[npi_prof_class_Cd]],T_NPI_REF[Code],0))</f>
        <v>0</v>
      </c>
    </row>
    <row r="2485" spans="1:10" x14ac:dyDescent="0.35">
      <c r="A2485">
        <v>0</v>
      </c>
      <c r="B2485">
        <v>1548760903</v>
      </c>
      <c r="C2485" t="s">
        <v>367</v>
      </c>
      <c r="D2485">
        <v>2020</v>
      </c>
      <c r="E2485">
        <v>1</v>
      </c>
      <c r="F2485">
        <v>1</v>
      </c>
      <c r="G2485">
        <v>1</v>
      </c>
      <c r="H2485">
        <v>0</v>
      </c>
      <c r="I2485" t="str">
        <f>INDEX(T_NPI_REF[Classification],MATCH(T_PROF[[#This Row],[npi_prof_class_Cd]],T_NPI_REF[Code],0))</f>
        <v>Midwife</v>
      </c>
      <c r="J2485">
        <f>INDEX(T_NPI_REF[Specialization],MATCH(T_PROF[[#This Row],[npi_prof_class_Cd]],T_NPI_REF[Code],0))</f>
        <v>0</v>
      </c>
    </row>
    <row r="2486" spans="1:10" x14ac:dyDescent="0.35">
      <c r="A2486">
        <v>0</v>
      </c>
      <c r="B2486">
        <v>1447327556</v>
      </c>
      <c r="C2486" t="s">
        <v>351</v>
      </c>
      <c r="D2486">
        <v>2019</v>
      </c>
      <c r="E2486">
        <v>1</v>
      </c>
      <c r="F2486">
        <v>1</v>
      </c>
      <c r="G2486">
        <v>1</v>
      </c>
      <c r="H2486">
        <v>0</v>
      </c>
      <c r="I2486" t="str">
        <f>INDEX(T_NPI_REF[Classification],MATCH(T_PROF[[#This Row],[npi_prof_class_Cd]],T_NPI_REF[Code],0))</f>
        <v>Obstetrics &amp; Gynecology</v>
      </c>
      <c r="J2486">
        <f>INDEX(T_NPI_REF[Specialization],MATCH(T_PROF[[#This Row],[npi_prof_class_Cd]],T_NPI_REF[Code],0))</f>
        <v>0</v>
      </c>
    </row>
    <row r="2487" spans="1:10" x14ac:dyDescent="0.35">
      <c r="A2487">
        <v>1</v>
      </c>
      <c r="B2487">
        <v>1356313290</v>
      </c>
      <c r="C2487" t="s">
        <v>351</v>
      </c>
      <c r="D2487">
        <v>2019</v>
      </c>
      <c r="E2487">
        <v>1</v>
      </c>
      <c r="F2487">
        <v>1</v>
      </c>
      <c r="G2487">
        <v>1</v>
      </c>
      <c r="H2487">
        <v>2009.72</v>
      </c>
      <c r="I2487" t="str">
        <f>INDEX(T_NPI_REF[Classification],MATCH(T_PROF[[#This Row],[npi_prof_class_Cd]],T_NPI_REF[Code],0))</f>
        <v>Obstetrics &amp; Gynecology</v>
      </c>
      <c r="J2487">
        <f>INDEX(T_NPI_REF[Specialization],MATCH(T_PROF[[#This Row],[npi_prof_class_Cd]],T_NPI_REF[Code],0))</f>
        <v>0</v>
      </c>
    </row>
    <row r="2488" spans="1:10" x14ac:dyDescent="0.35">
      <c r="A2488">
        <v>0</v>
      </c>
      <c r="B2488">
        <v>1609161330</v>
      </c>
      <c r="C2488" t="s">
        <v>354</v>
      </c>
      <c r="D2488">
        <v>2019</v>
      </c>
      <c r="E2488">
        <v>1</v>
      </c>
      <c r="F2488">
        <v>1</v>
      </c>
      <c r="G2488">
        <v>1</v>
      </c>
      <c r="H2488">
        <v>1720.75</v>
      </c>
      <c r="I2488" t="str">
        <f>INDEX(T_NPI_REF[Classification],MATCH(T_PROF[[#This Row],[npi_prof_class_Cd]],T_NPI_REF[Code],0))</f>
        <v>Obstetrics &amp; Gynecology</v>
      </c>
      <c r="J2488" t="str">
        <f>INDEX(T_NPI_REF[Specialization],MATCH(T_PROF[[#This Row],[npi_prof_class_Cd]],T_NPI_REF[Code],0))</f>
        <v>Obstetrics</v>
      </c>
    </row>
    <row r="2489" spans="1:10" x14ac:dyDescent="0.35">
      <c r="A2489">
        <v>0</v>
      </c>
      <c r="B2489">
        <v>1861414021</v>
      </c>
      <c r="C2489" t="s">
        <v>361</v>
      </c>
      <c r="D2489">
        <v>2020</v>
      </c>
      <c r="E2489">
        <v>1</v>
      </c>
      <c r="F2489">
        <v>1</v>
      </c>
      <c r="G2489">
        <v>1</v>
      </c>
      <c r="H2489">
        <v>1720.75</v>
      </c>
      <c r="I2489" t="str">
        <f>INDEX(T_NPI_REF[Classification],MATCH(T_PROF[[#This Row],[npi_prof_class_Cd]],T_NPI_REF[Code],0))</f>
        <v>Family Medicine</v>
      </c>
      <c r="J2489">
        <f>INDEX(T_NPI_REF[Specialization],MATCH(T_PROF[[#This Row],[npi_prof_class_Cd]],T_NPI_REF[Code],0))</f>
        <v>0</v>
      </c>
    </row>
    <row r="2490" spans="1:10" x14ac:dyDescent="0.35">
      <c r="A2490">
        <v>1</v>
      </c>
      <c r="B2490">
        <v>1184640708</v>
      </c>
      <c r="C2490" t="s">
        <v>375</v>
      </c>
      <c r="D2490">
        <v>2021</v>
      </c>
      <c r="E2490">
        <v>20</v>
      </c>
      <c r="F2490">
        <v>19</v>
      </c>
      <c r="G2490">
        <v>19</v>
      </c>
      <c r="H2490">
        <v>35196</v>
      </c>
      <c r="I2490" t="str">
        <f>INDEX(T_NPI_REF[Classification],MATCH(T_PROF[[#This Row],[npi_prof_class_Cd]],T_NPI_REF[Code],0))</f>
        <v>Orthopaedic Surgery</v>
      </c>
      <c r="J2490">
        <f>INDEX(T_NPI_REF[Specialization],MATCH(T_PROF[[#This Row],[npi_prof_class_Cd]],T_NPI_REF[Code],0))</f>
        <v>0</v>
      </c>
    </row>
    <row r="2491" spans="1:10" x14ac:dyDescent="0.35">
      <c r="A2491">
        <v>0</v>
      </c>
      <c r="B2491">
        <v>1023104676</v>
      </c>
      <c r="C2491" t="s">
        <v>342</v>
      </c>
      <c r="D2491">
        <v>2019</v>
      </c>
      <c r="E2491">
        <v>3</v>
      </c>
      <c r="F2491">
        <v>3</v>
      </c>
      <c r="G2491">
        <v>3</v>
      </c>
      <c r="H2491">
        <v>2150.94</v>
      </c>
      <c r="I2491" t="e">
        <f>INDEX(T_NPI_REF[Classification],MATCH(T_PROF[[#This Row],[npi_prof_class_Cd]],T_NPI_REF[Code],0))</f>
        <v>#N/A</v>
      </c>
      <c r="J2491" t="e">
        <f>INDEX(T_NPI_REF[Specialization],MATCH(T_PROF[[#This Row],[npi_prof_class_Cd]],T_NPI_REF[Code],0))</f>
        <v>#N/A</v>
      </c>
    </row>
    <row r="2492" spans="1:10" x14ac:dyDescent="0.35">
      <c r="A2492">
        <v>1</v>
      </c>
      <c r="B2492">
        <v>1700808847</v>
      </c>
      <c r="C2492" t="s">
        <v>351</v>
      </c>
      <c r="D2492">
        <v>2019</v>
      </c>
      <c r="E2492">
        <v>19</v>
      </c>
      <c r="F2492">
        <v>19</v>
      </c>
      <c r="G2492">
        <v>19</v>
      </c>
      <c r="H2492">
        <v>29252.75</v>
      </c>
      <c r="I2492" t="str">
        <f>INDEX(T_NPI_REF[Classification],MATCH(T_PROF[[#This Row],[npi_prof_class_Cd]],T_NPI_REF[Code],0))</f>
        <v>Obstetrics &amp; Gynecology</v>
      </c>
      <c r="J2492">
        <f>INDEX(T_NPI_REF[Specialization],MATCH(T_PROF[[#This Row],[npi_prof_class_Cd]],T_NPI_REF[Code],0))</f>
        <v>0</v>
      </c>
    </row>
    <row r="2493" spans="1:10" x14ac:dyDescent="0.35">
      <c r="A2493">
        <v>1</v>
      </c>
      <c r="B2493">
        <v>1053382358</v>
      </c>
      <c r="C2493" t="s">
        <v>351</v>
      </c>
      <c r="D2493">
        <v>2020</v>
      </c>
      <c r="E2493">
        <v>13</v>
      </c>
      <c r="F2493">
        <v>13</v>
      </c>
      <c r="G2493">
        <v>13</v>
      </c>
      <c r="H2493">
        <v>45080</v>
      </c>
      <c r="I2493" t="str">
        <f>INDEX(T_NPI_REF[Classification],MATCH(T_PROF[[#This Row],[npi_prof_class_Cd]],T_NPI_REF[Code],0))</f>
        <v>Obstetrics &amp; Gynecology</v>
      </c>
      <c r="J2493">
        <f>INDEX(T_NPI_REF[Specialization],MATCH(T_PROF[[#This Row],[npi_prof_class_Cd]],T_NPI_REF[Code],0))</f>
        <v>0</v>
      </c>
    </row>
    <row r="2494" spans="1:10" x14ac:dyDescent="0.35">
      <c r="A2494">
        <v>0</v>
      </c>
      <c r="B2494">
        <v>1770011439</v>
      </c>
      <c r="C2494" t="s">
        <v>361</v>
      </c>
      <c r="D2494">
        <v>2021</v>
      </c>
      <c r="E2494">
        <v>2</v>
      </c>
      <c r="F2494">
        <v>2</v>
      </c>
      <c r="G2494">
        <v>2</v>
      </c>
      <c r="H2494">
        <v>0</v>
      </c>
      <c r="I2494" t="str">
        <f>INDEX(T_NPI_REF[Classification],MATCH(T_PROF[[#This Row],[npi_prof_class_Cd]],T_NPI_REF[Code],0))</f>
        <v>Family Medicine</v>
      </c>
      <c r="J2494">
        <f>INDEX(T_NPI_REF[Specialization],MATCH(T_PROF[[#This Row],[npi_prof_class_Cd]],T_NPI_REF[Code],0))</f>
        <v>0</v>
      </c>
    </row>
    <row r="2495" spans="1:10" x14ac:dyDescent="0.35">
      <c r="A2495">
        <v>1</v>
      </c>
      <c r="B2495">
        <v>1992784573</v>
      </c>
      <c r="C2495" t="s">
        <v>351</v>
      </c>
      <c r="D2495">
        <v>2021</v>
      </c>
      <c r="E2495">
        <v>136</v>
      </c>
      <c r="F2495">
        <v>136</v>
      </c>
      <c r="G2495">
        <v>136</v>
      </c>
      <c r="H2495">
        <v>276347.94</v>
      </c>
      <c r="I2495" t="str">
        <f>INDEX(T_NPI_REF[Classification],MATCH(T_PROF[[#This Row],[npi_prof_class_Cd]],T_NPI_REF[Code],0))</f>
        <v>Obstetrics &amp; Gynecology</v>
      </c>
      <c r="J2495">
        <f>INDEX(T_NPI_REF[Specialization],MATCH(T_PROF[[#This Row],[npi_prof_class_Cd]],T_NPI_REF[Code],0))</f>
        <v>0</v>
      </c>
    </row>
    <row r="2496" spans="1:10" x14ac:dyDescent="0.35">
      <c r="A2496">
        <v>1</v>
      </c>
      <c r="B2496">
        <v>1780093153</v>
      </c>
      <c r="C2496" t="s">
        <v>351</v>
      </c>
      <c r="D2496">
        <v>2019</v>
      </c>
      <c r="E2496">
        <v>19</v>
      </c>
      <c r="F2496">
        <v>19</v>
      </c>
      <c r="G2496">
        <v>19</v>
      </c>
      <c r="H2496">
        <v>41766.83</v>
      </c>
      <c r="I2496" t="str">
        <f>INDEX(T_NPI_REF[Classification],MATCH(T_PROF[[#This Row],[npi_prof_class_Cd]],T_NPI_REF[Code],0))</f>
        <v>Obstetrics &amp; Gynecology</v>
      </c>
      <c r="J2496">
        <f>INDEX(T_NPI_REF[Specialization],MATCH(T_PROF[[#This Row],[npi_prof_class_Cd]],T_NPI_REF[Code],0))</f>
        <v>0</v>
      </c>
    </row>
    <row r="2497" spans="1:10" x14ac:dyDescent="0.35">
      <c r="A2497">
        <v>0</v>
      </c>
      <c r="B2497">
        <v>1033661400</v>
      </c>
      <c r="C2497" t="s">
        <v>367</v>
      </c>
      <c r="D2497">
        <v>2021</v>
      </c>
      <c r="E2497">
        <v>2</v>
      </c>
      <c r="F2497">
        <v>2</v>
      </c>
      <c r="G2497">
        <v>2</v>
      </c>
      <c r="H2497">
        <v>1462.64</v>
      </c>
      <c r="I2497" t="str">
        <f>INDEX(T_NPI_REF[Classification],MATCH(T_PROF[[#This Row],[npi_prof_class_Cd]],T_NPI_REF[Code],0))</f>
        <v>Midwife</v>
      </c>
      <c r="J2497">
        <f>INDEX(T_NPI_REF[Specialization],MATCH(T_PROF[[#This Row],[npi_prof_class_Cd]],T_NPI_REF[Code],0))</f>
        <v>0</v>
      </c>
    </row>
    <row r="2498" spans="1:10" x14ac:dyDescent="0.35">
      <c r="A2498">
        <v>1</v>
      </c>
      <c r="B2498">
        <v>1881659506</v>
      </c>
      <c r="C2498" t="s">
        <v>361</v>
      </c>
      <c r="D2498">
        <v>2021</v>
      </c>
      <c r="E2498">
        <v>77</v>
      </c>
      <c r="F2498">
        <v>77</v>
      </c>
      <c r="G2498">
        <v>77</v>
      </c>
      <c r="H2498">
        <v>140518.47</v>
      </c>
      <c r="I2498" t="str">
        <f>INDEX(T_NPI_REF[Classification],MATCH(T_PROF[[#This Row],[npi_prof_class_Cd]],T_NPI_REF[Code],0))</f>
        <v>Family Medicine</v>
      </c>
      <c r="J2498">
        <f>INDEX(T_NPI_REF[Specialization],MATCH(T_PROF[[#This Row],[npi_prof_class_Cd]],T_NPI_REF[Code],0))</f>
        <v>0</v>
      </c>
    </row>
    <row r="2499" spans="1:10" x14ac:dyDescent="0.35">
      <c r="A2499">
        <v>0</v>
      </c>
      <c r="B2499">
        <v>1790339059</v>
      </c>
      <c r="C2499" t="s">
        <v>357</v>
      </c>
      <c r="D2499">
        <v>2020</v>
      </c>
      <c r="E2499">
        <v>1</v>
      </c>
      <c r="F2499">
        <v>1</v>
      </c>
      <c r="G2499">
        <v>1</v>
      </c>
      <c r="H2499">
        <v>0</v>
      </c>
      <c r="I2499" t="str">
        <f>INDEX(T_NPI_REF[Classification],MATCH(T_PROF[[#This Row],[npi_prof_class_Cd]],T_NPI_REF[Code],0))</f>
        <v>Advanced Practice Midwife</v>
      </c>
      <c r="J2499">
        <f>INDEX(T_NPI_REF[Specialization],MATCH(T_PROF[[#This Row],[npi_prof_class_Cd]],T_NPI_REF[Code],0))</f>
        <v>0</v>
      </c>
    </row>
    <row r="2500" spans="1:10" x14ac:dyDescent="0.35">
      <c r="A2500">
        <v>0</v>
      </c>
      <c r="B2500">
        <v>1275975880</v>
      </c>
      <c r="C2500" t="s">
        <v>351</v>
      </c>
      <c r="D2500">
        <v>2019</v>
      </c>
      <c r="E2500">
        <v>4</v>
      </c>
      <c r="F2500">
        <v>4</v>
      </c>
      <c r="G2500">
        <v>4</v>
      </c>
      <c r="H2500">
        <v>6883</v>
      </c>
      <c r="I2500" t="str">
        <f>INDEX(T_NPI_REF[Classification],MATCH(T_PROF[[#This Row],[npi_prof_class_Cd]],T_NPI_REF[Code],0))</f>
        <v>Obstetrics &amp; Gynecology</v>
      </c>
      <c r="J2500">
        <f>INDEX(T_NPI_REF[Specialization],MATCH(T_PROF[[#This Row],[npi_prof_class_Cd]],T_NPI_REF[Code],0))</f>
        <v>0</v>
      </c>
    </row>
    <row r="2501" spans="1:10" x14ac:dyDescent="0.35">
      <c r="A2501">
        <v>1</v>
      </c>
      <c r="B2501">
        <v>1821168964</v>
      </c>
      <c r="C2501" t="s">
        <v>377</v>
      </c>
      <c r="D2501">
        <v>2019</v>
      </c>
      <c r="E2501">
        <v>1</v>
      </c>
      <c r="F2501">
        <v>1</v>
      </c>
      <c r="G2501">
        <v>1</v>
      </c>
      <c r="H2501">
        <v>1300</v>
      </c>
      <c r="I2501" t="str">
        <f>INDEX(T_NPI_REF[Classification],MATCH(T_PROF[[#This Row],[npi_prof_class_Cd]],T_NPI_REF[Code],0))</f>
        <v>Obstetrics &amp; Gynecology</v>
      </c>
      <c r="J2501" t="str">
        <f>INDEX(T_NPI_REF[Specialization],MATCH(T_PROF[[#This Row],[npi_prof_class_Cd]],T_NPI_REF[Code],0))</f>
        <v>Gynecologic Oncology</v>
      </c>
    </row>
    <row r="2502" spans="1:10" x14ac:dyDescent="0.35">
      <c r="A2502">
        <v>0</v>
      </c>
      <c r="B2502">
        <v>1790782233</v>
      </c>
      <c r="C2502" t="s">
        <v>352</v>
      </c>
      <c r="D2502">
        <v>2020</v>
      </c>
      <c r="E2502">
        <v>4</v>
      </c>
      <c r="F2502">
        <v>4</v>
      </c>
      <c r="G2502">
        <v>4</v>
      </c>
      <c r="H2502">
        <v>6883</v>
      </c>
      <c r="I2502" t="str">
        <f>INDEX(T_NPI_REF[Classification],MATCH(T_PROF[[#This Row],[npi_prof_class_Cd]],T_NPI_REF[Code],0))</f>
        <v>Specialist</v>
      </c>
      <c r="J2502">
        <f>INDEX(T_NPI_REF[Specialization],MATCH(T_PROF[[#This Row],[npi_prof_class_Cd]],T_NPI_REF[Code],0))</f>
        <v>0</v>
      </c>
    </row>
    <row r="2503" spans="1:10" x14ac:dyDescent="0.35">
      <c r="A2503">
        <v>1</v>
      </c>
      <c r="B2503">
        <v>1750680609</v>
      </c>
      <c r="C2503" t="s">
        <v>351</v>
      </c>
      <c r="D2503">
        <v>2020</v>
      </c>
      <c r="E2503">
        <v>3</v>
      </c>
      <c r="F2503">
        <v>3</v>
      </c>
      <c r="G2503">
        <v>3</v>
      </c>
      <c r="H2503">
        <v>5569.35</v>
      </c>
      <c r="I2503" t="str">
        <f>INDEX(T_NPI_REF[Classification],MATCH(T_PROF[[#This Row],[npi_prof_class_Cd]],T_NPI_REF[Code],0))</f>
        <v>Obstetrics &amp; Gynecology</v>
      </c>
      <c r="J2503">
        <f>INDEX(T_NPI_REF[Specialization],MATCH(T_PROF[[#This Row],[npi_prof_class_Cd]],T_NPI_REF[Code],0))</f>
        <v>0</v>
      </c>
    </row>
    <row r="2504" spans="1:10" x14ac:dyDescent="0.35">
      <c r="A2504">
        <v>1</v>
      </c>
      <c r="B2504">
        <v>1548267750</v>
      </c>
      <c r="C2504" t="s">
        <v>367</v>
      </c>
      <c r="D2504">
        <v>2019</v>
      </c>
      <c r="E2504">
        <v>2</v>
      </c>
      <c r="F2504">
        <v>2</v>
      </c>
      <c r="G2504">
        <v>2</v>
      </c>
      <c r="H2504">
        <v>5980</v>
      </c>
      <c r="I2504" t="str">
        <f>INDEX(T_NPI_REF[Classification],MATCH(T_PROF[[#This Row],[npi_prof_class_Cd]],T_NPI_REF[Code],0))</f>
        <v>Midwife</v>
      </c>
      <c r="J2504">
        <f>INDEX(T_NPI_REF[Specialization],MATCH(T_PROF[[#This Row],[npi_prof_class_Cd]],T_NPI_REF[Code],0))</f>
        <v>0</v>
      </c>
    </row>
    <row r="2505" spans="1:10" x14ac:dyDescent="0.35">
      <c r="A2505">
        <v>1</v>
      </c>
      <c r="B2505">
        <v>1730276338</v>
      </c>
      <c r="C2505" t="s">
        <v>351</v>
      </c>
      <c r="D2505">
        <v>2019</v>
      </c>
      <c r="E2505">
        <v>1</v>
      </c>
      <c r="F2505">
        <v>1</v>
      </c>
      <c r="G2505">
        <v>1</v>
      </c>
      <c r="H2505">
        <v>0</v>
      </c>
      <c r="I2505" t="str">
        <f>INDEX(T_NPI_REF[Classification],MATCH(T_PROF[[#This Row],[npi_prof_class_Cd]],T_NPI_REF[Code],0))</f>
        <v>Obstetrics &amp; Gynecology</v>
      </c>
      <c r="J2505">
        <f>INDEX(T_NPI_REF[Specialization],MATCH(T_PROF[[#This Row],[npi_prof_class_Cd]],T_NPI_REF[Code],0))</f>
        <v>0</v>
      </c>
    </row>
    <row r="2506" spans="1:10" x14ac:dyDescent="0.35">
      <c r="A2506">
        <v>1</v>
      </c>
      <c r="B2506">
        <v>1093701229</v>
      </c>
      <c r="C2506" t="s">
        <v>342</v>
      </c>
      <c r="D2506">
        <v>2019</v>
      </c>
      <c r="E2506">
        <v>1</v>
      </c>
      <c r="F2506">
        <v>1</v>
      </c>
      <c r="G2506">
        <v>1</v>
      </c>
      <c r="H2506">
        <v>1300</v>
      </c>
      <c r="I2506" t="e">
        <f>INDEX(T_NPI_REF[Classification],MATCH(T_PROF[[#This Row],[npi_prof_class_Cd]],T_NPI_REF[Code],0))</f>
        <v>#N/A</v>
      </c>
      <c r="J2506" t="e">
        <f>INDEX(T_NPI_REF[Specialization],MATCH(T_PROF[[#This Row],[npi_prof_class_Cd]],T_NPI_REF[Code],0))</f>
        <v>#N/A</v>
      </c>
    </row>
    <row r="2507" spans="1:10" x14ac:dyDescent="0.35">
      <c r="A2507">
        <v>1</v>
      </c>
      <c r="B2507">
        <v>1699709576</v>
      </c>
      <c r="C2507" t="s">
        <v>353</v>
      </c>
      <c r="D2507">
        <v>2019</v>
      </c>
      <c r="E2507">
        <v>1</v>
      </c>
      <c r="F2507">
        <v>1</v>
      </c>
      <c r="G2507">
        <v>1</v>
      </c>
      <c r="H2507">
        <v>1805.61</v>
      </c>
      <c r="I2507" t="str">
        <f>INDEX(T_NPI_REF[Classification],MATCH(T_PROF[[#This Row],[npi_prof_class_Cd]],T_NPI_REF[Code],0))</f>
        <v>General Acute Care Hospital</v>
      </c>
      <c r="J2507">
        <f>INDEX(T_NPI_REF[Specialization],MATCH(T_PROF[[#This Row],[npi_prof_class_Cd]],T_NPI_REF[Code],0))</f>
        <v>0</v>
      </c>
    </row>
    <row r="2508" spans="1:10" x14ac:dyDescent="0.35">
      <c r="A2508">
        <v>0</v>
      </c>
      <c r="B2508">
        <v>1821339573</v>
      </c>
      <c r="C2508" t="s">
        <v>357</v>
      </c>
      <c r="D2508">
        <v>2020</v>
      </c>
      <c r="E2508">
        <v>1</v>
      </c>
      <c r="F2508">
        <v>1</v>
      </c>
      <c r="G2508">
        <v>1</v>
      </c>
      <c r="H2508">
        <v>1462.64</v>
      </c>
      <c r="I2508" t="str">
        <f>INDEX(T_NPI_REF[Classification],MATCH(T_PROF[[#This Row],[npi_prof_class_Cd]],T_NPI_REF[Code],0))</f>
        <v>Advanced Practice Midwife</v>
      </c>
      <c r="J2508">
        <f>INDEX(T_NPI_REF[Specialization],MATCH(T_PROF[[#This Row],[npi_prof_class_Cd]],T_NPI_REF[Code],0))</f>
        <v>0</v>
      </c>
    </row>
    <row r="2509" spans="1:10" x14ac:dyDescent="0.35">
      <c r="A2509">
        <v>1</v>
      </c>
      <c r="B2509">
        <v>1790873925</v>
      </c>
      <c r="C2509" t="s">
        <v>351</v>
      </c>
      <c r="D2509">
        <v>2020</v>
      </c>
      <c r="E2509">
        <v>2</v>
      </c>
      <c r="F2509">
        <v>2</v>
      </c>
      <c r="G2509">
        <v>2</v>
      </c>
      <c r="H2509">
        <v>5707.62</v>
      </c>
      <c r="I2509" t="str">
        <f>INDEX(T_NPI_REF[Classification],MATCH(T_PROF[[#This Row],[npi_prof_class_Cd]],T_NPI_REF[Code],0))</f>
        <v>Obstetrics &amp; Gynecology</v>
      </c>
      <c r="J2509">
        <f>INDEX(T_NPI_REF[Specialization],MATCH(T_PROF[[#This Row],[npi_prof_class_Cd]],T_NPI_REF[Code],0))</f>
        <v>0</v>
      </c>
    </row>
    <row r="2510" spans="1:10" x14ac:dyDescent="0.35">
      <c r="A2510">
        <v>1</v>
      </c>
      <c r="B2510">
        <v>1124448576</v>
      </c>
      <c r="C2510" t="s">
        <v>352</v>
      </c>
      <c r="D2510">
        <v>2021</v>
      </c>
      <c r="E2510">
        <v>16</v>
      </c>
      <c r="F2510">
        <v>16</v>
      </c>
      <c r="G2510">
        <v>16</v>
      </c>
      <c r="H2510">
        <v>54200</v>
      </c>
      <c r="I2510" t="str">
        <f>INDEX(T_NPI_REF[Classification],MATCH(T_PROF[[#This Row],[npi_prof_class_Cd]],T_NPI_REF[Code],0))</f>
        <v>Specialist</v>
      </c>
      <c r="J2510">
        <f>INDEX(T_NPI_REF[Specialization],MATCH(T_PROF[[#This Row],[npi_prof_class_Cd]],T_NPI_REF[Code],0))</f>
        <v>0</v>
      </c>
    </row>
    <row r="2511" spans="1:10" x14ac:dyDescent="0.35">
      <c r="A2511">
        <v>1</v>
      </c>
      <c r="B2511">
        <v>1578566436</v>
      </c>
      <c r="C2511" t="s">
        <v>351</v>
      </c>
      <c r="D2511">
        <v>2019</v>
      </c>
      <c r="E2511">
        <v>9</v>
      </c>
      <c r="F2511">
        <v>9</v>
      </c>
      <c r="G2511">
        <v>9</v>
      </c>
      <c r="H2511">
        <v>13694.22</v>
      </c>
      <c r="I2511" t="str">
        <f>INDEX(T_NPI_REF[Classification],MATCH(T_PROF[[#This Row],[npi_prof_class_Cd]],T_NPI_REF[Code],0))</f>
        <v>Obstetrics &amp; Gynecology</v>
      </c>
      <c r="J2511">
        <f>INDEX(T_NPI_REF[Specialization],MATCH(T_PROF[[#This Row],[npi_prof_class_Cd]],T_NPI_REF[Code],0))</f>
        <v>0</v>
      </c>
    </row>
    <row r="2512" spans="1:10" x14ac:dyDescent="0.35">
      <c r="A2512">
        <v>0</v>
      </c>
      <c r="B2512">
        <v>1013977123</v>
      </c>
      <c r="C2512" t="s">
        <v>351</v>
      </c>
      <c r="D2512">
        <v>2021</v>
      </c>
      <c r="E2512">
        <v>5</v>
      </c>
      <c r="F2512">
        <v>5</v>
      </c>
      <c r="G2512">
        <v>5</v>
      </c>
      <c r="H2512">
        <v>5863.49</v>
      </c>
      <c r="I2512" t="str">
        <f>INDEX(T_NPI_REF[Classification],MATCH(T_PROF[[#This Row],[npi_prof_class_Cd]],T_NPI_REF[Code],0))</f>
        <v>Obstetrics &amp; Gynecology</v>
      </c>
      <c r="J2512">
        <f>INDEX(T_NPI_REF[Specialization],MATCH(T_PROF[[#This Row],[npi_prof_class_Cd]],T_NPI_REF[Code],0))</f>
        <v>0</v>
      </c>
    </row>
    <row r="2513" spans="1:10" x14ac:dyDescent="0.35">
      <c r="A2513">
        <v>1</v>
      </c>
      <c r="B2513">
        <v>1124202619</v>
      </c>
      <c r="C2513" t="s">
        <v>376</v>
      </c>
      <c r="D2513">
        <v>2019</v>
      </c>
      <c r="E2513">
        <v>195</v>
      </c>
      <c r="F2513">
        <v>195</v>
      </c>
      <c r="G2513">
        <v>195</v>
      </c>
      <c r="H2513">
        <v>388469.41</v>
      </c>
      <c r="I2513" t="str">
        <f>INDEX(T_NPI_REF[Classification],MATCH(T_PROF[[#This Row],[npi_prof_class_Cd]],T_NPI_REF[Code],0))</f>
        <v>Surgery</v>
      </c>
      <c r="J2513">
        <f>INDEX(T_NPI_REF[Specialization],MATCH(T_PROF[[#This Row],[npi_prof_class_Cd]],T_NPI_REF[Code],0))</f>
        <v>0</v>
      </c>
    </row>
    <row r="2514" spans="1:10" x14ac:dyDescent="0.35">
      <c r="A2514">
        <v>0</v>
      </c>
      <c r="B2514">
        <v>1720214349</v>
      </c>
      <c r="C2514" t="s">
        <v>351</v>
      </c>
      <c r="D2514">
        <v>2019</v>
      </c>
      <c r="E2514">
        <v>1</v>
      </c>
      <c r="F2514">
        <v>1</v>
      </c>
      <c r="G2514">
        <v>1</v>
      </c>
      <c r="H2514">
        <v>0</v>
      </c>
      <c r="I2514" t="str">
        <f>INDEX(T_NPI_REF[Classification],MATCH(T_PROF[[#This Row],[npi_prof_class_Cd]],T_NPI_REF[Code],0))</f>
        <v>Obstetrics &amp; Gynecology</v>
      </c>
      <c r="J2514">
        <f>INDEX(T_NPI_REF[Specialization],MATCH(T_PROF[[#This Row],[npi_prof_class_Cd]],T_NPI_REF[Code],0))</f>
        <v>0</v>
      </c>
    </row>
    <row r="2515" spans="1:10" x14ac:dyDescent="0.35">
      <c r="A2515">
        <v>0</v>
      </c>
      <c r="B2515">
        <v>1063718518</v>
      </c>
      <c r="C2515" t="s">
        <v>357</v>
      </c>
      <c r="D2515">
        <v>2020</v>
      </c>
      <c r="E2515">
        <v>4</v>
      </c>
      <c r="F2515">
        <v>4</v>
      </c>
      <c r="G2515">
        <v>4</v>
      </c>
      <c r="H2515">
        <v>474.68</v>
      </c>
      <c r="I2515" t="str">
        <f>INDEX(T_NPI_REF[Classification],MATCH(T_PROF[[#This Row],[npi_prof_class_Cd]],T_NPI_REF[Code],0))</f>
        <v>Advanced Practice Midwife</v>
      </c>
      <c r="J2515">
        <f>INDEX(T_NPI_REF[Specialization],MATCH(T_PROF[[#This Row],[npi_prof_class_Cd]],T_NPI_REF[Code],0))</f>
        <v>0</v>
      </c>
    </row>
    <row r="2516" spans="1:10" x14ac:dyDescent="0.35">
      <c r="A2516">
        <v>0</v>
      </c>
      <c r="B2516">
        <v>1154632966</v>
      </c>
      <c r="C2516" t="s">
        <v>351</v>
      </c>
      <c r="D2516">
        <v>2021</v>
      </c>
      <c r="E2516">
        <v>1</v>
      </c>
      <c r="F2516">
        <v>1</v>
      </c>
      <c r="G2516">
        <v>1</v>
      </c>
      <c r="H2516">
        <v>1720.75</v>
      </c>
      <c r="I2516" t="str">
        <f>INDEX(T_NPI_REF[Classification],MATCH(T_PROF[[#This Row],[npi_prof_class_Cd]],T_NPI_REF[Code],0))</f>
        <v>Obstetrics &amp; Gynecology</v>
      </c>
      <c r="J2516">
        <f>INDEX(T_NPI_REF[Specialization],MATCH(T_PROF[[#This Row],[npi_prof_class_Cd]],T_NPI_REF[Code],0))</f>
        <v>0</v>
      </c>
    </row>
    <row r="2517" spans="1:10" x14ac:dyDescent="0.35">
      <c r="A2517">
        <v>0</v>
      </c>
      <c r="B2517">
        <v>1881793479</v>
      </c>
      <c r="C2517" t="s">
        <v>351</v>
      </c>
      <c r="D2517">
        <v>2020</v>
      </c>
      <c r="E2517">
        <v>1</v>
      </c>
      <c r="F2517">
        <v>1</v>
      </c>
      <c r="G2517">
        <v>1</v>
      </c>
      <c r="H2517">
        <v>1720.75</v>
      </c>
      <c r="I2517" t="str">
        <f>INDEX(T_NPI_REF[Classification],MATCH(T_PROF[[#This Row],[npi_prof_class_Cd]],T_NPI_REF[Code],0))</f>
        <v>Obstetrics &amp; Gynecology</v>
      </c>
      <c r="J2517">
        <f>INDEX(T_NPI_REF[Specialization],MATCH(T_PROF[[#This Row],[npi_prof_class_Cd]],T_NPI_REF[Code],0))</f>
        <v>0</v>
      </c>
    </row>
    <row r="2518" spans="1:10" x14ac:dyDescent="0.35">
      <c r="A2518">
        <v>1</v>
      </c>
      <c r="B2518">
        <v>1881653509</v>
      </c>
      <c r="C2518" t="s">
        <v>352</v>
      </c>
      <c r="D2518">
        <v>2021</v>
      </c>
      <c r="E2518">
        <v>29</v>
      </c>
      <c r="F2518">
        <v>29</v>
      </c>
      <c r="G2518">
        <v>29</v>
      </c>
      <c r="H2518">
        <v>96952</v>
      </c>
      <c r="I2518" t="str">
        <f>INDEX(T_NPI_REF[Classification],MATCH(T_PROF[[#This Row],[npi_prof_class_Cd]],T_NPI_REF[Code],0))</f>
        <v>Specialist</v>
      </c>
      <c r="J2518">
        <f>INDEX(T_NPI_REF[Specialization],MATCH(T_PROF[[#This Row],[npi_prof_class_Cd]],T_NPI_REF[Code],0))</f>
        <v>0</v>
      </c>
    </row>
    <row r="2519" spans="1:10" x14ac:dyDescent="0.35">
      <c r="A2519">
        <v>0</v>
      </c>
      <c r="B2519">
        <v>1730170606</v>
      </c>
      <c r="C2519" t="s">
        <v>357</v>
      </c>
      <c r="D2519">
        <v>2021</v>
      </c>
      <c r="E2519">
        <v>1</v>
      </c>
      <c r="F2519">
        <v>1</v>
      </c>
      <c r="G2519">
        <v>1</v>
      </c>
      <c r="H2519">
        <v>9.5299999999999994</v>
      </c>
      <c r="I2519" t="str">
        <f>INDEX(T_NPI_REF[Classification],MATCH(T_PROF[[#This Row],[npi_prof_class_Cd]],T_NPI_REF[Code],0))</f>
        <v>Advanced Practice Midwife</v>
      </c>
      <c r="J2519">
        <f>INDEX(T_NPI_REF[Specialization],MATCH(T_PROF[[#This Row],[npi_prof_class_Cd]],T_NPI_REF[Code],0))</f>
        <v>0</v>
      </c>
    </row>
    <row r="2520" spans="1:10" x14ac:dyDescent="0.35">
      <c r="A2520">
        <v>1</v>
      </c>
      <c r="B2520">
        <v>1871003525</v>
      </c>
      <c r="C2520" t="s">
        <v>357</v>
      </c>
      <c r="D2520">
        <v>2020</v>
      </c>
      <c r="E2520">
        <v>3</v>
      </c>
      <c r="F2520">
        <v>3</v>
      </c>
      <c r="G2520">
        <v>3</v>
      </c>
      <c r="H2520">
        <v>14585.25</v>
      </c>
      <c r="I2520" t="str">
        <f>INDEX(T_NPI_REF[Classification],MATCH(T_PROF[[#This Row],[npi_prof_class_Cd]],T_NPI_REF[Code],0))</f>
        <v>Advanced Practice Midwife</v>
      </c>
      <c r="J2520">
        <f>INDEX(T_NPI_REF[Specialization],MATCH(T_PROF[[#This Row],[npi_prof_class_Cd]],T_NPI_REF[Code],0))</f>
        <v>0</v>
      </c>
    </row>
    <row r="2521" spans="1:10" x14ac:dyDescent="0.35">
      <c r="A2521">
        <v>1</v>
      </c>
      <c r="B2521">
        <v>1639321029</v>
      </c>
      <c r="C2521" t="s">
        <v>351</v>
      </c>
      <c r="D2521">
        <v>2021</v>
      </c>
      <c r="E2521">
        <v>30</v>
      </c>
      <c r="F2521">
        <v>30</v>
      </c>
      <c r="G2521">
        <v>30</v>
      </c>
      <c r="H2521">
        <v>88135.94</v>
      </c>
      <c r="I2521" t="str">
        <f>INDEX(T_NPI_REF[Classification],MATCH(T_PROF[[#This Row],[npi_prof_class_Cd]],T_NPI_REF[Code],0))</f>
        <v>Obstetrics &amp; Gynecology</v>
      </c>
      <c r="J2521">
        <f>INDEX(T_NPI_REF[Specialization],MATCH(T_PROF[[#This Row],[npi_prof_class_Cd]],T_NPI_REF[Code],0))</f>
        <v>0</v>
      </c>
    </row>
    <row r="2522" spans="1:10" x14ac:dyDescent="0.35">
      <c r="A2522">
        <v>1</v>
      </c>
      <c r="B2522">
        <v>1508855792</v>
      </c>
      <c r="C2522" t="s">
        <v>351</v>
      </c>
      <c r="D2522">
        <v>2019</v>
      </c>
      <c r="E2522">
        <v>2</v>
      </c>
      <c r="F2522">
        <v>2</v>
      </c>
      <c r="G2522">
        <v>2</v>
      </c>
      <c r="H2522">
        <v>3742.12</v>
      </c>
      <c r="I2522" t="str">
        <f>INDEX(T_NPI_REF[Classification],MATCH(T_PROF[[#This Row],[npi_prof_class_Cd]],T_NPI_REF[Code],0))</f>
        <v>Obstetrics &amp; Gynecology</v>
      </c>
      <c r="J2522">
        <f>INDEX(T_NPI_REF[Specialization],MATCH(T_PROF[[#This Row],[npi_prof_class_Cd]],T_NPI_REF[Code],0))</f>
        <v>0</v>
      </c>
    </row>
    <row r="2523" spans="1:10" x14ac:dyDescent="0.35">
      <c r="A2523">
        <v>0</v>
      </c>
      <c r="B2523">
        <v>1518030873</v>
      </c>
      <c r="C2523" t="s">
        <v>351</v>
      </c>
      <c r="D2523">
        <v>2019</v>
      </c>
      <c r="E2523">
        <v>6</v>
      </c>
      <c r="F2523">
        <v>6</v>
      </c>
      <c r="G2523">
        <v>6</v>
      </c>
      <c r="H2523">
        <v>5592.44</v>
      </c>
      <c r="I2523" t="str">
        <f>INDEX(T_NPI_REF[Classification],MATCH(T_PROF[[#This Row],[npi_prof_class_Cd]],T_NPI_REF[Code],0))</f>
        <v>Obstetrics &amp; Gynecology</v>
      </c>
      <c r="J2523">
        <f>INDEX(T_NPI_REF[Specialization],MATCH(T_PROF[[#This Row],[npi_prof_class_Cd]],T_NPI_REF[Code],0))</f>
        <v>0</v>
      </c>
    </row>
    <row r="2524" spans="1:10" x14ac:dyDescent="0.35">
      <c r="A2524">
        <v>0</v>
      </c>
      <c r="B2524">
        <v>1194106096</v>
      </c>
      <c r="C2524" t="s">
        <v>361</v>
      </c>
      <c r="D2524">
        <v>2021</v>
      </c>
      <c r="E2524">
        <v>1</v>
      </c>
      <c r="F2524">
        <v>1</v>
      </c>
      <c r="G2524">
        <v>1</v>
      </c>
      <c r="H2524">
        <v>0</v>
      </c>
      <c r="I2524" t="str">
        <f>INDEX(T_NPI_REF[Classification],MATCH(T_PROF[[#This Row],[npi_prof_class_Cd]],T_NPI_REF[Code],0))</f>
        <v>Family Medicine</v>
      </c>
      <c r="J2524">
        <f>INDEX(T_NPI_REF[Specialization],MATCH(T_PROF[[#This Row],[npi_prof_class_Cd]],T_NPI_REF[Code],0))</f>
        <v>0</v>
      </c>
    </row>
    <row r="2525" spans="1:10" x14ac:dyDescent="0.35">
      <c r="A2525">
        <v>1</v>
      </c>
      <c r="B2525">
        <v>1710226824</v>
      </c>
      <c r="C2525" t="s">
        <v>366</v>
      </c>
      <c r="D2525">
        <v>2021</v>
      </c>
      <c r="E2525">
        <v>7</v>
      </c>
      <c r="F2525">
        <v>7</v>
      </c>
      <c r="G2525">
        <v>7</v>
      </c>
      <c r="H2525">
        <v>12601.29</v>
      </c>
      <c r="I2525" t="str">
        <f>INDEX(T_NPI_REF[Classification],MATCH(T_PROF[[#This Row],[npi_prof_class_Cd]],T_NPI_REF[Code],0))</f>
        <v>Internal Medicine</v>
      </c>
      <c r="J2525">
        <f>INDEX(T_NPI_REF[Specialization],MATCH(T_PROF[[#This Row],[npi_prof_class_Cd]],T_NPI_REF[Code],0))</f>
        <v>0</v>
      </c>
    </row>
    <row r="2526" spans="1:10" x14ac:dyDescent="0.35">
      <c r="A2526">
        <v>0</v>
      </c>
      <c r="B2526">
        <v>1881957686</v>
      </c>
      <c r="C2526" t="s">
        <v>351</v>
      </c>
      <c r="D2526">
        <v>2020</v>
      </c>
      <c r="E2526">
        <v>1</v>
      </c>
      <c r="F2526">
        <v>1</v>
      </c>
      <c r="G2526">
        <v>1</v>
      </c>
      <c r="H2526">
        <v>1720.75</v>
      </c>
      <c r="I2526" t="str">
        <f>INDEX(T_NPI_REF[Classification],MATCH(T_PROF[[#This Row],[npi_prof_class_Cd]],T_NPI_REF[Code],0))</f>
        <v>Obstetrics &amp; Gynecology</v>
      </c>
      <c r="J2526">
        <f>INDEX(T_NPI_REF[Specialization],MATCH(T_PROF[[#This Row],[npi_prof_class_Cd]],T_NPI_REF[Code],0))</f>
        <v>0</v>
      </c>
    </row>
    <row r="2527" spans="1:10" x14ac:dyDescent="0.35">
      <c r="A2527">
        <v>1</v>
      </c>
      <c r="B2527">
        <v>1487957692</v>
      </c>
      <c r="C2527" t="s">
        <v>362</v>
      </c>
      <c r="D2527">
        <v>2021</v>
      </c>
      <c r="E2527">
        <v>1</v>
      </c>
      <c r="F2527">
        <v>1</v>
      </c>
      <c r="G2527">
        <v>1</v>
      </c>
      <c r="H2527">
        <v>3000</v>
      </c>
      <c r="I2527" t="str">
        <f>INDEX(T_NPI_REF[Classification],MATCH(T_PROF[[#This Row],[npi_prof_class_Cd]],T_NPI_REF[Code],0))</f>
        <v>General Practice</v>
      </c>
      <c r="J2527">
        <f>INDEX(T_NPI_REF[Specialization],MATCH(T_PROF[[#This Row],[npi_prof_class_Cd]],T_NPI_REF[Code],0))</f>
        <v>0</v>
      </c>
    </row>
    <row r="2528" spans="1:10" x14ac:dyDescent="0.35">
      <c r="A2528">
        <v>0</v>
      </c>
      <c r="B2528">
        <v>1538232897</v>
      </c>
      <c r="C2528" t="s">
        <v>351</v>
      </c>
      <c r="D2528">
        <v>2019</v>
      </c>
      <c r="E2528">
        <v>1</v>
      </c>
      <c r="F2528">
        <v>1</v>
      </c>
      <c r="G2528">
        <v>1</v>
      </c>
      <c r="H2528">
        <v>209.73</v>
      </c>
      <c r="I2528" t="str">
        <f>INDEX(T_NPI_REF[Classification],MATCH(T_PROF[[#This Row],[npi_prof_class_Cd]],T_NPI_REF[Code],0))</f>
        <v>Obstetrics &amp; Gynecology</v>
      </c>
      <c r="J2528">
        <f>INDEX(T_NPI_REF[Specialization],MATCH(T_PROF[[#This Row],[npi_prof_class_Cd]],T_NPI_REF[Code],0))</f>
        <v>0</v>
      </c>
    </row>
    <row r="2529" spans="1:10" x14ac:dyDescent="0.35">
      <c r="A2529">
        <v>1</v>
      </c>
      <c r="B2529">
        <v>1619130358</v>
      </c>
      <c r="C2529" t="s">
        <v>351</v>
      </c>
      <c r="D2529">
        <v>2019</v>
      </c>
      <c r="E2529">
        <v>47</v>
      </c>
      <c r="F2529">
        <v>47</v>
      </c>
      <c r="G2529">
        <v>46</v>
      </c>
      <c r="H2529">
        <v>99229.82</v>
      </c>
      <c r="I2529" t="str">
        <f>INDEX(T_NPI_REF[Classification],MATCH(T_PROF[[#This Row],[npi_prof_class_Cd]],T_NPI_REF[Code],0))</f>
        <v>Obstetrics &amp; Gynecology</v>
      </c>
      <c r="J2529">
        <f>INDEX(T_NPI_REF[Specialization],MATCH(T_PROF[[#This Row],[npi_prof_class_Cd]],T_NPI_REF[Code],0))</f>
        <v>0</v>
      </c>
    </row>
    <row r="2530" spans="1:10" x14ac:dyDescent="0.35">
      <c r="A2530">
        <v>0</v>
      </c>
      <c r="B2530">
        <v>1508205980</v>
      </c>
      <c r="C2530" t="s">
        <v>361</v>
      </c>
      <c r="D2530">
        <v>2020</v>
      </c>
      <c r="E2530">
        <v>2</v>
      </c>
      <c r="F2530">
        <v>2</v>
      </c>
      <c r="G2530">
        <v>2</v>
      </c>
      <c r="H2530">
        <v>409.6</v>
      </c>
      <c r="I2530" t="str">
        <f>INDEX(T_NPI_REF[Classification],MATCH(T_PROF[[#This Row],[npi_prof_class_Cd]],T_NPI_REF[Code],0))</f>
        <v>Family Medicine</v>
      </c>
      <c r="J2530">
        <f>INDEX(T_NPI_REF[Specialization],MATCH(T_PROF[[#This Row],[npi_prof_class_Cd]],T_NPI_REF[Code],0))</f>
        <v>0</v>
      </c>
    </row>
    <row r="2531" spans="1:10" x14ac:dyDescent="0.35">
      <c r="A2531">
        <v>0</v>
      </c>
      <c r="B2531">
        <v>1508205980</v>
      </c>
      <c r="C2531" t="s">
        <v>361</v>
      </c>
      <c r="D2531">
        <v>2019</v>
      </c>
      <c r="E2531">
        <v>1</v>
      </c>
      <c r="F2531">
        <v>1</v>
      </c>
      <c r="G2531">
        <v>1</v>
      </c>
      <c r="H2531">
        <v>0</v>
      </c>
      <c r="I2531" t="str">
        <f>INDEX(T_NPI_REF[Classification],MATCH(T_PROF[[#This Row],[npi_prof_class_Cd]],T_NPI_REF[Code],0))</f>
        <v>Family Medicine</v>
      </c>
      <c r="J2531">
        <f>INDEX(T_NPI_REF[Specialization],MATCH(T_PROF[[#This Row],[npi_prof_class_Cd]],T_NPI_REF[Code],0))</f>
        <v>0</v>
      </c>
    </row>
    <row r="2532" spans="1:10" x14ac:dyDescent="0.35">
      <c r="A2532">
        <v>1</v>
      </c>
      <c r="B2532">
        <v>1114980299</v>
      </c>
      <c r="C2532" t="s">
        <v>351</v>
      </c>
      <c r="D2532">
        <v>2021</v>
      </c>
      <c r="E2532">
        <v>36</v>
      </c>
      <c r="F2532">
        <v>36</v>
      </c>
      <c r="G2532">
        <v>36</v>
      </c>
      <c r="H2532">
        <v>61951.39</v>
      </c>
      <c r="I2532" t="str">
        <f>INDEX(T_NPI_REF[Classification],MATCH(T_PROF[[#This Row],[npi_prof_class_Cd]],T_NPI_REF[Code],0))</f>
        <v>Obstetrics &amp; Gynecology</v>
      </c>
      <c r="J2532">
        <f>INDEX(T_NPI_REF[Specialization],MATCH(T_PROF[[#This Row],[npi_prof_class_Cd]],T_NPI_REF[Code],0))</f>
        <v>0</v>
      </c>
    </row>
    <row r="2533" spans="1:10" x14ac:dyDescent="0.35">
      <c r="A2533">
        <v>0</v>
      </c>
      <c r="B2533">
        <v>1871599381</v>
      </c>
      <c r="C2533" t="s">
        <v>351</v>
      </c>
      <c r="D2533">
        <v>2020</v>
      </c>
      <c r="E2533">
        <v>4</v>
      </c>
      <c r="F2533">
        <v>4</v>
      </c>
      <c r="G2533">
        <v>4</v>
      </c>
      <c r="H2533">
        <v>6155.54</v>
      </c>
      <c r="I2533" t="str">
        <f>INDEX(T_NPI_REF[Classification],MATCH(T_PROF[[#This Row],[npi_prof_class_Cd]],T_NPI_REF[Code],0))</f>
        <v>Obstetrics &amp; Gynecology</v>
      </c>
      <c r="J2533">
        <f>INDEX(T_NPI_REF[Specialization],MATCH(T_PROF[[#This Row],[npi_prof_class_Cd]],T_NPI_REF[Code],0))</f>
        <v>0</v>
      </c>
    </row>
    <row r="2534" spans="1:10" x14ac:dyDescent="0.35">
      <c r="A2534">
        <v>0</v>
      </c>
      <c r="B2534">
        <v>1932360203</v>
      </c>
      <c r="C2534" t="s">
        <v>351</v>
      </c>
      <c r="D2534">
        <v>2021</v>
      </c>
      <c r="E2534">
        <v>1</v>
      </c>
      <c r="F2534">
        <v>1</v>
      </c>
      <c r="G2534">
        <v>1</v>
      </c>
      <c r="H2534">
        <v>1720.75</v>
      </c>
      <c r="I2534" t="str">
        <f>INDEX(T_NPI_REF[Classification],MATCH(T_PROF[[#This Row],[npi_prof_class_Cd]],T_NPI_REF[Code],0))</f>
        <v>Obstetrics &amp; Gynecology</v>
      </c>
      <c r="J2534">
        <f>INDEX(T_NPI_REF[Specialization],MATCH(T_PROF[[#This Row],[npi_prof_class_Cd]],T_NPI_REF[Code],0))</f>
        <v>0</v>
      </c>
    </row>
    <row r="2535" spans="1:10" x14ac:dyDescent="0.35">
      <c r="A2535">
        <v>1</v>
      </c>
      <c r="B2535">
        <v>1023040235</v>
      </c>
      <c r="C2535" t="s">
        <v>407</v>
      </c>
      <c r="D2535">
        <v>2019</v>
      </c>
      <c r="E2535">
        <v>1</v>
      </c>
      <c r="F2535">
        <v>1</v>
      </c>
      <c r="G2535">
        <v>1</v>
      </c>
      <c r="H2535">
        <v>2028.77</v>
      </c>
      <c r="I2535" t="str">
        <f>INDEX(T_NPI_REF[Classification],MATCH(T_PROF[[#This Row],[npi_prof_class_Cd]],T_NPI_REF[Code],0))</f>
        <v>Clinic/Center</v>
      </c>
      <c r="J2535" t="str">
        <f>INDEX(T_NPI_REF[Specialization],MATCH(T_PROF[[#This Row],[npi_prof_class_Cd]],T_NPI_REF[Code],0))</f>
        <v>Rehabilitation</v>
      </c>
    </row>
    <row r="2536" spans="1:10" x14ac:dyDescent="0.35">
      <c r="A2536">
        <v>1</v>
      </c>
      <c r="B2536">
        <v>1164420493</v>
      </c>
      <c r="C2536" t="s">
        <v>351</v>
      </c>
      <c r="D2536">
        <v>2021</v>
      </c>
      <c r="E2536">
        <v>4</v>
      </c>
      <c r="F2536">
        <v>4</v>
      </c>
      <c r="G2536">
        <v>4</v>
      </c>
      <c r="H2536">
        <v>9753.84</v>
      </c>
      <c r="I2536" t="str">
        <f>INDEX(T_NPI_REF[Classification],MATCH(T_PROF[[#This Row],[npi_prof_class_Cd]],T_NPI_REF[Code],0))</f>
        <v>Obstetrics &amp; Gynecology</v>
      </c>
      <c r="J2536">
        <f>INDEX(T_NPI_REF[Specialization],MATCH(T_PROF[[#This Row],[npi_prof_class_Cd]],T_NPI_REF[Code],0))</f>
        <v>0</v>
      </c>
    </row>
    <row r="2537" spans="1:10" x14ac:dyDescent="0.35">
      <c r="A2537">
        <v>1</v>
      </c>
      <c r="B2537" t="s">
        <v>342</v>
      </c>
      <c r="C2537" t="s">
        <v>342</v>
      </c>
      <c r="D2537">
        <v>2019</v>
      </c>
      <c r="E2537">
        <v>155</v>
      </c>
      <c r="F2537">
        <v>155</v>
      </c>
      <c r="G2537">
        <v>155</v>
      </c>
      <c r="H2537">
        <v>269871.96999999997</v>
      </c>
      <c r="I2537" t="e">
        <f>INDEX(T_NPI_REF[Classification],MATCH(T_PROF[[#This Row],[npi_prof_class_Cd]],T_NPI_REF[Code],0))</f>
        <v>#N/A</v>
      </c>
      <c r="J2537" t="e">
        <f>INDEX(T_NPI_REF[Specialization],MATCH(T_PROF[[#This Row],[npi_prof_class_Cd]],T_NPI_REF[Code],0))</f>
        <v>#N/A</v>
      </c>
    </row>
    <row r="2538" spans="1:10" x14ac:dyDescent="0.35">
      <c r="A2538">
        <v>0</v>
      </c>
      <c r="B2538">
        <v>1568423028</v>
      </c>
      <c r="C2538" t="s">
        <v>351</v>
      </c>
      <c r="D2538">
        <v>2021</v>
      </c>
      <c r="E2538">
        <v>5</v>
      </c>
      <c r="F2538">
        <v>5</v>
      </c>
      <c r="G2538">
        <v>5</v>
      </c>
      <c r="H2538">
        <v>5893.45</v>
      </c>
      <c r="I2538" t="str">
        <f>INDEX(T_NPI_REF[Classification],MATCH(T_PROF[[#This Row],[npi_prof_class_Cd]],T_NPI_REF[Code],0))</f>
        <v>Obstetrics &amp; Gynecology</v>
      </c>
      <c r="J2538">
        <f>INDEX(T_NPI_REF[Specialization],MATCH(T_PROF[[#This Row],[npi_prof_class_Cd]],T_NPI_REF[Code],0))</f>
        <v>0</v>
      </c>
    </row>
    <row r="2539" spans="1:10" x14ac:dyDescent="0.35">
      <c r="A2539">
        <v>1</v>
      </c>
      <c r="B2539">
        <v>1376886382</v>
      </c>
      <c r="C2539" t="s">
        <v>351</v>
      </c>
      <c r="D2539">
        <v>2020</v>
      </c>
      <c r="E2539">
        <v>14</v>
      </c>
      <c r="F2539">
        <v>14</v>
      </c>
      <c r="G2539">
        <v>11</v>
      </c>
      <c r="H2539">
        <v>13426.28</v>
      </c>
      <c r="I2539" t="str">
        <f>INDEX(T_NPI_REF[Classification],MATCH(T_PROF[[#This Row],[npi_prof_class_Cd]],T_NPI_REF[Code],0))</f>
        <v>Obstetrics &amp; Gynecology</v>
      </c>
      <c r="J2539">
        <f>INDEX(T_NPI_REF[Specialization],MATCH(T_PROF[[#This Row],[npi_prof_class_Cd]],T_NPI_REF[Code],0))</f>
        <v>0</v>
      </c>
    </row>
    <row r="2540" spans="1:10" x14ac:dyDescent="0.35">
      <c r="A2540">
        <v>0</v>
      </c>
      <c r="B2540">
        <v>1467557389</v>
      </c>
      <c r="C2540" t="s">
        <v>351</v>
      </c>
      <c r="D2540">
        <v>2020</v>
      </c>
      <c r="E2540">
        <v>2</v>
      </c>
      <c r="F2540">
        <v>2</v>
      </c>
      <c r="G2540">
        <v>2</v>
      </c>
      <c r="H2540">
        <v>3441.5</v>
      </c>
      <c r="I2540" t="str">
        <f>INDEX(T_NPI_REF[Classification],MATCH(T_PROF[[#This Row],[npi_prof_class_Cd]],T_NPI_REF[Code],0))</f>
        <v>Obstetrics &amp; Gynecology</v>
      </c>
      <c r="J2540">
        <f>INDEX(T_NPI_REF[Specialization],MATCH(T_PROF[[#This Row],[npi_prof_class_Cd]],T_NPI_REF[Code],0))</f>
        <v>0</v>
      </c>
    </row>
    <row r="2541" spans="1:10" x14ac:dyDescent="0.35">
      <c r="A2541">
        <v>0</v>
      </c>
      <c r="B2541">
        <v>1154649408</v>
      </c>
      <c r="C2541" t="s">
        <v>351</v>
      </c>
      <c r="D2541">
        <v>2020</v>
      </c>
      <c r="E2541">
        <v>1</v>
      </c>
      <c r="F2541">
        <v>1</v>
      </c>
      <c r="G2541">
        <v>1</v>
      </c>
      <c r="H2541">
        <v>1720.75</v>
      </c>
      <c r="I2541" t="str">
        <f>INDEX(T_NPI_REF[Classification],MATCH(T_PROF[[#This Row],[npi_prof_class_Cd]],T_NPI_REF[Code],0))</f>
        <v>Obstetrics &amp; Gynecology</v>
      </c>
      <c r="J2541">
        <f>INDEX(T_NPI_REF[Specialization],MATCH(T_PROF[[#This Row],[npi_prof_class_Cd]],T_NPI_REF[Code],0))</f>
        <v>0</v>
      </c>
    </row>
    <row r="2542" spans="1:10" x14ac:dyDescent="0.35">
      <c r="A2542">
        <v>1</v>
      </c>
      <c r="B2542">
        <v>1750763553</v>
      </c>
      <c r="C2542" t="s">
        <v>357</v>
      </c>
      <c r="D2542">
        <v>2019</v>
      </c>
      <c r="E2542">
        <v>2</v>
      </c>
      <c r="F2542">
        <v>2</v>
      </c>
      <c r="G2542">
        <v>2</v>
      </c>
      <c r="H2542">
        <v>5862.64</v>
      </c>
      <c r="I2542" t="str">
        <f>INDEX(T_NPI_REF[Classification],MATCH(T_PROF[[#This Row],[npi_prof_class_Cd]],T_NPI_REF[Code],0))</f>
        <v>Advanced Practice Midwife</v>
      </c>
      <c r="J2542">
        <f>INDEX(T_NPI_REF[Specialization],MATCH(T_PROF[[#This Row],[npi_prof_class_Cd]],T_NPI_REF[Code],0))</f>
        <v>0</v>
      </c>
    </row>
    <row r="2543" spans="1:10" x14ac:dyDescent="0.35">
      <c r="A2543">
        <v>1</v>
      </c>
      <c r="B2543">
        <v>1700856689</v>
      </c>
      <c r="C2543" t="s">
        <v>351</v>
      </c>
      <c r="D2543">
        <v>2019</v>
      </c>
      <c r="E2543">
        <v>1</v>
      </c>
      <c r="F2543">
        <v>1</v>
      </c>
      <c r="G2543">
        <v>1</v>
      </c>
      <c r="H2543">
        <v>1720.75</v>
      </c>
      <c r="I2543" t="str">
        <f>INDEX(T_NPI_REF[Classification],MATCH(T_PROF[[#This Row],[npi_prof_class_Cd]],T_NPI_REF[Code],0))</f>
        <v>Obstetrics &amp; Gynecology</v>
      </c>
      <c r="J2543">
        <f>INDEX(T_NPI_REF[Specialization],MATCH(T_PROF[[#This Row],[npi_prof_class_Cd]],T_NPI_REF[Code],0))</f>
        <v>0</v>
      </c>
    </row>
    <row r="2544" spans="1:10" x14ac:dyDescent="0.35">
      <c r="A2544">
        <v>0</v>
      </c>
      <c r="B2544">
        <v>1891088134</v>
      </c>
      <c r="C2544" t="s">
        <v>357</v>
      </c>
      <c r="D2544">
        <v>2020</v>
      </c>
      <c r="E2544">
        <v>1</v>
      </c>
      <c r="F2544">
        <v>1</v>
      </c>
      <c r="G2544">
        <v>1</v>
      </c>
      <c r="H2544">
        <v>1462.64</v>
      </c>
      <c r="I2544" t="str">
        <f>INDEX(T_NPI_REF[Classification],MATCH(T_PROF[[#This Row],[npi_prof_class_Cd]],T_NPI_REF[Code],0))</f>
        <v>Advanced Practice Midwife</v>
      </c>
      <c r="J2544">
        <f>INDEX(T_NPI_REF[Specialization],MATCH(T_PROF[[#This Row],[npi_prof_class_Cd]],T_NPI_REF[Code],0))</f>
        <v>0</v>
      </c>
    </row>
    <row r="2545" spans="1:10" x14ac:dyDescent="0.35">
      <c r="A2545">
        <v>0</v>
      </c>
      <c r="B2545">
        <v>1730179037</v>
      </c>
      <c r="C2545" t="s">
        <v>351</v>
      </c>
      <c r="D2545">
        <v>2020</v>
      </c>
      <c r="E2545">
        <v>3</v>
      </c>
      <c r="F2545">
        <v>3</v>
      </c>
      <c r="G2545">
        <v>3</v>
      </c>
      <c r="H2545">
        <v>1351.62</v>
      </c>
      <c r="I2545" t="str">
        <f>INDEX(T_NPI_REF[Classification],MATCH(T_PROF[[#This Row],[npi_prof_class_Cd]],T_NPI_REF[Code],0))</f>
        <v>Obstetrics &amp; Gynecology</v>
      </c>
      <c r="J2545">
        <f>INDEX(T_NPI_REF[Specialization],MATCH(T_PROF[[#This Row],[npi_prof_class_Cd]],T_NPI_REF[Code],0))</f>
        <v>0</v>
      </c>
    </row>
    <row r="2546" spans="1:10" x14ac:dyDescent="0.35">
      <c r="A2546">
        <v>0</v>
      </c>
      <c r="B2546">
        <v>1891176624</v>
      </c>
      <c r="C2546" t="s">
        <v>361</v>
      </c>
      <c r="D2546">
        <v>2020</v>
      </c>
      <c r="E2546">
        <v>2</v>
      </c>
      <c r="F2546">
        <v>2</v>
      </c>
      <c r="G2546">
        <v>2</v>
      </c>
      <c r="H2546">
        <v>152.69</v>
      </c>
      <c r="I2546" t="str">
        <f>INDEX(T_NPI_REF[Classification],MATCH(T_PROF[[#This Row],[npi_prof_class_Cd]],T_NPI_REF[Code],0))</f>
        <v>Family Medicine</v>
      </c>
      <c r="J2546">
        <f>INDEX(T_NPI_REF[Specialization],MATCH(T_PROF[[#This Row],[npi_prof_class_Cd]],T_NPI_REF[Code],0))</f>
        <v>0</v>
      </c>
    </row>
    <row r="2547" spans="1:10" x14ac:dyDescent="0.35">
      <c r="A2547">
        <v>1</v>
      </c>
      <c r="B2547">
        <v>1487662227</v>
      </c>
      <c r="C2547" t="s">
        <v>351</v>
      </c>
      <c r="D2547">
        <v>2021</v>
      </c>
      <c r="E2547">
        <v>52</v>
      </c>
      <c r="F2547">
        <v>52</v>
      </c>
      <c r="G2547">
        <v>52</v>
      </c>
      <c r="H2547">
        <v>103783.88</v>
      </c>
      <c r="I2547" t="str">
        <f>INDEX(T_NPI_REF[Classification],MATCH(T_PROF[[#This Row],[npi_prof_class_Cd]],T_NPI_REF[Code],0))</f>
        <v>Obstetrics &amp; Gynecology</v>
      </c>
      <c r="J2547">
        <f>INDEX(T_NPI_REF[Specialization],MATCH(T_PROF[[#This Row],[npi_prof_class_Cd]],T_NPI_REF[Code],0))</f>
        <v>0</v>
      </c>
    </row>
    <row r="2548" spans="1:10" x14ac:dyDescent="0.35">
      <c r="A2548">
        <v>1</v>
      </c>
      <c r="B2548">
        <v>1770015398</v>
      </c>
      <c r="C2548" t="s">
        <v>367</v>
      </c>
      <c r="D2548">
        <v>2019</v>
      </c>
      <c r="E2548">
        <v>16</v>
      </c>
      <c r="F2548">
        <v>16</v>
      </c>
      <c r="G2548">
        <v>16</v>
      </c>
      <c r="H2548">
        <v>67462.64</v>
      </c>
      <c r="I2548" t="str">
        <f>INDEX(T_NPI_REF[Classification],MATCH(T_PROF[[#This Row],[npi_prof_class_Cd]],T_NPI_REF[Code],0))</f>
        <v>Midwife</v>
      </c>
      <c r="J2548">
        <f>INDEX(T_NPI_REF[Specialization],MATCH(T_PROF[[#This Row],[npi_prof_class_Cd]],T_NPI_REF[Code],0))</f>
        <v>0</v>
      </c>
    </row>
    <row r="2549" spans="1:10" x14ac:dyDescent="0.35">
      <c r="A2549">
        <v>0</v>
      </c>
      <c r="B2549">
        <v>1912237355</v>
      </c>
      <c r="C2549" t="s">
        <v>351</v>
      </c>
      <c r="D2549">
        <v>2021</v>
      </c>
      <c r="E2549">
        <v>1</v>
      </c>
      <c r="F2549">
        <v>1</v>
      </c>
      <c r="G2549">
        <v>1</v>
      </c>
      <c r="H2549">
        <v>0</v>
      </c>
      <c r="I2549" t="str">
        <f>INDEX(T_NPI_REF[Classification],MATCH(T_PROF[[#This Row],[npi_prof_class_Cd]],T_NPI_REF[Code],0))</f>
        <v>Obstetrics &amp; Gynecology</v>
      </c>
      <c r="J2549">
        <f>INDEX(T_NPI_REF[Specialization],MATCH(T_PROF[[#This Row],[npi_prof_class_Cd]],T_NPI_REF[Code],0))</f>
        <v>0</v>
      </c>
    </row>
    <row r="2550" spans="1:10" x14ac:dyDescent="0.35">
      <c r="A2550">
        <v>1</v>
      </c>
      <c r="B2550">
        <v>1184716615</v>
      </c>
      <c r="C2550" t="s">
        <v>351</v>
      </c>
      <c r="D2550">
        <v>2021</v>
      </c>
      <c r="E2550">
        <v>4</v>
      </c>
      <c r="F2550">
        <v>4</v>
      </c>
      <c r="G2550">
        <v>4</v>
      </c>
      <c r="H2550">
        <v>12608</v>
      </c>
      <c r="I2550" t="str">
        <f>INDEX(T_NPI_REF[Classification],MATCH(T_PROF[[#This Row],[npi_prof_class_Cd]],T_NPI_REF[Code],0))</f>
        <v>Obstetrics &amp; Gynecology</v>
      </c>
      <c r="J2550">
        <f>INDEX(T_NPI_REF[Specialization],MATCH(T_PROF[[#This Row],[npi_prof_class_Cd]],T_NPI_REF[Code],0))</f>
        <v>0</v>
      </c>
    </row>
    <row r="2551" spans="1:10" x14ac:dyDescent="0.35">
      <c r="A2551">
        <v>0</v>
      </c>
      <c r="B2551">
        <v>1265728042</v>
      </c>
      <c r="C2551" t="s">
        <v>356</v>
      </c>
      <c r="D2551">
        <v>2021</v>
      </c>
      <c r="E2551">
        <v>1</v>
      </c>
      <c r="F2551">
        <v>1</v>
      </c>
      <c r="G2551">
        <v>1</v>
      </c>
      <c r="H2551">
        <v>0</v>
      </c>
      <c r="I2551" t="str">
        <f>INDEX(T_NPI_REF[Classification],MATCH(T_PROF[[#This Row],[npi_prof_class_Cd]],T_NPI_REF[Code],0))</f>
        <v>Obstetrics &amp; Gynecology</v>
      </c>
      <c r="J2551" t="str">
        <f>INDEX(T_NPI_REF[Specialization],MATCH(T_PROF[[#This Row],[npi_prof_class_Cd]],T_NPI_REF[Code],0))</f>
        <v>Maternal &amp; Fetal Medicine</v>
      </c>
    </row>
    <row r="2552" spans="1:10" x14ac:dyDescent="0.35">
      <c r="A2552">
        <v>0</v>
      </c>
      <c r="B2552">
        <v>1265468227</v>
      </c>
      <c r="C2552" t="s">
        <v>351</v>
      </c>
      <c r="D2552">
        <v>2019</v>
      </c>
      <c r="E2552">
        <v>1</v>
      </c>
      <c r="F2552">
        <v>1</v>
      </c>
      <c r="G2552">
        <v>1</v>
      </c>
      <c r="H2552">
        <v>430.19</v>
      </c>
      <c r="I2552" t="str">
        <f>INDEX(T_NPI_REF[Classification],MATCH(T_PROF[[#This Row],[npi_prof_class_Cd]],T_NPI_REF[Code],0))</f>
        <v>Obstetrics &amp; Gynecology</v>
      </c>
      <c r="J2552">
        <f>INDEX(T_NPI_REF[Specialization],MATCH(T_PROF[[#This Row],[npi_prof_class_Cd]],T_NPI_REF[Code],0))</f>
        <v>0</v>
      </c>
    </row>
    <row r="2553" spans="1:10" x14ac:dyDescent="0.35">
      <c r="A2553">
        <v>1</v>
      </c>
      <c r="B2553">
        <v>1417401266</v>
      </c>
      <c r="C2553" t="s">
        <v>368</v>
      </c>
      <c r="D2553">
        <v>2021</v>
      </c>
      <c r="E2553">
        <v>1</v>
      </c>
      <c r="F2553">
        <v>1</v>
      </c>
      <c r="G2553">
        <v>1</v>
      </c>
      <c r="H2553">
        <v>2765.88</v>
      </c>
      <c r="I2553" t="str">
        <f>INDEX(T_NPI_REF[Classification],MATCH(T_PROF[[#This Row],[npi_prof_class_Cd]],T_NPI_REF[Code],0))</f>
        <v>Anesthesiology</v>
      </c>
      <c r="J2553">
        <f>INDEX(T_NPI_REF[Specialization],MATCH(T_PROF[[#This Row],[npi_prof_class_Cd]],T_NPI_REF[Code],0))</f>
        <v>0</v>
      </c>
    </row>
    <row r="2554" spans="1:10" x14ac:dyDescent="0.35">
      <c r="A2554">
        <v>0</v>
      </c>
      <c r="B2554">
        <v>1194899476</v>
      </c>
      <c r="C2554" t="s">
        <v>357</v>
      </c>
      <c r="D2554">
        <v>2019</v>
      </c>
      <c r="E2554">
        <v>7</v>
      </c>
      <c r="F2554">
        <v>7</v>
      </c>
      <c r="G2554">
        <v>7</v>
      </c>
      <c r="H2554">
        <v>5850.56</v>
      </c>
      <c r="I2554" t="str">
        <f>INDEX(T_NPI_REF[Classification],MATCH(T_PROF[[#This Row],[npi_prof_class_Cd]],T_NPI_REF[Code],0))</f>
        <v>Advanced Practice Midwife</v>
      </c>
      <c r="J2554">
        <f>INDEX(T_NPI_REF[Specialization],MATCH(T_PROF[[#This Row],[npi_prof_class_Cd]],T_NPI_REF[Code],0))</f>
        <v>0</v>
      </c>
    </row>
    <row r="2555" spans="1:10" x14ac:dyDescent="0.35">
      <c r="A2555">
        <v>1</v>
      </c>
      <c r="B2555">
        <v>1568570562</v>
      </c>
      <c r="C2555" t="s">
        <v>351</v>
      </c>
      <c r="D2555">
        <v>2021</v>
      </c>
      <c r="E2555">
        <v>15</v>
      </c>
      <c r="F2555">
        <v>15</v>
      </c>
      <c r="G2555">
        <v>15</v>
      </c>
      <c r="H2555">
        <v>32091.7</v>
      </c>
      <c r="I2555" t="str">
        <f>INDEX(T_NPI_REF[Classification],MATCH(T_PROF[[#This Row],[npi_prof_class_Cd]],T_NPI_REF[Code],0))</f>
        <v>Obstetrics &amp; Gynecology</v>
      </c>
      <c r="J2555">
        <f>INDEX(T_NPI_REF[Specialization],MATCH(T_PROF[[#This Row],[npi_prof_class_Cd]],T_NPI_REF[Code],0))</f>
        <v>0</v>
      </c>
    </row>
    <row r="2556" spans="1:10" x14ac:dyDescent="0.35">
      <c r="A2556">
        <v>0</v>
      </c>
      <c r="B2556">
        <v>1871690743</v>
      </c>
      <c r="C2556" t="s">
        <v>361</v>
      </c>
      <c r="D2556">
        <v>2019</v>
      </c>
      <c r="E2556">
        <v>2</v>
      </c>
      <c r="F2556">
        <v>2</v>
      </c>
      <c r="G2556">
        <v>2</v>
      </c>
      <c r="H2556">
        <v>1850.94</v>
      </c>
      <c r="I2556" t="str">
        <f>INDEX(T_NPI_REF[Classification],MATCH(T_PROF[[#This Row],[npi_prof_class_Cd]],T_NPI_REF[Code],0))</f>
        <v>Family Medicine</v>
      </c>
      <c r="J2556">
        <f>INDEX(T_NPI_REF[Specialization],MATCH(T_PROF[[#This Row],[npi_prof_class_Cd]],T_NPI_REF[Code],0))</f>
        <v>0</v>
      </c>
    </row>
    <row r="2557" spans="1:10" x14ac:dyDescent="0.35">
      <c r="A2557">
        <v>0</v>
      </c>
      <c r="B2557">
        <v>1275809469</v>
      </c>
      <c r="C2557" t="s">
        <v>351</v>
      </c>
      <c r="D2557">
        <v>2021</v>
      </c>
      <c r="E2557">
        <v>1</v>
      </c>
      <c r="F2557">
        <v>1</v>
      </c>
      <c r="G2557">
        <v>1</v>
      </c>
      <c r="H2557">
        <v>0</v>
      </c>
      <c r="I2557" t="str">
        <f>INDEX(T_NPI_REF[Classification],MATCH(T_PROF[[#This Row],[npi_prof_class_Cd]],T_NPI_REF[Code],0))</f>
        <v>Obstetrics &amp; Gynecology</v>
      </c>
      <c r="J2557">
        <f>INDEX(T_NPI_REF[Specialization],MATCH(T_PROF[[#This Row],[npi_prof_class_Cd]],T_NPI_REF[Code],0))</f>
        <v>0</v>
      </c>
    </row>
    <row r="2558" spans="1:10" x14ac:dyDescent="0.35">
      <c r="A2558">
        <v>0</v>
      </c>
      <c r="B2558">
        <v>1669836391</v>
      </c>
      <c r="C2558" t="s">
        <v>351</v>
      </c>
      <c r="D2558">
        <v>2021</v>
      </c>
      <c r="E2558">
        <v>3</v>
      </c>
      <c r="F2558">
        <v>3</v>
      </c>
      <c r="G2558">
        <v>3</v>
      </c>
      <c r="H2558">
        <v>3441.5</v>
      </c>
      <c r="I2558" t="str">
        <f>INDEX(T_NPI_REF[Classification],MATCH(T_PROF[[#This Row],[npi_prof_class_Cd]],T_NPI_REF[Code],0))</f>
        <v>Obstetrics &amp; Gynecology</v>
      </c>
      <c r="J2558">
        <f>INDEX(T_NPI_REF[Specialization],MATCH(T_PROF[[#This Row],[npi_prof_class_Cd]],T_NPI_REF[Code],0))</f>
        <v>0</v>
      </c>
    </row>
    <row r="2559" spans="1:10" x14ac:dyDescent="0.35">
      <c r="A2559">
        <v>0</v>
      </c>
      <c r="B2559">
        <v>1588175541</v>
      </c>
      <c r="C2559" t="s">
        <v>367</v>
      </c>
      <c r="D2559">
        <v>2020</v>
      </c>
      <c r="E2559">
        <v>2</v>
      </c>
      <c r="F2559">
        <v>2</v>
      </c>
      <c r="G2559">
        <v>2</v>
      </c>
      <c r="H2559">
        <v>1462.64</v>
      </c>
      <c r="I2559" t="str">
        <f>INDEX(T_NPI_REF[Classification],MATCH(T_PROF[[#This Row],[npi_prof_class_Cd]],T_NPI_REF[Code],0))</f>
        <v>Midwife</v>
      </c>
      <c r="J2559">
        <f>INDEX(T_NPI_REF[Specialization],MATCH(T_PROF[[#This Row],[npi_prof_class_Cd]],T_NPI_REF[Code],0))</f>
        <v>0</v>
      </c>
    </row>
    <row r="2560" spans="1:10" x14ac:dyDescent="0.35">
      <c r="A2560">
        <v>0</v>
      </c>
      <c r="B2560">
        <v>1194897033</v>
      </c>
      <c r="C2560" t="s">
        <v>351</v>
      </c>
      <c r="D2560">
        <v>2021</v>
      </c>
      <c r="E2560">
        <v>1</v>
      </c>
      <c r="F2560">
        <v>1</v>
      </c>
      <c r="G2560">
        <v>1</v>
      </c>
      <c r="H2560">
        <v>931.95</v>
      </c>
      <c r="I2560" t="str">
        <f>INDEX(T_NPI_REF[Classification],MATCH(T_PROF[[#This Row],[npi_prof_class_Cd]],T_NPI_REF[Code],0))</f>
        <v>Obstetrics &amp; Gynecology</v>
      </c>
      <c r="J2560">
        <f>INDEX(T_NPI_REF[Specialization],MATCH(T_PROF[[#This Row],[npi_prof_class_Cd]],T_NPI_REF[Code],0))</f>
        <v>0</v>
      </c>
    </row>
    <row r="2561" spans="1:10" x14ac:dyDescent="0.35">
      <c r="A2561">
        <v>1</v>
      </c>
      <c r="B2561">
        <v>1134413891</v>
      </c>
      <c r="C2561" t="s">
        <v>351</v>
      </c>
      <c r="D2561">
        <v>2021</v>
      </c>
      <c r="E2561">
        <v>8</v>
      </c>
      <c r="F2561">
        <v>8</v>
      </c>
      <c r="G2561">
        <v>8</v>
      </c>
      <c r="H2561">
        <v>24000</v>
      </c>
      <c r="I2561" t="str">
        <f>INDEX(T_NPI_REF[Classification],MATCH(T_PROF[[#This Row],[npi_prof_class_Cd]],T_NPI_REF[Code],0))</f>
        <v>Obstetrics &amp; Gynecology</v>
      </c>
      <c r="J2561">
        <f>INDEX(T_NPI_REF[Specialization],MATCH(T_PROF[[#This Row],[npi_prof_class_Cd]],T_NPI_REF[Code],0))</f>
        <v>0</v>
      </c>
    </row>
    <row r="2562" spans="1:10" x14ac:dyDescent="0.35">
      <c r="A2562">
        <v>0</v>
      </c>
      <c r="B2562">
        <v>1073956298</v>
      </c>
      <c r="C2562" t="s">
        <v>351</v>
      </c>
      <c r="D2562">
        <v>2019</v>
      </c>
      <c r="E2562">
        <v>2</v>
      </c>
      <c r="F2562">
        <v>2</v>
      </c>
      <c r="G2562">
        <v>2</v>
      </c>
      <c r="H2562">
        <v>0</v>
      </c>
      <c r="I2562" t="str">
        <f>INDEX(T_NPI_REF[Classification],MATCH(T_PROF[[#This Row],[npi_prof_class_Cd]],T_NPI_REF[Code],0))</f>
        <v>Obstetrics &amp; Gynecology</v>
      </c>
      <c r="J2562">
        <f>INDEX(T_NPI_REF[Specialization],MATCH(T_PROF[[#This Row],[npi_prof_class_Cd]],T_NPI_REF[Code],0))</f>
        <v>0</v>
      </c>
    </row>
    <row r="2563" spans="1:10" x14ac:dyDescent="0.35">
      <c r="A2563">
        <v>1</v>
      </c>
      <c r="B2563">
        <v>1184668311</v>
      </c>
      <c r="C2563" t="s">
        <v>351</v>
      </c>
      <c r="D2563">
        <v>2019</v>
      </c>
      <c r="E2563">
        <v>129</v>
      </c>
      <c r="F2563">
        <v>129</v>
      </c>
      <c r="G2563">
        <v>128</v>
      </c>
      <c r="H2563">
        <v>245029.12</v>
      </c>
      <c r="I2563" t="str">
        <f>INDEX(T_NPI_REF[Classification],MATCH(T_PROF[[#This Row],[npi_prof_class_Cd]],T_NPI_REF[Code],0))</f>
        <v>Obstetrics &amp; Gynecology</v>
      </c>
      <c r="J2563">
        <f>INDEX(T_NPI_REF[Specialization],MATCH(T_PROF[[#This Row],[npi_prof_class_Cd]],T_NPI_REF[Code],0))</f>
        <v>0</v>
      </c>
    </row>
    <row r="2564" spans="1:10" x14ac:dyDescent="0.35">
      <c r="A2564">
        <v>0</v>
      </c>
      <c r="B2564">
        <v>1467482505</v>
      </c>
      <c r="C2564" t="s">
        <v>356</v>
      </c>
      <c r="D2564">
        <v>2021</v>
      </c>
      <c r="E2564">
        <v>1</v>
      </c>
      <c r="F2564">
        <v>1</v>
      </c>
      <c r="G2564">
        <v>1</v>
      </c>
      <c r="H2564">
        <v>0</v>
      </c>
      <c r="I2564" t="str">
        <f>INDEX(T_NPI_REF[Classification],MATCH(T_PROF[[#This Row],[npi_prof_class_Cd]],T_NPI_REF[Code],0))</f>
        <v>Obstetrics &amp; Gynecology</v>
      </c>
      <c r="J2564" t="str">
        <f>INDEX(T_NPI_REF[Specialization],MATCH(T_PROF[[#This Row],[npi_prof_class_Cd]],T_NPI_REF[Code],0))</f>
        <v>Maternal &amp; Fetal Medicine</v>
      </c>
    </row>
    <row r="2565" spans="1:10" x14ac:dyDescent="0.35">
      <c r="A2565">
        <v>1</v>
      </c>
      <c r="B2565">
        <v>1811917842</v>
      </c>
      <c r="C2565" t="s">
        <v>351</v>
      </c>
      <c r="D2565">
        <v>2021</v>
      </c>
      <c r="E2565">
        <v>1</v>
      </c>
      <c r="F2565">
        <v>1</v>
      </c>
      <c r="G2565">
        <v>1</v>
      </c>
      <c r="H2565">
        <v>3500</v>
      </c>
      <c r="I2565" t="str">
        <f>INDEX(T_NPI_REF[Classification],MATCH(T_PROF[[#This Row],[npi_prof_class_Cd]],T_NPI_REF[Code],0))</f>
        <v>Obstetrics &amp; Gynecology</v>
      </c>
      <c r="J2565">
        <f>INDEX(T_NPI_REF[Specialization],MATCH(T_PROF[[#This Row],[npi_prof_class_Cd]],T_NPI_REF[Code],0))</f>
        <v>0</v>
      </c>
    </row>
    <row r="2566" spans="1:10" x14ac:dyDescent="0.35">
      <c r="A2566">
        <v>1</v>
      </c>
      <c r="B2566">
        <v>1972944080</v>
      </c>
      <c r="C2566" t="s">
        <v>363</v>
      </c>
      <c r="D2566">
        <v>2021</v>
      </c>
      <c r="E2566">
        <v>215</v>
      </c>
      <c r="F2566">
        <v>215</v>
      </c>
      <c r="G2566">
        <v>214</v>
      </c>
      <c r="H2566">
        <v>386457.69</v>
      </c>
      <c r="I2566" t="str">
        <f>INDEX(T_NPI_REF[Classification],MATCH(T_PROF[[#This Row],[npi_prof_class_Cd]],T_NPI_REF[Code],0))</f>
        <v>Clinic/Center</v>
      </c>
      <c r="J2566" t="str">
        <f>INDEX(T_NPI_REF[Specialization],MATCH(T_PROF[[#This Row],[npi_prof_class_Cd]],T_NPI_REF[Code],0))</f>
        <v>Federally Qualified Health Center (FQHC)</v>
      </c>
    </row>
    <row r="2567" spans="1:10" x14ac:dyDescent="0.35">
      <c r="A2567">
        <v>1</v>
      </c>
      <c r="B2567">
        <v>1396143004</v>
      </c>
      <c r="C2567" t="s">
        <v>351</v>
      </c>
      <c r="D2567">
        <v>2019</v>
      </c>
      <c r="E2567">
        <v>51</v>
      </c>
      <c r="F2567">
        <v>51</v>
      </c>
      <c r="G2567">
        <v>51</v>
      </c>
      <c r="H2567">
        <v>89704.43</v>
      </c>
      <c r="I2567" t="str">
        <f>INDEX(T_NPI_REF[Classification],MATCH(T_PROF[[#This Row],[npi_prof_class_Cd]],T_NPI_REF[Code],0))</f>
        <v>Obstetrics &amp; Gynecology</v>
      </c>
      <c r="J2567">
        <f>INDEX(T_NPI_REF[Specialization],MATCH(T_PROF[[#This Row],[npi_prof_class_Cd]],T_NPI_REF[Code],0))</f>
        <v>0</v>
      </c>
    </row>
    <row r="2568" spans="1:10" x14ac:dyDescent="0.35">
      <c r="A2568">
        <v>1</v>
      </c>
      <c r="B2568">
        <v>1366606931</v>
      </c>
      <c r="C2568" t="s">
        <v>351</v>
      </c>
      <c r="D2568">
        <v>2020</v>
      </c>
      <c r="E2568">
        <v>19</v>
      </c>
      <c r="F2568">
        <v>19</v>
      </c>
      <c r="G2568">
        <v>17</v>
      </c>
      <c r="H2568">
        <v>55875.14</v>
      </c>
      <c r="I2568" t="str">
        <f>INDEX(T_NPI_REF[Classification],MATCH(T_PROF[[#This Row],[npi_prof_class_Cd]],T_NPI_REF[Code],0))</f>
        <v>Obstetrics &amp; Gynecology</v>
      </c>
      <c r="J2568">
        <f>INDEX(T_NPI_REF[Specialization],MATCH(T_PROF[[#This Row],[npi_prof_class_Cd]],T_NPI_REF[Code],0))</f>
        <v>0</v>
      </c>
    </row>
    <row r="2569" spans="1:10" x14ac:dyDescent="0.35">
      <c r="A2569">
        <v>1</v>
      </c>
      <c r="B2569">
        <v>1982141537</v>
      </c>
      <c r="C2569" t="s">
        <v>371</v>
      </c>
      <c r="D2569">
        <v>2020</v>
      </c>
      <c r="E2569">
        <v>66</v>
      </c>
      <c r="F2569">
        <v>66</v>
      </c>
      <c r="G2569">
        <v>66</v>
      </c>
      <c r="H2569">
        <v>121058.07</v>
      </c>
      <c r="I2569" t="str">
        <f>INDEX(T_NPI_REF[Classification],MATCH(T_PROF[[#This Row],[npi_prof_class_Cd]],T_NPI_REF[Code],0))</f>
        <v>Hospitalist</v>
      </c>
      <c r="J2569">
        <f>INDEX(T_NPI_REF[Specialization],MATCH(T_PROF[[#This Row],[npi_prof_class_Cd]],T_NPI_REF[Code],0))</f>
        <v>0</v>
      </c>
    </row>
    <row r="2570" spans="1:10" x14ac:dyDescent="0.35">
      <c r="A2570">
        <v>1</v>
      </c>
      <c r="B2570">
        <v>1639239221</v>
      </c>
      <c r="C2570" t="s">
        <v>357</v>
      </c>
      <c r="D2570">
        <v>2020</v>
      </c>
      <c r="E2570">
        <v>233</v>
      </c>
      <c r="F2570">
        <v>233</v>
      </c>
      <c r="G2570">
        <v>233</v>
      </c>
      <c r="H2570">
        <v>379101.68</v>
      </c>
      <c r="I2570" t="str">
        <f>INDEX(T_NPI_REF[Classification],MATCH(T_PROF[[#This Row],[npi_prof_class_Cd]],T_NPI_REF[Code],0))</f>
        <v>Advanced Practice Midwife</v>
      </c>
      <c r="J2570">
        <f>INDEX(T_NPI_REF[Specialization],MATCH(T_PROF[[#This Row],[npi_prof_class_Cd]],T_NPI_REF[Code],0))</f>
        <v>0</v>
      </c>
    </row>
    <row r="2571" spans="1:10" x14ac:dyDescent="0.35">
      <c r="A2571">
        <v>0</v>
      </c>
      <c r="B2571">
        <v>1811917842</v>
      </c>
      <c r="C2571" t="s">
        <v>351</v>
      </c>
      <c r="D2571">
        <v>2020</v>
      </c>
      <c r="E2571">
        <v>1</v>
      </c>
      <c r="F2571">
        <v>1</v>
      </c>
      <c r="G2571">
        <v>1</v>
      </c>
      <c r="H2571">
        <v>0</v>
      </c>
      <c r="I2571" t="str">
        <f>INDEX(T_NPI_REF[Classification],MATCH(T_PROF[[#This Row],[npi_prof_class_Cd]],T_NPI_REF[Code],0))</f>
        <v>Obstetrics &amp; Gynecology</v>
      </c>
      <c r="J2571">
        <f>INDEX(T_NPI_REF[Specialization],MATCH(T_PROF[[#This Row],[npi_prof_class_Cd]],T_NPI_REF[Code],0))</f>
        <v>0</v>
      </c>
    </row>
    <row r="2572" spans="1:10" x14ac:dyDescent="0.35">
      <c r="A2572">
        <v>1</v>
      </c>
      <c r="B2572">
        <v>1124119706</v>
      </c>
      <c r="C2572" t="s">
        <v>352</v>
      </c>
      <c r="D2572">
        <v>2019</v>
      </c>
      <c r="E2572">
        <v>19</v>
      </c>
      <c r="F2572">
        <v>19</v>
      </c>
      <c r="G2572">
        <v>19</v>
      </c>
      <c r="H2572">
        <v>36412.89</v>
      </c>
      <c r="I2572" t="str">
        <f>INDEX(T_NPI_REF[Classification],MATCH(T_PROF[[#This Row],[npi_prof_class_Cd]],T_NPI_REF[Code],0))</f>
        <v>Specialist</v>
      </c>
      <c r="J2572">
        <f>INDEX(T_NPI_REF[Specialization],MATCH(T_PROF[[#This Row],[npi_prof_class_Cd]],T_NPI_REF[Code],0))</f>
        <v>0</v>
      </c>
    </row>
    <row r="2573" spans="1:10" x14ac:dyDescent="0.35">
      <c r="A2573">
        <v>1</v>
      </c>
      <c r="B2573">
        <v>1386872505</v>
      </c>
      <c r="C2573" t="s">
        <v>358</v>
      </c>
      <c r="D2573">
        <v>2019</v>
      </c>
      <c r="E2573">
        <v>1</v>
      </c>
      <c r="F2573">
        <v>1</v>
      </c>
      <c r="G2573">
        <v>1</v>
      </c>
      <c r="H2573">
        <v>0</v>
      </c>
      <c r="I2573" t="str">
        <f>INDEX(T_NPI_REF[Classification],MATCH(T_PROF[[#This Row],[npi_prof_class_Cd]],T_NPI_REF[Code],0))</f>
        <v>Obstetrics &amp; Gynecology</v>
      </c>
      <c r="J2573" t="str">
        <f>INDEX(T_NPI_REF[Specialization],MATCH(T_PROF[[#This Row],[npi_prof_class_Cd]],T_NPI_REF[Code],0))</f>
        <v>Gynecology</v>
      </c>
    </row>
    <row r="2574" spans="1:10" x14ac:dyDescent="0.35">
      <c r="A2574">
        <v>1</v>
      </c>
      <c r="B2574">
        <v>1992962559</v>
      </c>
      <c r="C2574" t="s">
        <v>367</v>
      </c>
      <c r="D2574">
        <v>2020</v>
      </c>
      <c r="E2574">
        <v>1</v>
      </c>
      <c r="F2574">
        <v>1</v>
      </c>
      <c r="G2574">
        <v>1</v>
      </c>
      <c r="H2574">
        <v>4400</v>
      </c>
      <c r="I2574" t="str">
        <f>INDEX(T_NPI_REF[Classification],MATCH(T_PROF[[#This Row],[npi_prof_class_Cd]],T_NPI_REF[Code],0))</f>
        <v>Midwife</v>
      </c>
      <c r="J2574">
        <f>INDEX(T_NPI_REF[Specialization],MATCH(T_PROF[[#This Row],[npi_prof_class_Cd]],T_NPI_REF[Code],0))</f>
        <v>0</v>
      </c>
    </row>
    <row r="2575" spans="1:10" x14ac:dyDescent="0.35">
      <c r="A2575">
        <v>0</v>
      </c>
      <c r="B2575">
        <v>1861700536</v>
      </c>
      <c r="C2575" t="s">
        <v>357</v>
      </c>
      <c r="D2575">
        <v>2019</v>
      </c>
      <c r="E2575">
        <v>1</v>
      </c>
      <c r="F2575">
        <v>1</v>
      </c>
      <c r="G2575">
        <v>1</v>
      </c>
      <c r="H2575">
        <v>0</v>
      </c>
      <c r="I2575" t="str">
        <f>INDEX(T_NPI_REF[Classification],MATCH(T_PROF[[#This Row],[npi_prof_class_Cd]],T_NPI_REF[Code],0))</f>
        <v>Advanced Practice Midwife</v>
      </c>
      <c r="J2575">
        <f>INDEX(T_NPI_REF[Specialization],MATCH(T_PROF[[#This Row],[npi_prof_class_Cd]],T_NPI_REF[Code],0))</f>
        <v>0</v>
      </c>
    </row>
    <row r="2576" spans="1:10" x14ac:dyDescent="0.35">
      <c r="A2576">
        <v>0</v>
      </c>
      <c r="B2576">
        <v>1093929358</v>
      </c>
      <c r="C2576" t="s">
        <v>405</v>
      </c>
      <c r="D2576">
        <v>2021</v>
      </c>
      <c r="E2576">
        <v>2</v>
      </c>
      <c r="F2576">
        <v>2</v>
      </c>
      <c r="G2576">
        <v>2</v>
      </c>
      <c r="H2576">
        <v>223.71</v>
      </c>
      <c r="I2576" t="str">
        <f>INDEX(T_NPI_REF[Classification],MATCH(T_PROF[[#This Row],[npi_prof_class_Cd]],T_NPI_REF[Code],0))</f>
        <v>Obstetrics &amp; Gynecology</v>
      </c>
      <c r="J2576" t="str">
        <f>INDEX(T_NPI_REF[Specialization],MATCH(T_PROF[[#This Row],[npi_prof_class_Cd]],T_NPI_REF[Code],0))</f>
        <v>Female Pelvic Medicine and Reconstructive Surgery</v>
      </c>
    </row>
    <row r="2577" spans="1:10" x14ac:dyDescent="0.35">
      <c r="A2577">
        <v>1</v>
      </c>
      <c r="B2577">
        <v>1720627649</v>
      </c>
      <c r="C2577" t="s">
        <v>357</v>
      </c>
      <c r="D2577">
        <v>2021</v>
      </c>
      <c r="E2577">
        <v>14</v>
      </c>
      <c r="F2577">
        <v>14</v>
      </c>
      <c r="G2577">
        <v>14</v>
      </c>
      <c r="H2577">
        <v>131499.74</v>
      </c>
      <c r="I2577" t="str">
        <f>INDEX(T_NPI_REF[Classification],MATCH(T_PROF[[#This Row],[npi_prof_class_Cd]],T_NPI_REF[Code],0))</f>
        <v>Advanced Practice Midwife</v>
      </c>
      <c r="J2577">
        <f>INDEX(T_NPI_REF[Specialization],MATCH(T_PROF[[#This Row],[npi_prof_class_Cd]],T_NPI_REF[Code],0))</f>
        <v>0</v>
      </c>
    </row>
    <row r="2578" spans="1:10" x14ac:dyDescent="0.35">
      <c r="A2578">
        <v>0</v>
      </c>
      <c r="B2578">
        <v>1114125903</v>
      </c>
      <c r="C2578" t="s">
        <v>351</v>
      </c>
      <c r="D2578">
        <v>2019</v>
      </c>
      <c r="E2578">
        <v>3</v>
      </c>
      <c r="F2578">
        <v>3</v>
      </c>
      <c r="G2578">
        <v>3</v>
      </c>
      <c r="H2578">
        <v>3547.36</v>
      </c>
      <c r="I2578" t="str">
        <f>INDEX(T_NPI_REF[Classification],MATCH(T_PROF[[#This Row],[npi_prof_class_Cd]],T_NPI_REF[Code],0))</f>
        <v>Obstetrics &amp; Gynecology</v>
      </c>
      <c r="J2578">
        <f>INDEX(T_NPI_REF[Specialization],MATCH(T_PROF[[#This Row],[npi_prof_class_Cd]],T_NPI_REF[Code],0))</f>
        <v>0</v>
      </c>
    </row>
    <row r="2579" spans="1:10" x14ac:dyDescent="0.35">
      <c r="A2579">
        <v>1</v>
      </c>
      <c r="B2579">
        <v>1730276338</v>
      </c>
      <c r="C2579" t="s">
        <v>351</v>
      </c>
      <c r="D2579">
        <v>2020</v>
      </c>
      <c r="E2579">
        <v>2</v>
      </c>
      <c r="F2579">
        <v>2</v>
      </c>
      <c r="G2579">
        <v>2</v>
      </c>
      <c r="H2579">
        <v>0</v>
      </c>
      <c r="I2579" t="str">
        <f>INDEX(T_NPI_REF[Classification],MATCH(T_PROF[[#This Row],[npi_prof_class_Cd]],T_NPI_REF[Code],0))</f>
        <v>Obstetrics &amp; Gynecology</v>
      </c>
      <c r="J2579">
        <f>INDEX(T_NPI_REF[Specialization],MATCH(T_PROF[[#This Row],[npi_prof_class_Cd]],T_NPI_REF[Code],0))</f>
        <v>0</v>
      </c>
    </row>
    <row r="2580" spans="1:10" x14ac:dyDescent="0.35">
      <c r="A2580">
        <v>1</v>
      </c>
      <c r="B2580">
        <v>1265760318</v>
      </c>
      <c r="C2580" t="s">
        <v>351</v>
      </c>
      <c r="D2580">
        <v>2021</v>
      </c>
      <c r="E2580">
        <v>12</v>
      </c>
      <c r="F2580">
        <v>12</v>
      </c>
      <c r="G2580">
        <v>12</v>
      </c>
      <c r="H2580">
        <v>19089.05</v>
      </c>
      <c r="I2580" t="str">
        <f>INDEX(T_NPI_REF[Classification],MATCH(T_PROF[[#This Row],[npi_prof_class_Cd]],T_NPI_REF[Code],0))</f>
        <v>Obstetrics &amp; Gynecology</v>
      </c>
      <c r="J2580">
        <f>INDEX(T_NPI_REF[Specialization],MATCH(T_PROF[[#This Row],[npi_prof_class_Cd]],T_NPI_REF[Code],0))</f>
        <v>0</v>
      </c>
    </row>
    <row r="2581" spans="1:10" x14ac:dyDescent="0.35">
      <c r="A2581">
        <v>1</v>
      </c>
      <c r="B2581">
        <v>1841767993</v>
      </c>
      <c r="C2581" t="s">
        <v>351</v>
      </c>
      <c r="D2581">
        <v>2020</v>
      </c>
      <c r="E2581">
        <v>18</v>
      </c>
      <c r="F2581">
        <v>18</v>
      </c>
      <c r="G2581">
        <v>18</v>
      </c>
      <c r="H2581">
        <v>57600</v>
      </c>
      <c r="I2581" t="str">
        <f>INDEX(T_NPI_REF[Classification],MATCH(T_PROF[[#This Row],[npi_prof_class_Cd]],T_NPI_REF[Code],0))</f>
        <v>Obstetrics &amp; Gynecology</v>
      </c>
      <c r="J2581">
        <f>INDEX(T_NPI_REF[Specialization],MATCH(T_PROF[[#This Row],[npi_prof_class_Cd]],T_NPI_REF[Code],0))</f>
        <v>0</v>
      </c>
    </row>
    <row r="2582" spans="1:10" x14ac:dyDescent="0.35">
      <c r="A2582">
        <v>1</v>
      </c>
      <c r="B2582">
        <v>1043267727</v>
      </c>
      <c r="C2582" t="s">
        <v>353</v>
      </c>
      <c r="D2582">
        <v>2019</v>
      </c>
      <c r="E2582">
        <v>57</v>
      </c>
      <c r="F2582">
        <v>57</v>
      </c>
      <c r="G2582">
        <v>57</v>
      </c>
      <c r="H2582">
        <v>97925.91</v>
      </c>
      <c r="I2582" t="str">
        <f>INDEX(T_NPI_REF[Classification],MATCH(T_PROF[[#This Row],[npi_prof_class_Cd]],T_NPI_REF[Code],0))</f>
        <v>General Acute Care Hospital</v>
      </c>
      <c r="J2582">
        <f>INDEX(T_NPI_REF[Specialization],MATCH(T_PROF[[#This Row],[npi_prof_class_Cd]],T_NPI_REF[Code],0))</f>
        <v>0</v>
      </c>
    </row>
    <row r="2583" spans="1:10" x14ac:dyDescent="0.35">
      <c r="A2583">
        <v>1</v>
      </c>
      <c r="B2583">
        <v>1801811179</v>
      </c>
      <c r="C2583" t="s">
        <v>351</v>
      </c>
      <c r="D2583">
        <v>2020</v>
      </c>
      <c r="E2583">
        <v>5</v>
      </c>
      <c r="F2583">
        <v>5</v>
      </c>
      <c r="G2583">
        <v>5</v>
      </c>
      <c r="H2583">
        <v>10048.6</v>
      </c>
      <c r="I2583" t="str">
        <f>INDEX(T_NPI_REF[Classification],MATCH(T_PROF[[#This Row],[npi_prof_class_Cd]],T_NPI_REF[Code],0))</f>
        <v>Obstetrics &amp; Gynecology</v>
      </c>
      <c r="J2583">
        <f>INDEX(T_NPI_REF[Specialization],MATCH(T_PROF[[#This Row],[npi_prof_class_Cd]],T_NPI_REF[Code],0))</f>
        <v>0</v>
      </c>
    </row>
    <row r="2584" spans="1:10" x14ac:dyDescent="0.35">
      <c r="A2584">
        <v>0</v>
      </c>
      <c r="B2584">
        <v>1619047180</v>
      </c>
      <c r="C2584" t="s">
        <v>351</v>
      </c>
      <c r="D2584">
        <v>2021</v>
      </c>
      <c r="E2584">
        <v>1</v>
      </c>
      <c r="F2584">
        <v>1</v>
      </c>
      <c r="G2584">
        <v>1</v>
      </c>
      <c r="H2584">
        <v>1720.75</v>
      </c>
      <c r="I2584" t="str">
        <f>INDEX(T_NPI_REF[Classification],MATCH(T_PROF[[#This Row],[npi_prof_class_Cd]],T_NPI_REF[Code],0))</f>
        <v>Obstetrics &amp; Gynecology</v>
      </c>
      <c r="J2584">
        <f>INDEX(T_NPI_REF[Specialization],MATCH(T_PROF[[#This Row],[npi_prof_class_Cd]],T_NPI_REF[Code],0))</f>
        <v>0</v>
      </c>
    </row>
    <row r="2585" spans="1:10" x14ac:dyDescent="0.35">
      <c r="A2585">
        <v>0</v>
      </c>
      <c r="B2585">
        <v>1578902060</v>
      </c>
      <c r="C2585" t="s">
        <v>351</v>
      </c>
      <c r="D2585">
        <v>2020</v>
      </c>
      <c r="E2585">
        <v>3</v>
      </c>
      <c r="F2585">
        <v>3</v>
      </c>
      <c r="G2585">
        <v>3</v>
      </c>
      <c r="H2585">
        <v>1720.75</v>
      </c>
      <c r="I2585" t="str">
        <f>INDEX(T_NPI_REF[Classification],MATCH(T_PROF[[#This Row],[npi_prof_class_Cd]],T_NPI_REF[Code],0))</f>
        <v>Obstetrics &amp; Gynecology</v>
      </c>
      <c r="J2585">
        <f>INDEX(T_NPI_REF[Specialization],MATCH(T_PROF[[#This Row],[npi_prof_class_Cd]],T_NPI_REF[Code],0))</f>
        <v>0</v>
      </c>
    </row>
    <row r="2586" spans="1:10" x14ac:dyDescent="0.35">
      <c r="A2586">
        <v>1</v>
      </c>
      <c r="B2586">
        <v>1245323815</v>
      </c>
      <c r="C2586" t="s">
        <v>351</v>
      </c>
      <c r="D2586">
        <v>2019</v>
      </c>
      <c r="E2586">
        <v>55</v>
      </c>
      <c r="F2586">
        <v>55</v>
      </c>
      <c r="G2586">
        <v>55</v>
      </c>
      <c r="H2586">
        <v>113305.86</v>
      </c>
      <c r="I2586" t="str">
        <f>INDEX(T_NPI_REF[Classification],MATCH(T_PROF[[#This Row],[npi_prof_class_Cd]],T_NPI_REF[Code],0))</f>
        <v>Obstetrics &amp; Gynecology</v>
      </c>
      <c r="J2586">
        <f>INDEX(T_NPI_REF[Specialization],MATCH(T_PROF[[#This Row],[npi_prof_class_Cd]],T_NPI_REF[Code],0))</f>
        <v>0</v>
      </c>
    </row>
    <row r="2587" spans="1:10" x14ac:dyDescent="0.35">
      <c r="A2587">
        <v>0</v>
      </c>
      <c r="B2587">
        <v>1124501580</v>
      </c>
      <c r="C2587" t="s">
        <v>367</v>
      </c>
      <c r="D2587">
        <v>2020</v>
      </c>
      <c r="E2587">
        <v>2</v>
      </c>
      <c r="F2587">
        <v>2</v>
      </c>
      <c r="G2587">
        <v>2</v>
      </c>
      <c r="H2587">
        <v>601.79</v>
      </c>
      <c r="I2587" t="str">
        <f>INDEX(T_NPI_REF[Classification],MATCH(T_PROF[[#This Row],[npi_prof_class_Cd]],T_NPI_REF[Code],0))</f>
        <v>Midwife</v>
      </c>
      <c r="J2587">
        <f>INDEX(T_NPI_REF[Specialization],MATCH(T_PROF[[#This Row],[npi_prof_class_Cd]],T_NPI_REF[Code],0))</f>
        <v>0</v>
      </c>
    </row>
    <row r="2588" spans="1:10" x14ac:dyDescent="0.35">
      <c r="A2588">
        <v>0</v>
      </c>
      <c r="B2588">
        <v>1194986174</v>
      </c>
      <c r="C2588" t="s">
        <v>351</v>
      </c>
      <c r="D2588">
        <v>2019</v>
      </c>
      <c r="E2588">
        <v>7</v>
      </c>
      <c r="F2588">
        <v>7</v>
      </c>
      <c r="G2588">
        <v>7</v>
      </c>
      <c r="H2588">
        <v>6374.98</v>
      </c>
      <c r="I2588" t="str">
        <f>INDEX(T_NPI_REF[Classification],MATCH(T_PROF[[#This Row],[npi_prof_class_Cd]],T_NPI_REF[Code],0))</f>
        <v>Obstetrics &amp; Gynecology</v>
      </c>
      <c r="J2588">
        <f>INDEX(T_NPI_REF[Specialization],MATCH(T_PROF[[#This Row],[npi_prof_class_Cd]],T_NPI_REF[Code],0))</f>
        <v>0</v>
      </c>
    </row>
    <row r="2589" spans="1:10" x14ac:dyDescent="0.35">
      <c r="A2589">
        <v>0</v>
      </c>
      <c r="B2589">
        <v>1013996131</v>
      </c>
      <c r="C2589" t="s">
        <v>351</v>
      </c>
      <c r="D2589">
        <v>2019</v>
      </c>
      <c r="E2589">
        <v>3</v>
      </c>
      <c r="F2589">
        <v>3</v>
      </c>
      <c r="G2589">
        <v>3</v>
      </c>
      <c r="H2589">
        <v>5162.25</v>
      </c>
      <c r="I2589" t="str">
        <f>INDEX(T_NPI_REF[Classification],MATCH(T_PROF[[#This Row],[npi_prof_class_Cd]],T_NPI_REF[Code],0))</f>
        <v>Obstetrics &amp; Gynecology</v>
      </c>
      <c r="J2589">
        <f>INDEX(T_NPI_REF[Specialization],MATCH(T_PROF[[#This Row],[npi_prof_class_Cd]],T_NPI_REF[Code],0))</f>
        <v>0</v>
      </c>
    </row>
    <row r="2590" spans="1:10" x14ac:dyDescent="0.35">
      <c r="A2590">
        <v>0</v>
      </c>
      <c r="B2590">
        <v>1669454492</v>
      </c>
      <c r="C2590" t="s">
        <v>351</v>
      </c>
      <c r="D2590">
        <v>2020</v>
      </c>
      <c r="E2590">
        <v>4</v>
      </c>
      <c r="F2590">
        <v>4</v>
      </c>
      <c r="G2590">
        <v>4</v>
      </c>
      <c r="H2590">
        <v>3497.88</v>
      </c>
      <c r="I2590" t="str">
        <f>INDEX(T_NPI_REF[Classification],MATCH(T_PROF[[#This Row],[npi_prof_class_Cd]],T_NPI_REF[Code],0))</f>
        <v>Obstetrics &amp; Gynecology</v>
      </c>
      <c r="J2590">
        <f>INDEX(T_NPI_REF[Specialization],MATCH(T_PROF[[#This Row],[npi_prof_class_Cd]],T_NPI_REF[Code],0))</f>
        <v>0</v>
      </c>
    </row>
    <row r="2591" spans="1:10" x14ac:dyDescent="0.35">
      <c r="A2591">
        <v>0</v>
      </c>
      <c r="B2591">
        <v>1952501496</v>
      </c>
      <c r="C2591" t="s">
        <v>351</v>
      </c>
      <c r="D2591">
        <v>2021</v>
      </c>
      <c r="E2591">
        <v>3</v>
      </c>
      <c r="F2591">
        <v>3</v>
      </c>
      <c r="G2591">
        <v>3</v>
      </c>
      <c r="H2591">
        <v>5162.25</v>
      </c>
      <c r="I2591" t="str">
        <f>INDEX(T_NPI_REF[Classification],MATCH(T_PROF[[#This Row],[npi_prof_class_Cd]],T_NPI_REF[Code],0))</f>
        <v>Obstetrics &amp; Gynecology</v>
      </c>
      <c r="J2591">
        <f>INDEX(T_NPI_REF[Specialization],MATCH(T_PROF[[#This Row],[npi_prof_class_Cd]],T_NPI_REF[Code],0))</f>
        <v>0</v>
      </c>
    </row>
    <row r="2592" spans="1:10" x14ac:dyDescent="0.35">
      <c r="A2592">
        <v>0</v>
      </c>
      <c r="B2592">
        <v>1033408810</v>
      </c>
      <c r="C2592" t="s">
        <v>351</v>
      </c>
      <c r="D2592">
        <v>2021</v>
      </c>
      <c r="E2592">
        <v>1</v>
      </c>
      <c r="F2592">
        <v>1</v>
      </c>
      <c r="G2592">
        <v>1</v>
      </c>
      <c r="H2592">
        <v>1138.18</v>
      </c>
      <c r="I2592" t="str">
        <f>INDEX(T_NPI_REF[Classification],MATCH(T_PROF[[#This Row],[npi_prof_class_Cd]],T_NPI_REF[Code],0))</f>
        <v>Obstetrics &amp; Gynecology</v>
      </c>
      <c r="J2592">
        <f>INDEX(T_NPI_REF[Specialization],MATCH(T_PROF[[#This Row],[npi_prof_class_Cd]],T_NPI_REF[Code],0))</f>
        <v>0</v>
      </c>
    </row>
    <row r="2593" spans="1:10" x14ac:dyDescent="0.35">
      <c r="A2593">
        <v>0</v>
      </c>
      <c r="B2593">
        <v>1013114545</v>
      </c>
      <c r="C2593" t="s">
        <v>351</v>
      </c>
      <c r="D2593">
        <v>2020</v>
      </c>
      <c r="E2593">
        <v>1</v>
      </c>
      <c r="F2593">
        <v>1</v>
      </c>
      <c r="G2593">
        <v>1</v>
      </c>
      <c r="H2593">
        <v>0</v>
      </c>
      <c r="I2593" t="str">
        <f>INDEX(T_NPI_REF[Classification],MATCH(T_PROF[[#This Row],[npi_prof_class_Cd]],T_NPI_REF[Code],0))</f>
        <v>Obstetrics &amp; Gynecology</v>
      </c>
      <c r="J2593">
        <f>INDEX(T_NPI_REF[Specialization],MATCH(T_PROF[[#This Row],[npi_prof_class_Cd]],T_NPI_REF[Code],0))</f>
        <v>0</v>
      </c>
    </row>
    <row r="2594" spans="1:10" x14ac:dyDescent="0.35">
      <c r="A2594">
        <v>1</v>
      </c>
      <c r="B2594">
        <v>1467586792</v>
      </c>
      <c r="C2594" t="s">
        <v>351</v>
      </c>
      <c r="D2594">
        <v>2020</v>
      </c>
      <c r="E2594">
        <v>1173</v>
      </c>
      <c r="F2594">
        <v>1173</v>
      </c>
      <c r="G2594">
        <v>1173</v>
      </c>
      <c r="H2594">
        <v>3273264.12</v>
      </c>
      <c r="I2594" t="str">
        <f>INDEX(T_NPI_REF[Classification],MATCH(T_PROF[[#This Row],[npi_prof_class_Cd]],T_NPI_REF[Code],0))</f>
        <v>Obstetrics &amp; Gynecology</v>
      </c>
      <c r="J2594">
        <f>INDEX(T_NPI_REF[Specialization],MATCH(T_PROF[[#This Row],[npi_prof_class_Cd]],T_NPI_REF[Code],0))</f>
        <v>0</v>
      </c>
    </row>
    <row r="2595" spans="1:10" x14ac:dyDescent="0.35">
      <c r="A2595">
        <v>1</v>
      </c>
      <c r="B2595">
        <v>1639321029</v>
      </c>
      <c r="C2595" t="s">
        <v>351</v>
      </c>
      <c r="D2595">
        <v>2019</v>
      </c>
      <c r="E2595">
        <v>21</v>
      </c>
      <c r="F2595">
        <v>21</v>
      </c>
      <c r="G2595">
        <v>21</v>
      </c>
      <c r="H2595">
        <v>45531.48</v>
      </c>
      <c r="I2595" t="str">
        <f>INDEX(T_NPI_REF[Classification],MATCH(T_PROF[[#This Row],[npi_prof_class_Cd]],T_NPI_REF[Code],0))</f>
        <v>Obstetrics &amp; Gynecology</v>
      </c>
      <c r="J2595">
        <f>INDEX(T_NPI_REF[Specialization],MATCH(T_PROF[[#This Row],[npi_prof_class_Cd]],T_NPI_REF[Code],0))</f>
        <v>0</v>
      </c>
    </row>
    <row r="2596" spans="1:10" x14ac:dyDescent="0.35">
      <c r="A2596">
        <v>1</v>
      </c>
      <c r="B2596">
        <v>1184694291</v>
      </c>
      <c r="C2596" t="s">
        <v>363</v>
      </c>
      <c r="D2596">
        <v>2019</v>
      </c>
      <c r="E2596">
        <v>1</v>
      </c>
      <c r="F2596">
        <v>1</v>
      </c>
      <c r="G2596">
        <v>1</v>
      </c>
      <c r="H2596">
        <v>1779.22</v>
      </c>
      <c r="I2596" t="str">
        <f>INDEX(T_NPI_REF[Classification],MATCH(T_PROF[[#This Row],[npi_prof_class_Cd]],T_NPI_REF[Code],0))</f>
        <v>Clinic/Center</v>
      </c>
      <c r="J2596" t="str">
        <f>INDEX(T_NPI_REF[Specialization],MATCH(T_PROF[[#This Row],[npi_prof_class_Cd]],T_NPI_REF[Code],0))</f>
        <v>Federally Qualified Health Center (FQHC)</v>
      </c>
    </row>
    <row r="2597" spans="1:10" x14ac:dyDescent="0.35">
      <c r="A2597">
        <v>1</v>
      </c>
      <c r="B2597">
        <v>1922184837</v>
      </c>
      <c r="C2597" t="s">
        <v>351</v>
      </c>
      <c r="D2597">
        <v>2021</v>
      </c>
      <c r="E2597">
        <v>9</v>
      </c>
      <c r="F2597">
        <v>9</v>
      </c>
      <c r="G2597">
        <v>9</v>
      </c>
      <c r="H2597">
        <v>14659.62</v>
      </c>
      <c r="I2597" t="str">
        <f>INDEX(T_NPI_REF[Classification],MATCH(T_PROF[[#This Row],[npi_prof_class_Cd]],T_NPI_REF[Code],0))</f>
        <v>Obstetrics &amp; Gynecology</v>
      </c>
      <c r="J2597">
        <f>INDEX(T_NPI_REF[Specialization],MATCH(T_PROF[[#This Row],[npi_prof_class_Cd]],T_NPI_REF[Code],0))</f>
        <v>0</v>
      </c>
    </row>
    <row r="2598" spans="1:10" x14ac:dyDescent="0.35">
      <c r="A2598">
        <v>1</v>
      </c>
      <c r="B2598">
        <v>1215191622</v>
      </c>
      <c r="C2598" t="s">
        <v>367</v>
      </c>
      <c r="D2598">
        <v>2019</v>
      </c>
      <c r="E2598">
        <v>2</v>
      </c>
      <c r="F2598">
        <v>2</v>
      </c>
      <c r="G2598">
        <v>2</v>
      </c>
      <c r="H2598">
        <v>8800</v>
      </c>
      <c r="I2598" t="str">
        <f>INDEX(T_NPI_REF[Classification],MATCH(T_PROF[[#This Row],[npi_prof_class_Cd]],T_NPI_REF[Code],0))</f>
        <v>Midwife</v>
      </c>
      <c r="J2598">
        <f>INDEX(T_NPI_REF[Specialization],MATCH(T_PROF[[#This Row],[npi_prof_class_Cd]],T_NPI_REF[Code],0))</f>
        <v>0</v>
      </c>
    </row>
    <row r="2599" spans="1:10" x14ac:dyDescent="0.35">
      <c r="A2599">
        <v>1</v>
      </c>
      <c r="B2599">
        <v>1023031200</v>
      </c>
      <c r="C2599" t="s">
        <v>361</v>
      </c>
      <c r="D2599">
        <v>2020</v>
      </c>
      <c r="E2599">
        <v>1</v>
      </c>
      <c r="F2599">
        <v>1</v>
      </c>
      <c r="G2599">
        <v>1</v>
      </c>
      <c r="H2599">
        <v>1860.32</v>
      </c>
      <c r="I2599" t="str">
        <f>INDEX(T_NPI_REF[Classification],MATCH(T_PROF[[#This Row],[npi_prof_class_Cd]],T_NPI_REF[Code],0))</f>
        <v>Family Medicine</v>
      </c>
      <c r="J2599">
        <f>INDEX(T_NPI_REF[Specialization],MATCH(T_PROF[[#This Row],[npi_prof_class_Cd]],T_NPI_REF[Code],0))</f>
        <v>0</v>
      </c>
    </row>
    <row r="2600" spans="1:10" x14ac:dyDescent="0.35">
      <c r="A2600">
        <v>0</v>
      </c>
      <c r="B2600">
        <v>1962846964</v>
      </c>
      <c r="C2600" t="s">
        <v>351</v>
      </c>
      <c r="D2600">
        <v>2019</v>
      </c>
      <c r="E2600">
        <v>1</v>
      </c>
      <c r="F2600">
        <v>1</v>
      </c>
      <c r="G2600">
        <v>1</v>
      </c>
      <c r="H2600">
        <v>0</v>
      </c>
      <c r="I2600" t="str">
        <f>INDEX(T_NPI_REF[Classification],MATCH(T_PROF[[#This Row],[npi_prof_class_Cd]],T_NPI_REF[Code],0))</f>
        <v>Obstetrics &amp; Gynecology</v>
      </c>
      <c r="J2600">
        <f>INDEX(T_NPI_REF[Specialization],MATCH(T_PROF[[#This Row],[npi_prof_class_Cd]],T_NPI_REF[Code],0))</f>
        <v>0</v>
      </c>
    </row>
    <row r="2601" spans="1:10" x14ac:dyDescent="0.35">
      <c r="A2601">
        <v>1</v>
      </c>
      <c r="B2601">
        <v>1871541730</v>
      </c>
      <c r="C2601" t="s">
        <v>351</v>
      </c>
      <c r="D2601">
        <v>2019</v>
      </c>
      <c r="E2601">
        <v>11</v>
      </c>
      <c r="F2601">
        <v>11</v>
      </c>
      <c r="G2601">
        <v>11</v>
      </c>
      <c r="H2601">
        <v>17207.5</v>
      </c>
      <c r="I2601" t="str">
        <f>INDEX(T_NPI_REF[Classification],MATCH(T_PROF[[#This Row],[npi_prof_class_Cd]],T_NPI_REF[Code],0))</f>
        <v>Obstetrics &amp; Gynecology</v>
      </c>
      <c r="J2601">
        <f>INDEX(T_NPI_REF[Specialization],MATCH(T_PROF[[#This Row],[npi_prof_class_Cd]],T_NPI_REF[Code],0))</f>
        <v>0</v>
      </c>
    </row>
    <row r="2602" spans="1:10" x14ac:dyDescent="0.35">
      <c r="A2602">
        <v>1</v>
      </c>
      <c r="B2602">
        <v>1982659256</v>
      </c>
      <c r="C2602" t="s">
        <v>351</v>
      </c>
      <c r="D2602">
        <v>2021</v>
      </c>
      <c r="E2602">
        <v>1</v>
      </c>
      <c r="F2602">
        <v>1</v>
      </c>
      <c r="G2602">
        <v>1</v>
      </c>
      <c r="H2602">
        <v>1507.31</v>
      </c>
      <c r="I2602" t="str">
        <f>INDEX(T_NPI_REF[Classification],MATCH(T_PROF[[#This Row],[npi_prof_class_Cd]],T_NPI_REF[Code],0))</f>
        <v>Obstetrics &amp; Gynecology</v>
      </c>
      <c r="J2602">
        <f>INDEX(T_NPI_REF[Specialization],MATCH(T_PROF[[#This Row],[npi_prof_class_Cd]],T_NPI_REF[Code],0))</f>
        <v>0</v>
      </c>
    </row>
    <row r="2603" spans="1:10" x14ac:dyDescent="0.35">
      <c r="A2603">
        <v>1</v>
      </c>
      <c r="B2603">
        <v>1437229945</v>
      </c>
      <c r="C2603" t="s">
        <v>351</v>
      </c>
      <c r="D2603">
        <v>2021</v>
      </c>
      <c r="E2603">
        <v>165</v>
      </c>
      <c r="F2603">
        <v>165</v>
      </c>
      <c r="G2603">
        <v>162</v>
      </c>
      <c r="H2603">
        <v>290110.58</v>
      </c>
      <c r="I2603" t="str">
        <f>INDEX(T_NPI_REF[Classification],MATCH(T_PROF[[#This Row],[npi_prof_class_Cd]],T_NPI_REF[Code],0))</f>
        <v>Obstetrics &amp; Gynecology</v>
      </c>
      <c r="J2603">
        <f>INDEX(T_NPI_REF[Specialization],MATCH(T_PROF[[#This Row],[npi_prof_class_Cd]],T_NPI_REF[Code],0))</f>
        <v>0</v>
      </c>
    </row>
    <row r="2604" spans="1:10" x14ac:dyDescent="0.35">
      <c r="A2604">
        <v>1</v>
      </c>
      <c r="B2604">
        <v>1467865063</v>
      </c>
      <c r="C2604" t="s">
        <v>351</v>
      </c>
      <c r="D2604">
        <v>2019</v>
      </c>
      <c r="E2604">
        <v>1</v>
      </c>
      <c r="F2604">
        <v>1</v>
      </c>
      <c r="G2604">
        <v>1</v>
      </c>
      <c r="H2604">
        <v>3200</v>
      </c>
      <c r="I2604" t="str">
        <f>INDEX(T_NPI_REF[Classification],MATCH(T_PROF[[#This Row],[npi_prof_class_Cd]],T_NPI_REF[Code],0))</f>
        <v>Obstetrics &amp; Gynecology</v>
      </c>
      <c r="J2604">
        <f>INDEX(T_NPI_REF[Specialization],MATCH(T_PROF[[#This Row],[npi_prof_class_Cd]],T_NPI_REF[Code],0))</f>
        <v>0</v>
      </c>
    </row>
    <row r="2605" spans="1:10" x14ac:dyDescent="0.35">
      <c r="A2605">
        <v>0</v>
      </c>
      <c r="B2605">
        <v>1982789442</v>
      </c>
      <c r="C2605" t="s">
        <v>351</v>
      </c>
      <c r="D2605">
        <v>2020</v>
      </c>
      <c r="E2605">
        <v>1</v>
      </c>
      <c r="F2605">
        <v>1</v>
      </c>
      <c r="G2605">
        <v>1</v>
      </c>
      <c r="H2605">
        <v>0</v>
      </c>
      <c r="I2605" t="str">
        <f>INDEX(T_NPI_REF[Classification],MATCH(T_PROF[[#This Row],[npi_prof_class_Cd]],T_NPI_REF[Code],0))</f>
        <v>Obstetrics &amp; Gynecology</v>
      </c>
      <c r="J2605">
        <f>INDEX(T_NPI_REF[Specialization],MATCH(T_PROF[[#This Row],[npi_prof_class_Cd]],T_NPI_REF[Code],0))</f>
        <v>0</v>
      </c>
    </row>
    <row r="2606" spans="1:10" x14ac:dyDescent="0.35">
      <c r="A2606">
        <v>1</v>
      </c>
      <c r="B2606">
        <v>1225418676</v>
      </c>
      <c r="C2606" t="s">
        <v>351</v>
      </c>
      <c r="D2606">
        <v>2019</v>
      </c>
      <c r="E2606">
        <v>1</v>
      </c>
      <c r="F2606">
        <v>1</v>
      </c>
      <c r="G2606">
        <v>1</v>
      </c>
      <c r="H2606">
        <v>2700</v>
      </c>
      <c r="I2606" t="str">
        <f>INDEX(T_NPI_REF[Classification],MATCH(T_PROF[[#This Row],[npi_prof_class_Cd]],T_NPI_REF[Code],0))</f>
        <v>Obstetrics &amp; Gynecology</v>
      </c>
      <c r="J2606">
        <f>INDEX(T_NPI_REF[Specialization],MATCH(T_PROF[[#This Row],[npi_prof_class_Cd]],T_NPI_REF[Code],0))</f>
        <v>0</v>
      </c>
    </row>
    <row r="2607" spans="1:10" x14ac:dyDescent="0.35">
      <c r="A2607">
        <v>1</v>
      </c>
      <c r="B2607">
        <v>1114921848</v>
      </c>
      <c r="C2607" t="s">
        <v>352</v>
      </c>
      <c r="D2607">
        <v>2020</v>
      </c>
      <c r="E2607">
        <v>15</v>
      </c>
      <c r="F2607">
        <v>15</v>
      </c>
      <c r="G2607">
        <v>15</v>
      </c>
      <c r="H2607">
        <v>29856.83</v>
      </c>
      <c r="I2607" t="str">
        <f>INDEX(T_NPI_REF[Classification],MATCH(T_PROF[[#This Row],[npi_prof_class_Cd]],T_NPI_REF[Code],0))</f>
        <v>Specialist</v>
      </c>
      <c r="J2607">
        <f>INDEX(T_NPI_REF[Specialization],MATCH(T_PROF[[#This Row],[npi_prof_class_Cd]],T_NPI_REF[Code],0))</f>
        <v>0</v>
      </c>
    </row>
    <row r="2608" spans="1:10" x14ac:dyDescent="0.35">
      <c r="A2608">
        <v>1</v>
      </c>
      <c r="B2608">
        <v>1114921848</v>
      </c>
      <c r="C2608" t="s">
        <v>352</v>
      </c>
      <c r="D2608">
        <v>2019</v>
      </c>
      <c r="E2608">
        <v>8</v>
      </c>
      <c r="F2608">
        <v>8</v>
      </c>
      <c r="G2608">
        <v>8</v>
      </c>
      <c r="H2608">
        <v>16077.76</v>
      </c>
      <c r="I2608" t="str">
        <f>INDEX(T_NPI_REF[Classification],MATCH(T_PROF[[#This Row],[npi_prof_class_Cd]],T_NPI_REF[Code],0))</f>
        <v>Specialist</v>
      </c>
      <c r="J2608">
        <f>INDEX(T_NPI_REF[Specialization],MATCH(T_PROF[[#This Row],[npi_prof_class_Cd]],T_NPI_REF[Code],0))</f>
        <v>0</v>
      </c>
    </row>
    <row r="2609" spans="1:10" x14ac:dyDescent="0.35">
      <c r="A2609">
        <v>1</v>
      </c>
      <c r="B2609">
        <v>1659315869</v>
      </c>
      <c r="C2609" t="s">
        <v>356</v>
      </c>
      <c r="D2609">
        <v>2019</v>
      </c>
      <c r="E2609">
        <v>124</v>
      </c>
      <c r="F2609">
        <v>124</v>
      </c>
      <c r="G2609">
        <v>121</v>
      </c>
      <c r="H2609">
        <v>220411.37</v>
      </c>
      <c r="I2609" t="str">
        <f>INDEX(T_NPI_REF[Classification],MATCH(T_PROF[[#This Row],[npi_prof_class_Cd]],T_NPI_REF[Code],0))</f>
        <v>Obstetrics &amp; Gynecology</v>
      </c>
      <c r="J2609" t="str">
        <f>INDEX(T_NPI_REF[Specialization],MATCH(T_PROF[[#This Row],[npi_prof_class_Cd]],T_NPI_REF[Code],0))</f>
        <v>Maternal &amp; Fetal Medicine</v>
      </c>
    </row>
    <row r="2610" spans="1:10" x14ac:dyDescent="0.35">
      <c r="A2610">
        <v>1</v>
      </c>
      <c r="B2610">
        <v>1073988911</v>
      </c>
      <c r="C2610" t="s">
        <v>361</v>
      </c>
      <c r="D2610">
        <v>2019</v>
      </c>
      <c r="E2610">
        <v>5</v>
      </c>
      <c r="F2610">
        <v>5</v>
      </c>
      <c r="G2610">
        <v>5</v>
      </c>
      <c r="H2610">
        <v>10245.290000000001</v>
      </c>
      <c r="I2610" t="str">
        <f>INDEX(T_NPI_REF[Classification],MATCH(T_PROF[[#This Row],[npi_prof_class_Cd]],T_NPI_REF[Code],0))</f>
        <v>Family Medicine</v>
      </c>
      <c r="J2610">
        <f>INDEX(T_NPI_REF[Specialization],MATCH(T_PROF[[#This Row],[npi_prof_class_Cd]],T_NPI_REF[Code],0))</f>
        <v>0</v>
      </c>
    </row>
    <row r="2611" spans="1:10" x14ac:dyDescent="0.35">
      <c r="A2611">
        <v>1</v>
      </c>
      <c r="B2611">
        <v>1073988911</v>
      </c>
      <c r="C2611" t="s">
        <v>361</v>
      </c>
      <c r="D2611">
        <v>2020</v>
      </c>
      <c r="E2611">
        <v>2</v>
      </c>
      <c r="F2611">
        <v>2</v>
      </c>
      <c r="G2611">
        <v>2</v>
      </c>
      <c r="H2611">
        <v>2087.85</v>
      </c>
      <c r="I2611" t="str">
        <f>INDEX(T_NPI_REF[Classification],MATCH(T_PROF[[#This Row],[npi_prof_class_Cd]],T_NPI_REF[Code],0))</f>
        <v>Family Medicine</v>
      </c>
      <c r="J2611">
        <f>INDEX(T_NPI_REF[Specialization],MATCH(T_PROF[[#This Row],[npi_prof_class_Cd]],T_NPI_REF[Code],0))</f>
        <v>0</v>
      </c>
    </row>
    <row r="2612" spans="1:10" x14ac:dyDescent="0.35">
      <c r="A2612">
        <v>0</v>
      </c>
      <c r="B2612">
        <v>1841425618</v>
      </c>
      <c r="C2612" t="s">
        <v>405</v>
      </c>
      <c r="D2612">
        <v>2021</v>
      </c>
      <c r="E2612">
        <v>1</v>
      </c>
      <c r="F2612">
        <v>1</v>
      </c>
      <c r="G2612">
        <v>1</v>
      </c>
      <c r="H2612">
        <v>0</v>
      </c>
      <c r="I2612" t="str">
        <f>INDEX(T_NPI_REF[Classification],MATCH(T_PROF[[#This Row],[npi_prof_class_Cd]],T_NPI_REF[Code],0))</f>
        <v>Obstetrics &amp; Gynecology</v>
      </c>
      <c r="J2612" t="str">
        <f>INDEX(T_NPI_REF[Specialization],MATCH(T_PROF[[#This Row],[npi_prof_class_Cd]],T_NPI_REF[Code],0))</f>
        <v>Female Pelvic Medicine and Reconstructive Surgery</v>
      </c>
    </row>
    <row r="2613" spans="1:10" x14ac:dyDescent="0.35">
      <c r="A2613">
        <v>1</v>
      </c>
      <c r="B2613">
        <v>1972556603</v>
      </c>
      <c r="C2613" t="s">
        <v>351</v>
      </c>
      <c r="D2613">
        <v>2019</v>
      </c>
      <c r="E2613">
        <v>62</v>
      </c>
      <c r="F2613">
        <v>62</v>
      </c>
      <c r="G2613">
        <v>62</v>
      </c>
      <c r="H2613">
        <v>142103.38</v>
      </c>
      <c r="I2613" t="str">
        <f>INDEX(T_NPI_REF[Classification],MATCH(T_PROF[[#This Row],[npi_prof_class_Cd]],T_NPI_REF[Code],0))</f>
        <v>Obstetrics &amp; Gynecology</v>
      </c>
      <c r="J2613">
        <f>INDEX(T_NPI_REF[Specialization],MATCH(T_PROF[[#This Row],[npi_prof_class_Cd]],T_NPI_REF[Code],0))</f>
        <v>0</v>
      </c>
    </row>
    <row r="2614" spans="1:10" x14ac:dyDescent="0.35">
      <c r="A2614">
        <v>1</v>
      </c>
      <c r="B2614">
        <v>1811177066</v>
      </c>
      <c r="C2614" t="s">
        <v>352</v>
      </c>
      <c r="D2614">
        <v>2019</v>
      </c>
      <c r="E2614">
        <v>8</v>
      </c>
      <c r="F2614">
        <v>8</v>
      </c>
      <c r="G2614">
        <v>8</v>
      </c>
      <c r="H2614">
        <v>14265.68</v>
      </c>
      <c r="I2614" t="str">
        <f>INDEX(T_NPI_REF[Classification],MATCH(T_PROF[[#This Row],[npi_prof_class_Cd]],T_NPI_REF[Code],0))</f>
        <v>Specialist</v>
      </c>
      <c r="J2614">
        <f>INDEX(T_NPI_REF[Specialization],MATCH(T_PROF[[#This Row],[npi_prof_class_Cd]],T_NPI_REF[Code],0))</f>
        <v>0</v>
      </c>
    </row>
    <row r="2615" spans="1:10" x14ac:dyDescent="0.35">
      <c r="A2615">
        <v>0</v>
      </c>
      <c r="B2615">
        <v>1851352058</v>
      </c>
      <c r="C2615" t="s">
        <v>351</v>
      </c>
      <c r="D2615">
        <v>2019</v>
      </c>
      <c r="E2615">
        <v>1</v>
      </c>
      <c r="F2615">
        <v>1</v>
      </c>
      <c r="G2615">
        <v>1</v>
      </c>
      <c r="H2615">
        <v>1720.75</v>
      </c>
      <c r="I2615" t="str">
        <f>INDEX(T_NPI_REF[Classification],MATCH(T_PROF[[#This Row],[npi_prof_class_Cd]],T_NPI_REF[Code],0))</f>
        <v>Obstetrics &amp; Gynecology</v>
      </c>
      <c r="J2615">
        <f>INDEX(T_NPI_REF[Specialization],MATCH(T_PROF[[#This Row],[npi_prof_class_Cd]],T_NPI_REF[Code],0))</f>
        <v>0</v>
      </c>
    </row>
    <row r="2616" spans="1:10" x14ac:dyDescent="0.35">
      <c r="A2616">
        <v>0</v>
      </c>
      <c r="B2616">
        <v>1144209644</v>
      </c>
      <c r="C2616" t="s">
        <v>351</v>
      </c>
      <c r="D2616">
        <v>2019</v>
      </c>
      <c r="E2616">
        <v>1</v>
      </c>
      <c r="F2616">
        <v>1</v>
      </c>
      <c r="G2616">
        <v>1</v>
      </c>
      <c r="H2616">
        <v>160.85</v>
      </c>
      <c r="I2616" t="str">
        <f>INDEX(T_NPI_REF[Classification],MATCH(T_PROF[[#This Row],[npi_prof_class_Cd]],T_NPI_REF[Code],0))</f>
        <v>Obstetrics &amp; Gynecology</v>
      </c>
      <c r="J2616">
        <f>INDEX(T_NPI_REF[Specialization],MATCH(T_PROF[[#This Row],[npi_prof_class_Cd]],T_NPI_REF[Code],0))</f>
        <v>0</v>
      </c>
    </row>
    <row r="2617" spans="1:10" x14ac:dyDescent="0.35">
      <c r="A2617">
        <v>1</v>
      </c>
      <c r="B2617">
        <v>1265725709</v>
      </c>
      <c r="C2617" t="s">
        <v>351</v>
      </c>
      <c r="D2617">
        <v>2020</v>
      </c>
      <c r="E2617">
        <v>2</v>
      </c>
      <c r="F2617">
        <v>2</v>
      </c>
      <c r="G2617">
        <v>2</v>
      </c>
      <c r="H2617">
        <v>3361.48</v>
      </c>
      <c r="I2617" t="str">
        <f>INDEX(T_NPI_REF[Classification],MATCH(T_PROF[[#This Row],[npi_prof_class_Cd]],T_NPI_REF[Code],0))</f>
        <v>Obstetrics &amp; Gynecology</v>
      </c>
      <c r="J2617">
        <f>INDEX(T_NPI_REF[Specialization],MATCH(T_PROF[[#This Row],[npi_prof_class_Cd]],T_NPI_REF[Code],0))</f>
        <v>0</v>
      </c>
    </row>
    <row r="2618" spans="1:10" x14ac:dyDescent="0.35">
      <c r="A2618">
        <v>0</v>
      </c>
      <c r="B2618">
        <v>1881616217</v>
      </c>
      <c r="C2618" t="s">
        <v>351</v>
      </c>
      <c r="D2618">
        <v>2019</v>
      </c>
      <c r="E2618">
        <v>5</v>
      </c>
      <c r="F2618">
        <v>5</v>
      </c>
      <c r="G2618">
        <v>5</v>
      </c>
      <c r="H2618">
        <v>6883</v>
      </c>
      <c r="I2618" t="str">
        <f>INDEX(T_NPI_REF[Classification],MATCH(T_PROF[[#This Row],[npi_prof_class_Cd]],T_NPI_REF[Code],0))</f>
        <v>Obstetrics &amp; Gynecology</v>
      </c>
      <c r="J2618">
        <f>INDEX(T_NPI_REF[Specialization],MATCH(T_PROF[[#This Row],[npi_prof_class_Cd]],T_NPI_REF[Code],0))</f>
        <v>0</v>
      </c>
    </row>
    <row r="2619" spans="1:10" x14ac:dyDescent="0.35">
      <c r="A2619">
        <v>1</v>
      </c>
      <c r="B2619">
        <v>1841297595</v>
      </c>
      <c r="C2619" t="s">
        <v>351</v>
      </c>
      <c r="D2619">
        <v>2019</v>
      </c>
      <c r="E2619">
        <v>1</v>
      </c>
      <c r="F2619">
        <v>1</v>
      </c>
      <c r="G2619">
        <v>1</v>
      </c>
      <c r="H2619">
        <v>1720.75</v>
      </c>
      <c r="I2619" t="str">
        <f>INDEX(T_NPI_REF[Classification],MATCH(T_PROF[[#This Row],[npi_prof_class_Cd]],T_NPI_REF[Code],0))</f>
        <v>Obstetrics &amp; Gynecology</v>
      </c>
      <c r="J2619">
        <f>INDEX(T_NPI_REF[Specialization],MATCH(T_PROF[[#This Row],[npi_prof_class_Cd]],T_NPI_REF[Code],0))</f>
        <v>0</v>
      </c>
    </row>
    <row r="2620" spans="1:10" x14ac:dyDescent="0.35">
      <c r="A2620">
        <v>1</v>
      </c>
      <c r="B2620">
        <v>1922004050</v>
      </c>
      <c r="C2620" t="s">
        <v>367</v>
      </c>
      <c r="D2620">
        <v>2020</v>
      </c>
      <c r="E2620">
        <v>67</v>
      </c>
      <c r="F2620">
        <v>67</v>
      </c>
      <c r="G2620">
        <v>67</v>
      </c>
      <c r="H2620">
        <v>133113.54</v>
      </c>
      <c r="I2620" t="str">
        <f>INDEX(T_NPI_REF[Classification],MATCH(T_PROF[[#This Row],[npi_prof_class_Cd]],T_NPI_REF[Code],0))</f>
        <v>Midwife</v>
      </c>
      <c r="J2620">
        <f>INDEX(T_NPI_REF[Specialization],MATCH(T_PROF[[#This Row],[npi_prof_class_Cd]],T_NPI_REF[Code],0))</f>
        <v>0</v>
      </c>
    </row>
    <row r="2621" spans="1:10" x14ac:dyDescent="0.35">
      <c r="A2621">
        <v>0</v>
      </c>
      <c r="B2621">
        <v>1225028285</v>
      </c>
      <c r="C2621" t="s">
        <v>351</v>
      </c>
      <c r="D2621">
        <v>2020</v>
      </c>
      <c r="E2621">
        <v>2</v>
      </c>
      <c r="F2621">
        <v>2</v>
      </c>
      <c r="G2621">
        <v>2</v>
      </c>
      <c r="H2621">
        <v>22.41</v>
      </c>
      <c r="I2621" t="str">
        <f>INDEX(T_NPI_REF[Classification],MATCH(T_PROF[[#This Row],[npi_prof_class_Cd]],T_NPI_REF[Code],0))</f>
        <v>Obstetrics &amp; Gynecology</v>
      </c>
      <c r="J2621">
        <f>INDEX(T_NPI_REF[Specialization],MATCH(T_PROF[[#This Row],[npi_prof_class_Cd]],T_NPI_REF[Code],0))</f>
        <v>0</v>
      </c>
    </row>
    <row r="2622" spans="1:10" x14ac:dyDescent="0.35">
      <c r="A2622">
        <v>0</v>
      </c>
      <c r="B2622">
        <v>1952537151</v>
      </c>
      <c r="C2622" t="s">
        <v>351</v>
      </c>
      <c r="D2622">
        <v>2021</v>
      </c>
      <c r="E2622">
        <v>2</v>
      </c>
      <c r="F2622">
        <v>2</v>
      </c>
      <c r="G2622">
        <v>2</v>
      </c>
      <c r="H2622">
        <v>3613.58</v>
      </c>
      <c r="I2622" t="str">
        <f>INDEX(T_NPI_REF[Classification],MATCH(T_PROF[[#This Row],[npi_prof_class_Cd]],T_NPI_REF[Code],0))</f>
        <v>Obstetrics &amp; Gynecology</v>
      </c>
      <c r="J2622">
        <f>INDEX(T_NPI_REF[Specialization],MATCH(T_PROF[[#This Row],[npi_prof_class_Cd]],T_NPI_REF[Code],0))</f>
        <v>0</v>
      </c>
    </row>
    <row r="2623" spans="1:10" x14ac:dyDescent="0.35">
      <c r="A2623">
        <v>0</v>
      </c>
      <c r="B2623">
        <v>1356635288</v>
      </c>
      <c r="C2623" t="s">
        <v>357</v>
      </c>
      <c r="D2623">
        <v>2019</v>
      </c>
      <c r="E2623">
        <v>2</v>
      </c>
      <c r="F2623">
        <v>2</v>
      </c>
      <c r="G2623">
        <v>2</v>
      </c>
      <c r="H2623">
        <v>0</v>
      </c>
      <c r="I2623" t="str">
        <f>INDEX(T_NPI_REF[Classification],MATCH(T_PROF[[#This Row],[npi_prof_class_Cd]],T_NPI_REF[Code],0))</f>
        <v>Advanced Practice Midwife</v>
      </c>
      <c r="J2623">
        <f>INDEX(T_NPI_REF[Specialization],MATCH(T_PROF[[#This Row],[npi_prof_class_Cd]],T_NPI_REF[Code],0))</f>
        <v>0</v>
      </c>
    </row>
    <row r="2624" spans="1:10" x14ac:dyDescent="0.35">
      <c r="A2624">
        <v>1</v>
      </c>
      <c r="B2624">
        <v>1871807115</v>
      </c>
      <c r="C2624" t="s">
        <v>351</v>
      </c>
      <c r="D2624">
        <v>2021</v>
      </c>
      <c r="E2624">
        <v>15</v>
      </c>
      <c r="F2624">
        <v>15</v>
      </c>
      <c r="G2624">
        <v>15</v>
      </c>
      <c r="H2624">
        <v>27359.63</v>
      </c>
      <c r="I2624" t="str">
        <f>INDEX(T_NPI_REF[Classification],MATCH(T_PROF[[#This Row],[npi_prof_class_Cd]],T_NPI_REF[Code],0))</f>
        <v>Obstetrics &amp; Gynecology</v>
      </c>
      <c r="J2624">
        <f>INDEX(T_NPI_REF[Specialization],MATCH(T_PROF[[#This Row],[npi_prof_class_Cd]],T_NPI_REF[Code],0))</f>
        <v>0</v>
      </c>
    </row>
    <row r="2625" spans="1:10" x14ac:dyDescent="0.35">
      <c r="A2625">
        <v>1</v>
      </c>
      <c r="B2625">
        <v>1669470019</v>
      </c>
      <c r="C2625" t="s">
        <v>363</v>
      </c>
      <c r="D2625">
        <v>2019</v>
      </c>
      <c r="E2625">
        <v>1160</v>
      </c>
      <c r="F2625">
        <v>1160</v>
      </c>
      <c r="G2625">
        <v>1159</v>
      </c>
      <c r="H2625">
        <v>4237925.83</v>
      </c>
      <c r="I2625" t="str">
        <f>INDEX(T_NPI_REF[Classification],MATCH(T_PROF[[#This Row],[npi_prof_class_Cd]],T_NPI_REF[Code],0))</f>
        <v>Clinic/Center</v>
      </c>
      <c r="J2625" t="str">
        <f>INDEX(T_NPI_REF[Specialization],MATCH(T_PROF[[#This Row],[npi_prof_class_Cd]],T_NPI_REF[Code],0))</f>
        <v>Federally Qualified Health Center (FQHC)</v>
      </c>
    </row>
    <row r="2626" spans="1:10" x14ac:dyDescent="0.35">
      <c r="A2626">
        <v>0</v>
      </c>
      <c r="B2626">
        <v>1962637348</v>
      </c>
      <c r="C2626" t="s">
        <v>351</v>
      </c>
      <c r="D2626">
        <v>2021</v>
      </c>
      <c r="E2626">
        <v>3</v>
      </c>
      <c r="F2626">
        <v>3</v>
      </c>
      <c r="G2626">
        <v>3</v>
      </c>
      <c r="H2626">
        <v>0</v>
      </c>
      <c r="I2626" t="str">
        <f>INDEX(T_NPI_REF[Classification],MATCH(T_PROF[[#This Row],[npi_prof_class_Cd]],T_NPI_REF[Code],0))</f>
        <v>Obstetrics &amp; Gynecology</v>
      </c>
      <c r="J2626">
        <f>INDEX(T_NPI_REF[Specialization],MATCH(T_PROF[[#This Row],[npi_prof_class_Cd]],T_NPI_REF[Code],0))</f>
        <v>0</v>
      </c>
    </row>
    <row r="2627" spans="1:10" x14ac:dyDescent="0.35">
      <c r="A2627">
        <v>1</v>
      </c>
      <c r="B2627">
        <v>1619307022</v>
      </c>
      <c r="C2627" t="s">
        <v>363</v>
      </c>
      <c r="D2627">
        <v>2020</v>
      </c>
      <c r="E2627">
        <v>11</v>
      </c>
      <c r="F2627">
        <v>11</v>
      </c>
      <c r="G2627">
        <v>10</v>
      </c>
      <c r="H2627">
        <v>13059.23</v>
      </c>
      <c r="I2627" t="str">
        <f>INDEX(T_NPI_REF[Classification],MATCH(T_PROF[[#This Row],[npi_prof_class_Cd]],T_NPI_REF[Code],0))</f>
        <v>Clinic/Center</v>
      </c>
      <c r="J2627" t="str">
        <f>INDEX(T_NPI_REF[Specialization],MATCH(T_PROF[[#This Row],[npi_prof_class_Cd]],T_NPI_REF[Code],0))</f>
        <v>Federally Qualified Health Center (FQHC)</v>
      </c>
    </row>
    <row r="2628" spans="1:10" x14ac:dyDescent="0.35">
      <c r="A2628">
        <v>0</v>
      </c>
      <c r="B2628">
        <v>1174977623</v>
      </c>
      <c r="C2628" t="s">
        <v>351</v>
      </c>
      <c r="D2628">
        <v>2021</v>
      </c>
      <c r="E2628">
        <v>1</v>
      </c>
      <c r="F2628">
        <v>1</v>
      </c>
      <c r="G2628">
        <v>1</v>
      </c>
      <c r="H2628">
        <v>0</v>
      </c>
      <c r="I2628" t="str">
        <f>INDEX(T_NPI_REF[Classification],MATCH(T_PROF[[#This Row],[npi_prof_class_Cd]],T_NPI_REF[Code],0))</f>
        <v>Obstetrics &amp; Gynecology</v>
      </c>
      <c r="J2628">
        <f>INDEX(T_NPI_REF[Specialization],MATCH(T_PROF[[#This Row],[npi_prof_class_Cd]],T_NPI_REF[Code],0))</f>
        <v>0</v>
      </c>
    </row>
    <row r="2629" spans="1:10" x14ac:dyDescent="0.35">
      <c r="A2629">
        <v>1</v>
      </c>
      <c r="B2629">
        <v>1033215785</v>
      </c>
      <c r="C2629" t="s">
        <v>367</v>
      </c>
      <c r="D2629">
        <v>2019</v>
      </c>
      <c r="E2629">
        <v>3</v>
      </c>
      <c r="F2629">
        <v>3</v>
      </c>
      <c r="G2629">
        <v>3</v>
      </c>
      <c r="H2629">
        <v>0</v>
      </c>
      <c r="I2629" t="str">
        <f>INDEX(T_NPI_REF[Classification],MATCH(T_PROF[[#This Row],[npi_prof_class_Cd]],T_NPI_REF[Code],0))</f>
        <v>Midwife</v>
      </c>
      <c r="J2629">
        <f>INDEX(T_NPI_REF[Specialization],MATCH(T_PROF[[#This Row],[npi_prof_class_Cd]],T_NPI_REF[Code],0))</f>
        <v>0</v>
      </c>
    </row>
    <row r="2630" spans="1:10" x14ac:dyDescent="0.35">
      <c r="A2630">
        <v>1</v>
      </c>
      <c r="B2630">
        <v>1912236605</v>
      </c>
      <c r="C2630" t="s">
        <v>352</v>
      </c>
      <c r="D2630">
        <v>2019</v>
      </c>
      <c r="E2630">
        <v>2</v>
      </c>
      <c r="F2630">
        <v>2</v>
      </c>
      <c r="G2630">
        <v>2</v>
      </c>
      <c r="H2630">
        <v>4042.74</v>
      </c>
      <c r="I2630" t="str">
        <f>INDEX(T_NPI_REF[Classification],MATCH(T_PROF[[#This Row],[npi_prof_class_Cd]],T_NPI_REF[Code],0))</f>
        <v>Specialist</v>
      </c>
      <c r="J2630">
        <f>INDEX(T_NPI_REF[Specialization],MATCH(T_PROF[[#This Row],[npi_prof_class_Cd]],T_NPI_REF[Code],0))</f>
        <v>0</v>
      </c>
    </row>
    <row r="2631" spans="1:10" x14ac:dyDescent="0.35">
      <c r="A2631">
        <v>1</v>
      </c>
      <c r="B2631">
        <v>1083717672</v>
      </c>
      <c r="C2631" t="s">
        <v>351</v>
      </c>
      <c r="D2631">
        <v>2020</v>
      </c>
      <c r="E2631">
        <v>2</v>
      </c>
      <c r="F2631">
        <v>2</v>
      </c>
      <c r="G2631">
        <v>2</v>
      </c>
      <c r="H2631">
        <v>2140.36</v>
      </c>
      <c r="I2631" t="str">
        <f>INDEX(T_NPI_REF[Classification],MATCH(T_PROF[[#This Row],[npi_prof_class_Cd]],T_NPI_REF[Code],0))</f>
        <v>Obstetrics &amp; Gynecology</v>
      </c>
      <c r="J2631">
        <f>INDEX(T_NPI_REF[Specialization],MATCH(T_PROF[[#This Row],[npi_prof_class_Cd]],T_NPI_REF[Code],0))</f>
        <v>0</v>
      </c>
    </row>
    <row r="2632" spans="1:10" x14ac:dyDescent="0.35">
      <c r="A2632">
        <v>1</v>
      </c>
      <c r="B2632">
        <v>1679677082</v>
      </c>
      <c r="C2632" t="s">
        <v>351</v>
      </c>
      <c r="D2632">
        <v>2019</v>
      </c>
      <c r="E2632">
        <v>15</v>
      </c>
      <c r="F2632">
        <v>15</v>
      </c>
      <c r="G2632">
        <v>15</v>
      </c>
      <c r="H2632">
        <v>29706.92</v>
      </c>
      <c r="I2632" t="str">
        <f>INDEX(T_NPI_REF[Classification],MATCH(T_PROF[[#This Row],[npi_prof_class_Cd]],T_NPI_REF[Code],0))</f>
        <v>Obstetrics &amp; Gynecology</v>
      </c>
      <c r="J2632">
        <f>INDEX(T_NPI_REF[Specialization],MATCH(T_PROF[[#This Row],[npi_prof_class_Cd]],T_NPI_REF[Code],0))</f>
        <v>0</v>
      </c>
    </row>
    <row r="2633" spans="1:10" x14ac:dyDescent="0.35">
      <c r="A2633">
        <v>1</v>
      </c>
      <c r="B2633">
        <v>1629351838</v>
      </c>
      <c r="C2633" t="s">
        <v>351</v>
      </c>
      <c r="D2633">
        <v>2021</v>
      </c>
      <c r="E2633">
        <v>7</v>
      </c>
      <c r="F2633">
        <v>7</v>
      </c>
      <c r="G2633">
        <v>7</v>
      </c>
      <c r="H2633">
        <v>24500</v>
      </c>
      <c r="I2633" t="str">
        <f>INDEX(T_NPI_REF[Classification],MATCH(T_PROF[[#This Row],[npi_prof_class_Cd]],T_NPI_REF[Code],0))</f>
        <v>Obstetrics &amp; Gynecology</v>
      </c>
      <c r="J2633">
        <f>INDEX(T_NPI_REF[Specialization],MATCH(T_PROF[[#This Row],[npi_prof_class_Cd]],T_NPI_REF[Code],0))</f>
        <v>0</v>
      </c>
    </row>
    <row r="2634" spans="1:10" x14ac:dyDescent="0.35">
      <c r="A2634">
        <v>1</v>
      </c>
      <c r="B2634">
        <v>1144648635</v>
      </c>
      <c r="C2634" t="s">
        <v>351</v>
      </c>
      <c r="D2634">
        <v>2020</v>
      </c>
      <c r="E2634">
        <v>1</v>
      </c>
      <c r="F2634">
        <v>1</v>
      </c>
      <c r="G2634">
        <v>1</v>
      </c>
      <c r="H2634">
        <v>1720.75</v>
      </c>
      <c r="I2634" t="str">
        <f>INDEX(T_NPI_REF[Classification],MATCH(T_PROF[[#This Row],[npi_prof_class_Cd]],T_NPI_REF[Code],0))</f>
        <v>Obstetrics &amp; Gynecology</v>
      </c>
      <c r="J2634">
        <f>INDEX(T_NPI_REF[Specialization],MATCH(T_PROF[[#This Row],[npi_prof_class_Cd]],T_NPI_REF[Code],0))</f>
        <v>0</v>
      </c>
    </row>
    <row r="2635" spans="1:10" x14ac:dyDescent="0.35">
      <c r="A2635">
        <v>0</v>
      </c>
      <c r="B2635">
        <v>1104375286</v>
      </c>
      <c r="C2635" t="s">
        <v>357</v>
      </c>
      <c r="D2635">
        <v>2021</v>
      </c>
      <c r="E2635">
        <v>1</v>
      </c>
      <c r="F2635">
        <v>1</v>
      </c>
      <c r="G2635">
        <v>1</v>
      </c>
      <c r="H2635">
        <v>1310.97</v>
      </c>
      <c r="I2635" t="str">
        <f>INDEX(T_NPI_REF[Classification],MATCH(T_PROF[[#This Row],[npi_prof_class_Cd]],T_NPI_REF[Code],0))</f>
        <v>Advanced Practice Midwife</v>
      </c>
      <c r="J2635">
        <f>INDEX(T_NPI_REF[Specialization],MATCH(T_PROF[[#This Row],[npi_prof_class_Cd]],T_NPI_REF[Code],0))</f>
        <v>0</v>
      </c>
    </row>
    <row r="2636" spans="1:10" x14ac:dyDescent="0.35">
      <c r="A2636">
        <v>1</v>
      </c>
      <c r="B2636">
        <v>1891999686</v>
      </c>
      <c r="C2636" t="s">
        <v>351</v>
      </c>
      <c r="D2636">
        <v>2020</v>
      </c>
      <c r="E2636">
        <v>1</v>
      </c>
      <c r="F2636">
        <v>1</v>
      </c>
      <c r="G2636">
        <v>1</v>
      </c>
      <c r="H2636">
        <v>0</v>
      </c>
      <c r="I2636" t="str">
        <f>INDEX(T_NPI_REF[Classification],MATCH(T_PROF[[#This Row],[npi_prof_class_Cd]],T_NPI_REF[Code],0))</f>
        <v>Obstetrics &amp; Gynecology</v>
      </c>
      <c r="J2636">
        <f>INDEX(T_NPI_REF[Specialization],MATCH(T_PROF[[#This Row],[npi_prof_class_Cd]],T_NPI_REF[Code],0))</f>
        <v>0</v>
      </c>
    </row>
    <row r="2637" spans="1:10" x14ac:dyDescent="0.35">
      <c r="A2637">
        <v>1</v>
      </c>
      <c r="B2637">
        <v>1811977796</v>
      </c>
      <c r="C2637" t="s">
        <v>353</v>
      </c>
      <c r="D2637">
        <v>2021</v>
      </c>
      <c r="E2637">
        <v>50</v>
      </c>
      <c r="F2637">
        <v>50</v>
      </c>
      <c r="G2637">
        <v>50</v>
      </c>
      <c r="H2637">
        <v>102589.39</v>
      </c>
      <c r="I2637" t="str">
        <f>INDEX(T_NPI_REF[Classification],MATCH(T_PROF[[#This Row],[npi_prof_class_Cd]],T_NPI_REF[Code],0))</f>
        <v>General Acute Care Hospital</v>
      </c>
      <c r="J2637">
        <f>INDEX(T_NPI_REF[Specialization],MATCH(T_PROF[[#This Row],[npi_prof_class_Cd]],T_NPI_REF[Code],0))</f>
        <v>0</v>
      </c>
    </row>
    <row r="2638" spans="1:10" x14ac:dyDescent="0.35">
      <c r="A2638">
        <v>0</v>
      </c>
      <c r="B2638">
        <v>1124317656</v>
      </c>
      <c r="C2638" t="s">
        <v>351</v>
      </c>
      <c r="D2638">
        <v>2021</v>
      </c>
      <c r="E2638">
        <v>1</v>
      </c>
      <c r="F2638">
        <v>1</v>
      </c>
      <c r="G2638">
        <v>1</v>
      </c>
      <c r="H2638">
        <v>0</v>
      </c>
      <c r="I2638" t="str">
        <f>INDEX(T_NPI_REF[Classification],MATCH(T_PROF[[#This Row],[npi_prof_class_Cd]],T_NPI_REF[Code],0))</f>
        <v>Obstetrics &amp; Gynecology</v>
      </c>
      <c r="J2638">
        <f>INDEX(T_NPI_REF[Specialization],MATCH(T_PROF[[#This Row],[npi_prof_class_Cd]],T_NPI_REF[Code],0))</f>
        <v>0</v>
      </c>
    </row>
    <row r="2639" spans="1:10" x14ac:dyDescent="0.35">
      <c r="A2639">
        <v>1</v>
      </c>
      <c r="B2639">
        <v>1992784573</v>
      </c>
      <c r="C2639" t="s">
        <v>351</v>
      </c>
      <c r="D2639">
        <v>2020</v>
      </c>
      <c r="E2639">
        <v>103</v>
      </c>
      <c r="F2639">
        <v>103</v>
      </c>
      <c r="G2639">
        <v>103</v>
      </c>
      <c r="H2639">
        <v>200709.84</v>
      </c>
      <c r="I2639" t="str">
        <f>INDEX(T_NPI_REF[Classification],MATCH(T_PROF[[#This Row],[npi_prof_class_Cd]],T_NPI_REF[Code],0))</f>
        <v>Obstetrics &amp; Gynecology</v>
      </c>
      <c r="J2639">
        <f>INDEX(T_NPI_REF[Specialization],MATCH(T_PROF[[#This Row],[npi_prof_class_Cd]],T_NPI_REF[Code],0))</f>
        <v>0</v>
      </c>
    </row>
    <row r="2640" spans="1:10" x14ac:dyDescent="0.35">
      <c r="A2640">
        <v>0</v>
      </c>
      <c r="B2640">
        <v>1669732210</v>
      </c>
      <c r="C2640" t="s">
        <v>351</v>
      </c>
      <c r="D2640">
        <v>2019</v>
      </c>
      <c r="E2640">
        <v>1</v>
      </c>
      <c r="F2640">
        <v>1</v>
      </c>
      <c r="G2640">
        <v>1</v>
      </c>
      <c r="H2640">
        <v>100.29</v>
      </c>
      <c r="I2640" t="str">
        <f>INDEX(T_NPI_REF[Classification],MATCH(T_PROF[[#This Row],[npi_prof_class_Cd]],T_NPI_REF[Code],0))</f>
        <v>Obstetrics &amp; Gynecology</v>
      </c>
      <c r="J2640">
        <f>INDEX(T_NPI_REF[Specialization],MATCH(T_PROF[[#This Row],[npi_prof_class_Cd]],T_NPI_REF[Code],0))</f>
        <v>0</v>
      </c>
    </row>
    <row r="2641" spans="1:10" x14ac:dyDescent="0.35">
      <c r="A2641">
        <v>1</v>
      </c>
      <c r="B2641">
        <v>1639287055</v>
      </c>
      <c r="C2641" t="s">
        <v>351</v>
      </c>
      <c r="D2641">
        <v>2019</v>
      </c>
      <c r="E2641">
        <v>1</v>
      </c>
      <c r="F2641">
        <v>1</v>
      </c>
      <c r="G2641">
        <v>1</v>
      </c>
      <c r="H2641">
        <v>1300</v>
      </c>
      <c r="I2641" t="str">
        <f>INDEX(T_NPI_REF[Classification],MATCH(T_PROF[[#This Row],[npi_prof_class_Cd]],T_NPI_REF[Code],0))</f>
        <v>Obstetrics &amp; Gynecology</v>
      </c>
      <c r="J2641">
        <f>INDEX(T_NPI_REF[Specialization],MATCH(T_PROF[[#This Row],[npi_prof_class_Cd]],T_NPI_REF[Code],0))</f>
        <v>0</v>
      </c>
    </row>
    <row r="2642" spans="1:10" x14ac:dyDescent="0.35">
      <c r="A2642">
        <v>1</v>
      </c>
      <c r="B2642">
        <v>1366520330</v>
      </c>
      <c r="C2642" t="s">
        <v>351</v>
      </c>
      <c r="D2642">
        <v>2020</v>
      </c>
      <c r="E2642">
        <v>19</v>
      </c>
      <c r="F2642">
        <v>19</v>
      </c>
      <c r="G2642">
        <v>19</v>
      </c>
      <c r="H2642">
        <v>32875.17</v>
      </c>
      <c r="I2642" t="str">
        <f>INDEX(T_NPI_REF[Classification],MATCH(T_PROF[[#This Row],[npi_prof_class_Cd]],T_NPI_REF[Code],0))</f>
        <v>Obstetrics &amp; Gynecology</v>
      </c>
      <c r="J2642">
        <f>INDEX(T_NPI_REF[Specialization],MATCH(T_PROF[[#This Row],[npi_prof_class_Cd]],T_NPI_REF[Code],0))</f>
        <v>0</v>
      </c>
    </row>
    <row r="2643" spans="1:10" x14ac:dyDescent="0.35">
      <c r="A2643">
        <v>1</v>
      </c>
      <c r="B2643">
        <v>1831580091</v>
      </c>
      <c r="C2643" t="s">
        <v>351</v>
      </c>
      <c r="D2643">
        <v>2020</v>
      </c>
      <c r="E2643">
        <v>1</v>
      </c>
      <c r="F2643">
        <v>1</v>
      </c>
      <c r="G2643">
        <v>1</v>
      </c>
      <c r="H2643">
        <v>1720.75</v>
      </c>
      <c r="I2643" t="str">
        <f>INDEX(T_NPI_REF[Classification],MATCH(T_PROF[[#This Row],[npi_prof_class_Cd]],T_NPI_REF[Code],0))</f>
        <v>Obstetrics &amp; Gynecology</v>
      </c>
      <c r="J2643">
        <f>INDEX(T_NPI_REF[Specialization],MATCH(T_PROF[[#This Row],[npi_prof_class_Cd]],T_NPI_REF[Code],0))</f>
        <v>0</v>
      </c>
    </row>
    <row r="2644" spans="1:10" x14ac:dyDescent="0.35">
      <c r="A2644">
        <v>1</v>
      </c>
      <c r="B2644">
        <v>1033436365</v>
      </c>
      <c r="C2644" t="s">
        <v>359</v>
      </c>
      <c r="D2644">
        <v>2020</v>
      </c>
      <c r="E2644">
        <v>4</v>
      </c>
      <c r="F2644">
        <v>4</v>
      </c>
      <c r="G2644">
        <v>4</v>
      </c>
      <c r="H2644">
        <v>13600</v>
      </c>
      <c r="I2644" t="str">
        <f>INDEX(T_NPI_REF[Classification],MATCH(T_PROF[[#This Row],[npi_prof_class_Cd]],T_NPI_REF[Code],0))</f>
        <v>Clinic/Center</v>
      </c>
      <c r="J2644">
        <f>INDEX(T_NPI_REF[Specialization],MATCH(T_PROF[[#This Row],[npi_prof_class_Cd]],T_NPI_REF[Code],0))</f>
        <v>0</v>
      </c>
    </row>
    <row r="2645" spans="1:10" x14ac:dyDescent="0.35">
      <c r="A2645">
        <v>1</v>
      </c>
      <c r="B2645">
        <v>1851448880</v>
      </c>
      <c r="C2645" t="s">
        <v>352</v>
      </c>
      <c r="D2645">
        <v>2021</v>
      </c>
      <c r="E2645">
        <v>186</v>
      </c>
      <c r="F2645">
        <v>186</v>
      </c>
      <c r="G2645">
        <v>186</v>
      </c>
      <c r="H2645">
        <v>474499.65</v>
      </c>
      <c r="I2645" t="str">
        <f>INDEX(T_NPI_REF[Classification],MATCH(T_PROF[[#This Row],[npi_prof_class_Cd]],T_NPI_REF[Code],0))</f>
        <v>Specialist</v>
      </c>
      <c r="J2645">
        <f>INDEX(T_NPI_REF[Specialization],MATCH(T_PROF[[#This Row],[npi_prof_class_Cd]],T_NPI_REF[Code],0))</f>
        <v>0</v>
      </c>
    </row>
    <row r="2646" spans="1:10" x14ac:dyDescent="0.35">
      <c r="A2646">
        <v>0</v>
      </c>
      <c r="B2646">
        <v>1457383838</v>
      </c>
      <c r="C2646" t="s">
        <v>351</v>
      </c>
      <c r="D2646">
        <v>2021</v>
      </c>
      <c r="E2646">
        <v>2</v>
      </c>
      <c r="F2646">
        <v>2</v>
      </c>
      <c r="G2646">
        <v>2</v>
      </c>
      <c r="H2646">
        <v>0</v>
      </c>
      <c r="I2646" t="str">
        <f>INDEX(T_NPI_REF[Classification],MATCH(T_PROF[[#This Row],[npi_prof_class_Cd]],T_NPI_REF[Code],0))</f>
        <v>Obstetrics &amp; Gynecology</v>
      </c>
      <c r="J2646">
        <f>INDEX(T_NPI_REF[Specialization],MATCH(T_PROF[[#This Row],[npi_prof_class_Cd]],T_NPI_REF[Code],0))</f>
        <v>0</v>
      </c>
    </row>
    <row r="2647" spans="1:10" x14ac:dyDescent="0.35">
      <c r="A2647">
        <v>1</v>
      </c>
      <c r="B2647">
        <v>1548267750</v>
      </c>
      <c r="C2647" t="s">
        <v>367</v>
      </c>
      <c r="D2647">
        <v>2020</v>
      </c>
      <c r="E2647">
        <v>3</v>
      </c>
      <c r="F2647">
        <v>3</v>
      </c>
      <c r="G2647">
        <v>3</v>
      </c>
      <c r="H2647">
        <v>5707.62</v>
      </c>
      <c r="I2647" t="str">
        <f>INDEX(T_NPI_REF[Classification],MATCH(T_PROF[[#This Row],[npi_prof_class_Cd]],T_NPI_REF[Code],0))</f>
        <v>Midwife</v>
      </c>
      <c r="J2647">
        <f>INDEX(T_NPI_REF[Specialization],MATCH(T_PROF[[#This Row],[npi_prof_class_Cd]],T_NPI_REF[Code],0))</f>
        <v>0</v>
      </c>
    </row>
    <row r="2648" spans="1:10" x14ac:dyDescent="0.35">
      <c r="A2648">
        <v>1</v>
      </c>
      <c r="B2648">
        <v>1588783773</v>
      </c>
      <c r="C2648" t="s">
        <v>367</v>
      </c>
      <c r="D2648">
        <v>2021</v>
      </c>
      <c r="E2648">
        <v>19</v>
      </c>
      <c r="F2648">
        <v>19</v>
      </c>
      <c r="G2648">
        <v>19</v>
      </c>
      <c r="H2648">
        <v>34898.01</v>
      </c>
      <c r="I2648" t="str">
        <f>INDEX(T_NPI_REF[Classification],MATCH(T_PROF[[#This Row],[npi_prof_class_Cd]],T_NPI_REF[Code],0))</f>
        <v>Midwife</v>
      </c>
      <c r="J2648">
        <f>INDEX(T_NPI_REF[Specialization],MATCH(T_PROF[[#This Row],[npi_prof_class_Cd]],T_NPI_REF[Code],0))</f>
        <v>0</v>
      </c>
    </row>
    <row r="2649" spans="1:10" x14ac:dyDescent="0.35">
      <c r="A2649">
        <v>0</v>
      </c>
      <c r="B2649">
        <v>1003875691</v>
      </c>
      <c r="C2649" t="s">
        <v>352</v>
      </c>
      <c r="D2649">
        <v>2021</v>
      </c>
      <c r="E2649">
        <v>2</v>
      </c>
      <c r="F2649">
        <v>2</v>
      </c>
      <c r="G2649">
        <v>2</v>
      </c>
      <c r="H2649">
        <v>3441.5</v>
      </c>
      <c r="I2649" t="str">
        <f>INDEX(T_NPI_REF[Classification],MATCH(T_PROF[[#This Row],[npi_prof_class_Cd]],T_NPI_REF[Code],0))</f>
        <v>Specialist</v>
      </c>
      <c r="J2649">
        <f>INDEX(T_NPI_REF[Specialization],MATCH(T_PROF[[#This Row],[npi_prof_class_Cd]],T_NPI_REF[Code],0))</f>
        <v>0</v>
      </c>
    </row>
    <row r="2650" spans="1:10" x14ac:dyDescent="0.35">
      <c r="A2650">
        <v>1</v>
      </c>
      <c r="B2650">
        <v>1427326768</v>
      </c>
      <c r="C2650" t="s">
        <v>366</v>
      </c>
      <c r="D2650">
        <v>2021</v>
      </c>
      <c r="E2650">
        <v>97</v>
      </c>
      <c r="F2650">
        <v>97</v>
      </c>
      <c r="G2650">
        <v>97</v>
      </c>
      <c r="H2650">
        <v>224010.9</v>
      </c>
      <c r="I2650" t="str">
        <f>INDEX(T_NPI_REF[Classification],MATCH(T_PROF[[#This Row],[npi_prof_class_Cd]],T_NPI_REF[Code],0))</f>
        <v>Internal Medicine</v>
      </c>
      <c r="J2650">
        <f>INDEX(T_NPI_REF[Specialization],MATCH(T_PROF[[#This Row],[npi_prof_class_Cd]],T_NPI_REF[Code],0))</f>
        <v>0</v>
      </c>
    </row>
    <row r="2651" spans="1:10" x14ac:dyDescent="0.35">
      <c r="A2651">
        <v>0</v>
      </c>
      <c r="B2651">
        <v>1063420552</v>
      </c>
      <c r="C2651" t="s">
        <v>351</v>
      </c>
      <c r="D2651">
        <v>2021</v>
      </c>
      <c r="E2651">
        <v>1</v>
      </c>
      <c r="F2651">
        <v>1</v>
      </c>
      <c r="G2651">
        <v>1</v>
      </c>
      <c r="H2651">
        <v>1720.75</v>
      </c>
      <c r="I2651" t="str">
        <f>INDEX(T_NPI_REF[Classification],MATCH(T_PROF[[#This Row],[npi_prof_class_Cd]],T_NPI_REF[Code],0))</f>
        <v>Obstetrics &amp; Gynecology</v>
      </c>
      <c r="J2651">
        <f>INDEX(T_NPI_REF[Specialization],MATCH(T_PROF[[#This Row],[npi_prof_class_Cd]],T_NPI_REF[Code],0))</f>
        <v>0</v>
      </c>
    </row>
    <row r="2652" spans="1:10" x14ac:dyDescent="0.35">
      <c r="A2652">
        <v>1</v>
      </c>
      <c r="B2652">
        <v>1942258702</v>
      </c>
      <c r="C2652" t="s">
        <v>351</v>
      </c>
      <c r="D2652">
        <v>2021</v>
      </c>
      <c r="E2652">
        <v>57</v>
      </c>
      <c r="F2652">
        <v>57</v>
      </c>
      <c r="G2652">
        <v>57</v>
      </c>
      <c r="H2652">
        <v>110618.98</v>
      </c>
      <c r="I2652" t="str">
        <f>INDEX(T_NPI_REF[Classification],MATCH(T_PROF[[#This Row],[npi_prof_class_Cd]],T_NPI_REF[Code],0))</f>
        <v>Obstetrics &amp; Gynecology</v>
      </c>
      <c r="J2652">
        <f>INDEX(T_NPI_REF[Specialization],MATCH(T_PROF[[#This Row],[npi_prof_class_Cd]],T_NPI_REF[Code],0))</f>
        <v>0</v>
      </c>
    </row>
    <row r="2653" spans="1:10" x14ac:dyDescent="0.35">
      <c r="A2653">
        <v>1</v>
      </c>
      <c r="B2653">
        <v>1558437434</v>
      </c>
      <c r="C2653" t="s">
        <v>351</v>
      </c>
      <c r="D2653">
        <v>2019</v>
      </c>
      <c r="E2653">
        <v>15</v>
      </c>
      <c r="F2653">
        <v>15</v>
      </c>
      <c r="G2653">
        <v>15</v>
      </c>
      <c r="H2653">
        <v>39058.32</v>
      </c>
      <c r="I2653" t="str">
        <f>INDEX(T_NPI_REF[Classification],MATCH(T_PROF[[#This Row],[npi_prof_class_Cd]],T_NPI_REF[Code],0))</f>
        <v>Obstetrics &amp; Gynecology</v>
      </c>
      <c r="J2653">
        <f>INDEX(T_NPI_REF[Specialization],MATCH(T_PROF[[#This Row],[npi_prof_class_Cd]],T_NPI_REF[Code],0))</f>
        <v>0</v>
      </c>
    </row>
    <row r="2654" spans="1:10" x14ac:dyDescent="0.35">
      <c r="A2654">
        <v>1</v>
      </c>
      <c r="B2654">
        <v>1477932275</v>
      </c>
      <c r="C2654" t="s">
        <v>366</v>
      </c>
      <c r="D2654">
        <v>2021</v>
      </c>
      <c r="E2654">
        <v>1</v>
      </c>
      <c r="F2654">
        <v>1</v>
      </c>
      <c r="G2654">
        <v>1</v>
      </c>
      <c r="H2654">
        <v>50</v>
      </c>
      <c r="I2654" t="str">
        <f>INDEX(T_NPI_REF[Classification],MATCH(T_PROF[[#This Row],[npi_prof_class_Cd]],T_NPI_REF[Code],0))</f>
        <v>Internal Medicine</v>
      </c>
      <c r="J2654">
        <f>INDEX(T_NPI_REF[Specialization],MATCH(T_PROF[[#This Row],[npi_prof_class_Cd]],T_NPI_REF[Code],0))</f>
        <v>0</v>
      </c>
    </row>
    <row r="2655" spans="1:10" x14ac:dyDescent="0.35">
      <c r="A2655">
        <v>1</v>
      </c>
      <c r="B2655">
        <v>1164464921</v>
      </c>
      <c r="C2655" t="s">
        <v>353</v>
      </c>
      <c r="D2655">
        <v>2021</v>
      </c>
      <c r="E2655">
        <v>12</v>
      </c>
      <c r="F2655">
        <v>12</v>
      </c>
      <c r="G2655">
        <v>12</v>
      </c>
      <c r="H2655">
        <v>17121.48</v>
      </c>
      <c r="I2655" t="str">
        <f>INDEX(T_NPI_REF[Classification],MATCH(T_PROF[[#This Row],[npi_prof_class_Cd]],T_NPI_REF[Code],0))</f>
        <v>General Acute Care Hospital</v>
      </c>
      <c r="J2655">
        <f>INDEX(T_NPI_REF[Specialization],MATCH(T_PROF[[#This Row],[npi_prof_class_Cd]],T_NPI_REF[Code],0))</f>
        <v>0</v>
      </c>
    </row>
    <row r="2656" spans="1:10" x14ac:dyDescent="0.35">
      <c r="A2656">
        <v>1</v>
      </c>
      <c r="B2656">
        <v>1124448576</v>
      </c>
      <c r="C2656" t="s">
        <v>352</v>
      </c>
      <c r="D2656">
        <v>2019</v>
      </c>
      <c r="E2656">
        <v>16</v>
      </c>
      <c r="F2656">
        <v>16</v>
      </c>
      <c r="G2656">
        <v>16</v>
      </c>
      <c r="H2656">
        <v>50200</v>
      </c>
      <c r="I2656" t="str">
        <f>INDEX(T_NPI_REF[Classification],MATCH(T_PROF[[#This Row],[npi_prof_class_Cd]],T_NPI_REF[Code],0))</f>
        <v>Specialist</v>
      </c>
      <c r="J2656">
        <f>INDEX(T_NPI_REF[Specialization],MATCH(T_PROF[[#This Row],[npi_prof_class_Cd]],T_NPI_REF[Code],0))</f>
        <v>0</v>
      </c>
    </row>
    <row r="2657" spans="1:10" x14ac:dyDescent="0.35">
      <c r="A2657">
        <v>1</v>
      </c>
      <c r="B2657">
        <v>1467487637</v>
      </c>
      <c r="C2657" t="s">
        <v>363</v>
      </c>
      <c r="D2657">
        <v>2021</v>
      </c>
      <c r="E2657">
        <v>2</v>
      </c>
      <c r="F2657">
        <v>2</v>
      </c>
      <c r="G2657">
        <v>2</v>
      </c>
      <c r="H2657">
        <v>5202.04</v>
      </c>
      <c r="I2657" t="str">
        <f>INDEX(T_NPI_REF[Classification],MATCH(T_PROF[[#This Row],[npi_prof_class_Cd]],T_NPI_REF[Code],0))</f>
        <v>Clinic/Center</v>
      </c>
      <c r="J2657" t="str">
        <f>INDEX(T_NPI_REF[Specialization],MATCH(T_PROF[[#This Row],[npi_prof_class_Cd]],T_NPI_REF[Code],0))</f>
        <v>Federally Qualified Health Center (FQHC)</v>
      </c>
    </row>
    <row r="2658" spans="1:10" x14ac:dyDescent="0.35">
      <c r="A2658">
        <v>1</v>
      </c>
      <c r="B2658">
        <v>1033371166</v>
      </c>
      <c r="C2658" t="s">
        <v>389</v>
      </c>
      <c r="D2658">
        <v>2019</v>
      </c>
      <c r="E2658">
        <v>10</v>
      </c>
      <c r="F2658">
        <v>10</v>
      </c>
      <c r="G2658">
        <v>10</v>
      </c>
      <c r="H2658">
        <v>17786.27</v>
      </c>
      <c r="I2658" t="str">
        <f>INDEX(T_NPI_REF[Classification],MATCH(T_PROF[[#This Row],[npi_prof_class_Cd]],T_NPI_REF[Code],0))</f>
        <v>Internal Medicine</v>
      </c>
      <c r="J2658" t="str">
        <f>INDEX(T_NPI_REF[Specialization],MATCH(T_PROF[[#This Row],[npi_prof_class_Cd]],T_NPI_REF[Code],0))</f>
        <v>Endocrinology, Diabetes &amp; Metabolism</v>
      </c>
    </row>
    <row r="2659" spans="1:10" x14ac:dyDescent="0.35">
      <c r="A2659">
        <v>1</v>
      </c>
      <c r="B2659">
        <v>1083053979</v>
      </c>
      <c r="C2659" t="s">
        <v>351</v>
      </c>
      <c r="D2659">
        <v>2019</v>
      </c>
      <c r="E2659">
        <v>1</v>
      </c>
      <c r="F2659">
        <v>1</v>
      </c>
      <c r="G2659">
        <v>1</v>
      </c>
      <c r="H2659">
        <v>3958</v>
      </c>
      <c r="I2659" t="str">
        <f>INDEX(T_NPI_REF[Classification],MATCH(T_PROF[[#This Row],[npi_prof_class_Cd]],T_NPI_REF[Code],0))</f>
        <v>Obstetrics &amp; Gynecology</v>
      </c>
      <c r="J2659">
        <f>INDEX(T_NPI_REF[Specialization],MATCH(T_PROF[[#This Row],[npi_prof_class_Cd]],T_NPI_REF[Code],0))</f>
        <v>0</v>
      </c>
    </row>
    <row r="2660" spans="1:10" x14ac:dyDescent="0.35">
      <c r="A2660">
        <v>0</v>
      </c>
      <c r="B2660">
        <v>1376538025</v>
      </c>
      <c r="C2660" t="s">
        <v>351</v>
      </c>
      <c r="D2660">
        <v>2021</v>
      </c>
      <c r="E2660">
        <v>1</v>
      </c>
      <c r="F2660">
        <v>1</v>
      </c>
      <c r="G2660">
        <v>1</v>
      </c>
      <c r="H2660">
        <v>1720.75</v>
      </c>
      <c r="I2660" t="str">
        <f>INDEX(T_NPI_REF[Classification],MATCH(T_PROF[[#This Row],[npi_prof_class_Cd]],T_NPI_REF[Code],0))</f>
        <v>Obstetrics &amp; Gynecology</v>
      </c>
      <c r="J2660">
        <f>INDEX(T_NPI_REF[Specialization],MATCH(T_PROF[[#This Row],[npi_prof_class_Cd]],T_NPI_REF[Code],0))</f>
        <v>0</v>
      </c>
    </row>
    <row r="2661" spans="1:10" x14ac:dyDescent="0.35">
      <c r="A2661">
        <v>1</v>
      </c>
      <c r="B2661">
        <v>1174860761</v>
      </c>
      <c r="C2661" t="s">
        <v>351</v>
      </c>
      <c r="D2661">
        <v>2019</v>
      </c>
      <c r="E2661">
        <v>55</v>
      </c>
      <c r="F2661">
        <v>55</v>
      </c>
      <c r="G2661">
        <v>55</v>
      </c>
      <c r="H2661">
        <v>94828.59</v>
      </c>
      <c r="I2661" t="str">
        <f>INDEX(T_NPI_REF[Classification],MATCH(T_PROF[[#This Row],[npi_prof_class_Cd]],T_NPI_REF[Code],0))</f>
        <v>Obstetrics &amp; Gynecology</v>
      </c>
      <c r="J2661">
        <f>INDEX(T_NPI_REF[Specialization],MATCH(T_PROF[[#This Row],[npi_prof_class_Cd]],T_NPI_REF[Code],0))</f>
        <v>0</v>
      </c>
    </row>
    <row r="2662" spans="1:10" x14ac:dyDescent="0.35">
      <c r="A2662">
        <v>1</v>
      </c>
      <c r="B2662">
        <v>1366529943</v>
      </c>
      <c r="C2662" t="s">
        <v>357</v>
      </c>
      <c r="D2662">
        <v>2020</v>
      </c>
      <c r="E2662">
        <v>3</v>
      </c>
      <c r="F2662">
        <v>3</v>
      </c>
      <c r="G2662">
        <v>3</v>
      </c>
      <c r="H2662">
        <v>6263.55</v>
      </c>
      <c r="I2662" t="str">
        <f>INDEX(T_NPI_REF[Classification],MATCH(T_PROF[[#This Row],[npi_prof_class_Cd]],T_NPI_REF[Code],0))</f>
        <v>Advanced Practice Midwife</v>
      </c>
      <c r="J2662">
        <f>INDEX(T_NPI_REF[Specialization],MATCH(T_PROF[[#This Row],[npi_prof_class_Cd]],T_NPI_REF[Code],0))</f>
        <v>0</v>
      </c>
    </row>
    <row r="2663" spans="1:10" x14ac:dyDescent="0.35">
      <c r="A2663">
        <v>0</v>
      </c>
      <c r="B2663">
        <v>1891899126</v>
      </c>
      <c r="C2663" t="s">
        <v>351</v>
      </c>
      <c r="D2663">
        <v>2019</v>
      </c>
      <c r="E2663">
        <v>1</v>
      </c>
      <c r="F2663">
        <v>1</v>
      </c>
      <c r="G2663">
        <v>1</v>
      </c>
      <c r="H2663">
        <v>0</v>
      </c>
      <c r="I2663" t="str">
        <f>INDEX(T_NPI_REF[Classification],MATCH(T_PROF[[#This Row],[npi_prof_class_Cd]],T_NPI_REF[Code],0))</f>
        <v>Obstetrics &amp; Gynecology</v>
      </c>
      <c r="J2663">
        <f>INDEX(T_NPI_REF[Specialization],MATCH(T_PROF[[#This Row],[npi_prof_class_Cd]],T_NPI_REF[Code],0))</f>
        <v>0</v>
      </c>
    </row>
    <row r="2664" spans="1:10" x14ac:dyDescent="0.35">
      <c r="A2664">
        <v>0</v>
      </c>
      <c r="B2664">
        <v>1376593921</v>
      </c>
      <c r="C2664" t="s">
        <v>351</v>
      </c>
      <c r="D2664">
        <v>2021</v>
      </c>
      <c r="E2664">
        <v>1</v>
      </c>
      <c r="F2664">
        <v>1</v>
      </c>
      <c r="G2664">
        <v>1</v>
      </c>
      <c r="H2664">
        <v>0</v>
      </c>
      <c r="I2664" t="str">
        <f>INDEX(T_NPI_REF[Classification],MATCH(T_PROF[[#This Row],[npi_prof_class_Cd]],T_NPI_REF[Code],0))</f>
        <v>Obstetrics &amp; Gynecology</v>
      </c>
      <c r="J2664">
        <f>INDEX(T_NPI_REF[Specialization],MATCH(T_PROF[[#This Row],[npi_prof_class_Cd]],T_NPI_REF[Code],0))</f>
        <v>0</v>
      </c>
    </row>
    <row r="2665" spans="1:10" x14ac:dyDescent="0.35">
      <c r="A2665">
        <v>1</v>
      </c>
      <c r="B2665">
        <v>1437503745</v>
      </c>
      <c r="C2665" t="s">
        <v>351</v>
      </c>
      <c r="D2665">
        <v>2020</v>
      </c>
      <c r="E2665">
        <v>1</v>
      </c>
      <c r="F2665">
        <v>1</v>
      </c>
      <c r="G2665">
        <v>1</v>
      </c>
      <c r="H2665">
        <v>1694.94</v>
      </c>
      <c r="I2665" t="str">
        <f>INDEX(T_NPI_REF[Classification],MATCH(T_PROF[[#This Row],[npi_prof_class_Cd]],T_NPI_REF[Code],0))</f>
        <v>Obstetrics &amp; Gynecology</v>
      </c>
      <c r="J2665">
        <f>INDEX(T_NPI_REF[Specialization],MATCH(T_PROF[[#This Row],[npi_prof_class_Cd]],T_NPI_REF[Code],0))</f>
        <v>0</v>
      </c>
    </row>
    <row r="2666" spans="1:10" x14ac:dyDescent="0.35">
      <c r="A2666">
        <v>1</v>
      </c>
      <c r="B2666">
        <v>1700037975</v>
      </c>
      <c r="C2666" t="s">
        <v>366</v>
      </c>
      <c r="D2666">
        <v>2020</v>
      </c>
      <c r="E2666">
        <v>151</v>
      </c>
      <c r="F2666">
        <v>151</v>
      </c>
      <c r="G2666">
        <v>151</v>
      </c>
      <c r="H2666">
        <v>321546.52</v>
      </c>
      <c r="I2666" t="str">
        <f>INDEX(T_NPI_REF[Classification],MATCH(T_PROF[[#This Row],[npi_prof_class_Cd]],T_NPI_REF[Code],0))</f>
        <v>Internal Medicine</v>
      </c>
      <c r="J2666">
        <f>INDEX(T_NPI_REF[Specialization],MATCH(T_PROF[[#This Row],[npi_prof_class_Cd]],T_NPI_REF[Code],0))</f>
        <v>0</v>
      </c>
    </row>
    <row r="2667" spans="1:10" x14ac:dyDescent="0.35">
      <c r="A2667">
        <v>1</v>
      </c>
      <c r="B2667">
        <v>1083639587</v>
      </c>
      <c r="C2667" t="s">
        <v>355</v>
      </c>
      <c r="D2667">
        <v>2019</v>
      </c>
      <c r="E2667">
        <v>45</v>
      </c>
      <c r="F2667">
        <v>45</v>
      </c>
      <c r="G2667">
        <v>45</v>
      </c>
      <c r="H2667">
        <v>76027.679999999993</v>
      </c>
      <c r="I2667" t="str">
        <f>INDEX(T_NPI_REF[Classification],MATCH(T_PROF[[#This Row],[npi_prof_class_Cd]],T_NPI_REF[Code],0))</f>
        <v>Clinic/Center</v>
      </c>
      <c r="J2667" t="str">
        <f>INDEX(T_NPI_REF[Specialization],MATCH(T_PROF[[#This Row],[npi_prof_class_Cd]],T_NPI_REF[Code],0))</f>
        <v>Multi-Specialty</v>
      </c>
    </row>
    <row r="2668" spans="1:10" x14ac:dyDescent="0.35">
      <c r="A2668">
        <v>0</v>
      </c>
      <c r="B2668">
        <v>1518149327</v>
      </c>
      <c r="C2668" t="s">
        <v>357</v>
      </c>
      <c r="D2668">
        <v>2020</v>
      </c>
      <c r="E2668">
        <v>1</v>
      </c>
      <c r="F2668">
        <v>1</v>
      </c>
      <c r="G2668">
        <v>1</v>
      </c>
      <c r="H2668">
        <v>0</v>
      </c>
      <c r="I2668" t="str">
        <f>INDEX(T_NPI_REF[Classification],MATCH(T_PROF[[#This Row],[npi_prof_class_Cd]],T_NPI_REF[Code],0))</f>
        <v>Advanced Practice Midwife</v>
      </c>
      <c r="J2668">
        <f>INDEX(T_NPI_REF[Specialization],MATCH(T_PROF[[#This Row],[npi_prof_class_Cd]],T_NPI_REF[Code],0))</f>
        <v>0</v>
      </c>
    </row>
    <row r="2669" spans="1:10" x14ac:dyDescent="0.35">
      <c r="A2669">
        <v>1</v>
      </c>
      <c r="B2669">
        <v>1073951844</v>
      </c>
      <c r="C2669" t="s">
        <v>358</v>
      </c>
      <c r="D2669">
        <v>2021</v>
      </c>
      <c r="E2669">
        <v>1</v>
      </c>
      <c r="F2669">
        <v>1</v>
      </c>
      <c r="G2669">
        <v>1</v>
      </c>
      <c r="H2669">
        <v>1720.75</v>
      </c>
      <c r="I2669" t="str">
        <f>INDEX(T_NPI_REF[Classification],MATCH(T_PROF[[#This Row],[npi_prof_class_Cd]],T_NPI_REF[Code],0))</f>
        <v>Obstetrics &amp; Gynecology</v>
      </c>
      <c r="J2669" t="str">
        <f>INDEX(T_NPI_REF[Specialization],MATCH(T_PROF[[#This Row],[npi_prof_class_Cd]],T_NPI_REF[Code],0))</f>
        <v>Gynecology</v>
      </c>
    </row>
    <row r="2670" spans="1:10" x14ac:dyDescent="0.35">
      <c r="A2670">
        <v>1</v>
      </c>
      <c r="B2670">
        <v>1508127531</v>
      </c>
      <c r="C2670" t="s">
        <v>366</v>
      </c>
      <c r="D2670">
        <v>2019</v>
      </c>
      <c r="E2670">
        <v>23</v>
      </c>
      <c r="F2670">
        <v>23</v>
      </c>
      <c r="G2670">
        <v>23</v>
      </c>
      <c r="H2670">
        <v>46782.78</v>
      </c>
      <c r="I2670" t="str">
        <f>INDEX(T_NPI_REF[Classification],MATCH(T_PROF[[#This Row],[npi_prof_class_Cd]],T_NPI_REF[Code],0))</f>
        <v>Internal Medicine</v>
      </c>
      <c r="J2670">
        <f>INDEX(T_NPI_REF[Specialization],MATCH(T_PROF[[#This Row],[npi_prof_class_Cd]],T_NPI_REF[Code],0))</f>
        <v>0</v>
      </c>
    </row>
    <row r="2671" spans="1:10" x14ac:dyDescent="0.35">
      <c r="A2671">
        <v>0</v>
      </c>
      <c r="B2671">
        <v>1013901412</v>
      </c>
      <c r="C2671" t="s">
        <v>351</v>
      </c>
      <c r="D2671">
        <v>2020</v>
      </c>
      <c r="E2671">
        <v>3</v>
      </c>
      <c r="F2671">
        <v>3</v>
      </c>
      <c r="G2671">
        <v>3</v>
      </c>
      <c r="H2671">
        <v>5252.71</v>
      </c>
      <c r="I2671" t="str">
        <f>INDEX(T_NPI_REF[Classification],MATCH(T_PROF[[#This Row],[npi_prof_class_Cd]],T_NPI_REF[Code],0))</f>
        <v>Obstetrics &amp; Gynecology</v>
      </c>
      <c r="J2671">
        <f>INDEX(T_NPI_REF[Specialization],MATCH(T_PROF[[#This Row],[npi_prof_class_Cd]],T_NPI_REF[Code],0))</f>
        <v>0</v>
      </c>
    </row>
    <row r="2672" spans="1:10" x14ac:dyDescent="0.35">
      <c r="A2672">
        <v>0</v>
      </c>
      <c r="B2672">
        <v>1306991054</v>
      </c>
      <c r="C2672" t="s">
        <v>354</v>
      </c>
      <c r="D2672">
        <v>2021</v>
      </c>
      <c r="E2672">
        <v>1</v>
      </c>
      <c r="F2672">
        <v>1</v>
      </c>
      <c r="G2672">
        <v>1</v>
      </c>
      <c r="H2672">
        <v>0</v>
      </c>
      <c r="I2672" t="str">
        <f>INDEX(T_NPI_REF[Classification],MATCH(T_PROF[[#This Row],[npi_prof_class_Cd]],T_NPI_REF[Code],0))</f>
        <v>Obstetrics &amp; Gynecology</v>
      </c>
      <c r="J2672" t="str">
        <f>INDEX(T_NPI_REF[Specialization],MATCH(T_PROF[[#This Row],[npi_prof_class_Cd]],T_NPI_REF[Code],0))</f>
        <v>Obstetrics</v>
      </c>
    </row>
    <row r="2673" spans="1:10" x14ac:dyDescent="0.35">
      <c r="A2673">
        <v>1</v>
      </c>
      <c r="B2673">
        <v>1376600304</v>
      </c>
      <c r="C2673" t="s">
        <v>362</v>
      </c>
      <c r="D2673">
        <v>2019</v>
      </c>
      <c r="E2673">
        <v>6</v>
      </c>
      <c r="F2673">
        <v>6</v>
      </c>
      <c r="G2673">
        <v>6</v>
      </c>
      <c r="H2673">
        <v>16575.240000000002</v>
      </c>
      <c r="I2673" t="str">
        <f>INDEX(T_NPI_REF[Classification],MATCH(T_PROF[[#This Row],[npi_prof_class_Cd]],T_NPI_REF[Code],0))</f>
        <v>General Practice</v>
      </c>
      <c r="J2673">
        <f>INDEX(T_NPI_REF[Specialization],MATCH(T_PROF[[#This Row],[npi_prof_class_Cd]],T_NPI_REF[Code],0))</f>
        <v>0</v>
      </c>
    </row>
    <row r="2674" spans="1:10" x14ac:dyDescent="0.35">
      <c r="A2674">
        <v>0</v>
      </c>
      <c r="B2674">
        <v>1194169664</v>
      </c>
      <c r="C2674" t="s">
        <v>351</v>
      </c>
      <c r="D2674">
        <v>2021</v>
      </c>
      <c r="E2674">
        <v>1</v>
      </c>
      <c r="F2674">
        <v>1</v>
      </c>
      <c r="G2674">
        <v>1</v>
      </c>
      <c r="H2674">
        <v>0</v>
      </c>
      <c r="I2674" t="str">
        <f>INDEX(T_NPI_REF[Classification],MATCH(T_PROF[[#This Row],[npi_prof_class_Cd]],T_NPI_REF[Code],0))</f>
        <v>Obstetrics &amp; Gynecology</v>
      </c>
      <c r="J2674">
        <f>INDEX(T_NPI_REF[Specialization],MATCH(T_PROF[[#This Row],[npi_prof_class_Cd]],T_NPI_REF[Code],0))</f>
        <v>0</v>
      </c>
    </row>
    <row r="2675" spans="1:10" x14ac:dyDescent="0.35">
      <c r="A2675">
        <v>1</v>
      </c>
      <c r="B2675">
        <v>1245613454</v>
      </c>
      <c r="C2675" t="s">
        <v>357</v>
      </c>
      <c r="D2675">
        <v>2019</v>
      </c>
      <c r="E2675">
        <v>2</v>
      </c>
      <c r="F2675">
        <v>2</v>
      </c>
      <c r="G2675">
        <v>2</v>
      </c>
      <c r="H2675">
        <v>5862.64</v>
      </c>
      <c r="I2675" t="str">
        <f>INDEX(T_NPI_REF[Classification],MATCH(T_PROF[[#This Row],[npi_prof_class_Cd]],T_NPI_REF[Code],0))</f>
        <v>Advanced Practice Midwife</v>
      </c>
      <c r="J2675">
        <f>INDEX(T_NPI_REF[Specialization],MATCH(T_PROF[[#This Row],[npi_prof_class_Cd]],T_NPI_REF[Code],0))</f>
        <v>0</v>
      </c>
    </row>
    <row r="2676" spans="1:10" x14ac:dyDescent="0.35">
      <c r="A2676">
        <v>1</v>
      </c>
      <c r="B2676">
        <v>1568534303</v>
      </c>
      <c r="C2676" t="s">
        <v>361</v>
      </c>
      <c r="D2676">
        <v>2021</v>
      </c>
      <c r="E2676">
        <v>3</v>
      </c>
      <c r="F2676">
        <v>3</v>
      </c>
      <c r="G2676">
        <v>3</v>
      </c>
      <c r="H2676">
        <v>3131.77</v>
      </c>
      <c r="I2676" t="str">
        <f>INDEX(T_NPI_REF[Classification],MATCH(T_PROF[[#This Row],[npi_prof_class_Cd]],T_NPI_REF[Code],0))</f>
        <v>Family Medicine</v>
      </c>
      <c r="J2676">
        <f>INDEX(T_NPI_REF[Specialization],MATCH(T_PROF[[#This Row],[npi_prof_class_Cd]],T_NPI_REF[Code],0))</f>
        <v>0</v>
      </c>
    </row>
    <row r="2677" spans="1:10" x14ac:dyDescent="0.35">
      <c r="A2677">
        <v>0</v>
      </c>
      <c r="B2677">
        <v>1306888557</v>
      </c>
      <c r="C2677" t="s">
        <v>351</v>
      </c>
      <c r="D2677">
        <v>2020</v>
      </c>
      <c r="E2677">
        <v>3</v>
      </c>
      <c r="F2677">
        <v>3</v>
      </c>
      <c r="G2677">
        <v>3</v>
      </c>
      <c r="H2677">
        <v>3441.5</v>
      </c>
      <c r="I2677" t="str">
        <f>INDEX(T_NPI_REF[Classification],MATCH(T_PROF[[#This Row],[npi_prof_class_Cd]],T_NPI_REF[Code],0))</f>
        <v>Obstetrics &amp; Gynecology</v>
      </c>
      <c r="J2677">
        <f>INDEX(T_NPI_REF[Specialization],MATCH(T_PROF[[#This Row],[npi_prof_class_Cd]],T_NPI_REF[Code],0))</f>
        <v>0</v>
      </c>
    </row>
    <row r="2678" spans="1:10" x14ac:dyDescent="0.35">
      <c r="A2678">
        <v>1</v>
      </c>
      <c r="B2678">
        <v>1487662227</v>
      </c>
      <c r="C2678" t="s">
        <v>351</v>
      </c>
      <c r="D2678">
        <v>2020</v>
      </c>
      <c r="E2678">
        <v>56</v>
      </c>
      <c r="F2678">
        <v>56</v>
      </c>
      <c r="G2678">
        <v>56</v>
      </c>
      <c r="H2678">
        <v>105474.28</v>
      </c>
      <c r="I2678" t="str">
        <f>INDEX(T_NPI_REF[Classification],MATCH(T_PROF[[#This Row],[npi_prof_class_Cd]],T_NPI_REF[Code],0))</f>
        <v>Obstetrics &amp; Gynecology</v>
      </c>
      <c r="J2678">
        <f>INDEX(T_NPI_REF[Specialization],MATCH(T_PROF[[#This Row],[npi_prof_class_Cd]],T_NPI_REF[Code],0))</f>
        <v>0</v>
      </c>
    </row>
    <row r="2679" spans="1:10" x14ac:dyDescent="0.35">
      <c r="A2679">
        <v>1</v>
      </c>
      <c r="B2679">
        <v>1073544748</v>
      </c>
      <c r="C2679" t="s">
        <v>351</v>
      </c>
      <c r="D2679">
        <v>2021</v>
      </c>
      <c r="E2679">
        <v>10</v>
      </c>
      <c r="F2679">
        <v>10</v>
      </c>
      <c r="G2679">
        <v>8</v>
      </c>
      <c r="H2679">
        <v>21515.63</v>
      </c>
      <c r="I2679" t="str">
        <f>INDEX(T_NPI_REF[Classification],MATCH(T_PROF[[#This Row],[npi_prof_class_Cd]],T_NPI_REF[Code],0))</f>
        <v>Obstetrics &amp; Gynecology</v>
      </c>
      <c r="J2679">
        <f>INDEX(T_NPI_REF[Specialization],MATCH(T_PROF[[#This Row],[npi_prof_class_Cd]],T_NPI_REF[Code],0))</f>
        <v>0</v>
      </c>
    </row>
    <row r="2680" spans="1:10" x14ac:dyDescent="0.35">
      <c r="A2680">
        <v>1</v>
      </c>
      <c r="B2680">
        <v>1760475792</v>
      </c>
      <c r="C2680" t="s">
        <v>351</v>
      </c>
      <c r="D2680">
        <v>2021</v>
      </c>
      <c r="E2680">
        <v>6</v>
      </c>
      <c r="F2680">
        <v>6</v>
      </c>
      <c r="G2680">
        <v>6</v>
      </c>
      <c r="H2680">
        <v>21000</v>
      </c>
      <c r="I2680" t="str">
        <f>INDEX(T_NPI_REF[Classification],MATCH(T_PROF[[#This Row],[npi_prof_class_Cd]],T_NPI_REF[Code],0))</f>
        <v>Obstetrics &amp; Gynecology</v>
      </c>
      <c r="J2680">
        <f>INDEX(T_NPI_REF[Specialization],MATCH(T_PROF[[#This Row],[npi_prof_class_Cd]],T_NPI_REF[Code],0))</f>
        <v>0</v>
      </c>
    </row>
    <row r="2681" spans="1:10" x14ac:dyDescent="0.35">
      <c r="A2681">
        <v>0</v>
      </c>
      <c r="B2681">
        <v>1851614507</v>
      </c>
      <c r="C2681" t="s">
        <v>351</v>
      </c>
      <c r="D2681">
        <v>2020</v>
      </c>
      <c r="E2681">
        <v>1</v>
      </c>
      <c r="F2681">
        <v>1</v>
      </c>
      <c r="G2681">
        <v>1</v>
      </c>
      <c r="H2681">
        <v>1720.75</v>
      </c>
      <c r="I2681" t="str">
        <f>INDEX(T_NPI_REF[Classification],MATCH(T_PROF[[#This Row],[npi_prof_class_Cd]],T_NPI_REF[Code],0))</f>
        <v>Obstetrics &amp; Gynecology</v>
      </c>
      <c r="J2681">
        <f>INDEX(T_NPI_REF[Specialization],MATCH(T_PROF[[#This Row],[npi_prof_class_Cd]],T_NPI_REF[Code],0))</f>
        <v>0</v>
      </c>
    </row>
    <row r="2682" spans="1:10" x14ac:dyDescent="0.35">
      <c r="A2682">
        <v>0</v>
      </c>
      <c r="B2682">
        <v>1033238704</v>
      </c>
      <c r="C2682" t="s">
        <v>351</v>
      </c>
      <c r="D2682">
        <v>2020</v>
      </c>
      <c r="E2682">
        <v>1</v>
      </c>
      <c r="F2682">
        <v>1</v>
      </c>
      <c r="G2682">
        <v>1</v>
      </c>
      <c r="H2682">
        <v>1720.75</v>
      </c>
      <c r="I2682" t="str">
        <f>INDEX(T_NPI_REF[Classification],MATCH(T_PROF[[#This Row],[npi_prof_class_Cd]],T_NPI_REF[Code],0))</f>
        <v>Obstetrics &amp; Gynecology</v>
      </c>
      <c r="J2682">
        <f>INDEX(T_NPI_REF[Specialization],MATCH(T_PROF[[#This Row],[npi_prof_class_Cd]],T_NPI_REF[Code],0))</f>
        <v>0</v>
      </c>
    </row>
    <row r="2683" spans="1:10" x14ac:dyDescent="0.35">
      <c r="A2683">
        <v>0</v>
      </c>
      <c r="B2683">
        <v>1134400443</v>
      </c>
      <c r="C2683" t="s">
        <v>367</v>
      </c>
      <c r="D2683">
        <v>2020</v>
      </c>
      <c r="E2683">
        <v>2</v>
      </c>
      <c r="F2683">
        <v>2</v>
      </c>
      <c r="G2683">
        <v>2</v>
      </c>
      <c r="H2683">
        <v>1462.64</v>
      </c>
      <c r="I2683" t="str">
        <f>INDEX(T_NPI_REF[Classification],MATCH(T_PROF[[#This Row],[npi_prof_class_Cd]],T_NPI_REF[Code],0))</f>
        <v>Midwife</v>
      </c>
      <c r="J2683">
        <f>INDEX(T_NPI_REF[Specialization],MATCH(T_PROF[[#This Row],[npi_prof_class_Cd]],T_NPI_REF[Code],0))</f>
        <v>0</v>
      </c>
    </row>
    <row r="2684" spans="1:10" x14ac:dyDescent="0.35">
      <c r="A2684">
        <v>1</v>
      </c>
      <c r="B2684">
        <v>1699832436</v>
      </c>
      <c r="C2684" t="s">
        <v>366</v>
      </c>
      <c r="D2684">
        <v>2020</v>
      </c>
      <c r="E2684">
        <v>43</v>
      </c>
      <c r="F2684">
        <v>43</v>
      </c>
      <c r="G2684">
        <v>43</v>
      </c>
      <c r="H2684">
        <v>63450</v>
      </c>
      <c r="I2684" t="str">
        <f>INDEX(T_NPI_REF[Classification],MATCH(T_PROF[[#This Row],[npi_prof_class_Cd]],T_NPI_REF[Code],0))</f>
        <v>Internal Medicine</v>
      </c>
      <c r="J2684">
        <f>INDEX(T_NPI_REF[Specialization],MATCH(T_PROF[[#This Row],[npi_prof_class_Cd]],T_NPI_REF[Code],0))</f>
        <v>0</v>
      </c>
    </row>
    <row r="2685" spans="1:10" x14ac:dyDescent="0.35">
      <c r="A2685">
        <v>1</v>
      </c>
      <c r="B2685">
        <v>1629087580</v>
      </c>
      <c r="C2685" t="s">
        <v>353</v>
      </c>
      <c r="D2685">
        <v>2019</v>
      </c>
      <c r="E2685">
        <v>7</v>
      </c>
      <c r="F2685">
        <v>7</v>
      </c>
      <c r="G2685">
        <v>7</v>
      </c>
      <c r="H2685">
        <v>2028.77</v>
      </c>
      <c r="I2685" t="str">
        <f>INDEX(T_NPI_REF[Classification],MATCH(T_PROF[[#This Row],[npi_prof_class_Cd]],T_NPI_REF[Code],0))</f>
        <v>General Acute Care Hospital</v>
      </c>
      <c r="J2685">
        <f>INDEX(T_NPI_REF[Specialization],MATCH(T_PROF[[#This Row],[npi_prof_class_Cd]],T_NPI_REF[Code],0))</f>
        <v>0</v>
      </c>
    </row>
    <row r="2686" spans="1:10" x14ac:dyDescent="0.35">
      <c r="A2686">
        <v>1</v>
      </c>
      <c r="B2686">
        <v>1336369859</v>
      </c>
      <c r="C2686" t="s">
        <v>351</v>
      </c>
      <c r="D2686">
        <v>2019</v>
      </c>
      <c r="E2686">
        <v>211</v>
      </c>
      <c r="F2686">
        <v>210</v>
      </c>
      <c r="G2686">
        <v>210</v>
      </c>
      <c r="H2686">
        <v>608245.75</v>
      </c>
      <c r="I2686" t="str">
        <f>INDEX(T_NPI_REF[Classification],MATCH(T_PROF[[#This Row],[npi_prof_class_Cd]],T_NPI_REF[Code],0))</f>
        <v>Obstetrics &amp; Gynecology</v>
      </c>
      <c r="J2686">
        <f>INDEX(T_NPI_REF[Specialization],MATCH(T_PROF[[#This Row],[npi_prof_class_Cd]],T_NPI_REF[Code],0))</f>
        <v>0</v>
      </c>
    </row>
    <row r="2687" spans="1:10" x14ac:dyDescent="0.35">
      <c r="A2687">
        <v>1</v>
      </c>
      <c r="B2687">
        <v>1942388988</v>
      </c>
      <c r="C2687" t="s">
        <v>351</v>
      </c>
      <c r="D2687">
        <v>2020</v>
      </c>
      <c r="E2687">
        <v>4</v>
      </c>
      <c r="F2687">
        <v>4</v>
      </c>
      <c r="G2687">
        <v>4</v>
      </c>
      <c r="H2687">
        <v>6263.56</v>
      </c>
      <c r="I2687" t="str">
        <f>INDEX(T_NPI_REF[Classification],MATCH(T_PROF[[#This Row],[npi_prof_class_Cd]],T_NPI_REF[Code],0))</f>
        <v>Obstetrics &amp; Gynecology</v>
      </c>
      <c r="J2687">
        <f>INDEX(T_NPI_REF[Specialization],MATCH(T_PROF[[#This Row],[npi_prof_class_Cd]],T_NPI_REF[Code],0))</f>
        <v>0</v>
      </c>
    </row>
    <row r="2688" spans="1:10" x14ac:dyDescent="0.35">
      <c r="A2688">
        <v>1</v>
      </c>
      <c r="B2688">
        <v>1669747085</v>
      </c>
      <c r="C2688" t="s">
        <v>361</v>
      </c>
      <c r="D2688">
        <v>2019</v>
      </c>
      <c r="E2688">
        <v>78</v>
      </c>
      <c r="F2688">
        <v>78</v>
      </c>
      <c r="G2688">
        <v>77</v>
      </c>
      <c r="H2688">
        <v>109532.41</v>
      </c>
      <c r="I2688" t="str">
        <f>INDEX(T_NPI_REF[Classification],MATCH(T_PROF[[#This Row],[npi_prof_class_Cd]],T_NPI_REF[Code],0))</f>
        <v>Family Medicine</v>
      </c>
      <c r="J2688">
        <f>INDEX(T_NPI_REF[Specialization],MATCH(T_PROF[[#This Row],[npi_prof_class_Cd]],T_NPI_REF[Code],0))</f>
        <v>0</v>
      </c>
    </row>
    <row r="2689" spans="1:10" x14ac:dyDescent="0.35">
      <c r="A2689">
        <v>1</v>
      </c>
      <c r="B2689">
        <v>1578739611</v>
      </c>
      <c r="C2689" t="s">
        <v>351</v>
      </c>
      <c r="D2689">
        <v>2020</v>
      </c>
      <c r="E2689">
        <v>9</v>
      </c>
      <c r="F2689">
        <v>9</v>
      </c>
      <c r="G2689">
        <v>9</v>
      </c>
      <c r="H2689">
        <v>31342.5</v>
      </c>
      <c r="I2689" t="str">
        <f>INDEX(T_NPI_REF[Classification],MATCH(T_PROF[[#This Row],[npi_prof_class_Cd]],T_NPI_REF[Code],0))</f>
        <v>Obstetrics &amp; Gynecology</v>
      </c>
      <c r="J2689">
        <f>INDEX(T_NPI_REF[Specialization],MATCH(T_PROF[[#This Row],[npi_prof_class_Cd]],T_NPI_REF[Code],0))</f>
        <v>0</v>
      </c>
    </row>
    <row r="2690" spans="1:10" x14ac:dyDescent="0.35">
      <c r="A2690">
        <v>1</v>
      </c>
      <c r="B2690">
        <v>1861563116</v>
      </c>
      <c r="C2690" t="s">
        <v>351</v>
      </c>
      <c r="D2690">
        <v>2019</v>
      </c>
      <c r="E2690">
        <v>43</v>
      </c>
      <c r="F2690">
        <v>43</v>
      </c>
      <c r="G2690">
        <v>43</v>
      </c>
      <c r="H2690">
        <v>71345.14</v>
      </c>
      <c r="I2690" t="str">
        <f>INDEX(T_NPI_REF[Classification],MATCH(T_PROF[[#This Row],[npi_prof_class_Cd]],T_NPI_REF[Code],0))</f>
        <v>Obstetrics &amp; Gynecology</v>
      </c>
      <c r="J2690">
        <f>INDEX(T_NPI_REF[Specialization],MATCH(T_PROF[[#This Row],[npi_prof_class_Cd]],T_NPI_REF[Code],0))</f>
        <v>0</v>
      </c>
    </row>
    <row r="2691" spans="1:10" x14ac:dyDescent="0.35">
      <c r="A2691">
        <v>0</v>
      </c>
      <c r="B2691">
        <v>1194899476</v>
      </c>
      <c r="C2691" t="s">
        <v>357</v>
      </c>
      <c r="D2691">
        <v>2021</v>
      </c>
      <c r="E2691">
        <v>5</v>
      </c>
      <c r="F2691">
        <v>5</v>
      </c>
      <c r="G2691">
        <v>5</v>
      </c>
      <c r="H2691">
        <v>4387.92</v>
      </c>
      <c r="I2691" t="str">
        <f>INDEX(T_NPI_REF[Classification],MATCH(T_PROF[[#This Row],[npi_prof_class_Cd]],T_NPI_REF[Code],0))</f>
        <v>Advanced Practice Midwife</v>
      </c>
      <c r="J2691">
        <f>INDEX(T_NPI_REF[Specialization],MATCH(T_PROF[[#This Row],[npi_prof_class_Cd]],T_NPI_REF[Code],0))</f>
        <v>0</v>
      </c>
    </row>
    <row r="2692" spans="1:10" x14ac:dyDescent="0.35">
      <c r="A2692">
        <v>1</v>
      </c>
      <c r="B2692">
        <v>1588077994</v>
      </c>
      <c r="C2692" t="s">
        <v>364</v>
      </c>
      <c r="D2692">
        <v>2020</v>
      </c>
      <c r="E2692">
        <v>1</v>
      </c>
      <c r="F2692">
        <v>1</v>
      </c>
      <c r="G2692">
        <v>1</v>
      </c>
      <c r="H2692">
        <v>2910.89</v>
      </c>
      <c r="I2692" t="str">
        <f>INDEX(T_NPI_REF[Classification],MATCH(T_PROF[[#This Row],[npi_prof_class_Cd]],T_NPI_REF[Code],0))</f>
        <v>Emergency Medicine</v>
      </c>
      <c r="J2692">
        <f>INDEX(T_NPI_REF[Specialization],MATCH(T_PROF[[#This Row],[npi_prof_class_Cd]],T_NPI_REF[Code],0))</f>
        <v>0</v>
      </c>
    </row>
    <row r="2693" spans="1:10" x14ac:dyDescent="0.35">
      <c r="A2693">
        <v>0</v>
      </c>
      <c r="B2693">
        <v>1174516215</v>
      </c>
      <c r="C2693" t="s">
        <v>356</v>
      </c>
      <c r="D2693">
        <v>2019</v>
      </c>
      <c r="E2693">
        <v>1</v>
      </c>
      <c r="F2693">
        <v>1</v>
      </c>
      <c r="G2693">
        <v>1</v>
      </c>
      <c r="H2693">
        <v>1720.75</v>
      </c>
      <c r="I2693" t="str">
        <f>INDEX(T_NPI_REF[Classification],MATCH(T_PROF[[#This Row],[npi_prof_class_Cd]],T_NPI_REF[Code],0))</f>
        <v>Obstetrics &amp; Gynecology</v>
      </c>
      <c r="J2693" t="str">
        <f>INDEX(T_NPI_REF[Specialization],MATCH(T_PROF[[#This Row],[npi_prof_class_Cd]],T_NPI_REF[Code],0))</f>
        <v>Maternal &amp; Fetal Medicine</v>
      </c>
    </row>
    <row r="2694" spans="1:10" x14ac:dyDescent="0.35">
      <c r="A2694">
        <v>0</v>
      </c>
      <c r="B2694">
        <v>1245236470</v>
      </c>
      <c r="C2694" t="s">
        <v>352</v>
      </c>
      <c r="D2694">
        <v>2019</v>
      </c>
      <c r="E2694">
        <v>1</v>
      </c>
      <c r="F2694">
        <v>1</v>
      </c>
      <c r="G2694">
        <v>1</v>
      </c>
      <c r="H2694">
        <v>0</v>
      </c>
      <c r="I2694" t="str">
        <f>INDEX(T_NPI_REF[Classification],MATCH(T_PROF[[#This Row],[npi_prof_class_Cd]],T_NPI_REF[Code],0))</f>
        <v>Specialist</v>
      </c>
      <c r="J2694">
        <f>INDEX(T_NPI_REF[Specialization],MATCH(T_PROF[[#This Row],[npi_prof_class_Cd]],T_NPI_REF[Code],0))</f>
        <v>0</v>
      </c>
    </row>
    <row r="2695" spans="1:10" x14ac:dyDescent="0.35">
      <c r="A2695">
        <v>0</v>
      </c>
      <c r="B2695">
        <v>1053488247</v>
      </c>
      <c r="C2695" t="s">
        <v>351</v>
      </c>
      <c r="D2695">
        <v>2019</v>
      </c>
      <c r="E2695">
        <v>2</v>
      </c>
      <c r="F2695">
        <v>2</v>
      </c>
      <c r="G2695">
        <v>2</v>
      </c>
      <c r="H2695">
        <v>3531.96</v>
      </c>
      <c r="I2695" t="str">
        <f>INDEX(T_NPI_REF[Classification],MATCH(T_PROF[[#This Row],[npi_prof_class_Cd]],T_NPI_REF[Code],0))</f>
        <v>Obstetrics &amp; Gynecology</v>
      </c>
      <c r="J2695">
        <f>INDEX(T_NPI_REF[Specialization],MATCH(T_PROF[[#This Row],[npi_prof_class_Cd]],T_NPI_REF[Code],0))</f>
        <v>0</v>
      </c>
    </row>
    <row r="2696" spans="1:10" x14ac:dyDescent="0.35">
      <c r="A2696">
        <v>0</v>
      </c>
      <c r="B2696">
        <v>1699733071</v>
      </c>
      <c r="C2696" t="s">
        <v>351</v>
      </c>
      <c r="D2696">
        <v>2020</v>
      </c>
      <c r="E2696">
        <v>6</v>
      </c>
      <c r="F2696">
        <v>6</v>
      </c>
      <c r="G2696">
        <v>6</v>
      </c>
      <c r="H2696">
        <v>8603.75</v>
      </c>
      <c r="I2696" t="str">
        <f>INDEX(T_NPI_REF[Classification],MATCH(T_PROF[[#This Row],[npi_prof_class_Cd]],T_NPI_REF[Code],0))</f>
        <v>Obstetrics &amp; Gynecology</v>
      </c>
      <c r="J2696">
        <f>INDEX(T_NPI_REF[Specialization],MATCH(T_PROF[[#This Row],[npi_prof_class_Cd]],T_NPI_REF[Code],0))</f>
        <v>0</v>
      </c>
    </row>
    <row r="2697" spans="1:10" x14ac:dyDescent="0.35">
      <c r="A2697">
        <v>1</v>
      </c>
      <c r="B2697">
        <v>1457799777</v>
      </c>
      <c r="C2697" t="s">
        <v>351</v>
      </c>
      <c r="D2697">
        <v>2019</v>
      </c>
      <c r="E2697">
        <v>1</v>
      </c>
      <c r="F2697">
        <v>1</v>
      </c>
      <c r="G2697">
        <v>1</v>
      </c>
      <c r="H2697">
        <v>1300</v>
      </c>
      <c r="I2697" t="str">
        <f>INDEX(T_NPI_REF[Classification],MATCH(T_PROF[[#This Row],[npi_prof_class_Cd]],T_NPI_REF[Code],0))</f>
        <v>Obstetrics &amp; Gynecology</v>
      </c>
      <c r="J2697">
        <f>INDEX(T_NPI_REF[Specialization],MATCH(T_PROF[[#This Row],[npi_prof_class_Cd]],T_NPI_REF[Code],0))</f>
        <v>0</v>
      </c>
    </row>
    <row r="2698" spans="1:10" x14ac:dyDescent="0.35">
      <c r="A2698">
        <v>1</v>
      </c>
      <c r="B2698">
        <v>1730286485</v>
      </c>
      <c r="C2698" t="s">
        <v>351</v>
      </c>
      <c r="D2698">
        <v>2020</v>
      </c>
      <c r="E2698">
        <v>2</v>
      </c>
      <c r="F2698">
        <v>2</v>
      </c>
      <c r="G2698">
        <v>2</v>
      </c>
      <c r="H2698">
        <v>3800</v>
      </c>
      <c r="I2698" t="str">
        <f>INDEX(T_NPI_REF[Classification],MATCH(T_PROF[[#This Row],[npi_prof_class_Cd]],T_NPI_REF[Code],0))</f>
        <v>Obstetrics &amp; Gynecology</v>
      </c>
      <c r="J2698">
        <f>INDEX(T_NPI_REF[Specialization],MATCH(T_PROF[[#This Row],[npi_prof_class_Cd]],T_NPI_REF[Code],0))</f>
        <v>0</v>
      </c>
    </row>
    <row r="2699" spans="1:10" x14ac:dyDescent="0.35">
      <c r="A2699">
        <v>0</v>
      </c>
      <c r="B2699">
        <v>1164482618</v>
      </c>
      <c r="C2699" t="s">
        <v>361</v>
      </c>
      <c r="D2699">
        <v>2021</v>
      </c>
      <c r="E2699">
        <v>1</v>
      </c>
      <c r="F2699">
        <v>1</v>
      </c>
      <c r="G2699">
        <v>1</v>
      </c>
      <c r="H2699">
        <v>0</v>
      </c>
      <c r="I2699" t="str">
        <f>INDEX(T_NPI_REF[Classification],MATCH(T_PROF[[#This Row],[npi_prof_class_Cd]],T_NPI_REF[Code],0))</f>
        <v>Family Medicine</v>
      </c>
      <c r="J2699">
        <f>INDEX(T_NPI_REF[Specialization],MATCH(T_PROF[[#This Row],[npi_prof_class_Cd]],T_NPI_REF[Code],0))</f>
        <v>0</v>
      </c>
    </row>
    <row r="2700" spans="1:10" x14ac:dyDescent="0.35">
      <c r="A2700">
        <v>1</v>
      </c>
      <c r="B2700">
        <v>1720117559</v>
      </c>
      <c r="C2700" t="s">
        <v>351</v>
      </c>
      <c r="D2700">
        <v>2020</v>
      </c>
      <c r="E2700">
        <v>1</v>
      </c>
      <c r="F2700">
        <v>1</v>
      </c>
      <c r="G2700">
        <v>1</v>
      </c>
      <c r="H2700">
        <v>0</v>
      </c>
      <c r="I2700" t="str">
        <f>INDEX(T_NPI_REF[Classification],MATCH(T_PROF[[#This Row],[npi_prof_class_Cd]],T_NPI_REF[Code],0))</f>
        <v>Obstetrics &amp; Gynecology</v>
      </c>
      <c r="J2700">
        <f>INDEX(T_NPI_REF[Specialization],MATCH(T_PROF[[#This Row],[npi_prof_class_Cd]],T_NPI_REF[Code],0))</f>
        <v>0</v>
      </c>
    </row>
    <row r="2701" spans="1:10" x14ac:dyDescent="0.35">
      <c r="A2701">
        <v>0</v>
      </c>
      <c r="B2701">
        <v>1144272444</v>
      </c>
      <c r="C2701" t="s">
        <v>354</v>
      </c>
      <c r="D2701">
        <v>2021</v>
      </c>
      <c r="E2701">
        <v>1</v>
      </c>
      <c r="F2701">
        <v>1</v>
      </c>
      <c r="G2701">
        <v>1</v>
      </c>
      <c r="H2701">
        <v>0</v>
      </c>
      <c r="I2701" t="str">
        <f>INDEX(T_NPI_REF[Classification],MATCH(T_PROF[[#This Row],[npi_prof_class_Cd]],T_NPI_REF[Code],0))</f>
        <v>Obstetrics &amp; Gynecology</v>
      </c>
      <c r="J2701" t="str">
        <f>INDEX(T_NPI_REF[Specialization],MATCH(T_PROF[[#This Row],[npi_prof_class_Cd]],T_NPI_REF[Code],0))</f>
        <v>Obstetrics</v>
      </c>
    </row>
    <row r="2702" spans="1:10" x14ac:dyDescent="0.35">
      <c r="A2702">
        <v>0</v>
      </c>
      <c r="B2702">
        <v>1477559086</v>
      </c>
      <c r="C2702" t="s">
        <v>352</v>
      </c>
      <c r="D2702">
        <v>2021</v>
      </c>
      <c r="E2702">
        <v>3</v>
      </c>
      <c r="F2702">
        <v>3</v>
      </c>
      <c r="G2702">
        <v>3</v>
      </c>
      <c r="H2702">
        <v>5162.25</v>
      </c>
      <c r="I2702" t="str">
        <f>INDEX(T_NPI_REF[Classification],MATCH(T_PROF[[#This Row],[npi_prof_class_Cd]],T_NPI_REF[Code],0))</f>
        <v>Specialist</v>
      </c>
      <c r="J2702">
        <f>INDEX(T_NPI_REF[Specialization],MATCH(T_PROF[[#This Row],[npi_prof_class_Cd]],T_NPI_REF[Code],0))</f>
        <v>0</v>
      </c>
    </row>
    <row r="2703" spans="1:10" x14ac:dyDescent="0.35">
      <c r="A2703">
        <v>0</v>
      </c>
      <c r="B2703">
        <v>1194895177</v>
      </c>
      <c r="C2703" t="s">
        <v>351</v>
      </c>
      <c r="D2703">
        <v>2021</v>
      </c>
      <c r="E2703">
        <v>1</v>
      </c>
      <c r="F2703">
        <v>1</v>
      </c>
      <c r="G2703">
        <v>1</v>
      </c>
      <c r="H2703">
        <v>1720.75</v>
      </c>
      <c r="I2703" t="str">
        <f>INDEX(T_NPI_REF[Classification],MATCH(T_PROF[[#This Row],[npi_prof_class_Cd]],T_NPI_REF[Code],0))</f>
        <v>Obstetrics &amp; Gynecology</v>
      </c>
      <c r="J2703">
        <f>INDEX(T_NPI_REF[Specialization],MATCH(T_PROF[[#This Row],[npi_prof_class_Cd]],T_NPI_REF[Code],0))</f>
        <v>0</v>
      </c>
    </row>
    <row r="2704" spans="1:10" x14ac:dyDescent="0.35">
      <c r="A2704">
        <v>1</v>
      </c>
      <c r="B2704">
        <v>1508821638</v>
      </c>
      <c r="C2704" t="s">
        <v>351</v>
      </c>
      <c r="D2704">
        <v>2019</v>
      </c>
      <c r="E2704">
        <v>1</v>
      </c>
      <c r="F2704">
        <v>1</v>
      </c>
      <c r="G2704">
        <v>1</v>
      </c>
      <c r="H2704">
        <v>2123.9</v>
      </c>
      <c r="I2704" t="str">
        <f>INDEX(T_NPI_REF[Classification],MATCH(T_PROF[[#This Row],[npi_prof_class_Cd]],T_NPI_REF[Code],0))</f>
        <v>Obstetrics &amp; Gynecology</v>
      </c>
      <c r="J2704">
        <f>INDEX(T_NPI_REF[Specialization],MATCH(T_PROF[[#This Row],[npi_prof_class_Cd]],T_NPI_REF[Code],0))</f>
        <v>0</v>
      </c>
    </row>
    <row r="2705" spans="1:10" x14ac:dyDescent="0.35">
      <c r="A2705">
        <v>0</v>
      </c>
      <c r="B2705">
        <v>1194897033</v>
      </c>
      <c r="C2705" t="s">
        <v>351</v>
      </c>
      <c r="D2705">
        <v>2020</v>
      </c>
      <c r="E2705">
        <v>1</v>
      </c>
      <c r="F2705">
        <v>1</v>
      </c>
      <c r="G2705">
        <v>1</v>
      </c>
      <c r="H2705">
        <v>0</v>
      </c>
      <c r="I2705" t="str">
        <f>INDEX(T_NPI_REF[Classification],MATCH(T_PROF[[#This Row],[npi_prof_class_Cd]],T_NPI_REF[Code],0))</f>
        <v>Obstetrics &amp; Gynecology</v>
      </c>
      <c r="J2705">
        <f>INDEX(T_NPI_REF[Specialization],MATCH(T_PROF[[#This Row],[npi_prof_class_Cd]],T_NPI_REF[Code],0))</f>
        <v>0</v>
      </c>
    </row>
    <row r="2706" spans="1:10" x14ac:dyDescent="0.35">
      <c r="A2706">
        <v>1</v>
      </c>
      <c r="B2706">
        <v>1134413891</v>
      </c>
      <c r="C2706" t="s">
        <v>351</v>
      </c>
      <c r="D2706">
        <v>2020</v>
      </c>
      <c r="E2706">
        <v>13</v>
      </c>
      <c r="F2706">
        <v>13</v>
      </c>
      <c r="G2706">
        <v>13</v>
      </c>
      <c r="H2706">
        <v>36947.67</v>
      </c>
      <c r="I2706" t="str">
        <f>INDEX(T_NPI_REF[Classification],MATCH(T_PROF[[#This Row],[npi_prof_class_Cd]],T_NPI_REF[Code],0))</f>
        <v>Obstetrics &amp; Gynecology</v>
      </c>
      <c r="J2706">
        <f>INDEX(T_NPI_REF[Specialization],MATCH(T_PROF[[#This Row],[npi_prof_class_Cd]],T_NPI_REF[Code],0))</f>
        <v>0</v>
      </c>
    </row>
    <row r="2707" spans="1:10" x14ac:dyDescent="0.35">
      <c r="A2707">
        <v>0</v>
      </c>
      <c r="B2707">
        <v>1821483736</v>
      </c>
      <c r="C2707" t="s">
        <v>351</v>
      </c>
      <c r="D2707">
        <v>2021</v>
      </c>
      <c r="E2707">
        <v>3</v>
      </c>
      <c r="F2707">
        <v>3</v>
      </c>
      <c r="G2707">
        <v>3</v>
      </c>
      <c r="H2707">
        <v>3441.5</v>
      </c>
      <c r="I2707" t="str">
        <f>INDEX(T_NPI_REF[Classification],MATCH(T_PROF[[#This Row],[npi_prof_class_Cd]],T_NPI_REF[Code],0))</f>
        <v>Obstetrics &amp; Gynecology</v>
      </c>
      <c r="J2707">
        <f>INDEX(T_NPI_REF[Specialization],MATCH(T_PROF[[#This Row],[npi_prof_class_Cd]],T_NPI_REF[Code],0))</f>
        <v>0</v>
      </c>
    </row>
    <row r="2708" spans="1:10" x14ac:dyDescent="0.35">
      <c r="A2708">
        <v>1</v>
      </c>
      <c r="B2708">
        <v>1952893091</v>
      </c>
      <c r="C2708" t="s">
        <v>363</v>
      </c>
      <c r="D2708">
        <v>2020</v>
      </c>
      <c r="E2708">
        <v>7</v>
      </c>
      <c r="F2708">
        <v>7</v>
      </c>
      <c r="G2708">
        <v>7</v>
      </c>
      <c r="H2708">
        <v>8539.17</v>
      </c>
      <c r="I2708" t="str">
        <f>INDEX(T_NPI_REF[Classification],MATCH(T_PROF[[#This Row],[npi_prof_class_Cd]],T_NPI_REF[Code],0))</f>
        <v>Clinic/Center</v>
      </c>
      <c r="J2708" t="str">
        <f>INDEX(T_NPI_REF[Specialization],MATCH(T_PROF[[#This Row],[npi_prof_class_Cd]],T_NPI_REF[Code],0))</f>
        <v>Federally Qualified Health Center (FQHC)</v>
      </c>
    </row>
    <row r="2709" spans="1:10" x14ac:dyDescent="0.35">
      <c r="A2709">
        <v>1</v>
      </c>
      <c r="B2709">
        <v>1932126992</v>
      </c>
      <c r="C2709" t="s">
        <v>351</v>
      </c>
      <c r="D2709">
        <v>2019</v>
      </c>
      <c r="E2709">
        <v>5</v>
      </c>
      <c r="F2709">
        <v>5</v>
      </c>
      <c r="G2709">
        <v>5</v>
      </c>
      <c r="H2709">
        <v>17500</v>
      </c>
      <c r="I2709" t="str">
        <f>INDEX(T_NPI_REF[Classification],MATCH(T_PROF[[#This Row],[npi_prof_class_Cd]],T_NPI_REF[Code],0))</f>
        <v>Obstetrics &amp; Gynecology</v>
      </c>
      <c r="J2709">
        <f>INDEX(T_NPI_REF[Specialization],MATCH(T_PROF[[#This Row],[npi_prof_class_Cd]],T_NPI_REF[Code],0))</f>
        <v>0</v>
      </c>
    </row>
    <row r="2710" spans="1:10" x14ac:dyDescent="0.35">
      <c r="A2710">
        <v>1</v>
      </c>
      <c r="B2710">
        <v>1831169432</v>
      </c>
      <c r="C2710" t="s">
        <v>351</v>
      </c>
      <c r="D2710">
        <v>2019</v>
      </c>
      <c r="E2710">
        <v>4</v>
      </c>
      <c r="F2710">
        <v>4</v>
      </c>
      <c r="G2710">
        <v>4</v>
      </c>
      <c r="H2710">
        <v>6208.48</v>
      </c>
      <c r="I2710" t="str">
        <f>INDEX(T_NPI_REF[Classification],MATCH(T_PROF[[#This Row],[npi_prof_class_Cd]],T_NPI_REF[Code],0))</f>
        <v>Obstetrics &amp; Gynecology</v>
      </c>
      <c r="J2710">
        <f>INDEX(T_NPI_REF[Specialization],MATCH(T_PROF[[#This Row],[npi_prof_class_Cd]],T_NPI_REF[Code],0))</f>
        <v>0</v>
      </c>
    </row>
    <row r="2711" spans="1:10" x14ac:dyDescent="0.35">
      <c r="A2711">
        <v>1</v>
      </c>
      <c r="B2711">
        <v>1568550531</v>
      </c>
      <c r="C2711" t="s">
        <v>351</v>
      </c>
      <c r="D2711">
        <v>2019</v>
      </c>
      <c r="E2711">
        <v>7</v>
      </c>
      <c r="F2711">
        <v>7</v>
      </c>
      <c r="G2711">
        <v>7</v>
      </c>
      <c r="H2711">
        <v>24500</v>
      </c>
      <c r="I2711" t="str">
        <f>INDEX(T_NPI_REF[Classification],MATCH(T_PROF[[#This Row],[npi_prof_class_Cd]],T_NPI_REF[Code],0))</f>
        <v>Obstetrics &amp; Gynecology</v>
      </c>
      <c r="J2711">
        <f>INDEX(T_NPI_REF[Specialization],MATCH(T_PROF[[#This Row],[npi_prof_class_Cd]],T_NPI_REF[Code],0))</f>
        <v>0</v>
      </c>
    </row>
    <row r="2712" spans="1:10" x14ac:dyDescent="0.35">
      <c r="A2712">
        <v>0</v>
      </c>
      <c r="B2712">
        <v>1881853695</v>
      </c>
      <c r="C2712" t="s">
        <v>351</v>
      </c>
      <c r="D2712">
        <v>2020</v>
      </c>
      <c r="E2712">
        <v>3</v>
      </c>
      <c r="F2712">
        <v>3</v>
      </c>
      <c r="G2712">
        <v>3</v>
      </c>
      <c r="H2712">
        <v>1720.75</v>
      </c>
      <c r="I2712" t="str">
        <f>INDEX(T_NPI_REF[Classification],MATCH(T_PROF[[#This Row],[npi_prof_class_Cd]],T_NPI_REF[Code],0))</f>
        <v>Obstetrics &amp; Gynecology</v>
      </c>
      <c r="J2712">
        <f>INDEX(T_NPI_REF[Specialization],MATCH(T_PROF[[#This Row],[npi_prof_class_Cd]],T_NPI_REF[Code],0))</f>
        <v>0</v>
      </c>
    </row>
    <row r="2713" spans="1:10" x14ac:dyDescent="0.35">
      <c r="A2713">
        <v>1</v>
      </c>
      <c r="B2713">
        <v>1689879280</v>
      </c>
      <c r="C2713" t="s">
        <v>359</v>
      </c>
      <c r="D2713">
        <v>2019</v>
      </c>
      <c r="E2713">
        <v>18</v>
      </c>
      <c r="F2713">
        <v>18</v>
      </c>
      <c r="G2713">
        <v>17</v>
      </c>
      <c r="H2713">
        <v>30190.55</v>
      </c>
      <c r="I2713" t="str">
        <f>INDEX(T_NPI_REF[Classification],MATCH(T_PROF[[#This Row],[npi_prof_class_Cd]],T_NPI_REF[Code],0))</f>
        <v>Clinic/Center</v>
      </c>
      <c r="J2713">
        <f>INDEX(T_NPI_REF[Specialization],MATCH(T_PROF[[#This Row],[npi_prof_class_Cd]],T_NPI_REF[Code],0))</f>
        <v>0</v>
      </c>
    </row>
    <row r="2714" spans="1:10" x14ac:dyDescent="0.35">
      <c r="A2714">
        <v>0</v>
      </c>
      <c r="B2714">
        <v>1851710800</v>
      </c>
      <c r="C2714" t="s">
        <v>372</v>
      </c>
      <c r="D2714">
        <v>2020</v>
      </c>
      <c r="E2714">
        <v>3</v>
      </c>
      <c r="F2714">
        <v>3</v>
      </c>
      <c r="G2714">
        <v>3</v>
      </c>
      <c r="H2714">
        <v>3491.97</v>
      </c>
      <c r="I2714" t="str">
        <f>INDEX(T_NPI_REF[Classification],MATCH(T_PROF[[#This Row],[npi_prof_class_Cd]],T_NPI_REF[Code],0))</f>
        <v>Student in an Organized Health Care Education/Training Program</v>
      </c>
      <c r="J2714">
        <f>INDEX(T_NPI_REF[Specialization],MATCH(T_PROF[[#This Row],[npi_prof_class_Cd]],T_NPI_REF[Code],0))</f>
        <v>0</v>
      </c>
    </row>
    <row r="2715" spans="1:10" x14ac:dyDescent="0.35">
      <c r="A2715">
        <v>0</v>
      </c>
      <c r="B2715">
        <v>1538100755</v>
      </c>
      <c r="C2715" t="s">
        <v>351</v>
      </c>
      <c r="D2715">
        <v>2021</v>
      </c>
      <c r="E2715">
        <v>1</v>
      </c>
      <c r="F2715">
        <v>1</v>
      </c>
      <c r="G2715">
        <v>1</v>
      </c>
      <c r="H2715">
        <v>1720.75</v>
      </c>
      <c r="I2715" t="str">
        <f>INDEX(T_NPI_REF[Classification],MATCH(T_PROF[[#This Row],[npi_prof_class_Cd]],T_NPI_REF[Code],0))</f>
        <v>Obstetrics &amp; Gynecology</v>
      </c>
      <c r="J2715">
        <f>INDEX(T_NPI_REF[Specialization],MATCH(T_PROF[[#This Row],[npi_prof_class_Cd]],T_NPI_REF[Code],0))</f>
        <v>0</v>
      </c>
    </row>
    <row r="2716" spans="1:10" x14ac:dyDescent="0.35">
      <c r="A2716">
        <v>1</v>
      </c>
      <c r="B2716">
        <v>1255546446</v>
      </c>
      <c r="C2716" t="s">
        <v>351</v>
      </c>
      <c r="D2716">
        <v>2020</v>
      </c>
      <c r="E2716">
        <v>6</v>
      </c>
      <c r="F2716">
        <v>6</v>
      </c>
      <c r="G2716">
        <v>6</v>
      </c>
      <c r="H2716">
        <v>13067.48</v>
      </c>
      <c r="I2716" t="str">
        <f>INDEX(T_NPI_REF[Classification],MATCH(T_PROF[[#This Row],[npi_prof_class_Cd]],T_NPI_REF[Code],0))</f>
        <v>Obstetrics &amp; Gynecology</v>
      </c>
      <c r="J2716">
        <f>INDEX(T_NPI_REF[Specialization],MATCH(T_PROF[[#This Row],[npi_prof_class_Cd]],T_NPI_REF[Code],0))</f>
        <v>0</v>
      </c>
    </row>
    <row r="2717" spans="1:10" x14ac:dyDescent="0.35">
      <c r="A2717">
        <v>0</v>
      </c>
      <c r="B2717">
        <v>1689614372</v>
      </c>
      <c r="C2717" t="s">
        <v>351</v>
      </c>
      <c r="D2717">
        <v>2019</v>
      </c>
      <c r="E2717">
        <v>2</v>
      </c>
      <c r="F2717">
        <v>2</v>
      </c>
      <c r="G2717">
        <v>2</v>
      </c>
      <c r="H2717">
        <v>0</v>
      </c>
      <c r="I2717" t="str">
        <f>INDEX(T_NPI_REF[Classification],MATCH(T_PROF[[#This Row],[npi_prof_class_Cd]],T_NPI_REF[Code],0))</f>
        <v>Obstetrics &amp; Gynecology</v>
      </c>
      <c r="J2717">
        <f>INDEX(T_NPI_REF[Specialization],MATCH(T_PROF[[#This Row],[npi_prof_class_Cd]],T_NPI_REF[Code],0))</f>
        <v>0</v>
      </c>
    </row>
    <row r="2718" spans="1:10" x14ac:dyDescent="0.35">
      <c r="A2718">
        <v>0</v>
      </c>
      <c r="B2718">
        <v>1801093505</v>
      </c>
      <c r="C2718" t="s">
        <v>351</v>
      </c>
      <c r="D2718">
        <v>2021</v>
      </c>
      <c r="E2718">
        <v>1</v>
      </c>
      <c r="F2718">
        <v>1</v>
      </c>
      <c r="G2718">
        <v>1</v>
      </c>
      <c r="H2718">
        <v>313.14999999999998</v>
      </c>
      <c r="I2718" t="str">
        <f>INDEX(T_NPI_REF[Classification],MATCH(T_PROF[[#This Row],[npi_prof_class_Cd]],T_NPI_REF[Code],0))</f>
        <v>Obstetrics &amp; Gynecology</v>
      </c>
      <c r="J2718">
        <f>INDEX(T_NPI_REF[Specialization],MATCH(T_PROF[[#This Row],[npi_prof_class_Cd]],T_NPI_REF[Code],0))</f>
        <v>0</v>
      </c>
    </row>
    <row r="2719" spans="1:10" x14ac:dyDescent="0.35">
      <c r="A2719">
        <v>0</v>
      </c>
      <c r="B2719">
        <v>1053489955</v>
      </c>
      <c r="C2719" t="s">
        <v>352</v>
      </c>
      <c r="D2719">
        <v>2019</v>
      </c>
      <c r="E2719">
        <v>4</v>
      </c>
      <c r="F2719">
        <v>4</v>
      </c>
      <c r="G2719">
        <v>4</v>
      </c>
      <c r="H2719">
        <v>5162.25</v>
      </c>
      <c r="I2719" t="str">
        <f>INDEX(T_NPI_REF[Classification],MATCH(T_PROF[[#This Row],[npi_prof_class_Cd]],T_NPI_REF[Code],0))</f>
        <v>Specialist</v>
      </c>
      <c r="J2719">
        <f>INDEX(T_NPI_REF[Specialization],MATCH(T_PROF[[#This Row],[npi_prof_class_Cd]],T_NPI_REF[Code],0))</f>
        <v>0</v>
      </c>
    </row>
    <row r="2720" spans="1:10" x14ac:dyDescent="0.35">
      <c r="A2720">
        <v>0</v>
      </c>
      <c r="B2720">
        <v>1821249574</v>
      </c>
      <c r="C2720" t="s">
        <v>351</v>
      </c>
      <c r="D2720">
        <v>2019</v>
      </c>
      <c r="E2720">
        <v>1</v>
      </c>
      <c r="F2720">
        <v>1</v>
      </c>
      <c r="G2720">
        <v>1</v>
      </c>
      <c r="H2720">
        <v>1720.75</v>
      </c>
      <c r="I2720" t="str">
        <f>INDEX(T_NPI_REF[Classification],MATCH(T_PROF[[#This Row],[npi_prof_class_Cd]],T_NPI_REF[Code],0))</f>
        <v>Obstetrics &amp; Gynecology</v>
      </c>
      <c r="J2720">
        <f>INDEX(T_NPI_REF[Specialization],MATCH(T_PROF[[#This Row],[npi_prof_class_Cd]],T_NPI_REF[Code],0))</f>
        <v>0</v>
      </c>
    </row>
    <row r="2721" spans="1:10" x14ac:dyDescent="0.35">
      <c r="A2721">
        <v>1</v>
      </c>
      <c r="B2721">
        <v>1205865359</v>
      </c>
      <c r="C2721" t="s">
        <v>351</v>
      </c>
      <c r="D2721">
        <v>2020</v>
      </c>
      <c r="E2721">
        <v>1</v>
      </c>
      <c r="F2721">
        <v>1</v>
      </c>
      <c r="G2721">
        <v>1</v>
      </c>
      <c r="H2721">
        <v>2805.52</v>
      </c>
      <c r="I2721" t="str">
        <f>INDEX(T_NPI_REF[Classification],MATCH(T_PROF[[#This Row],[npi_prof_class_Cd]],T_NPI_REF[Code],0))</f>
        <v>Obstetrics &amp; Gynecology</v>
      </c>
      <c r="J2721">
        <f>INDEX(T_NPI_REF[Specialization],MATCH(T_PROF[[#This Row],[npi_prof_class_Cd]],T_NPI_REF[Code],0))</f>
        <v>0</v>
      </c>
    </row>
    <row r="2722" spans="1:10" x14ac:dyDescent="0.35">
      <c r="A2722">
        <v>1</v>
      </c>
      <c r="B2722">
        <v>1134497365</v>
      </c>
      <c r="C2722" t="s">
        <v>367</v>
      </c>
      <c r="D2722">
        <v>2019</v>
      </c>
      <c r="E2722">
        <v>3</v>
      </c>
      <c r="F2722">
        <v>3</v>
      </c>
      <c r="G2722">
        <v>3</v>
      </c>
      <c r="H2722">
        <v>13200</v>
      </c>
      <c r="I2722" t="str">
        <f>INDEX(T_NPI_REF[Classification],MATCH(T_PROF[[#This Row],[npi_prof_class_Cd]],T_NPI_REF[Code],0))</f>
        <v>Midwife</v>
      </c>
      <c r="J2722">
        <f>INDEX(T_NPI_REF[Specialization],MATCH(T_PROF[[#This Row],[npi_prof_class_Cd]],T_NPI_REF[Code],0))</f>
        <v>0</v>
      </c>
    </row>
    <row r="2723" spans="1:10" x14ac:dyDescent="0.35">
      <c r="A2723">
        <v>1</v>
      </c>
      <c r="B2723">
        <v>1124189782</v>
      </c>
      <c r="C2723" t="s">
        <v>366</v>
      </c>
      <c r="D2723">
        <v>2021</v>
      </c>
      <c r="E2723">
        <v>54</v>
      </c>
      <c r="F2723">
        <v>54</v>
      </c>
      <c r="G2723">
        <v>53</v>
      </c>
      <c r="H2723">
        <v>118236.85</v>
      </c>
      <c r="I2723" t="str">
        <f>INDEX(T_NPI_REF[Classification],MATCH(T_PROF[[#This Row],[npi_prof_class_Cd]],T_NPI_REF[Code],0))</f>
        <v>Internal Medicine</v>
      </c>
      <c r="J2723">
        <f>INDEX(T_NPI_REF[Specialization],MATCH(T_PROF[[#This Row],[npi_prof_class_Cd]],T_NPI_REF[Code],0))</f>
        <v>0</v>
      </c>
    </row>
    <row r="2724" spans="1:10" x14ac:dyDescent="0.35">
      <c r="A2724">
        <v>1</v>
      </c>
      <c r="B2724">
        <v>1437360997</v>
      </c>
      <c r="C2724" t="s">
        <v>353</v>
      </c>
      <c r="D2724">
        <v>2021</v>
      </c>
      <c r="E2724">
        <v>1</v>
      </c>
      <c r="F2724">
        <v>1</v>
      </c>
      <c r="G2724">
        <v>1</v>
      </c>
      <c r="H2724">
        <v>2120.83</v>
      </c>
      <c r="I2724" t="str">
        <f>INDEX(T_NPI_REF[Classification],MATCH(T_PROF[[#This Row],[npi_prof_class_Cd]],T_NPI_REF[Code],0))</f>
        <v>General Acute Care Hospital</v>
      </c>
      <c r="J2724">
        <f>INDEX(T_NPI_REF[Specialization],MATCH(T_PROF[[#This Row],[npi_prof_class_Cd]],T_NPI_REF[Code],0))</f>
        <v>0</v>
      </c>
    </row>
    <row r="2725" spans="1:10" x14ac:dyDescent="0.35">
      <c r="A2725">
        <v>0</v>
      </c>
      <c r="B2725">
        <v>1144555889</v>
      </c>
      <c r="C2725" t="s">
        <v>357</v>
      </c>
      <c r="D2725">
        <v>2021</v>
      </c>
      <c r="E2725">
        <v>5</v>
      </c>
      <c r="F2725">
        <v>5</v>
      </c>
      <c r="G2725">
        <v>5</v>
      </c>
      <c r="H2725">
        <v>3165.87</v>
      </c>
      <c r="I2725" t="str">
        <f>INDEX(T_NPI_REF[Classification],MATCH(T_PROF[[#This Row],[npi_prof_class_Cd]],T_NPI_REF[Code],0))</f>
        <v>Advanced Practice Midwife</v>
      </c>
      <c r="J2725">
        <f>INDEX(T_NPI_REF[Specialization],MATCH(T_PROF[[#This Row],[npi_prof_class_Cd]],T_NPI_REF[Code],0))</f>
        <v>0</v>
      </c>
    </row>
    <row r="2726" spans="1:10" x14ac:dyDescent="0.35">
      <c r="A2726">
        <v>0</v>
      </c>
      <c r="B2726">
        <v>1306036231</v>
      </c>
      <c r="C2726" t="s">
        <v>351</v>
      </c>
      <c r="D2726">
        <v>2021</v>
      </c>
      <c r="E2726">
        <v>4</v>
      </c>
      <c r="F2726">
        <v>4</v>
      </c>
      <c r="G2726">
        <v>4</v>
      </c>
      <c r="H2726">
        <v>2747.02</v>
      </c>
      <c r="I2726" t="str">
        <f>INDEX(T_NPI_REF[Classification],MATCH(T_PROF[[#This Row],[npi_prof_class_Cd]],T_NPI_REF[Code],0))</f>
        <v>Obstetrics &amp; Gynecology</v>
      </c>
      <c r="J2726">
        <f>INDEX(T_NPI_REF[Specialization],MATCH(T_PROF[[#This Row],[npi_prof_class_Cd]],T_NPI_REF[Code],0))</f>
        <v>0</v>
      </c>
    </row>
    <row r="2727" spans="1:10" x14ac:dyDescent="0.35">
      <c r="A2727">
        <v>1</v>
      </c>
      <c r="B2727">
        <v>1720185804</v>
      </c>
      <c r="C2727" t="s">
        <v>351</v>
      </c>
      <c r="D2727">
        <v>2021</v>
      </c>
      <c r="E2727">
        <v>5</v>
      </c>
      <c r="F2727">
        <v>5</v>
      </c>
      <c r="G2727">
        <v>5</v>
      </c>
      <c r="H2727">
        <v>3575.73</v>
      </c>
      <c r="I2727" t="str">
        <f>INDEX(T_NPI_REF[Classification],MATCH(T_PROF[[#This Row],[npi_prof_class_Cd]],T_NPI_REF[Code],0))</f>
        <v>Obstetrics &amp; Gynecology</v>
      </c>
      <c r="J2727">
        <f>INDEX(T_NPI_REF[Specialization],MATCH(T_PROF[[#This Row],[npi_prof_class_Cd]],T_NPI_REF[Code],0))</f>
        <v>0</v>
      </c>
    </row>
    <row r="2728" spans="1:10" x14ac:dyDescent="0.35">
      <c r="A2728">
        <v>1</v>
      </c>
      <c r="B2728">
        <v>1992020408</v>
      </c>
      <c r="C2728" t="s">
        <v>351</v>
      </c>
      <c r="D2728">
        <v>2019</v>
      </c>
      <c r="E2728">
        <v>27</v>
      </c>
      <c r="F2728">
        <v>27</v>
      </c>
      <c r="G2728">
        <v>27</v>
      </c>
      <c r="H2728">
        <v>45042.93</v>
      </c>
      <c r="I2728" t="str">
        <f>INDEX(T_NPI_REF[Classification],MATCH(T_PROF[[#This Row],[npi_prof_class_Cd]],T_NPI_REF[Code],0))</f>
        <v>Obstetrics &amp; Gynecology</v>
      </c>
      <c r="J2728">
        <f>INDEX(T_NPI_REF[Specialization],MATCH(T_PROF[[#This Row],[npi_prof_class_Cd]],T_NPI_REF[Code],0))</f>
        <v>0</v>
      </c>
    </row>
    <row r="2729" spans="1:10" x14ac:dyDescent="0.35">
      <c r="A2729">
        <v>1</v>
      </c>
      <c r="B2729">
        <v>1730286956</v>
      </c>
      <c r="C2729" t="s">
        <v>357</v>
      </c>
      <c r="D2729">
        <v>2020</v>
      </c>
      <c r="E2729">
        <v>16</v>
      </c>
      <c r="F2729">
        <v>16</v>
      </c>
      <c r="G2729">
        <v>14</v>
      </c>
      <c r="H2729">
        <v>27469.09</v>
      </c>
      <c r="I2729" t="str">
        <f>INDEX(T_NPI_REF[Classification],MATCH(T_PROF[[#This Row],[npi_prof_class_Cd]],T_NPI_REF[Code],0))</f>
        <v>Advanced Practice Midwife</v>
      </c>
      <c r="J2729">
        <f>INDEX(T_NPI_REF[Specialization],MATCH(T_PROF[[#This Row],[npi_prof_class_Cd]],T_NPI_REF[Code],0))</f>
        <v>0</v>
      </c>
    </row>
    <row r="2730" spans="1:10" x14ac:dyDescent="0.35">
      <c r="A2730">
        <v>1</v>
      </c>
      <c r="B2730">
        <v>1033568332</v>
      </c>
      <c r="C2730" t="s">
        <v>352</v>
      </c>
      <c r="D2730">
        <v>2020</v>
      </c>
      <c r="E2730">
        <v>64</v>
      </c>
      <c r="F2730">
        <v>64</v>
      </c>
      <c r="G2730">
        <v>64</v>
      </c>
      <c r="H2730">
        <v>136386.47</v>
      </c>
      <c r="I2730" t="str">
        <f>INDEX(T_NPI_REF[Classification],MATCH(T_PROF[[#This Row],[npi_prof_class_Cd]],T_NPI_REF[Code],0))</f>
        <v>Specialist</v>
      </c>
      <c r="J2730">
        <f>INDEX(T_NPI_REF[Specialization],MATCH(T_PROF[[#This Row],[npi_prof_class_Cd]],T_NPI_REF[Code],0))</f>
        <v>0</v>
      </c>
    </row>
    <row r="2731" spans="1:10" x14ac:dyDescent="0.35">
      <c r="A2731">
        <v>1</v>
      </c>
      <c r="B2731">
        <v>1205877172</v>
      </c>
      <c r="C2731" t="s">
        <v>353</v>
      </c>
      <c r="D2731">
        <v>2019</v>
      </c>
      <c r="E2731">
        <v>86</v>
      </c>
      <c r="F2731">
        <v>86</v>
      </c>
      <c r="G2731">
        <v>83</v>
      </c>
      <c r="H2731">
        <v>195180.62</v>
      </c>
      <c r="I2731" t="str">
        <f>INDEX(T_NPI_REF[Classification],MATCH(T_PROF[[#This Row],[npi_prof_class_Cd]],T_NPI_REF[Code],0))</f>
        <v>General Acute Care Hospital</v>
      </c>
      <c r="J2731">
        <f>INDEX(T_NPI_REF[Specialization],MATCH(T_PROF[[#This Row],[npi_prof_class_Cd]],T_NPI_REF[Code],0))</f>
        <v>0</v>
      </c>
    </row>
    <row r="2732" spans="1:10" x14ac:dyDescent="0.35">
      <c r="A2732">
        <v>1</v>
      </c>
      <c r="B2732">
        <v>1902800352</v>
      </c>
      <c r="C2732" t="s">
        <v>353</v>
      </c>
      <c r="D2732">
        <v>2020</v>
      </c>
      <c r="E2732">
        <v>7</v>
      </c>
      <c r="F2732">
        <v>7</v>
      </c>
      <c r="G2732">
        <v>7</v>
      </c>
      <c r="H2732">
        <v>13052.65</v>
      </c>
      <c r="I2732" t="str">
        <f>INDEX(T_NPI_REF[Classification],MATCH(T_PROF[[#This Row],[npi_prof_class_Cd]],T_NPI_REF[Code],0))</f>
        <v>General Acute Care Hospital</v>
      </c>
      <c r="J2732">
        <f>INDEX(T_NPI_REF[Specialization],MATCH(T_PROF[[#This Row],[npi_prof_class_Cd]],T_NPI_REF[Code],0))</f>
        <v>0</v>
      </c>
    </row>
    <row r="2733" spans="1:10" x14ac:dyDescent="0.35">
      <c r="A2733">
        <v>1</v>
      </c>
      <c r="B2733">
        <v>1194913749</v>
      </c>
      <c r="C2733" t="s">
        <v>375</v>
      </c>
      <c r="D2733">
        <v>2021</v>
      </c>
      <c r="E2733">
        <v>110</v>
      </c>
      <c r="F2733">
        <v>110</v>
      </c>
      <c r="G2733">
        <v>110</v>
      </c>
      <c r="H2733">
        <v>348985.2</v>
      </c>
      <c r="I2733" t="str">
        <f>INDEX(T_NPI_REF[Classification],MATCH(T_PROF[[#This Row],[npi_prof_class_Cd]],T_NPI_REF[Code],0))</f>
        <v>Orthopaedic Surgery</v>
      </c>
      <c r="J2733">
        <f>INDEX(T_NPI_REF[Specialization],MATCH(T_PROF[[#This Row],[npi_prof_class_Cd]],T_NPI_REF[Code],0))</f>
        <v>0</v>
      </c>
    </row>
    <row r="2734" spans="1:10" x14ac:dyDescent="0.35">
      <c r="A2734">
        <v>1</v>
      </c>
      <c r="B2734">
        <v>1720269863</v>
      </c>
      <c r="C2734" t="s">
        <v>1382</v>
      </c>
      <c r="D2734">
        <v>2021</v>
      </c>
      <c r="E2734">
        <v>9</v>
      </c>
      <c r="F2734">
        <v>9</v>
      </c>
      <c r="G2734">
        <v>9</v>
      </c>
      <c r="H2734">
        <v>18663.759999999998</v>
      </c>
      <c r="I2734" t="str">
        <f>INDEX(T_NPI_REF[Classification],MATCH(T_PROF[[#This Row],[npi_prof_class_Cd]],T_NPI_REF[Code],0))</f>
        <v>Urology</v>
      </c>
      <c r="J2734">
        <f>INDEX(T_NPI_REF[Specialization],MATCH(T_PROF[[#This Row],[npi_prof_class_Cd]],T_NPI_REF[Code],0))</f>
        <v>0</v>
      </c>
    </row>
    <row r="2735" spans="1:10" x14ac:dyDescent="0.35">
      <c r="A2735">
        <v>0</v>
      </c>
      <c r="B2735">
        <v>1669454492</v>
      </c>
      <c r="C2735" t="s">
        <v>351</v>
      </c>
      <c r="D2735">
        <v>2019</v>
      </c>
      <c r="E2735">
        <v>1</v>
      </c>
      <c r="F2735">
        <v>1</v>
      </c>
      <c r="G2735">
        <v>1</v>
      </c>
      <c r="H2735">
        <v>1720.75</v>
      </c>
      <c r="I2735" t="str">
        <f>INDEX(T_NPI_REF[Classification],MATCH(T_PROF[[#This Row],[npi_prof_class_Cd]],T_NPI_REF[Code],0))</f>
        <v>Obstetrics &amp; Gynecology</v>
      </c>
      <c r="J2735">
        <f>INDEX(T_NPI_REF[Specialization],MATCH(T_PROF[[#This Row],[npi_prof_class_Cd]],T_NPI_REF[Code],0))</f>
        <v>0</v>
      </c>
    </row>
    <row r="2736" spans="1:10" x14ac:dyDescent="0.35">
      <c r="A2736">
        <v>1</v>
      </c>
      <c r="B2736">
        <v>1760557656</v>
      </c>
      <c r="C2736" t="s">
        <v>366</v>
      </c>
      <c r="D2736">
        <v>2019</v>
      </c>
      <c r="E2736">
        <v>12</v>
      </c>
      <c r="F2736">
        <v>12</v>
      </c>
      <c r="G2736">
        <v>12</v>
      </c>
      <c r="H2736">
        <v>20371.560000000001</v>
      </c>
      <c r="I2736" t="str">
        <f>INDEX(T_NPI_REF[Classification],MATCH(T_PROF[[#This Row],[npi_prof_class_Cd]],T_NPI_REF[Code],0))</f>
        <v>Internal Medicine</v>
      </c>
      <c r="J2736">
        <f>INDEX(T_NPI_REF[Specialization],MATCH(T_PROF[[#This Row],[npi_prof_class_Cd]],T_NPI_REF[Code],0))</f>
        <v>0</v>
      </c>
    </row>
    <row r="2737" spans="1:10" x14ac:dyDescent="0.35">
      <c r="A2737">
        <v>0</v>
      </c>
      <c r="B2737">
        <v>1033408810</v>
      </c>
      <c r="C2737" t="s">
        <v>351</v>
      </c>
      <c r="D2737">
        <v>2020</v>
      </c>
      <c r="E2737">
        <v>4</v>
      </c>
      <c r="F2737">
        <v>4</v>
      </c>
      <c r="G2737">
        <v>4</v>
      </c>
      <c r="H2737">
        <v>3541.5</v>
      </c>
      <c r="I2737" t="str">
        <f>INDEX(T_NPI_REF[Classification],MATCH(T_PROF[[#This Row],[npi_prof_class_Cd]],T_NPI_REF[Code],0))</f>
        <v>Obstetrics &amp; Gynecology</v>
      </c>
      <c r="J2737">
        <f>INDEX(T_NPI_REF[Specialization],MATCH(T_PROF[[#This Row],[npi_prof_class_Cd]],T_NPI_REF[Code],0))</f>
        <v>0</v>
      </c>
    </row>
    <row r="2738" spans="1:10" x14ac:dyDescent="0.35">
      <c r="A2738">
        <v>0</v>
      </c>
      <c r="B2738">
        <v>1053723296</v>
      </c>
      <c r="C2738" t="s">
        <v>381</v>
      </c>
      <c r="D2738">
        <v>2021</v>
      </c>
      <c r="E2738">
        <v>1</v>
      </c>
      <c r="F2738">
        <v>1</v>
      </c>
      <c r="G2738">
        <v>1</v>
      </c>
      <c r="H2738">
        <v>1046.1400000000001</v>
      </c>
      <c r="I2738" t="str">
        <f>INDEX(T_NPI_REF[Classification],MATCH(T_PROF[[#This Row],[npi_prof_class_Cd]],T_NPI_REF[Code],0))</f>
        <v>Nurse Practitioner</v>
      </c>
      <c r="J2738" t="str">
        <f>INDEX(T_NPI_REF[Specialization],MATCH(T_PROF[[#This Row],[npi_prof_class_Cd]],T_NPI_REF[Code],0))</f>
        <v>Women's Health</v>
      </c>
    </row>
    <row r="2739" spans="1:10" x14ac:dyDescent="0.35">
      <c r="A2739">
        <v>1</v>
      </c>
      <c r="B2739">
        <v>1043402050</v>
      </c>
      <c r="C2739" t="s">
        <v>371</v>
      </c>
      <c r="D2739">
        <v>2019</v>
      </c>
      <c r="E2739">
        <v>10</v>
      </c>
      <c r="F2739">
        <v>10</v>
      </c>
      <c r="G2739">
        <v>10</v>
      </c>
      <c r="H2739">
        <v>0</v>
      </c>
      <c r="I2739" t="str">
        <f>INDEX(T_NPI_REF[Classification],MATCH(T_PROF[[#This Row],[npi_prof_class_Cd]],T_NPI_REF[Code],0))</f>
        <v>Hospitalist</v>
      </c>
      <c r="J2739">
        <f>INDEX(T_NPI_REF[Specialization],MATCH(T_PROF[[#This Row],[npi_prof_class_Cd]],T_NPI_REF[Code],0))</f>
        <v>0</v>
      </c>
    </row>
    <row r="2740" spans="1:10" x14ac:dyDescent="0.35">
      <c r="A2740">
        <v>1</v>
      </c>
      <c r="B2740">
        <v>1164724316</v>
      </c>
      <c r="C2740" t="s">
        <v>367</v>
      </c>
      <c r="D2740">
        <v>2021</v>
      </c>
      <c r="E2740">
        <v>15</v>
      </c>
      <c r="F2740">
        <v>15</v>
      </c>
      <c r="G2740">
        <v>14</v>
      </c>
      <c r="H2740">
        <v>45362.78</v>
      </c>
      <c r="I2740" t="str">
        <f>INDEX(T_NPI_REF[Classification],MATCH(T_PROF[[#This Row],[npi_prof_class_Cd]],T_NPI_REF[Code],0))</f>
        <v>Midwife</v>
      </c>
      <c r="J2740">
        <f>INDEX(T_NPI_REF[Specialization],MATCH(T_PROF[[#This Row],[npi_prof_class_Cd]],T_NPI_REF[Code],0))</f>
        <v>0</v>
      </c>
    </row>
    <row r="2741" spans="1:10" x14ac:dyDescent="0.35">
      <c r="A2741">
        <v>1</v>
      </c>
      <c r="B2741">
        <v>1871564971</v>
      </c>
      <c r="C2741" t="s">
        <v>351</v>
      </c>
      <c r="D2741">
        <v>2019</v>
      </c>
      <c r="E2741">
        <v>1</v>
      </c>
      <c r="F2741">
        <v>1</v>
      </c>
      <c r="G2741">
        <v>1</v>
      </c>
      <c r="H2741">
        <v>3200</v>
      </c>
      <c r="I2741" t="str">
        <f>INDEX(T_NPI_REF[Classification],MATCH(T_PROF[[#This Row],[npi_prof_class_Cd]],T_NPI_REF[Code],0))</f>
        <v>Obstetrics &amp; Gynecology</v>
      </c>
      <c r="J2741">
        <f>INDEX(T_NPI_REF[Specialization],MATCH(T_PROF[[#This Row],[npi_prof_class_Cd]],T_NPI_REF[Code],0))</f>
        <v>0</v>
      </c>
    </row>
    <row r="2742" spans="1:10" x14ac:dyDescent="0.35">
      <c r="A2742">
        <v>1</v>
      </c>
      <c r="B2742">
        <v>1164724316</v>
      </c>
      <c r="C2742" t="s">
        <v>367</v>
      </c>
      <c r="D2742">
        <v>2019</v>
      </c>
      <c r="E2742">
        <v>4</v>
      </c>
      <c r="F2742">
        <v>4</v>
      </c>
      <c r="G2742">
        <v>4</v>
      </c>
      <c r="H2742">
        <v>11621.87</v>
      </c>
      <c r="I2742" t="str">
        <f>INDEX(T_NPI_REF[Classification],MATCH(T_PROF[[#This Row],[npi_prof_class_Cd]],T_NPI_REF[Code],0))</f>
        <v>Midwife</v>
      </c>
      <c r="J2742">
        <f>INDEX(T_NPI_REF[Specialization],MATCH(T_PROF[[#This Row],[npi_prof_class_Cd]],T_NPI_REF[Code],0))</f>
        <v>0</v>
      </c>
    </row>
    <row r="2743" spans="1:10" x14ac:dyDescent="0.35">
      <c r="A2743">
        <v>0</v>
      </c>
      <c r="B2743">
        <v>1467536839</v>
      </c>
      <c r="C2743" t="s">
        <v>351</v>
      </c>
      <c r="D2743">
        <v>2020</v>
      </c>
      <c r="E2743">
        <v>1</v>
      </c>
      <c r="F2743">
        <v>1</v>
      </c>
      <c r="G2743">
        <v>1</v>
      </c>
      <c r="H2743">
        <v>1708.5</v>
      </c>
      <c r="I2743" t="str">
        <f>INDEX(T_NPI_REF[Classification],MATCH(T_PROF[[#This Row],[npi_prof_class_Cd]],T_NPI_REF[Code],0))</f>
        <v>Obstetrics &amp; Gynecology</v>
      </c>
      <c r="J2743">
        <f>INDEX(T_NPI_REF[Specialization],MATCH(T_PROF[[#This Row],[npi_prof_class_Cd]],T_NPI_REF[Code],0))</f>
        <v>0</v>
      </c>
    </row>
    <row r="2744" spans="1:10" x14ac:dyDescent="0.35">
      <c r="A2744">
        <v>1</v>
      </c>
      <c r="B2744">
        <v>1245570191</v>
      </c>
      <c r="C2744" t="s">
        <v>351</v>
      </c>
      <c r="D2744">
        <v>2019</v>
      </c>
      <c r="E2744">
        <v>1</v>
      </c>
      <c r="F2744">
        <v>1</v>
      </c>
      <c r="G2744">
        <v>1</v>
      </c>
      <c r="H2744">
        <v>0</v>
      </c>
      <c r="I2744" t="str">
        <f>INDEX(T_NPI_REF[Classification],MATCH(T_PROF[[#This Row],[npi_prof_class_Cd]],T_NPI_REF[Code],0))</f>
        <v>Obstetrics &amp; Gynecology</v>
      </c>
      <c r="J2744">
        <f>INDEX(T_NPI_REF[Specialization],MATCH(T_PROF[[#This Row],[npi_prof_class_Cd]],T_NPI_REF[Code],0))</f>
        <v>0</v>
      </c>
    </row>
    <row r="2745" spans="1:10" x14ac:dyDescent="0.35">
      <c r="A2745">
        <v>1</v>
      </c>
      <c r="B2745">
        <v>1629160585</v>
      </c>
      <c r="C2745" t="s">
        <v>351</v>
      </c>
      <c r="D2745">
        <v>2019</v>
      </c>
      <c r="E2745">
        <v>57</v>
      </c>
      <c r="F2745">
        <v>57</v>
      </c>
      <c r="G2745">
        <v>57</v>
      </c>
      <c r="H2745">
        <v>129457.42</v>
      </c>
      <c r="I2745" t="str">
        <f>INDEX(T_NPI_REF[Classification],MATCH(T_PROF[[#This Row],[npi_prof_class_Cd]],T_NPI_REF[Code],0))</f>
        <v>Obstetrics &amp; Gynecology</v>
      </c>
      <c r="J2745">
        <f>INDEX(T_NPI_REF[Specialization],MATCH(T_PROF[[#This Row],[npi_prof_class_Cd]],T_NPI_REF[Code],0))</f>
        <v>0</v>
      </c>
    </row>
    <row r="2746" spans="1:10" x14ac:dyDescent="0.35">
      <c r="A2746">
        <v>0</v>
      </c>
      <c r="B2746">
        <v>1720066467</v>
      </c>
      <c r="C2746" t="s">
        <v>351</v>
      </c>
      <c r="D2746">
        <v>2019</v>
      </c>
      <c r="E2746">
        <v>1</v>
      </c>
      <c r="F2746">
        <v>1</v>
      </c>
      <c r="G2746">
        <v>1</v>
      </c>
      <c r="H2746">
        <v>0</v>
      </c>
      <c r="I2746" t="str">
        <f>INDEX(T_NPI_REF[Classification],MATCH(T_PROF[[#This Row],[npi_prof_class_Cd]],T_NPI_REF[Code],0))</f>
        <v>Obstetrics &amp; Gynecology</v>
      </c>
      <c r="J2746">
        <f>INDEX(T_NPI_REF[Specialization],MATCH(T_PROF[[#This Row],[npi_prof_class_Cd]],T_NPI_REF[Code],0))</f>
        <v>0</v>
      </c>
    </row>
    <row r="2747" spans="1:10" x14ac:dyDescent="0.35">
      <c r="A2747">
        <v>0</v>
      </c>
      <c r="B2747">
        <v>1700843620</v>
      </c>
      <c r="C2747" t="s">
        <v>358</v>
      </c>
      <c r="D2747">
        <v>2020</v>
      </c>
      <c r="E2747">
        <v>1</v>
      </c>
      <c r="F2747">
        <v>1</v>
      </c>
      <c r="G2747">
        <v>1</v>
      </c>
      <c r="H2747">
        <v>0</v>
      </c>
      <c r="I2747" t="str">
        <f>INDEX(T_NPI_REF[Classification],MATCH(T_PROF[[#This Row],[npi_prof_class_Cd]],T_NPI_REF[Code],0))</f>
        <v>Obstetrics &amp; Gynecology</v>
      </c>
      <c r="J2747" t="str">
        <f>INDEX(T_NPI_REF[Specialization],MATCH(T_PROF[[#This Row],[npi_prof_class_Cd]],T_NPI_REF[Code],0))</f>
        <v>Gynecology</v>
      </c>
    </row>
    <row r="2748" spans="1:10" x14ac:dyDescent="0.35">
      <c r="A2748">
        <v>1</v>
      </c>
      <c r="B2748">
        <v>1457459042</v>
      </c>
      <c r="C2748" t="s">
        <v>352</v>
      </c>
      <c r="D2748">
        <v>2020</v>
      </c>
      <c r="E2748">
        <v>5</v>
      </c>
      <c r="F2748">
        <v>5</v>
      </c>
      <c r="G2748">
        <v>5</v>
      </c>
      <c r="H2748">
        <v>10701.8</v>
      </c>
      <c r="I2748" t="str">
        <f>INDEX(T_NPI_REF[Classification],MATCH(T_PROF[[#This Row],[npi_prof_class_Cd]],T_NPI_REF[Code],0))</f>
        <v>Specialist</v>
      </c>
      <c r="J2748">
        <f>INDEX(T_NPI_REF[Specialization],MATCH(T_PROF[[#This Row],[npi_prof_class_Cd]],T_NPI_REF[Code],0))</f>
        <v>0</v>
      </c>
    </row>
    <row r="2749" spans="1:10" x14ac:dyDescent="0.35">
      <c r="A2749">
        <v>1</v>
      </c>
      <c r="B2749">
        <v>1962463851</v>
      </c>
      <c r="C2749" t="s">
        <v>355</v>
      </c>
      <c r="D2749">
        <v>2019</v>
      </c>
      <c r="E2749">
        <v>249</v>
      </c>
      <c r="F2749">
        <v>249</v>
      </c>
      <c r="G2749">
        <v>248</v>
      </c>
      <c r="H2749">
        <v>466919.71</v>
      </c>
      <c r="I2749" t="str">
        <f>INDEX(T_NPI_REF[Classification],MATCH(T_PROF[[#This Row],[npi_prof_class_Cd]],T_NPI_REF[Code],0))</f>
        <v>Clinic/Center</v>
      </c>
      <c r="J2749" t="str">
        <f>INDEX(T_NPI_REF[Specialization],MATCH(T_PROF[[#This Row],[npi_prof_class_Cd]],T_NPI_REF[Code],0))</f>
        <v>Multi-Specialty</v>
      </c>
    </row>
    <row r="2750" spans="1:10" x14ac:dyDescent="0.35">
      <c r="A2750">
        <v>1</v>
      </c>
      <c r="B2750">
        <v>1962463851</v>
      </c>
      <c r="C2750" t="s">
        <v>355</v>
      </c>
      <c r="D2750">
        <v>2021</v>
      </c>
      <c r="E2750">
        <v>227</v>
      </c>
      <c r="F2750">
        <v>227</v>
      </c>
      <c r="G2750">
        <v>225</v>
      </c>
      <c r="H2750">
        <v>500141.49</v>
      </c>
      <c r="I2750" t="str">
        <f>INDEX(T_NPI_REF[Classification],MATCH(T_PROF[[#This Row],[npi_prof_class_Cd]],T_NPI_REF[Code],0))</f>
        <v>Clinic/Center</v>
      </c>
      <c r="J2750" t="str">
        <f>INDEX(T_NPI_REF[Specialization],MATCH(T_PROF[[#This Row],[npi_prof_class_Cd]],T_NPI_REF[Code],0))</f>
        <v>Multi-Specialty</v>
      </c>
    </row>
    <row r="2751" spans="1:10" x14ac:dyDescent="0.35">
      <c r="A2751">
        <v>1</v>
      </c>
      <c r="B2751">
        <v>1790716579</v>
      </c>
      <c r="C2751" t="s">
        <v>351</v>
      </c>
      <c r="D2751">
        <v>2021</v>
      </c>
      <c r="E2751">
        <v>3</v>
      </c>
      <c r="F2751">
        <v>3</v>
      </c>
      <c r="G2751">
        <v>3</v>
      </c>
      <c r="H2751">
        <v>9000</v>
      </c>
      <c r="I2751" t="str">
        <f>INDEX(T_NPI_REF[Classification],MATCH(T_PROF[[#This Row],[npi_prof_class_Cd]],T_NPI_REF[Code],0))</f>
        <v>Obstetrics &amp; Gynecology</v>
      </c>
      <c r="J2751">
        <f>INDEX(T_NPI_REF[Specialization],MATCH(T_PROF[[#This Row],[npi_prof_class_Cd]],T_NPI_REF[Code],0))</f>
        <v>0</v>
      </c>
    </row>
    <row r="2752" spans="1:10" x14ac:dyDescent="0.35">
      <c r="A2752">
        <v>1</v>
      </c>
      <c r="B2752">
        <v>1952516460</v>
      </c>
      <c r="C2752" t="s">
        <v>367</v>
      </c>
      <c r="D2752">
        <v>2021</v>
      </c>
      <c r="E2752">
        <v>4</v>
      </c>
      <c r="F2752">
        <v>4</v>
      </c>
      <c r="G2752">
        <v>4</v>
      </c>
      <c r="H2752">
        <v>26000</v>
      </c>
      <c r="I2752" t="str">
        <f>INDEX(T_NPI_REF[Classification],MATCH(T_PROF[[#This Row],[npi_prof_class_Cd]],T_NPI_REF[Code],0))</f>
        <v>Midwife</v>
      </c>
      <c r="J2752">
        <f>INDEX(T_NPI_REF[Specialization],MATCH(T_PROF[[#This Row],[npi_prof_class_Cd]],T_NPI_REF[Code],0))</f>
        <v>0</v>
      </c>
    </row>
    <row r="2753" spans="1:10" x14ac:dyDescent="0.35">
      <c r="A2753">
        <v>1</v>
      </c>
      <c r="B2753">
        <v>1356381339</v>
      </c>
      <c r="C2753" t="s">
        <v>351</v>
      </c>
      <c r="D2753">
        <v>2021</v>
      </c>
      <c r="E2753">
        <v>1</v>
      </c>
      <c r="F2753">
        <v>1</v>
      </c>
      <c r="G2753">
        <v>1</v>
      </c>
      <c r="H2753">
        <v>1280.5</v>
      </c>
      <c r="I2753" t="str">
        <f>INDEX(T_NPI_REF[Classification],MATCH(T_PROF[[#This Row],[npi_prof_class_Cd]],T_NPI_REF[Code],0))</f>
        <v>Obstetrics &amp; Gynecology</v>
      </c>
      <c r="J2753">
        <f>INDEX(T_NPI_REF[Specialization],MATCH(T_PROF[[#This Row],[npi_prof_class_Cd]],T_NPI_REF[Code],0))</f>
        <v>0</v>
      </c>
    </row>
    <row r="2754" spans="1:10" x14ac:dyDescent="0.35">
      <c r="A2754">
        <v>0</v>
      </c>
      <c r="B2754">
        <v>1619110244</v>
      </c>
      <c r="C2754" t="s">
        <v>351</v>
      </c>
      <c r="D2754">
        <v>2020</v>
      </c>
      <c r="E2754">
        <v>1</v>
      </c>
      <c r="F2754">
        <v>1</v>
      </c>
      <c r="G2754">
        <v>1</v>
      </c>
      <c r="H2754">
        <v>1720.75</v>
      </c>
      <c r="I2754" t="str">
        <f>INDEX(T_NPI_REF[Classification],MATCH(T_PROF[[#This Row],[npi_prof_class_Cd]],T_NPI_REF[Code],0))</f>
        <v>Obstetrics &amp; Gynecology</v>
      </c>
      <c r="J2754">
        <f>INDEX(T_NPI_REF[Specialization],MATCH(T_PROF[[#This Row],[npi_prof_class_Cd]],T_NPI_REF[Code],0))</f>
        <v>0</v>
      </c>
    </row>
    <row r="2755" spans="1:10" x14ac:dyDescent="0.35">
      <c r="A2755">
        <v>1</v>
      </c>
      <c r="B2755">
        <v>1083079198</v>
      </c>
      <c r="C2755" t="s">
        <v>351</v>
      </c>
      <c r="D2755">
        <v>2020</v>
      </c>
      <c r="E2755">
        <v>63</v>
      </c>
      <c r="F2755">
        <v>63</v>
      </c>
      <c r="G2755">
        <v>63</v>
      </c>
      <c r="H2755">
        <v>90070</v>
      </c>
      <c r="I2755" t="str">
        <f>INDEX(T_NPI_REF[Classification],MATCH(T_PROF[[#This Row],[npi_prof_class_Cd]],T_NPI_REF[Code],0))</f>
        <v>Obstetrics &amp; Gynecology</v>
      </c>
      <c r="J2755">
        <f>INDEX(T_NPI_REF[Specialization],MATCH(T_PROF[[#This Row],[npi_prof_class_Cd]],T_NPI_REF[Code],0))</f>
        <v>0</v>
      </c>
    </row>
    <row r="2756" spans="1:10" x14ac:dyDescent="0.35">
      <c r="A2756">
        <v>0</v>
      </c>
      <c r="B2756">
        <v>1316910870</v>
      </c>
      <c r="C2756" t="s">
        <v>367</v>
      </c>
      <c r="D2756">
        <v>2020</v>
      </c>
      <c r="E2756">
        <v>1</v>
      </c>
      <c r="F2756">
        <v>1</v>
      </c>
      <c r="G2756">
        <v>1</v>
      </c>
      <c r="H2756">
        <v>1462.64</v>
      </c>
      <c r="I2756" t="str">
        <f>INDEX(T_NPI_REF[Classification],MATCH(T_PROF[[#This Row],[npi_prof_class_Cd]],T_NPI_REF[Code],0))</f>
        <v>Midwife</v>
      </c>
      <c r="J2756">
        <f>INDEX(T_NPI_REF[Specialization],MATCH(T_PROF[[#This Row],[npi_prof_class_Cd]],T_NPI_REF[Code],0))</f>
        <v>0</v>
      </c>
    </row>
    <row r="2757" spans="1:10" x14ac:dyDescent="0.35">
      <c r="A2757">
        <v>0</v>
      </c>
      <c r="B2757">
        <v>1518163419</v>
      </c>
      <c r="C2757" t="s">
        <v>351</v>
      </c>
      <c r="D2757">
        <v>2020</v>
      </c>
      <c r="E2757">
        <v>1</v>
      </c>
      <c r="F2757">
        <v>1</v>
      </c>
      <c r="G2757">
        <v>1</v>
      </c>
      <c r="H2757">
        <v>0</v>
      </c>
      <c r="I2757" t="str">
        <f>INDEX(T_NPI_REF[Classification],MATCH(T_PROF[[#This Row],[npi_prof_class_Cd]],T_NPI_REF[Code],0))</f>
        <v>Obstetrics &amp; Gynecology</v>
      </c>
      <c r="J2757">
        <f>INDEX(T_NPI_REF[Specialization],MATCH(T_PROF[[#This Row],[npi_prof_class_Cd]],T_NPI_REF[Code],0))</f>
        <v>0</v>
      </c>
    </row>
    <row r="2758" spans="1:10" x14ac:dyDescent="0.35">
      <c r="A2758">
        <v>0</v>
      </c>
      <c r="B2758">
        <v>1811303936</v>
      </c>
      <c r="C2758" t="s">
        <v>357</v>
      </c>
      <c r="D2758">
        <v>2019</v>
      </c>
      <c r="E2758">
        <v>2</v>
      </c>
      <c r="F2758">
        <v>2</v>
      </c>
      <c r="G2758">
        <v>2</v>
      </c>
      <c r="H2758">
        <v>1462.64</v>
      </c>
      <c r="I2758" t="str">
        <f>INDEX(T_NPI_REF[Classification],MATCH(T_PROF[[#This Row],[npi_prof_class_Cd]],T_NPI_REF[Code],0))</f>
        <v>Advanced Practice Midwife</v>
      </c>
      <c r="J2758">
        <f>INDEX(T_NPI_REF[Specialization],MATCH(T_PROF[[#This Row],[npi_prof_class_Cd]],T_NPI_REF[Code],0))</f>
        <v>0</v>
      </c>
    </row>
    <row r="2759" spans="1:10" x14ac:dyDescent="0.35">
      <c r="A2759">
        <v>1</v>
      </c>
      <c r="B2759">
        <v>1689618407</v>
      </c>
      <c r="C2759" t="s">
        <v>382</v>
      </c>
      <c r="D2759">
        <v>2019</v>
      </c>
      <c r="E2759">
        <v>6</v>
      </c>
      <c r="F2759">
        <v>6</v>
      </c>
      <c r="G2759">
        <v>6</v>
      </c>
      <c r="H2759">
        <v>11254.61</v>
      </c>
      <c r="I2759" t="str">
        <f>INDEX(T_NPI_REF[Classification],MATCH(T_PROF[[#This Row],[npi_prof_class_Cd]],T_NPI_REF[Code],0))</f>
        <v>Emergency Medicine</v>
      </c>
      <c r="J2759" t="str">
        <f>INDEX(T_NPI_REF[Specialization],MATCH(T_PROF[[#This Row],[npi_prof_class_Cd]],T_NPI_REF[Code],0))</f>
        <v>Emergency Medical Services</v>
      </c>
    </row>
    <row r="2760" spans="1:10" x14ac:dyDescent="0.35">
      <c r="A2760">
        <v>0</v>
      </c>
      <c r="B2760">
        <v>1174866453</v>
      </c>
      <c r="C2760" t="s">
        <v>351</v>
      </c>
      <c r="D2760">
        <v>2019</v>
      </c>
      <c r="E2760">
        <v>2</v>
      </c>
      <c r="F2760">
        <v>2</v>
      </c>
      <c r="G2760">
        <v>2</v>
      </c>
      <c r="H2760">
        <v>0</v>
      </c>
      <c r="I2760" t="str">
        <f>INDEX(T_NPI_REF[Classification],MATCH(T_PROF[[#This Row],[npi_prof_class_Cd]],T_NPI_REF[Code],0))</f>
        <v>Obstetrics &amp; Gynecology</v>
      </c>
      <c r="J2760">
        <f>INDEX(T_NPI_REF[Specialization],MATCH(T_PROF[[#This Row],[npi_prof_class_Cd]],T_NPI_REF[Code],0))</f>
        <v>0</v>
      </c>
    </row>
    <row r="2761" spans="1:10" x14ac:dyDescent="0.35">
      <c r="A2761">
        <v>0</v>
      </c>
      <c r="B2761">
        <v>1144217134</v>
      </c>
      <c r="C2761" t="s">
        <v>357</v>
      </c>
      <c r="D2761">
        <v>2020</v>
      </c>
      <c r="E2761">
        <v>1</v>
      </c>
      <c r="F2761">
        <v>1</v>
      </c>
      <c r="G2761">
        <v>1</v>
      </c>
      <c r="H2761">
        <v>0</v>
      </c>
      <c r="I2761" t="str">
        <f>INDEX(T_NPI_REF[Classification],MATCH(T_PROF[[#This Row],[npi_prof_class_Cd]],T_NPI_REF[Code],0))</f>
        <v>Advanced Practice Midwife</v>
      </c>
      <c r="J2761">
        <f>INDEX(T_NPI_REF[Specialization],MATCH(T_PROF[[#This Row],[npi_prof_class_Cd]],T_NPI_REF[Code],0))</f>
        <v>0</v>
      </c>
    </row>
    <row r="2762" spans="1:10" x14ac:dyDescent="0.35">
      <c r="A2762">
        <v>1</v>
      </c>
      <c r="B2762">
        <v>1346217197</v>
      </c>
      <c r="C2762" t="s">
        <v>352</v>
      </c>
      <c r="D2762">
        <v>2019</v>
      </c>
      <c r="E2762">
        <v>2</v>
      </c>
      <c r="F2762">
        <v>2</v>
      </c>
      <c r="G2762">
        <v>2</v>
      </c>
      <c r="H2762">
        <v>4312.26</v>
      </c>
      <c r="I2762" t="str">
        <f>INDEX(T_NPI_REF[Classification],MATCH(T_PROF[[#This Row],[npi_prof_class_Cd]],T_NPI_REF[Code],0))</f>
        <v>Specialist</v>
      </c>
      <c r="J2762">
        <f>INDEX(T_NPI_REF[Specialization],MATCH(T_PROF[[#This Row],[npi_prof_class_Cd]],T_NPI_REF[Code],0))</f>
        <v>0</v>
      </c>
    </row>
    <row r="2763" spans="1:10" x14ac:dyDescent="0.35">
      <c r="A2763">
        <v>0</v>
      </c>
      <c r="B2763">
        <v>1477757425</v>
      </c>
      <c r="C2763" t="s">
        <v>351</v>
      </c>
      <c r="D2763">
        <v>2020</v>
      </c>
      <c r="E2763">
        <v>2</v>
      </c>
      <c r="F2763">
        <v>2</v>
      </c>
      <c r="G2763">
        <v>2</v>
      </c>
      <c r="H2763">
        <v>1720.75</v>
      </c>
      <c r="I2763" t="str">
        <f>INDEX(T_NPI_REF[Classification],MATCH(T_PROF[[#This Row],[npi_prof_class_Cd]],T_NPI_REF[Code],0))</f>
        <v>Obstetrics &amp; Gynecology</v>
      </c>
      <c r="J2763">
        <f>INDEX(T_NPI_REF[Specialization],MATCH(T_PROF[[#This Row],[npi_prof_class_Cd]],T_NPI_REF[Code],0))</f>
        <v>0</v>
      </c>
    </row>
    <row r="2764" spans="1:10" x14ac:dyDescent="0.35">
      <c r="A2764">
        <v>0</v>
      </c>
      <c r="B2764">
        <v>1679852354</v>
      </c>
      <c r="C2764" t="s">
        <v>351</v>
      </c>
      <c r="D2764">
        <v>2021</v>
      </c>
      <c r="E2764">
        <v>1</v>
      </c>
      <c r="F2764">
        <v>1</v>
      </c>
      <c r="G2764">
        <v>1</v>
      </c>
      <c r="H2764">
        <v>1720.75</v>
      </c>
      <c r="I2764" t="str">
        <f>INDEX(T_NPI_REF[Classification],MATCH(T_PROF[[#This Row],[npi_prof_class_Cd]],T_NPI_REF[Code],0))</f>
        <v>Obstetrics &amp; Gynecology</v>
      </c>
      <c r="J2764">
        <f>INDEX(T_NPI_REF[Specialization],MATCH(T_PROF[[#This Row],[npi_prof_class_Cd]],T_NPI_REF[Code],0))</f>
        <v>0</v>
      </c>
    </row>
    <row r="2765" spans="1:10" x14ac:dyDescent="0.35">
      <c r="A2765">
        <v>1</v>
      </c>
      <c r="B2765">
        <v>1932263514</v>
      </c>
      <c r="C2765" t="s">
        <v>351</v>
      </c>
      <c r="D2765">
        <v>2021</v>
      </c>
      <c r="E2765">
        <v>15</v>
      </c>
      <c r="F2765">
        <v>15</v>
      </c>
      <c r="G2765">
        <v>15</v>
      </c>
      <c r="H2765">
        <v>25364.66</v>
      </c>
      <c r="I2765" t="str">
        <f>INDEX(T_NPI_REF[Classification],MATCH(T_PROF[[#This Row],[npi_prof_class_Cd]],T_NPI_REF[Code],0))</f>
        <v>Obstetrics &amp; Gynecology</v>
      </c>
      <c r="J2765">
        <f>INDEX(T_NPI_REF[Specialization],MATCH(T_PROF[[#This Row],[npi_prof_class_Cd]],T_NPI_REF[Code],0))</f>
        <v>0</v>
      </c>
    </row>
    <row r="2766" spans="1:10" x14ac:dyDescent="0.35">
      <c r="A2766">
        <v>1</v>
      </c>
      <c r="B2766">
        <v>1780667279</v>
      </c>
      <c r="C2766" t="s">
        <v>351</v>
      </c>
      <c r="D2766">
        <v>2019</v>
      </c>
      <c r="E2766">
        <v>1</v>
      </c>
      <c r="F2766">
        <v>1</v>
      </c>
      <c r="G2766">
        <v>1</v>
      </c>
      <c r="H2766">
        <v>1300</v>
      </c>
      <c r="I2766" t="str">
        <f>INDEX(T_NPI_REF[Classification],MATCH(T_PROF[[#This Row],[npi_prof_class_Cd]],T_NPI_REF[Code],0))</f>
        <v>Obstetrics &amp; Gynecology</v>
      </c>
      <c r="J2766">
        <f>INDEX(T_NPI_REF[Specialization],MATCH(T_PROF[[#This Row],[npi_prof_class_Cd]],T_NPI_REF[Code],0))</f>
        <v>0</v>
      </c>
    </row>
    <row r="2767" spans="1:10" x14ac:dyDescent="0.35">
      <c r="A2767">
        <v>0</v>
      </c>
      <c r="B2767">
        <v>1275576696</v>
      </c>
      <c r="C2767" t="s">
        <v>351</v>
      </c>
      <c r="D2767">
        <v>2019</v>
      </c>
      <c r="E2767">
        <v>2</v>
      </c>
      <c r="F2767">
        <v>2</v>
      </c>
      <c r="G2767">
        <v>2</v>
      </c>
      <c r="H2767">
        <v>3441.5</v>
      </c>
      <c r="I2767" t="str">
        <f>INDEX(T_NPI_REF[Classification],MATCH(T_PROF[[#This Row],[npi_prof_class_Cd]],T_NPI_REF[Code],0))</f>
        <v>Obstetrics &amp; Gynecology</v>
      </c>
      <c r="J2767">
        <f>INDEX(T_NPI_REF[Specialization],MATCH(T_PROF[[#This Row],[npi_prof_class_Cd]],T_NPI_REF[Code],0))</f>
        <v>0</v>
      </c>
    </row>
    <row r="2768" spans="1:10" x14ac:dyDescent="0.35">
      <c r="A2768">
        <v>0</v>
      </c>
      <c r="B2768">
        <v>1689233173</v>
      </c>
      <c r="C2768" t="s">
        <v>357</v>
      </c>
      <c r="D2768">
        <v>2021</v>
      </c>
      <c r="E2768">
        <v>1</v>
      </c>
      <c r="F2768">
        <v>1</v>
      </c>
      <c r="G2768">
        <v>1</v>
      </c>
      <c r="H2768">
        <v>0</v>
      </c>
      <c r="I2768" t="str">
        <f>INDEX(T_NPI_REF[Classification],MATCH(T_PROF[[#This Row],[npi_prof_class_Cd]],T_NPI_REF[Code],0))</f>
        <v>Advanced Practice Midwife</v>
      </c>
      <c r="J2768">
        <f>INDEX(T_NPI_REF[Specialization],MATCH(T_PROF[[#This Row],[npi_prof_class_Cd]],T_NPI_REF[Code],0))</f>
        <v>0</v>
      </c>
    </row>
    <row r="2769" spans="1:10" x14ac:dyDescent="0.35">
      <c r="A2769">
        <v>0</v>
      </c>
      <c r="B2769">
        <v>1437154952</v>
      </c>
      <c r="C2769" t="s">
        <v>351</v>
      </c>
      <c r="D2769">
        <v>2020</v>
      </c>
      <c r="E2769">
        <v>3</v>
      </c>
      <c r="F2769">
        <v>3</v>
      </c>
      <c r="G2769">
        <v>3</v>
      </c>
      <c r="H2769">
        <v>1749.33</v>
      </c>
      <c r="I2769" t="str">
        <f>INDEX(T_NPI_REF[Classification],MATCH(T_PROF[[#This Row],[npi_prof_class_Cd]],T_NPI_REF[Code],0))</f>
        <v>Obstetrics &amp; Gynecology</v>
      </c>
      <c r="J2769">
        <f>INDEX(T_NPI_REF[Specialization],MATCH(T_PROF[[#This Row],[npi_prof_class_Cd]],T_NPI_REF[Code],0))</f>
        <v>0</v>
      </c>
    </row>
    <row r="2770" spans="1:10" x14ac:dyDescent="0.35">
      <c r="A2770">
        <v>1</v>
      </c>
      <c r="B2770">
        <v>1942501747</v>
      </c>
      <c r="C2770" t="s">
        <v>361</v>
      </c>
      <c r="D2770">
        <v>2019</v>
      </c>
      <c r="E2770">
        <v>20</v>
      </c>
      <c r="F2770">
        <v>20</v>
      </c>
      <c r="G2770">
        <v>20</v>
      </c>
      <c r="H2770">
        <v>38010.32</v>
      </c>
      <c r="I2770" t="str">
        <f>INDEX(T_NPI_REF[Classification],MATCH(T_PROF[[#This Row],[npi_prof_class_Cd]],T_NPI_REF[Code],0))</f>
        <v>Family Medicine</v>
      </c>
      <c r="J2770">
        <f>INDEX(T_NPI_REF[Specialization],MATCH(T_PROF[[#This Row],[npi_prof_class_Cd]],T_NPI_REF[Code],0))</f>
        <v>0</v>
      </c>
    </row>
    <row r="2771" spans="1:10" x14ac:dyDescent="0.35">
      <c r="A2771">
        <v>0</v>
      </c>
      <c r="B2771">
        <v>1487617387</v>
      </c>
      <c r="C2771" t="s">
        <v>351</v>
      </c>
      <c r="D2771">
        <v>2021</v>
      </c>
      <c r="E2771">
        <v>1</v>
      </c>
      <c r="F2771">
        <v>1</v>
      </c>
      <c r="G2771">
        <v>1</v>
      </c>
      <c r="H2771">
        <v>1720.75</v>
      </c>
      <c r="I2771" t="str">
        <f>INDEX(T_NPI_REF[Classification],MATCH(T_PROF[[#This Row],[npi_prof_class_Cd]],T_NPI_REF[Code],0))</f>
        <v>Obstetrics &amp; Gynecology</v>
      </c>
      <c r="J2771">
        <f>INDEX(T_NPI_REF[Specialization],MATCH(T_PROF[[#This Row],[npi_prof_class_Cd]],T_NPI_REF[Code],0))</f>
        <v>0</v>
      </c>
    </row>
    <row r="2772" spans="1:10" x14ac:dyDescent="0.35">
      <c r="A2772">
        <v>1</v>
      </c>
      <c r="B2772">
        <v>1245526987</v>
      </c>
      <c r="C2772" t="s">
        <v>351</v>
      </c>
      <c r="D2772">
        <v>2020</v>
      </c>
      <c r="E2772">
        <v>29</v>
      </c>
      <c r="F2772">
        <v>29</v>
      </c>
      <c r="G2772">
        <v>29</v>
      </c>
      <c r="H2772">
        <v>68683.320000000007</v>
      </c>
      <c r="I2772" t="str">
        <f>INDEX(T_NPI_REF[Classification],MATCH(T_PROF[[#This Row],[npi_prof_class_Cd]],T_NPI_REF[Code],0))</f>
        <v>Obstetrics &amp; Gynecology</v>
      </c>
      <c r="J2772">
        <f>INDEX(T_NPI_REF[Specialization],MATCH(T_PROF[[#This Row],[npi_prof_class_Cd]],T_NPI_REF[Code],0))</f>
        <v>0</v>
      </c>
    </row>
    <row r="2773" spans="1:10" x14ac:dyDescent="0.35">
      <c r="A2773">
        <v>1</v>
      </c>
      <c r="B2773">
        <v>1235115288</v>
      </c>
      <c r="C2773" t="s">
        <v>351</v>
      </c>
      <c r="D2773">
        <v>2020</v>
      </c>
      <c r="E2773">
        <v>4</v>
      </c>
      <c r="F2773">
        <v>4</v>
      </c>
      <c r="G2773">
        <v>4</v>
      </c>
      <c r="H2773">
        <v>8561.44</v>
      </c>
      <c r="I2773" t="str">
        <f>INDEX(T_NPI_REF[Classification],MATCH(T_PROF[[#This Row],[npi_prof_class_Cd]],T_NPI_REF[Code],0))</f>
        <v>Obstetrics &amp; Gynecology</v>
      </c>
      <c r="J2773">
        <f>INDEX(T_NPI_REF[Specialization],MATCH(T_PROF[[#This Row],[npi_prof_class_Cd]],T_NPI_REF[Code],0))</f>
        <v>0</v>
      </c>
    </row>
    <row r="2774" spans="1:10" x14ac:dyDescent="0.35">
      <c r="A2774">
        <v>1</v>
      </c>
      <c r="B2774">
        <v>1952310468</v>
      </c>
      <c r="C2774" t="s">
        <v>351</v>
      </c>
      <c r="D2774">
        <v>2020</v>
      </c>
      <c r="E2774">
        <v>1</v>
      </c>
      <c r="F2774">
        <v>1</v>
      </c>
      <c r="G2774">
        <v>1</v>
      </c>
      <c r="H2774">
        <v>3500</v>
      </c>
      <c r="I2774" t="str">
        <f>INDEX(T_NPI_REF[Classification],MATCH(T_PROF[[#This Row],[npi_prof_class_Cd]],T_NPI_REF[Code],0))</f>
        <v>Obstetrics &amp; Gynecology</v>
      </c>
      <c r="J2774">
        <f>INDEX(T_NPI_REF[Specialization],MATCH(T_PROF[[#This Row],[npi_prof_class_Cd]],T_NPI_REF[Code],0))</f>
        <v>0</v>
      </c>
    </row>
    <row r="2775" spans="1:10" x14ac:dyDescent="0.35">
      <c r="A2775">
        <v>1</v>
      </c>
      <c r="B2775">
        <v>1902895121</v>
      </c>
      <c r="C2775" t="s">
        <v>351</v>
      </c>
      <c r="D2775">
        <v>2019</v>
      </c>
      <c r="E2775">
        <v>2</v>
      </c>
      <c r="F2775">
        <v>2</v>
      </c>
      <c r="G2775">
        <v>1</v>
      </c>
      <c r="H2775">
        <v>325</v>
      </c>
      <c r="I2775" t="str">
        <f>INDEX(T_NPI_REF[Classification],MATCH(T_PROF[[#This Row],[npi_prof_class_Cd]],T_NPI_REF[Code],0))</f>
        <v>Obstetrics &amp; Gynecology</v>
      </c>
      <c r="J2775">
        <f>INDEX(T_NPI_REF[Specialization],MATCH(T_PROF[[#This Row],[npi_prof_class_Cd]],T_NPI_REF[Code],0))</f>
        <v>0</v>
      </c>
    </row>
    <row r="2776" spans="1:10" x14ac:dyDescent="0.35">
      <c r="A2776">
        <v>0</v>
      </c>
      <c r="B2776">
        <v>1366889230</v>
      </c>
      <c r="C2776" t="s">
        <v>351</v>
      </c>
      <c r="D2776">
        <v>2021</v>
      </c>
      <c r="E2776">
        <v>1</v>
      </c>
      <c r="F2776">
        <v>1</v>
      </c>
      <c r="G2776">
        <v>1</v>
      </c>
      <c r="H2776">
        <v>1720.75</v>
      </c>
      <c r="I2776" t="str">
        <f>INDEX(T_NPI_REF[Classification],MATCH(T_PROF[[#This Row],[npi_prof_class_Cd]],T_NPI_REF[Code],0))</f>
        <v>Obstetrics &amp; Gynecology</v>
      </c>
      <c r="J2776">
        <f>INDEX(T_NPI_REF[Specialization],MATCH(T_PROF[[#This Row],[npi_prof_class_Cd]],T_NPI_REF[Code],0))</f>
        <v>0</v>
      </c>
    </row>
    <row r="2777" spans="1:10" x14ac:dyDescent="0.35">
      <c r="A2777">
        <v>0</v>
      </c>
      <c r="B2777">
        <v>1417310277</v>
      </c>
      <c r="C2777" t="s">
        <v>357</v>
      </c>
      <c r="D2777">
        <v>2019</v>
      </c>
      <c r="E2777">
        <v>1</v>
      </c>
      <c r="F2777">
        <v>1</v>
      </c>
      <c r="G2777">
        <v>1</v>
      </c>
      <c r="H2777">
        <v>344.89</v>
      </c>
      <c r="I2777" t="str">
        <f>INDEX(T_NPI_REF[Classification],MATCH(T_PROF[[#This Row],[npi_prof_class_Cd]],T_NPI_REF[Code],0))</f>
        <v>Advanced Practice Midwife</v>
      </c>
      <c r="J2777">
        <f>INDEX(T_NPI_REF[Specialization],MATCH(T_PROF[[#This Row],[npi_prof_class_Cd]],T_NPI_REF[Code],0))</f>
        <v>0</v>
      </c>
    </row>
    <row r="2778" spans="1:10" x14ac:dyDescent="0.35">
      <c r="A2778">
        <v>1</v>
      </c>
      <c r="B2778">
        <v>1235170150</v>
      </c>
      <c r="C2778" t="s">
        <v>358</v>
      </c>
      <c r="D2778">
        <v>2020</v>
      </c>
      <c r="E2778">
        <v>167</v>
      </c>
      <c r="F2778">
        <v>167</v>
      </c>
      <c r="G2778">
        <v>166</v>
      </c>
      <c r="H2778">
        <v>345342.4</v>
      </c>
      <c r="I2778" t="str">
        <f>INDEX(T_NPI_REF[Classification],MATCH(T_PROF[[#This Row],[npi_prof_class_Cd]],T_NPI_REF[Code],0))</f>
        <v>Obstetrics &amp; Gynecology</v>
      </c>
      <c r="J2778" t="str">
        <f>INDEX(T_NPI_REF[Specialization],MATCH(T_PROF[[#This Row],[npi_prof_class_Cd]],T_NPI_REF[Code],0))</f>
        <v>Gynecology</v>
      </c>
    </row>
    <row r="2779" spans="1:10" x14ac:dyDescent="0.35">
      <c r="A2779">
        <v>1</v>
      </c>
      <c r="B2779">
        <v>1033365952</v>
      </c>
      <c r="C2779" t="s">
        <v>351</v>
      </c>
      <c r="D2779">
        <v>2020</v>
      </c>
      <c r="E2779">
        <v>3</v>
      </c>
      <c r="F2779">
        <v>3</v>
      </c>
      <c r="G2779">
        <v>3</v>
      </c>
      <c r="H2779">
        <v>5319.44</v>
      </c>
      <c r="I2779" t="str">
        <f>INDEX(T_NPI_REF[Classification],MATCH(T_PROF[[#This Row],[npi_prof_class_Cd]],T_NPI_REF[Code],0))</f>
        <v>Obstetrics &amp; Gynecology</v>
      </c>
      <c r="J2779">
        <f>INDEX(T_NPI_REF[Specialization],MATCH(T_PROF[[#This Row],[npi_prof_class_Cd]],T_NPI_REF[Code],0))</f>
        <v>0</v>
      </c>
    </row>
    <row r="2780" spans="1:10" x14ac:dyDescent="0.35">
      <c r="A2780">
        <v>0</v>
      </c>
      <c r="B2780">
        <v>1417190653</v>
      </c>
      <c r="C2780" t="s">
        <v>354</v>
      </c>
      <c r="D2780">
        <v>2021</v>
      </c>
      <c r="E2780">
        <v>1</v>
      </c>
      <c r="F2780">
        <v>1</v>
      </c>
      <c r="G2780">
        <v>1</v>
      </c>
      <c r="H2780">
        <v>326.18</v>
      </c>
      <c r="I2780" t="str">
        <f>INDEX(T_NPI_REF[Classification],MATCH(T_PROF[[#This Row],[npi_prof_class_Cd]],T_NPI_REF[Code],0))</f>
        <v>Obstetrics &amp; Gynecology</v>
      </c>
      <c r="J2780" t="str">
        <f>INDEX(T_NPI_REF[Specialization],MATCH(T_PROF[[#This Row],[npi_prof_class_Cd]],T_NPI_REF[Code],0))</f>
        <v>Obstetrics</v>
      </c>
    </row>
    <row r="2781" spans="1:10" x14ac:dyDescent="0.35">
      <c r="A2781">
        <v>1</v>
      </c>
      <c r="B2781">
        <v>1679677082</v>
      </c>
      <c r="C2781" t="s">
        <v>351</v>
      </c>
      <c r="D2781">
        <v>2020</v>
      </c>
      <c r="E2781">
        <v>11</v>
      </c>
      <c r="F2781">
        <v>11</v>
      </c>
      <c r="G2781">
        <v>11</v>
      </c>
      <c r="H2781">
        <v>23087.48</v>
      </c>
      <c r="I2781" t="str">
        <f>INDEX(T_NPI_REF[Classification],MATCH(T_PROF[[#This Row],[npi_prof_class_Cd]],T_NPI_REF[Code],0))</f>
        <v>Obstetrics &amp; Gynecology</v>
      </c>
      <c r="J2781">
        <f>INDEX(T_NPI_REF[Specialization],MATCH(T_PROF[[#This Row],[npi_prof_class_Cd]],T_NPI_REF[Code],0))</f>
        <v>0</v>
      </c>
    </row>
    <row r="2782" spans="1:10" x14ac:dyDescent="0.35">
      <c r="A2782">
        <v>0</v>
      </c>
      <c r="B2782">
        <v>1124089818</v>
      </c>
      <c r="C2782" t="s">
        <v>351</v>
      </c>
      <c r="D2782">
        <v>2021</v>
      </c>
      <c r="E2782">
        <v>1</v>
      </c>
      <c r="F2782">
        <v>1</v>
      </c>
      <c r="G2782">
        <v>1</v>
      </c>
      <c r="H2782">
        <v>1720.75</v>
      </c>
      <c r="I2782" t="str">
        <f>INDEX(T_NPI_REF[Classification],MATCH(T_PROF[[#This Row],[npi_prof_class_Cd]],T_NPI_REF[Code],0))</f>
        <v>Obstetrics &amp; Gynecology</v>
      </c>
      <c r="J2782">
        <f>INDEX(T_NPI_REF[Specialization],MATCH(T_PROF[[#This Row],[npi_prof_class_Cd]],T_NPI_REF[Code],0))</f>
        <v>0</v>
      </c>
    </row>
    <row r="2783" spans="1:10" x14ac:dyDescent="0.35">
      <c r="A2783">
        <v>1</v>
      </c>
      <c r="B2783">
        <v>1942362587</v>
      </c>
      <c r="C2783" t="s">
        <v>352</v>
      </c>
      <c r="D2783">
        <v>2021</v>
      </c>
      <c r="E2783">
        <v>1</v>
      </c>
      <c r="F2783">
        <v>1</v>
      </c>
      <c r="G2783">
        <v>1</v>
      </c>
      <c r="H2783">
        <v>0</v>
      </c>
      <c r="I2783" t="str">
        <f>INDEX(T_NPI_REF[Classification],MATCH(T_PROF[[#This Row],[npi_prof_class_Cd]],T_NPI_REF[Code],0))</f>
        <v>Specialist</v>
      </c>
      <c r="J2783">
        <f>INDEX(T_NPI_REF[Specialization],MATCH(T_PROF[[#This Row],[npi_prof_class_Cd]],T_NPI_REF[Code],0))</f>
        <v>0</v>
      </c>
    </row>
    <row r="2784" spans="1:10" x14ac:dyDescent="0.35">
      <c r="A2784">
        <v>0</v>
      </c>
      <c r="B2784">
        <v>1841411618</v>
      </c>
      <c r="C2784" t="s">
        <v>351</v>
      </c>
      <c r="D2784">
        <v>2019</v>
      </c>
      <c r="E2784">
        <v>2</v>
      </c>
      <c r="F2784">
        <v>2</v>
      </c>
      <c r="G2784">
        <v>2</v>
      </c>
      <c r="H2784">
        <v>2260.17</v>
      </c>
      <c r="I2784" t="str">
        <f>INDEX(T_NPI_REF[Classification],MATCH(T_PROF[[#This Row],[npi_prof_class_Cd]],T_NPI_REF[Code],0))</f>
        <v>Obstetrics &amp; Gynecology</v>
      </c>
      <c r="J2784">
        <f>INDEX(T_NPI_REF[Specialization],MATCH(T_PROF[[#This Row],[npi_prof_class_Cd]],T_NPI_REF[Code],0))</f>
        <v>0</v>
      </c>
    </row>
    <row r="2785" spans="1:10" x14ac:dyDescent="0.35">
      <c r="A2785">
        <v>0</v>
      </c>
      <c r="B2785">
        <v>1639132798</v>
      </c>
      <c r="C2785" t="s">
        <v>351</v>
      </c>
      <c r="D2785">
        <v>2021</v>
      </c>
      <c r="E2785">
        <v>1</v>
      </c>
      <c r="F2785">
        <v>1</v>
      </c>
      <c r="G2785">
        <v>1</v>
      </c>
      <c r="H2785">
        <v>0</v>
      </c>
      <c r="I2785" t="str">
        <f>INDEX(T_NPI_REF[Classification],MATCH(T_PROF[[#This Row],[npi_prof_class_Cd]],T_NPI_REF[Code],0))</f>
        <v>Obstetrics &amp; Gynecology</v>
      </c>
      <c r="J2785">
        <f>INDEX(T_NPI_REF[Specialization],MATCH(T_PROF[[#This Row],[npi_prof_class_Cd]],T_NPI_REF[Code],0))</f>
        <v>0</v>
      </c>
    </row>
    <row r="2786" spans="1:10" x14ac:dyDescent="0.35">
      <c r="A2786">
        <v>0</v>
      </c>
      <c r="B2786">
        <v>1255730552</v>
      </c>
      <c r="C2786" t="s">
        <v>357</v>
      </c>
      <c r="D2786">
        <v>2020</v>
      </c>
      <c r="E2786">
        <v>1</v>
      </c>
      <c r="F2786">
        <v>1</v>
      </c>
      <c r="G2786">
        <v>1</v>
      </c>
      <c r="H2786">
        <v>1462.64</v>
      </c>
      <c r="I2786" t="str">
        <f>INDEX(T_NPI_REF[Classification],MATCH(T_PROF[[#This Row],[npi_prof_class_Cd]],T_NPI_REF[Code],0))</f>
        <v>Advanced Practice Midwife</v>
      </c>
      <c r="J2786">
        <f>INDEX(T_NPI_REF[Specialization],MATCH(T_PROF[[#This Row],[npi_prof_class_Cd]],T_NPI_REF[Code],0))</f>
        <v>0</v>
      </c>
    </row>
    <row r="2787" spans="1:10" x14ac:dyDescent="0.35">
      <c r="A2787">
        <v>1</v>
      </c>
      <c r="B2787">
        <v>1841767274</v>
      </c>
      <c r="C2787" t="s">
        <v>364</v>
      </c>
      <c r="D2787">
        <v>2021</v>
      </c>
      <c r="E2787">
        <v>6</v>
      </c>
      <c r="F2787">
        <v>6</v>
      </c>
      <c r="G2787">
        <v>6</v>
      </c>
      <c r="H2787">
        <v>11079.86</v>
      </c>
      <c r="I2787" t="str">
        <f>INDEX(T_NPI_REF[Classification],MATCH(T_PROF[[#This Row],[npi_prof_class_Cd]],T_NPI_REF[Code],0))</f>
        <v>Emergency Medicine</v>
      </c>
      <c r="J2787">
        <f>INDEX(T_NPI_REF[Specialization],MATCH(T_PROF[[#This Row],[npi_prof_class_Cd]],T_NPI_REF[Code],0))</f>
        <v>0</v>
      </c>
    </row>
    <row r="2788" spans="1:10" x14ac:dyDescent="0.35">
      <c r="A2788">
        <v>1</v>
      </c>
      <c r="B2788">
        <v>1780093153</v>
      </c>
      <c r="C2788" t="s">
        <v>351</v>
      </c>
      <c r="D2788">
        <v>2021</v>
      </c>
      <c r="E2788">
        <v>18</v>
      </c>
      <c r="F2788">
        <v>18</v>
      </c>
      <c r="G2788">
        <v>18</v>
      </c>
      <c r="H2788">
        <v>40161.53</v>
      </c>
      <c r="I2788" t="str">
        <f>INDEX(T_NPI_REF[Classification],MATCH(T_PROF[[#This Row],[npi_prof_class_Cd]],T_NPI_REF[Code],0))</f>
        <v>Obstetrics &amp; Gynecology</v>
      </c>
      <c r="J2788">
        <f>INDEX(T_NPI_REF[Specialization],MATCH(T_PROF[[#This Row],[npi_prof_class_Cd]],T_NPI_REF[Code],0))</f>
        <v>0</v>
      </c>
    </row>
    <row r="2789" spans="1:10" x14ac:dyDescent="0.35">
      <c r="A2789">
        <v>1</v>
      </c>
      <c r="B2789">
        <v>1881858702</v>
      </c>
      <c r="C2789" t="s">
        <v>351</v>
      </c>
      <c r="D2789">
        <v>2021</v>
      </c>
      <c r="E2789">
        <v>7</v>
      </c>
      <c r="F2789">
        <v>7</v>
      </c>
      <c r="G2789">
        <v>7</v>
      </c>
      <c r="H2789">
        <v>12045.25</v>
      </c>
      <c r="I2789" t="str">
        <f>INDEX(T_NPI_REF[Classification],MATCH(T_PROF[[#This Row],[npi_prof_class_Cd]],T_NPI_REF[Code],0))</f>
        <v>Obstetrics &amp; Gynecology</v>
      </c>
      <c r="J2789">
        <f>INDEX(T_NPI_REF[Specialization],MATCH(T_PROF[[#This Row],[npi_prof_class_Cd]],T_NPI_REF[Code],0))</f>
        <v>0</v>
      </c>
    </row>
    <row r="2790" spans="1:10" x14ac:dyDescent="0.35">
      <c r="A2790">
        <v>1</v>
      </c>
      <c r="B2790">
        <v>1699837732</v>
      </c>
      <c r="C2790" t="s">
        <v>351</v>
      </c>
      <c r="D2790">
        <v>2019</v>
      </c>
      <c r="E2790">
        <v>45</v>
      </c>
      <c r="F2790">
        <v>45</v>
      </c>
      <c r="G2790">
        <v>45</v>
      </c>
      <c r="H2790">
        <v>145520.75</v>
      </c>
      <c r="I2790" t="str">
        <f>INDEX(T_NPI_REF[Classification],MATCH(T_PROF[[#This Row],[npi_prof_class_Cd]],T_NPI_REF[Code],0))</f>
        <v>Obstetrics &amp; Gynecology</v>
      </c>
      <c r="J2790">
        <f>INDEX(T_NPI_REF[Specialization],MATCH(T_PROF[[#This Row],[npi_prof_class_Cd]],T_NPI_REF[Code],0))</f>
        <v>0</v>
      </c>
    </row>
    <row r="2791" spans="1:10" x14ac:dyDescent="0.35">
      <c r="A2791">
        <v>1</v>
      </c>
      <c r="B2791">
        <v>1750945614</v>
      </c>
      <c r="C2791" t="s">
        <v>351</v>
      </c>
      <c r="D2791">
        <v>2020</v>
      </c>
      <c r="E2791">
        <v>4</v>
      </c>
      <c r="F2791">
        <v>4</v>
      </c>
      <c r="G2791">
        <v>4</v>
      </c>
      <c r="H2791">
        <v>8561.44</v>
      </c>
      <c r="I2791" t="str">
        <f>INDEX(T_NPI_REF[Classification],MATCH(T_PROF[[#This Row],[npi_prof_class_Cd]],T_NPI_REF[Code],0))</f>
        <v>Obstetrics &amp; Gynecology</v>
      </c>
      <c r="J2791">
        <f>INDEX(T_NPI_REF[Specialization],MATCH(T_PROF[[#This Row],[npi_prof_class_Cd]],T_NPI_REF[Code],0))</f>
        <v>0</v>
      </c>
    </row>
    <row r="2792" spans="1:10" x14ac:dyDescent="0.35">
      <c r="A2792">
        <v>0</v>
      </c>
      <c r="B2792">
        <v>1205247921</v>
      </c>
      <c r="C2792" t="s">
        <v>351</v>
      </c>
      <c r="D2792">
        <v>2020</v>
      </c>
      <c r="E2792">
        <v>2</v>
      </c>
      <c r="F2792">
        <v>2</v>
      </c>
      <c r="G2792">
        <v>2</v>
      </c>
      <c r="H2792">
        <v>2827.1</v>
      </c>
      <c r="I2792" t="str">
        <f>INDEX(T_NPI_REF[Classification],MATCH(T_PROF[[#This Row],[npi_prof_class_Cd]],T_NPI_REF[Code],0))</f>
        <v>Obstetrics &amp; Gynecology</v>
      </c>
      <c r="J2792">
        <f>INDEX(T_NPI_REF[Specialization],MATCH(T_PROF[[#This Row],[npi_prof_class_Cd]],T_NPI_REF[Code],0))</f>
        <v>0</v>
      </c>
    </row>
    <row r="2793" spans="1:10" x14ac:dyDescent="0.35">
      <c r="A2793">
        <v>1</v>
      </c>
      <c r="B2793">
        <v>1013561240</v>
      </c>
      <c r="C2793" t="s">
        <v>367</v>
      </c>
      <c r="D2793">
        <v>2020</v>
      </c>
      <c r="E2793">
        <v>3</v>
      </c>
      <c r="F2793">
        <v>3</v>
      </c>
      <c r="G2793">
        <v>3</v>
      </c>
      <c r="H2793">
        <v>6029.16</v>
      </c>
      <c r="I2793" t="str">
        <f>INDEX(T_NPI_REF[Classification],MATCH(T_PROF[[#This Row],[npi_prof_class_Cd]],T_NPI_REF[Code],0))</f>
        <v>Midwife</v>
      </c>
      <c r="J2793">
        <f>INDEX(T_NPI_REF[Specialization],MATCH(T_PROF[[#This Row],[npi_prof_class_Cd]],T_NPI_REF[Code],0))</f>
        <v>0</v>
      </c>
    </row>
    <row r="2794" spans="1:10" x14ac:dyDescent="0.35">
      <c r="A2794">
        <v>1</v>
      </c>
      <c r="B2794">
        <v>1699064691</v>
      </c>
      <c r="C2794" t="s">
        <v>351</v>
      </c>
      <c r="D2794">
        <v>2019</v>
      </c>
      <c r="E2794">
        <v>1</v>
      </c>
      <c r="F2794">
        <v>1</v>
      </c>
      <c r="G2794">
        <v>1</v>
      </c>
      <c r="H2794">
        <v>2695.16</v>
      </c>
      <c r="I2794" t="str">
        <f>INDEX(T_NPI_REF[Classification],MATCH(T_PROF[[#This Row],[npi_prof_class_Cd]],T_NPI_REF[Code],0))</f>
        <v>Obstetrics &amp; Gynecology</v>
      </c>
      <c r="J2794">
        <f>INDEX(T_NPI_REF[Specialization],MATCH(T_PROF[[#This Row],[npi_prof_class_Cd]],T_NPI_REF[Code],0))</f>
        <v>0</v>
      </c>
    </row>
    <row r="2795" spans="1:10" x14ac:dyDescent="0.35">
      <c r="A2795">
        <v>0</v>
      </c>
      <c r="B2795">
        <v>1295788446</v>
      </c>
      <c r="C2795" t="s">
        <v>357</v>
      </c>
      <c r="D2795">
        <v>2019</v>
      </c>
      <c r="E2795">
        <v>1</v>
      </c>
      <c r="F2795">
        <v>1</v>
      </c>
      <c r="G2795">
        <v>1</v>
      </c>
      <c r="H2795">
        <v>729.25</v>
      </c>
      <c r="I2795" t="str">
        <f>INDEX(T_NPI_REF[Classification],MATCH(T_PROF[[#This Row],[npi_prof_class_Cd]],T_NPI_REF[Code],0))</f>
        <v>Advanced Practice Midwife</v>
      </c>
      <c r="J2795">
        <f>INDEX(T_NPI_REF[Specialization],MATCH(T_PROF[[#This Row],[npi_prof_class_Cd]],T_NPI_REF[Code],0))</f>
        <v>0</v>
      </c>
    </row>
    <row r="2796" spans="1:10" x14ac:dyDescent="0.35">
      <c r="A2796">
        <v>0</v>
      </c>
      <c r="B2796">
        <v>1255730552</v>
      </c>
      <c r="C2796" t="s">
        <v>357</v>
      </c>
      <c r="D2796">
        <v>2019</v>
      </c>
      <c r="E2796">
        <v>1</v>
      </c>
      <c r="F2796">
        <v>1</v>
      </c>
      <c r="G2796">
        <v>1</v>
      </c>
      <c r="H2796">
        <v>0</v>
      </c>
      <c r="I2796" t="str">
        <f>INDEX(T_NPI_REF[Classification],MATCH(T_PROF[[#This Row],[npi_prof_class_Cd]],T_NPI_REF[Code],0))</f>
        <v>Advanced Practice Midwife</v>
      </c>
      <c r="J2796">
        <f>INDEX(T_NPI_REF[Specialization],MATCH(T_PROF[[#This Row],[npi_prof_class_Cd]],T_NPI_REF[Code],0))</f>
        <v>0</v>
      </c>
    </row>
    <row r="2797" spans="1:10" x14ac:dyDescent="0.35">
      <c r="A2797">
        <v>0</v>
      </c>
      <c r="B2797">
        <v>1255656179</v>
      </c>
      <c r="C2797" t="s">
        <v>351</v>
      </c>
      <c r="D2797">
        <v>2019</v>
      </c>
      <c r="E2797">
        <v>1</v>
      </c>
      <c r="F2797">
        <v>1</v>
      </c>
      <c r="G2797">
        <v>1</v>
      </c>
      <c r="H2797">
        <v>1720.75</v>
      </c>
      <c r="I2797" t="str">
        <f>INDEX(T_NPI_REF[Classification],MATCH(T_PROF[[#This Row],[npi_prof_class_Cd]],T_NPI_REF[Code],0))</f>
        <v>Obstetrics &amp; Gynecology</v>
      </c>
      <c r="J2797">
        <f>INDEX(T_NPI_REF[Specialization],MATCH(T_PROF[[#This Row],[npi_prof_class_Cd]],T_NPI_REF[Code],0))</f>
        <v>0</v>
      </c>
    </row>
    <row r="2798" spans="1:10" x14ac:dyDescent="0.35">
      <c r="A2798">
        <v>1</v>
      </c>
      <c r="B2798">
        <v>1285717298</v>
      </c>
      <c r="C2798" t="s">
        <v>353</v>
      </c>
      <c r="D2798">
        <v>2020</v>
      </c>
      <c r="E2798">
        <v>9</v>
      </c>
      <c r="F2798">
        <v>9</v>
      </c>
      <c r="G2798">
        <v>9</v>
      </c>
      <c r="H2798">
        <v>12905.63</v>
      </c>
      <c r="I2798" t="str">
        <f>INDEX(T_NPI_REF[Classification],MATCH(T_PROF[[#This Row],[npi_prof_class_Cd]],T_NPI_REF[Code],0))</f>
        <v>General Acute Care Hospital</v>
      </c>
      <c r="J2798">
        <f>INDEX(T_NPI_REF[Specialization],MATCH(T_PROF[[#This Row],[npi_prof_class_Cd]],T_NPI_REF[Code],0))</f>
        <v>0</v>
      </c>
    </row>
    <row r="2799" spans="1:10" x14ac:dyDescent="0.35">
      <c r="A2799">
        <v>0</v>
      </c>
      <c r="B2799">
        <v>1730445131</v>
      </c>
      <c r="C2799" t="s">
        <v>351</v>
      </c>
      <c r="D2799">
        <v>2020</v>
      </c>
      <c r="E2799">
        <v>1</v>
      </c>
      <c r="F2799">
        <v>1</v>
      </c>
      <c r="G2799">
        <v>1</v>
      </c>
      <c r="H2799">
        <v>1720.75</v>
      </c>
      <c r="I2799" t="str">
        <f>INDEX(T_NPI_REF[Classification],MATCH(T_PROF[[#This Row],[npi_prof_class_Cd]],T_NPI_REF[Code],0))</f>
        <v>Obstetrics &amp; Gynecology</v>
      </c>
      <c r="J2799">
        <f>INDEX(T_NPI_REF[Specialization],MATCH(T_PROF[[#This Row],[npi_prof_class_Cd]],T_NPI_REF[Code],0))</f>
        <v>0</v>
      </c>
    </row>
    <row r="2800" spans="1:10" x14ac:dyDescent="0.35">
      <c r="A2800">
        <v>1</v>
      </c>
      <c r="B2800">
        <v>1801102165</v>
      </c>
      <c r="C2800" t="s">
        <v>352</v>
      </c>
      <c r="D2800">
        <v>2021</v>
      </c>
      <c r="E2800">
        <v>3</v>
      </c>
      <c r="F2800">
        <v>3</v>
      </c>
      <c r="G2800">
        <v>3</v>
      </c>
      <c r="H2800">
        <v>5162.0200000000004</v>
      </c>
      <c r="I2800" t="str">
        <f>INDEX(T_NPI_REF[Classification],MATCH(T_PROF[[#This Row],[npi_prof_class_Cd]],T_NPI_REF[Code],0))</f>
        <v>Specialist</v>
      </c>
      <c r="J2800">
        <f>INDEX(T_NPI_REF[Specialization],MATCH(T_PROF[[#This Row],[npi_prof_class_Cd]],T_NPI_REF[Code],0))</f>
        <v>0</v>
      </c>
    </row>
    <row r="2801" spans="1:10" x14ac:dyDescent="0.35">
      <c r="A2801">
        <v>0</v>
      </c>
      <c r="B2801">
        <v>1225201957</v>
      </c>
      <c r="C2801" t="s">
        <v>351</v>
      </c>
      <c r="D2801">
        <v>2021</v>
      </c>
      <c r="E2801">
        <v>1</v>
      </c>
      <c r="F2801">
        <v>1</v>
      </c>
      <c r="G2801">
        <v>1</v>
      </c>
      <c r="H2801">
        <v>0</v>
      </c>
      <c r="I2801" t="str">
        <f>INDEX(T_NPI_REF[Classification],MATCH(T_PROF[[#This Row],[npi_prof_class_Cd]],T_NPI_REF[Code],0))</f>
        <v>Obstetrics &amp; Gynecology</v>
      </c>
      <c r="J2801">
        <f>INDEX(T_NPI_REF[Specialization],MATCH(T_PROF[[#This Row],[npi_prof_class_Cd]],T_NPI_REF[Code],0))</f>
        <v>0</v>
      </c>
    </row>
    <row r="2802" spans="1:10" x14ac:dyDescent="0.35">
      <c r="A2802">
        <v>0</v>
      </c>
      <c r="B2802">
        <v>1215001375</v>
      </c>
      <c r="C2802" t="s">
        <v>351</v>
      </c>
      <c r="D2802">
        <v>2019</v>
      </c>
      <c r="E2802">
        <v>2</v>
      </c>
      <c r="F2802">
        <v>2</v>
      </c>
      <c r="G2802">
        <v>2</v>
      </c>
      <c r="H2802">
        <v>3441.5</v>
      </c>
      <c r="I2802" t="str">
        <f>INDEX(T_NPI_REF[Classification],MATCH(T_PROF[[#This Row],[npi_prof_class_Cd]],T_NPI_REF[Code],0))</f>
        <v>Obstetrics &amp; Gynecology</v>
      </c>
      <c r="J2802">
        <f>INDEX(T_NPI_REF[Specialization],MATCH(T_PROF[[#This Row],[npi_prof_class_Cd]],T_NPI_REF[Code],0))</f>
        <v>0</v>
      </c>
    </row>
    <row r="2803" spans="1:10" x14ac:dyDescent="0.35">
      <c r="A2803">
        <v>1</v>
      </c>
      <c r="B2803">
        <v>1962578757</v>
      </c>
      <c r="C2803" t="s">
        <v>351</v>
      </c>
      <c r="D2803">
        <v>2020</v>
      </c>
      <c r="E2803">
        <v>1</v>
      </c>
      <c r="F2803">
        <v>1</v>
      </c>
      <c r="G2803">
        <v>1</v>
      </c>
      <c r="H2803">
        <v>2853.81</v>
      </c>
      <c r="I2803" t="str">
        <f>INDEX(T_NPI_REF[Classification],MATCH(T_PROF[[#This Row],[npi_prof_class_Cd]],T_NPI_REF[Code],0))</f>
        <v>Obstetrics &amp; Gynecology</v>
      </c>
      <c r="J2803">
        <f>INDEX(T_NPI_REF[Specialization],MATCH(T_PROF[[#This Row],[npi_prof_class_Cd]],T_NPI_REF[Code],0))</f>
        <v>0</v>
      </c>
    </row>
    <row r="2804" spans="1:10" x14ac:dyDescent="0.35">
      <c r="A2804">
        <v>0</v>
      </c>
      <c r="B2804">
        <v>1386664001</v>
      </c>
      <c r="C2804" t="s">
        <v>357</v>
      </c>
      <c r="D2804">
        <v>2021</v>
      </c>
      <c r="E2804">
        <v>1</v>
      </c>
      <c r="F2804">
        <v>1</v>
      </c>
      <c r="G2804">
        <v>1</v>
      </c>
      <c r="H2804">
        <v>1462.64</v>
      </c>
      <c r="I2804" t="str">
        <f>INDEX(T_NPI_REF[Classification],MATCH(T_PROF[[#This Row],[npi_prof_class_Cd]],T_NPI_REF[Code],0))</f>
        <v>Advanced Practice Midwife</v>
      </c>
      <c r="J2804">
        <f>INDEX(T_NPI_REF[Specialization],MATCH(T_PROF[[#This Row],[npi_prof_class_Cd]],T_NPI_REF[Code],0))</f>
        <v>0</v>
      </c>
    </row>
    <row r="2805" spans="1:10" x14ac:dyDescent="0.35">
      <c r="A2805">
        <v>0</v>
      </c>
      <c r="B2805">
        <v>1164771374</v>
      </c>
      <c r="C2805" t="s">
        <v>361</v>
      </c>
      <c r="D2805">
        <v>2021</v>
      </c>
      <c r="E2805">
        <v>1</v>
      </c>
      <c r="F2805">
        <v>1</v>
      </c>
      <c r="G2805">
        <v>1</v>
      </c>
      <c r="H2805">
        <v>1720.75</v>
      </c>
      <c r="I2805" t="str">
        <f>INDEX(T_NPI_REF[Classification],MATCH(T_PROF[[#This Row],[npi_prof_class_Cd]],T_NPI_REF[Code],0))</f>
        <v>Family Medicine</v>
      </c>
      <c r="J2805">
        <f>INDEX(T_NPI_REF[Specialization],MATCH(T_PROF[[#This Row],[npi_prof_class_Cd]],T_NPI_REF[Code],0))</f>
        <v>0</v>
      </c>
    </row>
    <row r="2806" spans="1:10" x14ac:dyDescent="0.35">
      <c r="A2806">
        <v>0</v>
      </c>
      <c r="B2806">
        <v>1285677641</v>
      </c>
      <c r="C2806" t="s">
        <v>351</v>
      </c>
      <c r="D2806">
        <v>2020</v>
      </c>
      <c r="E2806">
        <v>3</v>
      </c>
      <c r="F2806">
        <v>3</v>
      </c>
      <c r="G2806">
        <v>3</v>
      </c>
      <c r="H2806">
        <v>1720.75</v>
      </c>
      <c r="I2806" t="str">
        <f>INDEX(T_NPI_REF[Classification],MATCH(T_PROF[[#This Row],[npi_prof_class_Cd]],T_NPI_REF[Code],0))</f>
        <v>Obstetrics &amp; Gynecology</v>
      </c>
      <c r="J2806">
        <f>INDEX(T_NPI_REF[Specialization],MATCH(T_PROF[[#This Row],[npi_prof_class_Cd]],T_NPI_REF[Code],0))</f>
        <v>0</v>
      </c>
    </row>
    <row r="2807" spans="1:10" x14ac:dyDescent="0.35">
      <c r="A2807">
        <v>1</v>
      </c>
      <c r="B2807">
        <v>1770715526</v>
      </c>
      <c r="C2807" t="s">
        <v>398</v>
      </c>
      <c r="D2807">
        <v>2019</v>
      </c>
      <c r="E2807">
        <v>2</v>
      </c>
      <c r="F2807">
        <v>2</v>
      </c>
      <c r="G2807">
        <v>2</v>
      </c>
      <c r="H2807">
        <v>4851.28</v>
      </c>
      <c r="I2807" t="str">
        <f>INDEX(T_NPI_REF[Classification],MATCH(T_PROF[[#This Row],[npi_prof_class_Cd]],T_NPI_REF[Code],0))</f>
        <v>Clinic/Center</v>
      </c>
      <c r="J2807" t="str">
        <f>INDEX(T_NPI_REF[Specialization],MATCH(T_PROF[[#This Row],[npi_prof_class_Cd]],T_NPI_REF[Code],0))</f>
        <v>Health Service</v>
      </c>
    </row>
    <row r="2808" spans="1:10" x14ac:dyDescent="0.35">
      <c r="A2808">
        <v>1</v>
      </c>
      <c r="B2808">
        <v>1154407013</v>
      </c>
      <c r="C2808" t="s">
        <v>351</v>
      </c>
      <c r="D2808">
        <v>2019</v>
      </c>
      <c r="E2808">
        <v>59</v>
      </c>
      <c r="F2808">
        <v>59</v>
      </c>
      <c r="G2808">
        <v>59</v>
      </c>
      <c r="H2808">
        <v>117283.47</v>
      </c>
      <c r="I2808" t="str">
        <f>INDEX(T_NPI_REF[Classification],MATCH(T_PROF[[#This Row],[npi_prof_class_Cd]],T_NPI_REF[Code],0))</f>
        <v>Obstetrics &amp; Gynecology</v>
      </c>
      <c r="J2808">
        <f>INDEX(T_NPI_REF[Specialization],MATCH(T_PROF[[#This Row],[npi_prof_class_Cd]],T_NPI_REF[Code],0))</f>
        <v>0</v>
      </c>
    </row>
    <row r="2809" spans="1:10" x14ac:dyDescent="0.35">
      <c r="A2809">
        <v>1</v>
      </c>
      <c r="B2809">
        <v>1568735660</v>
      </c>
      <c r="C2809" t="s">
        <v>362</v>
      </c>
      <c r="D2809">
        <v>2021</v>
      </c>
      <c r="E2809">
        <v>12</v>
      </c>
      <c r="F2809">
        <v>12</v>
      </c>
      <c r="G2809">
        <v>12</v>
      </c>
      <c r="H2809">
        <v>27743.16</v>
      </c>
      <c r="I2809" t="str">
        <f>INDEX(T_NPI_REF[Classification],MATCH(T_PROF[[#This Row],[npi_prof_class_Cd]],T_NPI_REF[Code],0))</f>
        <v>General Practice</v>
      </c>
      <c r="J2809">
        <f>INDEX(T_NPI_REF[Specialization],MATCH(T_PROF[[#This Row],[npi_prof_class_Cd]],T_NPI_REF[Code],0))</f>
        <v>0</v>
      </c>
    </row>
    <row r="2810" spans="1:10" x14ac:dyDescent="0.35">
      <c r="A2810">
        <v>0</v>
      </c>
      <c r="B2810">
        <v>1205240595</v>
      </c>
      <c r="C2810" t="s">
        <v>351</v>
      </c>
      <c r="D2810">
        <v>2020</v>
      </c>
      <c r="E2810">
        <v>1</v>
      </c>
      <c r="F2810">
        <v>1</v>
      </c>
      <c r="G2810">
        <v>1</v>
      </c>
      <c r="H2810">
        <v>1720.75</v>
      </c>
      <c r="I2810" t="str">
        <f>INDEX(T_NPI_REF[Classification],MATCH(T_PROF[[#This Row],[npi_prof_class_Cd]],T_NPI_REF[Code],0))</f>
        <v>Obstetrics &amp; Gynecology</v>
      </c>
      <c r="J2810">
        <f>INDEX(T_NPI_REF[Specialization],MATCH(T_PROF[[#This Row],[npi_prof_class_Cd]],T_NPI_REF[Code],0))</f>
        <v>0</v>
      </c>
    </row>
    <row r="2811" spans="1:10" x14ac:dyDescent="0.35">
      <c r="A2811">
        <v>1</v>
      </c>
      <c r="B2811">
        <v>1003829490</v>
      </c>
      <c r="C2811" t="s">
        <v>351</v>
      </c>
      <c r="D2811">
        <v>2021</v>
      </c>
      <c r="E2811">
        <v>63</v>
      </c>
      <c r="F2811">
        <v>63</v>
      </c>
      <c r="G2811">
        <v>63</v>
      </c>
      <c r="H2811">
        <v>189400</v>
      </c>
      <c r="I2811" t="str">
        <f>INDEX(T_NPI_REF[Classification],MATCH(T_PROF[[#This Row],[npi_prof_class_Cd]],T_NPI_REF[Code],0))</f>
        <v>Obstetrics &amp; Gynecology</v>
      </c>
      <c r="J2811">
        <f>INDEX(T_NPI_REF[Specialization],MATCH(T_PROF[[#This Row],[npi_prof_class_Cd]],T_NPI_REF[Code],0))</f>
        <v>0</v>
      </c>
    </row>
    <row r="2812" spans="1:10" x14ac:dyDescent="0.35">
      <c r="A2812">
        <v>1</v>
      </c>
      <c r="B2812">
        <v>1679768220</v>
      </c>
      <c r="C2812" t="s">
        <v>351</v>
      </c>
      <c r="D2812">
        <v>2019</v>
      </c>
      <c r="E2812">
        <v>28</v>
      </c>
      <c r="F2812">
        <v>28</v>
      </c>
      <c r="G2812">
        <v>28</v>
      </c>
      <c r="H2812">
        <v>56876.7</v>
      </c>
      <c r="I2812" t="str">
        <f>INDEX(T_NPI_REF[Classification],MATCH(T_PROF[[#This Row],[npi_prof_class_Cd]],T_NPI_REF[Code],0))</f>
        <v>Obstetrics &amp; Gynecology</v>
      </c>
      <c r="J2812">
        <f>INDEX(T_NPI_REF[Specialization],MATCH(T_PROF[[#This Row],[npi_prof_class_Cd]],T_NPI_REF[Code],0))</f>
        <v>0</v>
      </c>
    </row>
    <row r="2813" spans="1:10" x14ac:dyDescent="0.35">
      <c r="A2813">
        <v>0</v>
      </c>
      <c r="B2813">
        <v>1386896025</v>
      </c>
      <c r="C2813" t="s">
        <v>351</v>
      </c>
      <c r="D2813">
        <v>2019</v>
      </c>
      <c r="E2813">
        <v>2</v>
      </c>
      <c r="F2813">
        <v>2</v>
      </c>
      <c r="G2813">
        <v>2</v>
      </c>
      <c r="H2813">
        <v>674.21</v>
      </c>
      <c r="I2813" t="str">
        <f>INDEX(T_NPI_REF[Classification],MATCH(T_PROF[[#This Row],[npi_prof_class_Cd]],T_NPI_REF[Code],0))</f>
        <v>Obstetrics &amp; Gynecology</v>
      </c>
      <c r="J2813">
        <f>INDEX(T_NPI_REF[Specialization],MATCH(T_PROF[[#This Row],[npi_prof_class_Cd]],T_NPI_REF[Code],0))</f>
        <v>0</v>
      </c>
    </row>
    <row r="2814" spans="1:10" x14ac:dyDescent="0.35">
      <c r="A2814">
        <v>1</v>
      </c>
      <c r="B2814">
        <v>1376600304</v>
      </c>
      <c r="C2814" t="s">
        <v>362</v>
      </c>
      <c r="D2814">
        <v>2021</v>
      </c>
      <c r="E2814">
        <v>12</v>
      </c>
      <c r="F2814">
        <v>12</v>
      </c>
      <c r="G2814">
        <v>12</v>
      </c>
      <c r="H2814">
        <v>32923.480000000003</v>
      </c>
      <c r="I2814" t="str">
        <f>INDEX(T_NPI_REF[Classification],MATCH(T_PROF[[#This Row],[npi_prof_class_Cd]],T_NPI_REF[Code],0))</f>
        <v>General Practice</v>
      </c>
      <c r="J2814">
        <f>INDEX(T_NPI_REF[Specialization],MATCH(T_PROF[[#This Row],[npi_prof_class_Cd]],T_NPI_REF[Code],0))</f>
        <v>0</v>
      </c>
    </row>
    <row r="2815" spans="1:10" x14ac:dyDescent="0.35">
      <c r="A2815">
        <v>0</v>
      </c>
      <c r="B2815">
        <v>1902291511</v>
      </c>
      <c r="C2815" t="s">
        <v>372</v>
      </c>
      <c r="D2815">
        <v>2020</v>
      </c>
      <c r="E2815">
        <v>1</v>
      </c>
      <c r="F2815">
        <v>1</v>
      </c>
      <c r="G2815">
        <v>1</v>
      </c>
      <c r="H2815">
        <v>1720.75</v>
      </c>
      <c r="I2815" t="str">
        <f>INDEX(T_NPI_REF[Classification],MATCH(T_PROF[[#This Row],[npi_prof_class_Cd]],T_NPI_REF[Code],0))</f>
        <v>Student in an Organized Health Care Education/Training Program</v>
      </c>
      <c r="J2815">
        <f>INDEX(T_NPI_REF[Specialization],MATCH(T_PROF[[#This Row],[npi_prof_class_Cd]],T_NPI_REF[Code],0))</f>
        <v>0</v>
      </c>
    </row>
    <row r="2816" spans="1:10" x14ac:dyDescent="0.35">
      <c r="A2816">
        <v>1</v>
      </c>
      <c r="B2816">
        <v>1376577247</v>
      </c>
      <c r="C2816" t="s">
        <v>353</v>
      </c>
      <c r="D2816">
        <v>2021</v>
      </c>
      <c r="E2816">
        <v>1</v>
      </c>
      <c r="F2816">
        <v>1</v>
      </c>
      <c r="G2816">
        <v>1</v>
      </c>
      <c r="H2816">
        <v>1850.88</v>
      </c>
      <c r="I2816" t="str">
        <f>INDEX(T_NPI_REF[Classification],MATCH(T_PROF[[#This Row],[npi_prof_class_Cd]],T_NPI_REF[Code],0))</f>
        <v>General Acute Care Hospital</v>
      </c>
      <c r="J2816">
        <f>INDEX(T_NPI_REF[Specialization],MATCH(T_PROF[[#This Row],[npi_prof_class_Cd]],T_NPI_REF[Code],0))</f>
        <v>0</v>
      </c>
    </row>
    <row r="2817" spans="1:10" x14ac:dyDescent="0.35">
      <c r="A2817">
        <v>1</v>
      </c>
      <c r="B2817">
        <v>1023530532</v>
      </c>
      <c r="C2817" t="s">
        <v>378</v>
      </c>
      <c r="D2817">
        <v>2019</v>
      </c>
      <c r="E2817">
        <v>13</v>
      </c>
      <c r="F2817">
        <v>13</v>
      </c>
      <c r="G2817">
        <v>13</v>
      </c>
      <c r="H2817">
        <v>32307.86</v>
      </c>
      <c r="I2817" t="str">
        <f>INDEX(T_NPI_REF[Classification],MATCH(T_PROF[[#This Row],[npi_prof_class_Cd]],T_NPI_REF[Code],0))</f>
        <v>Psychologist</v>
      </c>
      <c r="J2817">
        <f>INDEX(T_NPI_REF[Specialization],MATCH(T_PROF[[#This Row],[npi_prof_class_Cd]],T_NPI_REF[Code],0))</f>
        <v>0</v>
      </c>
    </row>
    <row r="2818" spans="1:10" x14ac:dyDescent="0.35">
      <c r="A2818">
        <v>1</v>
      </c>
      <c r="B2818">
        <v>1790727543</v>
      </c>
      <c r="C2818" t="s">
        <v>353</v>
      </c>
      <c r="D2818">
        <v>2021</v>
      </c>
      <c r="E2818">
        <v>47</v>
      </c>
      <c r="F2818">
        <v>47</v>
      </c>
      <c r="G2818">
        <v>47</v>
      </c>
      <c r="H2818">
        <v>76745.490000000005</v>
      </c>
      <c r="I2818" t="str">
        <f>INDEX(T_NPI_REF[Classification],MATCH(T_PROF[[#This Row],[npi_prof_class_Cd]],T_NPI_REF[Code],0))</f>
        <v>General Acute Care Hospital</v>
      </c>
      <c r="J2818">
        <f>INDEX(T_NPI_REF[Specialization],MATCH(T_PROF[[#This Row],[npi_prof_class_Cd]],T_NPI_REF[Code],0))</f>
        <v>0</v>
      </c>
    </row>
    <row r="2819" spans="1:10" x14ac:dyDescent="0.35">
      <c r="A2819">
        <v>0</v>
      </c>
      <c r="B2819">
        <v>1447601760</v>
      </c>
      <c r="C2819" t="s">
        <v>351</v>
      </c>
      <c r="D2819">
        <v>2021</v>
      </c>
      <c r="E2819">
        <v>1</v>
      </c>
      <c r="F2819">
        <v>1</v>
      </c>
      <c r="G2819">
        <v>1</v>
      </c>
      <c r="H2819">
        <v>430.19</v>
      </c>
      <c r="I2819" t="str">
        <f>INDEX(T_NPI_REF[Classification],MATCH(T_PROF[[#This Row],[npi_prof_class_Cd]],T_NPI_REF[Code],0))</f>
        <v>Obstetrics &amp; Gynecology</v>
      </c>
      <c r="J2819">
        <f>INDEX(T_NPI_REF[Specialization],MATCH(T_PROF[[#This Row],[npi_prof_class_Cd]],T_NPI_REF[Code],0))</f>
        <v>0</v>
      </c>
    </row>
    <row r="2820" spans="1:10" x14ac:dyDescent="0.35">
      <c r="A2820">
        <v>0</v>
      </c>
      <c r="B2820">
        <v>1306888557</v>
      </c>
      <c r="C2820" t="s">
        <v>351</v>
      </c>
      <c r="D2820">
        <v>2021</v>
      </c>
      <c r="E2820">
        <v>1</v>
      </c>
      <c r="F2820">
        <v>1</v>
      </c>
      <c r="G2820">
        <v>1</v>
      </c>
      <c r="H2820">
        <v>1720.75</v>
      </c>
      <c r="I2820" t="str">
        <f>INDEX(T_NPI_REF[Classification],MATCH(T_PROF[[#This Row],[npi_prof_class_Cd]],T_NPI_REF[Code],0))</f>
        <v>Obstetrics &amp; Gynecology</v>
      </c>
      <c r="J2820">
        <f>INDEX(T_NPI_REF[Specialization],MATCH(T_PROF[[#This Row],[npi_prof_class_Cd]],T_NPI_REF[Code],0))</f>
        <v>0</v>
      </c>
    </row>
    <row r="2821" spans="1:10" x14ac:dyDescent="0.35">
      <c r="A2821">
        <v>1</v>
      </c>
      <c r="B2821">
        <v>1275596280</v>
      </c>
      <c r="C2821" t="s">
        <v>366</v>
      </c>
      <c r="D2821">
        <v>2020</v>
      </c>
      <c r="E2821">
        <v>123</v>
      </c>
      <c r="F2821">
        <v>123</v>
      </c>
      <c r="G2821">
        <v>116</v>
      </c>
      <c r="H2821">
        <v>279922.68</v>
      </c>
      <c r="I2821" t="str">
        <f>INDEX(T_NPI_REF[Classification],MATCH(T_PROF[[#This Row],[npi_prof_class_Cd]],T_NPI_REF[Code],0))</f>
        <v>Internal Medicine</v>
      </c>
      <c r="J2821">
        <f>INDEX(T_NPI_REF[Specialization],MATCH(T_PROF[[#This Row],[npi_prof_class_Cd]],T_NPI_REF[Code],0))</f>
        <v>0</v>
      </c>
    </row>
    <row r="2822" spans="1:10" x14ac:dyDescent="0.35">
      <c r="A2822">
        <v>0</v>
      </c>
      <c r="B2822">
        <v>1205219813</v>
      </c>
      <c r="C2822" t="s">
        <v>351</v>
      </c>
      <c r="D2822">
        <v>2021</v>
      </c>
      <c r="E2822">
        <v>2</v>
      </c>
      <c r="F2822">
        <v>2</v>
      </c>
      <c r="G2822">
        <v>2</v>
      </c>
      <c r="H2822">
        <v>3441.5</v>
      </c>
      <c r="I2822" t="str">
        <f>INDEX(T_NPI_REF[Classification],MATCH(T_PROF[[#This Row],[npi_prof_class_Cd]],T_NPI_REF[Code],0))</f>
        <v>Obstetrics &amp; Gynecology</v>
      </c>
      <c r="J2822">
        <f>INDEX(T_NPI_REF[Specialization],MATCH(T_PROF[[#This Row],[npi_prof_class_Cd]],T_NPI_REF[Code],0))</f>
        <v>0</v>
      </c>
    </row>
    <row r="2823" spans="1:10" x14ac:dyDescent="0.35">
      <c r="A2823">
        <v>1</v>
      </c>
      <c r="B2823">
        <v>1043361256</v>
      </c>
      <c r="C2823" t="s">
        <v>351</v>
      </c>
      <c r="D2823">
        <v>2019</v>
      </c>
      <c r="E2823">
        <v>3</v>
      </c>
      <c r="F2823">
        <v>3</v>
      </c>
      <c r="G2823">
        <v>3</v>
      </c>
      <c r="H2823">
        <v>6181.44</v>
      </c>
      <c r="I2823" t="str">
        <f>INDEX(T_NPI_REF[Classification],MATCH(T_PROF[[#This Row],[npi_prof_class_Cd]],T_NPI_REF[Code],0))</f>
        <v>Obstetrics &amp; Gynecology</v>
      </c>
      <c r="J2823">
        <f>INDEX(T_NPI_REF[Specialization],MATCH(T_PROF[[#This Row],[npi_prof_class_Cd]],T_NPI_REF[Code],0))</f>
        <v>0</v>
      </c>
    </row>
    <row r="2824" spans="1:10" x14ac:dyDescent="0.35">
      <c r="A2824">
        <v>0</v>
      </c>
      <c r="B2824">
        <v>1891088134</v>
      </c>
      <c r="C2824" t="s">
        <v>357</v>
      </c>
      <c r="D2824">
        <v>2021</v>
      </c>
      <c r="E2824">
        <v>1</v>
      </c>
      <c r="F2824">
        <v>1</v>
      </c>
      <c r="G2824">
        <v>1</v>
      </c>
      <c r="H2824">
        <v>1462.64</v>
      </c>
      <c r="I2824" t="str">
        <f>INDEX(T_NPI_REF[Classification],MATCH(T_PROF[[#This Row],[npi_prof_class_Cd]],T_NPI_REF[Code],0))</f>
        <v>Advanced Practice Midwife</v>
      </c>
      <c r="J2824">
        <f>INDEX(T_NPI_REF[Specialization],MATCH(T_PROF[[#This Row],[npi_prof_class_Cd]],T_NPI_REF[Code],0))</f>
        <v>0</v>
      </c>
    </row>
    <row r="2825" spans="1:10" x14ac:dyDescent="0.35">
      <c r="A2825">
        <v>0</v>
      </c>
      <c r="B2825">
        <v>1992194013</v>
      </c>
      <c r="C2825" t="s">
        <v>357</v>
      </c>
      <c r="D2825">
        <v>2019</v>
      </c>
      <c r="E2825">
        <v>1</v>
      </c>
      <c r="F2825">
        <v>1</v>
      </c>
      <c r="G2825">
        <v>1</v>
      </c>
      <c r="H2825">
        <v>448.26</v>
      </c>
      <c r="I2825" t="str">
        <f>INDEX(T_NPI_REF[Classification],MATCH(T_PROF[[#This Row],[npi_prof_class_Cd]],T_NPI_REF[Code],0))</f>
        <v>Advanced Practice Midwife</v>
      </c>
      <c r="J2825">
        <f>INDEX(T_NPI_REF[Specialization],MATCH(T_PROF[[#This Row],[npi_prof_class_Cd]],T_NPI_REF[Code],0))</f>
        <v>0</v>
      </c>
    </row>
    <row r="2826" spans="1:10" x14ac:dyDescent="0.35">
      <c r="A2826">
        <v>0</v>
      </c>
      <c r="B2826">
        <v>1972960979</v>
      </c>
      <c r="C2826" t="s">
        <v>357</v>
      </c>
      <c r="D2826">
        <v>2019</v>
      </c>
      <c r="E2826">
        <v>1</v>
      </c>
      <c r="F2826">
        <v>1</v>
      </c>
      <c r="G2826">
        <v>1</v>
      </c>
      <c r="H2826">
        <v>1462.64</v>
      </c>
      <c r="I2826" t="str">
        <f>INDEX(T_NPI_REF[Classification],MATCH(T_PROF[[#This Row],[npi_prof_class_Cd]],T_NPI_REF[Code],0))</f>
        <v>Advanced Practice Midwife</v>
      </c>
      <c r="J2826">
        <f>INDEX(T_NPI_REF[Specialization],MATCH(T_PROF[[#This Row],[npi_prof_class_Cd]],T_NPI_REF[Code],0))</f>
        <v>0</v>
      </c>
    </row>
    <row r="2827" spans="1:10" x14ac:dyDescent="0.35">
      <c r="A2827">
        <v>1</v>
      </c>
      <c r="B2827">
        <v>1104030626</v>
      </c>
      <c r="C2827" t="s">
        <v>352</v>
      </c>
      <c r="D2827">
        <v>2019</v>
      </c>
      <c r="E2827">
        <v>1</v>
      </c>
      <c r="F2827">
        <v>1</v>
      </c>
      <c r="G2827">
        <v>1</v>
      </c>
      <c r="H2827">
        <v>2022.35</v>
      </c>
      <c r="I2827" t="str">
        <f>INDEX(T_NPI_REF[Classification],MATCH(T_PROF[[#This Row],[npi_prof_class_Cd]],T_NPI_REF[Code],0))</f>
        <v>Specialist</v>
      </c>
      <c r="J2827">
        <f>INDEX(T_NPI_REF[Specialization],MATCH(T_PROF[[#This Row],[npi_prof_class_Cd]],T_NPI_REF[Code],0))</f>
        <v>0</v>
      </c>
    </row>
    <row r="2828" spans="1:10" x14ac:dyDescent="0.35">
      <c r="A2828">
        <v>0</v>
      </c>
      <c r="B2828">
        <v>1134400443</v>
      </c>
      <c r="C2828" t="s">
        <v>367</v>
      </c>
      <c r="D2828">
        <v>2021</v>
      </c>
      <c r="E2828">
        <v>3</v>
      </c>
      <c r="F2828">
        <v>3</v>
      </c>
      <c r="G2828">
        <v>3</v>
      </c>
      <c r="H2828">
        <v>1254.98</v>
      </c>
      <c r="I2828" t="str">
        <f>INDEX(T_NPI_REF[Classification],MATCH(T_PROF[[#This Row],[npi_prof_class_Cd]],T_NPI_REF[Code],0))</f>
        <v>Midwife</v>
      </c>
      <c r="J2828">
        <f>INDEX(T_NPI_REF[Specialization],MATCH(T_PROF[[#This Row],[npi_prof_class_Cd]],T_NPI_REF[Code],0))</f>
        <v>0</v>
      </c>
    </row>
    <row r="2829" spans="1:10" x14ac:dyDescent="0.35">
      <c r="A2829">
        <v>0</v>
      </c>
      <c r="B2829">
        <v>1669866091</v>
      </c>
      <c r="C2829" t="s">
        <v>367</v>
      </c>
      <c r="D2829">
        <v>2021</v>
      </c>
      <c r="E2829">
        <v>3</v>
      </c>
      <c r="F2829">
        <v>3</v>
      </c>
      <c r="G2829">
        <v>3</v>
      </c>
      <c r="H2829">
        <v>1744.84</v>
      </c>
      <c r="I2829" t="str">
        <f>INDEX(T_NPI_REF[Classification],MATCH(T_PROF[[#This Row],[npi_prof_class_Cd]],T_NPI_REF[Code],0))</f>
        <v>Midwife</v>
      </c>
      <c r="J2829">
        <f>INDEX(T_NPI_REF[Specialization],MATCH(T_PROF[[#This Row],[npi_prof_class_Cd]],T_NPI_REF[Code],0))</f>
        <v>0</v>
      </c>
    </row>
    <row r="2830" spans="1:10" x14ac:dyDescent="0.35">
      <c r="A2830">
        <v>1</v>
      </c>
      <c r="B2830">
        <v>1467497305</v>
      </c>
      <c r="C2830" t="s">
        <v>352</v>
      </c>
      <c r="D2830">
        <v>2020</v>
      </c>
      <c r="E2830">
        <v>101</v>
      </c>
      <c r="F2830">
        <v>101</v>
      </c>
      <c r="G2830">
        <v>101</v>
      </c>
      <c r="H2830">
        <v>206211.57</v>
      </c>
      <c r="I2830" t="str">
        <f>INDEX(T_NPI_REF[Classification],MATCH(T_PROF[[#This Row],[npi_prof_class_Cd]],T_NPI_REF[Code],0))</f>
        <v>Specialist</v>
      </c>
      <c r="J2830">
        <f>INDEX(T_NPI_REF[Specialization],MATCH(T_PROF[[#This Row],[npi_prof_class_Cd]],T_NPI_REF[Code],0))</f>
        <v>0</v>
      </c>
    </row>
    <row r="2831" spans="1:10" x14ac:dyDescent="0.35">
      <c r="A2831">
        <v>0</v>
      </c>
      <c r="B2831">
        <v>1811332927</v>
      </c>
      <c r="C2831" t="s">
        <v>351</v>
      </c>
      <c r="D2831">
        <v>2019</v>
      </c>
      <c r="E2831">
        <v>3</v>
      </c>
      <c r="F2831">
        <v>3</v>
      </c>
      <c r="G2831">
        <v>3</v>
      </c>
      <c r="H2831">
        <v>3678.03</v>
      </c>
      <c r="I2831" t="str">
        <f>INDEX(T_NPI_REF[Classification],MATCH(T_PROF[[#This Row],[npi_prof_class_Cd]],T_NPI_REF[Code],0))</f>
        <v>Obstetrics &amp; Gynecology</v>
      </c>
      <c r="J2831">
        <f>INDEX(T_NPI_REF[Specialization],MATCH(T_PROF[[#This Row],[npi_prof_class_Cd]],T_NPI_REF[Code],0))</f>
        <v>0</v>
      </c>
    </row>
    <row r="2832" spans="1:10" x14ac:dyDescent="0.35">
      <c r="A2832">
        <v>1</v>
      </c>
      <c r="B2832">
        <v>1770625600</v>
      </c>
      <c r="C2832" t="s">
        <v>351</v>
      </c>
      <c r="D2832">
        <v>2019</v>
      </c>
      <c r="E2832">
        <v>53</v>
      </c>
      <c r="F2832">
        <v>53</v>
      </c>
      <c r="G2832">
        <v>53</v>
      </c>
      <c r="H2832">
        <v>86913.78</v>
      </c>
      <c r="I2832" t="str">
        <f>INDEX(T_NPI_REF[Classification],MATCH(T_PROF[[#This Row],[npi_prof_class_Cd]],T_NPI_REF[Code],0))</f>
        <v>Obstetrics &amp; Gynecology</v>
      </c>
      <c r="J2832">
        <f>INDEX(T_NPI_REF[Specialization],MATCH(T_PROF[[#This Row],[npi_prof_class_Cd]],T_NPI_REF[Code],0))</f>
        <v>0</v>
      </c>
    </row>
    <row r="2833" spans="1:10" x14ac:dyDescent="0.35">
      <c r="A2833">
        <v>1</v>
      </c>
      <c r="B2833">
        <v>1730332420</v>
      </c>
      <c r="C2833" t="s">
        <v>351</v>
      </c>
      <c r="D2833">
        <v>2020</v>
      </c>
      <c r="E2833">
        <v>7</v>
      </c>
      <c r="F2833">
        <v>7</v>
      </c>
      <c r="G2833">
        <v>6</v>
      </c>
      <c r="H2833">
        <v>7749.91</v>
      </c>
      <c r="I2833" t="str">
        <f>INDEX(T_NPI_REF[Classification],MATCH(T_PROF[[#This Row],[npi_prof_class_Cd]],T_NPI_REF[Code],0))</f>
        <v>Obstetrics &amp; Gynecology</v>
      </c>
      <c r="J2833">
        <f>INDEX(T_NPI_REF[Specialization],MATCH(T_PROF[[#This Row],[npi_prof_class_Cd]],T_NPI_REF[Code],0))</f>
        <v>0</v>
      </c>
    </row>
    <row r="2834" spans="1:10" x14ac:dyDescent="0.35">
      <c r="A2834">
        <v>1</v>
      </c>
      <c r="B2834">
        <v>1073631644</v>
      </c>
      <c r="C2834" t="s">
        <v>393</v>
      </c>
      <c r="D2834">
        <v>2020</v>
      </c>
      <c r="E2834">
        <v>30</v>
      </c>
      <c r="F2834">
        <v>30</v>
      </c>
      <c r="G2834">
        <v>29</v>
      </c>
      <c r="H2834">
        <v>47401.91</v>
      </c>
      <c r="I2834" t="str">
        <f>INDEX(T_NPI_REF[Classification],MATCH(T_PROF[[#This Row],[npi_prof_class_Cd]],T_NPI_REF[Code],0))</f>
        <v>Neurological Surgery</v>
      </c>
      <c r="J2834">
        <f>INDEX(T_NPI_REF[Specialization],MATCH(T_PROF[[#This Row],[npi_prof_class_Cd]],T_NPI_REF[Code],0))</f>
        <v>0</v>
      </c>
    </row>
    <row r="2835" spans="1:10" x14ac:dyDescent="0.35">
      <c r="A2835">
        <v>0</v>
      </c>
      <c r="B2835">
        <v>1841213022</v>
      </c>
      <c r="C2835" t="s">
        <v>361</v>
      </c>
      <c r="D2835">
        <v>2021</v>
      </c>
      <c r="E2835">
        <v>1</v>
      </c>
      <c r="F2835">
        <v>1</v>
      </c>
      <c r="G2835">
        <v>1</v>
      </c>
      <c r="H2835">
        <v>0</v>
      </c>
      <c r="I2835" t="str">
        <f>INDEX(T_NPI_REF[Classification],MATCH(T_PROF[[#This Row],[npi_prof_class_Cd]],T_NPI_REF[Code],0))</f>
        <v>Family Medicine</v>
      </c>
      <c r="J2835">
        <f>INDEX(T_NPI_REF[Specialization],MATCH(T_PROF[[#This Row],[npi_prof_class_Cd]],T_NPI_REF[Code],0))</f>
        <v>0</v>
      </c>
    </row>
    <row r="2836" spans="1:10" x14ac:dyDescent="0.35">
      <c r="A2836">
        <v>1</v>
      </c>
      <c r="B2836">
        <v>1588744585</v>
      </c>
      <c r="C2836" t="s">
        <v>356</v>
      </c>
      <c r="D2836">
        <v>2019</v>
      </c>
      <c r="E2836">
        <v>5</v>
      </c>
      <c r="F2836">
        <v>5</v>
      </c>
      <c r="G2836">
        <v>5</v>
      </c>
      <c r="H2836">
        <v>10216.23</v>
      </c>
      <c r="I2836" t="str">
        <f>INDEX(T_NPI_REF[Classification],MATCH(T_PROF[[#This Row],[npi_prof_class_Cd]],T_NPI_REF[Code],0))</f>
        <v>Obstetrics &amp; Gynecology</v>
      </c>
      <c r="J2836" t="str">
        <f>INDEX(T_NPI_REF[Specialization],MATCH(T_PROF[[#This Row],[npi_prof_class_Cd]],T_NPI_REF[Code],0))</f>
        <v>Maternal &amp; Fetal Medicine</v>
      </c>
    </row>
    <row r="2837" spans="1:10" x14ac:dyDescent="0.35">
      <c r="A2837">
        <v>0</v>
      </c>
      <c r="B2837">
        <v>1861444978</v>
      </c>
      <c r="C2837" t="s">
        <v>351</v>
      </c>
      <c r="D2837">
        <v>2019</v>
      </c>
      <c r="E2837">
        <v>3</v>
      </c>
      <c r="F2837">
        <v>3</v>
      </c>
      <c r="G2837">
        <v>3</v>
      </c>
      <c r="H2837">
        <v>1810.06</v>
      </c>
      <c r="I2837" t="str">
        <f>INDEX(T_NPI_REF[Classification],MATCH(T_PROF[[#This Row],[npi_prof_class_Cd]],T_NPI_REF[Code],0))</f>
        <v>Obstetrics &amp; Gynecology</v>
      </c>
      <c r="J2837">
        <f>INDEX(T_NPI_REF[Specialization],MATCH(T_PROF[[#This Row],[npi_prof_class_Cd]],T_NPI_REF[Code],0))</f>
        <v>0</v>
      </c>
    </row>
    <row r="2838" spans="1:10" x14ac:dyDescent="0.35">
      <c r="A2838">
        <v>0</v>
      </c>
      <c r="B2838">
        <v>1225150907</v>
      </c>
      <c r="C2838" t="s">
        <v>351</v>
      </c>
      <c r="D2838">
        <v>2019</v>
      </c>
      <c r="E2838">
        <v>1</v>
      </c>
      <c r="F2838">
        <v>1</v>
      </c>
      <c r="G2838">
        <v>1</v>
      </c>
      <c r="H2838">
        <v>452.8</v>
      </c>
      <c r="I2838" t="str">
        <f>INDEX(T_NPI_REF[Classification],MATCH(T_PROF[[#This Row],[npi_prof_class_Cd]],T_NPI_REF[Code],0))</f>
        <v>Obstetrics &amp; Gynecology</v>
      </c>
      <c r="J2838">
        <f>INDEX(T_NPI_REF[Specialization],MATCH(T_PROF[[#This Row],[npi_prof_class_Cd]],T_NPI_REF[Code],0))</f>
        <v>0</v>
      </c>
    </row>
    <row r="2839" spans="1:10" x14ac:dyDescent="0.35">
      <c r="A2839">
        <v>0</v>
      </c>
      <c r="B2839">
        <v>1063850261</v>
      </c>
      <c r="C2839" t="s">
        <v>361</v>
      </c>
      <c r="D2839">
        <v>2021</v>
      </c>
      <c r="E2839">
        <v>1</v>
      </c>
      <c r="F2839">
        <v>1</v>
      </c>
      <c r="G2839">
        <v>1</v>
      </c>
      <c r="H2839">
        <v>0</v>
      </c>
      <c r="I2839" t="str">
        <f>INDEX(T_NPI_REF[Classification],MATCH(T_PROF[[#This Row],[npi_prof_class_Cd]],T_NPI_REF[Code],0))</f>
        <v>Family Medicine</v>
      </c>
      <c r="J2839">
        <f>INDEX(T_NPI_REF[Specialization],MATCH(T_PROF[[#This Row],[npi_prof_class_Cd]],T_NPI_REF[Code],0))</f>
        <v>0</v>
      </c>
    </row>
    <row r="2840" spans="1:10" x14ac:dyDescent="0.35">
      <c r="A2840">
        <v>1</v>
      </c>
      <c r="B2840">
        <v>1205074739</v>
      </c>
      <c r="C2840" t="s">
        <v>351</v>
      </c>
      <c r="D2840">
        <v>2019</v>
      </c>
      <c r="E2840">
        <v>137</v>
      </c>
      <c r="F2840">
        <v>137</v>
      </c>
      <c r="G2840">
        <v>136</v>
      </c>
      <c r="H2840">
        <v>250605.17</v>
      </c>
      <c r="I2840" t="str">
        <f>INDEX(T_NPI_REF[Classification],MATCH(T_PROF[[#This Row],[npi_prof_class_Cd]],T_NPI_REF[Code],0))</f>
        <v>Obstetrics &amp; Gynecology</v>
      </c>
      <c r="J2840">
        <f>INDEX(T_NPI_REF[Specialization],MATCH(T_PROF[[#This Row],[npi_prof_class_Cd]],T_NPI_REF[Code],0))</f>
        <v>0</v>
      </c>
    </row>
    <row r="2841" spans="1:10" x14ac:dyDescent="0.35">
      <c r="A2841">
        <v>1</v>
      </c>
      <c r="B2841">
        <v>1659787653</v>
      </c>
      <c r="C2841" t="s">
        <v>371</v>
      </c>
      <c r="D2841">
        <v>2021</v>
      </c>
      <c r="E2841">
        <v>15</v>
      </c>
      <c r="F2841">
        <v>15</v>
      </c>
      <c r="G2841">
        <v>13</v>
      </c>
      <c r="H2841">
        <v>15571.79</v>
      </c>
      <c r="I2841" t="str">
        <f>INDEX(T_NPI_REF[Classification],MATCH(T_PROF[[#This Row],[npi_prof_class_Cd]],T_NPI_REF[Code],0))</f>
        <v>Hospitalist</v>
      </c>
      <c r="J2841">
        <f>INDEX(T_NPI_REF[Specialization],MATCH(T_PROF[[#This Row],[npi_prof_class_Cd]],T_NPI_REF[Code],0))</f>
        <v>0</v>
      </c>
    </row>
    <row r="2842" spans="1:10" x14ac:dyDescent="0.35">
      <c r="A2842">
        <v>0</v>
      </c>
      <c r="B2842">
        <v>1255521738</v>
      </c>
      <c r="C2842" t="s">
        <v>351</v>
      </c>
      <c r="D2842">
        <v>2019</v>
      </c>
      <c r="E2842">
        <v>1</v>
      </c>
      <c r="F2842">
        <v>1</v>
      </c>
      <c r="G2842">
        <v>1</v>
      </c>
      <c r="H2842">
        <v>1720.75</v>
      </c>
      <c r="I2842" t="str">
        <f>INDEX(T_NPI_REF[Classification],MATCH(T_PROF[[#This Row],[npi_prof_class_Cd]],T_NPI_REF[Code],0))</f>
        <v>Obstetrics &amp; Gynecology</v>
      </c>
      <c r="J2842">
        <f>INDEX(T_NPI_REF[Specialization],MATCH(T_PROF[[#This Row],[npi_prof_class_Cd]],T_NPI_REF[Code],0))</f>
        <v>0</v>
      </c>
    </row>
    <row r="2843" spans="1:10" x14ac:dyDescent="0.35">
      <c r="A2843">
        <v>0</v>
      </c>
      <c r="B2843">
        <v>1720492796</v>
      </c>
      <c r="C2843" t="s">
        <v>351</v>
      </c>
      <c r="D2843">
        <v>2020</v>
      </c>
      <c r="E2843">
        <v>1</v>
      </c>
      <c r="F2843">
        <v>1</v>
      </c>
      <c r="G2843">
        <v>1</v>
      </c>
      <c r="H2843">
        <v>1720.75</v>
      </c>
      <c r="I2843" t="str">
        <f>INDEX(T_NPI_REF[Classification],MATCH(T_PROF[[#This Row],[npi_prof_class_Cd]],T_NPI_REF[Code],0))</f>
        <v>Obstetrics &amp; Gynecology</v>
      </c>
      <c r="J2843">
        <f>INDEX(T_NPI_REF[Specialization],MATCH(T_PROF[[#This Row],[npi_prof_class_Cd]],T_NPI_REF[Code],0))</f>
        <v>0</v>
      </c>
    </row>
    <row r="2844" spans="1:10" x14ac:dyDescent="0.35">
      <c r="A2844">
        <v>1</v>
      </c>
      <c r="B2844">
        <v>1952383069</v>
      </c>
      <c r="C2844" t="s">
        <v>351</v>
      </c>
      <c r="D2844">
        <v>2021</v>
      </c>
      <c r="E2844">
        <v>6</v>
      </c>
      <c r="F2844">
        <v>6</v>
      </c>
      <c r="G2844">
        <v>6</v>
      </c>
      <c r="H2844">
        <v>21000</v>
      </c>
      <c r="I2844" t="str">
        <f>INDEX(T_NPI_REF[Classification],MATCH(T_PROF[[#This Row],[npi_prof_class_Cd]],T_NPI_REF[Code],0))</f>
        <v>Obstetrics &amp; Gynecology</v>
      </c>
      <c r="J2844">
        <f>INDEX(T_NPI_REF[Specialization],MATCH(T_PROF[[#This Row],[npi_prof_class_Cd]],T_NPI_REF[Code],0))</f>
        <v>0</v>
      </c>
    </row>
    <row r="2845" spans="1:10" x14ac:dyDescent="0.35">
      <c r="A2845">
        <v>0</v>
      </c>
      <c r="B2845">
        <v>1104231018</v>
      </c>
      <c r="C2845" t="s">
        <v>351</v>
      </c>
      <c r="D2845">
        <v>2020</v>
      </c>
      <c r="E2845">
        <v>1</v>
      </c>
      <c r="F2845">
        <v>1</v>
      </c>
      <c r="G2845">
        <v>1</v>
      </c>
      <c r="H2845">
        <v>0</v>
      </c>
      <c r="I2845" t="str">
        <f>INDEX(T_NPI_REF[Classification],MATCH(T_PROF[[#This Row],[npi_prof_class_Cd]],T_NPI_REF[Code],0))</f>
        <v>Obstetrics &amp; Gynecology</v>
      </c>
      <c r="J2845">
        <f>INDEX(T_NPI_REF[Specialization],MATCH(T_PROF[[#This Row],[npi_prof_class_Cd]],T_NPI_REF[Code],0))</f>
        <v>0</v>
      </c>
    </row>
    <row r="2846" spans="1:10" x14ac:dyDescent="0.35">
      <c r="A2846">
        <v>1</v>
      </c>
      <c r="B2846">
        <v>1255360517</v>
      </c>
      <c r="C2846" t="s">
        <v>353</v>
      </c>
      <c r="D2846">
        <v>2021</v>
      </c>
      <c r="E2846">
        <v>25</v>
      </c>
      <c r="F2846">
        <v>25</v>
      </c>
      <c r="G2846">
        <v>25</v>
      </c>
      <c r="H2846">
        <v>47191.78</v>
      </c>
      <c r="I2846" t="str">
        <f>INDEX(T_NPI_REF[Classification],MATCH(T_PROF[[#This Row],[npi_prof_class_Cd]],T_NPI_REF[Code],0))</f>
        <v>General Acute Care Hospital</v>
      </c>
      <c r="J2846">
        <f>INDEX(T_NPI_REF[Specialization],MATCH(T_PROF[[#This Row],[npi_prof_class_Cd]],T_NPI_REF[Code],0))</f>
        <v>0</v>
      </c>
    </row>
    <row r="2847" spans="1:10" x14ac:dyDescent="0.35">
      <c r="A2847">
        <v>1</v>
      </c>
      <c r="B2847">
        <v>1487747440</v>
      </c>
      <c r="C2847" t="s">
        <v>351</v>
      </c>
      <c r="D2847">
        <v>2021</v>
      </c>
      <c r="E2847">
        <v>1</v>
      </c>
      <c r="F2847">
        <v>1</v>
      </c>
      <c r="G2847">
        <v>1</v>
      </c>
      <c r="H2847">
        <v>2500</v>
      </c>
      <c r="I2847" t="str">
        <f>INDEX(T_NPI_REF[Classification],MATCH(T_PROF[[#This Row],[npi_prof_class_Cd]],T_NPI_REF[Code],0))</f>
        <v>Obstetrics &amp; Gynecology</v>
      </c>
      <c r="J2847">
        <f>INDEX(T_NPI_REF[Specialization],MATCH(T_PROF[[#This Row],[npi_prof_class_Cd]],T_NPI_REF[Code],0))</f>
        <v>0</v>
      </c>
    </row>
    <row r="2848" spans="1:10" x14ac:dyDescent="0.35">
      <c r="A2848">
        <v>1</v>
      </c>
      <c r="B2848">
        <v>1194899476</v>
      </c>
      <c r="C2848" t="s">
        <v>357</v>
      </c>
      <c r="D2848">
        <v>2020</v>
      </c>
      <c r="E2848">
        <v>5</v>
      </c>
      <c r="F2848">
        <v>5</v>
      </c>
      <c r="G2848">
        <v>5</v>
      </c>
      <c r="H2848">
        <v>10433.450000000001</v>
      </c>
      <c r="I2848" t="str">
        <f>INDEX(T_NPI_REF[Classification],MATCH(T_PROF[[#This Row],[npi_prof_class_Cd]],T_NPI_REF[Code],0))</f>
        <v>Advanced Practice Midwife</v>
      </c>
      <c r="J2848">
        <f>INDEX(T_NPI_REF[Specialization],MATCH(T_PROF[[#This Row],[npi_prof_class_Cd]],T_NPI_REF[Code],0))</f>
        <v>0</v>
      </c>
    </row>
    <row r="2849" spans="1:10" x14ac:dyDescent="0.35">
      <c r="A2849">
        <v>1</v>
      </c>
      <c r="B2849">
        <v>1538606181</v>
      </c>
      <c r="C2849" t="s">
        <v>353</v>
      </c>
      <c r="D2849">
        <v>2019</v>
      </c>
      <c r="E2849">
        <v>51</v>
      </c>
      <c r="F2849">
        <v>51</v>
      </c>
      <c r="G2849">
        <v>51</v>
      </c>
      <c r="H2849">
        <v>90333.49</v>
      </c>
      <c r="I2849" t="str">
        <f>INDEX(T_NPI_REF[Classification],MATCH(T_PROF[[#This Row],[npi_prof_class_Cd]],T_NPI_REF[Code],0))</f>
        <v>General Acute Care Hospital</v>
      </c>
      <c r="J2849">
        <f>INDEX(T_NPI_REF[Specialization],MATCH(T_PROF[[#This Row],[npi_prof_class_Cd]],T_NPI_REF[Code],0))</f>
        <v>0</v>
      </c>
    </row>
    <row r="2850" spans="1:10" x14ac:dyDescent="0.35">
      <c r="A2850">
        <v>1</v>
      </c>
      <c r="B2850">
        <v>1578580650</v>
      </c>
      <c r="C2850" t="s">
        <v>351</v>
      </c>
      <c r="D2850">
        <v>2021</v>
      </c>
      <c r="E2850">
        <v>37</v>
      </c>
      <c r="F2850">
        <v>37</v>
      </c>
      <c r="G2850">
        <v>37</v>
      </c>
      <c r="H2850">
        <v>121552</v>
      </c>
      <c r="I2850" t="str">
        <f>INDEX(T_NPI_REF[Classification],MATCH(T_PROF[[#This Row],[npi_prof_class_Cd]],T_NPI_REF[Code],0))</f>
        <v>Obstetrics &amp; Gynecology</v>
      </c>
      <c r="J2850">
        <f>INDEX(T_NPI_REF[Specialization],MATCH(T_PROF[[#This Row],[npi_prof_class_Cd]],T_NPI_REF[Code],0))</f>
        <v>0</v>
      </c>
    </row>
    <row r="2851" spans="1:10" x14ac:dyDescent="0.35">
      <c r="A2851">
        <v>0</v>
      </c>
      <c r="B2851">
        <v>1679548887</v>
      </c>
      <c r="C2851" t="s">
        <v>356</v>
      </c>
      <c r="D2851">
        <v>2020</v>
      </c>
      <c r="E2851">
        <v>3</v>
      </c>
      <c r="F2851">
        <v>3</v>
      </c>
      <c r="G2851">
        <v>3</v>
      </c>
      <c r="H2851">
        <v>1720.75</v>
      </c>
      <c r="I2851" t="str">
        <f>INDEX(T_NPI_REF[Classification],MATCH(T_PROF[[#This Row],[npi_prof_class_Cd]],T_NPI_REF[Code],0))</f>
        <v>Obstetrics &amp; Gynecology</v>
      </c>
      <c r="J2851" t="str">
        <f>INDEX(T_NPI_REF[Specialization],MATCH(T_PROF[[#This Row],[npi_prof_class_Cd]],T_NPI_REF[Code],0))</f>
        <v>Maternal &amp; Fetal Medicine</v>
      </c>
    </row>
    <row r="2852" spans="1:10" x14ac:dyDescent="0.35">
      <c r="A2852">
        <v>1</v>
      </c>
      <c r="B2852">
        <v>1508038225</v>
      </c>
      <c r="C2852" t="s">
        <v>372</v>
      </c>
      <c r="D2852">
        <v>2021</v>
      </c>
      <c r="E2852">
        <v>1</v>
      </c>
      <c r="F2852">
        <v>1</v>
      </c>
      <c r="G2852">
        <v>1</v>
      </c>
      <c r="H2852">
        <v>1720.75</v>
      </c>
      <c r="I2852" t="str">
        <f>INDEX(T_NPI_REF[Classification],MATCH(T_PROF[[#This Row],[npi_prof_class_Cd]],T_NPI_REF[Code],0))</f>
        <v>Student in an Organized Health Care Education/Training Program</v>
      </c>
      <c r="J2852">
        <f>INDEX(T_NPI_REF[Specialization],MATCH(T_PROF[[#This Row],[npi_prof_class_Cd]],T_NPI_REF[Code],0))</f>
        <v>0</v>
      </c>
    </row>
    <row r="2853" spans="1:10" x14ac:dyDescent="0.35">
      <c r="A2853">
        <v>0</v>
      </c>
      <c r="B2853">
        <v>1952488231</v>
      </c>
      <c r="C2853" t="s">
        <v>351</v>
      </c>
      <c r="D2853">
        <v>2019</v>
      </c>
      <c r="E2853">
        <v>1</v>
      </c>
      <c r="F2853">
        <v>1</v>
      </c>
      <c r="G2853">
        <v>1</v>
      </c>
      <c r="H2853">
        <v>1720.75</v>
      </c>
      <c r="I2853" t="str">
        <f>INDEX(T_NPI_REF[Classification],MATCH(T_PROF[[#This Row],[npi_prof_class_Cd]],T_NPI_REF[Code],0))</f>
        <v>Obstetrics &amp; Gynecology</v>
      </c>
      <c r="J2853">
        <f>INDEX(T_NPI_REF[Specialization],MATCH(T_PROF[[#This Row],[npi_prof_class_Cd]],T_NPI_REF[Code],0))</f>
        <v>0</v>
      </c>
    </row>
    <row r="2854" spans="1:10" x14ac:dyDescent="0.35">
      <c r="A2854">
        <v>0</v>
      </c>
      <c r="B2854">
        <v>1285607143</v>
      </c>
      <c r="C2854" t="s">
        <v>351</v>
      </c>
      <c r="D2854">
        <v>2019</v>
      </c>
      <c r="E2854">
        <v>6</v>
      </c>
      <c r="F2854">
        <v>6</v>
      </c>
      <c r="G2854">
        <v>6</v>
      </c>
      <c r="H2854">
        <v>5162.25</v>
      </c>
      <c r="I2854" t="str">
        <f>INDEX(T_NPI_REF[Classification],MATCH(T_PROF[[#This Row],[npi_prof_class_Cd]],T_NPI_REF[Code],0))</f>
        <v>Obstetrics &amp; Gynecology</v>
      </c>
      <c r="J2854">
        <f>INDEX(T_NPI_REF[Specialization],MATCH(T_PROF[[#This Row],[npi_prof_class_Cd]],T_NPI_REF[Code],0))</f>
        <v>0</v>
      </c>
    </row>
    <row r="2855" spans="1:10" x14ac:dyDescent="0.35">
      <c r="A2855">
        <v>1</v>
      </c>
      <c r="B2855">
        <v>1639239221</v>
      </c>
      <c r="C2855" t="s">
        <v>357</v>
      </c>
      <c r="D2855">
        <v>2021</v>
      </c>
      <c r="E2855">
        <v>38</v>
      </c>
      <c r="F2855">
        <v>38</v>
      </c>
      <c r="G2855">
        <v>38</v>
      </c>
      <c r="H2855">
        <v>63637.57</v>
      </c>
      <c r="I2855" t="str">
        <f>INDEX(T_NPI_REF[Classification],MATCH(T_PROF[[#This Row],[npi_prof_class_Cd]],T_NPI_REF[Code],0))</f>
        <v>Advanced Practice Midwife</v>
      </c>
      <c r="J2855">
        <f>INDEX(T_NPI_REF[Specialization],MATCH(T_PROF[[#This Row],[npi_prof_class_Cd]],T_NPI_REF[Code],0))</f>
        <v>0</v>
      </c>
    </row>
    <row r="2856" spans="1:10" x14ac:dyDescent="0.35">
      <c r="A2856">
        <v>1</v>
      </c>
      <c r="B2856">
        <v>1982641619</v>
      </c>
      <c r="C2856" t="s">
        <v>342</v>
      </c>
      <c r="D2856">
        <v>2019</v>
      </c>
      <c r="E2856">
        <v>1</v>
      </c>
      <c r="F2856">
        <v>1</v>
      </c>
      <c r="G2856">
        <v>1</v>
      </c>
      <c r="H2856">
        <v>5400</v>
      </c>
      <c r="I2856" t="e">
        <f>INDEX(T_NPI_REF[Classification],MATCH(T_PROF[[#This Row],[npi_prof_class_Cd]],T_NPI_REF[Code],0))</f>
        <v>#N/A</v>
      </c>
      <c r="J2856" t="e">
        <f>INDEX(T_NPI_REF[Specialization],MATCH(T_PROF[[#This Row],[npi_prof_class_Cd]],T_NPI_REF[Code],0))</f>
        <v>#N/A</v>
      </c>
    </row>
    <row r="2857" spans="1:10" x14ac:dyDescent="0.35">
      <c r="A2857">
        <v>1</v>
      </c>
      <c r="B2857">
        <v>1144301268</v>
      </c>
      <c r="C2857" t="s">
        <v>351</v>
      </c>
      <c r="D2857">
        <v>2019</v>
      </c>
      <c r="E2857">
        <v>6</v>
      </c>
      <c r="F2857">
        <v>6</v>
      </c>
      <c r="G2857">
        <v>6</v>
      </c>
      <c r="H2857">
        <v>21000</v>
      </c>
      <c r="I2857" t="str">
        <f>INDEX(T_NPI_REF[Classification],MATCH(T_PROF[[#This Row],[npi_prof_class_Cd]],T_NPI_REF[Code],0))</f>
        <v>Obstetrics &amp; Gynecology</v>
      </c>
      <c r="J2857">
        <f>INDEX(T_NPI_REF[Specialization],MATCH(T_PROF[[#This Row],[npi_prof_class_Cd]],T_NPI_REF[Code],0))</f>
        <v>0</v>
      </c>
    </row>
    <row r="2858" spans="1:10" x14ac:dyDescent="0.35">
      <c r="A2858">
        <v>0</v>
      </c>
      <c r="B2858">
        <v>1184155905</v>
      </c>
      <c r="C2858" t="s">
        <v>367</v>
      </c>
      <c r="D2858">
        <v>2021</v>
      </c>
      <c r="E2858">
        <v>1</v>
      </c>
      <c r="F2858">
        <v>1</v>
      </c>
      <c r="G2858">
        <v>1</v>
      </c>
      <c r="H2858">
        <v>147.94</v>
      </c>
      <c r="I2858" t="str">
        <f>INDEX(T_NPI_REF[Classification],MATCH(T_PROF[[#This Row],[npi_prof_class_Cd]],T_NPI_REF[Code],0))</f>
        <v>Midwife</v>
      </c>
      <c r="J2858">
        <f>INDEX(T_NPI_REF[Specialization],MATCH(T_PROF[[#This Row],[npi_prof_class_Cd]],T_NPI_REF[Code],0))</f>
        <v>0</v>
      </c>
    </row>
    <row r="2859" spans="1:10" x14ac:dyDescent="0.35">
      <c r="A2859">
        <v>0</v>
      </c>
      <c r="B2859">
        <v>1861700536</v>
      </c>
      <c r="C2859" t="s">
        <v>357</v>
      </c>
      <c r="D2859">
        <v>2020</v>
      </c>
      <c r="E2859">
        <v>1</v>
      </c>
      <c r="F2859">
        <v>1</v>
      </c>
      <c r="G2859">
        <v>1</v>
      </c>
      <c r="H2859">
        <v>1462.64</v>
      </c>
      <c r="I2859" t="str">
        <f>INDEX(T_NPI_REF[Classification],MATCH(T_PROF[[#This Row],[npi_prof_class_Cd]],T_NPI_REF[Code],0))</f>
        <v>Advanced Practice Midwife</v>
      </c>
      <c r="J2859">
        <f>INDEX(T_NPI_REF[Specialization],MATCH(T_PROF[[#This Row],[npi_prof_class_Cd]],T_NPI_REF[Code],0))</f>
        <v>0</v>
      </c>
    </row>
    <row r="2860" spans="1:10" x14ac:dyDescent="0.35">
      <c r="A2860">
        <v>1</v>
      </c>
      <c r="B2860">
        <v>1033495130</v>
      </c>
      <c r="C2860" t="s">
        <v>351</v>
      </c>
      <c r="D2860">
        <v>2021</v>
      </c>
      <c r="E2860">
        <v>2</v>
      </c>
      <c r="F2860">
        <v>2</v>
      </c>
      <c r="G2860">
        <v>2</v>
      </c>
      <c r="H2860">
        <v>7000</v>
      </c>
      <c r="I2860" t="str">
        <f>INDEX(T_NPI_REF[Classification],MATCH(T_PROF[[#This Row],[npi_prof_class_Cd]],T_NPI_REF[Code],0))</f>
        <v>Obstetrics &amp; Gynecology</v>
      </c>
      <c r="J2860">
        <f>INDEX(T_NPI_REF[Specialization],MATCH(T_PROF[[#This Row],[npi_prof_class_Cd]],T_NPI_REF[Code],0))</f>
        <v>0</v>
      </c>
    </row>
    <row r="2861" spans="1:10" x14ac:dyDescent="0.35">
      <c r="A2861">
        <v>0</v>
      </c>
      <c r="B2861">
        <v>1275844540</v>
      </c>
      <c r="C2861" t="s">
        <v>351</v>
      </c>
      <c r="D2861">
        <v>2019</v>
      </c>
      <c r="E2861">
        <v>1</v>
      </c>
      <c r="F2861">
        <v>1</v>
      </c>
      <c r="G2861">
        <v>1</v>
      </c>
      <c r="H2861">
        <v>130.19</v>
      </c>
      <c r="I2861" t="str">
        <f>INDEX(T_NPI_REF[Classification],MATCH(T_PROF[[#This Row],[npi_prof_class_Cd]],T_NPI_REF[Code],0))</f>
        <v>Obstetrics &amp; Gynecology</v>
      </c>
      <c r="J2861">
        <f>INDEX(T_NPI_REF[Specialization],MATCH(T_PROF[[#This Row],[npi_prof_class_Cd]],T_NPI_REF[Code],0))</f>
        <v>0</v>
      </c>
    </row>
    <row r="2862" spans="1:10" x14ac:dyDescent="0.35">
      <c r="A2862">
        <v>1</v>
      </c>
      <c r="B2862">
        <v>1265760318</v>
      </c>
      <c r="C2862" t="s">
        <v>351</v>
      </c>
      <c r="D2862">
        <v>2019</v>
      </c>
      <c r="E2862">
        <v>13</v>
      </c>
      <c r="F2862">
        <v>13</v>
      </c>
      <c r="G2862">
        <v>13</v>
      </c>
      <c r="H2862">
        <v>22383.41</v>
      </c>
      <c r="I2862" t="str">
        <f>INDEX(T_NPI_REF[Classification],MATCH(T_PROF[[#This Row],[npi_prof_class_Cd]],T_NPI_REF[Code],0))</f>
        <v>Obstetrics &amp; Gynecology</v>
      </c>
      <c r="J2862">
        <f>INDEX(T_NPI_REF[Specialization],MATCH(T_PROF[[#This Row],[npi_prof_class_Cd]],T_NPI_REF[Code],0))</f>
        <v>0</v>
      </c>
    </row>
    <row r="2863" spans="1:10" x14ac:dyDescent="0.35">
      <c r="A2863">
        <v>1</v>
      </c>
      <c r="B2863">
        <v>1578981148</v>
      </c>
      <c r="C2863" t="s">
        <v>354</v>
      </c>
      <c r="D2863">
        <v>2019</v>
      </c>
      <c r="E2863">
        <v>9</v>
      </c>
      <c r="F2863">
        <v>9</v>
      </c>
      <c r="G2863">
        <v>9</v>
      </c>
      <c r="H2863">
        <v>16594.75</v>
      </c>
      <c r="I2863" t="str">
        <f>INDEX(T_NPI_REF[Classification],MATCH(T_PROF[[#This Row],[npi_prof_class_Cd]],T_NPI_REF[Code],0))</f>
        <v>Obstetrics &amp; Gynecology</v>
      </c>
      <c r="J2863" t="str">
        <f>INDEX(T_NPI_REF[Specialization],MATCH(T_PROF[[#This Row],[npi_prof_class_Cd]],T_NPI_REF[Code],0))</f>
        <v>Obstetrics</v>
      </c>
    </row>
    <row r="2864" spans="1:10" x14ac:dyDescent="0.35">
      <c r="A2864">
        <v>1</v>
      </c>
      <c r="B2864">
        <v>1073543856</v>
      </c>
      <c r="C2864" t="s">
        <v>351</v>
      </c>
      <c r="D2864">
        <v>2021</v>
      </c>
      <c r="E2864">
        <v>58</v>
      </c>
      <c r="F2864">
        <v>58</v>
      </c>
      <c r="G2864">
        <v>58</v>
      </c>
      <c r="H2864">
        <v>191864</v>
      </c>
      <c r="I2864" t="str">
        <f>INDEX(T_NPI_REF[Classification],MATCH(T_PROF[[#This Row],[npi_prof_class_Cd]],T_NPI_REF[Code],0))</f>
        <v>Obstetrics &amp; Gynecology</v>
      </c>
      <c r="J2864">
        <f>INDEX(T_NPI_REF[Specialization],MATCH(T_PROF[[#This Row],[npi_prof_class_Cd]],T_NPI_REF[Code],0))</f>
        <v>0</v>
      </c>
    </row>
    <row r="2865" spans="1:10" x14ac:dyDescent="0.35">
      <c r="A2865">
        <v>1</v>
      </c>
      <c r="B2865">
        <v>1558477596</v>
      </c>
      <c r="C2865" t="s">
        <v>351</v>
      </c>
      <c r="D2865">
        <v>2019</v>
      </c>
      <c r="E2865">
        <v>1</v>
      </c>
      <c r="F2865">
        <v>1</v>
      </c>
      <c r="G2865">
        <v>1</v>
      </c>
      <c r="H2865">
        <v>2695.16</v>
      </c>
      <c r="I2865" t="str">
        <f>INDEX(T_NPI_REF[Classification],MATCH(T_PROF[[#This Row],[npi_prof_class_Cd]],T_NPI_REF[Code],0))</f>
        <v>Obstetrics &amp; Gynecology</v>
      </c>
      <c r="J2865">
        <f>INDEX(T_NPI_REF[Specialization],MATCH(T_PROF[[#This Row],[npi_prof_class_Cd]],T_NPI_REF[Code],0))</f>
        <v>0</v>
      </c>
    </row>
    <row r="2866" spans="1:10" x14ac:dyDescent="0.35">
      <c r="A2866">
        <v>0</v>
      </c>
      <c r="B2866">
        <v>1942576459</v>
      </c>
      <c r="C2866" t="s">
        <v>351</v>
      </c>
      <c r="D2866">
        <v>2019</v>
      </c>
      <c r="E2866">
        <v>1</v>
      </c>
      <c r="F2866">
        <v>1</v>
      </c>
      <c r="G2866">
        <v>1</v>
      </c>
      <c r="H2866">
        <v>1720.75</v>
      </c>
      <c r="I2866" t="str">
        <f>INDEX(T_NPI_REF[Classification],MATCH(T_PROF[[#This Row],[npi_prof_class_Cd]],T_NPI_REF[Code],0))</f>
        <v>Obstetrics &amp; Gynecology</v>
      </c>
      <c r="J2866">
        <f>INDEX(T_NPI_REF[Specialization],MATCH(T_PROF[[#This Row],[npi_prof_class_Cd]],T_NPI_REF[Code],0))</f>
        <v>0</v>
      </c>
    </row>
    <row r="2867" spans="1:10" x14ac:dyDescent="0.35">
      <c r="A2867">
        <v>1</v>
      </c>
      <c r="B2867">
        <v>1376690487</v>
      </c>
      <c r="C2867" t="s">
        <v>351</v>
      </c>
      <c r="D2867">
        <v>2019</v>
      </c>
      <c r="E2867">
        <v>4</v>
      </c>
      <c r="F2867">
        <v>4</v>
      </c>
      <c r="G2867">
        <v>4</v>
      </c>
      <c r="H2867">
        <v>7116.88</v>
      </c>
      <c r="I2867" t="str">
        <f>INDEX(T_NPI_REF[Classification],MATCH(T_PROF[[#This Row],[npi_prof_class_Cd]],T_NPI_REF[Code],0))</f>
        <v>Obstetrics &amp; Gynecology</v>
      </c>
      <c r="J2867">
        <f>INDEX(T_NPI_REF[Specialization],MATCH(T_PROF[[#This Row],[npi_prof_class_Cd]],T_NPI_REF[Code],0))</f>
        <v>0</v>
      </c>
    </row>
    <row r="2868" spans="1:10" x14ac:dyDescent="0.35">
      <c r="A2868">
        <v>1</v>
      </c>
      <c r="B2868">
        <v>1366528127</v>
      </c>
      <c r="C2868" t="s">
        <v>351</v>
      </c>
      <c r="D2868">
        <v>2020</v>
      </c>
      <c r="E2868">
        <v>5</v>
      </c>
      <c r="F2868">
        <v>5</v>
      </c>
      <c r="G2868">
        <v>5</v>
      </c>
      <c r="H2868">
        <v>10464.620000000001</v>
      </c>
      <c r="I2868" t="str">
        <f>INDEX(T_NPI_REF[Classification],MATCH(T_PROF[[#This Row],[npi_prof_class_Cd]],T_NPI_REF[Code],0))</f>
        <v>Obstetrics &amp; Gynecology</v>
      </c>
      <c r="J2868">
        <f>INDEX(T_NPI_REF[Specialization],MATCH(T_PROF[[#This Row],[npi_prof_class_Cd]],T_NPI_REF[Code],0))</f>
        <v>0</v>
      </c>
    </row>
    <row r="2869" spans="1:10" x14ac:dyDescent="0.35">
      <c r="A2869">
        <v>0</v>
      </c>
      <c r="B2869">
        <v>1508208828</v>
      </c>
      <c r="C2869" t="s">
        <v>351</v>
      </c>
      <c r="D2869">
        <v>2021</v>
      </c>
      <c r="E2869">
        <v>2</v>
      </c>
      <c r="F2869">
        <v>2</v>
      </c>
      <c r="G2869">
        <v>2</v>
      </c>
      <c r="H2869">
        <v>3441.5</v>
      </c>
      <c r="I2869" t="str">
        <f>INDEX(T_NPI_REF[Classification],MATCH(T_PROF[[#This Row],[npi_prof_class_Cd]],T_NPI_REF[Code],0))</f>
        <v>Obstetrics &amp; Gynecology</v>
      </c>
      <c r="J2869">
        <f>INDEX(T_NPI_REF[Specialization],MATCH(T_PROF[[#This Row],[npi_prof_class_Cd]],T_NPI_REF[Code],0))</f>
        <v>0</v>
      </c>
    </row>
    <row r="2870" spans="1:10" x14ac:dyDescent="0.35">
      <c r="A2870">
        <v>0</v>
      </c>
      <c r="B2870">
        <v>1801968722</v>
      </c>
      <c r="C2870" t="s">
        <v>351</v>
      </c>
      <c r="D2870">
        <v>2020</v>
      </c>
      <c r="E2870">
        <v>1</v>
      </c>
      <c r="F2870">
        <v>1</v>
      </c>
      <c r="G2870">
        <v>1</v>
      </c>
      <c r="H2870">
        <v>485.2</v>
      </c>
      <c r="I2870" t="str">
        <f>INDEX(T_NPI_REF[Classification],MATCH(T_PROF[[#This Row],[npi_prof_class_Cd]],T_NPI_REF[Code],0))</f>
        <v>Obstetrics &amp; Gynecology</v>
      </c>
      <c r="J2870">
        <f>INDEX(T_NPI_REF[Specialization],MATCH(T_PROF[[#This Row],[npi_prof_class_Cd]],T_NPI_REF[Code],0))</f>
        <v>0</v>
      </c>
    </row>
    <row r="2871" spans="1:10" x14ac:dyDescent="0.35">
      <c r="A2871">
        <v>1</v>
      </c>
      <c r="B2871">
        <v>1457395766</v>
      </c>
      <c r="C2871" t="s">
        <v>353</v>
      </c>
      <c r="D2871">
        <v>2019</v>
      </c>
      <c r="E2871">
        <v>210</v>
      </c>
      <c r="F2871">
        <v>210</v>
      </c>
      <c r="G2871">
        <v>206</v>
      </c>
      <c r="H2871">
        <v>354967.33</v>
      </c>
      <c r="I2871" t="str">
        <f>INDEX(T_NPI_REF[Classification],MATCH(T_PROF[[#This Row],[npi_prof_class_Cd]],T_NPI_REF[Code],0))</f>
        <v>General Acute Care Hospital</v>
      </c>
      <c r="J2871">
        <f>INDEX(T_NPI_REF[Specialization],MATCH(T_PROF[[#This Row],[npi_prof_class_Cd]],T_NPI_REF[Code],0))</f>
        <v>0</v>
      </c>
    </row>
    <row r="2872" spans="1:10" x14ac:dyDescent="0.35">
      <c r="A2872">
        <v>1</v>
      </c>
      <c r="B2872">
        <v>1184976672</v>
      </c>
      <c r="C2872" t="s">
        <v>367</v>
      </c>
      <c r="D2872">
        <v>2021</v>
      </c>
      <c r="E2872">
        <v>4</v>
      </c>
      <c r="F2872">
        <v>4</v>
      </c>
      <c r="G2872">
        <v>3</v>
      </c>
      <c r="H2872">
        <v>23989.74</v>
      </c>
      <c r="I2872" t="str">
        <f>INDEX(T_NPI_REF[Classification],MATCH(T_PROF[[#This Row],[npi_prof_class_Cd]],T_NPI_REF[Code],0))</f>
        <v>Midwife</v>
      </c>
      <c r="J2872">
        <f>INDEX(T_NPI_REF[Specialization],MATCH(T_PROF[[#This Row],[npi_prof_class_Cd]],T_NPI_REF[Code],0))</f>
        <v>0</v>
      </c>
    </row>
    <row r="2873" spans="1:10" x14ac:dyDescent="0.35">
      <c r="A2873">
        <v>1</v>
      </c>
      <c r="B2873">
        <v>1649564865</v>
      </c>
      <c r="C2873" t="s">
        <v>387</v>
      </c>
      <c r="D2873">
        <v>2019</v>
      </c>
      <c r="E2873">
        <v>33</v>
      </c>
      <c r="F2873">
        <v>33</v>
      </c>
      <c r="G2873">
        <v>33</v>
      </c>
      <c r="H2873">
        <v>51479.97</v>
      </c>
      <c r="I2873" t="str">
        <f>INDEX(T_NPI_REF[Classification],MATCH(T_PROF[[#This Row],[npi_prof_class_Cd]],T_NPI_REF[Code],0))</f>
        <v>Exclusive Provider Organization</v>
      </c>
      <c r="J2873">
        <f>INDEX(T_NPI_REF[Specialization],MATCH(T_PROF[[#This Row],[npi_prof_class_Cd]],T_NPI_REF[Code],0))</f>
        <v>0</v>
      </c>
    </row>
    <row r="2874" spans="1:10" x14ac:dyDescent="0.35">
      <c r="A2874">
        <v>1</v>
      </c>
      <c r="B2874">
        <v>1578593588</v>
      </c>
      <c r="C2874" t="s">
        <v>398</v>
      </c>
      <c r="D2874">
        <v>2019</v>
      </c>
      <c r="E2874">
        <v>1</v>
      </c>
      <c r="F2874">
        <v>1</v>
      </c>
      <c r="G2874">
        <v>1</v>
      </c>
      <c r="H2874">
        <v>2533.4499999999998</v>
      </c>
      <c r="I2874" t="str">
        <f>INDEX(T_NPI_REF[Classification],MATCH(T_PROF[[#This Row],[npi_prof_class_Cd]],T_NPI_REF[Code],0))</f>
        <v>Clinic/Center</v>
      </c>
      <c r="J2874" t="str">
        <f>INDEX(T_NPI_REF[Specialization],MATCH(T_PROF[[#This Row],[npi_prof_class_Cd]],T_NPI_REF[Code],0))</f>
        <v>Health Service</v>
      </c>
    </row>
    <row r="2875" spans="1:10" x14ac:dyDescent="0.35">
      <c r="A2875">
        <v>0</v>
      </c>
      <c r="B2875">
        <v>1275526246</v>
      </c>
      <c r="C2875" t="s">
        <v>351</v>
      </c>
      <c r="D2875">
        <v>2019</v>
      </c>
      <c r="E2875">
        <v>2</v>
      </c>
      <c r="F2875">
        <v>2</v>
      </c>
      <c r="G2875">
        <v>2</v>
      </c>
      <c r="H2875">
        <v>3441.5</v>
      </c>
      <c r="I2875" t="str">
        <f>INDEX(T_NPI_REF[Classification],MATCH(T_PROF[[#This Row],[npi_prof_class_Cd]],T_NPI_REF[Code],0))</f>
        <v>Obstetrics &amp; Gynecology</v>
      </c>
      <c r="J2875">
        <f>INDEX(T_NPI_REF[Specialization],MATCH(T_PROF[[#This Row],[npi_prof_class_Cd]],T_NPI_REF[Code],0))</f>
        <v>0</v>
      </c>
    </row>
    <row r="2876" spans="1:10" x14ac:dyDescent="0.35">
      <c r="A2876">
        <v>1</v>
      </c>
      <c r="B2876">
        <v>1104884808</v>
      </c>
      <c r="C2876" t="s">
        <v>351</v>
      </c>
      <c r="D2876">
        <v>2019</v>
      </c>
      <c r="E2876">
        <v>16</v>
      </c>
      <c r="F2876">
        <v>16</v>
      </c>
      <c r="G2876">
        <v>16</v>
      </c>
      <c r="H2876">
        <v>28606.92</v>
      </c>
      <c r="I2876" t="str">
        <f>INDEX(T_NPI_REF[Classification],MATCH(T_PROF[[#This Row],[npi_prof_class_Cd]],T_NPI_REF[Code],0))</f>
        <v>Obstetrics &amp; Gynecology</v>
      </c>
      <c r="J2876">
        <f>INDEX(T_NPI_REF[Specialization],MATCH(T_PROF[[#This Row],[npi_prof_class_Cd]],T_NPI_REF[Code],0))</f>
        <v>0</v>
      </c>
    </row>
    <row r="2877" spans="1:10" x14ac:dyDescent="0.35">
      <c r="A2877">
        <v>1</v>
      </c>
      <c r="B2877">
        <v>1952516460</v>
      </c>
      <c r="C2877" t="s">
        <v>367</v>
      </c>
      <c r="D2877">
        <v>2019</v>
      </c>
      <c r="E2877">
        <v>4</v>
      </c>
      <c r="F2877">
        <v>4</v>
      </c>
      <c r="G2877">
        <v>4</v>
      </c>
      <c r="H2877">
        <v>15900</v>
      </c>
      <c r="I2877" t="str">
        <f>INDEX(T_NPI_REF[Classification],MATCH(T_PROF[[#This Row],[npi_prof_class_Cd]],T_NPI_REF[Code],0))</f>
        <v>Midwife</v>
      </c>
      <c r="J2877">
        <f>INDEX(T_NPI_REF[Specialization],MATCH(T_PROF[[#This Row],[npi_prof_class_Cd]],T_NPI_REF[Code],0))</f>
        <v>0</v>
      </c>
    </row>
    <row r="2878" spans="1:10" x14ac:dyDescent="0.35">
      <c r="A2878">
        <v>0</v>
      </c>
      <c r="B2878">
        <v>1356308993</v>
      </c>
      <c r="C2878" t="s">
        <v>367</v>
      </c>
      <c r="D2878">
        <v>2019</v>
      </c>
      <c r="E2878">
        <v>2</v>
      </c>
      <c r="F2878">
        <v>2</v>
      </c>
      <c r="G2878">
        <v>2</v>
      </c>
      <c r="H2878">
        <v>2925.28</v>
      </c>
      <c r="I2878" t="str">
        <f>INDEX(T_NPI_REF[Classification],MATCH(T_PROF[[#This Row],[npi_prof_class_Cd]],T_NPI_REF[Code],0))</f>
        <v>Midwife</v>
      </c>
      <c r="J2878">
        <f>INDEX(T_NPI_REF[Specialization],MATCH(T_PROF[[#This Row],[npi_prof_class_Cd]],T_NPI_REF[Code],0))</f>
        <v>0</v>
      </c>
    </row>
    <row r="2879" spans="1:10" x14ac:dyDescent="0.35">
      <c r="A2879">
        <v>1</v>
      </c>
      <c r="B2879">
        <v>1255567418</v>
      </c>
      <c r="C2879" t="s">
        <v>367</v>
      </c>
      <c r="D2879">
        <v>2020</v>
      </c>
      <c r="E2879">
        <v>33</v>
      </c>
      <c r="F2879">
        <v>33</v>
      </c>
      <c r="G2879">
        <v>33</v>
      </c>
      <c r="H2879">
        <v>107167.06</v>
      </c>
      <c r="I2879" t="str">
        <f>INDEX(T_NPI_REF[Classification],MATCH(T_PROF[[#This Row],[npi_prof_class_Cd]],T_NPI_REF[Code],0))</f>
        <v>Midwife</v>
      </c>
      <c r="J2879">
        <f>INDEX(T_NPI_REF[Specialization],MATCH(T_PROF[[#This Row],[npi_prof_class_Cd]],T_NPI_REF[Code],0))</f>
        <v>0</v>
      </c>
    </row>
    <row r="2880" spans="1:10" x14ac:dyDescent="0.35">
      <c r="A2880">
        <v>0</v>
      </c>
      <c r="B2880">
        <v>1336569128</v>
      </c>
      <c r="C2880" t="s">
        <v>367</v>
      </c>
      <c r="D2880">
        <v>2019</v>
      </c>
      <c r="E2880">
        <v>1</v>
      </c>
      <c r="F2880">
        <v>1</v>
      </c>
      <c r="G2880">
        <v>1</v>
      </c>
      <c r="H2880">
        <v>0</v>
      </c>
      <c r="I2880" t="str">
        <f>INDEX(T_NPI_REF[Classification],MATCH(T_PROF[[#This Row],[npi_prof_class_Cd]],T_NPI_REF[Code],0))</f>
        <v>Midwife</v>
      </c>
      <c r="J2880">
        <f>INDEX(T_NPI_REF[Specialization],MATCH(T_PROF[[#This Row],[npi_prof_class_Cd]],T_NPI_REF[Code],0))</f>
        <v>0</v>
      </c>
    </row>
    <row r="2881" spans="1:10" x14ac:dyDescent="0.35">
      <c r="A2881">
        <v>0</v>
      </c>
      <c r="B2881">
        <v>1104869957</v>
      </c>
      <c r="C2881" t="s">
        <v>351</v>
      </c>
      <c r="D2881">
        <v>2020</v>
      </c>
      <c r="E2881">
        <v>1</v>
      </c>
      <c r="F2881">
        <v>1</v>
      </c>
      <c r="G2881">
        <v>1</v>
      </c>
      <c r="H2881">
        <v>600.25</v>
      </c>
      <c r="I2881" t="str">
        <f>INDEX(T_NPI_REF[Classification],MATCH(T_PROF[[#This Row],[npi_prof_class_Cd]],T_NPI_REF[Code],0))</f>
        <v>Obstetrics &amp; Gynecology</v>
      </c>
      <c r="J2881">
        <f>INDEX(T_NPI_REF[Specialization],MATCH(T_PROF[[#This Row],[npi_prof_class_Cd]],T_NPI_REF[Code],0))</f>
        <v>0</v>
      </c>
    </row>
    <row r="2882" spans="1:10" x14ac:dyDescent="0.35">
      <c r="A2882">
        <v>1</v>
      </c>
      <c r="B2882">
        <v>1316276827</v>
      </c>
      <c r="C2882" t="s">
        <v>351</v>
      </c>
      <c r="D2882">
        <v>2019</v>
      </c>
      <c r="E2882">
        <v>10</v>
      </c>
      <c r="F2882">
        <v>10</v>
      </c>
      <c r="G2882">
        <v>10</v>
      </c>
      <c r="H2882">
        <v>35000</v>
      </c>
      <c r="I2882" t="str">
        <f>INDEX(T_NPI_REF[Classification],MATCH(T_PROF[[#This Row],[npi_prof_class_Cd]],T_NPI_REF[Code],0))</f>
        <v>Obstetrics &amp; Gynecology</v>
      </c>
      <c r="J2882">
        <f>INDEX(T_NPI_REF[Specialization],MATCH(T_PROF[[#This Row],[npi_prof_class_Cd]],T_NPI_REF[Code],0))</f>
        <v>0</v>
      </c>
    </row>
    <row r="2883" spans="1:10" x14ac:dyDescent="0.35">
      <c r="A2883">
        <v>1</v>
      </c>
      <c r="B2883">
        <v>1619258381</v>
      </c>
      <c r="C2883" t="s">
        <v>351</v>
      </c>
      <c r="D2883">
        <v>2021</v>
      </c>
      <c r="E2883">
        <v>4</v>
      </c>
      <c r="F2883">
        <v>4</v>
      </c>
      <c r="G2883">
        <v>4</v>
      </c>
      <c r="H2883">
        <v>14000</v>
      </c>
      <c r="I2883" t="str">
        <f>INDEX(T_NPI_REF[Classification],MATCH(T_PROF[[#This Row],[npi_prof_class_Cd]],T_NPI_REF[Code],0))</f>
        <v>Obstetrics &amp; Gynecology</v>
      </c>
      <c r="J2883">
        <f>INDEX(T_NPI_REF[Specialization],MATCH(T_PROF[[#This Row],[npi_prof_class_Cd]],T_NPI_REF[Code],0))</f>
        <v>0</v>
      </c>
    </row>
    <row r="2884" spans="1:10" x14ac:dyDescent="0.35">
      <c r="A2884">
        <v>0</v>
      </c>
      <c r="B2884">
        <v>1811303936</v>
      </c>
      <c r="C2884" t="s">
        <v>357</v>
      </c>
      <c r="D2884">
        <v>2020</v>
      </c>
      <c r="E2884">
        <v>1</v>
      </c>
      <c r="F2884">
        <v>1</v>
      </c>
      <c r="G2884">
        <v>1</v>
      </c>
      <c r="H2884">
        <v>1462.64</v>
      </c>
      <c r="I2884" t="str">
        <f>INDEX(T_NPI_REF[Classification],MATCH(T_PROF[[#This Row],[npi_prof_class_Cd]],T_NPI_REF[Code],0))</f>
        <v>Advanced Practice Midwife</v>
      </c>
      <c r="J2884">
        <f>INDEX(T_NPI_REF[Specialization],MATCH(T_PROF[[#This Row],[npi_prof_class_Cd]],T_NPI_REF[Code],0))</f>
        <v>0</v>
      </c>
    </row>
    <row r="2885" spans="1:10" x14ac:dyDescent="0.35">
      <c r="A2885">
        <v>1</v>
      </c>
      <c r="B2885">
        <v>1295370260</v>
      </c>
      <c r="C2885" t="s">
        <v>357</v>
      </c>
      <c r="D2885">
        <v>2021</v>
      </c>
      <c r="E2885">
        <v>46</v>
      </c>
      <c r="F2885">
        <v>46</v>
      </c>
      <c r="G2885">
        <v>46</v>
      </c>
      <c r="H2885">
        <v>232887.5</v>
      </c>
      <c r="I2885" t="str">
        <f>INDEX(T_NPI_REF[Classification],MATCH(T_PROF[[#This Row],[npi_prof_class_Cd]],T_NPI_REF[Code],0))</f>
        <v>Advanced Practice Midwife</v>
      </c>
      <c r="J2885">
        <f>INDEX(T_NPI_REF[Specialization],MATCH(T_PROF[[#This Row],[npi_prof_class_Cd]],T_NPI_REF[Code],0))</f>
        <v>0</v>
      </c>
    </row>
    <row r="2886" spans="1:10" x14ac:dyDescent="0.35">
      <c r="A2886">
        <v>0</v>
      </c>
      <c r="B2886">
        <v>1972843944</v>
      </c>
      <c r="C2886" t="s">
        <v>351</v>
      </c>
      <c r="D2886">
        <v>2019</v>
      </c>
      <c r="E2886">
        <v>1</v>
      </c>
      <c r="F2886">
        <v>1</v>
      </c>
      <c r="G2886">
        <v>1</v>
      </c>
      <c r="H2886">
        <v>1720.75</v>
      </c>
      <c r="I2886" t="str">
        <f>INDEX(T_NPI_REF[Classification],MATCH(T_PROF[[#This Row],[npi_prof_class_Cd]],T_NPI_REF[Code],0))</f>
        <v>Obstetrics &amp; Gynecology</v>
      </c>
      <c r="J2886">
        <f>INDEX(T_NPI_REF[Specialization],MATCH(T_PROF[[#This Row],[npi_prof_class_Cd]],T_NPI_REF[Code],0))</f>
        <v>0</v>
      </c>
    </row>
    <row r="2887" spans="1:10" x14ac:dyDescent="0.35">
      <c r="A2887">
        <v>0</v>
      </c>
      <c r="B2887">
        <v>1013123579</v>
      </c>
      <c r="C2887" t="s">
        <v>361</v>
      </c>
      <c r="D2887">
        <v>2019</v>
      </c>
      <c r="E2887">
        <v>1</v>
      </c>
      <c r="F2887">
        <v>1</v>
      </c>
      <c r="G2887">
        <v>1</v>
      </c>
      <c r="H2887">
        <v>1720.75</v>
      </c>
      <c r="I2887" t="str">
        <f>INDEX(T_NPI_REF[Classification],MATCH(T_PROF[[#This Row],[npi_prof_class_Cd]],T_NPI_REF[Code],0))</f>
        <v>Family Medicine</v>
      </c>
      <c r="J2887">
        <f>INDEX(T_NPI_REF[Specialization],MATCH(T_PROF[[#This Row],[npi_prof_class_Cd]],T_NPI_REF[Code],0))</f>
        <v>0</v>
      </c>
    </row>
    <row r="2888" spans="1:10" x14ac:dyDescent="0.35">
      <c r="A2888">
        <v>1</v>
      </c>
      <c r="B2888">
        <v>1114954682</v>
      </c>
      <c r="C2888" t="s">
        <v>353</v>
      </c>
      <c r="D2888">
        <v>2020</v>
      </c>
      <c r="E2888">
        <v>7</v>
      </c>
      <c r="F2888">
        <v>7</v>
      </c>
      <c r="G2888">
        <v>7</v>
      </c>
      <c r="H2888">
        <v>14614.95</v>
      </c>
      <c r="I2888" t="str">
        <f>INDEX(T_NPI_REF[Classification],MATCH(T_PROF[[#This Row],[npi_prof_class_Cd]],T_NPI_REF[Code],0))</f>
        <v>General Acute Care Hospital</v>
      </c>
      <c r="J2888">
        <f>INDEX(T_NPI_REF[Specialization],MATCH(T_PROF[[#This Row],[npi_prof_class_Cd]],T_NPI_REF[Code],0))</f>
        <v>0</v>
      </c>
    </row>
    <row r="2889" spans="1:10" x14ac:dyDescent="0.35">
      <c r="A2889">
        <v>0</v>
      </c>
      <c r="B2889">
        <v>1245321769</v>
      </c>
      <c r="C2889" t="s">
        <v>351</v>
      </c>
      <c r="D2889">
        <v>2021</v>
      </c>
      <c r="E2889">
        <v>1</v>
      </c>
      <c r="F2889">
        <v>1</v>
      </c>
      <c r="G2889">
        <v>1</v>
      </c>
      <c r="H2889">
        <v>430.19</v>
      </c>
      <c r="I2889" t="str">
        <f>INDEX(T_NPI_REF[Classification],MATCH(T_PROF[[#This Row],[npi_prof_class_Cd]],T_NPI_REF[Code],0))</f>
        <v>Obstetrics &amp; Gynecology</v>
      </c>
      <c r="J2889">
        <f>INDEX(T_NPI_REF[Specialization],MATCH(T_PROF[[#This Row],[npi_prof_class_Cd]],T_NPI_REF[Code],0))</f>
        <v>0</v>
      </c>
    </row>
    <row r="2890" spans="1:10" x14ac:dyDescent="0.35">
      <c r="A2890">
        <v>1</v>
      </c>
      <c r="B2890">
        <v>1932263514</v>
      </c>
      <c r="C2890" t="s">
        <v>351</v>
      </c>
      <c r="D2890">
        <v>2019</v>
      </c>
      <c r="E2890">
        <v>18</v>
      </c>
      <c r="F2890">
        <v>18</v>
      </c>
      <c r="G2890">
        <v>18</v>
      </c>
      <c r="H2890">
        <v>32932.76</v>
      </c>
      <c r="I2890" t="str">
        <f>INDEX(T_NPI_REF[Classification],MATCH(T_PROF[[#This Row],[npi_prof_class_Cd]],T_NPI_REF[Code],0))</f>
        <v>Obstetrics &amp; Gynecology</v>
      </c>
      <c r="J2890">
        <f>INDEX(T_NPI_REF[Specialization],MATCH(T_PROF[[#This Row],[npi_prof_class_Cd]],T_NPI_REF[Code],0))</f>
        <v>0</v>
      </c>
    </row>
    <row r="2891" spans="1:10" x14ac:dyDescent="0.35">
      <c r="A2891">
        <v>0</v>
      </c>
      <c r="B2891">
        <v>1801082110</v>
      </c>
      <c r="C2891" t="s">
        <v>357</v>
      </c>
      <c r="D2891">
        <v>2021</v>
      </c>
      <c r="E2891">
        <v>1</v>
      </c>
      <c r="F2891">
        <v>1</v>
      </c>
      <c r="G2891">
        <v>1</v>
      </c>
      <c r="H2891">
        <v>1440.49</v>
      </c>
      <c r="I2891" t="str">
        <f>INDEX(T_NPI_REF[Classification],MATCH(T_PROF[[#This Row],[npi_prof_class_Cd]],T_NPI_REF[Code],0))</f>
        <v>Advanced Practice Midwife</v>
      </c>
      <c r="J2891">
        <f>INDEX(T_NPI_REF[Specialization],MATCH(T_PROF[[#This Row],[npi_prof_class_Cd]],T_NPI_REF[Code],0))</f>
        <v>0</v>
      </c>
    </row>
    <row r="2892" spans="1:10" x14ac:dyDescent="0.35">
      <c r="A2892">
        <v>0</v>
      </c>
      <c r="B2892">
        <v>1437154952</v>
      </c>
      <c r="C2892" t="s">
        <v>351</v>
      </c>
      <c r="D2892">
        <v>2019</v>
      </c>
      <c r="E2892">
        <v>5</v>
      </c>
      <c r="F2892">
        <v>5</v>
      </c>
      <c r="G2892">
        <v>5</v>
      </c>
      <c r="H2892">
        <v>8603.75</v>
      </c>
      <c r="I2892" t="str">
        <f>INDEX(T_NPI_REF[Classification],MATCH(T_PROF[[#This Row],[npi_prof_class_Cd]],T_NPI_REF[Code],0))</f>
        <v>Obstetrics &amp; Gynecology</v>
      </c>
      <c r="J2892">
        <f>INDEX(T_NPI_REF[Specialization],MATCH(T_PROF[[#This Row],[npi_prof_class_Cd]],T_NPI_REF[Code],0))</f>
        <v>0</v>
      </c>
    </row>
    <row r="2893" spans="1:10" x14ac:dyDescent="0.35">
      <c r="A2893">
        <v>1</v>
      </c>
      <c r="B2893">
        <v>1821293309</v>
      </c>
      <c r="C2893" t="s">
        <v>361</v>
      </c>
      <c r="D2893">
        <v>2019</v>
      </c>
      <c r="E2893">
        <v>6</v>
      </c>
      <c r="F2893">
        <v>6</v>
      </c>
      <c r="G2893">
        <v>6</v>
      </c>
      <c r="H2893">
        <v>9933.58</v>
      </c>
      <c r="I2893" t="str">
        <f>INDEX(T_NPI_REF[Classification],MATCH(T_PROF[[#This Row],[npi_prof_class_Cd]],T_NPI_REF[Code],0))</f>
        <v>Family Medicine</v>
      </c>
      <c r="J2893">
        <f>INDEX(T_NPI_REF[Specialization],MATCH(T_PROF[[#This Row],[npi_prof_class_Cd]],T_NPI_REF[Code],0))</f>
        <v>0</v>
      </c>
    </row>
    <row r="2894" spans="1:10" x14ac:dyDescent="0.35">
      <c r="A2894">
        <v>1</v>
      </c>
      <c r="B2894">
        <v>1821420506</v>
      </c>
      <c r="C2894" t="s">
        <v>367</v>
      </c>
      <c r="D2894">
        <v>2021</v>
      </c>
      <c r="E2894">
        <v>2</v>
      </c>
      <c r="F2894">
        <v>2</v>
      </c>
      <c r="G2894">
        <v>2</v>
      </c>
      <c r="H2894">
        <v>14500</v>
      </c>
      <c r="I2894" t="str">
        <f>INDEX(T_NPI_REF[Classification],MATCH(T_PROF[[#This Row],[npi_prof_class_Cd]],T_NPI_REF[Code],0))</f>
        <v>Midwife</v>
      </c>
      <c r="J2894">
        <f>INDEX(T_NPI_REF[Specialization],MATCH(T_PROF[[#This Row],[npi_prof_class_Cd]],T_NPI_REF[Code],0))</f>
        <v>0</v>
      </c>
    </row>
    <row r="2895" spans="1:10" x14ac:dyDescent="0.35">
      <c r="A2895">
        <v>0</v>
      </c>
      <c r="B2895">
        <v>1992119812</v>
      </c>
      <c r="C2895" t="s">
        <v>351</v>
      </c>
      <c r="D2895">
        <v>2021</v>
      </c>
      <c r="E2895">
        <v>1</v>
      </c>
      <c r="F2895">
        <v>1</v>
      </c>
      <c r="G2895">
        <v>1</v>
      </c>
      <c r="H2895">
        <v>1720.75</v>
      </c>
      <c r="I2895" t="str">
        <f>INDEX(T_NPI_REF[Classification],MATCH(T_PROF[[#This Row],[npi_prof_class_Cd]],T_NPI_REF[Code],0))</f>
        <v>Obstetrics &amp; Gynecology</v>
      </c>
      <c r="J2895">
        <f>INDEX(T_NPI_REF[Specialization],MATCH(T_PROF[[#This Row],[npi_prof_class_Cd]],T_NPI_REF[Code],0))</f>
        <v>0</v>
      </c>
    </row>
    <row r="2896" spans="1:10" x14ac:dyDescent="0.35">
      <c r="A2896">
        <v>1</v>
      </c>
      <c r="B2896">
        <v>1386743052</v>
      </c>
      <c r="C2896" t="s">
        <v>351</v>
      </c>
      <c r="D2896">
        <v>2019</v>
      </c>
      <c r="E2896">
        <v>19</v>
      </c>
      <c r="F2896">
        <v>19</v>
      </c>
      <c r="G2896">
        <v>19</v>
      </c>
      <c r="H2896">
        <v>33995.07</v>
      </c>
      <c r="I2896" t="str">
        <f>INDEX(T_NPI_REF[Classification],MATCH(T_PROF[[#This Row],[npi_prof_class_Cd]],T_NPI_REF[Code],0))</f>
        <v>Obstetrics &amp; Gynecology</v>
      </c>
      <c r="J2896">
        <f>INDEX(T_NPI_REF[Specialization],MATCH(T_PROF[[#This Row],[npi_prof_class_Cd]],T_NPI_REF[Code],0))</f>
        <v>0</v>
      </c>
    </row>
    <row r="2897" spans="1:10" x14ac:dyDescent="0.35">
      <c r="A2897">
        <v>1</v>
      </c>
      <c r="B2897">
        <v>1790782233</v>
      </c>
      <c r="C2897" t="s">
        <v>352</v>
      </c>
      <c r="D2897">
        <v>2020</v>
      </c>
      <c r="E2897">
        <v>28</v>
      </c>
      <c r="F2897">
        <v>28</v>
      </c>
      <c r="G2897">
        <v>28</v>
      </c>
      <c r="H2897">
        <v>91600</v>
      </c>
      <c r="I2897" t="str">
        <f>INDEX(T_NPI_REF[Classification],MATCH(T_PROF[[#This Row],[npi_prof_class_Cd]],T_NPI_REF[Code],0))</f>
        <v>Specialist</v>
      </c>
      <c r="J2897">
        <f>INDEX(T_NPI_REF[Specialization],MATCH(T_PROF[[#This Row],[npi_prof_class_Cd]],T_NPI_REF[Code],0))</f>
        <v>0</v>
      </c>
    </row>
    <row r="2898" spans="1:10" x14ac:dyDescent="0.35">
      <c r="A2898">
        <v>1</v>
      </c>
      <c r="B2898">
        <v>1790782233</v>
      </c>
      <c r="C2898" t="s">
        <v>352</v>
      </c>
      <c r="D2898">
        <v>2019</v>
      </c>
      <c r="E2898">
        <v>22</v>
      </c>
      <c r="F2898">
        <v>22</v>
      </c>
      <c r="G2898">
        <v>22</v>
      </c>
      <c r="H2898">
        <v>66400</v>
      </c>
      <c r="I2898" t="str">
        <f>INDEX(T_NPI_REF[Classification],MATCH(T_PROF[[#This Row],[npi_prof_class_Cd]],T_NPI_REF[Code],0))</f>
        <v>Specialist</v>
      </c>
      <c r="J2898">
        <f>INDEX(T_NPI_REF[Specialization],MATCH(T_PROF[[#This Row],[npi_prof_class_Cd]],T_NPI_REF[Code],0))</f>
        <v>0</v>
      </c>
    </row>
    <row r="2899" spans="1:10" x14ac:dyDescent="0.35">
      <c r="A2899">
        <v>0</v>
      </c>
      <c r="B2899">
        <v>1801973193</v>
      </c>
      <c r="C2899" t="s">
        <v>351</v>
      </c>
      <c r="D2899">
        <v>2019</v>
      </c>
      <c r="E2899">
        <v>1</v>
      </c>
      <c r="F2899">
        <v>1</v>
      </c>
      <c r="G2899">
        <v>1</v>
      </c>
      <c r="H2899">
        <v>1720.75</v>
      </c>
      <c r="I2899" t="str">
        <f>INDEX(T_NPI_REF[Classification],MATCH(T_PROF[[#This Row],[npi_prof_class_Cd]],T_NPI_REF[Code],0))</f>
        <v>Obstetrics &amp; Gynecology</v>
      </c>
      <c r="J2899">
        <f>INDEX(T_NPI_REF[Specialization],MATCH(T_PROF[[#This Row],[npi_prof_class_Cd]],T_NPI_REF[Code],0))</f>
        <v>0</v>
      </c>
    </row>
    <row r="2900" spans="1:10" x14ac:dyDescent="0.35">
      <c r="A2900">
        <v>0</v>
      </c>
      <c r="B2900">
        <v>1699764662</v>
      </c>
      <c r="C2900" t="s">
        <v>351</v>
      </c>
      <c r="D2900">
        <v>2020</v>
      </c>
      <c r="E2900">
        <v>1</v>
      </c>
      <c r="F2900">
        <v>1</v>
      </c>
      <c r="G2900">
        <v>1</v>
      </c>
      <c r="H2900">
        <v>1720.75</v>
      </c>
      <c r="I2900" t="str">
        <f>INDEX(T_NPI_REF[Classification],MATCH(T_PROF[[#This Row],[npi_prof_class_Cd]],T_NPI_REF[Code],0))</f>
        <v>Obstetrics &amp; Gynecology</v>
      </c>
      <c r="J2900">
        <f>INDEX(T_NPI_REF[Specialization],MATCH(T_PROF[[#This Row],[npi_prof_class_Cd]],T_NPI_REF[Code],0))</f>
        <v>0</v>
      </c>
    </row>
    <row r="2901" spans="1:10" x14ac:dyDescent="0.35">
      <c r="A2901">
        <v>0</v>
      </c>
      <c r="B2901">
        <v>1922256163</v>
      </c>
      <c r="C2901" t="s">
        <v>351</v>
      </c>
      <c r="D2901">
        <v>2020</v>
      </c>
      <c r="E2901">
        <v>4</v>
      </c>
      <c r="F2901">
        <v>4</v>
      </c>
      <c r="G2901">
        <v>4</v>
      </c>
      <c r="H2901">
        <v>3920.73</v>
      </c>
      <c r="I2901" t="str">
        <f>INDEX(T_NPI_REF[Classification],MATCH(T_PROF[[#This Row],[npi_prof_class_Cd]],T_NPI_REF[Code],0))</f>
        <v>Obstetrics &amp; Gynecology</v>
      </c>
      <c r="J2901">
        <f>INDEX(T_NPI_REF[Specialization],MATCH(T_PROF[[#This Row],[npi_prof_class_Cd]],T_NPI_REF[Code],0))</f>
        <v>0</v>
      </c>
    </row>
    <row r="2902" spans="1:10" x14ac:dyDescent="0.35">
      <c r="A2902">
        <v>1</v>
      </c>
      <c r="B2902">
        <v>1639149396</v>
      </c>
      <c r="C2902" t="s">
        <v>351</v>
      </c>
      <c r="D2902">
        <v>2021</v>
      </c>
      <c r="E2902">
        <v>11</v>
      </c>
      <c r="F2902">
        <v>11</v>
      </c>
      <c r="G2902">
        <v>11</v>
      </c>
      <c r="H2902">
        <v>29499.94</v>
      </c>
      <c r="I2902" t="str">
        <f>INDEX(T_NPI_REF[Classification],MATCH(T_PROF[[#This Row],[npi_prof_class_Cd]],T_NPI_REF[Code],0))</f>
        <v>Obstetrics &amp; Gynecology</v>
      </c>
      <c r="J2902">
        <f>INDEX(T_NPI_REF[Specialization],MATCH(T_PROF[[#This Row],[npi_prof_class_Cd]],T_NPI_REF[Code],0))</f>
        <v>0</v>
      </c>
    </row>
    <row r="2903" spans="1:10" x14ac:dyDescent="0.35">
      <c r="A2903">
        <v>0</v>
      </c>
      <c r="B2903">
        <v>1114993482</v>
      </c>
      <c r="C2903" t="s">
        <v>351</v>
      </c>
      <c r="D2903">
        <v>2021</v>
      </c>
      <c r="E2903">
        <v>5</v>
      </c>
      <c r="F2903">
        <v>5</v>
      </c>
      <c r="G2903">
        <v>5</v>
      </c>
      <c r="H2903">
        <v>4077.5</v>
      </c>
      <c r="I2903" t="str">
        <f>INDEX(T_NPI_REF[Classification],MATCH(T_PROF[[#This Row],[npi_prof_class_Cd]],T_NPI_REF[Code],0))</f>
        <v>Obstetrics &amp; Gynecology</v>
      </c>
      <c r="J2903">
        <f>INDEX(T_NPI_REF[Specialization],MATCH(T_PROF[[#This Row],[npi_prof_class_Cd]],T_NPI_REF[Code],0))</f>
        <v>0</v>
      </c>
    </row>
    <row r="2904" spans="1:10" x14ac:dyDescent="0.35">
      <c r="A2904">
        <v>0</v>
      </c>
      <c r="B2904">
        <v>1558439695</v>
      </c>
      <c r="C2904" t="s">
        <v>357</v>
      </c>
      <c r="D2904">
        <v>2019</v>
      </c>
      <c r="E2904">
        <v>1</v>
      </c>
      <c r="F2904">
        <v>1</v>
      </c>
      <c r="G2904">
        <v>1</v>
      </c>
      <c r="H2904">
        <v>0</v>
      </c>
      <c r="I2904" t="str">
        <f>INDEX(T_NPI_REF[Classification],MATCH(T_PROF[[#This Row],[npi_prof_class_Cd]],T_NPI_REF[Code],0))</f>
        <v>Advanced Practice Midwife</v>
      </c>
      <c r="J2904">
        <f>INDEX(T_NPI_REF[Specialization],MATCH(T_PROF[[#This Row],[npi_prof_class_Cd]],T_NPI_REF[Code],0))</f>
        <v>0</v>
      </c>
    </row>
    <row r="2905" spans="1:10" x14ac:dyDescent="0.35">
      <c r="A2905">
        <v>0</v>
      </c>
      <c r="B2905">
        <v>1548416589</v>
      </c>
      <c r="C2905" t="s">
        <v>351</v>
      </c>
      <c r="D2905">
        <v>2019</v>
      </c>
      <c r="E2905">
        <v>2</v>
      </c>
      <c r="F2905">
        <v>2</v>
      </c>
      <c r="G2905">
        <v>2</v>
      </c>
      <c r="H2905">
        <v>1720.75</v>
      </c>
      <c r="I2905" t="str">
        <f>INDEX(T_NPI_REF[Classification],MATCH(T_PROF[[#This Row],[npi_prof_class_Cd]],T_NPI_REF[Code],0))</f>
        <v>Obstetrics &amp; Gynecology</v>
      </c>
      <c r="J2905">
        <f>INDEX(T_NPI_REF[Specialization],MATCH(T_PROF[[#This Row],[npi_prof_class_Cd]],T_NPI_REF[Code],0))</f>
        <v>0</v>
      </c>
    </row>
    <row r="2906" spans="1:10" x14ac:dyDescent="0.35">
      <c r="A2906">
        <v>1</v>
      </c>
      <c r="B2906">
        <v>1538155767</v>
      </c>
      <c r="C2906" t="s">
        <v>351</v>
      </c>
      <c r="D2906">
        <v>2020</v>
      </c>
      <c r="E2906">
        <v>22</v>
      </c>
      <c r="F2906">
        <v>22</v>
      </c>
      <c r="G2906">
        <v>22</v>
      </c>
      <c r="H2906">
        <v>44213.84</v>
      </c>
      <c r="I2906" t="str">
        <f>INDEX(T_NPI_REF[Classification],MATCH(T_PROF[[#This Row],[npi_prof_class_Cd]],T_NPI_REF[Code],0))</f>
        <v>Obstetrics &amp; Gynecology</v>
      </c>
      <c r="J2906">
        <f>INDEX(T_NPI_REF[Specialization],MATCH(T_PROF[[#This Row],[npi_prof_class_Cd]],T_NPI_REF[Code],0))</f>
        <v>0</v>
      </c>
    </row>
    <row r="2907" spans="1:10" x14ac:dyDescent="0.35">
      <c r="A2907">
        <v>1</v>
      </c>
      <c r="B2907">
        <v>1770645541</v>
      </c>
      <c r="C2907" t="s">
        <v>351</v>
      </c>
      <c r="D2907">
        <v>2019</v>
      </c>
      <c r="E2907">
        <v>9</v>
      </c>
      <c r="F2907">
        <v>9</v>
      </c>
      <c r="G2907">
        <v>8</v>
      </c>
      <c r="H2907">
        <v>7494.11</v>
      </c>
      <c r="I2907" t="str">
        <f>INDEX(T_NPI_REF[Classification],MATCH(T_PROF[[#This Row],[npi_prof_class_Cd]],T_NPI_REF[Code],0))</f>
        <v>Obstetrics &amp; Gynecology</v>
      </c>
      <c r="J2907">
        <f>INDEX(T_NPI_REF[Specialization],MATCH(T_PROF[[#This Row],[npi_prof_class_Cd]],T_NPI_REF[Code],0))</f>
        <v>0</v>
      </c>
    </row>
    <row r="2908" spans="1:10" x14ac:dyDescent="0.35">
      <c r="A2908">
        <v>0</v>
      </c>
      <c r="B2908">
        <v>1184701849</v>
      </c>
      <c r="C2908" t="s">
        <v>351</v>
      </c>
      <c r="D2908">
        <v>2021</v>
      </c>
      <c r="E2908">
        <v>1</v>
      </c>
      <c r="F2908">
        <v>1</v>
      </c>
      <c r="G2908">
        <v>1</v>
      </c>
      <c r="H2908">
        <v>1450.74</v>
      </c>
      <c r="I2908" t="str">
        <f>INDEX(T_NPI_REF[Classification],MATCH(T_PROF[[#This Row],[npi_prof_class_Cd]],T_NPI_REF[Code],0))</f>
        <v>Obstetrics &amp; Gynecology</v>
      </c>
      <c r="J2908">
        <f>INDEX(T_NPI_REF[Specialization],MATCH(T_PROF[[#This Row],[npi_prof_class_Cd]],T_NPI_REF[Code],0))</f>
        <v>0</v>
      </c>
    </row>
    <row r="2909" spans="1:10" x14ac:dyDescent="0.35">
      <c r="A2909">
        <v>1</v>
      </c>
      <c r="B2909">
        <v>1366520330</v>
      </c>
      <c r="C2909" t="s">
        <v>351</v>
      </c>
      <c r="D2909">
        <v>2021</v>
      </c>
      <c r="E2909">
        <v>27</v>
      </c>
      <c r="F2909">
        <v>27</v>
      </c>
      <c r="G2909">
        <v>27</v>
      </c>
      <c r="H2909">
        <v>46912.55</v>
      </c>
      <c r="I2909" t="str">
        <f>INDEX(T_NPI_REF[Classification],MATCH(T_PROF[[#This Row],[npi_prof_class_Cd]],T_NPI_REF[Code],0))</f>
        <v>Obstetrics &amp; Gynecology</v>
      </c>
      <c r="J2909">
        <f>INDEX(T_NPI_REF[Specialization],MATCH(T_PROF[[#This Row],[npi_prof_class_Cd]],T_NPI_REF[Code],0))</f>
        <v>0</v>
      </c>
    </row>
    <row r="2910" spans="1:10" x14ac:dyDescent="0.35">
      <c r="A2910">
        <v>0</v>
      </c>
      <c r="B2910">
        <v>1841264660</v>
      </c>
      <c r="C2910" t="s">
        <v>351</v>
      </c>
      <c r="D2910">
        <v>2019</v>
      </c>
      <c r="E2910">
        <v>1</v>
      </c>
      <c r="F2910">
        <v>1</v>
      </c>
      <c r="G2910">
        <v>1</v>
      </c>
      <c r="H2910">
        <v>1720.75</v>
      </c>
      <c r="I2910" t="str">
        <f>INDEX(T_NPI_REF[Classification],MATCH(T_PROF[[#This Row],[npi_prof_class_Cd]],T_NPI_REF[Code],0))</f>
        <v>Obstetrics &amp; Gynecology</v>
      </c>
      <c r="J2910">
        <f>INDEX(T_NPI_REF[Specialization],MATCH(T_PROF[[#This Row],[npi_prof_class_Cd]],T_NPI_REF[Code],0))</f>
        <v>0</v>
      </c>
    </row>
    <row r="2911" spans="1:10" x14ac:dyDescent="0.35">
      <c r="A2911">
        <v>1</v>
      </c>
      <c r="B2911">
        <v>1831551928</v>
      </c>
      <c r="C2911" t="s">
        <v>351</v>
      </c>
      <c r="D2911">
        <v>2020</v>
      </c>
      <c r="E2911">
        <v>15</v>
      </c>
      <c r="F2911">
        <v>15</v>
      </c>
      <c r="G2911">
        <v>15</v>
      </c>
      <c r="H2911">
        <v>50600</v>
      </c>
      <c r="I2911" t="str">
        <f>INDEX(T_NPI_REF[Classification],MATCH(T_PROF[[#This Row],[npi_prof_class_Cd]],T_NPI_REF[Code],0))</f>
        <v>Obstetrics &amp; Gynecology</v>
      </c>
      <c r="J2911">
        <f>INDEX(T_NPI_REF[Specialization],MATCH(T_PROF[[#This Row],[npi_prof_class_Cd]],T_NPI_REF[Code],0))</f>
        <v>0</v>
      </c>
    </row>
    <row r="2912" spans="1:10" x14ac:dyDescent="0.35">
      <c r="A2912">
        <v>1</v>
      </c>
      <c r="B2912">
        <v>1033436365</v>
      </c>
      <c r="C2912" t="s">
        <v>359</v>
      </c>
      <c r="D2912">
        <v>2019</v>
      </c>
      <c r="E2912">
        <v>91</v>
      </c>
      <c r="F2912">
        <v>91</v>
      </c>
      <c r="G2912">
        <v>91</v>
      </c>
      <c r="H2912">
        <v>309400</v>
      </c>
      <c r="I2912" t="str">
        <f>INDEX(T_NPI_REF[Classification],MATCH(T_PROF[[#This Row],[npi_prof_class_Cd]],T_NPI_REF[Code],0))</f>
        <v>Clinic/Center</v>
      </c>
      <c r="J2912">
        <f>INDEX(T_NPI_REF[Specialization],MATCH(T_PROF[[#This Row],[npi_prof_class_Cd]],T_NPI_REF[Code],0))</f>
        <v>0</v>
      </c>
    </row>
    <row r="2913" spans="1:10" x14ac:dyDescent="0.35">
      <c r="A2913">
        <v>1</v>
      </c>
      <c r="B2913">
        <v>1487973228</v>
      </c>
      <c r="C2913" t="s">
        <v>351</v>
      </c>
      <c r="D2913">
        <v>2019</v>
      </c>
      <c r="E2913">
        <v>7</v>
      </c>
      <c r="F2913">
        <v>7</v>
      </c>
      <c r="G2913">
        <v>7</v>
      </c>
      <c r="H2913">
        <v>12128.22</v>
      </c>
      <c r="I2913" t="str">
        <f>INDEX(T_NPI_REF[Classification],MATCH(T_PROF[[#This Row],[npi_prof_class_Cd]],T_NPI_REF[Code],0))</f>
        <v>Obstetrics &amp; Gynecology</v>
      </c>
      <c r="J2913">
        <f>INDEX(T_NPI_REF[Specialization],MATCH(T_PROF[[#This Row],[npi_prof_class_Cd]],T_NPI_REF[Code],0))</f>
        <v>0</v>
      </c>
    </row>
    <row r="2914" spans="1:10" x14ac:dyDescent="0.35">
      <c r="A2914">
        <v>0</v>
      </c>
      <c r="B2914">
        <v>1528039864</v>
      </c>
      <c r="C2914" t="s">
        <v>351</v>
      </c>
      <c r="D2914">
        <v>2020</v>
      </c>
      <c r="E2914">
        <v>4</v>
      </c>
      <c r="F2914">
        <v>4</v>
      </c>
      <c r="G2914">
        <v>4</v>
      </c>
      <c r="H2914">
        <v>5360.25</v>
      </c>
      <c r="I2914" t="str">
        <f>INDEX(T_NPI_REF[Classification],MATCH(T_PROF[[#This Row],[npi_prof_class_Cd]],T_NPI_REF[Code],0))</f>
        <v>Obstetrics &amp; Gynecology</v>
      </c>
      <c r="J2914">
        <f>INDEX(T_NPI_REF[Specialization],MATCH(T_PROF[[#This Row],[npi_prof_class_Cd]],T_NPI_REF[Code],0))</f>
        <v>0</v>
      </c>
    </row>
    <row r="2915" spans="1:10" x14ac:dyDescent="0.35">
      <c r="A2915">
        <v>1</v>
      </c>
      <c r="B2915">
        <v>1558437434</v>
      </c>
      <c r="C2915" t="s">
        <v>351</v>
      </c>
      <c r="D2915">
        <v>2021</v>
      </c>
      <c r="E2915">
        <v>36</v>
      </c>
      <c r="F2915">
        <v>36</v>
      </c>
      <c r="G2915">
        <v>36</v>
      </c>
      <c r="H2915">
        <v>98097.2</v>
      </c>
      <c r="I2915" t="str">
        <f>INDEX(T_NPI_REF[Classification],MATCH(T_PROF[[#This Row],[npi_prof_class_Cd]],T_NPI_REF[Code],0))</f>
        <v>Obstetrics &amp; Gynecology</v>
      </c>
      <c r="J2915">
        <f>INDEX(T_NPI_REF[Specialization],MATCH(T_PROF[[#This Row],[npi_prof_class_Cd]],T_NPI_REF[Code],0))</f>
        <v>0</v>
      </c>
    </row>
    <row r="2916" spans="1:10" x14ac:dyDescent="0.35">
      <c r="A2916">
        <v>0</v>
      </c>
      <c r="B2916">
        <v>1336128941</v>
      </c>
      <c r="C2916" t="s">
        <v>342</v>
      </c>
      <c r="D2916">
        <v>2019</v>
      </c>
      <c r="E2916">
        <v>1</v>
      </c>
      <c r="F2916">
        <v>1</v>
      </c>
      <c r="G2916">
        <v>1</v>
      </c>
      <c r="H2916">
        <v>0</v>
      </c>
      <c r="I2916" t="e">
        <f>INDEX(T_NPI_REF[Classification],MATCH(T_PROF[[#This Row],[npi_prof_class_Cd]],T_NPI_REF[Code],0))</f>
        <v>#N/A</v>
      </c>
      <c r="J2916" t="e">
        <f>INDEX(T_NPI_REF[Specialization],MATCH(T_PROF[[#This Row],[npi_prof_class_Cd]],T_NPI_REF[Code],0))</f>
        <v>#N/A</v>
      </c>
    </row>
    <row r="2917" spans="1:10" x14ac:dyDescent="0.35">
      <c r="A2917">
        <v>1</v>
      </c>
      <c r="B2917">
        <v>1417901323</v>
      </c>
      <c r="C2917" t="s">
        <v>370</v>
      </c>
      <c r="D2917">
        <v>2019</v>
      </c>
      <c r="E2917">
        <v>7</v>
      </c>
      <c r="F2917">
        <v>7</v>
      </c>
      <c r="G2917">
        <v>7</v>
      </c>
      <c r="H2917">
        <v>22799.81</v>
      </c>
      <c r="I2917" t="str">
        <f>INDEX(T_NPI_REF[Classification],MATCH(T_PROF[[#This Row],[npi_prof_class_Cd]],T_NPI_REF[Code],0))</f>
        <v>Internal Medicine</v>
      </c>
      <c r="J2917" t="str">
        <f>INDEX(T_NPI_REF[Specialization],MATCH(T_PROF[[#This Row],[npi_prof_class_Cd]],T_NPI_REF[Code],0))</f>
        <v>Geriatric Medicine</v>
      </c>
    </row>
    <row r="2918" spans="1:10" x14ac:dyDescent="0.35">
      <c r="A2918">
        <v>1</v>
      </c>
      <c r="B2918">
        <v>1902149412</v>
      </c>
      <c r="C2918" t="s">
        <v>351</v>
      </c>
      <c r="D2918">
        <v>2019</v>
      </c>
      <c r="E2918">
        <v>4</v>
      </c>
      <c r="F2918">
        <v>4</v>
      </c>
      <c r="G2918">
        <v>4</v>
      </c>
      <c r="H2918">
        <v>13475.8</v>
      </c>
      <c r="I2918" t="str">
        <f>INDEX(T_NPI_REF[Classification],MATCH(T_PROF[[#This Row],[npi_prof_class_Cd]],T_NPI_REF[Code],0))</f>
        <v>Obstetrics &amp; Gynecology</v>
      </c>
      <c r="J2918">
        <f>INDEX(T_NPI_REF[Specialization],MATCH(T_PROF[[#This Row],[npi_prof_class_Cd]],T_NPI_REF[Code],0))</f>
        <v>0</v>
      </c>
    </row>
    <row r="2919" spans="1:10" x14ac:dyDescent="0.35">
      <c r="A2919">
        <v>1</v>
      </c>
      <c r="B2919">
        <v>1417183963</v>
      </c>
      <c r="C2919" t="s">
        <v>376</v>
      </c>
      <c r="D2919">
        <v>2020</v>
      </c>
      <c r="E2919">
        <v>65</v>
      </c>
      <c r="F2919">
        <v>65</v>
      </c>
      <c r="G2919">
        <v>65</v>
      </c>
      <c r="H2919">
        <v>170623.27</v>
      </c>
      <c r="I2919" t="str">
        <f>INDEX(T_NPI_REF[Classification],MATCH(T_PROF[[#This Row],[npi_prof_class_Cd]],T_NPI_REF[Code],0))</f>
        <v>Surgery</v>
      </c>
      <c r="J2919">
        <f>INDEX(T_NPI_REF[Specialization],MATCH(T_PROF[[#This Row],[npi_prof_class_Cd]],T_NPI_REF[Code],0))</f>
        <v>0</v>
      </c>
    </row>
    <row r="2920" spans="1:10" x14ac:dyDescent="0.35">
      <c r="A2920">
        <v>0</v>
      </c>
      <c r="B2920">
        <v>1013977123</v>
      </c>
      <c r="C2920" t="s">
        <v>351</v>
      </c>
      <c r="D2920">
        <v>2019</v>
      </c>
      <c r="E2920">
        <v>3</v>
      </c>
      <c r="F2920">
        <v>3</v>
      </c>
      <c r="G2920">
        <v>3</v>
      </c>
      <c r="H2920">
        <v>1969.46</v>
      </c>
      <c r="I2920" t="str">
        <f>INDEX(T_NPI_REF[Classification],MATCH(T_PROF[[#This Row],[npi_prof_class_Cd]],T_NPI_REF[Code],0))</f>
        <v>Obstetrics &amp; Gynecology</v>
      </c>
      <c r="J2920">
        <f>INDEX(T_NPI_REF[Specialization],MATCH(T_PROF[[#This Row],[npi_prof_class_Cd]],T_NPI_REF[Code],0))</f>
        <v>0</v>
      </c>
    </row>
    <row r="2921" spans="1:10" x14ac:dyDescent="0.35">
      <c r="A2921">
        <v>1</v>
      </c>
      <c r="B2921">
        <v>1962578757</v>
      </c>
      <c r="C2921" t="s">
        <v>351</v>
      </c>
      <c r="D2921">
        <v>2019</v>
      </c>
      <c r="E2921">
        <v>1</v>
      </c>
      <c r="F2921">
        <v>1</v>
      </c>
      <c r="G2921">
        <v>1</v>
      </c>
      <c r="H2921">
        <v>2695.16</v>
      </c>
      <c r="I2921" t="str">
        <f>INDEX(T_NPI_REF[Classification],MATCH(T_PROF[[#This Row],[npi_prof_class_Cd]],T_NPI_REF[Code],0))</f>
        <v>Obstetrics &amp; Gynecology</v>
      </c>
      <c r="J2921">
        <f>INDEX(T_NPI_REF[Specialization],MATCH(T_PROF[[#This Row],[npi_prof_class_Cd]],T_NPI_REF[Code],0))</f>
        <v>0</v>
      </c>
    </row>
    <row r="2922" spans="1:10" x14ac:dyDescent="0.35">
      <c r="A2922">
        <v>1</v>
      </c>
      <c r="B2922">
        <v>1295729408</v>
      </c>
      <c r="C2922" t="s">
        <v>361</v>
      </c>
      <c r="D2922">
        <v>2019</v>
      </c>
      <c r="E2922">
        <v>2</v>
      </c>
      <c r="F2922">
        <v>2</v>
      </c>
      <c r="G2922">
        <v>2</v>
      </c>
      <c r="H2922">
        <v>3587.57</v>
      </c>
      <c r="I2922" t="str">
        <f>INDEX(T_NPI_REF[Classification],MATCH(T_PROF[[#This Row],[npi_prof_class_Cd]],T_NPI_REF[Code],0))</f>
        <v>Family Medicine</v>
      </c>
      <c r="J2922">
        <f>INDEX(T_NPI_REF[Specialization],MATCH(T_PROF[[#This Row],[npi_prof_class_Cd]],T_NPI_REF[Code],0))</f>
        <v>0</v>
      </c>
    </row>
    <row r="2923" spans="1:10" x14ac:dyDescent="0.35">
      <c r="A2923">
        <v>1</v>
      </c>
      <c r="B2923">
        <v>1003153479</v>
      </c>
      <c r="C2923" t="s">
        <v>357</v>
      </c>
      <c r="D2923">
        <v>2021</v>
      </c>
      <c r="E2923">
        <v>2</v>
      </c>
      <c r="F2923">
        <v>2</v>
      </c>
      <c r="G2923">
        <v>2</v>
      </c>
      <c r="H2923">
        <v>9750</v>
      </c>
      <c r="I2923" t="str">
        <f>INDEX(T_NPI_REF[Classification],MATCH(T_PROF[[#This Row],[npi_prof_class_Cd]],T_NPI_REF[Code],0))</f>
        <v>Advanced Practice Midwife</v>
      </c>
      <c r="J2923">
        <f>INDEX(T_NPI_REF[Specialization],MATCH(T_PROF[[#This Row],[npi_prof_class_Cd]],T_NPI_REF[Code],0))</f>
        <v>0</v>
      </c>
    </row>
    <row r="2924" spans="1:10" x14ac:dyDescent="0.35">
      <c r="A2924">
        <v>1</v>
      </c>
      <c r="B2924">
        <v>1427232545</v>
      </c>
      <c r="C2924" t="s">
        <v>351</v>
      </c>
      <c r="D2924">
        <v>2019</v>
      </c>
      <c r="E2924">
        <v>2</v>
      </c>
      <c r="F2924">
        <v>2</v>
      </c>
      <c r="G2924">
        <v>2</v>
      </c>
      <c r="H2924">
        <v>4019.44</v>
      </c>
      <c r="I2924" t="str">
        <f>INDEX(T_NPI_REF[Classification],MATCH(T_PROF[[#This Row],[npi_prof_class_Cd]],T_NPI_REF[Code],0))</f>
        <v>Obstetrics &amp; Gynecology</v>
      </c>
      <c r="J2924">
        <f>INDEX(T_NPI_REF[Specialization],MATCH(T_PROF[[#This Row],[npi_prof_class_Cd]],T_NPI_REF[Code],0))</f>
        <v>0</v>
      </c>
    </row>
    <row r="2925" spans="1:10" x14ac:dyDescent="0.35">
      <c r="A2925">
        <v>1</v>
      </c>
      <c r="B2925">
        <v>1407812548</v>
      </c>
      <c r="C2925" t="s">
        <v>360</v>
      </c>
      <c r="D2925">
        <v>2019</v>
      </c>
      <c r="E2925">
        <v>4</v>
      </c>
      <c r="F2925">
        <v>4</v>
      </c>
      <c r="G2925">
        <v>4</v>
      </c>
      <c r="H2925">
        <v>8115.08</v>
      </c>
      <c r="I2925" t="str">
        <f>INDEX(T_NPI_REF[Classification],MATCH(T_PROF[[#This Row],[npi_prof_class_Cd]],T_NPI_REF[Code],0))</f>
        <v>Home Health</v>
      </c>
      <c r="J2925">
        <f>INDEX(T_NPI_REF[Specialization],MATCH(T_PROF[[#This Row],[npi_prof_class_Cd]],T_NPI_REF[Code],0))</f>
        <v>0</v>
      </c>
    </row>
    <row r="2926" spans="1:10" x14ac:dyDescent="0.35">
      <c r="A2926">
        <v>1</v>
      </c>
      <c r="B2926">
        <v>1881653509</v>
      </c>
      <c r="C2926" t="s">
        <v>352</v>
      </c>
      <c r="D2926">
        <v>2019</v>
      </c>
      <c r="E2926">
        <v>50</v>
      </c>
      <c r="F2926">
        <v>50</v>
      </c>
      <c r="G2926">
        <v>50</v>
      </c>
      <c r="H2926">
        <v>164600</v>
      </c>
      <c r="I2926" t="str">
        <f>INDEX(T_NPI_REF[Classification],MATCH(T_PROF[[#This Row],[npi_prof_class_Cd]],T_NPI_REF[Code],0))</f>
        <v>Specialist</v>
      </c>
      <c r="J2926">
        <f>INDEX(T_NPI_REF[Specialization],MATCH(T_PROF[[#This Row],[npi_prof_class_Cd]],T_NPI_REF[Code],0))</f>
        <v>0</v>
      </c>
    </row>
    <row r="2927" spans="1:10" x14ac:dyDescent="0.35">
      <c r="A2927">
        <v>1</v>
      </c>
      <c r="B2927">
        <v>1669615605</v>
      </c>
      <c r="C2927" t="s">
        <v>351</v>
      </c>
      <c r="D2927">
        <v>2021</v>
      </c>
      <c r="E2927">
        <v>55</v>
      </c>
      <c r="F2927">
        <v>55</v>
      </c>
      <c r="G2927">
        <v>54</v>
      </c>
      <c r="H2927">
        <v>98570.32</v>
      </c>
      <c r="I2927" t="str">
        <f>INDEX(T_NPI_REF[Classification],MATCH(T_PROF[[#This Row],[npi_prof_class_Cd]],T_NPI_REF[Code],0))</f>
        <v>Obstetrics &amp; Gynecology</v>
      </c>
      <c r="J2927">
        <f>INDEX(T_NPI_REF[Specialization],MATCH(T_PROF[[#This Row],[npi_prof_class_Cd]],T_NPI_REF[Code],0))</f>
        <v>0</v>
      </c>
    </row>
    <row r="2928" spans="1:10" x14ac:dyDescent="0.35">
      <c r="A2928">
        <v>1</v>
      </c>
      <c r="B2928">
        <v>1306837398</v>
      </c>
      <c r="C2928" t="s">
        <v>382</v>
      </c>
      <c r="D2928">
        <v>2021</v>
      </c>
      <c r="E2928">
        <v>19</v>
      </c>
      <c r="F2928">
        <v>19</v>
      </c>
      <c r="G2928">
        <v>19</v>
      </c>
      <c r="H2928">
        <v>57565.25</v>
      </c>
      <c r="I2928" t="str">
        <f>INDEX(T_NPI_REF[Classification],MATCH(T_PROF[[#This Row],[npi_prof_class_Cd]],T_NPI_REF[Code],0))</f>
        <v>Emergency Medicine</v>
      </c>
      <c r="J2928" t="str">
        <f>INDEX(T_NPI_REF[Specialization],MATCH(T_PROF[[#This Row],[npi_prof_class_Cd]],T_NPI_REF[Code],0))</f>
        <v>Emergency Medical Services</v>
      </c>
    </row>
    <row r="2929" spans="1:10" x14ac:dyDescent="0.35">
      <c r="A2929">
        <v>1</v>
      </c>
      <c r="B2929">
        <v>1174860761</v>
      </c>
      <c r="C2929" t="s">
        <v>351</v>
      </c>
      <c r="D2929">
        <v>2021</v>
      </c>
      <c r="E2929">
        <v>36</v>
      </c>
      <c r="F2929">
        <v>36</v>
      </c>
      <c r="G2929">
        <v>36</v>
      </c>
      <c r="H2929">
        <v>67574.7</v>
      </c>
      <c r="I2929" t="str">
        <f>INDEX(T_NPI_REF[Classification],MATCH(T_PROF[[#This Row],[npi_prof_class_Cd]],T_NPI_REF[Code],0))</f>
        <v>Obstetrics &amp; Gynecology</v>
      </c>
      <c r="J2929">
        <f>INDEX(T_NPI_REF[Specialization],MATCH(T_PROF[[#This Row],[npi_prof_class_Cd]],T_NPI_REF[Code],0))</f>
        <v>0</v>
      </c>
    </row>
    <row r="2930" spans="1:10" x14ac:dyDescent="0.35">
      <c r="A2930">
        <v>1</v>
      </c>
      <c r="B2930">
        <v>1851929954</v>
      </c>
      <c r="C2930" t="s">
        <v>353</v>
      </c>
      <c r="D2930">
        <v>2021</v>
      </c>
      <c r="E2930">
        <v>16</v>
      </c>
      <c r="F2930">
        <v>16</v>
      </c>
      <c r="G2930">
        <v>16</v>
      </c>
      <c r="H2930">
        <v>20789.82</v>
      </c>
      <c r="I2930" t="str">
        <f>INDEX(T_NPI_REF[Classification],MATCH(T_PROF[[#This Row],[npi_prof_class_Cd]],T_NPI_REF[Code],0))</f>
        <v>General Acute Care Hospital</v>
      </c>
      <c r="J2930">
        <f>INDEX(T_NPI_REF[Specialization],MATCH(T_PROF[[#This Row],[npi_prof_class_Cd]],T_NPI_REF[Code],0))</f>
        <v>0</v>
      </c>
    </row>
    <row r="2931" spans="1:10" x14ac:dyDescent="0.35">
      <c r="A2931">
        <v>0</v>
      </c>
      <c r="B2931">
        <v>1811096902</v>
      </c>
      <c r="C2931" t="s">
        <v>351</v>
      </c>
      <c r="D2931">
        <v>2020</v>
      </c>
      <c r="E2931">
        <v>1</v>
      </c>
      <c r="F2931">
        <v>1</v>
      </c>
      <c r="G2931">
        <v>1</v>
      </c>
      <c r="H2931">
        <v>1720.75</v>
      </c>
      <c r="I2931" t="str">
        <f>INDEX(T_NPI_REF[Classification],MATCH(T_PROF[[#This Row],[npi_prof_class_Cd]],T_NPI_REF[Code],0))</f>
        <v>Obstetrics &amp; Gynecology</v>
      </c>
      <c r="J2931">
        <f>INDEX(T_NPI_REF[Specialization],MATCH(T_PROF[[#This Row],[npi_prof_class_Cd]],T_NPI_REF[Code],0))</f>
        <v>0</v>
      </c>
    </row>
    <row r="2932" spans="1:10" x14ac:dyDescent="0.35">
      <c r="A2932">
        <v>1</v>
      </c>
      <c r="B2932">
        <v>1518504281</v>
      </c>
      <c r="C2932" t="s">
        <v>351</v>
      </c>
      <c r="D2932">
        <v>2021</v>
      </c>
      <c r="E2932">
        <v>30</v>
      </c>
      <c r="F2932">
        <v>30</v>
      </c>
      <c r="G2932">
        <v>30</v>
      </c>
      <c r="H2932">
        <v>50123.5</v>
      </c>
      <c r="I2932" t="str">
        <f>INDEX(T_NPI_REF[Classification],MATCH(T_PROF[[#This Row],[npi_prof_class_Cd]],T_NPI_REF[Code],0))</f>
        <v>Obstetrics &amp; Gynecology</v>
      </c>
      <c r="J2932">
        <f>INDEX(T_NPI_REF[Specialization],MATCH(T_PROF[[#This Row],[npi_prof_class_Cd]],T_NPI_REF[Code],0))</f>
        <v>0</v>
      </c>
    </row>
    <row r="2933" spans="1:10" x14ac:dyDescent="0.35">
      <c r="A2933">
        <v>0</v>
      </c>
      <c r="B2933">
        <v>1124679790</v>
      </c>
      <c r="C2933" t="s">
        <v>357</v>
      </c>
      <c r="D2933">
        <v>2021</v>
      </c>
      <c r="E2933">
        <v>1</v>
      </c>
      <c r="F2933">
        <v>1</v>
      </c>
      <c r="G2933">
        <v>1</v>
      </c>
      <c r="H2933">
        <v>0</v>
      </c>
      <c r="I2933" t="str">
        <f>INDEX(T_NPI_REF[Classification],MATCH(T_PROF[[#This Row],[npi_prof_class_Cd]],T_NPI_REF[Code],0))</f>
        <v>Advanced Practice Midwife</v>
      </c>
      <c r="J2933">
        <f>INDEX(T_NPI_REF[Specialization],MATCH(T_PROF[[#This Row],[npi_prof_class_Cd]],T_NPI_REF[Code],0))</f>
        <v>0</v>
      </c>
    </row>
    <row r="2934" spans="1:10" x14ac:dyDescent="0.35">
      <c r="A2934">
        <v>1</v>
      </c>
      <c r="B2934">
        <v>1093959322</v>
      </c>
      <c r="C2934" t="s">
        <v>362</v>
      </c>
      <c r="D2934">
        <v>2020</v>
      </c>
      <c r="E2934">
        <v>195</v>
      </c>
      <c r="F2934">
        <v>195</v>
      </c>
      <c r="G2934">
        <v>195</v>
      </c>
      <c r="H2934">
        <v>311930.31</v>
      </c>
      <c r="I2934" t="str">
        <f>INDEX(T_NPI_REF[Classification],MATCH(T_PROF[[#This Row],[npi_prof_class_Cd]],T_NPI_REF[Code],0))</f>
        <v>General Practice</v>
      </c>
      <c r="J2934">
        <f>INDEX(T_NPI_REF[Specialization],MATCH(T_PROF[[#This Row],[npi_prof_class_Cd]],T_NPI_REF[Code],0))</f>
        <v>0</v>
      </c>
    </row>
    <row r="2935" spans="1:10" x14ac:dyDescent="0.35">
      <c r="A2935">
        <v>0</v>
      </c>
      <c r="B2935">
        <v>1821008293</v>
      </c>
      <c r="C2935" t="s">
        <v>351</v>
      </c>
      <c r="D2935">
        <v>2020</v>
      </c>
      <c r="E2935">
        <v>1</v>
      </c>
      <c r="F2935">
        <v>1</v>
      </c>
      <c r="G2935">
        <v>1</v>
      </c>
      <c r="H2935">
        <v>1720.75</v>
      </c>
      <c r="I2935" t="str">
        <f>INDEX(T_NPI_REF[Classification],MATCH(T_PROF[[#This Row],[npi_prof_class_Cd]],T_NPI_REF[Code],0))</f>
        <v>Obstetrics &amp; Gynecology</v>
      </c>
      <c r="J2935">
        <f>INDEX(T_NPI_REF[Specialization],MATCH(T_PROF[[#This Row],[npi_prof_class_Cd]],T_NPI_REF[Code],0))</f>
        <v>0</v>
      </c>
    </row>
    <row r="2936" spans="1:10" x14ac:dyDescent="0.35">
      <c r="A2936">
        <v>1</v>
      </c>
      <c r="B2936">
        <v>1023024882</v>
      </c>
      <c r="C2936" t="s">
        <v>353</v>
      </c>
      <c r="D2936">
        <v>2019</v>
      </c>
      <c r="E2936">
        <v>2</v>
      </c>
      <c r="F2936">
        <v>2</v>
      </c>
      <c r="G2936">
        <v>2</v>
      </c>
      <c r="H2936">
        <v>5390.32</v>
      </c>
      <c r="I2936" t="str">
        <f>INDEX(T_NPI_REF[Classification],MATCH(T_PROF[[#This Row],[npi_prof_class_Cd]],T_NPI_REF[Code],0))</f>
        <v>General Acute Care Hospital</v>
      </c>
      <c r="J2936">
        <f>INDEX(T_NPI_REF[Specialization],MATCH(T_PROF[[#This Row],[npi_prof_class_Cd]],T_NPI_REF[Code],0))</f>
        <v>0</v>
      </c>
    </row>
    <row r="2937" spans="1:10" x14ac:dyDescent="0.35">
      <c r="A2937">
        <v>1</v>
      </c>
      <c r="B2937">
        <v>1538114723</v>
      </c>
      <c r="C2937" t="s">
        <v>351</v>
      </c>
      <c r="D2937">
        <v>2020</v>
      </c>
      <c r="E2937">
        <v>317</v>
      </c>
      <c r="F2937">
        <v>317</v>
      </c>
      <c r="G2937">
        <v>316</v>
      </c>
      <c r="H2937">
        <v>1015317.34</v>
      </c>
      <c r="I2937" t="str">
        <f>INDEX(T_NPI_REF[Classification],MATCH(T_PROF[[#This Row],[npi_prof_class_Cd]],T_NPI_REF[Code],0))</f>
        <v>Obstetrics &amp; Gynecology</v>
      </c>
      <c r="J2937">
        <f>INDEX(T_NPI_REF[Specialization],MATCH(T_PROF[[#This Row],[npi_prof_class_Cd]],T_NPI_REF[Code],0))</f>
        <v>0</v>
      </c>
    </row>
    <row r="2938" spans="1:10" x14ac:dyDescent="0.35">
      <c r="A2938">
        <v>0</v>
      </c>
      <c r="B2938">
        <v>1548556442</v>
      </c>
      <c r="C2938" t="s">
        <v>351</v>
      </c>
      <c r="D2938">
        <v>2021</v>
      </c>
      <c r="E2938">
        <v>1</v>
      </c>
      <c r="F2938">
        <v>1</v>
      </c>
      <c r="G2938">
        <v>1</v>
      </c>
      <c r="H2938">
        <v>1720.75</v>
      </c>
      <c r="I2938" t="str">
        <f>INDEX(T_NPI_REF[Classification],MATCH(T_PROF[[#This Row],[npi_prof_class_Cd]],T_NPI_REF[Code],0))</f>
        <v>Obstetrics &amp; Gynecology</v>
      </c>
      <c r="J2938">
        <f>INDEX(T_NPI_REF[Specialization],MATCH(T_PROF[[#This Row],[npi_prof_class_Cd]],T_NPI_REF[Code],0))</f>
        <v>0</v>
      </c>
    </row>
    <row r="2939" spans="1:10" x14ac:dyDescent="0.35">
      <c r="A2939">
        <v>1</v>
      </c>
      <c r="B2939">
        <v>1104965920</v>
      </c>
      <c r="C2939" t="s">
        <v>351</v>
      </c>
      <c r="D2939">
        <v>2019</v>
      </c>
      <c r="E2939">
        <v>4</v>
      </c>
      <c r="F2939">
        <v>4</v>
      </c>
      <c r="G2939">
        <v>4</v>
      </c>
      <c r="H2939">
        <v>7019.44</v>
      </c>
      <c r="I2939" t="str">
        <f>INDEX(T_NPI_REF[Classification],MATCH(T_PROF[[#This Row],[npi_prof_class_Cd]],T_NPI_REF[Code],0))</f>
        <v>Obstetrics &amp; Gynecology</v>
      </c>
      <c r="J2939">
        <f>INDEX(T_NPI_REF[Specialization],MATCH(T_PROF[[#This Row],[npi_prof_class_Cd]],T_NPI_REF[Code],0))</f>
        <v>0</v>
      </c>
    </row>
    <row r="2940" spans="1:10" x14ac:dyDescent="0.35">
      <c r="A2940">
        <v>0</v>
      </c>
      <c r="B2940">
        <v>1225474364</v>
      </c>
      <c r="C2940" t="s">
        <v>367</v>
      </c>
      <c r="D2940">
        <v>2021</v>
      </c>
      <c r="E2940">
        <v>1</v>
      </c>
      <c r="F2940">
        <v>1</v>
      </c>
      <c r="G2940">
        <v>1</v>
      </c>
      <c r="H2940">
        <v>1462.64</v>
      </c>
      <c r="I2940" t="str">
        <f>INDEX(T_NPI_REF[Classification],MATCH(T_PROF[[#This Row],[npi_prof_class_Cd]],T_NPI_REF[Code],0))</f>
        <v>Midwife</v>
      </c>
      <c r="J2940">
        <f>INDEX(T_NPI_REF[Specialization],MATCH(T_PROF[[#This Row],[npi_prof_class_Cd]],T_NPI_REF[Code],0))</f>
        <v>0</v>
      </c>
    </row>
    <row r="2941" spans="1:10" x14ac:dyDescent="0.35">
      <c r="A2941">
        <v>1</v>
      </c>
      <c r="B2941">
        <v>1518998699</v>
      </c>
      <c r="C2941" t="s">
        <v>353</v>
      </c>
      <c r="D2941">
        <v>2019</v>
      </c>
      <c r="E2941">
        <v>27</v>
      </c>
      <c r="F2941">
        <v>27</v>
      </c>
      <c r="G2941">
        <v>27</v>
      </c>
      <c r="H2941">
        <v>62451.85</v>
      </c>
      <c r="I2941" t="str">
        <f>INDEX(T_NPI_REF[Classification],MATCH(T_PROF[[#This Row],[npi_prof_class_Cd]],T_NPI_REF[Code],0))</f>
        <v>General Acute Care Hospital</v>
      </c>
      <c r="J2941">
        <f>INDEX(T_NPI_REF[Specialization],MATCH(T_PROF[[#This Row],[npi_prof_class_Cd]],T_NPI_REF[Code],0))</f>
        <v>0</v>
      </c>
    </row>
    <row r="2942" spans="1:10" x14ac:dyDescent="0.35">
      <c r="A2942">
        <v>1</v>
      </c>
      <c r="B2942">
        <v>1073940284</v>
      </c>
      <c r="C2942" t="s">
        <v>354</v>
      </c>
      <c r="D2942">
        <v>2019</v>
      </c>
      <c r="E2942">
        <v>3</v>
      </c>
      <c r="F2942">
        <v>3</v>
      </c>
      <c r="G2942">
        <v>3</v>
      </c>
      <c r="H2942">
        <v>6067.05</v>
      </c>
      <c r="I2942" t="str">
        <f>INDEX(T_NPI_REF[Classification],MATCH(T_PROF[[#This Row],[npi_prof_class_Cd]],T_NPI_REF[Code],0))</f>
        <v>Obstetrics &amp; Gynecology</v>
      </c>
      <c r="J2942" t="str">
        <f>INDEX(T_NPI_REF[Specialization],MATCH(T_PROF[[#This Row],[npi_prof_class_Cd]],T_NPI_REF[Code],0))</f>
        <v>Obstetrics</v>
      </c>
    </row>
    <row r="2943" spans="1:10" x14ac:dyDescent="0.35">
      <c r="A2943">
        <v>1</v>
      </c>
      <c r="B2943">
        <v>1205240595</v>
      </c>
      <c r="C2943" t="s">
        <v>351</v>
      </c>
      <c r="D2943">
        <v>2021</v>
      </c>
      <c r="E2943">
        <v>6</v>
      </c>
      <c r="F2943">
        <v>6</v>
      </c>
      <c r="G2943">
        <v>6</v>
      </c>
      <c r="H2943">
        <v>11548.94</v>
      </c>
      <c r="I2943" t="str">
        <f>INDEX(T_NPI_REF[Classification],MATCH(T_PROF[[#This Row],[npi_prof_class_Cd]],T_NPI_REF[Code],0))</f>
        <v>Obstetrics &amp; Gynecology</v>
      </c>
      <c r="J2943">
        <f>INDEX(T_NPI_REF[Specialization],MATCH(T_PROF[[#This Row],[npi_prof_class_Cd]],T_NPI_REF[Code],0))</f>
        <v>0</v>
      </c>
    </row>
    <row r="2944" spans="1:10" x14ac:dyDescent="0.35">
      <c r="A2944">
        <v>0</v>
      </c>
      <c r="B2944">
        <v>1033238704</v>
      </c>
      <c r="C2944" t="s">
        <v>351</v>
      </c>
      <c r="D2944">
        <v>2019</v>
      </c>
      <c r="E2944">
        <v>1</v>
      </c>
      <c r="F2944">
        <v>1</v>
      </c>
      <c r="G2944">
        <v>1</v>
      </c>
      <c r="H2944">
        <v>1720.75</v>
      </c>
      <c r="I2944" t="str">
        <f>INDEX(T_NPI_REF[Classification],MATCH(T_PROF[[#This Row],[npi_prof_class_Cd]],T_NPI_REF[Code],0))</f>
        <v>Obstetrics &amp; Gynecology</v>
      </c>
      <c r="J2944">
        <f>INDEX(T_NPI_REF[Specialization],MATCH(T_PROF[[#This Row],[npi_prof_class_Cd]],T_NPI_REF[Code],0))</f>
        <v>0</v>
      </c>
    </row>
    <row r="2945" spans="1:10" x14ac:dyDescent="0.35">
      <c r="A2945">
        <v>1</v>
      </c>
      <c r="B2945">
        <v>1730332420</v>
      </c>
      <c r="C2945" t="s">
        <v>351</v>
      </c>
      <c r="D2945">
        <v>2019</v>
      </c>
      <c r="E2945">
        <v>16</v>
      </c>
      <c r="F2945">
        <v>16</v>
      </c>
      <c r="G2945">
        <v>16</v>
      </c>
      <c r="H2945">
        <v>31552.799999999999</v>
      </c>
      <c r="I2945" t="str">
        <f>INDEX(T_NPI_REF[Classification],MATCH(T_PROF[[#This Row],[npi_prof_class_Cd]],T_NPI_REF[Code],0))</f>
        <v>Obstetrics &amp; Gynecology</v>
      </c>
      <c r="J2945">
        <f>INDEX(T_NPI_REF[Specialization],MATCH(T_PROF[[#This Row],[npi_prof_class_Cd]],T_NPI_REF[Code],0))</f>
        <v>0</v>
      </c>
    </row>
    <row r="2946" spans="1:10" x14ac:dyDescent="0.35">
      <c r="A2946">
        <v>1</v>
      </c>
      <c r="B2946">
        <v>1952345647</v>
      </c>
      <c r="C2946" t="s">
        <v>377</v>
      </c>
      <c r="D2946">
        <v>2021</v>
      </c>
      <c r="E2946">
        <v>1</v>
      </c>
      <c r="F2946">
        <v>1</v>
      </c>
      <c r="G2946">
        <v>1</v>
      </c>
      <c r="H2946">
        <v>0</v>
      </c>
      <c r="I2946" t="str">
        <f>INDEX(T_NPI_REF[Classification],MATCH(T_PROF[[#This Row],[npi_prof_class_Cd]],T_NPI_REF[Code],0))</f>
        <v>Obstetrics &amp; Gynecology</v>
      </c>
      <c r="J2946" t="str">
        <f>INDEX(T_NPI_REF[Specialization],MATCH(T_PROF[[#This Row],[npi_prof_class_Cd]],T_NPI_REF[Code],0))</f>
        <v>Gynecologic Oncology</v>
      </c>
    </row>
    <row r="2947" spans="1:10" x14ac:dyDescent="0.35">
      <c r="A2947">
        <v>0</v>
      </c>
      <c r="B2947">
        <v>1003322025</v>
      </c>
      <c r="C2947" t="s">
        <v>357</v>
      </c>
      <c r="D2947">
        <v>2019</v>
      </c>
      <c r="E2947">
        <v>1</v>
      </c>
      <c r="F2947">
        <v>1</v>
      </c>
      <c r="G2947">
        <v>1</v>
      </c>
      <c r="H2947">
        <v>0</v>
      </c>
      <c r="I2947" t="str">
        <f>INDEX(T_NPI_REF[Classification],MATCH(T_PROF[[#This Row],[npi_prof_class_Cd]],T_NPI_REF[Code],0))</f>
        <v>Advanced Practice Midwife</v>
      </c>
      <c r="J2947">
        <f>INDEX(T_NPI_REF[Specialization],MATCH(T_PROF[[#This Row],[npi_prof_class_Cd]],T_NPI_REF[Code],0))</f>
        <v>0</v>
      </c>
    </row>
    <row r="2948" spans="1:10" x14ac:dyDescent="0.35">
      <c r="A2948">
        <v>1</v>
      </c>
      <c r="B2948">
        <v>1215979018</v>
      </c>
      <c r="C2948" t="s">
        <v>352</v>
      </c>
      <c r="D2948">
        <v>2020</v>
      </c>
      <c r="E2948">
        <v>7</v>
      </c>
      <c r="F2948">
        <v>7</v>
      </c>
      <c r="G2948">
        <v>7</v>
      </c>
      <c r="H2948">
        <v>12527.1</v>
      </c>
      <c r="I2948" t="str">
        <f>INDEX(T_NPI_REF[Classification],MATCH(T_PROF[[#This Row],[npi_prof_class_Cd]],T_NPI_REF[Code],0))</f>
        <v>Specialist</v>
      </c>
      <c r="J2948">
        <f>INDEX(T_NPI_REF[Specialization],MATCH(T_PROF[[#This Row],[npi_prof_class_Cd]],T_NPI_REF[Code],0))</f>
        <v>0</v>
      </c>
    </row>
    <row r="2949" spans="1:10" x14ac:dyDescent="0.35">
      <c r="A2949">
        <v>0</v>
      </c>
      <c r="B2949">
        <v>1578566436</v>
      </c>
      <c r="C2949" t="s">
        <v>351</v>
      </c>
      <c r="D2949">
        <v>2019</v>
      </c>
      <c r="E2949">
        <v>1</v>
      </c>
      <c r="F2949">
        <v>1</v>
      </c>
      <c r="G2949">
        <v>1</v>
      </c>
      <c r="H2949">
        <v>0</v>
      </c>
      <c r="I2949" t="str">
        <f>INDEX(T_NPI_REF[Classification],MATCH(T_PROF[[#This Row],[npi_prof_class_Cd]],T_NPI_REF[Code],0))</f>
        <v>Obstetrics &amp; Gynecology</v>
      </c>
      <c r="J2949">
        <f>INDEX(T_NPI_REF[Specialization],MATCH(T_PROF[[#This Row],[npi_prof_class_Cd]],T_NPI_REF[Code],0))</f>
        <v>0</v>
      </c>
    </row>
    <row r="2950" spans="1:10" x14ac:dyDescent="0.35">
      <c r="A2950">
        <v>0</v>
      </c>
      <c r="B2950">
        <v>1023007929</v>
      </c>
      <c r="C2950" t="s">
        <v>357</v>
      </c>
      <c r="D2950">
        <v>2019</v>
      </c>
      <c r="E2950">
        <v>2</v>
      </c>
      <c r="F2950">
        <v>2</v>
      </c>
      <c r="G2950">
        <v>2</v>
      </c>
      <c r="H2950">
        <v>1462.64</v>
      </c>
      <c r="I2950" t="str">
        <f>INDEX(T_NPI_REF[Classification],MATCH(T_PROF[[#This Row],[npi_prof_class_Cd]],T_NPI_REF[Code],0))</f>
        <v>Advanced Practice Midwife</v>
      </c>
      <c r="J2950">
        <f>INDEX(T_NPI_REF[Specialization],MATCH(T_PROF[[#This Row],[npi_prof_class_Cd]],T_NPI_REF[Code],0))</f>
        <v>0</v>
      </c>
    </row>
    <row r="2951" spans="1:10" x14ac:dyDescent="0.35">
      <c r="A2951">
        <v>1</v>
      </c>
      <c r="B2951">
        <v>1053688572</v>
      </c>
      <c r="C2951" t="s">
        <v>366</v>
      </c>
      <c r="D2951">
        <v>2019</v>
      </c>
      <c r="E2951">
        <v>887</v>
      </c>
      <c r="F2951">
        <v>887</v>
      </c>
      <c r="G2951">
        <v>885</v>
      </c>
      <c r="H2951">
        <v>2826838.94</v>
      </c>
      <c r="I2951" t="str">
        <f>INDEX(T_NPI_REF[Classification],MATCH(T_PROF[[#This Row],[npi_prof_class_Cd]],T_NPI_REF[Code],0))</f>
        <v>Internal Medicine</v>
      </c>
      <c r="J2951">
        <f>INDEX(T_NPI_REF[Specialization],MATCH(T_PROF[[#This Row],[npi_prof_class_Cd]],T_NPI_REF[Code],0))</f>
        <v>0</v>
      </c>
    </row>
    <row r="2952" spans="1:10" x14ac:dyDescent="0.35">
      <c r="A2952">
        <v>1</v>
      </c>
      <c r="B2952">
        <v>1962700872</v>
      </c>
      <c r="C2952" t="s">
        <v>351</v>
      </c>
      <c r="D2952">
        <v>2021</v>
      </c>
      <c r="E2952">
        <v>1</v>
      </c>
      <c r="F2952">
        <v>1</v>
      </c>
      <c r="G2952">
        <v>1</v>
      </c>
      <c r="H2952">
        <v>1811.21</v>
      </c>
      <c r="I2952" t="str">
        <f>INDEX(T_NPI_REF[Classification],MATCH(T_PROF[[#This Row],[npi_prof_class_Cd]],T_NPI_REF[Code],0))</f>
        <v>Obstetrics &amp; Gynecology</v>
      </c>
      <c r="J2952">
        <f>INDEX(T_NPI_REF[Specialization],MATCH(T_PROF[[#This Row],[npi_prof_class_Cd]],T_NPI_REF[Code],0))</f>
        <v>0</v>
      </c>
    </row>
    <row r="2953" spans="1:10" x14ac:dyDescent="0.35">
      <c r="A2953">
        <v>0</v>
      </c>
      <c r="B2953">
        <v>1477520203</v>
      </c>
      <c r="C2953" t="s">
        <v>351</v>
      </c>
      <c r="D2953">
        <v>2020</v>
      </c>
      <c r="E2953">
        <v>2</v>
      </c>
      <c r="F2953">
        <v>2</v>
      </c>
      <c r="G2953">
        <v>2</v>
      </c>
      <c r="H2953">
        <v>1585.04</v>
      </c>
      <c r="I2953" t="str">
        <f>INDEX(T_NPI_REF[Classification],MATCH(T_PROF[[#This Row],[npi_prof_class_Cd]],T_NPI_REF[Code],0))</f>
        <v>Obstetrics &amp; Gynecology</v>
      </c>
      <c r="J2953">
        <f>INDEX(T_NPI_REF[Specialization],MATCH(T_PROF[[#This Row],[npi_prof_class_Cd]],T_NPI_REF[Code],0))</f>
        <v>0</v>
      </c>
    </row>
    <row r="2954" spans="1:10" x14ac:dyDescent="0.35">
      <c r="A2954">
        <v>1</v>
      </c>
      <c r="B2954">
        <v>1487047338</v>
      </c>
      <c r="C2954" t="s">
        <v>351</v>
      </c>
      <c r="D2954">
        <v>2021</v>
      </c>
      <c r="E2954">
        <v>18</v>
      </c>
      <c r="F2954">
        <v>18</v>
      </c>
      <c r="G2954">
        <v>18</v>
      </c>
      <c r="H2954">
        <v>29646.31</v>
      </c>
      <c r="I2954" t="str">
        <f>INDEX(T_NPI_REF[Classification],MATCH(T_PROF[[#This Row],[npi_prof_class_Cd]],T_NPI_REF[Code],0))</f>
        <v>Obstetrics &amp; Gynecology</v>
      </c>
      <c r="J2954">
        <f>INDEX(T_NPI_REF[Specialization],MATCH(T_PROF[[#This Row],[npi_prof_class_Cd]],T_NPI_REF[Code],0))</f>
        <v>0</v>
      </c>
    </row>
    <row r="2955" spans="1:10" x14ac:dyDescent="0.35">
      <c r="A2955">
        <v>1</v>
      </c>
      <c r="B2955">
        <v>1205074739</v>
      </c>
      <c r="C2955" t="s">
        <v>351</v>
      </c>
      <c r="D2955">
        <v>2021</v>
      </c>
      <c r="E2955">
        <v>121</v>
      </c>
      <c r="F2955">
        <v>121</v>
      </c>
      <c r="G2955">
        <v>121</v>
      </c>
      <c r="H2955">
        <v>241765.46</v>
      </c>
      <c r="I2955" t="str">
        <f>INDEX(T_NPI_REF[Classification],MATCH(T_PROF[[#This Row],[npi_prof_class_Cd]],T_NPI_REF[Code],0))</f>
        <v>Obstetrics &amp; Gynecology</v>
      </c>
      <c r="J2955">
        <f>INDEX(T_NPI_REF[Specialization],MATCH(T_PROF[[#This Row],[npi_prof_class_Cd]],T_NPI_REF[Code],0))</f>
        <v>0</v>
      </c>
    </row>
    <row r="2956" spans="1:10" x14ac:dyDescent="0.35">
      <c r="A2956">
        <v>1</v>
      </c>
      <c r="B2956">
        <v>1265760235</v>
      </c>
      <c r="C2956" t="s">
        <v>351</v>
      </c>
      <c r="D2956">
        <v>2020</v>
      </c>
      <c r="E2956">
        <v>68</v>
      </c>
      <c r="F2956">
        <v>68</v>
      </c>
      <c r="G2956">
        <v>68</v>
      </c>
      <c r="H2956">
        <v>115466.87</v>
      </c>
      <c r="I2956" t="str">
        <f>INDEX(T_NPI_REF[Classification],MATCH(T_PROF[[#This Row],[npi_prof_class_Cd]],T_NPI_REF[Code],0))</f>
        <v>Obstetrics &amp; Gynecology</v>
      </c>
      <c r="J2956">
        <f>INDEX(T_NPI_REF[Specialization],MATCH(T_PROF[[#This Row],[npi_prof_class_Cd]],T_NPI_REF[Code],0))</f>
        <v>0</v>
      </c>
    </row>
    <row r="2957" spans="1:10" x14ac:dyDescent="0.35">
      <c r="A2957">
        <v>0</v>
      </c>
      <c r="B2957">
        <v>1821047010</v>
      </c>
      <c r="C2957" t="s">
        <v>351</v>
      </c>
      <c r="D2957">
        <v>2021</v>
      </c>
      <c r="E2957">
        <v>4</v>
      </c>
      <c r="F2957">
        <v>4</v>
      </c>
      <c r="G2957">
        <v>4</v>
      </c>
      <c r="H2957">
        <v>3491.5</v>
      </c>
      <c r="I2957" t="str">
        <f>INDEX(T_NPI_REF[Classification],MATCH(T_PROF[[#This Row],[npi_prof_class_Cd]],T_NPI_REF[Code],0))</f>
        <v>Obstetrics &amp; Gynecology</v>
      </c>
      <c r="J2957">
        <f>INDEX(T_NPI_REF[Specialization],MATCH(T_PROF[[#This Row],[npi_prof_class_Cd]],T_NPI_REF[Code],0))</f>
        <v>0</v>
      </c>
    </row>
    <row r="2958" spans="1:10" x14ac:dyDescent="0.35">
      <c r="A2958">
        <v>0</v>
      </c>
      <c r="B2958">
        <v>1588175541</v>
      </c>
      <c r="C2958" t="s">
        <v>367</v>
      </c>
      <c r="D2958">
        <v>2021</v>
      </c>
      <c r="E2958">
        <v>2</v>
      </c>
      <c r="F2958">
        <v>2</v>
      </c>
      <c r="G2958">
        <v>2</v>
      </c>
      <c r="H2958">
        <v>59.97</v>
      </c>
      <c r="I2958" t="str">
        <f>INDEX(T_NPI_REF[Classification],MATCH(T_PROF[[#This Row],[npi_prof_class_Cd]],T_NPI_REF[Code],0))</f>
        <v>Midwife</v>
      </c>
      <c r="J2958">
        <f>INDEX(T_NPI_REF[Specialization],MATCH(T_PROF[[#This Row],[npi_prof_class_Cd]],T_NPI_REF[Code],0))</f>
        <v>0</v>
      </c>
    </row>
    <row r="2959" spans="1:10" x14ac:dyDescent="0.35">
      <c r="A2959">
        <v>1</v>
      </c>
      <c r="B2959">
        <v>1043747835</v>
      </c>
      <c r="C2959" t="s">
        <v>351</v>
      </c>
      <c r="D2959">
        <v>2021</v>
      </c>
      <c r="E2959">
        <v>7</v>
      </c>
      <c r="F2959">
        <v>7</v>
      </c>
      <c r="G2959">
        <v>7</v>
      </c>
      <c r="H2959">
        <v>17069.22</v>
      </c>
      <c r="I2959" t="str">
        <f>INDEX(T_NPI_REF[Classification],MATCH(T_PROF[[#This Row],[npi_prof_class_Cd]],T_NPI_REF[Code],0))</f>
        <v>Obstetrics &amp; Gynecology</v>
      </c>
      <c r="J2959">
        <f>INDEX(T_NPI_REF[Specialization],MATCH(T_PROF[[#This Row],[npi_prof_class_Cd]],T_NPI_REF[Code],0))</f>
        <v>0</v>
      </c>
    </row>
    <row r="2960" spans="1:10" x14ac:dyDescent="0.35">
      <c r="A2960">
        <v>1</v>
      </c>
      <c r="B2960">
        <v>1851394811</v>
      </c>
      <c r="C2960" t="s">
        <v>351</v>
      </c>
      <c r="D2960">
        <v>2021</v>
      </c>
      <c r="E2960">
        <v>1</v>
      </c>
      <c r="F2960">
        <v>1</v>
      </c>
      <c r="G2960">
        <v>1</v>
      </c>
      <c r="H2960">
        <v>1749.73</v>
      </c>
      <c r="I2960" t="str">
        <f>INDEX(T_NPI_REF[Classification],MATCH(T_PROF[[#This Row],[npi_prof_class_Cd]],T_NPI_REF[Code],0))</f>
        <v>Obstetrics &amp; Gynecology</v>
      </c>
      <c r="J2960">
        <f>INDEX(T_NPI_REF[Specialization],MATCH(T_PROF[[#This Row],[npi_prof_class_Cd]],T_NPI_REF[Code],0))</f>
        <v>0</v>
      </c>
    </row>
    <row r="2961" spans="1:10" x14ac:dyDescent="0.35">
      <c r="A2961">
        <v>0</v>
      </c>
      <c r="B2961">
        <v>1740404615</v>
      </c>
      <c r="C2961" t="s">
        <v>351</v>
      </c>
      <c r="D2961">
        <v>2020</v>
      </c>
      <c r="E2961">
        <v>3</v>
      </c>
      <c r="F2961">
        <v>3</v>
      </c>
      <c r="G2961">
        <v>3</v>
      </c>
      <c r="H2961">
        <v>1804.63</v>
      </c>
      <c r="I2961" t="str">
        <f>INDEX(T_NPI_REF[Classification],MATCH(T_PROF[[#This Row],[npi_prof_class_Cd]],T_NPI_REF[Code],0))</f>
        <v>Obstetrics &amp; Gynecology</v>
      </c>
      <c r="J2961">
        <f>INDEX(T_NPI_REF[Specialization],MATCH(T_PROF[[#This Row],[npi_prof_class_Cd]],T_NPI_REF[Code],0))</f>
        <v>0</v>
      </c>
    </row>
    <row r="2962" spans="1:10" x14ac:dyDescent="0.35">
      <c r="A2962">
        <v>0</v>
      </c>
      <c r="B2962">
        <v>1053723296</v>
      </c>
      <c r="C2962" t="s">
        <v>381</v>
      </c>
      <c r="D2962">
        <v>2019</v>
      </c>
      <c r="E2962">
        <v>2</v>
      </c>
      <c r="F2962">
        <v>2</v>
      </c>
      <c r="G2962">
        <v>2</v>
      </c>
      <c r="H2962">
        <v>1462.64</v>
      </c>
      <c r="I2962" t="str">
        <f>INDEX(T_NPI_REF[Classification],MATCH(T_PROF[[#This Row],[npi_prof_class_Cd]],T_NPI_REF[Code],0))</f>
        <v>Nurse Practitioner</v>
      </c>
      <c r="J2962" t="str">
        <f>INDEX(T_NPI_REF[Specialization],MATCH(T_PROF[[#This Row],[npi_prof_class_Cd]],T_NPI_REF[Code],0))</f>
        <v>Women's Health</v>
      </c>
    </row>
    <row r="2963" spans="1:10" x14ac:dyDescent="0.35">
      <c r="A2963">
        <v>1</v>
      </c>
      <c r="B2963">
        <v>1538606181</v>
      </c>
      <c r="C2963" t="s">
        <v>353</v>
      </c>
      <c r="D2963">
        <v>2020</v>
      </c>
      <c r="E2963">
        <v>166</v>
      </c>
      <c r="F2963">
        <v>166</v>
      </c>
      <c r="G2963">
        <v>166</v>
      </c>
      <c r="H2963">
        <v>290127.53000000003</v>
      </c>
      <c r="I2963" t="str">
        <f>INDEX(T_NPI_REF[Classification],MATCH(T_PROF[[#This Row],[npi_prof_class_Cd]],T_NPI_REF[Code],0))</f>
        <v>General Acute Care Hospital</v>
      </c>
      <c r="J2963">
        <f>INDEX(T_NPI_REF[Specialization],MATCH(T_PROF[[#This Row],[npi_prof_class_Cd]],T_NPI_REF[Code],0))</f>
        <v>0</v>
      </c>
    </row>
    <row r="2964" spans="1:10" x14ac:dyDescent="0.35">
      <c r="A2964">
        <v>0</v>
      </c>
      <c r="B2964">
        <v>1588648844</v>
      </c>
      <c r="C2964" t="s">
        <v>351</v>
      </c>
      <c r="D2964">
        <v>2021</v>
      </c>
      <c r="E2964">
        <v>3</v>
      </c>
      <c r="F2964">
        <v>3</v>
      </c>
      <c r="G2964">
        <v>3</v>
      </c>
      <c r="H2964">
        <v>1720.75</v>
      </c>
      <c r="I2964" t="str">
        <f>INDEX(T_NPI_REF[Classification],MATCH(T_PROF[[#This Row],[npi_prof_class_Cd]],T_NPI_REF[Code],0))</f>
        <v>Obstetrics &amp; Gynecology</v>
      </c>
      <c r="J2964">
        <f>INDEX(T_NPI_REF[Specialization],MATCH(T_PROF[[#This Row],[npi_prof_class_Cd]],T_NPI_REF[Code],0))</f>
        <v>0</v>
      </c>
    </row>
    <row r="2965" spans="1:10" x14ac:dyDescent="0.35">
      <c r="A2965">
        <v>1</v>
      </c>
      <c r="B2965">
        <v>1164909545</v>
      </c>
      <c r="C2965" t="s">
        <v>357</v>
      </c>
      <c r="D2965">
        <v>2020</v>
      </c>
      <c r="E2965">
        <v>1</v>
      </c>
      <c r="F2965">
        <v>1</v>
      </c>
      <c r="G2965">
        <v>1</v>
      </c>
      <c r="H2965">
        <v>0</v>
      </c>
      <c r="I2965" t="str">
        <f>INDEX(T_NPI_REF[Classification],MATCH(T_PROF[[#This Row],[npi_prof_class_Cd]],T_NPI_REF[Code],0))</f>
        <v>Advanced Practice Midwife</v>
      </c>
      <c r="J2965">
        <f>INDEX(T_NPI_REF[Specialization],MATCH(T_PROF[[#This Row],[npi_prof_class_Cd]],T_NPI_REF[Code],0))</f>
        <v>0</v>
      </c>
    </row>
    <row r="2966" spans="1:10" x14ac:dyDescent="0.35">
      <c r="A2966">
        <v>1</v>
      </c>
      <c r="B2966">
        <v>1902197130</v>
      </c>
      <c r="C2966" t="s">
        <v>351</v>
      </c>
      <c r="D2966">
        <v>2021</v>
      </c>
      <c r="E2966">
        <v>64</v>
      </c>
      <c r="F2966">
        <v>64</v>
      </c>
      <c r="G2966">
        <v>64</v>
      </c>
      <c r="H2966">
        <v>212600</v>
      </c>
      <c r="I2966" t="str">
        <f>INDEX(T_NPI_REF[Classification],MATCH(T_PROF[[#This Row],[npi_prof_class_Cd]],T_NPI_REF[Code],0))</f>
        <v>Obstetrics &amp; Gynecology</v>
      </c>
      <c r="J2966">
        <f>INDEX(T_NPI_REF[Specialization],MATCH(T_PROF[[#This Row],[npi_prof_class_Cd]],T_NPI_REF[Code],0))</f>
        <v>0</v>
      </c>
    </row>
    <row r="2967" spans="1:10" x14ac:dyDescent="0.35">
      <c r="A2967">
        <v>0</v>
      </c>
      <c r="B2967">
        <v>1578739611</v>
      </c>
      <c r="C2967" t="s">
        <v>351</v>
      </c>
      <c r="D2967">
        <v>2021</v>
      </c>
      <c r="E2967">
        <v>1</v>
      </c>
      <c r="F2967">
        <v>1</v>
      </c>
      <c r="G2967">
        <v>1</v>
      </c>
      <c r="H2967">
        <v>0</v>
      </c>
      <c r="I2967" t="str">
        <f>INDEX(T_NPI_REF[Classification],MATCH(T_PROF[[#This Row],[npi_prof_class_Cd]],T_NPI_REF[Code],0))</f>
        <v>Obstetrics &amp; Gynecology</v>
      </c>
      <c r="J2967">
        <f>INDEX(T_NPI_REF[Specialization],MATCH(T_PROF[[#This Row],[npi_prof_class_Cd]],T_NPI_REF[Code],0))</f>
        <v>0</v>
      </c>
    </row>
    <row r="2968" spans="1:10" x14ac:dyDescent="0.35">
      <c r="A2968">
        <v>1</v>
      </c>
      <c r="B2968">
        <v>1033252812</v>
      </c>
      <c r="C2968" t="s">
        <v>351</v>
      </c>
      <c r="D2968">
        <v>2020</v>
      </c>
      <c r="E2968">
        <v>10</v>
      </c>
      <c r="F2968">
        <v>10</v>
      </c>
      <c r="G2968">
        <v>10</v>
      </c>
      <c r="H2968">
        <v>25839.72</v>
      </c>
      <c r="I2968" t="str">
        <f>INDEX(T_NPI_REF[Classification],MATCH(T_PROF[[#This Row],[npi_prof_class_Cd]],T_NPI_REF[Code],0))</f>
        <v>Obstetrics &amp; Gynecology</v>
      </c>
      <c r="J2968">
        <f>INDEX(T_NPI_REF[Specialization],MATCH(T_PROF[[#This Row],[npi_prof_class_Cd]],T_NPI_REF[Code],0))</f>
        <v>0</v>
      </c>
    </row>
    <row r="2969" spans="1:10" x14ac:dyDescent="0.35">
      <c r="A2969">
        <v>0</v>
      </c>
      <c r="B2969">
        <v>1639468275</v>
      </c>
      <c r="C2969" t="s">
        <v>351</v>
      </c>
      <c r="D2969">
        <v>2019</v>
      </c>
      <c r="E2969">
        <v>1</v>
      </c>
      <c r="F2969">
        <v>1</v>
      </c>
      <c r="G2969">
        <v>1</v>
      </c>
      <c r="H2969">
        <v>97.73</v>
      </c>
      <c r="I2969" t="str">
        <f>INDEX(T_NPI_REF[Classification],MATCH(T_PROF[[#This Row],[npi_prof_class_Cd]],T_NPI_REF[Code],0))</f>
        <v>Obstetrics &amp; Gynecology</v>
      </c>
      <c r="J2969">
        <f>INDEX(T_NPI_REF[Specialization],MATCH(T_PROF[[#This Row],[npi_prof_class_Cd]],T_NPI_REF[Code],0))</f>
        <v>0</v>
      </c>
    </row>
    <row r="2970" spans="1:10" x14ac:dyDescent="0.35">
      <c r="A2970">
        <v>1</v>
      </c>
      <c r="B2970">
        <v>1861836652</v>
      </c>
      <c r="C2970" t="s">
        <v>351</v>
      </c>
      <c r="D2970">
        <v>2021</v>
      </c>
      <c r="E2970">
        <v>221</v>
      </c>
      <c r="F2970">
        <v>221</v>
      </c>
      <c r="G2970">
        <v>220</v>
      </c>
      <c r="H2970">
        <v>412331.59</v>
      </c>
      <c r="I2970" t="str">
        <f>INDEX(T_NPI_REF[Classification],MATCH(T_PROF[[#This Row],[npi_prof_class_Cd]],T_NPI_REF[Code],0))</f>
        <v>Obstetrics &amp; Gynecology</v>
      </c>
      <c r="J2970">
        <f>INDEX(T_NPI_REF[Specialization],MATCH(T_PROF[[#This Row],[npi_prof_class_Cd]],T_NPI_REF[Code],0))</f>
        <v>0</v>
      </c>
    </row>
    <row r="2971" spans="1:10" x14ac:dyDescent="0.35">
      <c r="A2971">
        <v>1</v>
      </c>
      <c r="B2971">
        <v>1215268685</v>
      </c>
      <c r="C2971" t="s">
        <v>351</v>
      </c>
      <c r="D2971">
        <v>2020</v>
      </c>
      <c r="E2971">
        <v>1</v>
      </c>
      <c r="F2971">
        <v>1</v>
      </c>
      <c r="G2971">
        <v>1</v>
      </c>
      <c r="H2971">
        <v>2853.81</v>
      </c>
      <c r="I2971" t="str">
        <f>INDEX(T_NPI_REF[Classification],MATCH(T_PROF[[#This Row],[npi_prof_class_Cd]],T_NPI_REF[Code],0))</f>
        <v>Obstetrics &amp; Gynecology</v>
      </c>
      <c r="J2971">
        <f>INDEX(T_NPI_REF[Specialization],MATCH(T_PROF[[#This Row],[npi_prof_class_Cd]],T_NPI_REF[Code],0))</f>
        <v>0</v>
      </c>
    </row>
    <row r="2972" spans="1:10" x14ac:dyDescent="0.35">
      <c r="A2972">
        <v>1</v>
      </c>
      <c r="B2972">
        <v>1457582124</v>
      </c>
      <c r="C2972" t="s">
        <v>351</v>
      </c>
      <c r="D2972">
        <v>2021</v>
      </c>
      <c r="E2972">
        <v>6</v>
      </c>
      <c r="F2972">
        <v>6</v>
      </c>
      <c r="G2972">
        <v>6</v>
      </c>
      <c r="H2972">
        <v>16351.5</v>
      </c>
      <c r="I2972" t="str">
        <f>INDEX(T_NPI_REF[Classification],MATCH(T_PROF[[#This Row],[npi_prof_class_Cd]],T_NPI_REF[Code],0))</f>
        <v>Obstetrics &amp; Gynecology</v>
      </c>
      <c r="J2972">
        <f>INDEX(T_NPI_REF[Specialization],MATCH(T_PROF[[#This Row],[npi_prof_class_Cd]],T_NPI_REF[Code],0))</f>
        <v>0</v>
      </c>
    </row>
    <row r="2973" spans="1:10" x14ac:dyDescent="0.35">
      <c r="A2973">
        <v>1</v>
      </c>
      <c r="B2973">
        <v>1942422902</v>
      </c>
      <c r="C2973" t="s">
        <v>351</v>
      </c>
      <c r="D2973">
        <v>2021</v>
      </c>
      <c r="E2973">
        <v>4</v>
      </c>
      <c r="F2973">
        <v>4</v>
      </c>
      <c r="G2973">
        <v>4</v>
      </c>
      <c r="H2973">
        <v>5343.17</v>
      </c>
      <c r="I2973" t="str">
        <f>INDEX(T_NPI_REF[Classification],MATCH(T_PROF[[#This Row],[npi_prof_class_Cd]],T_NPI_REF[Code],0))</f>
        <v>Obstetrics &amp; Gynecology</v>
      </c>
      <c r="J2973">
        <f>INDEX(T_NPI_REF[Specialization],MATCH(T_PROF[[#This Row],[npi_prof_class_Cd]],T_NPI_REF[Code],0))</f>
        <v>0</v>
      </c>
    </row>
    <row r="2974" spans="1:10" x14ac:dyDescent="0.35">
      <c r="A2974">
        <v>1</v>
      </c>
      <c r="B2974">
        <v>1104946011</v>
      </c>
      <c r="C2974" t="s">
        <v>357</v>
      </c>
      <c r="D2974">
        <v>2019</v>
      </c>
      <c r="E2974">
        <v>3</v>
      </c>
      <c r="F2974">
        <v>3</v>
      </c>
      <c r="G2974">
        <v>3</v>
      </c>
      <c r="H2974">
        <v>7841.5</v>
      </c>
      <c r="I2974" t="str">
        <f>INDEX(T_NPI_REF[Classification],MATCH(T_PROF[[#This Row],[npi_prof_class_Cd]],T_NPI_REF[Code],0))</f>
        <v>Advanced Practice Midwife</v>
      </c>
      <c r="J2974">
        <f>INDEX(T_NPI_REF[Specialization],MATCH(T_PROF[[#This Row],[npi_prof_class_Cd]],T_NPI_REF[Code],0))</f>
        <v>0</v>
      </c>
    </row>
    <row r="2975" spans="1:10" x14ac:dyDescent="0.35">
      <c r="A2975">
        <v>1</v>
      </c>
      <c r="B2975">
        <v>1184634297</v>
      </c>
      <c r="C2975" t="s">
        <v>351</v>
      </c>
      <c r="D2975">
        <v>2019</v>
      </c>
      <c r="E2975">
        <v>30</v>
      </c>
      <c r="F2975">
        <v>30</v>
      </c>
      <c r="G2975">
        <v>30</v>
      </c>
      <c r="H2975">
        <v>58224.18</v>
      </c>
      <c r="I2975" t="str">
        <f>INDEX(T_NPI_REF[Classification],MATCH(T_PROF[[#This Row],[npi_prof_class_Cd]],T_NPI_REF[Code],0))</f>
        <v>Obstetrics &amp; Gynecology</v>
      </c>
      <c r="J2975">
        <f>INDEX(T_NPI_REF[Specialization],MATCH(T_PROF[[#This Row],[npi_prof_class_Cd]],T_NPI_REF[Code],0))</f>
        <v>0</v>
      </c>
    </row>
    <row r="2976" spans="1:10" x14ac:dyDescent="0.35">
      <c r="A2976">
        <v>0</v>
      </c>
      <c r="B2976">
        <v>1831241629</v>
      </c>
      <c r="C2976" t="s">
        <v>351</v>
      </c>
      <c r="D2976">
        <v>2021</v>
      </c>
      <c r="E2976">
        <v>2</v>
      </c>
      <c r="F2976">
        <v>2</v>
      </c>
      <c r="G2976">
        <v>2</v>
      </c>
      <c r="H2976">
        <v>430.19</v>
      </c>
      <c r="I2976" t="str">
        <f>INDEX(T_NPI_REF[Classification],MATCH(T_PROF[[#This Row],[npi_prof_class_Cd]],T_NPI_REF[Code],0))</f>
        <v>Obstetrics &amp; Gynecology</v>
      </c>
      <c r="J2976">
        <f>INDEX(T_NPI_REF[Specialization],MATCH(T_PROF[[#This Row],[npi_prof_class_Cd]],T_NPI_REF[Code],0))</f>
        <v>0</v>
      </c>
    </row>
    <row r="2977" spans="1:10" x14ac:dyDescent="0.35">
      <c r="A2977">
        <v>1</v>
      </c>
      <c r="B2977">
        <v>1093138851</v>
      </c>
      <c r="C2977" t="s">
        <v>362</v>
      </c>
      <c r="D2977">
        <v>2020</v>
      </c>
      <c r="E2977">
        <v>27</v>
      </c>
      <c r="F2977">
        <v>27</v>
      </c>
      <c r="G2977">
        <v>27</v>
      </c>
      <c r="H2977">
        <v>68179.100000000006</v>
      </c>
      <c r="I2977" t="str">
        <f>INDEX(T_NPI_REF[Classification],MATCH(T_PROF[[#This Row],[npi_prof_class_Cd]],T_NPI_REF[Code],0))</f>
        <v>General Practice</v>
      </c>
      <c r="J2977">
        <f>INDEX(T_NPI_REF[Specialization],MATCH(T_PROF[[#This Row],[npi_prof_class_Cd]],T_NPI_REF[Code],0))</f>
        <v>0</v>
      </c>
    </row>
    <row r="2978" spans="1:10" x14ac:dyDescent="0.35">
      <c r="A2978">
        <v>0</v>
      </c>
      <c r="B2978">
        <v>1265428882</v>
      </c>
      <c r="C2978" t="s">
        <v>351</v>
      </c>
      <c r="D2978">
        <v>2019</v>
      </c>
      <c r="E2978">
        <v>2</v>
      </c>
      <c r="F2978">
        <v>2</v>
      </c>
      <c r="G2978">
        <v>2</v>
      </c>
      <c r="H2978">
        <v>1720.75</v>
      </c>
      <c r="I2978" t="str">
        <f>INDEX(T_NPI_REF[Classification],MATCH(T_PROF[[#This Row],[npi_prof_class_Cd]],T_NPI_REF[Code],0))</f>
        <v>Obstetrics &amp; Gynecology</v>
      </c>
      <c r="J2978">
        <f>INDEX(T_NPI_REF[Specialization],MATCH(T_PROF[[#This Row],[npi_prof_class_Cd]],T_NPI_REF[Code],0))</f>
        <v>0</v>
      </c>
    </row>
    <row r="2979" spans="1:10" x14ac:dyDescent="0.35">
      <c r="A2979">
        <v>1</v>
      </c>
      <c r="B2979">
        <v>1205903978</v>
      </c>
      <c r="C2979" t="s">
        <v>351</v>
      </c>
      <c r="D2979">
        <v>2021</v>
      </c>
      <c r="E2979">
        <v>4</v>
      </c>
      <c r="F2979">
        <v>4</v>
      </c>
      <c r="G2979">
        <v>3</v>
      </c>
      <c r="H2979">
        <v>4339.5600000000004</v>
      </c>
      <c r="I2979" t="str">
        <f>INDEX(T_NPI_REF[Classification],MATCH(T_PROF[[#This Row],[npi_prof_class_Cd]],T_NPI_REF[Code],0))</f>
        <v>Obstetrics &amp; Gynecology</v>
      </c>
      <c r="J2979">
        <f>INDEX(T_NPI_REF[Specialization],MATCH(T_PROF[[#This Row],[npi_prof_class_Cd]],T_NPI_REF[Code],0))</f>
        <v>0</v>
      </c>
    </row>
    <row r="2980" spans="1:10" x14ac:dyDescent="0.35">
      <c r="A2980">
        <v>1</v>
      </c>
      <c r="B2980">
        <v>1861593501</v>
      </c>
      <c r="C2980" t="s">
        <v>367</v>
      </c>
      <c r="D2980">
        <v>2019</v>
      </c>
      <c r="E2980">
        <v>1</v>
      </c>
      <c r="F2980">
        <v>1</v>
      </c>
      <c r="G2980">
        <v>1</v>
      </c>
      <c r="H2980">
        <v>1300</v>
      </c>
      <c r="I2980" t="str">
        <f>INDEX(T_NPI_REF[Classification],MATCH(T_PROF[[#This Row],[npi_prof_class_Cd]],T_NPI_REF[Code],0))</f>
        <v>Midwife</v>
      </c>
      <c r="J2980">
        <f>INDEX(T_NPI_REF[Specialization],MATCH(T_PROF[[#This Row],[npi_prof_class_Cd]],T_NPI_REF[Code],0))</f>
        <v>0</v>
      </c>
    </row>
    <row r="2981" spans="1:10" x14ac:dyDescent="0.35">
      <c r="A2981">
        <v>1</v>
      </c>
      <c r="B2981">
        <v>1922048370</v>
      </c>
      <c r="C2981" t="s">
        <v>366</v>
      </c>
      <c r="D2981">
        <v>2020</v>
      </c>
      <c r="E2981">
        <v>106</v>
      </c>
      <c r="F2981">
        <v>106</v>
      </c>
      <c r="G2981">
        <v>106</v>
      </c>
      <c r="H2981">
        <v>204772.79</v>
      </c>
      <c r="I2981" t="str">
        <f>INDEX(T_NPI_REF[Classification],MATCH(T_PROF[[#This Row],[npi_prof_class_Cd]],T_NPI_REF[Code],0))</f>
        <v>Internal Medicine</v>
      </c>
      <c r="J2981">
        <f>INDEX(T_NPI_REF[Specialization],MATCH(T_PROF[[#This Row],[npi_prof_class_Cd]],T_NPI_REF[Code],0))</f>
        <v>0</v>
      </c>
    </row>
    <row r="2982" spans="1:10" x14ac:dyDescent="0.35">
      <c r="A2982">
        <v>0</v>
      </c>
      <c r="B2982">
        <v>1679685515</v>
      </c>
      <c r="C2982" t="s">
        <v>354</v>
      </c>
      <c r="D2982">
        <v>2020</v>
      </c>
      <c r="E2982">
        <v>1</v>
      </c>
      <c r="F2982">
        <v>1</v>
      </c>
      <c r="G2982">
        <v>1</v>
      </c>
      <c r="H2982">
        <v>1720.75</v>
      </c>
      <c r="I2982" t="str">
        <f>INDEX(T_NPI_REF[Classification],MATCH(T_PROF[[#This Row],[npi_prof_class_Cd]],T_NPI_REF[Code],0))</f>
        <v>Obstetrics &amp; Gynecology</v>
      </c>
      <c r="J2982" t="str">
        <f>INDEX(T_NPI_REF[Specialization],MATCH(T_PROF[[#This Row],[npi_prof_class_Cd]],T_NPI_REF[Code],0))</f>
        <v>Obstetrics</v>
      </c>
    </row>
    <row r="2983" spans="1:10" x14ac:dyDescent="0.35">
      <c r="A2983">
        <v>0</v>
      </c>
      <c r="B2983">
        <v>1740203116</v>
      </c>
      <c r="C2983" t="s">
        <v>351</v>
      </c>
      <c r="D2983">
        <v>2019</v>
      </c>
      <c r="E2983">
        <v>1</v>
      </c>
      <c r="F2983">
        <v>1</v>
      </c>
      <c r="G2983">
        <v>1</v>
      </c>
      <c r="H2983">
        <v>1720.75</v>
      </c>
      <c r="I2983" t="str">
        <f>INDEX(T_NPI_REF[Classification],MATCH(T_PROF[[#This Row],[npi_prof_class_Cd]],T_NPI_REF[Code],0))</f>
        <v>Obstetrics &amp; Gynecology</v>
      </c>
      <c r="J2983">
        <f>INDEX(T_NPI_REF[Specialization],MATCH(T_PROF[[#This Row],[npi_prof_class_Cd]],T_NPI_REF[Code],0))</f>
        <v>0</v>
      </c>
    </row>
    <row r="2984" spans="1:10" x14ac:dyDescent="0.35">
      <c r="A2984">
        <v>0</v>
      </c>
      <c r="B2984">
        <v>1891803094</v>
      </c>
      <c r="C2984" t="s">
        <v>351</v>
      </c>
      <c r="D2984">
        <v>2019</v>
      </c>
      <c r="E2984">
        <v>1</v>
      </c>
      <c r="F2984">
        <v>1</v>
      </c>
      <c r="G2984">
        <v>1</v>
      </c>
      <c r="H2984">
        <v>1720.75</v>
      </c>
      <c r="I2984" t="str">
        <f>INDEX(T_NPI_REF[Classification],MATCH(T_PROF[[#This Row],[npi_prof_class_Cd]],T_NPI_REF[Code],0))</f>
        <v>Obstetrics &amp; Gynecology</v>
      </c>
      <c r="J2984">
        <f>INDEX(T_NPI_REF[Specialization],MATCH(T_PROF[[#This Row],[npi_prof_class_Cd]],T_NPI_REF[Code],0))</f>
        <v>0</v>
      </c>
    </row>
    <row r="2985" spans="1:10" x14ac:dyDescent="0.35">
      <c r="A2985">
        <v>1</v>
      </c>
      <c r="B2985">
        <v>1467586792</v>
      </c>
      <c r="C2985" t="s">
        <v>351</v>
      </c>
      <c r="D2985">
        <v>2021</v>
      </c>
      <c r="E2985">
        <v>1205</v>
      </c>
      <c r="F2985">
        <v>1205</v>
      </c>
      <c r="G2985">
        <v>1204</v>
      </c>
      <c r="H2985">
        <v>3422947.51</v>
      </c>
      <c r="I2985" t="str">
        <f>INDEX(T_NPI_REF[Classification],MATCH(T_PROF[[#This Row],[npi_prof_class_Cd]],T_NPI_REF[Code],0))</f>
        <v>Obstetrics &amp; Gynecology</v>
      </c>
      <c r="J2985">
        <f>INDEX(T_NPI_REF[Specialization],MATCH(T_PROF[[#This Row],[npi_prof_class_Cd]],T_NPI_REF[Code],0))</f>
        <v>0</v>
      </c>
    </row>
    <row r="2986" spans="1:10" x14ac:dyDescent="0.35">
      <c r="A2986">
        <v>0</v>
      </c>
      <c r="B2986">
        <v>1265664213</v>
      </c>
      <c r="C2986" t="s">
        <v>357</v>
      </c>
      <c r="D2986">
        <v>2019</v>
      </c>
      <c r="E2986">
        <v>4</v>
      </c>
      <c r="F2986">
        <v>4</v>
      </c>
      <c r="G2986">
        <v>4</v>
      </c>
      <c r="H2986">
        <v>2925.28</v>
      </c>
      <c r="I2986" t="str">
        <f>INDEX(T_NPI_REF[Classification],MATCH(T_PROF[[#This Row],[npi_prof_class_Cd]],T_NPI_REF[Code],0))</f>
        <v>Advanced Practice Midwife</v>
      </c>
      <c r="J2986">
        <f>INDEX(T_NPI_REF[Specialization],MATCH(T_PROF[[#This Row],[npi_prof_class_Cd]],T_NPI_REF[Code],0))</f>
        <v>0</v>
      </c>
    </row>
    <row r="2987" spans="1:10" x14ac:dyDescent="0.35">
      <c r="A2987">
        <v>0</v>
      </c>
      <c r="B2987">
        <v>1215268685</v>
      </c>
      <c r="C2987" t="s">
        <v>351</v>
      </c>
      <c r="D2987">
        <v>2019</v>
      </c>
      <c r="E2987">
        <v>1</v>
      </c>
      <c r="F2987">
        <v>1</v>
      </c>
      <c r="G2987">
        <v>1</v>
      </c>
      <c r="H2987">
        <v>0</v>
      </c>
      <c r="I2987" t="str">
        <f>INDEX(T_NPI_REF[Classification],MATCH(T_PROF[[#This Row],[npi_prof_class_Cd]],T_NPI_REF[Code],0))</f>
        <v>Obstetrics &amp; Gynecology</v>
      </c>
      <c r="J2987">
        <f>INDEX(T_NPI_REF[Specialization],MATCH(T_PROF[[#This Row],[npi_prof_class_Cd]],T_NPI_REF[Code],0))</f>
        <v>0</v>
      </c>
    </row>
    <row r="2988" spans="1:10" x14ac:dyDescent="0.35">
      <c r="A2988">
        <v>1</v>
      </c>
      <c r="B2988">
        <v>1023217148</v>
      </c>
      <c r="C2988" t="s">
        <v>351</v>
      </c>
      <c r="D2988">
        <v>2019</v>
      </c>
      <c r="E2988">
        <v>1</v>
      </c>
      <c r="F2988">
        <v>1</v>
      </c>
      <c r="G2988">
        <v>1</v>
      </c>
      <c r="H2988">
        <v>2028.77</v>
      </c>
      <c r="I2988" t="str">
        <f>INDEX(T_NPI_REF[Classification],MATCH(T_PROF[[#This Row],[npi_prof_class_Cd]],T_NPI_REF[Code],0))</f>
        <v>Obstetrics &amp; Gynecology</v>
      </c>
      <c r="J2988">
        <f>INDEX(T_NPI_REF[Specialization],MATCH(T_PROF[[#This Row],[npi_prof_class_Cd]],T_NPI_REF[Code],0))</f>
        <v>0</v>
      </c>
    </row>
    <row r="2989" spans="1:10" x14ac:dyDescent="0.35">
      <c r="A2989">
        <v>1</v>
      </c>
      <c r="B2989">
        <v>1134497365</v>
      </c>
      <c r="C2989" t="s">
        <v>367</v>
      </c>
      <c r="D2989">
        <v>2021</v>
      </c>
      <c r="E2989">
        <v>1</v>
      </c>
      <c r="F2989">
        <v>1</v>
      </c>
      <c r="G2989">
        <v>1</v>
      </c>
      <c r="H2989">
        <v>2581.13</v>
      </c>
      <c r="I2989" t="str">
        <f>INDEX(T_NPI_REF[Classification],MATCH(T_PROF[[#This Row],[npi_prof_class_Cd]],T_NPI_REF[Code],0))</f>
        <v>Midwife</v>
      </c>
      <c r="J2989">
        <f>INDEX(T_NPI_REF[Specialization],MATCH(T_PROF[[#This Row],[npi_prof_class_Cd]],T_NPI_REF[Code],0))</f>
        <v>0</v>
      </c>
    </row>
    <row r="2990" spans="1:10" x14ac:dyDescent="0.35">
      <c r="A2990">
        <v>1</v>
      </c>
      <c r="B2990">
        <v>1104884808</v>
      </c>
      <c r="C2990" t="s">
        <v>351</v>
      </c>
      <c r="D2990">
        <v>2020</v>
      </c>
      <c r="E2990">
        <v>10</v>
      </c>
      <c r="F2990">
        <v>10</v>
      </c>
      <c r="G2990">
        <v>10</v>
      </c>
      <c r="H2990">
        <v>18087.48</v>
      </c>
      <c r="I2990" t="str">
        <f>INDEX(T_NPI_REF[Classification],MATCH(T_PROF[[#This Row],[npi_prof_class_Cd]],T_NPI_REF[Code],0))</f>
        <v>Obstetrics &amp; Gynecology</v>
      </c>
      <c r="J2990">
        <f>INDEX(T_NPI_REF[Specialization],MATCH(T_PROF[[#This Row],[npi_prof_class_Cd]],T_NPI_REF[Code],0))</f>
        <v>0</v>
      </c>
    </row>
    <row r="2991" spans="1:10" x14ac:dyDescent="0.35">
      <c r="A2991">
        <v>1</v>
      </c>
      <c r="B2991">
        <v>1578718979</v>
      </c>
      <c r="C2991" t="s">
        <v>351</v>
      </c>
      <c r="D2991">
        <v>2021</v>
      </c>
      <c r="E2991">
        <v>6</v>
      </c>
      <c r="F2991">
        <v>6</v>
      </c>
      <c r="G2991">
        <v>6</v>
      </c>
      <c r="H2991">
        <v>14630.76</v>
      </c>
      <c r="I2991" t="str">
        <f>INDEX(T_NPI_REF[Classification],MATCH(T_PROF[[#This Row],[npi_prof_class_Cd]],T_NPI_REF[Code],0))</f>
        <v>Obstetrics &amp; Gynecology</v>
      </c>
      <c r="J2991">
        <f>INDEX(T_NPI_REF[Specialization],MATCH(T_PROF[[#This Row],[npi_prof_class_Cd]],T_NPI_REF[Code],0))</f>
        <v>0</v>
      </c>
    </row>
    <row r="2992" spans="1:10" x14ac:dyDescent="0.35">
      <c r="A2992">
        <v>1</v>
      </c>
      <c r="B2992">
        <v>1437229945</v>
      </c>
      <c r="C2992" t="s">
        <v>351</v>
      </c>
      <c r="D2992">
        <v>2020</v>
      </c>
      <c r="E2992">
        <v>135</v>
      </c>
      <c r="F2992">
        <v>135</v>
      </c>
      <c r="G2992">
        <v>132</v>
      </c>
      <c r="H2992">
        <v>219758.01</v>
      </c>
      <c r="I2992" t="str">
        <f>INDEX(T_NPI_REF[Classification],MATCH(T_PROF[[#This Row],[npi_prof_class_Cd]],T_NPI_REF[Code],0))</f>
        <v>Obstetrics &amp; Gynecology</v>
      </c>
      <c r="J2992">
        <f>INDEX(T_NPI_REF[Specialization],MATCH(T_PROF[[#This Row],[npi_prof_class_Cd]],T_NPI_REF[Code],0))</f>
        <v>0</v>
      </c>
    </row>
    <row r="2993" spans="1:10" x14ac:dyDescent="0.35">
      <c r="A2993">
        <v>0</v>
      </c>
      <c r="B2993">
        <v>1255746368</v>
      </c>
      <c r="C2993" t="s">
        <v>351</v>
      </c>
      <c r="D2993">
        <v>2020</v>
      </c>
      <c r="E2993">
        <v>1</v>
      </c>
      <c r="F2993">
        <v>1</v>
      </c>
      <c r="G2993">
        <v>1</v>
      </c>
      <c r="H2993">
        <v>0</v>
      </c>
      <c r="I2993" t="str">
        <f>INDEX(T_NPI_REF[Classification],MATCH(T_PROF[[#This Row],[npi_prof_class_Cd]],T_NPI_REF[Code],0))</f>
        <v>Obstetrics &amp; Gynecology</v>
      </c>
      <c r="J2993">
        <f>INDEX(T_NPI_REF[Specialization],MATCH(T_PROF[[#This Row],[npi_prof_class_Cd]],T_NPI_REF[Code],0))</f>
        <v>0</v>
      </c>
    </row>
    <row r="2994" spans="1:10" x14ac:dyDescent="0.35">
      <c r="A2994">
        <v>1</v>
      </c>
      <c r="B2994">
        <v>1063677656</v>
      </c>
      <c r="C2994" t="s">
        <v>351</v>
      </c>
      <c r="D2994">
        <v>2020</v>
      </c>
      <c r="E2994">
        <v>1</v>
      </c>
      <c r="F2994">
        <v>1</v>
      </c>
      <c r="G2994">
        <v>1</v>
      </c>
      <c r="H2994">
        <v>2853.81</v>
      </c>
      <c r="I2994" t="str">
        <f>INDEX(T_NPI_REF[Classification],MATCH(T_PROF[[#This Row],[npi_prof_class_Cd]],T_NPI_REF[Code],0))</f>
        <v>Obstetrics &amp; Gynecology</v>
      </c>
      <c r="J2994">
        <f>INDEX(T_NPI_REF[Specialization],MATCH(T_PROF[[#This Row],[npi_prof_class_Cd]],T_NPI_REF[Code],0))</f>
        <v>0</v>
      </c>
    </row>
    <row r="2995" spans="1:10" x14ac:dyDescent="0.35">
      <c r="A2995">
        <v>1</v>
      </c>
      <c r="B2995">
        <v>1124149018</v>
      </c>
      <c r="C2995" t="s">
        <v>352</v>
      </c>
      <c r="D2995">
        <v>2020</v>
      </c>
      <c r="E2995">
        <v>18</v>
      </c>
      <c r="F2995">
        <v>18</v>
      </c>
      <c r="G2995">
        <v>18</v>
      </c>
      <c r="H2995">
        <v>51078.28</v>
      </c>
      <c r="I2995" t="str">
        <f>INDEX(T_NPI_REF[Classification],MATCH(T_PROF[[#This Row],[npi_prof_class_Cd]],T_NPI_REF[Code],0))</f>
        <v>Specialist</v>
      </c>
      <c r="J2995">
        <f>INDEX(T_NPI_REF[Specialization],MATCH(T_PROF[[#This Row],[npi_prof_class_Cd]],T_NPI_REF[Code],0))</f>
        <v>0</v>
      </c>
    </row>
    <row r="2996" spans="1:10" x14ac:dyDescent="0.35">
      <c r="A2996">
        <v>0</v>
      </c>
      <c r="B2996">
        <v>1225130511</v>
      </c>
      <c r="C2996" t="s">
        <v>351</v>
      </c>
      <c r="D2996">
        <v>2019</v>
      </c>
      <c r="E2996">
        <v>2</v>
      </c>
      <c r="F2996">
        <v>2</v>
      </c>
      <c r="G2996">
        <v>2</v>
      </c>
      <c r="H2996">
        <v>1720.75</v>
      </c>
      <c r="I2996" t="str">
        <f>INDEX(T_NPI_REF[Classification],MATCH(T_PROF[[#This Row],[npi_prof_class_Cd]],T_NPI_REF[Code],0))</f>
        <v>Obstetrics &amp; Gynecology</v>
      </c>
      <c r="J2996">
        <f>INDEX(T_NPI_REF[Specialization],MATCH(T_PROF[[#This Row],[npi_prof_class_Cd]],T_NPI_REF[Code],0))</f>
        <v>0</v>
      </c>
    </row>
    <row r="2997" spans="1:10" x14ac:dyDescent="0.35">
      <c r="A2997">
        <v>0</v>
      </c>
      <c r="B2997">
        <v>1417018623</v>
      </c>
      <c r="C2997" t="s">
        <v>351</v>
      </c>
      <c r="D2997">
        <v>2021</v>
      </c>
      <c r="E2997">
        <v>4</v>
      </c>
      <c r="F2997">
        <v>4</v>
      </c>
      <c r="G2997">
        <v>4</v>
      </c>
      <c r="H2997">
        <v>5592.44</v>
      </c>
      <c r="I2997" t="str">
        <f>INDEX(T_NPI_REF[Classification],MATCH(T_PROF[[#This Row],[npi_prof_class_Cd]],T_NPI_REF[Code],0))</f>
        <v>Obstetrics &amp; Gynecology</v>
      </c>
      <c r="J2997">
        <f>INDEX(T_NPI_REF[Specialization],MATCH(T_PROF[[#This Row],[npi_prof_class_Cd]],T_NPI_REF[Code],0))</f>
        <v>0</v>
      </c>
    </row>
    <row r="2998" spans="1:10" x14ac:dyDescent="0.35">
      <c r="A2998">
        <v>0</v>
      </c>
      <c r="B2998">
        <v>1134482243</v>
      </c>
      <c r="C2998" t="s">
        <v>351</v>
      </c>
      <c r="D2998">
        <v>2020</v>
      </c>
      <c r="E2998">
        <v>1</v>
      </c>
      <c r="F2998">
        <v>1</v>
      </c>
      <c r="G2998">
        <v>1</v>
      </c>
      <c r="H2998">
        <v>0</v>
      </c>
      <c r="I2998" t="str">
        <f>INDEX(T_NPI_REF[Classification],MATCH(T_PROF[[#This Row],[npi_prof_class_Cd]],T_NPI_REF[Code],0))</f>
        <v>Obstetrics &amp; Gynecology</v>
      </c>
      <c r="J2998">
        <f>INDEX(T_NPI_REF[Specialization],MATCH(T_PROF[[#This Row],[npi_prof_class_Cd]],T_NPI_REF[Code],0))</f>
        <v>0</v>
      </c>
    </row>
    <row r="2999" spans="1:10" x14ac:dyDescent="0.35">
      <c r="A2999">
        <v>1</v>
      </c>
      <c r="B2999">
        <v>1518926401</v>
      </c>
      <c r="C2999" t="s">
        <v>353</v>
      </c>
      <c r="D2999">
        <v>2019</v>
      </c>
      <c r="E2999">
        <v>48</v>
      </c>
      <c r="F2999">
        <v>48</v>
      </c>
      <c r="G2999">
        <v>48</v>
      </c>
      <c r="H2999">
        <v>87594.17</v>
      </c>
      <c r="I2999" t="str">
        <f>INDEX(T_NPI_REF[Classification],MATCH(T_PROF[[#This Row],[npi_prof_class_Cd]],T_NPI_REF[Code],0))</f>
        <v>General Acute Care Hospital</v>
      </c>
      <c r="J2999">
        <f>INDEX(T_NPI_REF[Specialization],MATCH(T_PROF[[#This Row],[npi_prof_class_Cd]],T_NPI_REF[Code],0))</f>
        <v>0</v>
      </c>
    </row>
    <row r="3000" spans="1:10" x14ac:dyDescent="0.35">
      <c r="A3000">
        <v>1</v>
      </c>
      <c r="B3000">
        <v>1265725709</v>
      </c>
      <c r="C3000" t="s">
        <v>351</v>
      </c>
      <c r="D3000">
        <v>2021</v>
      </c>
      <c r="E3000">
        <v>1</v>
      </c>
      <c r="F3000">
        <v>1</v>
      </c>
      <c r="G3000">
        <v>1</v>
      </c>
      <c r="H3000">
        <v>3152</v>
      </c>
      <c r="I3000" t="str">
        <f>INDEX(T_NPI_REF[Classification],MATCH(T_PROF[[#This Row],[npi_prof_class_Cd]],T_NPI_REF[Code],0))</f>
        <v>Obstetrics &amp; Gynecology</v>
      </c>
      <c r="J3000">
        <f>INDEX(T_NPI_REF[Specialization],MATCH(T_PROF[[#This Row],[npi_prof_class_Cd]],T_NPI_REF[Code],0))</f>
        <v>0</v>
      </c>
    </row>
    <row r="3001" spans="1:10" x14ac:dyDescent="0.35">
      <c r="A3001">
        <v>1</v>
      </c>
      <c r="B3001">
        <v>1013927466</v>
      </c>
      <c r="C3001" t="s">
        <v>351</v>
      </c>
      <c r="D3001">
        <v>2020</v>
      </c>
      <c r="E3001">
        <v>1</v>
      </c>
      <c r="F3001">
        <v>1</v>
      </c>
      <c r="G3001">
        <v>1</v>
      </c>
      <c r="H3001">
        <v>2853.81</v>
      </c>
      <c r="I3001" t="str">
        <f>INDEX(T_NPI_REF[Classification],MATCH(T_PROF[[#This Row],[npi_prof_class_Cd]],T_NPI_REF[Code],0))</f>
        <v>Obstetrics &amp; Gynecology</v>
      </c>
      <c r="J3001">
        <f>INDEX(T_NPI_REF[Specialization],MATCH(T_PROF[[#This Row],[npi_prof_class_Cd]],T_NPI_REF[Code],0))</f>
        <v>0</v>
      </c>
    </row>
    <row r="3002" spans="1:10" x14ac:dyDescent="0.35">
      <c r="A3002">
        <v>0</v>
      </c>
      <c r="B3002">
        <v>1386614436</v>
      </c>
      <c r="C3002" t="s">
        <v>351</v>
      </c>
      <c r="D3002">
        <v>2019</v>
      </c>
      <c r="E3002">
        <v>1</v>
      </c>
      <c r="F3002">
        <v>1</v>
      </c>
      <c r="G3002">
        <v>1</v>
      </c>
      <c r="H3002">
        <v>1720.75</v>
      </c>
      <c r="I3002" t="str">
        <f>INDEX(T_NPI_REF[Classification],MATCH(T_PROF[[#This Row],[npi_prof_class_Cd]],T_NPI_REF[Code],0))</f>
        <v>Obstetrics &amp; Gynecology</v>
      </c>
      <c r="J3002">
        <f>INDEX(T_NPI_REF[Specialization],MATCH(T_PROF[[#This Row],[npi_prof_class_Cd]],T_NPI_REF[Code],0))</f>
        <v>0</v>
      </c>
    </row>
    <row r="3003" spans="1:10" x14ac:dyDescent="0.35">
      <c r="A3003">
        <v>0</v>
      </c>
      <c r="B3003">
        <v>1447327556</v>
      </c>
      <c r="C3003" t="s">
        <v>351</v>
      </c>
      <c r="D3003">
        <v>2020</v>
      </c>
      <c r="E3003">
        <v>2</v>
      </c>
      <c r="F3003">
        <v>2</v>
      </c>
      <c r="G3003">
        <v>2</v>
      </c>
      <c r="H3003">
        <v>1720.75</v>
      </c>
      <c r="I3003" t="str">
        <f>INDEX(T_NPI_REF[Classification],MATCH(T_PROF[[#This Row],[npi_prof_class_Cd]],T_NPI_REF[Code],0))</f>
        <v>Obstetrics &amp; Gynecology</v>
      </c>
      <c r="J3003">
        <f>INDEX(T_NPI_REF[Specialization],MATCH(T_PROF[[#This Row],[npi_prof_class_Cd]],T_NPI_REF[Code],0))</f>
        <v>0</v>
      </c>
    </row>
    <row r="3004" spans="1:10" x14ac:dyDescent="0.35">
      <c r="A3004">
        <v>1</v>
      </c>
      <c r="B3004">
        <v>1326013699</v>
      </c>
      <c r="C3004" t="s">
        <v>351</v>
      </c>
      <c r="D3004">
        <v>2019</v>
      </c>
      <c r="E3004">
        <v>4</v>
      </c>
      <c r="F3004">
        <v>4</v>
      </c>
      <c r="G3004">
        <v>4</v>
      </c>
      <c r="H3004">
        <v>7460.94</v>
      </c>
      <c r="I3004" t="str">
        <f>INDEX(T_NPI_REF[Classification],MATCH(T_PROF[[#This Row],[npi_prof_class_Cd]],T_NPI_REF[Code],0))</f>
        <v>Obstetrics &amp; Gynecology</v>
      </c>
      <c r="J3004">
        <f>INDEX(T_NPI_REF[Specialization],MATCH(T_PROF[[#This Row],[npi_prof_class_Cd]],T_NPI_REF[Code],0))</f>
        <v>0</v>
      </c>
    </row>
    <row r="3005" spans="1:10" x14ac:dyDescent="0.35">
      <c r="A3005">
        <v>1</v>
      </c>
      <c r="B3005">
        <v>1821293309</v>
      </c>
      <c r="C3005" t="s">
        <v>361</v>
      </c>
      <c r="D3005">
        <v>2021</v>
      </c>
      <c r="E3005">
        <v>5</v>
      </c>
      <c r="F3005">
        <v>5</v>
      </c>
      <c r="G3005">
        <v>5</v>
      </c>
      <c r="H3005">
        <v>9043.75</v>
      </c>
      <c r="I3005" t="str">
        <f>INDEX(T_NPI_REF[Classification],MATCH(T_PROF[[#This Row],[npi_prof_class_Cd]],T_NPI_REF[Code],0))</f>
        <v>Family Medicine</v>
      </c>
      <c r="J3005">
        <f>INDEX(T_NPI_REF[Specialization],MATCH(T_PROF[[#This Row],[npi_prof_class_Cd]],T_NPI_REF[Code],0))</f>
        <v>0</v>
      </c>
    </row>
    <row r="3006" spans="1:10" x14ac:dyDescent="0.35">
      <c r="A3006">
        <v>0</v>
      </c>
      <c r="B3006">
        <v>1225002876</v>
      </c>
      <c r="C3006" t="s">
        <v>351</v>
      </c>
      <c r="D3006">
        <v>2021</v>
      </c>
      <c r="E3006">
        <v>1</v>
      </c>
      <c r="F3006">
        <v>1</v>
      </c>
      <c r="G3006">
        <v>1</v>
      </c>
      <c r="H3006">
        <v>1720.75</v>
      </c>
      <c r="I3006" t="str">
        <f>INDEX(T_NPI_REF[Classification],MATCH(T_PROF[[#This Row],[npi_prof_class_Cd]],T_NPI_REF[Code],0))</f>
        <v>Obstetrics &amp; Gynecology</v>
      </c>
      <c r="J3006">
        <f>INDEX(T_NPI_REF[Specialization],MATCH(T_PROF[[#This Row],[npi_prof_class_Cd]],T_NPI_REF[Code],0))</f>
        <v>0</v>
      </c>
    </row>
    <row r="3007" spans="1:10" x14ac:dyDescent="0.35">
      <c r="A3007">
        <v>1</v>
      </c>
      <c r="B3007">
        <v>1245526987</v>
      </c>
      <c r="C3007" t="s">
        <v>351</v>
      </c>
      <c r="D3007">
        <v>2019</v>
      </c>
      <c r="E3007">
        <v>33</v>
      </c>
      <c r="F3007">
        <v>33</v>
      </c>
      <c r="G3007">
        <v>33</v>
      </c>
      <c r="H3007">
        <v>72640.36</v>
      </c>
      <c r="I3007" t="str">
        <f>INDEX(T_NPI_REF[Classification],MATCH(T_PROF[[#This Row],[npi_prof_class_Cd]],T_NPI_REF[Code],0))</f>
        <v>Obstetrics &amp; Gynecology</v>
      </c>
      <c r="J3007">
        <f>INDEX(T_NPI_REF[Specialization],MATCH(T_PROF[[#This Row],[npi_prof_class_Cd]],T_NPI_REF[Code],0))</f>
        <v>0</v>
      </c>
    </row>
    <row r="3008" spans="1:10" x14ac:dyDescent="0.35">
      <c r="A3008">
        <v>1</v>
      </c>
      <c r="B3008">
        <v>1770671448</v>
      </c>
      <c r="C3008" t="s">
        <v>359</v>
      </c>
      <c r="D3008">
        <v>2019</v>
      </c>
      <c r="E3008">
        <v>110</v>
      </c>
      <c r="F3008">
        <v>110</v>
      </c>
      <c r="G3008">
        <v>108</v>
      </c>
      <c r="H3008">
        <v>255738.76</v>
      </c>
      <c r="I3008" t="str">
        <f>INDEX(T_NPI_REF[Classification],MATCH(T_PROF[[#This Row],[npi_prof_class_Cd]],T_NPI_REF[Code],0))</f>
        <v>Clinic/Center</v>
      </c>
      <c r="J3008">
        <f>INDEX(T_NPI_REF[Specialization],MATCH(T_PROF[[#This Row],[npi_prof_class_Cd]],T_NPI_REF[Code],0))</f>
        <v>0</v>
      </c>
    </row>
    <row r="3009" spans="1:10" x14ac:dyDescent="0.35">
      <c r="A3009">
        <v>1</v>
      </c>
      <c r="B3009">
        <v>1659309615</v>
      </c>
      <c r="C3009" t="s">
        <v>366</v>
      </c>
      <c r="D3009">
        <v>2019</v>
      </c>
      <c r="E3009">
        <v>7</v>
      </c>
      <c r="F3009">
        <v>7</v>
      </c>
      <c r="G3009">
        <v>7</v>
      </c>
      <c r="H3009">
        <v>15577.74</v>
      </c>
      <c r="I3009" t="str">
        <f>INDEX(T_NPI_REF[Classification],MATCH(T_PROF[[#This Row],[npi_prof_class_Cd]],T_NPI_REF[Code],0))</f>
        <v>Internal Medicine</v>
      </c>
      <c r="J3009">
        <f>INDEX(T_NPI_REF[Specialization],MATCH(T_PROF[[#This Row],[npi_prof_class_Cd]],T_NPI_REF[Code],0))</f>
        <v>0</v>
      </c>
    </row>
    <row r="3010" spans="1:10" x14ac:dyDescent="0.35">
      <c r="A3010">
        <v>0</v>
      </c>
      <c r="B3010">
        <v>1659643278</v>
      </c>
      <c r="C3010" t="s">
        <v>356</v>
      </c>
      <c r="D3010">
        <v>2019</v>
      </c>
      <c r="E3010">
        <v>1</v>
      </c>
      <c r="F3010">
        <v>1</v>
      </c>
      <c r="G3010">
        <v>1</v>
      </c>
      <c r="H3010">
        <v>1696.25</v>
      </c>
      <c r="I3010" t="str">
        <f>INDEX(T_NPI_REF[Classification],MATCH(T_PROF[[#This Row],[npi_prof_class_Cd]],T_NPI_REF[Code],0))</f>
        <v>Obstetrics &amp; Gynecology</v>
      </c>
      <c r="J3010" t="str">
        <f>INDEX(T_NPI_REF[Specialization],MATCH(T_PROF[[#This Row],[npi_prof_class_Cd]],T_NPI_REF[Code],0))</f>
        <v>Maternal &amp; Fetal Medicine</v>
      </c>
    </row>
    <row r="3011" spans="1:10" x14ac:dyDescent="0.35">
      <c r="A3011">
        <v>1</v>
      </c>
      <c r="B3011">
        <v>1770739559</v>
      </c>
      <c r="C3011" t="s">
        <v>351</v>
      </c>
      <c r="D3011">
        <v>2020</v>
      </c>
      <c r="E3011">
        <v>6</v>
      </c>
      <c r="F3011">
        <v>6</v>
      </c>
      <c r="G3011">
        <v>6</v>
      </c>
      <c r="H3011">
        <v>20842.5</v>
      </c>
      <c r="I3011" t="str">
        <f>INDEX(T_NPI_REF[Classification],MATCH(T_PROF[[#This Row],[npi_prof_class_Cd]],T_NPI_REF[Code],0))</f>
        <v>Obstetrics &amp; Gynecology</v>
      </c>
      <c r="J3011">
        <f>INDEX(T_NPI_REF[Specialization],MATCH(T_PROF[[#This Row],[npi_prof_class_Cd]],T_NPI_REF[Code],0))</f>
        <v>0</v>
      </c>
    </row>
    <row r="3012" spans="1:10" x14ac:dyDescent="0.35">
      <c r="A3012">
        <v>1</v>
      </c>
      <c r="B3012">
        <v>1194776351</v>
      </c>
      <c r="C3012" t="s">
        <v>353</v>
      </c>
      <c r="D3012">
        <v>2019</v>
      </c>
      <c r="E3012">
        <v>3</v>
      </c>
      <c r="F3012">
        <v>3</v>
      </c>
      <c r="G3012">
        <v>3</v>
      </c>
      <c r="H3012">
        <v>5778.29</v>
      </c>
      <c r="I3012" t="str">
        <f>INDEX(T_NPI_REF[Classification],MATCH(T_PROF[[#This Row],[npi_prof_class_Cd]],T_NPI_REF[Code],0))</f>
        <v>General Acute Care Hospital</v>
      </c>
      <c r="J3012">
        <f>INDEX(T_NPI_REF[Specialization],MATCH(T_PROF[[#This Row],[npi_prof_class_Cd]],T_NPI_REF[Code],0))</f>
        <v>0</v>
      </c>
    </row>
    <row r="3013" spans="1:10" x14ac:dyDescent="0.35">
      <c r="A3013">
        <v>1</v>
      </c>
      <c r="B3013">
        <v>1255401253</v>
      </c>
      <c r="C3013" t="s">
        <v>354</v>
      </c>
      <c r="D3013">
        <v>2019</v>
      </c>
      <c r="E3013">
        <v>3</v>
      </c>
      <c r="F3013">
        <v>3</v>
      </c>
      <c r="G3013">
        <v>3</v>
      </c>
      <c r="H3013">
        <v>5162.25</v>
      </c>
      <c r="I3013" t="str">
        <f>INDEX(T_NPI_REF[Classification],MATCH(T_PROF[[#This Row],[npi_prof_class_Cd]],T_NPI_REF[Code],0))</f>
        <v>Obstetrics &amp; Gynecology</v>
      </c>
      <c r="J3013" t="str">
        <f>INDEX(T_NPI_REF[Specialization],MATCH(T_PROF[[#This Row],[npi_prof_class_Cd]],T_NPI_REF[Code],0))</f>
        <v>Obstetrics</v>
      </c>
    </row>
    <row r="3014" spans="1:10" x14ac:dyDescent="0.35">
      <c r="A3014">
        <v>1</v>
      </c>
      <c r="B3014">
        <v>1891708095</v>
      </c>
      <c r="C3014" t="s">
        <v>351</v>
      </c>
      <c r="D3014">
        <v>2019</v>
      </c>
      <c r="E3014">
        <v>102</v>
      </c>
      <c r="F3014">
        <v>102</v>
      </c>
      <c r="G3014">
        <v>101</v>
      </c>
      <c r="H3014">
        <v>234163.07</v>
      </c>
      <c r="I3014" t="str">
        <f>INDEX(T_NPI_REF[Classification],MATCH(T_PROF[[#This Row],[npi_prof_class_Cd]],T_NPI_REF[Code],0))</f>
        <v>Obstetrics &amp; Gynecology</v>
      </c>
      <c r="J3014">
        <f>INDEX(T_NPI_REF[Specialization],MATCH(T_PROF[[#This Row],[npi_prof_class_Cd]],T_NPI_REF[Code],0))</f>
        <v>0</v>
      </c>
    </row>
    <row r="3015" spans="1:10" x14ac:dyDescent="0.35">
      <c r="A3015">
        <v>1</v>
      </c>
      <c r="B3015">
        <v>1184640708</v>
      </c>
      <c r="C3015" t="s">
        <v>375</v>
      </c>
      <c r="D3015">
        <v>2020</v>
      </c>
      <c r="E3015">
        <v>18</v>
      </c>
      <c r="F3015">
        <v>18</v>
      </c>
      <c r="G3015">
        <v>18</v>
      </c>
      <c r="H3015">
        <v>29366.54</v>
      </c>
      <c r="I3015" t="str">
        <f>INDEX(T_NPI_REF[Classification],MATCH(T_PROF[[#This Row],[npi_prof_class_Cd]],T_NPI_REF[Code],0))</f>
        <v>Orthopaedic Surgery</v>
      </c>
      <c r="J3015">
        <f>INDEX(T_NPI_REF[Specialization],MATCH(T_PROF[[#This Row],[npi_prof_class_Cd]],T_NPI_REF[Code],0))</f>
        <v>0</v>
      </c>
    </row>
    <row r="3016" spans="1:10" x14ac:dyDescent="0.35">
      <c r="A3016">
        <v>1</v>
      </c>
      <c r="B3016">
        <v>1710397898</v>
      </c>
      <c r="C3016" t="s">
        <v>351</v>
      </c>
      <c r="D3016">
        <v>2021</v>
      </c>
      <c r="E3016">
        <v>8</v>
      </c>
      <c r="F3016">
        <v>8</v>
      </c>
      <c r="G3016">
        <v>8</v>
      </c>
      <c r="H3016">
        <v>15788.79</v>
      </c>
      <c r="I3016" t="str">
        <f>INDEX(T_NPI_REF[Classification],MATCH(T_PROF[[#This Row],[npi_prof_class_Cd]],T_NPI_REF[Code],0))</f>
        <v>Obstetrics &amp; Gynecology</v>
      </c>
      <c r="J3016">
        <f>INDEX(T_NPI_REF[Specialization],MATCH(T_PROF[[#This Row],[npi_prof_class_Cd]],T_NPI_REF[Code],0))</f>
        <v>0</v>
      </c>
    </row>
    <row r="3017" spans="1:10" x14ac:dyDescent="0.35">
      <c r="A3017">
        <v>0</v>
      </c>
      <c r="B3017">
        <v>1982047445</v>
      </c>
      <c r="C3017" t="s">
        <v>351</v>
      </c>
      <c r="D3017">
        <v>2021</v>
      </c>
      <c r="E3017">
        <v>2</v>
      </c>
      <c r="F3017">
        <v>2</v>
      </c>
      <c r="G3017">
        <v>2</v>
      </c>
      <c r="H3017">
        <v>1720.75</v>
      </c>
      <c r="I3017" t="str">
        <f>INDEX(T_NPI_REF[Classification],MATCH(T_PROF[[#This Row],[npi_prof_class_Cd]],T_NPI_REF[Code],0))</f>
        <v>Obstetrics &amp; Gynecology</v>
      </c>
      <c r="J3017">
        <f>INDEX(T_NPI_REF[Specialization],MATCH(T_PROF[[#This Row],[npi_prof_class_Cd]],T_NPI_REF[Code],0))</f>
        <v>0</v>
      </c>
    </row>
    <row r="3018" spans="1:10" x14ac:dyDescent="0.35">
      <c r="A3018">
        <v>1</v>
      </c>
      <c r="B3018">
        <v>1245502905</v>
      </c>
      <c r="C3018" t="s">
        <v>361</v>
      </c>
      <c r="D3018">
        <v>2019</v>
      </c>
      <c r="E3018">
        <v>1</v>
      </c>
      <c r="F3018">
        <v>1</v>
      </c>
      <c r="G3018">
        <v>1</v>
      </c>
      <c r="H3018">
        <v>1720.75</v>
      </c>
      <c r="I3018" t="str">
        <f>INDEX(T_NPI_REF[Classification],MATCH(T_PROF[[#This Row],[npi_prof_class_Cd]],T_NPI_REF[Code],0))</f>
        <v>Family Medicine</v>
      </c>
      <c r="J3018">
        <f>INDEX(T_NPI_REF[Specialization],MATCH(T_PROF[[#This Row],[npi_prof_class_Cd]],T_NPI_REF[Code],0))</f>
        <v>0</v>
      </c>
    </row>
    <row r="3019" spans="1:10" x14ac:dyDescent="0.35">
      <c r="A3019">
        <v>1</v>
      </c>
      <c r="B3019">
        <v>1619170776</v>
      </c>
      <c r="C3019" t="s">
        <v>357</v>
      </c>
      <c r="D3019">
        <v>2021</v>
      </c>
      <c r="E3019">
        <v>1</v>
      </c>
      <c r="F3019">
        <v>1</v>
      </c>
      <c r="G3019">
        <v>1</v>
      </c>
      <c r="H3019">
        <v>2009.72</v>
      </c>
      <c r="I3019" t="str">
        <f>INDEX(T_NPI_REF[Classification],MATCH(T_PROF[[#This Row],[npi_prof_class_Cd]],T_NPI_REF[Code],0))</f>
        <v>Advanced Practice Midwife</v>
      </c>
      <c r="J3019">
        <f>INDEX(T_NPI_REF[Specialization],MATCH(T_PROF[[#This Row],[npi_prof_class_Cd]],T_NPI_REF[Code],0))</f>
        <v>0</v>
      </c>
    </row>
    <row r="3020" spans="1:10" x14ac:dyDescent="0.35">
      <c r="A3020">
        <v>0</v>
      </c>
      <c r="B3020">
        <v>1699748160</v>
      </c>
      <c r="C3020" t="s">
        <v>367</v>
      </c>
      <c r="D3020">
        <v>2020</v>
      </c>
      <c r="E3020">
        <v>3</v>
      </c>
      <c r="F3020">
        <v>3</v>
      </c>
      <c r="G3020">
        <v>3</v>
      </c>
      <c r="H3020">
        <v>3006.89</v>
      </c>
      <c r="I3020" t="str">
        <f>INDEX(T_NPI_REF[Classification],MATCH(T_PROF[[#This Row],[npi_prof_class_Cd]],T_NPI_REF[Code],0))</f>
        <v>Midwife</v>
      </c>
      <c r="J3020">
        <f>INDEX(T_NPI_REF[Specialization],MATCH(T_PROF[[#This Row],[npi_prof_class_Cd]],T_NPI_REF[Code],0))</f>
        <v>0</v>
      </c>
    </row>
    <row r="3021" spans="1:10" x14ac:dyDescent="0.35">
      <c r="A3021">
        <v>0</v>
      </c>
      <c r="B3021">
        <v>1912393117</v>
      </c>
      <c r="C3021" t="s">
        <v>351</v>
      </c>
      <c r="D3021">
        <v>2020</v>
      </c>
      <c r="E3021">
        <v>3</v>
      </c>
      <c r="F3021">
        <v>3</v>
      </c>
      <c r="G3021">
        <v>3</v>
      </c>
      <c r="H3021">
        <v>931.25</v>
      </c>
      <c r="I3021" t="str">
        <f>INDEX(T_NPI_REF[Classification],MATCH(T_PROF[[#This Row],[npi_prof_class_Cd]],T_NPI_REF[Code],0))</f>
        <v>Obstetrics &amp; Gynecology</v>
      </c>
      <c r="J3021">
        <f>INDEX(T_NPI_REF[Specialization],MATCH(T_PROF[[#This Row],[npi_prof_class_Cd]],T_NPI_REF[Code],0))</f>
        <v>0</v>
      </c>
    </row>
    <row r="3022" spans="1:10" x14ac:dyDescent="0.35">
      <c r="A3022">
        <v>0</v>
      </c>
      <c r="B3022">
        <v>1104938455</v>
      </c>
      <c r="C3022" t="s">
        <v>351</v>
      </c>
      <c r="D3022">
        <v>2019</v>
      </c>
      <c r="E3022">
        <v>2</v>
      </c>
      <c r="F3022">
        <v>2</v>
      </c>
      <c r="G3022">
        <v>2</v>
      </c>
      <c r="H3022">
        <v>1720.75</v>
      </c>
      <c r="I3022" t="str">
        <f>INDEX(T_NPI_REF[Classification],MATCH(T_PROF[[#This Row],[npi_prof_class_Cd]],T_NPI_REF[Code],0))</f>
        <v>Obstetrics &amp; Gynecology</v>
      </c>
      <c r="J3022">
        <f>INDEX(T_NPI_REF[Specialization],MATCH(T_PROF[[#This Row],[npi_prof_class_Cd]],T_NPI_REF[Code],0))</f>
        <v>0</v>
      </c>
    </row>
    <row r="3023" spans="1:10" x14ac:dyDescent="0.35">
      <c r="A3023">
        <v>0</v>
      </c>
      <c r="B3023">
        <v>1851674808</v>
      </c>
      <c r="C3023" t="s">
        <v>357</v>
      </c>
      <c r="D3023">
        <v>2020</v>
      </c>
      <c r="E3023">
        <v>1</v>
      </c>
      <c r="F3023">
        <v>1</v>
      </c>
      <c r="G3023">
        <v>1</v>
      </c>
      <c r="H3023">
        <v>0</v>
      </c>
      <c r="I3023" t="str">
        <f>INDEX(T_NPI_REF[Classification],MATCH(T_PROF[[#This Row],[npi_prof_class_Cd]],T_NPI_REF[Code],0))</f>
        <v>Advanced Practice Midwife</v>
      </c>
      <c r="J3023">
        <f>INDEX(T_NPI_REF[Specialization],MATCH(T_PROF[[#This Row],[npi_prof_class_Cd]],T_NPI_REF[Code],0))</f>
        <v>0</v>
      </c>
    </row>
    <row r="3024" spans="1:10" x14ac:dyDescent="0.35">
      <c r="A3024">
        <v>0</v>
      </c>
      <c r="B3024">
        <v>1992944367</v>
      </c>
      <c r="C3024" t="s">
        <v>357</v>
      </c>
      <c r="D3024">
        <v>2019</v>
      </c>
      <c r="E3024">
        <v>10</v>
      </c>
      <c r="F3024">
        <v>10</v>
      </c>
      <c r="G3024">
        <v>10</v>
      </c>
      <c r="H3024">
        <v>13402.34</v>
      </c>
      <c r="I3024" t="str">
        <f>INDEX(T_NPI_REF[Classification],MATCH(T_PROF[[#This Row],[npi_prof_class_Cd]],T_NPI_REF[Code],0))</f>
        <v>Advanced Practice Midwife</v>
      </c>
      <c r="J3024">
        <f>INDEX(T_NPI_REF[Specialization],MATCH(T_PROF[[#This Row],[npi_prof_class_Cd]],T_NPI_REF[Code],0))</f>
        <v>0</v>
      </c>
    </row>
    <row r="3025" spans="1:10" x14ac:dyDescent="0.35">
      <c r="A3025">
        <v>1</v>
      </c>
      <c r="B3025">
        <v>1487973228</v>
      </c>
      <c r="C3025" t="s">
        <v>351</v>
      </c>
      <c r="D3025">
        <v>2021</v>
      </c>
      <c r="E3025">
        <v>5</v>
      </c>
      <c r="F3025">
        <v>5</v>
      </c>
      <c r="G3025">
        <v>5</v>
      </c>
      <c r="H3025">
        <v>9103.6</v>
      </c>
      <c r="I3025" t="str">
        <f>INDEX(T_NPI_REF[Classification],MATCH(T_PROF[[#This Row],[npi_prof_class_Cd]],T_NPI_REF[Code],0))</f>
        <v>Obstetrics &amp; Gynecology</v>
      </c>
      <c r="J3025">
        <f>INDEX(T_NPI_REF[Specialization],MATCH(T_PROF[[#This Row],[npi_prof_class_Cd]],T_NPI_REF[Code],0))</f>
        <v>0</v>
      </c>
    </row>
    <row r="3026" spans="1:10" x14ac:dyDescent="0.35">
      <c r="A3026">
        <v>1</v>
      </c>
      <c r="B3026">
        <v>1205923893</v>
      </c>
      <c r="C3026" t="s">
        <v>351</v>
      </c>
      <c r="D3026">
        <v>2019</v>
      </c>
      <c r="E3026">
        <v>2</v>
      </c>
      <c r="F3026">
        <v>2</v>
      </c>
      <c r="G3026">
        <v>2</v>
      </c>
      <c r="H3026">
        <v>2600</v>
      </c>
      <c r="I3026" t="str">
        <f>INDEX(T_NPI_REF[Classification],MATCH(T_PROF[[#This Row],[npi_prof_class_Cd]],T_NPI_REF[Code],0))</f>
        <v>Obstetrics &amp; Gynecology</v>
      </c>
      <c r="J3026">
        <f>INDEX(T_NPI_REF[Specialization],MATCH(T_PROF[[#This Row],[npi_prof_class_Cd]],T_NPI_REF[Code],0))</f>
        <v>0</v>
      </c>
    </row>
    <row r="3027" spans="1:10" x14ac:dyDescent="0.35">
      <c r="A3027">
        <v>1</v>
      </c>
      <c r="B3027">
        <v>1083999015</v>
      </c>
      <c r="C3027" t="s">
        <v>351</v>
      </c>
      <c r="D3027">
        <v>2019</v>
      </c>
      <c r="E3027">
        <v>61</v>
      </c>
      <c r="F3027">
        <v>61</v>
      </c>
      <c r="G3027">
        <v>61</v>
      </c>
      <c r="H3027">
        <v>117668.66</v>
      </c>
      <c r="I3027" t="str">
        <f>INDEX(T_NPI_REF[Classification],MATCH(T_PROF[[#This Row],[npi_prof_class_Cd]],T_NPI_REF[Code],0))</f>
        <v>Obstetrics &amp; Gynecology</v>
      </c>
      <c r="J3027">
        <f>INDEX(T_NPI_REF[Specialization],MATCH(T_PROF[[#This Row],[npi_prof_class_Cd]],T_NPI_REF[Code],0))</f>
        <v>0</v>
      </c>
    </row>
    <row r="3028" spans="1:10" x14ac:dyDescent="0.35">
      <c r="A3028">
        <v>0</v>
      </c>
      <c r="B3028">
        <v>1740628049</v>
      </c>
      <c r="C3028" t="s">
        <v>351</v>
      </c>
      <c r="D3028">
        <v>2019</v>
      </c>
      <c r="E3028">
        <v>2</v>
      </c>
      <c r="F3028">
        <v>2</v>
      </c>
      <c r="G3028">
        <v>2</v>
      </c>
      <c r="H3028">
        <v>3441.5</v>
      </c>
      <c r="I3028" t="str">
        <f>INDEX(T_NPI_REF[Classification],MATCH(T_PROF[[#This Row],[npi_prof_class_Cd]],T_NPI_REF[Code],0))</f>
        <v>Obstetrics &amp; Gynecology</v>
      </c>
      <c r="J3028">
        <f>INDEX(T_NPI_REF[Specialization],MATCH(T_PROF[[#This Row],[npi_prof_class_Cd]],T_NPI_REF[Code],0))</f>
        <v>0</v>
      </c>
    </row>
    <row r="3029" spans="1:10" x14ac:dyDescent="0.35">
      <c r="A3029">
        <v>1</v>
      </c>
      <c r="B3029">
        <v>1104819242</v>
      </c>
      <c r="C3029" t="s">
        <v>351</v>
      </c>
      <c r="D3029">
        <v>2019</v>
      </c>
      <c r="E3029">
        <v>2</v>
      </c>
      <c r="F3029">
        <v>2</v>
      </c>
      <c r="G3029">
        <v>1</v>
      </c>
      <c r="H3029">
        <v>1482.34</v>
      </c>
      <c r="I3029" t="str">
        <f>INDEX(T_NPI_REF[Classification],MATCH(T_PROF[[#This Row],[npi_prof_class_Cd]],T_NPI_REF[Code],0))</f>
        <v>Obstetrics &amp; Gynecology</v>
      </c>
      <c r="J3029">
        <f>INDEX(T_NPI_REF[Specialization],MATCH(T_PROF[[#This Row],[npi_prof_class_Cd]],T_NPI_REF[Code],0))</f>
        <v>0</v>
      </c>
    </row>
    <row r="3030" spans="1:10" x14ac:dyDescent="0.35">
      <c r="A3030">
        <v>0</v>
      </c>
      <c r="B3030">
        <v>1730445131</v>
      </c>
      <c r="C3030" t="s">
        <v>351</v>
      </c>
      <c r="D3030">
        <v>2021</v>
      </c>
      <c r="E3030">
        <v>1</v>
      </c>
      <c r="F3030">
        <v>1</v>
      </c>
      <c r="G3030">
        <v>1</v>
      </c>
      <c r="H3030">
        <v>0</v>
      </c>
      <c r="I3030" t="str">
        <f>INDEX(T_NPI_REF[Classification],MATCH(T_PROF[[#This Row],[npi_prof_class_Cd]],T_NPI_REF[Code],0))</f>
        <v>Obstetrics &amp; Gynecology</v>
      </c>
      <c r="J3030">
        <f>INDEX(T_NPI_REF[Specialization],MATCH(T_PROF[[#This Row],[npi_prof_class_Cd]],T_NPI_REF[Code],0))</f>
        <v>0</v>
      </c>
    </row>
    <row r="3031" spans="1:10" x14ac:dyDescent="0.35">
      <c r="A3031">
        <v>0</v>
      </c>
      <c r="B3031">
        <v>1306091400</v>
      </c>
      <c r="C3031" t="s">
        <v>351</v>
      </c>
      <c r="D3031">
        <v>2019</v>
      </c>
      <c r="E3031">
        <v>1</v>
      </c>
      <c r="F3031">
        <v>1</v>
      </c>
      <c r="G3031">
        <v>1</v>
      </c>
      <c r="H3031">
        <v>1720.75</v>
      </c>
      <c r="I3031" t="str">
        <f>INDEX(T_NPI_REF[Classification],MATCH(T_PROF[[#This Row],[npi_prof_class_Cd]],T_NPI_REF[Code],0))</f>
        <v>Obstetrics &amp; Gynecology</v>
      </c>
      <c r="J3031">
        <f>INDEX(T_NPI_REF[Specialization],MATCH(T_PROF[[#This Row],[npi_prof_class_Cd]],T_NPI_REF[Code],0))</f>
        <v>0</v>
      </c>
    </row>
    <row r="3032" spans="1:10" x14ac:dyDescent="0.35">
      <c r="A3032">
        <v>0</v>
      </c>
      <c r="B3032">
        <v>1356714950</v>
      </c>
      <c r="C3032" t="s">
        <v>356</v>
      </c>
      <c r="D3032">
        <v>2019</v>
      </c>
      <c r="E3032">
        <v>1</v>
      </c>
      <c r="F3032">
        <v>1</v>
      </c>
      <c r="G3032">
        <v>1</v>
      </c>
      <c r="H3032">
        <v>1720.75</v>
      </c>
      <c r="I3032" t="str">
        <f>INDEX(T_NPI_REF[Classification],MATCH(T_PROF[[#This Row],[npi_prof_class_Cd]],T_NPI_REF[Code],0))</f>
        <v>Obstetrics &amp; Gynecology</v>
      </c>
      <c r="J3032" t="str">
        <f>INDEX(T_NPI_REF[Specialization],MATCH(T_PROF[[#This Row],[npi_prof_class_Cd]],T_NPI_REF[Code],0))</f>
        <v>Maternal &amp; Fetal Medicine</v>
      </c>
    </row>
    <row r="3033" spans="1:10" x14ac:dyDescent="0.35">
      <c r="A3033">
        <v>1</v>
      </c>
      <c r="B3033">
        <v>1396774295</v>
      </c>
      <c r="C3033" t="s">
        <v>351</v>
      </c>
      <c r="D3033">
        <v>2020</v>
      </c>
      <c r="E3033">
        <v>136</v>
      </c>
      <c r="F3033">
        <v>136</v>
      </c>
      <c r="G3033">
        <v>134</v>
      </c>
      <c r="H3033">
        <v>247542.24</v>
      </c>
      <c r="I3033" t="str">
        <f>INDEX(T_NPI_REF[Classification],MATCH(T_PROF[[#This Row],[npi_prof_class_Cd]],T_NPI_REF[Code],0))</f>
        <v>Obstetrics &amp; Gynecology</v>
      </c>
      <c r="J3033">
        <f>INDEX(T_NPI_REF[Specialization],MATCH(T_PROF[[#This Row],[npi_prof_class_Cd]],T_NPI_REF[Code],0))</f>
        <v>0</v>
      </c>
    </row>
    <row r="3034" spans="1:10" x14ac:dyDescent="0.35">
      <c r="A3034">
        <v>1</v>
      </c>
      <c r="B3034">
        <v>1578566436</v>
      </c>
      <c r="C3034" t="s">
        <v>351</v>
      </c>
      <c r="D3034">
        <v>2020</v>
      </c>
      <c r="E3034">
        <v>11</v>
      </c>
      <c r="F3034">
        <v>11</v>
      </c>
      <c r="G3034">
        <v>11</v>
      </c>
      <c r="H3034">
        <v>15712.57</v>
      </c>
      <c r="I3034" t="str">
        <f>INDEX(T_NPI_REF[Classification],MATCH(T_PROF[[#This Row],[npi_prof_class_Cd]],T_NPI_REF[Code],0))</f>
        <v>Obstetrics &amp; Gynecology</v>
      </c>
      <c r="J3034">
        <f>INDEX(T_NPI_REF[Specialization],MATCH(T_PROF[[#This Row],[npi_prof_class_Cd]],T_NPI_REF[Code],0))</f>
        <v>0</v>
      </c>
    </row>
    <row r="3035" spans="1:10" x14ac:dyDescent="0.35">
      <c r="A3035">
        <v>0</v>
      </c>
      <c r="B3035">
        <v>1033252812</v>
      </c>
      <c r="C3035" t="s">
        <v>351</v>
      </c>
      <c r="D3035">
        <v>2021</v>
      </c>
      <c r="E3035">
        <v>1</v>
      </c>
      <c r="F3035">
        <v>1</v>
      </c>
      <c r="G3035">
        <v>1</v>
      </c>
      <c r="H3035">
        <v>1720.75</v>
      </c>
      <c r="I3035" t="str">
        <f>INDEX(T_NPI_REF[Classification],MATCH(T_PROF[[#This Row],[npi_prof_class_Cd]],T_NPI_REF[Code],0))</f>
        <v>Obstetrics &amp; Gynecology</v>
      </c>
      <c r="J3035">
        <f>INDEX(T_NPI_REF[Specialization],MATCH(T_PROF[[#This Row],[npi_prof_class_Cd]],T_NPI_REF[Code],0))</f>
        <v>0</v>
      </c>
    </row>
    <row r="3036" spans="1:10" x14ac:dyDescent="0.35">
      <c r="A3036">
        <v>1</v>
      </c>
      <c r="B3036">
        <v>1821227182</v>
      </c>
      <c r="C3036" t="s">
        <v>357</v>
      </c>
      <c r="D3036">
        <v>2021</v>
      </c>
      <c r="E3036">
        <v>7</v>
      </c>
      <c r="F3036">
        <v>7</v>
      </c>
      <c r="G3036">
        <v>4</v>
      </c>
      <c r="H3036">
        <v>9732.09</v>
      </c>
      <c r="I3036" t="str">
        <f>INDEX(T_NPI_REF[Classification],MATCH(T_PROF[[#This Row],[npi_prof_class_Cd]],T_NPI_REF[Code],0))</f>
        <v>Advanced Practice Midwife</v>
      </c>
      <c r="J3036">
        <f>INDEX(T_NPI_REF[Specialization],MATCH(T_PROF[[#This Row],[npi_prof_class_Cd]],T_NPI_REF[Code],0))</f>
        <v>0</v>
      </c>
    </row>
    <row r="3037" spans="1:10" x14ac:dyDescent="0.35">
      <c r="A3037">
        <v>1</v>
      </c>
      <c r="B3037">
        <v>1174000921</v>
      </c>
      <c r="C3037" t="s">
        <v>357</v>
      </c>
      <c r="D3037">
        <v>2019</v>
      </c>
      <c r="E3037">
        <v>1</v>
      </c>
      <c r="F3037">
        <v>1</v>
      </c>
      <c r="G3037">
        <v>1</v>
      </c>
      <c r="H3037">
        <v>2500</v>
      </c>
      <c r="I3037" t="str">
        <f>INDEX(T_NPI_REF[Classification],MATCH(T_PROF[[#This Row],[npi_prof_class_Cd]],T_NPI_REF[Code],0))</f>
        <v>Advanced Practice Midwife</v>
      </c>
      <c r="J3037">
        <f>INDEX(T_NPI_REF[Specialization],MATCH(T_PROF[[#This Row],[npi_prof_class_Cd]],T_NPI_REF[Code],0))</f>
        <v>0</v>
      </c>
    </row>
    <row r="3038" spans="1:10" x14ac:dyDescent="0.35">
      <c r="A3038">
        <v>1</v>
      </c>
      <c r="B3038">
        <v>1588726145</v>
      </c>
      <c r="C3038" t="s">
        <v>351</v>
      </c>
      <c r="D3038">
        <v>2019</v>
      </c>
      <c r="E3038">
        <v>25</v>
      </c>
      <c r="F3038">
        <v>25</v>
      </c>
      <c r="G3038">
        <v>25</v>
      </c>
      <c r="H3038">
        <v>50411.23</v>
      </c>
      <c r="I3038" t="str">
        <f>INDEX(T_NPI_REF[Classification],MATCH(T_PROF[[#This Row],[npi_prof_class_Cd]],T_NPI_REF[Code],0))</f>
        <v>Obstetrics &amp; Gynecology</v>
      </c>
      <c r="J3038">
        <f>INDEX(T_NPI_REF[Specialization],MATCH(T_PROF[[#This Row],[npi_prof_class_Cd]],T_NPI_REF[Code],0))</f>
        <v>0</v>
      </c>
    </row>
    <row r="3039" spans="1:10" x14ac:dyDescent="0.35">
      <c r="A3039">
        <v>1</v>
      </c>
      <c r="B3039">
        <v>1811214091</v>
      </c>
      <c r="C3039" t="s">
        <v>351</v>
      </c>
      <c r="D3039">
        <v>2019</v>
      </c>
      <c r="E3039">
        <v>3</v>
      </c>
      <c r="F3039">
        <v>3</v>
      </c>
      <c r="G3039">
        <v>3</v>
      </c>
      <c r="H3039">
        <v>4189.38</v>
      </c>
      <c r="I3039" t="str">
        <f>INDEX(T_NPI_REF[Classification],MATCH(T_PROF[[#This Row],[npi_prof_class_Cd]],T_NPI_REF[Code],0))</f>
        <v>Obstetrics &amp; Gynecology</v>
      </c>
      <c r="J3039">
        <f>INDEX(T_NPI_REF[Specialization],MATCH(T_PROF[[#This Row],[npi_prof_class_Cd]],T_NPI_REF[Code],0))</f>
        <v>0</v>
      </c>
    </row>
    <row r="3040" spans="1:10" x14ac:dyDescent="0.35">
      <c r="A3040">
        <v>1</v>
      </c>
      <c r="B3040">
        <v>1619070836</v>
      </c>
      <c r="C3040" t="s">
        <v>351</v>
      </c>
      <c r="D3040">
        <v>2021</v>
      </c>
      <c r="E3040">
        <v>10</v>
      </c>
      <c r="F3040">
        <v>10</v>
      </c>
      <c r="G3040">
        <v>10</v>
      </c>
      <c r="H3040">
        <v>35000</v>
      </c>
      <c r="I3040" t="str">
        <f>INDEX(T_NPI_REF[Classification],MATCH(T_PROF[[#This Row],[npi_prof_class_Cd]],T_NPI_REF[Code],0))</f>
        <v>Obstetrics &amp; Gynecology</v>
      </c>
      <c r="J3040">
        <f>INDEX(T_NPI_REF[Specialization],MATCH(T_PROF[[#This Row],[npi_prof_class_Cd]],T_NPI_REF[Code],0))</f>
        <v>0</v>
      </c>
    </row>
    <row r="3041" spans="1:10" x14ac:dyDescent="0.35">
      <c r="A3041">
        <v>1</v>
      </c>
      <c r="B3041">
        <v>1598713745</v>
      </c>
      <c r="C3041" t="s">
        <v>353</v>
      </c>
      <c r="D3041">
        <v>2020</v>
      </c>
      <c r="E3041">
        <v>67</v>
      </c>
      <c r="F3041">
        <v>67</v>
      </c>
      <c r="G3041">
        <v>66</v>
      </c>
      <c r="H3041">
        <v>113232.76</v>
      </c>
      <c r="I3041" t="str">
        <f>INDEX(T_NPI_REF[Classification],MATCH(T_PROF[[#This Row],[npi_prof_class_Cd]],T_NPI_REF[Code],0))</f>
        <v>General Acute Care Hospital</v>
      </c>
      <c r="J3041">
        <f>INDEX(T_NPI_REF[Specialization],MATCH(T_PROF[[#This Row],[npi_prof_class_Cd]],T_NPI_REF[Code],0))</f>
        <v>0</v>
      </c>
    </row>
    <row r="3042" spans="1:10" x14ac:dyDescent="0.35">
      <c r="A3042">
        <v>1</v>
      </c>
      <c r="B3042">
        <v>1134233307</v>
      </c>
      <c r="C3042" t="s">
        <v>351</v>
      </c>
      <c r="D3042">
        <v>2020</v>
      </c>
      <c r="E3042">
        <v>10</v>
      </c>
      <c r="F3042">
        <v>10</v>
      </c>
      <c r="G3042">
        <v>10</v>
      </c>
      <c r="H3042">
        <v>17207.5</v>
      </c>
      <c r="I3042" t="str">
        <f>INDEX(T_NPI_REF[Classification],MATCH(T_PROF[[#This Row],[npi_prof_class_Cd]],T_NPI_REF[Code],0))</f>
        <v>Obstetrics &amp; Gynecology</v>
      </c>
      <c r="J3042">
        <f>INDEX(T_NPI_REF[Specialization],MATCH(T_PROF[[#This Row],[npi_prof_class_Cd]],T_NPI_REF[Code],0))</f>
        <v>0</v>
      </c>
    </row>
    <row r="3043" spans="1:10" x14ac:dyDescent="0.35">
      <c r="A3043">
        <v>1</v>
      </c>
      <c r="B3043">
        <v>1245446533</v>
      </c>
      <c r="C3043" t="s">
        <v>362</v>
      </c>
      <c r="D3043">
        <v>2020</v>
      </c>
      <c r="E3043">
        <v>37</v>
      </c>
      <c r="F3043">
        <v>37</v>
      </c>
      <c r="G3043">
        <v>37</v>
      </c>
      <c r="H3043">
        <v>74644.899999999994</v>
      </c>
      <c r="I3043" t="str">
        <f>INDEX(T_NPI_REF[Classification],MATCH(T_PROF[[#This Row],[npi_prof_class_Cd]],T_NPI_REF[Code],0))</f>
        <v>General Practice</v>
      </c>
      <c r="J3043">
        <f>INDEX(T_NPI_REF[Specialization],MATCH(T_PROF[[#This Row],[npi_prof_class_Cd]],T_NPI_REF[Code],0))</f>
        <v>0</v>
      </c>
    </row>
    <row r="3044" spans="1:10" x14ac:dyDescent="0.35">
      <c r="A3044">
        <v>1</v>
      </c>
      <c r="B3044">
        <v>1083906481</v>
      </c>
      <c r="C3044" t="s">
        <v>367</v>
      </c>
      <c r="D3044">
        <v>2020</v>
      </c>
      <c r="E3044">
        <v>2</v>
      </c>
      <c r="F3044">
        <v>2</v>
      </c>
      <c r="G3044">
        <v>2</v>
      </c>
      <c r="H3044">
        <v>5566.75</v>
      </c>
      <c r="I3044" t="str">
        <f>INDEX(T_NPI_REF[Classification],MATCH(T_PROF[[#This Row],[npi_prof_class_Cd]],T_NPI_REF[Code],0))</f>
        <v>Midwife</v>
      </c>
      <c r="J3044">
        <f>INDEX(T_NPI_REF[Specialization],MATCH(T_PROF[[#This Row],[npi_prof_class_Cd]],T_NPI_REF[Code],0))</f>
        <v>0</v>
      </c>
    </row>
    <row r="3045" spans="1:10" x14ac:dyDescent="0.35">
      <c r="A3045">
        <v>1</v>
      </c>
      <c r="B3045">
        <v>1245446533</v>
      </c>
      <c r="C3045" t="s">
        <v>362</v>
      </c>
      <c r="D3045">
        <v>2019</v>
      </c>
      <c r="E3045">
        <v>31</v>
      </c>
      <c r="F3045">
        <v>31</v>
      </c>
      <c r="G3045">
        <v>31</v>
      </c>
      <c r="H3045">
        <v>62891.87</v>
      </c>
      <c r="I3045" t="str">
        <f>INDEX(T_NPI_REF[Classification],MATCH(T_PROF[[#This Row],[npi_prof_class_Cd]],T_NPI_REF[Code],0))</f>
        <v>General Practice</v>
      </c>
      <c r="J3045">
        <f>INDEX(T_NPI_REF[Specialization],MATCH(T_PROF[[#This Row],[npi_prof_class_Cd]],T_NPI_REF[Code],0))</f>
        <v>0</v>
      </c>
    </row>
    <row r="3046" spans="1:10" x14ac:dyDescent="0.35">
      <c r="A3046">
        <v>1</v>
      </c>
      <c r="B3046">
        <v>1851929954</v>
      </c>
      <c r="C3046" t="s">
        <v>353</v>
      </c>
      <c r="D3046">
        <v>2020</v>
      </c>
      <c r="E3046">
        <v>2</v>
      </c>
      <c r="F3046">
        <v>2</v>
      </c>
      <c r="G3046">
        <v>2</v>
      </c>
      <c r="H3046">
        <v>1720.75</v>
      </c>
      <c r="I3046" t="str">
        <f>INDEX(T_NPI_REF[Classification],MATCH(T_PROF[[#This Row],[npi_prof_class_Cd]],T_NPI_REF[Code],0))</f>
        <v>General Acute Care Hospital</v>
      </c>
      <c r="J3046">
        <f>INDEX(T_NPI_REF[Specialization],MATCH(T_PROF[[#This Row],[npi_prof_class_Cd]],T_NPI_REF[Code],0))</f>
        <v>0</v>
      </c>
    </row>
    <row r="3047" spans="1:10" x14ac:dyDescent="0.35">
      <c r="A3047">
        <v>1</v>
      </c>
      <c r="B3047">
        <v>1831306877</v>
      </c>
      <c r="C3047" t="s">
        <v>356</v>
      </c>
      <c r="D3047">
        <v>2020</v>
      </c>
      <c r="E3047">
        <v>1</v>
      </c>
      <c r="F3047">
        <v>1</v>
      </c>
      <c r="G3047">
        <v>1</v>
      </c>
      <c r="H3047">
        <v>0</v>
      </c>
      <c r="I3047" t="str">
        <f>INDEX(T_NPI_REF[Classification],MATCH(T_PROF[[#This Row],[npi_prof_class_Cd]],T_NPI_REF[Code],0))</f>
        <v>Obstetrics &amp; Gynecology</v>
      </c>
      <c r="J3047" t="str">
        <f>INDEX(T_NPI_REF[Specialization],MATCH(T_PROF[[#This Row],[npi_prof_class_Cd]],T_NPI_REF[Code],0))</f>
        <v>Maternal &amp; Fetal Medicine</v>
      </c>
    </row>
    <row r="3048" spans="1:10" x14ac:dyDescent="0.35">
      <c r="A3048">
        <v>0</v>
      </c>
      <c r="B3048">
        <v>1649248394</v>
      </c>
      <c r="C3048" t="s">
        <v>351</v>
      </c>
      <c r="D3048">
        <v>2020</v>
      </c>
      <c r="E3048">
        <v>1</v>
      </c>
      <c r="F3048">
        <v>1</v>
      </c>
      <c r="G3048">
        <v>1</v>
      </c>
      <c r="H3048">
        <v>1720.75</v>
      </c>
      <c r="I3048" t="str">
        <f>INDEX(T_NPI_REF[Classification],MATCH(T_PROF[[#This Row],[npi_prof_class_Cd]],T_NPI_REF[Code],0))</f>
        <v>Obstetrics &amp; Gynecology</v>
      </c>
      <c r="J3048">
        <f>INDEX(T_NPI_REF[Specialization],MATCH(T_PROF[[#This Row],[npi_prof_class_Cd]],T_NPI_REF[Code],0))</f>
        <v>0</v>
      </c>
    </row>
    <row r="3049" spans="1:10" x14ac:dyDescent="0.35">
      <c r="A3049">
        <v>0</v>
      </c>
      <c r="B3049">
        <v>1518030873</v>
      </c>
      <c r="C3049" t="s">
        <v>351</v>
      </c>
      <c r="D3049">
        <v>2020</v>
      </c>
      <c r="E3049">
        <v>3</v>
      </c>
      <c r="F3049">
        <v>3</v>
      </c>
      <c r="G3049">
        <v>3</v>
      </c>
      <c r="H3049">
        <v>3441.5</v>
      </c>
      <c r="I3049" t="str">
        <f>INDEX(T_NPI_REF[Classification],MATCH(T_PROF[[#This Row],[npi_prof_class_Cd]],T_NPI_REF[Code],0))</f>
        <v>Obstetrics &amp; Gynecology</v>
      </c>
      <c r="J3049">
        <f>INDEX(T_NPI_REF[Specialization],MATCH(T_PROF[[#This Row],[npi_prof_class_Cd]],T_NPI_REF[Code],0))</f>
        <v>0</v>
      </c>
    </row>
    <row r="3050" spans="1:10" x14ac:dyDescent="0.35">
      <c r="A3050">
        <v>1</v>
      </c>
      <c r="B3050">
        <v>1932375938</v>
      </c>
      <c r="C3050" t="s">
        <v>342</v>
      </c>
      <c r="D3050">
        <v>2021</v>
      </c>
      <c r="E3050">
        <v>1</v>
      </c>
      <c r="F3050">
        <v>1</v>
      </c>
      <c r="G3050">
        <v>1</v>
      </c>
      <c r="H3050">
        <v>2928.45</v>
      </c>
      <c r="I3050" t="e">
        <f>INDEX(T_NPI_REF[Classification],MATCH(T_PROF[[#This Row],[npi_prof_class_Cd]],T_NPI_REF[Code],0))</f>
        <v>#N/A</v>
      </c>
      <c r="J3050" t="e">
        <f>INDEX(T_NPI_REF[Specialization],MATCH(T_PROF[[#This Row],[npi_prof_class_Cd]],T_NPI_REF[Code],0))</f>
        <v>#N/A</v>
      </c>
    </row>
    <row r="3051" spans="1:10" x14ac:dyDescent="0.35">
      <c r="A3051">
        <v>1</v>
      </c>
      <c r="B3051">
        <v>1518504281</v>
      </c>
      <c r="C3051" t="s">
        <v>351</v>
      </c>
      <c r="D3051">
        <v>2020</v>
      </c>
      <c r="E3051">
        <v>3</v>
      </c>
      <c r="F3051">
        <v>3</v>
      </c>
      <c r="G3051">
        <v>3</v>
      </c>
      <c r="H3051">
        <v>5216.17</v>
      </c>
      <c r="I3051" t="str">
        <f>INDEX(T_NPI_REF[Classification],MATCH(T_PROF[[#This Row],[npi_prof_class_Cd]],T_NPI_REF[Code],0))</f>
        <v>Obstetrics &amp; Gynecology</v>
      </c>
      <c r="J3051">
        <f>INDEX(T_NPI_REF[Specialization],MATCH(T_PROF[[#This Row],[npi_prof_class_Cd]],T_NPI_REF[Code],0))</f>
        <v>0</v>
      </c>
    </row>
    <row r="3052" spans="1:10" x14ac:dyDescent="0.35">
      <c r="A3052">
        <v>1</v>
      </c>
      <c r="B3052">
        <v>1003888157</v>
      </c>
      <c r="C3052" t="s">
        <v>351</v>
      </c>
      <c r="D3052">
        <v>2019</v>
      </c>
      <c r="E3052">
        <v>1</v>
      </c>
      <c r="F3052">
        <v>1</v>
      </c>
      <c r="G3052">
        <v>1</v>
      </c>
      <c r="H3052">
        <v>2700</v>
      </c>
      <c r="I3052" t="str">
        <f>INDEX(T_NPI_REF[Classification],MATCH(T_PROF[[#This Row],[npi_prof_class_Cd]],T_NPI_REF[Code],0))</f>
        <v>Obstetrics &amp; Gynecology</v>
      </c>
      <c r="J3052">
        <f>INDEX(T_NPI_REF[Specialization],MATCH(T_PROF[[#This Row],[npi_prof_class_Cd]],T_NPI_REF[Code],0))</f>
        <v>0</v>
      </c>
    </row>
    <row r="3053" spans="1:10" x14ac:dyDescent="0.35">
      <c r="A3053">
        <v>1</v>
      </c>
      <c r="B3053">
        <v>1407814080</v>
      </c>
      <c r="C3053" t="s">
        <v>351</v>
      </c>
      <c r="D3053">
        <v>2021</v>
      </c>
      <c r="E3053">
        <v>3</v>
      </c>
      <c r="F3053">
        <v>3</v>
      </c>
      <c r="G3053">
        <v>3</v>
      </c>
      <c r="H3053">
        <v>5740.19</v>
      </c>
      <c r="I3053" t="str">
        <f>INDEX(T_NPI_REF[Classification],MATCH(T_PROF[[#This Row],[npi_prof_class_Cd]],T_NPI_REF[Code],0))</f>
        <v>Obstetrics &amp; Gynecology</v>
      </c>
      <c r="J3053">
        <f>INDEX(T_NPI_REF[Specialization],MATCH(T_PROF[[#This Row],[npi_prof_class_Cd]],T_NPI_REF[Code],0))</f>
        <v>0</v>
      </c>
    </row>
    <row r="3054" spans="1:10" x14ac:dyDescent="0.35">
      <c r="A3054">
        <v>1</v>
      </c>
      <c r="B3054">
        <v>1821163718</v>
      </c>
      <c r="C3054" t="s">
        <v>366</v>
      </c>
      <c r="D3054">
        <v>2021</v>
      </c>
      <c r="E3054">
        <v>46</v>
      </c>
      <c r="F3054">
        <v>46</v>
      </c>
      <c r="G3054">
        <v>46</v>
      </c>
      <c r="H3054">
        <v>85323.93</v>
      </c>
      <c r="I3054" t="str">
        <f>INDEX(T_NPI_REF[Classification],MATCH(T_PROF[[#This Row],[npi_prof_class_Cd]],T_NPI_REF[Code],0))</f>
        <v>Internal Medicine</v>
      </c>
      <c r="J3054">
        <f>INDEX(T_NPI_REF[Specialization],MATCH(T_PROF[[#This Row],[npi_prof_class_Cd]],T_NPI_REF[Code],0))</f>
        <v>0</v>
      </c>
    </row>
    <row r="3055" spans="1:10" x14ac:dyDescent="0.35">
      <c r="A3055">
        <v>0</v>
      </c>
      <c r="B3055">
        <v>1780644807</v>
      </c>
      <c r="C3055" t="s">
        <v>351</v>
      </c>
      <c r="D3055">
        <v>2019</v>
      </c>
      <c r="E3055">
        <v>1</v>
      </c>
      <c r="F3055">
        <v>1</v>
      </c>
      <c r="G3055">
        <v>1</v>
      </c>
      <c r="H3055">
        <v>1720.75</v>
      </c>
      <c r="I3055" t="str">
        <f>INDEX(T_NPI_REF[Classification],MATCH(T_PROF[[#This Row],[npi_prof_class_Cd]],T_NPI_REF[Code],0))</f>
        <v>Obstetrics &amp; Gynecology</v>
      </c>
      <c r="J3055">
        <f>INDEX(T_NPI_REF[Specialization],MATCH(T_PROF[[#This Row],[npi_prof_class_Cd]],T_NPI_REF[Code],0))</f>
        <v>0</v>
      </c>
    </row>
    <row r="3056" spans="1:10" x14ac:dyDescent="0.35">
      <c r="A3056">
        <v>0</v>
      </c>
      <c r="B3056">
        <v>1306991054</v>
      </c>
      <c r="C3056" t="s">
        <v>354</v>
      </c>
      <c r="D3056">
        <v>2020</v>
      </c>
      <c r="E3056">
        <v>2</v>
      </c>
      <c r="F3056">
        <v>2</v>
      </c>
      <c r="G3056">
        <v>2</v>
      </c>
      <c r="H3056">
        <v>0</v>
      </c>
      <c r="I3056" t="str">
        <f>INDEX(T_NPI_REF[Classification],MATCH(T_PROF[[#This Row],[npi_prof_class_Cd]],T_NPI_REF[Code],0))</f>
        <v>Obstetrics &amp; Gynecology</v>
      </c>
      <c r="J3056" t="str">
        <f>INDEX(T_NPI_REF[Specialization],MATCH(T_PROF[[#This Row],[npi_prof_class_Cd]],T_NPI_REF[Code],0))</f>
        <v>Obstetrics</v>
      </c>
    </row>
    <row r="3057" spans="1:10" x14ac:dyDescent="0.35">
      <c r="A3057">
        <v>1</v>
      </c>
      <c r="B3057">
        <v>1508938184</v>
      </c>
      <c r="C3057" t="s">
        <v>357</v>
      </c>
      <c r="D3057">
        <v>2021</v>
      </c>
      <c r="E3057">
        <v>2</v>
      </c>
      <c r="F3057">
        <v>2</v>
      </c>
      <c r="G3057">
        <v>2</v>
      </c>
      <c r="H3057">
        <v>8800</v>
      </c>
      <c r="I3057" t="str">
        <f>INDEX(T_NPI_REF[Classification],MATCH(T_PROF[[#This Row],[npi_prof_class_Cd]],T_NPI_REF[Code],0))</f>
        <v>Advanced Practice Midwife</v>
      </c>
      <c r="J3057">
        <f>INDEX(T_NPI_REF[Specialization],MATCH(T_PROF[[#This Row],[npi_prof_class_Cd]],T_NPI_REF[Code],0))</f>
        <v>0</v>
      </c>
    </row>
    <row r="3058" spans="1:10" x14ac:dyDescent="0.35">
      <c r="A3058">
        <v>0</v>
      </c>
      <c r="B3058">
        <v>1427490556</v>
      </c>
      <c r="C3058" t="s">
        <v>351</v>
      </c>
      <c r="D3058">
        <v>2019</v>
      </c>
      <c r="E3058">
        <v>3</v>
      </c>
      <c r="F3058">
        <v>3</v>
      </c>
      <c r="G3058">
        <v>3</v>
      </c>
      <c r="H3058">
        <v>5162.25</v>
      </c>
      <c r="I3058" t="str">
        <f>INDEX(T_NPI_REF[Classification],MATCH(T_PROF[[#This Row],[npi_prof_class_Cd]],T_NPI_REF[Code],0))</f>
        <v>Obstetrics &amp; Gynecology</v>
      </c>
      <c r="J3058">
        <f>INDEX(T_NPI_REF[Specialization],MATCH(T_PROF[[#This Row],[npi_prof_class_Cd]],T_NPI_REF[Code],0))</f>
        <v>0</v>
      </c>
    </row>
    <row r="3059" spans="1:10" x14ac:dyDescent="0.35">
      <c r="A3059">
        <v>1</v>
      </c>
      <c r="B3059">
        <v>1518998699</v>
      </c>
      <c r="C3059" t="s">
        <v>353</v>
      </c>
      <c r="D3059">
        <v>2020</v>
      </c>
      <c r="E3059">
        <v>5</v>
      </c>
      <c r="F3059">
        <v>5</v>
      </c>
      <c r="G3059">
        <v>5</v>
      </c>
      <c r="H3059">
        <v>12527.1</v>
      </c>
      <c r="I3059" t="str">
        <f>INDEX(T_NPI_REF[Classification],MATCH(T_PROF[[#This Row],[npi_prof_class_Cd]],T_NPI_REF[Code],0))</f>
        <v>General Acute Care Hospital</v>
      </c>
      <c r="J3059">
        <f>INDEX(T_NPI_REF[Specialization],MATCH(T_PROF[[#This Row],[npi_prof_class_Cd]],T_NPI_REF[Code],0))</f>
        <v>0</v>
      </c>
    </row>
    <row r="3060" spans="1:10" x14ac:dyDescent="0.35">
      <c r="A3060">
        <v>1</v>
      </c>
      <c r="B3060">
        <v>1942881958</v>
      </c>
      <c r="C3060" t="s">
        <v>367</v>
      </c>
      <c r="D3060">
        <v>2021</v>
      </c>
      <c r="E3060">
        <v>2</v>
      </c>
      <c r="F3060">
        <v>2</v>
      </c>
      <c r="G3060">
        <v>2</v>
      </c>
      <c r="H3060">
        <v>5000</v>
      </c>
      <c r="I3060" t="str">
        <f>INDEX(T_NPI_REF[Classification],MATCH(T_PROF[[#This Row],[npi_prof_class_Cd]],T_NPI_REF[Code],0))</f>
        <v>Midwife</v>
      </c>
      <c r="J3060">
        <f>INDEX(T_NPI_REF[Specialization],MATCH(T_PROF[[#This Row],[npi_prof_class_Cd]],T_NPI_REF[Code],0))</f>
        <v>0</v>
      </c>
    </row>
    <row r="3061" spans="1:10" x14ac:dyDescent="0.35">
      <c r="A3061">
        <v>0</v>
      </c>
      <c r="B3061">
        <v>1508952607</v>
      </c>
      <c r="C3061" t="s">
        <v>342</v>
      </c>
      <c r="D3061">
        <v>2021</v>
      </c>
      <c r="E3061">
        <v>1</v>
      </c>
      <c r="F3061">
        <v>1</v>
      </c>
      <c r="G3061">
        <v>1</v>
      </c>
      <c r="H3061">
        <v>1720.75</v>
      </c>
      <c r="I3061" t="e">
        <f>INDEX(T_NPI_REF[Classification],MATCH(T_PROF[[#This Row],[npi_prof_class_Cd]],T_NPI_REF[Code],0))</f>
        <v>#N/A</v>
      </c>
      <c r="J3061" t="e">
        <f>INDEX(T_NPI_REF[Specialization],MATCH(T_PROF[[#This Row],[npi_prof_class_Cd]],T_NPI_REF[Code],0))</f>
        <v>#N/A</v>
      </c>
    </row>
    <row r="3062" spans="1:10" x14ac:dyDescent="0.35">
      <c r="A3062">
        <v>1</v>
      </c>
      <c r="B3062">
        <v>1568534303</v>
      </c>
      <c r="C3062" t="s">
        <v>361</v>
      </c>
      <c r="D3062">
        <v>2019</v>
      </c>
      <c r="E3062">
        <v>6</v>
      </c>
      <c r="F3062">
        <v>6</v>
      </c>
      <c r="G3062">
        <v>6</v>
      </c>
      <c r="H3062">
        <v>10551.18</v>
      </c>
      <c r="I3062" t="str">
        <f>INDEX(T_NPI_REF[Classification],MATCH(T_PROF[[#This Row],[npi_prof_class_Cd]],T_NPI_REF[Code],0))</f>
        <v>Family Medicine</v>
      </c>
      <c r="J3062">
        <f>INDEX(T_NPI_REF[Specialization],MATCH(T_PROF[[#This Row],[npi_prof_class_Cd]],T_NPI_REF[Code],0))</f>
        <v>0</v>
      </c>
    </row>
    <row r="3063" spans="1:10" x14ac:dyDescent="0.35">
      <c r="A3063">
        <v>0</v>
      </c>
      <c r="B3063">
        <v>1982605879</v>
      </c>
      <c r="C3063" t="s">
        <v>351</v>
      </c>
      <c r="D3063">
        <v>2020</v>
      </c>
      <c r="E3063">
        <v>1</v>
      </c>
      <c r="F3063">
        <v>1</v>
      </c>
      <c r="G3063">
        <v>1</v>
      </c>
      <c r="H3063">
        <v>1720.75</v>
      </c>
      <c r="I3063" t="str">
        <f>INDEX(T_NPI_REF[Classification],MATCH(T_PROF[[#This Row],[npi_prof_class_Cd]],T_NPI_REF[Code],0))</f>
        <v>Obstetrics &amp; Gynecology</v>
      </c>
      <c r="J3063">
        <f>INDEX(T_NPI_REF[Specialization],MATCH(T_PROF[[#This Row],[npi_prof_class_Cd]],T_NPI_REF[Code],0))</f>
        <v>0</v>
      </c>
    </row>
    <row r="3064" spans="1:10" x14ac:dyDescent="0.35">
      <c r="A3064">
        <v>0</v>
      </c>
      <c r="B3064">
        <v>1619995990</v>
      </c>
      <c r="C3064" t="s">
        <v>357</v>
      </c>
      <c r="D3064">
        <v>2020</v>
      </c>
      <c r="E3064">
        <v>1</v>
      </c>
      <c r="F3064">
        <v>1</v>
      </c>
      <c r="G3064">
        <v>1</v>
      </c>
      <c r="H3064">
        <v>1462.64</v>
      </c>
      <c r="I3064" t="str">
        <f>INDEX(T_NPI_REF[Classification],MATCH(T_PROF[[#This Row],[npi_prof_class_Cd]],T_NPI_REF[Code],0))</f>
        <v>Advanced Practice Midwife</v>
      </c>
      <c r="J3064">
        <f>INDEX(T_NPI_REF[Specialization],MATCH(T_PROF[[#This Row],[npi_prof_class_Cd]],T_NPI_REF[Code],0))</f>
        <v>0</v>
      </c>
    </row>
    <row r="3065" spans="1:10" x14ac:dyDescent="0.35">
      <c r="A3065">
        <v>1</v>
      </c>
      <c r="B3065">
        <v>1043468200</v>
      </c>
      <c r="C3065" t="s">
        <v>351</v>
      </c>
      <c r="D3065">
        <v>2021</v>
      </c>
      <c r="E3065">
        <v>2</v>
      </c>
      <c r="F3065">
        <v>2</v>
      </c>
      <c r="G3065">
        <v>2</v>
      </c>
      <c r="H3065">
        <v>1600.62</v>
      </c>
      <c r="I3065" t="str">
        <f>INDEX(T_NPI_REF[Classification],MATCH(T_PROF[[#This Row],[npi_prof_class_Cd]],T_NPI_REF[Code],0))</f>
        <v>Obstetrics &amp; Gynecology</v>
      </c>
      <c r="J3065">
        <f>INDEX(T_NPI_REF[Specialization],MATCH(T_PROF[[#This Row],[npi_prof_class_Cd]],T_NPI_REF[Code],0))</f>
        <v>0</v>
      </c>
    </row>
    <row r="3066" spans="1:10" x14ac:dyDescent="0.35">
      <c r="A3066">
        <v>0</v>
      </c>
      <c r="B3066">
        <v>1033238704</v>
      </c>
      <c r="C3066" t="s">
        <v>351</v>
      </c>
      <c r="D3066">
        <v>2021</v>
      </c>
      <c r="E3066">
        <v>1</v>
      </c>
      <c r="F3066">
        <v>1</v>
      </c>
      <c r="G3066">
        <v>1</v>
      </c>
      <c r="H3066">
        <v>1720.75</v>
      </c>
      <c r="I3066" t="str">
        <f>INDEX(T_NPI_REF[Classification],MATCH(T_PROF[[#This Row],[npi_prof_class_Cd]],T_NPI_REF[Code],0))</f>
        <v>Obstetrics &amp; Gynecology</v>
      </c>
      <c r="J3066">
        <f>INDEX(T_NPI_REF[Specialization],MATCH(T_PROF[[#This Row],[npi_prof_class_Cd]],T_NPI_REF[Code],0))</f>
        <v>0</v>
      </c>
    </row>
    <row r="3067" spans="1:10" x14ac:dyDescent="0.35">
      <c r="A3067">
        <v>1</v>
      </c>
      <c r="B3067">
        <v>1053488247</v>
      </c>
      <c r="C3067" t="s">
        <v>351</v>
      </c>
      <c r="D3067">
        <v>2021</v>
      </c>
      <c r="E3067">
        <v>7</v>
      </c>
      <c r="F3067">
        <v>7</v>
      </c>
      <c r="G3067">
        <v>7</v>
      </c>
      <c r="H3067">
        <v>12045.25</v>
      </c>
      <c r="I3067" t="str">
        <f>INDEX(T_NPI_REF[Classification],MATCH(T_PROF[[#This Row],[npi_prof_class_Cd]],T_NPI_REF[Code],0))</f>
        <v>Obstetrics &amp; Gynecology</v>
      </c>
      <c r="J3067">
        <f>INDEX(T_NPI_REF[Specialization],MATCH(T_PROF[[#This Row],[npi_prof_class_Cd]],T_NPI_REF[Code],0))</f>
        <v>0</v>
      </c>
    </row>
    <row r="3068" spans="1:10" x14ac:dyDescent="0.35">
      <c r="A3068">
        <v>0</v>
      </c>
      <c r="B3068">
        <v>1558477596</v>
      </c>
      <c r="C3068" t="s">
        <v>351</v>
      </c>
      <c r="D3068">
        <v>2020</v>
      </c>
      <c r="E3068">
        <v>1</v>
      </c>
      <c r="F3068">
        <v>1</v>
      </c>
      <c r="G3068">
        <v>1</v>
      </c>
      <c r="H3068">
        <v>1720.75</v>
      </c>
      <c r="I3068" t="str">
        <f>INDEX(T_NPI_REF[Classification],MATCH(T_PROF[[#This Row],[npi_prof_class_Cd]],T_NPI_REF[Code],0))</f>
        <v>Obstetrics &amp; Gynecology</v>
      </c>
      <c r="J3068">
        <f>INDEX(T_NPI_REF[Specialization],MATCH(T_PROF[[#This Row],[npi_prof_class_Cd]],T_NPI_REF[Code],0))</f>
        <v>0</v>
      </c>
    </row>
    <row r="3069" spans="1:10" x14ac:dyDescent="0.35">
      <c r="A3069">
        <v>1</v>
      </c>
      <c r="B3069">
        <v>1578739611</v>
      </c>
      <c r="C3069" t="s">
        <v>351</v>
      </c>
      <c r="D3069">
        <v>2019</v>
      </c>
      <c r="E3069">
        <v>18</v>
      </c>
      <c r="F3069">
        <v>18</v>
      </c>
      <c r="G3069">
        <v>18</v>
      </c>
      <c r="H3069">
        <v>63000</v>
      </c>
      <c r="I3069" t="str">
        <f>INDEX(T_NPI_REF[Classification],MATCH(T_PROF[[#This Row],[npi_prof_class_Cd]],T_NPI_REF[Code],0))</f>
        <v>Obstetrics &amp; Gynecology</v>
      </c>
      <c r="J3069">
        <f>INDEX(T_NPI_REF[Specialization],MATCH(T_PROF[[#This Row],[npi_prof_class_Cd]],T_NPI_REF[Code],0))</f>
        <v>0</v>
      </c>
    </row>
    <row r="3070" spans="1:10" x14ac:dyDescent="0.35">
      <c r="A3070">
        <v>0</v>
      </c>
      <c r="B3070">
        <v>1982788394</v>
      </c>
      <c r="C3070" t="s">
        <v>351</v>
      </c>
      <c r="D3070">
        <v>2020</v>
      </c>
      <c r="E3070">
        <v>1</v>
      </c>
      <c r="F3070">
        <v>1</v>
      </c>
      <c r="G3070">
        <v>1</v>
      </c>
      <c r="H3070">
        <v>0</v>
      </c>
      <c r="I3070" t="str">
        <f>INDEX(T_NPI_REF[Classification],MATCH(T_PROF[[#This Row],[npi_prof_class_Cd]],T_NPI_REF[Code],0))</f>
        <v>Obstetrics &amp; Gynecology</v>
      </c>
      <c r="J3070">
        <f>INDEX(T_NPI_REF[Specialization],MATCH(T_PROF[[#This Row],[npi_prof_class_Cd]],T_NPI_REF[Code],0))</f>
        <v>0</v>
      </c>
    </row>
    <row r="3071" spans="1:10" x14ac:dyDescent="0.35">
      <c r="A3071">
        <v>1</v>
      </c>
      <c r="B3071">
        <v>1134457013</v>
      </c>
      <c r="C3071" t="s">
        <v>361</v>
      </c>
      <c r="D3071">
        <v>2021</v>
      </c>
      <c r="E3071">
        <v>13</v>
      </c>
      <c r="F3071">
        <v>13</v>
      </c>
      <c r="G3071">
        <v>13</v>
      </c>
      <c r="H3071">
        <v>18734.310000000001</v>
      </c>
      <c r="I3071" t="str">
        <f>INDEX(T_NPI_REF[Classification],MATCH(T_PROF[[#This Row],[npi_prof_class_Cd]],T_NPI_REF[Code],0))</f>
        <v>Family Medicine</v>
      </c>
      <c r="J3071">
        <f>INDEX(T_NPI_REF[Specialization],MATCH(T_PROF[[#This Row],[npi_prof_class_Cd]],T_NPI_REF[Code],0))</f>
        <v>0</v>
      </c>
    </row>
    <row r="3072" spans="1:10" x14ac:dyDescent="0.35">
      <c r="A3072">
        <v>0</v>
      </c>
      <c r="B3072">
        <v>1639177637</v>
      </c>
      <c r="C3072" t="s">
        <v>352</v>
      </c>
      <c r="D3072">
        <v>2019</v>
      </c>
      <c r="E3072">
        <v>2</v>
      </c>
      <c r="F3072">
        <v>2</v>
      </c>
      <c r="G3072">
        <v>2</v>
      </c>
      <c r="H3072">
        <v>3441.5</v>
      </c>
      <c r="I3072" t="str">
        <f>INDEX(T_NPI_REF[Classification],MATCH(T_PROF[[#This Row],[npi_prof_class_Cd]],T_NPI_REF[Code],0))</f>
        <v>Specialist</v>
      </c>
      <c r="J3072">
        <f>INDEX(T_NPI_REF[Specialization],MATCH(T_PROF[[#This Row],[npi_prof_class_Cd]],T_NPI_REF[Code],0))</f>
        <v>0</v>
      </c>
    </row>
    <row r="3073" spans="1:10" x14ac:dyDescent="0.35">
      <c r="A3073">
        <v>1</v>
      </c>
      <c r="B3073">
        <v>1881653822</v>
      </c>
      <c r="C3073" t="s">
        <v>366</v>
      </c>
      <c r="D3073">
        <v>2019</v>
      </c>
      <c r="E3073">
        <v>27</v>
      </c>
      <c r="F3073">
        <v>27</v>
      </c>
      <c r="G3073">
        <v>27</v>
      </c>
      <c r="H3073">
        <v>97500</v>
      </c>
      <c r="I3073" t="str">
        <f>INDEX(T_NPI_REF[Classification],MATCH(T_PROF[[#This Row],[npi_prof_class_Cd]],T_NPI_REF[Code],0))</f>
        <v>Internal Medicine</v>
      </c>
      <c r="J3073">
        <f>INDEX(T_NPI_REF[Specialization],MATCH(T_PROF[[#This Row],[npi_prof_class_Cd]],T_NPI_REF[Code],0))</f>
        <v>0</v>
      </c>
    </row>
    <row r="3074" spans="1:10" x14ac:dyDescent="0.35">
      <c r="A3074">
        <v>1</v>
      </c>
      <c r="B3074">
        <v>1770015398</v>
      </c>
      <c r="C3074" t="s">
        <v>367</v>
      </c>
      <c r="D3074">
        <v>2020</v>
      </c>
      <c r="E3074">
        <v>13</v>
      </c>
      <c r="F3074">
        <v>13</v>
      </c>
      <c r="G3074">
        <v>13</v>
      </c>
      <c r="H3074">
        <v>52800</v>
      </c>
      <c r="I3074" t="str">
        <f>INDEX(T_NPI_REF[Classification],MATCH(T_PROF[[#This Row],[npi_prof_class_Cd]],T_NPI_REF[Code],0))</f>
        <v>Midwife</v>
      </c>
      <c r="J3074">
        <f>INDEX(T_NPI_REF[Specialization],MATCH(T_PROF[[#This Row],[npi_prof_class_Cd]],T_NPI_REF[Code],0))</f>
        <v>0</v>
      </c>
    </row>
    <row r="3075" spans="1:10" x14ac:dyDescent="0.35">
      <c r="A3075">
        <v>1</v>
      </c>
      <c r="B3075">
        <v>1215042114</v>
      </c>
      <c r="C3075" t="s">
        <v>353</v>
      </c>
      <c r="D3075">
        <v>2020</v>
      </c>
      <c r="E3075">
        <v>1</v>
      </c>
      <c r="F3075">
        <v>1</v>
      </c>
      <c r="G3075">
        <v>1</v>
      </c>
      <c r="H3075">
        <v>1720.75</v>
      </c>
      <c r="I3075" t="str">
        <f>INDEX(T_NPI_REF[Classification],MATCH(T_PROF[[#This Row],[npi_prof_class_Cd]],T_NPI_REF[Code],0))</f>
        <v>General Acute Care Hospital</v>
      </c>
      <c r="J3075">
        <f>INDEX(T_NPI_REF[Specialization],MATCH(T_PROF[[#This Row],[npi_prof_class_Cd]],T_NPI_REF[Code],0))</f>
        <v>0</v>
      </c>
    </row>
    <row r="3076" spans="1:10" x14ac:dyDescent="0.35">
      <c r="A3076">
        <v>0</v>
      </c>
      <c r="B3076">
        <v>1528134723</v>
      </c>
      <c r="C3076" t="s">
        <v>351</v>
      </c>
      <c r="D3076">
        <v>2020</v>
      </c>
      <c r="E3076">
        <v>1</v>
      </c>
      <c r="F3076">
        <v>1</v>
      </c>
      <c r="G3076">
        <v>1</v>
      </c>
      <c r="H3076">
        <v>0</v>
      </c>
      <c r="I3076" t="str">
        <f>INDEX(T_NPI_REF[Classification],MATCH(T_PROF[[#This Row],[npi_prof_class_Cd]],T_NPI_REF[Code],0))</f>
        <v>Obstetrics &amp; Gynecology</v>
      </c>
      <c r="J3076">
        <f>INDEX(T_NPI_REF[Specialization],MATCH(T_PROF[[#This Row],[npi_prof_class_Cd]],T_NPI_REF[Code],0))</f>
        <v>0</v>
      </c>
    </row>
    <row r="3077" spans="1:10" x14ac:dyDescent="0.35">
      <c r="A3077">
        <v>0</v>
      </c>
      <c r="B3077">
        <v>1952313173</v>
      </c>
      <c r="C3077" t="s">
        <v>351</v>
      </c>
      <c r="D3077">
        <v>2020</v>
      </c>
      <c r="E3077">
        <v>1</v>
      </c>
      <c r="F3077">
        <v>1</v>
      </c>
      <c r="G3077">
        <v>1</v>
      </c>
      <c r="H3077">
        <v>1720.75</v>
      </c>
      <c r="I3077" t="str">
        <f>INDEX(T_NPI_REF[Classification],MATCH(T_PROF[[#This Row],[npi_prof_class_Cd]],T_NPI_REF[Code],0))</f>
        <v>Obstetrics &amp; Gynecology</v>
      </c>
      <c r="J3077">
        <f>INDEX(T_NPI_REF[Specialization],MATCH(T_PROF[[#This Row],[npi_prof_class_Cd]],T_NPI_REF[Code],0))</f>
        <v>0</v>
      </c>
    </row>
    <row r="3078" spans="1:10" x14ac:dyDescent="0.35">
      <c r="A3078">
        <v>0</v>
      </c>
      <c r="B3078">
        <v>1740332410</v>
      </c>
      <c r="C3078" t="s">
        <v>351</v>
      </c>
      <c r="D3078">
        <v>2021</v>
      </c>
      <c r="E3078">
        <v>1</v>
      </c>
      <c r="F3078">
        <v>1</v>
      </c>
      <c r="G3078">
        <v>1</v>
      </c>
      <c r="H3078">
        <v>1720.75</v>
      </c>
      <c r="I3078" t="str">
        <f>INDEX(T_NPI_REF[Classification],MATCH(T_PROF[[#This Row],[npi_prof_class_Cd]],T_NPI_REF[Code],0))</f>
        <v>Obstetrics &amp; Gynecology</v>
      </c>
      <c r="J3078">
        <f>INDEX(T_NPI_REF[Specialization],MATCH(T_PROF[[#This Row],[npi_prof_class_Cd]],T_NPI_REF[Code],0))</f>
        <v>0</v>
      </c>
    </row>
    <row r="3079" spans="1:10" x14ac:dyDescent="0.35">
      <c r="A3079">
        <v>1</v>
      </c>
      <c r="B3079">
        <v>1578715355</v>
      </c>
      <c r="C3079" t="s">
        <v>351</v>
      </c>
      <c r="D3079">
        <v>2019</v>
      </c>
      <c r="E3079">
        <v>2</v>
      </c>
      <c r="F3079">
        <v>2</v>
      </c>
      <c r="G3079">
        <v>2</v>
      </c>
      <c r="H3079">
        <v>7916</v>
      </c>
      <c r="I3079" t="str">
        <f>INDEX(T_NPI_REF[Classification],MATCH(T_PROF[[#This Row],[npi_prof_class_Cd]],T_NPI_REF[Code],0))</f>
        <v>Obstetrics &amp; Gynecology</v>
      </c>
      <c r="J3079">
        <f>INDEX(T_NPI_REF[Specialization],MATCH(T_PROF[[#This Row],[npi_prof_class_Cd]],T_NPI_REF[Code],0))</f>
        <v>0</v>
      </c>
    </row>
    <row r="3080" spans="1:10" x14ac:dyDescent="0.35">
      <c r="A3080">
        <v>1</v>
      </c>
      <c r="B3080">
        <v>1881179646</v>
      </c>
      <c r="C3080" t="s">
        <v>367</v>
      </c>
      <c r="D3080">
        <v>2020</v>
      </c>
      <c r="E3080">
        <v>60</v>
      </c>
      <c r="F3080">
        <v>60</v>
      </c>
      <c r="G3080">
        <v>60</v>
      </c>
      <c r="H3080">
        <v>106589.79</v>
      </c>
      <c r="I3080" t="str">
        <f>INDEX(T_NPI_REF[Classification],MATCH(T_PROF[[#This Row],[npi_prof_class_Cd]],T_NPI_REF[Code],0))</f>
        <v>Midwife</v>
      </c>
      <c r="J3080">
        <f>INDEX(T_NPI_REF[Specialization],MATCH(T_PROF[[#This Row],[npi_prof_class_Cd]],T_NPI_REF[Code],0))</f>
        <v>0</v>
      </c>
    </row>
    <row r="3081" spans="1:10" x14ac:dyDescent="0.35">
      <c r="A3081">
        <v>0</v>
      </c>
      <c r="B3081">
        <v>1417936972</v>
      </c>
      <c r="C3081" t="s">
        <v>351</v>
      </c>
      <c r="D3081">
        <v>2019</v>
      </c>
      <c r="E3081">
        <v>2</v>
      </c>
      <c r="F3081">
        <v>2</v>
      </c>
      <c r="G3081">
        <v>2</v>
      </c>
      <c r="H3081">
        <v>1720.75</v>
      </c>
      <c r="I3081" t="str">
        <f>INDEX(T_NPI_REF[Classification],MATCH(T_PROF[[#This Row],[npi_prof_class_Cd]],T_NPI_REF[Code],0))</f>
        <v>Obstetrics &amp; Gynecology</v>
      </c>
      <c r="J3081">
        <f>INDEX(T_NPI_REF[Specialization],MATCH(T_PROF[[#This Row],[npi_prof_class_Cd]],T_NPI_REF[Code],0))</f>
        <v>0</v>
      </c>
    </row>
    <row r="3082" spans="1:10" x14ac:dyDescent="0.35">
      <c r="A3082">
        <v>1</v>
      </c>
      <c r="B3082">
        <v>1396959110</v>
      </c>
      <c r="C3082" t="s">
        <v>351</v>
      </c>
      <c r="D3082">
        <v>2020</v>
      </c>
      <c r="E3082">
        <v>63</v>
      </c>
      <c r="F3082">
        <v>63</v>
      </c>
      <c r="G3082">
        <v>62</v>
      </c>
      <c r="H3082">
        <v>108353.82</v>
      </c>
      <c r="I3082" t="str">
        <f>INDEX(T_NPI_REF[Classification],MATCH(T_PROF[[#This Row],[npi_prof_class_Cd]],T_NPI_REF[Code],0))</f>
        <v>Obstetrics &amp; Gynecology</v>
      </c>
      <c r="J3082">
        <f>INDEX(T_NPI_REF[Specialization],MATCH(T_PROF[[#This Row],[npi_prof_class_Cd]],T_NPI_REF[Code],0))</f>
        <v>0</v>
      </c>
    </row>
    <row r="3083" spans="1:10" x14ac:dyDescent="0.35">
      <c r="A3083">
        <v>0</v>
      </c>
      <c r="B3083">
        <v>1568431369</v>
      </c>
      <c r="C3083" t="s">
        <v>351</v>
      </c>
      <c r="D3083">
        <v>2019</v>
      </c>
      <c r="E3083">
        <v>5</v>
      </c>
      <c r="F3083">
        <v>5</v>
      </c>
      <c r="G3083">
        <v>5</v>
      </c>
      <c r="H3083">
        <v>8603.75</v>
      </c>
      <c r="I3083" t="str">
        <f>INDEX(T_NPI_REF[Classification],MATCH(T_PROF[[#This Row],[npi_prof_class_Cd]],T_NPI_REF[Code],0))</f>
        <v>Obstetrics &amp; Gynecology</v>
      </c>
      <c r="J3083">
        <f>INDEX(T_NPI_REF[Specialization],MATCH(T_PROF[[#This Row],[npi_prof_class_Cd]],T_NPI_REF[Code],0))</f>
        <v>0</v>
      </c>
    </row>
    <row r="3084" spans="1:10" x14ac:dyDescent="0.35">
      <c r="A3084">
        <v>1</v>
      </c>
      <c r="B3084">
        <v>1811044829</v>
      </c>
      <c r="C3084" t="s">
        <v>354</v>
      </c>
      <c r="D3084">
        <v>2019</v>
      </c>
      <c r="E3084">
        <v>2</v>
      </c>
      <c r="F3084">
        <v>2</v>
      </c>
      <c r="G3084">
        <v>2</v>
      </c>
      <c r="H3084">
        <v>2600</v>
      </c>
      <c r="I3084" t="str">
        <f>INDEX(T_NPI_REF[Classification],MATCH(T_PROF[[#This Row],[npi_prof_class_Cd]],T_NPI_REF[Code],0))</f>
        <v>Obstetrics &amp; Gynecology</v>
      </c>
      <c r="J3084" t="str">
        <f>INDEX(T_NPI_REF[Specialization],MATCH(T_PROF[[#This Row],[npi_prof_class_Cd]],T_NPI_REF[Code],0))</f>
        <v>Obstetrics</v>
      </c>
    </row>
    <row r="3085" spans="1:10" x14ac:dyDescent="0.35">
      <c r="A3085">
        <v>1</v>
      </c>
      <c r="B3085">
        <v>1497089098</v>
      </c>
      <c r="C3085" t="s">
        <v>354</v>
      </c>
      <c r="D3085">
        <v>2019</v>
      </c>
      <c r="E3085">
        <v>2</v>
      </c>
      <c r="F3085">
        <v>2</v>
      </c>
      <c r="G3085">
        <v>2</v>
      </c>
      <c r="H3085">
        <v>1805.61</v>
      </c>
      <c r="I3085" t="str">
        <f>INDEX(T_NPI_REF[Classification],MATCH(T_PROF[[#This Row],[npi_prof_class_Cd]],T_NPI_REF[Code],0))</f>
        <v>Obstetrics &amp; Gynecology</v>
      </c>
      <c r="J3085" t="str">
        <f>INDEX(T_NPI_REF[Specialization],MATCH(T_PROF[[#This Row],[npi_prof_class_Cd]],T_NPI_REF[Code],0))</f>
        <v>Obstetrics</v>
      </c>
    </row>
    <row r="3086" spans="1:10" x14ac:dyDescent="0.35">
      <c r="A3086">
        <v>0</v>
      </c>
      <c r="B3086">
        <v>1740404615</v>
      </c>
      <c r="C3086" t="s">
        <v>351</v>
      </c>
      <c r="D3086">
        <v>2019</v>
      </c>
      <c r="E3086">
        <v>1</v>
      </c>
      <c r="F3086">
        <v>1</v>
      </c>
      <c r="G3086">
        <v>1</v>
      </c>
      <c r="H3086">
        <v>1720.75</v>
      </c>
      <c r="I3086" t="str">
        <f>INDEX(T_NPI_REF[Classification],MATCH(T_PROF[[#This Row],[npi_prof_class_Cd]],T_NPI_REF[Code],0))</f>
        <v>Obstetrics &amp; Gynecology</v>
      </c>
      <c r="J3086">
        <f>INDEX(T_NPI_REF[Specialization],MATCH(T_PROF[[#This Row],[npi_prof_class_Cd]],T_NPI_REF[Code],0))</f>
        <v>0</v>
      </c>
    </row>
    <row r="3087" spans="1:10" x14ac:dyDescent="0.35">
      <c r="A3087">
        <v>1</v>
      </c>
      <c r="B3087">
        <v>1184873572</v>
      </c>
      <c r="C3087" t="s">
        <v>374</v>
      </c>
      <c r="D3087">
        <v>2019</v>
      </c>
      <c r="E3087">
        <v>1</v>
      </c>
      <c r="F3087">
        <v>1</v>
      </c>
      <c r="G3087">
        <v>1</v>
      </c>
      <c r="H3087">
        <v>0</v>
      </c>
      <c r="I3087" t="str">
        <f>INDEX(T_NPI_REF[Classification],MATCH(T_PROF[[#This Row],[npi_prof_class_Cd]],T_NPI_REF[Code],0))</f>
        <v>Legal Medicine</v>
      </c>
      <c r="J3087">
        <f>INDEX(T_NPI_REF[Specialization],MATCH(T_PROF[[#This Row],[npi_prof_class_Cd]],T_NPI_REF[Code],0))</f>
        <v>0</v>
      </c>
    </row>
    <row r="3088" spans="1:10" x14ac:dyDescent="0.35">
      <c r="A3088">
        <v>1</v>
      </c>
      <c r="B3088">
        <v>1649463738</v>
      </c>
      <c r="C3088" t="s">
        <v>367</v>
      </c>
      <c r="D3088">
        <v>2019</v>
      </c>
      <c r="E3088">
        <v>2</v>
      </c>
      <c r="F3088">
        <v>2</v>
      </c>
      <c r="G3088">
        <v>2</v>
      </c>
      <c r="H3088">
        <v>8800</v>
      </c>
      <c r="I3088" t="str">
        <f>INDEX(T_NPI_REF[Classification],MATCH(T_PROF[[#This Row],[npi_prof_class_Cd]],T_NPI_REF[Code],0))</f>
        <v>Midwife</v>
      </c>
      <c r="J3088">
        <f>INDEX(T_NPI_REF[Specialization],MATCH(T_PROF[[#This Row],[npi_prof_class_Cd]],T_NPI_REF[Code],0))</f>
        <v>0</v>
      </c>
    </row>
    <row r="3089" spans="1:10" x14ac:dyDescent="0.35">
      <c r="A3089">
        <v>1</v>
      </c>
      <c r="B3089">
        <v>1396780276</v>
      </c>
      <c r="C3089" t="s">
        <v>351</v>
      </c>
      <c r="D3089">
        <v>2020</v>
      </c>
      <c r="E3089">
        <v>3</v>
      </c>
      <c r="F3089">
        <v>3</v>
      </c>
      <c r="G3089">
        <v>3</v>
      </c>
      <c r="H3089">
        <v>3861</v>
      </c>
      <c r="I3089" t="str">
        <f>INDEX(T_NPI_REF[Classification],MATCH(T_PROF[[#This Row],[npi_prof_class_Cd]],T_NPI_REF[Code],0))</f>
        <v>Obstetrics &amp; Gynecology</v>
      </c>
      <c r="J3089">
        <f>INDEX(T_NPI_REF[Specialization],MATCH(T_PROF[[#This Row],[npi_prof_class_Cd]],T_NPI_REF[Code],0))</f>
        <v>0</v>
      </c>
    </row>
    <row r="3090" spans="1:10" x14ac:dyDescent="0.35">
      <c r="A3090">
        <v>1</v>
      </c>
      <c r="B3090">
        <v>1265483671</v>
      </c>
      <c r="C3090" t="s">
        <v>351</v>
      </c>
      <c r="D3090">
        <v>2019</v>
      </c>
      <c r="E3090">
        <v>48</v>
      </c>
      <c r="F3090">
        <v>48</v>
      </c>
      <c r="G3090">
        <v>48</v>
      </c>
      <c r="H3090">
        <v>84734.69</v>
      </c>
      <c r="I3090" t="str">
        <f>INDEX(T_NPI_REF[Classification],MATCH(T_PROF[[#This Row],[npi_prof_class_Cd]],T_NPI_REF[Code],0))</f>
        <v>Obstetrics &amp; Gynecology</v>
      </c>
      <c r="J3090">
        <f>INDEX(T_NPI_REF[Specialization],MATCH(T_PROF[[#This Row],[npi_prof_class_Cd]],T_NPI_REF[Code],0))</f>
        <v>0</v>
      </c>
    </row>
    <row r="3091" spans="1:10" x14ac:dyDescent="0.35">
      <c r="A3091">
        <v>1</v>
      </c>
      <c r="B3091">
        <v>1881789014</v>
      </c>
      <c r="C3091" t="s">
        <v>351</v>
      </c>
      <c r="D3091">
        <v>2021</v>
      </c>
      <c r="E3091">
        <v>217</v>
      </c>
      <c r="F3091">
        <v>217</v>
      </c>
      <c r="G3091">
        <v>214</v>
      </c>
      <c r="H3091">
        <v>362527.71</v>
      </c>
      <c r="I3091" t="str">
        <f>INDEX(T_NPI_REF[Classification],MATCH(T_PROF[[#This Row],[npi_prof_class_Cd]],T_NPI_REF[Code],0))</f>
        <v>Obstetrics &amp; Gynecology</v>
      </c>
      <c r="J3091">
        <f>INDEX(T_NPI_REF[Specialization],MATCH(T_PROF[[#This Row],[npi_prof_class_Cd]],T_NPI_REF[Code],0))</f>
        <v>0</v>
      </c>
    </row>
    <row r="3092" spans="1:10" x14ac:dyDescent="0.35">
      <c r="A3092">
        <v>1</v>
      </c>
      <c r="B3092">
        <v>1396143004</v>
      </c>
      <c r="C3092" t="s">
        <v>351</v>
      </c>
      <c r="D3092">
        <v>2021</v>
      </c>
      <c r="E3092">
        <v>49</v>
      </c>
      <c r="F3092">
        <v>49</v>
      </c>
      <c r="G3092">
        <v>49</v>
      </c>
      <c r="H3092">
        <v>97378.93</v>
      </c>
      <c r="I3092" t="str">
        <f>INDEX(T_NPI_REF[Classification],MATCH(T_PROF[[#This Row],[npi_prof_class_Cd]],T_NPI_REF[Code],0))</f>
        <v>Obstetrics &amp; Gynecology</v>
      </c>
      <c r="J3092">
        <f>INDEX(T_NPI_REF[Specialization],MATCH(T_PROF[[#This Row],[npi_prof_class_Cd]],T_NPI_REF[Code],0))</f>
        <v>0</v>
      </c>
    </row>
    <row r="3093" spans="1:10" x14ac:dyDescent="0.35">
      <c r="A3093">
        <v>0</v>
      </c>
      <c r="B3093">
        <v>1083723043</v>
      </c>
      <c r="C3093" t="s">
        <v>351</v>
      </c>
      <c r="D3093">
        <v>2019</v>
      </c>
      <c r="E3093">
        <v>7</v>
      </c>
      <c r="F3093">
        <v>7</v>
      </c>
      <c r="G3093">
        <v>7</v>
      </c>
      <c r="H3093">
        <v>4631.67</v>
      </c>
      <c r="I3093" t="str">
        <f>INDEX(T_NPI_REF[Classification],MATCH(T_PROF[[#This Row],[npi_prof_class_Cd]],T_NPI_REF[Code],0))</f>
        <v>Obstetrics &amp; Gynecology</v>
      </c>
      <c r="J3093">
        <f>INDEX(T_NPI_REF[Specialization],MATCH(T_PROF[[#This Row],[npi_prof_class_Cd]],T_NPI_REF[Code],0))</f>
        <v>0</v>
      </c>
    </row>
    <row r="3094" spans="1:10" x14ac:dyDescent="0.35">
      <c r="A3094">
        <v>0</v>
      </c>
      <c r="B3094">
        <v>1689604357</v>
      </c>
      <c r="C3094" t="s">
        <v>361</v>
      </c>
      <c r="D3094">
        <v>2021</v>
      </c>
      <c r="E3094">
        <v>1</v>
      </c>
      <c r="F3094">
        <v>1</v>
      </c>
      <c r="G3094">
        <v>1</v>
      </c>
      <c r="H3094">
        <v>0</v>
      </c>
      <c r="I3094" t="str">
        <f>INDEX(T_NPI_REF[Classification],MATCH(T_PROF[[#This Row],[npi_prof_class_Cd]],T_NPI_REF[Code],0))</f>
        <v>Family Medicine</v>
      </c>
      <c r="J3094">
        <f>INDEX(T_NPI_REF[Specialization],MATCH(T_PROF[[#This Row],[npi_prof_class_Cd]],T_NPI_REF[Code],0))</f>
        <v>0</v>
      </c>
    </row>
    <row r="3095" spans="1:10" x14ac:dyDescent="0.35">
      <c r="A3095">
        <v>1</v>
      </c>
      <c r="B3095">
        <v>1164864948</v>
      </c>
      <c r="C3095" t="s">
        <v>351</v>
      </c>
      <c r="D3095">
        <v>2019</v>
      </c>
      <c r="E3095">
        <v>12</v>
      </c>
      <c r="F3095">
        <v>12</v>
      </c>
      <c r="G3095">
        <v>12</v>
      </c>
      <c r="H3095">
        <v>42000</v>
      </c>
      <c r="I3095" t="str">
        <f>INDEX(T_NPI_REF[Classification],MATCH(T_PROF[[#This Row],[npi_prof_class_Cd]],T_NPI_REF[Code],0))</f>
        <v>Obstetrics &amp; Gynecology</v>
      </c>
      <c r="J3095">
        <f>INDEX(T_NPI_REF[Specialization],MATCH(T_PROF[[#This Row],[npi_prof_class_Cd]],T_NPI_REF[Code],0))</f>
        <v>0</v>
      </c>
    </row>
    <row r="3096" spans="1:10" x14ac:dyDescent="0.35">
      <c r="A3096">
        <v>1</v>
      </c>
      <c r="B3096">
        <v>1124119706</v>
      </c>
      <c r="C3096" t="s">
        <v>352</v>
      </c>
      <c r="D3096">
        <v>2021</v>
      </c>
      <c r="E3096">
        <v>6</v>
      </c>
      <c r="F3096">
        <v>6</v>
      </c>
      <c r="G3096">
        <v>6</v>
      </c>
      <c r="H3096">
        <v>10822.1</v>
      </c>
      <c r="I3096" t="str">
        <f>INDEX(T_NPI_REF[Classification],MATCH(T_PROF[[#This Row],[npi_prof_class_Cd]],T_NPI_REF[Code],0))</f>
        <v>Specialist</v>
      </c>
      <c r="J3096">
        <f>INDEX(T_NPI_REF[Specialization],MATCH(T_PROF[[#This Row],[npi_prof_class_Cd]],T_NPI_REF[Code],0))</f>
        <v>0</v>
      </c>
    </row>
    <row r="3097" spans="1:10" x14ac:dyDescent="0.35">
      <c r="A3097">
        <v>1</v>
      </c>
      <c r="B3097">
        <v>1033408810</v>
      </c>
      <c r="C3097" t="s">
        <v>351</v>
      </c>
      <c r="D3097">
        <v>2020</v>
      </c>
      <c r="E3097">
        <v>2</v>
      </c>
      <c r="F3097">
        <v>2</v>
      </c>
      <c r="G3097">
        <v>1</v>
      </c>
      <c r="H3097">
        <v>0</v>
      </c>
      <c r="I3097" t="str">
        <f>INDEX(T_NPI_REF[Classification],MATCH(T_PROF[[#This Row],[npi_prof_class_Cd]],T_NPI_REF[Code],0))</f>
        <v>Obstetrics &amp; Gynecology</v>
      </c>
      <c r="J3097">
        <f>INDEX(T_NPI_REF[Specialization],MATCH(T_PROF[[#This Row],[npi_prof_class_Cd]],T_NPI_REF[Code],0))</f>
        <v>0</v>
      </c>
    </row>
    <row r="3098" spans="1:10" x14ac:dyDescent="0.35">
      <c r="A3098">
        <v>0</v>
      </c>
      <c r="B3098">
        <v>1750344388</v>
      </c>
      <c r="C3098" t="s">
        <v>356</v>
      </c>
      <c r="D3098">
        <v>2021</v>
      </c>
      <c r="E3098">
        <v>1</v>
      </c>
      <c r="F3098">
        <v>1</v>
      </c>
      <c r="G3098">
        <v>1</v>
      </c>
      <c r="H3098">
        <v>1720.75</v>
      </c>
      <c r="I3098" t="str">
        <f>INDEX(T_NPI_REF[Classification],MATCH(T_PROF[[#This Row],[npi_prof_class_Cd]],T_NPI_REF[Code],0))</f>
        <v>Obstetrics &amp; Gynecology</v>
      </c>
      <c r="J3098" t="str">
        <f>INDEX(T_NPI_REF[Specialization],MATCH(T_PROF[[#This Row],[npi_prof_class_Cd]],T_NPI_REF[Code],0))</f>
        <v>Maternal &amp; Fetal Medicine</v>
      </c>
    </row>
    <row r="3099" spans="1:10" x14ac:dyDescent="0.35">
      <c r="A3099">
        <v>1</v>
      </c>
      <c r="B3099">
        <v>1740458256</v>
      </c>
      <c r="C3099" t="s">
        <v>371</v>
      </c>
      <c r="D3099">
        <v>2021</v>
      </c>
      <c r="E3099">
        <v>1</v>
      </c>
      <c r="F3099">
        <v>1</v>
      </c>
      <c r="G3099">
        <v>1</v>
      </c>
      <c r="H3099">
        <v>1720.75</v>
      </c>
      <c r="I3099" t="str">
        <f>INDEX(T_NPI_REF[Classification],MATCH(T_PROF[[#This Row],[npi_prof_class_Cd]],T_NPI_REF[Code],0))</f>
        <v>Hospitalist</v>
      </c>
      <c r="J3099">
        <f>INDEX(T_NPI_REF[Specialization],MATCH(T_PROF[[#This Row],[npi_prof_class_Cd]],T_NPI_REF[Code],0))</f>
        <v>0</v>
      </c>
    </row>
    <row r="3100" spans="1:10" x14ac:dyDescent="0.35">
      <c r="A3100">
        <v>1</v>
      </c>
      <c r="B3100">
        <v>1992843171</v>
      </c>
      <c r="C3100" t="s">
        <v>351</v>
      </c>
      <c r="D3100">
        <v>2019</v>
      </c>
      <c r="E3100">
        <v>8</v>
      </c>
      <c r="F3100">
        <v>8</v>
      </c>
      <c r="G3100">
        <v>8</v>
      </c>
      <c r="H3100">
        <v>16059.72</v>
      </c>
      <c r="I3100" t="str">
        <f>INDEX(T_NPI_REF[Classification],MATCH(T_PROF[[#This Row],[npi_prof_class_Cd]],T_NPI_REF[Code],0))</f>
        <v>Obstetrics &amp; Gynecology</v>
      </c>
      <c r="J3100">
        <f>INDEX(T_NPI_REF[Specialization],MATCH(T_PROF[[#This Row],[npi_prof_class_Cd]],T_NPI_REF[Code],0))</f>
        <v>0</v>
      </c>
    </row>
    <row r="3101" spans="1:10" x14ac:dyDescent="0.35">
      <c r="A3101">
        <v>0</v>
      </c>
      <c r="B3101">
        <v>1629045471</v>
      </c>
      <c r="C3101" t="s">
        <v>351</v>
      </c>
      <c r="D3101">
        <v>2020</v>
      </c>
      <c r="E3101">
        <v>2</v>
      </c>
      <c r="F3101">
        <v>2</v>
      </c>
      <c r="G3101">
        <v>2</v>
      </c>
      <c r="H3101">
        <v>3441.5</v>
      </c>
      <c r="I3101" t="str">
        <f>INDEX(T_NPI_REF[Classification],MATCH(T_PROF[[#This Row],[npi_prof_class_Cd]],T_NPI_REF[Code],0))</f>
        <v>Obstetrics &amp; Gynecology</v>
      </c>
      <c r="J3101">
        <f>INDEX(T_NPI_REF[Specialization],MATCH(T_PROF[[#This Row],[npi_prof_class_Cd]],T_NPI_REF[Code],0))</f>
        <v>0</v>
      </c>
    </row>
    <row r="3102" spans="1:10" x14ac:dyDescent="0.35">
      <c r="A3102">
        <v>0</v>
      </c>
      <c r="B3102">
        <v>1225372493</v>
      </c>
      <c r="C3102" t="s">
        <v>367</v>
      </c>
      <c r="D3102">
        <v>2019</v>
      </c>
      <c r="E3102">
        <v>1</v>
      </c>
      <c r="F3102">
        <v>1</v>
      </c>
      <c r="G3102">
        <v>1</v>
      </c>
      <c r="H3102">
        <v>0</v>
      </c>
      <c r="I3102" t="str">
        <f>INDEX(T_NPI_REF[Classification],MATCH(T_PROF[[#This Row],[npi_prof_class_Cd]],T_NPI_REF[Code],0))</f>
        <v>Midwife</v>
      </c>
      <c r="J3102">
        <f>INDEX(T_NPI_REF[Specialization],MATCH(T_PROF[[#This Row],[npi_prof_class_Cd]],T_NPI_REF[Code],0))</f>
        <v>0</v>
      </c>
    </row>
    <row r="3103" spans="1:10" x14ac:dyDescent="0.35">
      <c r="A3103">
        <v>0</v>
      </c>
      <c r="B3103">
        <v>1538555131</v>
      </c>
      <c r="C3103" t="s">
        <v>351</v>
      </c>
      <c r="D3103">
        <v>2020</v>
      </c>
      <c r="E3103">
        <v>1</v>
      </c>
      <c r="F3103">
        <v>1</v>
      </c>
      <c r="G3103">
        <v>1</v>
      </c>
      <c r="H3103">
        <v>430.19</v>
      </c>
      <c r="I3103" t="str">
        <f>INDEX(T_NPI_REF[Classification],MATCH(T_PROF[[#This Row],[npi_prof_class_Cd]],T_NPI_REF[Code],0))</f>
        <v>Obstetrics &amp; Gynecology</v>
      </c>
      <c r="J3103">
        <f>INDEX(T_NPI_REF[Specialization],MATCH(T_PROF[[#This Row],[npi_prof_class_Cd]],T_NPI_REF[Code],0))</f>
        <v>0</v>
      </c>
    </row>
    <row r="3104" spans="1:10" x14ac:dyDescent="0.35">
      <c r="A3104">
        <v>1</v>
      </c>
      <c r="B3104">
        <v>1518240720</v>
      </c>
      <c r="C3104" t="s">
        <v>351</v>
      </c>
      <c r="D3104">
        <v>2019</v>
      </c>
      <c r="E3104">
        <v>1</v>
      </c>
      <c r="F3104">
        <v>1</v>
      </c>
      <c r="G3104">
        <v>1</v>
      </c>
      <c r="H3104">
        <v>3500</v>
      </c>
      <c r="I3104" t="str">
        <f>INDEX(T_NPI_REF[Classification],MATCH(T_PROF[[#This Row],[npi_prof_class_Cd]],T_NPI_REF[Code],0))</f>
        <v>Obstetrics &amp; Gynecology</v>
      </c>
      <c r="J3104">
        <f>INDEX(T_NPI_REF[Specialization],MATCH(T_PROF[[#This Row],[npi_prof_class_Cd]],T_NPI_REF[Code],0))</f>
        <v>0</v>
      </c>
    </row>
    <row r="3105" spans="1:10" x14ac:dyDescent="0.35">
      <c r="A3105">
        <v>0</v>
      </c>
      <c r="B3105">
        <v>1619047180</v>
      </c>
      <c r="C3105" t="s">
        <v>351</v>
      </c>
      <c r="D3105">
        <v>2019</v>
      </c>
      <c r="E3105">
        <v>3</v>
      </c>
      <c r="F3105">
        <v>3</v>
      </c>
      <c r="G3105">
        <v>3</v>
      </c>
      <c r="H3105">
        <v>3441.5</v>
      </c>
      <c r="I3105" t="str">
        <f>INDEX(T_NPI_REF[Classification],MATCH(T_PROF[[#This Row],[npi_prof_class_Cd]],T_NPI_REF[Code],0))</f>
        <v>Obstetrics &amp; Gynecology</v>
      </c>
      <c r="J3105">
        <f>INDEX(T_NPI_REF[Specialization],MATCH(T_PROF[[#This Row],[npi_prof_class_Cd]],T_NPI_REF[Code],0))</f>
        <v>0</v>
      </c>
    </row>
    <row r="3106" spans="1:10" x14ac:dyDescent="0.35">
      <c r="A3106">
        <v>1</v>
      </c>
      <c r="B3106">
        <v>1114164944</v>
      </c>
      <c r="C3106" t="s">
        <v>375</v>
      </c>
      <c r="D3106">
        <v>2020</v>
      </c>
      <c r="E3106">
        <v>29</v>
      </c>
      <c r="F3106">
        <v>29</v>
      </c>
      <c r="G3106">
        <v>29</v>
      </c>
      <c r="H3106">
        <v>64920.639999999999</v>
      </c>
      <c r="I3106" t="str">
        <f>INDEX(T_NPI_REF[Classification],MATCH(T_PROF[[#This Row],[npi_prof_class_Cd]],T_NPI_REF[Code],0))</f>
        <v>Orthopaedic Surgery</v>
      </c>
      <c r="J3106">
        <f>INDEX(T_NPI_REF[Specialization],MATCH(T_PROF[[#This Row],[npi_prof_class_Cd]],T_NPI_REF[Code],0))</f>
        <v>0</v>
      </c>
    </row>
    <row r="3107" spans="1:10" x14ac:dyDescent="0.35">
      <c r="A3107">
        <v>1</v>
      </c>
      <c r="B3107">
        <v>1114164944</v>
      </c>
      <c r="C3107" t="s">
        <v>375</v>
      </c>
      <c r="D3107">
        <v>2021</v>
      </c>
      <c r="E3107">
        <v>26</v>
      </c>
      <c r="F3107">
        <v>26</v>
      </c>
      <c r="G3107">
        <v>26</v>
      </c>
      <c r="H3107">
        <v>58039.360000000001</v>
      </c>
      <c r="I3107" t="str">
        <f>INDEX(T_NPI_REF[Classification],MATCH(T_PROF[[#This Row],[npi_prof_class_Cd]],T_NPI_REF[Code],0))</f>
        <v>Orthopaedic Surgery</v>
      </c>
      <c r="J3107">
        <f>INDEX(T_NPI_REF[Specialization],MATCH(T_PROF[[#This Row],[npi_prof_class_Cd]],T_NPI_REF[Code],0))</f>
        <v>0</v>
      </c>
    </row>
    <row r="3108" spans="1:10" x14ac:dyDescent="0.35">
      <c r="A3108">
        <v>1</v>
      </c>
      <c r="B3108">
        <v>1245323815</v>
      </c>
      <c r="C3108" t="s">
        <v>351</v>
      </c>
      <c r="D3108">
        <v>2020</v>
      </c>
      <c r="E3108">
        <v>55</v>
      </c>
      <c r="F3108">
        <v>55</v>
      </c>
      <c r="G3108">
        <v>55</v>
      </c>
      <c r="H3108">
        <v>118198.68</v>
      </c>
      <c r="I3108" t="str">
        <f>INDEX(T_NPI_REF[Classification],MATCH(T_PROF[[#This Row],[npi_prof_class_Cd]],T_NPI_REF[Code],0))</f>
        <v>Obstetrics &amp; Gynecology</v>
      </c>
      <c r="J3108">
        <f>INDEX(T_NPI_REF[Specialization],MATCH(T_PROF[[#This Row],[npi_prof_class_Cd]],T_NPI_REF[Code],0))</f>
        <v>0</v>
      </c>
    </row>
    <row r="3109" spans="1:10" x14ac:dyDescent="0.35">
      <c r="A3109">
        <v>1</v>
      </c>
      <c r="B3109">
        <v>1336305721</v>
      </c>
      <c r="C3109" t="s">
        <v>351</v>
      </c>
      <c r="D3109">
        <v>2021</v>
      </c>
      <c r="E3109">
        <v>2</v>
      </c>
      <c r="F3109">
        <v>2</v>
      </c>
      <c r="G3109">
        <v>2</v>
      </c>
      <c r="H3109">
        <v>2322.7399999999998</v>
      </c>
      <c r="I3109" t="str">
        <f>INDEX(T_NPI_REF[Classification],MATCH(T_PROF[[#This Row],[npi_prof_class_Cd]],T_NPI_REF[Code],0))</f>
        <v>Obstetrics &amp; Gynecology</v>
      </c>
      <c r="J3109">
        <f>INDEX(T_NPI_REF[Specialization],MATCH(T_PROF[[#This Row],[npi_prof_class_Cd]],T_NPI_REF[Code],0))</f>
        <v>0</v>
      </c>
    </row>
    <row r="3110" spans="1:10" x14ac:dyDescent="0.35">
      <c r="A3110">
        <v>1</v>
      </c>
      <c r="B3110">
        <v>1558565465</v>
      </c>
      <c r="C3110" t="s">
        <v>351</v>
      </c>
      <c r="D3110">
        <v>2019</v>
      </c>
      <c r="E3110">
        <v>1</v>
      </c>
      <c r="F3110">
        <v>1</v>
      </c>
      <c r="G3110">
        <v>1</v>
      </c>
      <c r="H3110">
        <v>1300</v>
      </c>
      <c r="I3110" t="str">
        <f>INDEX(T_NPI_REF[Classification],MATCH(T_PROF[[#This Row],[npi_prof_class_Cd]],T_NPI_REF[Code],0))</f>
        <v>Obstetrics &amp; Gynecology</v>
      </c>
      <c r="J3110">
        <f>INDEX(T_NPI_REF[Specialization],MATCH(T_PROF[[#This Row],[npi_prof_class_Cd]],T_NPI_REF[Code],0))</f>
        <v>0</v>
      </c>
    </row>
    <row r="3111" spans="1:10" x14ac:dyDescent="0.35">
      <c r="A3111">
        <v>1</v>
      </c>
      <c r="B3111">
        <v>1043373855</v>
      </c>
      <c r="C3111" t="s">
        <v>351</v>
      </c>
      <c r="D3111">
        <v>2020</v>
      </c>
      <c r="E3111">
        <v>166</v>
      </c>
      <c r="F3111">
        <v>166</v>
      </c>
      <c r="G3111">
        <v>166</v>
      </c>
      <c r="H3111">
        <v>399686.66</v>
      </c>
      <c r="I3111" t="str">
        <f>INDEX(T_NPI_REF[Classification],MATCH(T_PROF[[#This Row],[npi_prof_class_Cd]],T_NPI_REF[Code],0))</f>
        <v>Obstetrics &amp; Gynecology</v>
      </c>
      <c r="J3111">
        <f>INDEX(T_NPI_REF[Specialization],MATCH(T_PROF[[#This Row],[npi_prof_class_Cd]],T_NPI_REF[Code],0))</f>
        <v>0</v>
      </c>
    </row>
    <row r="3112" spans="1:10" x14ac:dyDescent="0.35">
      <c r="A3112">
        <v>0</v>
      </c>
      <c r="B3112">
        <v>1568562130</v>
      </c>
      <c r="C3112" t="s">
        <v>351</v>
      </c>
      <c r="D3112">
        <v>2020</v>
      </c>
      <c r="E3112">
        <v>1</v>
      </c>
      <c r="F3112">
        <v>1</v>
      </c>
      <c r="G3112">
        <v>1</v>
      </c>
      <c r="H3112">
        <v>0</v>
      </c>
      <c r="I3112" t="str">
        <f>INDEX(T_NPI_REF[Classification],MATCH(T_PROF[[#This Row],[npi_prof_class_Cd]],T_NPI_REF[Code],0))</f>
        <v>Obstetrics &amp; Gynecology</v>
      </c>
      <c r="J3112">
        <f>INDEX(T_NPI_REF[Specialization],MATCH(T_PROF[[#This Row],[npi_prof_class_Cd]],T_NPI_REF[Code],0))</f>
        <v>0</v>
      </c>
    </row>
    <row r="3113" spans="1:10" x14ac:dyDescent="0.35">
      <c r="A3113">
        <v>0</v>
      </c>
      <c r="B3113">
        <v>1952371619</v>
      </c>
      <c r="C3113" t="s">
        <v>351</v>
      </c>
      <c r="D3113">
        <v>2019</v>
      </c>
      <c r="E3113">
        <v>4</v>
      </c>
      <c r="F3113">
        <v>4</v>
      </c>
      <c r="G3113">
        <v>4</v>
      </c>
      <c r="H3113">
        <v>6883</v>
      </c>
      <c r="I3113" t="str">
        <f>INDEX(T_NPI_REF[Classification],MATCH(T_PROF[[#This Row],[npi_prof_class_Cd]],T_NPI_REF[Code],0))</f>
        <v>Obstetrics &amp; Gynecology</v>
      </c>
      <c r="J3113">
        <f>INDEX(T_NPI_REF[Specialization],MATCH(T_PROF[[#This Row],[npi_prof_class_Cd]],T_NPI_REF[Code],0))</f>
        <v>0</v>
      </c>
    </row>
    <row r="3114" spans="1:10" x14ac:dyDescent="0.35">
      <c r="A3114">
        <v>1</v>
      </c>
      <c r="B3114">
        <v>1609860071</v>
      </c>
      <c r="C3114" t="s">
        <v>351</v>
      </c>
      <c r="D3114">
        <v>2019</v>
      </c>
      <c r="E3114">
        <v>100</v>
      </c>
      <c r="F3114">
        <v>100</v>
      </c>
      <c r="G3114">
        <v>99</v>
      </c>
      <c r="H3114">
        <v>161773.98000000001</v>
      </c>
      <c r="I3114" t="str">
        <f>INDEX(T_NPI_REF[Classification],MATCH(T_PROF[[#This Row],[npi_prof_class_Cd]],T_NPI_REF[Code],0))</f>
        <v>Obstetrics &amp; Gynecology</v>
      </c>
      <c r="J3114">
        <f>INDEX(T_NPI_REF[Specialization],MATCH(T_PROF[[#This Row],[npi_prof_class_Cd]],T_NPI_REF[Code],0))</f>
        <v>0</v>
      </c>
    </row>
    <row r="3115" spans="1:10" x14ac:dyDescent="0.35">
      <c r="A3115">
        <v>0</v>
      </c>
      <c r="B3115">
        <v>1922256163</v>
      </c>
      <c r="C3115" t="s">
        <v>351</v>
      </c>
      <c r="D3115">
        <v>2021</v>
      </c>
      <c r="E3115">
        <v>1</v>
      </c>
      <c r="F3115">
        <v>1</v>
      </c>
      <c r="G3115">
        <v>1</v>
      </c>
      <c r="H3115">
        <v>0</v>
      </c>
      <c r="I3115" t="str">
        <f>INDEX(T_NPI_REF[Classification],MATCH(T_PROF[[#This Row],[npi_prof_class_Cd]],T_NPI_REF[Code],0))</f>
        <v>Obstetrics &amp; Gynecology</v>
      </c>
      <c r="J3115">
        <f>INDEX(T_NPI_REF[Specialization],MATCH(T_PROF[[#This Row],[npi_prof_class_Cd]],T_NPI_REF[Code],0))</f>
        <v>0</v>
      </c>
    </row>
    <row r="3116" spans="1:10" x14ac:dyDescent="0.35">
      <c r="A3116">
        <v>1</v>
      </c>
      <c r="B3116">
        <v>1184694291</v>
      </c>
      <c r="C3116" t="s">
        <v>363</v>
      </c>
      <c r="D3116">
        <v>2020</v>
      </c>
      <c r="E3116">
        <v>2</v>
      </c>
      <c r="F3116">
        <v>2</v>
      </c>
      <c r="G3116">
        <v>1</v>
      </c>
      <c r="H3116">
        <v>1720.75</v>
      </c>
      <c r="I3116" t="str">
        <f>INDEX(T_NPI_REF[Classification],MATCH(T_PROF[[#This Row],[npi_prof_class_Cd]],T_NPI_REF[Code],0))</f>
        <v>Clinic/Center</v>
      </c>
      <c r="J3116" t="str">
        <f>INDEX(T_NPI_REF[Specialization],MATCH(T_PROF[[#This Row],[npi_prof_class_Cd]],T_NPI_REF[Code],0))</f>
        <v>Federally Qualified Health Center (FQHC)</v>
      </c>
    </row>
    <row r="3117" spans="1:10" x14ac:dyDescent="0.35">
      <c r="A3117">
        <v>1</v>
      </c>
      <c r="B3117">
        <v>1700230406</v>
      </c>
      <c r="C3117" t="s">
        <v>372</v>
      </c>
      <c r="D3117">
        <v>2021</v>
      </c>
      <c r="E3117">
        <v>1</v>
      </c>
      <c r="F3117">
        <v>1</v>
      </c>
      <c r="G3117">
        <v>1</v>
      </c>
      <c r="H3117">
        <v>1720.75</v>
      </c>
      <c r="I3117" t="str">
        <f>INDEX(T_NPI_REF[Classification],MATCH(T_PROF[[#This Row],[npi_prof_class_Cd]],T_NPI_REF[Code],0))</f>
        <v>Student in an Organized Health Care Education/Training Program</v>
      </c>
      <c r="J3117">
        <f>INDEX(T_NPI_REF[Specialization],MATCH(T_PROF[[#This Row],[npi_prof_class_Cd]],T_NPI_REF[Code],0))</f>
        <v>0</v>
      </c>
    </row>
    <row r="3118" spans="1:10" x14ac:dyDescent="0.35">
      <c r="A3118">
        <v>1</v>
      </c>
      <c r="B3118">
        <v>1851397541</v>
      </c>
      <c r="C3118" t="s">
        <v>351</v>
      </c>
      <c r="D3118">
        <v>2019</v>
      </c>
      <c r="E3118">
        <v>6</v>
      </c>
      <c r="F3118">
        <v>6</v>
      </c>
      <c r="G3118">
        <v>6</v>
      </c>
      <c r="H3118">
        <v>14127.64</v>
      </c>
      <c r="I3118" t="str">
        <f>INDEX(T_NPI_REF[Classification],MATCH(T_PROF[[#This Row],[npi_prof_class_Cd]],T_NPI_REF[Code],0))</f>
        <v>Obstetrics &amp; Gynecology</v>
      </c>
      <c r="J3118">
        <f>INDEX(T_NPI_REF[Specialization],MATCH(T_PROF[[#This Row],[npi_prof_class_Cd]],T_NPI_REF[Code],0))</f>
        <v>0</v>
      </c>
    </row>
    <row r="3119" spans="1:10" x14ac:dyDescent="0.35">
      <c r="A3119">
        <v>0</v>
      </c>
      <c r="B3119">
        <v>1164527693</v>
      </c>
      <c r="C3119" t="s">
        <v>351</v>
      </c>
      <c r="D3119">
        <v>2021</v>
      </c>
      <c r="E3119">
        <v>1</v>
      </c>
      <c r="F3119">
        <v>1</v>
      </c>
      <c r="G3119">
        <v>1</v>
      </c>
      <c r="H3119">
        <v>49.73</v>
      </c>
      <c r="I3119" t="str">
        <f>INDEX(T_NPI_REF[Classification],MATCH(T_PROF[[#This Row],[npi_prof_class_Cd]],T_NPI_REF[Code],0))</f>
        <v>Obstetrics &amp; Gynecology</v>
      </c>
      <c r="J3119">
        <f>INDEX(T_NPI_REF[Specialization],MATCH(T_PROF[[#This Row],[npi_prof_class_Cd]],T_NPI_REF[Code],0))</f>
        <v>0</v>
      </c>
    </row>
    <row r="3120" spans="1:10" x14ac:dyDescent="0.35">
      <c r="A3120">
        <v>1</v>
      </c>
      <c r="B3120">
        <v>1912244351</v>
      </c>
      <c r="C3120" t="s">
        <v>367</v>
      </c>
      <c r="D3120">
        <v>2019</v>
      </c>
      <c r="E3120">
        <v>31</v>
      </c>
      <c r="F3120">
        <v>31</v>
      </c>
      <c r="G3120">
        <v>30</v>
      </c>
      <c r="H3120">
        <v>50496.06</v>
      </c>
      <c r="I3120" t="str">
        <f>INDEX(T_NPI_REF[Classification],MATCH(T_PROF[[#This Row],[npi_prof_class_Cd]],T_NPI_REF[Code],0))</f>
        <v>Midwife</v>
      </c>
      <c r="J3120">
        <f>INDEX(T_NPI_REF[Specialization],MATCH(T_PROF[[#This Row],[npi_prof_class_Cd]],T_NPI_REF[Code],0))</f>
        <v>0</v>
      </c>
    </row>
    <row r="3121" spans="1:10" x14ac:dyDescent="0.35">
      <c r="A3121">
        <v>0</v>
      </c>
      <c r="B3121">
        <v>1851721294</v>
      </c>
      <c r="C3121" t="s">
        <v>357</v>
      </c>
      <c r="D3121">
        <v>2019</v>
      </c>
      <c r="E3121">
        <v>2</v>
      </c>
      <c r="F3121">
        <v>2</v>
      </c>
      <c r="G3121">
        <v>2</v>
      </c>
      <c r="H3121">
        <v>1462.64</v>
      </c>
      <c r="I3121" t="str">
        <f>INDEX(T_NPI_REF[Classification],MATCH(T_PROF[[#This Row],[npi_prof_class_Cd]],T_NPI_REF[Code],0))</f>
        <v>Advanced Practice Midwife</v>
      </c>
      <c r="J3121">
        <f>INDEX(T_NPI_REF[Specialization],MATCH(T_PROF[[#This Row],[npi_prof_class_Cd]],T_NPI_REF[Code],0))</f>
        <v>0</v>
      </c>
    </row>
    <row r="3122" spans="1:10" x14ac:dyDescent="0.35">
      <c r="A3122">
        <v>1</v>
      </c>
      <c r="B3122">
        <v>1467469023</v>
      </c>
      <c r="C3122" t="s">
        <v>353</v>
      </c>
      <c r="D3122">
        <v>2019</v>
      </c>
      <c r="E3122">
        <v>1</v>
      </c>
      <c r="F3122">
        <v>1</v>
      </c>
      <c r="G3122">
        <v>1</v>
      </c>
      <c r="H3122">
        <v>2695.16</v>
      </c>
      <c r="I3122" t="str">
        <f>INDEX(T_NPI_REF[Classification],MATCH(T_PROF[[#This Row],[npi_prof_class_Cd]],T_NPI_REF[Code],0))</f>
        <v>General Acute Care Hospital</v>
      </c>
      <c r="J3122">
        <f>INDEX(T_NPI_REF[Specialization],MATCH(T_PROF[[#This Row],[npi_prof_class_Cd]],T_NPI_REF[Code],0))</f>
        <v>0</v>
      </c>
    </row>
    <row r="3123" spans="1:10" x14ac:dyDescent="0.35">
      <c r="A3123">
        <v>0</v>
      </c>
      <c r="B3123">
        <v>1245238674</v>
      </c>
      <c r="C3123" t="s">
        <v>351</v>
      </c>
      <c r="D3123">
        <v>2020</v>
      </c>
      <c r="E3123">
        <v>4</v>
      </c>
      <c r="F3123">
        <v>4</v>
      </c>
      <c r="G3123">
        <v>4</v>
      </c>
      <c r="H3123">
        <v>5162.25</v>
      </c>
      <c r="I3123" t="str">
        <f>INDEX(T_NPI_REF[Classification],MATCH(T_PROF[[#This Row],[npi_prof_class_Cd]],T_NPI_REF[Code],0))</f>
        <v>Obstetrics &amp; Gynecology</v>
      </c>
      <c r="J3123">
        <f>INDEX(T_NPI_REF[Specialization],MATCH(T_PROF[[#This Row],[npi_prof_class_Cd]],T_NPI_REF[Code],0))</f>
        <v>0</v>
      </c>
    </row>
    <row r="3124" spans="1:10" x14ac:dyDescent="0.35">
      <c r="A3124">
        <v>0</v>
      </c>
      <c r="B3124">
        <v>1164527693</v>
      </c>
      <c r="C3124" t="s">
        <v>351</v>
      </c>
      <c r="D3124">
        <v>2020</v>
      </c>
      <c r="E3124">
        <v>1</v>
      </c>
      <c r="F3124">
        <v>1</v>
      </c>
      <c r="G3124">
        <v>1</v>
      </c>
      <c r="H3124">
        <v>0</v>
      </c>
      <c r="I3124" t="str">
        <f>INDEX(T_NPI_REF[Classification],MATCH(T_PROF[[#This Row],[npi_prof_class_Cd]],T_NPI_REF[Code],0))</f>
        <v>Obstetrics &amp; Gynecology</v>
      </c>
      <c r="J3124">
        <f>INDEX(T_NPI_REF[Specialization],MATCH(T_PROF[[#This Row],[npi_prof_class_Cd]],T_NPI_REF[Code],0))</f>
        <v>0</v>
      </c>
    </row>
    <row r="3125" spans="1:10" x14ac:dyDescent="0.35">
      <c r="A3125">
        <v>0</v>
      </c>
      <c r="B3125">
        <v>1780963223</v>
      </c>
      <c r="C3125" t="s">
        <v>367</v>
      </c>
      <c r="D3125">
        <v>2020</v>
      </c>
      <c r="E3125">
        <v>1</v>
      </c>
      <c r="F3125">
        <v>1</v>
      </c>
      <c r="G3125">
        <v>1</v>
      </c>
      <c r="H3125">
        <v>1462.64</v>
      </c>
      <c r="I3125" t="str">
        <f>INDEX(T_NPI_REF[Classification],MATCH(T_PROF[[#This Row],[npi_prof_class_Cd]],T_NPI_REF[Code],0))</f>
        <v>Midwife</v>
      </c>
      <c r="J3125">
        <f>INDEX(T_NPI_REF[Specialization],MATCH(T_PROF[[#This Row],[npi_prof_class_Cd]],T_NPI_REF[Code],0))</f>
        <v>0</v>
      </c>
    </row>
    <row r="3126" spans="1:10" x14ac:dyDescent="0.35">
      <c r="A3126">
        <v>0</v>
      </c>
      <c r="B3126">
        <v>1700817475</v>
      </c>
      <c r="C3126" t="s">
        <v>351</v>
      </c>
      <c r="D3126">
        <v>2019</v>
      </c>
      <c r="E3126">
        <v>1</v>
      </c>
      <c r="F3126">
        <v>1</v>
      </c>
      <c r="G3126">
        <v>1</v>
      </c>
      <c r="H3126">
        <v>1720.75</v>
      </c>
      <c r="I3126" t="str">
        <f>INDEX(T_NPI_REF[Classification],MATCH(T_PROF[[#This Row],[npi_prof_class_Cd]],T_NPI_REF[Code],0))</f>
        <v>Obstetrics &amp; Gynecology</v>
      </c>
      <c r="J3126">
        <f>INDEX(T_NPI_REF[Specialization],MATCH(T_PROF[[#This Row],[npi_prof_class_Cd]],T_NPI_REF[Code],0))</f>
        <v>0</v>
      </c>
    </row>
    <row r="3127" spans="1:10" x14ac:dyDescent="0.35">
      <c r="A3127">
        <v>1</v>
      </c>
      <c r="B3127">
        <v>1114334273</v>
      </c>
      <c r="C3127" t="s">
        <v>351</v>
      </c>
      <c r="D3127">
        <v>2019</v>
      </c>
      <c r="E3127">
        <v>1</v>
      </c>
      <c r="F3127">
        <v>1</v>
      </c>
      <c r="G3127">
        <v>1</v>
      </c>
      <c r="H3127">
        <v>1300</v>
      </c>
      <c r="I3127" t="str">
        <f>INDEX(T_NPI_REF[Classification],MATCH(T_PROF[[#This Row],[npi_prof_class_Cd]],T_NPI_REF[Code],0))</f>
        <v>Obstetrics &amp; Gynecology</v>
      </c>
      <c r="J3127">
        <f>INDEX(T_NPI_REF[Specialization],MATCH(T_PROF[[#This Row],[npi_prof_class_Cd]],T_NPI_REF[Code],0))</f>
        <v>0</v>
      </c>
    </row>
    <row r="3128" spans="1:10" x14ac:dyDescent="0.35">
      <c r="A3128">
        <v>1</v>
      </c>
      <c r="B3128">
        <v>1578865192</v>
      </c>
      <c r="C3128" t="s">
        <v>351</v>
      </c>
      <c r="D3128">
        <v>2021</v>
      </c>
      <c r="E3128">
        <v>28</v>
      </c>
      <c r="F3128">
        <v>28</v>
      </c>
      <c r="G3128">
        <v>28</v>
      </c>
      <c r="H3128">
        <v>92112</v>
      </c>
      <c r="I3128" t="str">
        <f>INDEX(T_NPI_REF[Classification],MATCH(T_PROF[[#This Row],[npi_prof_class_Cd]],T_NPI_REF[Code],0))</f>
        <v>Obstetrics &amp; Gynecology</v>
      </c>
      <c r="J3128">
        <f>INDEX(T_NPI_REF[Specialization],MATCH(T_PROF[[#This Row],[npi_prof_class_Cd]],T_NPI_REF[Code],0))</f>
        <v>0</v>
      </c>
    </row>
    <row r="3129" spans="1:10" x14ac:dyDescent="0.35">
      <c r="A3129">
        <v>1</v>
      </c>
      <c r="B3129">
        <v>1972556603</v>
      </c>
      <c r="C3129" t="s">
        <v>351</v>
      </c>
      <c r="D3129">
        <v>2021</v>
      </c>
      <c r="E3129">
        <v>51</v>
      </c>
      <c r="F3129">
        <v>51</v>
      </c>
      <c r="G3129">
        <v>51</v>
      </c>
      <c r="H3129">
        <v>140058.17000000001</v>
      </c>
      <c r="I3129" t="str">
        <f>INDEX(T_NPI_REF[Classification],MATCH(T_PROF[[#This Row],[npi_prof_class_Cd]],T_NPI_REF[Code],0))</f>
        <v>Obstetrics &amp; Gynecology</v>
      </c>
      <c r="J3129">
        <f>INDEX(T_NPI_REF[Specialization],MATCH(T_PROF[[#This Row],[npi_prof_class_Cd]],T_NPI_REF[Code],0))</f>
        <v>0</v>
      </c>
    </row>
    <row r="3130" spans="1:10" x14ac:dyDescent="0.35">
      <c r="A3130">
        <v>1</v>
      </c>
      <c r="B3130">
        <v>1306138383</v>
      </c>
      <c r="C3130" t="s">
        <v>362</v>
      </c>
      <c r="D3130">
        <v>2019</v>
      </c>
      <c r="E3130">
        <v>5</v>
      </c>
      <c r="F3130">
        <v>5</v>
      </c>
      <c r="G3130">
        <v>5</v>
      </c>
      <c r="H3130">
        <v>8662.2199999999993</v>
      </c>
      <c r="I3130" t="str">
        <f>INDEX(T_NPI_REF[Classification],MATCH(T_PROF[[#This Row],[npi_prof_class_Cd]],T_NPI_REF[Code],0))</f>
        <v>General Practice</v>
      </c>
      <c r="J3130">
        <f>INDEX(T_NPI_REF[Specialization],MATCH(T_PROF[[#This Row],[npi_prof_class_Cd]],T_NPI_REF[Code],0))</f>
        <v>0</v>
      </c>
    </row>
    <row r="3131" spans="1:10" x14ac:dyDescent="0.35">
      <c r="A3131">
        <v>1</v>
      </c>
      <c r="B3131">
        <v>1457364804</v>
      </c>
      <c r="C3131" t="s">
        <v>352</v>
      </c>
      <c r="D3131">
        <v>2021</v>
      </c>
      <c r="E3131">
        <v>4</v>
      </c>
      <c r="F3131">
        <v>4</v>
      </c>
      <c r="G3131">
        <v>4</v>
      </c>
      <c r="H3131">
        <v>12000</v>
      </c>
      <c r="I3131" t="str">
        <f>INDEX(T_NPI_REF[Classification],MATCH(T_PROF[[#This Row],[npi_prof_class_Cd]],T_NPI_REF[Code],0))</f>
        <v>Specialist</v>
      </c>
      <c r="J3131">
        <f>INDEX(T_NPI_REF[Specialization],MATCH(T_PROF[[#This Row],[npi_prof_class_Cd]],T_NPI_REF[Code],0))</f>
        <v>0</v>
      </c>
    </row>
    <row r="3132" spans="1:10" x14ac:dyDescent="0.35">
      <c r="A3132">
        <v>1</v>
      </c>
      <c r="B3132">
        <v>1063710390</v>
      </c>
      <c r="C3132" t="s">
        <v>356</v>
      </c>
      <c r="D3132">
        <v>2019</v>
      </c>
      <c r="E3132">
        <v>23</v>
      </c>
      <c r="F3132">
        <v>23</v>
      </c>
      <c r="G3132">
        <v>23</v>
      </c>
      <c r="H3132">
        <v>48038.97</v>
      </c>
      <c r="I3132" t="str">
        <f>INDEX(T_NPI_REF[Classification],MATCH(T_PROF[[#This Row],[npi_prof_class_Cd]],T_NPI_REF[Code],0))</f>
        <v>Obstetrics &amp; Gynecology</v>
      </c>
      <c r="J3132" t="str">
        <f>INDEX(T_NPI_REF[Specialization],MATCH(T_PROF[[#This Row],[npi_prof_class_Cd]],T_NPI_REF[Code],0))</f>
        <v>Maternal &amp; Fetal Medicine</v>
      </c>
    </row>
    <row r="3133" spans="1:10" x14ac:dyDescent="0.35">
      <c r="A3133">
        <v>1</v>
      </c>
      <c r="B3133">
        <v>1063710390</v>
      </c>
      <c r="C3133" t="s">
        <v>356</v>
      </c>
      <c r="D3133">
        <v>2020</v>
      </c>
      <c r="E3133">
        <v>63</v>
      </c>
      <c r="F3133">
        <v>63</v>
      </c>
      <c r="G3133">
        <v>63</v>
      </c>
      <c r="H3133">
        <v>149093.26</v>
      </c>
      <c r="I3133" t="str">
        <f>INDEX(T_NPI_REF[Classification],MATCH(T_PROF[[#This Row],[npi_prof_class_Cd]],T_NPI_REF[Code],0))</f>
        <v>Obstetrics &amp; Gynecology</v>
      </c>
      <c r="J3133" t="str">
        <f>INDEX(T_NPI_REF[Specialization],MATCH(T_PROF[[#This Row],[npi_prof_class_Cd]],T_NPI_REF[Code],0))</f>
        <v>Maternal &amp; Fetal Medicine</v>
      </c>
    </row>
    <row r="3134" spans="1:10" x14ac:dyDescent="0.35">
      <c r="A3134">
        <v>0</v>
      </c>
      <c r="B3134">
        <v>1235102898</v>
      </c>
      <c r="C3134" t="s">
        <v>351</v>
      </c>
      <c r="D3134">
        <v>2021</v>
      </c>
      <c r="E3134">
        <v>1</v>
      </c>
      <c r="F3134">
        <v>1</v>
      </c>
      <c r="G3134">
        <v>1</v>
      </c>
      <c r="H3134">
        <v>54.44</v>
      </c>
      <c r="I3134" t="str">
        <f>INDEX(T_NPI_REF[Classification],MATCH(T_PROF[[#This Row],[npi_prof_class_Cd]],T_NPI_REF[Code],0))</f>
        <v>Obstetrics &amp; Gynecology</v>
      </c>
      <c r="J3134">
        <f>INDEX(T_NPI_REF[Specialization],MATCH(T_PROF[[#This Row],[npi_prof_class_Cd]],T_NPI_REF[Code],0))</f>
        <v>0</v>
      </c>
    </row>
    <row r="3135" spans="1:10" x14ac:dyDescent="0.35">
      <c r="A3135">
        <v>1</v>
      </c>
      <c r="B3135">
        <v>1194329631</v>
      </c>
      <c r="C3135" t="s">
        <v>354</v>
      </c>
      <c r="D3135">
        <v>2021</v>
      </c>
      <c r="E3135">
        <v>1</v>
      </c>
      <c r="F3135">
        <v>1</v>
      </c>
      <c r="G3135">
        <v>1</v>
      </c>
      <c r="H3135">
        <v>0</v>
      </c>
      <c r="I3135" t="str">
        <f>INDEX(T_NPI_REF[Classification],MATCH(T_PROF[[#This Row],[npi_prof_class_Cd]],T_NPI_REF[Code],0))</f>
        <v>Obstetrics &amp; Gynecology</v>
      </c>
      <c r="J3135" t="str">
        <f>INDEX(T_NPI_REF[Specialization],MATCH(T_PROF[[#This Row],[npi_prof_class_Cd]],T_NPI_REF[Code],0))</f>
        <v>Obstetrics</v>
      </c>
    </row>
    <row r="3136" spans="1:10" x14ac:dyDescent="0.35">
      <c r="A3136">
        <v>0</v>
      </c>
      <c r="B3136">
        <v>1639154826</v>
      </c>
      <c r="C3136" t="s">
        <v>351</v>
      </c>
      <c r="D3136">
        <v>2019</v>
      </c>
      <c r="E3136">
        <v>2</v>
      </c>
      <c r="F3136">
        <v>2</v>
      </c>
      <c r="G3136">
        <v>2</v>
      </c>
      <c r="H3136">
        <v>0</v>
      </c>
      <c r="I3136" t="str">
        <f>INDEX(T_NPI_REF[Classification],MATCH(T_PROF[[#This Row],[npi_prof_class_Cd]],T_NPI_REF[Code],0))</f>
        <v>Obstetrics &amp; Gynecology</v>
      </c>
      <c r="J3136">
        <f>INDEX(T_NPI_REF[Specialization],MATCH(T_PROF[[#This Row],[npi_prof_class_Cd]],T_NPI_REF[Code],0))</f>
        <v>0</v>
      </c>
    </row>
    <row r="3137" spans="1:10" x14ac:dyDescent="0.35">
      <c r="A3137">
        <v>1</v>
      </c>
      <c r="B3137">
        <v>1124204490</v>
      </c>
      <c r="C3137" t="s">
        <v>354</v>
      </c>
      <c r="D3137">
        <v>2020</v>
      </c>
      <c r="E3137">
        <v>3</v>
      </c>
      <c r="F3137">
        <v>3</v>
      </c>
      <c r="G3137">
        <v>3</v>
      </c>
      <c r="H3137">
        <v>6276.46</v>
      </c>
      <c r="I3137" t="str">
        <f>INDEX(T_NPI_REF[Classification],MATCH(T_PROF[[#This Row],[npi_prof_class_Cd]],T_NPI_REF[Code],0))</f>
        <v>Obstetrics &amp; Gynecology</v>
      </c>
      <c r="J3137" t="str">
        <f>INDEX(T_NPI_REF[Specialization],MATCH(T_PROF[[#This Row],[npi_prof_class_Cd]],T_NPI_REF[Code],0))</f>
        <v>Obstetrics</v>
      </c>
    </row>
    <row r="3138" spans="1:10" x14ac:dyDescent="0.35">
      <c r="A3138">
        <v>1</v>
      </c>
      <c r="B3138">
        <v>1417955980</v>
      </c>
      <c r="C3138" t="s">
        <v>356</v>
      </c>
      <c r="D3138">
        <v>2019</v>
      </c>
      <c r="E3138">
        <v>13</v>
      </c>
      <c r="F3138">
        <v>13</v>
      </c>
      <c r="G3138">
        <v>12</v>
      </c>
      <c r="H3138">
        <v>21987.48</v>
      </c>
      <c r="I3138" t="str">
        <f>INDEX(T_NPI_REF[Classification],MATCH(T_PROF[[#This Row],[npi_prof_class_Cd]],T_NPI_REF[Code],0))</f>
        <v>Obstetrics &amp; Gynecology</v>
      </c>
      <c r="J3138" t="str">
        <f>INDEX(T_NPI_REF[Specialization],MATCH(T_PROF[[#This Row],[npi_prof_class_Cd]],T_NPI_REF[Code],0))</f>
        <v>Maternal &amp; Fetal Medicine</v>
      </c>
    </row>
    <row r="3139" spans="1:10" x14ac:dyDescent="0.35">
      <c r="A3139">
        <v>0</v>
      </c>
      <c r="B3139">
        <v>1952329781</v>
      </c>
      <c r="C3139" t="s">
        <v>351</v>
      </c>
      <c r="D3139">
        <v>2019</v>
      </c>
      <c r="E3139">
        <v>1</v>
      </c>
      <c r="F3139">
        <v>1</v>
      </c>
      <c r="G3139">
        <v>1</v>
      </c>
      <c r="H3139">
        <v>0</v>
      </c>
      <c r="I3139" t="str">
        <f>INDEX(T_NPI_REF[Classification],MATCH(T_PROF[[#This Row],[npi_prof_class_Cd]],T_NPI_REF[Code],0))</f>
        <v>Obstetrics &amp; Gynecology</v>
      </c>
      <c r="J3139">
        <f>INDEX(T_NPI_REF[Specialization],MATCH(T_PROF[[#This Row],[npi_prof_class_Cd]],T_NPI_REF[Code],0))</f>
        <v>0</v>
      </c>
    </row>
    <row r="3140" spans="1:10" x14ac:dyDescent="0.35">
      <c r="A3140">
        <v>0</v>
      </c>
      <c r="B3140">
        <v>1487617387</v>
      </c>
      <c r="C3140" t="s">
        <v>351</v>
      </c>
      <c r="D3140">
        <v>2019</v>
      </c>
      <c r="E3140">
        <v>1</v>
      </c>
      <c r="F3140">
        <v>1</v>
      </c>
      <c r="G3140">
        <v>1</v>
      </c>
      <c r="H3140">
        <v>1811.21</v>
      </c>
      <c r="I3140" t="str">
        <f>INDEX(T_NPI_REF[Classification],MATCH(T_PROF[[#This Row],[npi_prof_class_Cd]],T_NPI_REF[Code],0))</f>
        <v>Obstetrics &amp; Gynecology</v>
      </c>
      <c r="J3140">
        <f>INDEX(T_NPI_REF[Specialization],MATCH(T_PROF[[#This Row],[npi_prof_class_Cd]],T_NPI_REF[Code],0))</f>
        <v>0</v>
      </c>
    </row>
    <row r="3141" spans="1:10" x14ac:dyDescent="0.35">
      <c r="A3141">
        <v>0</v>
      </c>
      <c r="B3141">
        <v>1588865711</v>
      </c>
      <c r="C3141" t="s">
        <v>357</v>
      </c>
      <c r="D3141">
        <v>2021</v>
      </c>
      <c r="E3141">
        <v>1</v>
      </c>
      <c r="F3141">
        <v>1</v>
      </c>
      <c r="G3141">
        <v>1</v>
      </c>
      <c r="H3141">
        <v>0</v>
      </c>
      <c r="I3141" t="str">
        <f>INDEX(T_NPI_REF[Classification],MATCH(T_PROF[[#This Row],[npi_prof_class_Cd]],T_NPI_REF[Code],0))</f>
        <v>Advanced Practice Midwife</v>
      </c>
      <c r="J3141">
        <f>INDEX(T_NPI_REF[Specialization],MATCH(T_PROF[[#This Row],[npi_prof_class_Cd]],T_NPI_REF[Code],0))</f>
        <v>0</v>
      </c>
    </row>
    <row r="3142" spans="1:10" x14ac:dyDescent="0.35">
      <c r="A3142">
        <v>1</v>
      </c>
      <c r="B3142">
        <v>1457540056</v>
      </c>
      <c r="C3142" t="s">
        <v>351</v>
      </c>
      <c r="D3142">
        <v>2021</v>
      </c>
      <c r="E3142">
        <v>79</v>
      </c>
      <c r="F3142">
        <v>79</v>
      </c>
      <c r="G3142">
        <v>79</v>
      </c>
      <c r="H3142">
        <v>260980.25</v>
      </c>
      <c r="I3142" t="str">
        <f>INDEX(T_NPI_REF[Classification],MATCH(T_PROF[[#This Row],[npi_prof_class_Cd]],T_NPI_REF[Code],0))</f>
        <v>Obstetrics &amp; Gynecology</v>
      </c>
      <c r="J3142">
        <f>INDEX(T_NPI_REF[Specialization],MATCH(T_PROF[[#This Row],[npi_prof_class_Cd]],T_NPI_REF[Code],0))</f>
        <v>0</v>
      </c>
    </row>
    <row r="3143" spans="1:10" x14ac:dyDescent="0.35">
      <c r="A3143">
        <v>0</v>
      </c>
      <c r="B3143">
        <v>1356635288</v>
      </c>
      <c r="C3143" t="s">
        <v>357</v>
      </c>
      <c r="D3143">
        <v>2020</v>
      </c>
      <c r="E3143">
        <v>3</v>
      </c>
      <c r="F3143">
        <v>3</v>
      </c>
      <c r="G3143">
        <v>3</v>
      </c>
      <c r="H3143">
        <v>2798.11</v>
      </c>
      <c r="I3143" t="str">
        <f>INDEX(T_NPI_REF[Classification],MATCH(T_PROF[[#This Row],[npi_prof_class_Cd]],T_NPI_REF[Code],0))</f>
        <v>Advanced Practice Midwife</v>
      </c>
      <c r="J3143">
        <f>INDEX(T_NPI_REF[Specialization],MATCH(T_PROF[[#This Row],[npi_prof_class_Cd]],T_NPI_REF[Code],0))</f>
        <v>0</v>
      </c>
    </row>
    <row r="3144" spans="1:10" x14ac:dyDescent="0.35">
      <c r="A3144">
        <v>0</v>
      </c>
      <c r="B3144">
        <v>1467566299</v>
      </c>
      <c r="C3144" t="s">
        <v>351</v>
      </c>
      <c r="D3144">
        <v>2021</v>
      </c>
      <c r="E3144">
        <v>1</v>
      </c>
      <c r="F3144">
        <v>1</v>
      </c>
      <c r="G3144">
        <v>1</v>
      </c>
      <c r="H3144">
        <v>1720.75</v>
      </c>
      <c r="I3144" t="str">
        <f>INDEX(T_NPI_REF[Classification],MATCH(T_PROF[[#This Row],[npi_prof_class_Cd]],T_NPI_REF[Code],0))</f>
        <v>Obstetrics &amp; Gynecology</v>
      </c>
      <c r="J3144">
        <f>INDEX(T_NPI_REF[Specialization],MATCH(T_PROF[[#This Row],[npi_prof_class_Cd]],T_NPI_REF[Code],0))</f>
        <v>0</v>
      </c>
    </row>
    <row r="3145" spans="1:10" x14ac:dyDescent="0.35">
      <c r="A3145">
        <v>1</v>
      </c>
      <c r="B3145">
        <v>1659309615</v>
      </c>
      <c r="C3145" t="s">
        <v>366</v>
      </c>
      <c r="D3145">
        <v>2020</v>
      </c>
      <c r="E3145">
        <v>5</v>
      </c>
      <c r="F3145">
        <v>5</v>
      </c>
      <c r="G3145">
        <v>5</v>
      </c>
      <c r="H3145">
        <v>12608.25</v>
      </c>
      <c r="I3145" t="str">
        <f>INDEX(T_NPI_REF[Classification],MATCH(T_PROF[[#This Row],[npi_prof_class_Cd]],T_NPI_REF[Code],0))</f>
        <v>Internal Medicine</v>
      </c>
      <c r="J3145">
        <f>INDEX(T_NPI_REF[Specialization],MATCH(T_PROF[[#This Row],[npi_prof_class_Cd]],T_NPI_REF[Code],0))</f>
        <v>0</v>
      </c>
    </row>
    <row r="3146" spans="1:10" x14ac:dyDescent="0.35">
      <c r="A3146">
        <v>1</v>
      </c>
      <c r="B3146">
        <v>1710156617</v>
      </c>
      <c r="C3146" t="s">
        <v>351</v>
      </c>
      <c r="D3146">
        <v>2020</v>
      </c>
      <c r="E3146">
        <v>6</v>
      </c>
      <c r="F3146">
        <v>6</v>
      </c>
      <c r="G3146">
        <v>6</v>
      </c>
      <c r="H3146">
        <v>8650</v>
      </c>
      <c r="I3146" t="str">
        <f>INDEX(T_NPI_REF[Classification],MATCH(T_PROF[[#This Row],[npi_prof_class_Cd]],T_NPI_REF[Code],0))</f>
        <v>Obstetrics &amp; Gynecology</v>
      </c>
      <c r="J3146">
        <f>INDEX(T_NPI_REF[Specialization],MATCH(T_PROF[[#This Row],[npi_prof_class_Cd]],T_NPI_REF[Code],0))</f>
        <v>0</v>
      </c>
    </row>
    <row r="3147" spans="1:10" x14ac:dyDescent="0.35">
      <c r="A3147">
        <v>1</v>
      </c>
      <c r="B3147">
        <v>1972604460</v>
      </c>
      <c r="C3147" t="s">
        <v>353</v>
      </c>
      <c r="D3147">
        <v>2020</v>
      </c>
      <c r="E3147">
        <v>18</v>
      </c>
      <c r="F3147">
        <v>18</v>
      </c>
      <c r="G3147">
        <v>18</v>
      </c>
      <c r="H3147">
        <v>36218.43</v>
      </c>
      <c r="I3147" t="str">
        <f>INDEX(T_NPI_REF[Classification],MATCH(T_PROF[[#This Row],[npi_prof_class_Cd]],T_NPI_REF[Code],0))</f>
        <v>General Acute Care Hospital</v>
      </c>
      <c r="J3147">
        <f>INDEX(T_NPI_REF[Specialization],MATCH(T_PROF[[#This Row],[npi_prof_class_Cd]],T_NPI_REF[Code],0))</f>
        <v>0</v>
      </c>
    </row>
    <row r="3148" spans="1:10" x14ac:dyDescent="0.35">
      <c r="A3148">
        <v>1</v>
      </c>
      <c r="B3148">
        <v>1386743052</v>
      </c>
      <c r="C3148" t="s">
        <v>351</v>
      </c>
      <c r="D3148">
        <v>2020</v>
      </c>
      <c r="E3148">
        <v>11</v>
      </c>
      <c r="F3148">
        <v>11</v>
      </c>
      <c r="G3148">
        <v>11</v>
      </c>
      <c r="H3148">
        <v>18928.25</v>
      </c>
      <c r="I3148" t="str">
        <f>INDEX(T_NPI_REF[Classification],MATCH(T_PROF[[#This Row],[npi_prof_class_Cd]],T_NPI_REF[Code],0))</f>
        <v>Obstetrics &amp; Gynecology</v>
      </c>
      <c r="J3148">
        <f>INDEX(T_NPI_REF[Specialization],MATCH(T_PROF[[#This Row],[npi_prof_class_Cd]],T_NPI_REF[Code],0))</f>
        <v>0</v>
      </c>
    </row>
    <row r="3149" spans="1:10" x14ac:dyDescent="0.35">
      <c r="A3149">
        <v>1</v>
      </c>
      <c r="B3149">
        <v>1356688220</v>
      </c>
      <c r="C3149" t="s">
        <v>352</v>
      </c>
      <c r="D3149">
        <v>2019</v>
      </c>
      <c r="E3149">
        <v>20</v>
      </c>
      <c r="F3149">
        <v>20</v>
      </c>
      <c r="G3149">
        <v>20</v>
      </c>
      <c r="H3149">
        <v>38460.58</v>
      </c>
      <c r="I3149" t="str">
        <f>INDEX(T_NPI_REF[Classification],MATCH(T_PROF[[#This Row],[npi_prof_class_Cd]],T_NPI_REF[Code],0))</f>
        <v>Specialist</v>
      </c>
      <c r="J3149">
        <f>INDEX(T_NPI_REF[Specialization],MATCH(T_PROF[[#This Row],[npi_prof_class_Cd]],T_NPI_REF[Code],0))</f>
        <v>0</v>
      </c>
    </row>
    <row r="3150" spans="1:10" x14ac:dyDescent="0.35">
      <c r="A3150">
        <v>0</v>
      </c>
      <c r="B3150">
        <v>1447255088</v>
      </c>
      <c r="C3150" t="s">
        <v>356</v>
      </c>
      <c r="D3150">
        <v>2019</v>
      </c>
      <c r="E3150">
        <v>1</v>
      </c>
      <c r="F3150">
        <v>1</v>
      </c>
      <c r="G3150">
        <v>1</v>
      </c>
      <c r="H3150">
        <v>1720.75</v>
      </c>
      <c r="I3150" t="str">
        <f>INDEX(T_NPI_REF[Classification],MATCH(T_PROF[[#This Row],[npi_prof_class_Cd]],T_NPI_REF[Code],0))</f>
        <v>Obstetrics &amp; Gynecology</v>
      </c>
      <c r="J3150" t="str">
        <f>INDEX(T_NPI_REF[Specialization],MATCH(T_PROF[[#This Row],[npi_prof_class_Cd]],T_NPI_REF[Code],0))</f>
        <v>Maternal &amp; Fetal Medicine</v>
      </c>
    </row>
    <row r="3151" spans="1:10" x14ac:dyDescent="0.35">
      <c r="A3151">
        <v>1</v>
      </c>
      <c r="B3151">
        <v>1154560381</v>
      </c>
      <c r="C3151" t="s">
        <v>351</v>
      </c>
      <c r="D3151">
        <v>2020</v>
      </c>
      <c r="E3151">
        <v>3</v>
      </c>
      <c r="F3151">
        <v>3</v>
      </c>
      <c r="G3151">
        <v>3</v>
      </c>
      <c r="H3151">
        <v>5550</v>
      </c>
      <c r="I3151" t="str">
        <f>INDEX(T_NPI_REF[Classification],MATCH(T_PROF[[#This Row],[npi_prof_class_Cd]],T_NPI_REF[Code],0))</f>
        <v>Obstetrics &amp; Gynecology</v>
      </c>
      <c r="J3151">
        <f>INDEX(T_NPI_REF[Specialization],MATCH(T_PROF[[#This Row],[npi_prof_class_Cd]],T_NPI_REF[Code],0))</f>
        <v>0</v>
      </c>
    </row>
    <row r="3152" spans="1:10" x14ac:dyDescent="0.35">
      <c r="A3152">
        <v>1</v>
      </c>
      <c r="B3152">
        <v>1770739559</v>
      </c>
      <c r="C3152" t="s">
        <v>351</v>
      </c>
      <c r="D3152">
        <v>2021</v>
      </c>
      <c r="E3152">
        <v>10</v>
      </c>
      <c r="F3152">
        <v>10</v>
      </c>
      <c r="G3152">
        <v>10</v>
      </c>
      <c r="H3152">
        <v>35000</v>
      </c>
      <c r="I3152" t="str">
        <f>INDEX(T_NPI_REF[Classification],MATCH(T_PROF[[#This Row],[npi_prof_class_Cd]],T_NPI_REF[Code],0))</f>
        <v>Obstetrics &amp; Gynecology</v>
      </c>
      <c r="J3152">
        <f>INDEX(T_NPI_REF[Specialization],MATCH(T_PROF[[#This Row],[npi_prof_class_Cd]],T_NPI_REF[Code],0))</f>
        <v>0</v>
      </c>
    </row>
    <row r="3153" spans="1:10" x14ac:dyDescent="0.35">
      <c r="A3153">
        <v>0</v>
      </c>
      <c r="B3153">
        <v>1942265392</v>
      </c>
      <c r="C3153" t="s">
        <v>351</v>
      </c>
      <c r="D3153">
        <v>2021</v>
      </c>
      <c r="E3153">
        <v>1</v>
      </c>
      <c r="F3153">
        <v>1</v>
      </c>
      <c r="G3153">
        <v>1</v>
      </c>
      <c r="H3153">
        <v>1720.75</v>
      </c>
      <c r="I3153" t="str">
        <f>INDEX(T_NPI_REF[Classification],MATCH(T_PROF[[#This Row],[npi_prof_class_Cd]],T_NPI_REF[Code],0))</f>
        <v>Obstetrics &amp; Gynecology</v>
      </c>
      <c r="J3153">
        <f>INDEX(T_NPI_REF[Specialization],MATCH(T_PROF[[#This Row],[npi_prof_class_Cd]],T_NPI_REF[Code],0))</f>
        <v>0</v>
      </c>
    </row>
    <row r="3154" spans="1:10" x14ac:dyDescent="0.35">
      <c r="A3154">
        <v>1</v>
      </c>
      <c r="B3154">
        <v>1891708095</v>
      </c>
      <c r="C3154" t="s">
        <v>351</v>
      </c>
      <c r="D3154">
        <v>2021</v>
      </c>
      <c r="E3154">
        <v>81</v>
      </c>
      <c r="F3154">
        <v>81</v>
      </c>
      <c r="G3154">
        <v>81</v>
      </c>
      <c r="H3154">
        <v>210940.73</v>
      </c>
      <c r="I3154" t="str">
        <f>INDEX(T_NPI_REF[Classification],MATCH(T_PROF[[#This Row],[npi_prof_class_Cd]],T_NPI_REF[Code],0))</f>
        <v>Obstetrics &amp; Gynecology</v>
      </c>
      <c r="J3154">
        <f>INDEX(T_NPI_REF[Specialization],MATCH(T_PROF[[#This Row],[npi_prof_class_Cd]],T_NPI_REF[Code],0))</f>
        <v>0</v>
      </c>
    </row>
    <row r="3155" spans="1:10" x14ac:dyDescent="0.35">
      <c r="A3155">
        <v>1</v>
      </c>
      <c r="B3155">
        <v>1467600247</v>
      </c>
      <c r="C3155" t="s">
        <v>351</v>
      </c>
      <c r="D3155">
        <v>2020</v>
      </c>
      <c r="E3155">
        <v>3</v>
      </c>
      <c r="F3155">
        <v>3</v>
      </c>
      <c r="G3155">
        <v>3</v>
      </c>
      <c r="H3155">
        <v>9552</v>
      </c>
      <c r="I3155" t="str">
        <f>INDEX(T_NPI_REF[Classification],MATCH(T_PROF[[#This Row],[npi_prof_class_Cd]],T_NPI_REF[Code],0))</f>
        <v>Obstetrics &amp; Gynecology</v>
      </c>
      <c r="J3155">
        <f>INDEX(T_NPI_REF[Specialization],MATCH(T_PROF[[#This Row],[npi_prof_class_Cd]],T_NPI_REF[Code],0))</f>
        <v>0</v>
      </c>
    </row>
    <row r="3156" spans="1:10" x14ac:dyDescent="0.35">
      <c r="A3156">
        <v>1</v>
      </c>
      <c r="B3156">
        <v>1598397051</v>
      </c>
      <c r="C3156" t="s">
        <v>367</v>
      </c>
      <c r="D3156">
        <v>2020</v>
      </c>
      <c r="E3156">
        <v>6</v>
      </c>
      <c r="F3156">
        <v>6</v>
      </c>
      <c r="G3156">
        <v>6</v>
      </c>
      <c r="H3156">
        <v>12842.16</v>
      </c>
      <c r="I3156" t="str">
        <f>INDEX(T_NPI_REF[Classification],MATCH(T_PROF[[#This Row],[npi_prof_class_Cd]],T_NPI_REF[Code],0))</f>
        <v>Midwife</v>
      </c>
      <c r="J3156">
        <f>INDEX(T_NPI_REF[Specialization],MATCH(T_PROF[[#This Row],[npi_prof_class_Cd]],T_NPI_REF[Code],0))</f>
        <v>0</v>
      </c>
    </row>
    <row r="3157" spans="1:10" x14ac:dyDescent="0.35">
      <c r="A3157">
        <v>0</v>
      </c>
      <c r="B3157">
        <v>1467553347</v>
      </c>
      <c r="C3157" t="s">
        <v>357</v>
      </c>
      <c r="D3157">
        <v>2019</v>
      </c>
      <c r="E3157">
        <v>1</v>
      </c>
      <c r="F3157">
        <v>1</v>
      </c>
      <c r="G3157">
        <v>1</v>
      </c>
      <c r="H3157">
        <v>1462.64</v>
      </c>
      <c r="I3157" t="str">
        <f>INDEX(T_NPI_REF[Classification],MATCH(T_PROF[[#This Row],[npi_prof_class_Cd]],T_NPI_REF[Code],0))</f>
        <v>Advanced Practice Midwife</v>
      </c>
      <c r="J3157">
        <f>INDEX(T_NPI_REF[Specialization],MATCH(T_PROF[[#This Row],[npi_prof_class_Cd]],T_NPI_REF[Code],0))</f>
        <v>0</v>
      </c>
    </row>
    <row r="3158" spans="1:10" x14ac:dyDescent="0.35">
      <c r="A3158">
        <v>1</v>
      </c>
      <c r="B3158">
        <v>1821080664</v>
      </c>
      <c r="C3158" t="s">
        <v>351</v>
      </c>
      <c r="D3158">
        <v>2020</v>
      </c>
      <c r="E3158">
        <v>8</v>
      </c>
      <c r="F3158">
        <v>8</v>
      </c>
      <c r="G3158">
        <v>8</v>
      </c>
      <c r="H3158">
        <v>15625.84</v>
      </c>
      <c r="I3158" t="str">
        <f>INDEX(T_NPI_REF[Classification],MATCH(T_PROF[[#This Row],[npi_prof_class_Cd]],T_NPI_REF[Code],0))</f>
        <v>Obstetrics &amp; Gynecology</v>
      </c>
      <c r="J3158">
        <f>INDEX(T_NPI_REF[Specialization],MATCH(T_PROF[[#This Row],[npi_prof_class_Cd]],T_NPI_REF[Code],0))</f>
        <v>0</v>
      </c>
    </row>
    <row r="3159" spans="1:10" x14ac:dyDescent="0.35">
      <c r="A3159">
        <v>1</v>
      </c>
      <c r="B3159">
        <v>1821080664</v>
      </c>
      <c r="C3159" t="s">
        <v>351</v>
      </c>
      <c r="D3159">
        <v>2019</v>
      </c>
      <c r="E3159">
        <v>12</v>
      </c>
      <c r="F3159">
        <v>12</v>
      </c>
      <c r="G3159">
        <v>12</v>
      </c>
      <c r="H3159">
        <v>23354.02</v>
      </c>
      <c r="I3159" t="str">
        <f>INDEX(T_NPI_REF[Classification],MATCH(T_PROF[[#This Row],[npi_prof_class_Cd]],T_NPI_REF[Code],0))</f>
        <v>Obstetrics &amp; Gynecology</v>
      </c>
      <c r="J3159">
        <f>INDEX(T_NPI_REF[Specialization],MATCH(T_PROF[[#This Row],[npi_prof_class_Cd]],T_NPI_REF[Code],0))</f>
        <v>0</v>
      </c>
    </row>
    <row r="3160" spans="1:10" x14ac:dyDescent="0.35">
      <c r="A3160">
        <v>1</v>
      </c>
      <c r="B3160">
        <v>1699894543</v>
      </c>
      <c r="C3160" t="s">
        <v>357</v>
      </c>
      <c r="D3160">
        <v>2021</v>
      </c>
      <c r="E3160">
        <v>2</v>
      </c>
      <c r="F3160">
        <v>2</v>
      </c>
      <c r="G3160">
        <v>1</v>
      </c>
      <c r="H3160">
        <v>5862.64</v>
      </c>
      <c r="I3160" t="str">
        <f>INDEX(T_NPI_REF[Classification],MATCH(T_PROF[[#This Row],[npi_prof_class_Cd]],T_NPI_REF[Code],0))</f>
        <v>Advanced Practice Midwife</v>
      </c>
      <c r="J3160">
        <f>INDEX(T_NPI_REF[Specialization],MATCH(T_PROF[[#This Row],[npi_prof_class_Cd]],T_NPI_REF[Code],0))</f>
        <v>0</v>
      </c>
    </row>
    <row r="3161" spans="1:10" x14ac:dyDescent="0.35">
      <c r="A3161">
        <v>1</v>
      </c>
      <c r="B3161">
        <v>1689669541</v>
      </c>
      <c r="C3161" t="s">
        <v>355</v>
      </c>
      <c r="D3161">
        <v>2021</v>
      </c>
      <c r="E3161">
        <v>63</v>
      </c>
      <c r="F3161">
        <v>63</v>
      </c>
      <c r="G3161">
        <v>61</v>
      </c>
      <c r="H3161">
        <v>130663.88</v>
      </c>
      <c r="I3161" t="str">
        <f>INDEX(T_NPI_REF[Classification],MATCH(T_PROF[[#This Row],[npi_prof_class_Cd]],T_NPI_REF[Code],0))</f>
        <v>Clinic/Center</v>
      </c>
      <c r="J3161" t="str">
        <f>INDEX(T_NPI_REF[Specialization],MATCH(T_PROF[[#This Row],[npi_prof_class_Cd]],T_NPI_REF[Code],0))</f>
        <v>Multi-Specialty</v>
      </c>
    </row>
    <row r="3162" spans="1:10" x14ac:dyDescent="0.35">
      <c r="A3162">
        <v>1</v>
      </c>
      <c r="B3162">
        <v>1740220698</v>
      </c>
      <c r="C3162" t="s">
        <v>361</v>
      </c>
      <c r="D3162">
        <v>2019</v>
      </c>
      <c r="E3162">
        <v>63</v>
      </c>
      <c r="F3162">
        <v>63</v>
      </c>
      <c r="G3162">
        <v>62</v>
      </c>
      <c r="H3162">
        <v>114369.71</v>
      </c>
      <c r="I3162" t="str">
        <f>INDEX(T_NPI_REF[Classification],MATCH(T_PROF[[#This Row],[npi_prof_class_Cd]],T_NPI_REF[Code],0))</f>
        <v>Family Medicine</v>
      </c>
      <c r="J3162">
        <f>INDEX(T_NPI_REF[Specialization],MATCH(T_PROF[[#This Row],[npi_prof_class_Cd]],T_NPI_REF[Code],0))</f>
        <v>0</v>
      </c>
    </row>
    <row r="3163" spans="1:10" x14ac:dyDescent="0.35">
      <c r="A3163">
        <v>1</v>
      </c>
      <c r="B3163">
        <v>1013561240</v>
      </c>
      <c r="C3163" t="s">
        <v>367</v>
      </c>
      <c r="D3163">
        <v>2021</v>
      </c>
      <c r="E3163">
        <v>1</v>
      </c>
      <c r="F3163">
        <v>1</v>
      </c>
      <c r="G3163">
        <v>1</v>
      </c>
      <c r="H3163">
        <v>2009.72</v>
      </c>
      <c r="I3163" t="str">
        <f>INDEX(T_NPI_REF[Classification],MATCH(T_PROF[[#This Row],[npi_prof_class_Cd]],T_NPI_REF[Code],0))</f>
        <v>Midwife</v>
      </c>
      <c r="J3163">
        <f>INDEX(T_NPI_REF[Specialization],MATCH(T_PROF[[#This Row],[npi_prof_class_Cd]],T_NPI_REF[Code],0))</f>
        <v>0</v>
      </c>
    </row>
    <row r="3164" spans="1:10" x14ac:dyDescent="0.35">
      <c r="A3164">
        <v>1</v>
      </c>
      <c r="B3164">
        <v>1881915197</v>
      </c>
      <c r="C3164" t="s">
        <v>351</v>
      </c>
      <c r="D3164">
        <v>2020</v>
      </c>
      <c r="E3164">
        <v>6</v>
      </c>
      <c r="F3164">
        <v>6</v>
      </c>
      <c r="G3164">
        <v>6</v>
      </c>
      <c r="H3164">
        <v>18952</v>
      </c>
      <c r="I3164" t="str">
        <f>INDEX(T_NPI_REF[Classification],MATCH(T_PROF[[#This Row],[npi_prof_class_Cd]],T_NPI_REF[Code],0))</f>
        <v>Obstetrics &amp; Gynecology</v>
      </c>
      <c r="J3164">
        <f>INDEX(T_NPI_REF[Specialization],MATCH(T_PROF[[#This Row],[npi_prof_class_Cd]],T_NPI_REF[Code],0))</f>
        <v>0</v>
      </c>
    </row>
    <row r="3165" spans="1:10" x14ac:dyDescent="0.35">
      <c r="A3165">
        <v>1</v>
      </c>
      <c r="B3165">
        <v>1699845891</v>
      </c>
      <c r="C3165" t="s">
        <v>351</v>
      </c>
      <c r="D3165">
        <v>2019</v>
      </c>
      <c r="E3165">
        <v>1</v>
      </c>
      <c r="F3165">
        <v>1</v>
      </c>
      <c r="G3165">
        <v>1</v>
      </c>
      <c r="H3165">
        <v>2695.16</v>
      </c>
      <c r="I3165" t="str">
        <f>INDEX(T_NPI_REF[Classification],MATCH(T_PROF[[#This Row],[npi_prof_class_Cd]],T_NPI_REF[Code],0))</f>
        <v>Obstetrics &amp; Gynecology</v>
      </c>
      <c r="J3165">
        <f>INDEX(T_NPI_REF[Specialization],MATCH(T_PROF[[#This Row],[npi_prof_class_Cd]],T_NPI_REF[Code],0))</f>
        <v>0</v>
      </c>
    </row>
    <row r="3166" spans="1:10" x14ac:dyDescent="0.35">
      <c r="A3166">
        <v>1</v>
      </c>
      <c r="B3166">
        <v>1245570191</v>
      </c>
      <c r="C3166" t="s">
        <v>351</v>
      </c>
      <c r="D3166">
        <v>2020</v>
      </c>
      <c r="E3166">
        <v>1</v>
      </c>
      <c r="F3166">
        <v>1</v>
      </c>
      <c r="G3166">
        <v>1</v>
      </c>
      <c r="H3166">
        <v>2401.0300000000002</v>
      </c>
      <c r="I3166" t="str">
        <f>INDEX(T_NPI_REF[Classification],MATCH(T_PROF[[#This Row],[npi_prof_class_Cd]],T_NPI_REF[Code],0))</f>
        <v>Obstetrics &amp; Gynecology</v>
      </c>
      <c r="J3166">
        <f>INDEX(T_NPI_REF[Specialization],MATCH(T_PROF[[#This Row],[npi_prof_class_Cd]],T_NPI_REF[Code],0))</f>
        <v>0</v>
      </c>
    </row>
    <row r="3167" spans="1:10" x14ac:dyDescent="0.35">
      <c r="A3167">
        <v>1</v>
      </c>
      <c r="B3167">
        <v>1063480218</v>
      </c>
      <c r="C3167" t="s">
        <v>363</v>
      </c>
      <c r="D3167">
        <v>2021</v>
      </c>
      <c r="E3167">
        <v>809</v>
      </c>
      <c r="F3167">
        <v>809</v>
      </c>
      <c r="G3167">
        <v>809</v>
      </c>
      <c r="H3167">
        <v>2807735.86</v>
      </c>
      <c r="I3167" t="str">
        <f>INDEX(T_NPI_REF[Classification],MATCH(T_PROF[[#This Row],[npi_prof_class_Cd]],T_NPI_REF[Code],0))</f>
        <v>Clinic/Center</v>
      </c>
      <c r="J3167" t="str">
        <f>INDEX(T_NPI_REF[Specialization],MATCH(T_PROF[[#This Row],[npi_prof_class_Cd]],T_NPI_REF[Code],0))</f>
        <v>Federally Qualified Health Center (FQHC)</v>
      </c>
    </row>
    <row r="3168" spans="1:10" x14ac:dyDescent="0.35">
      <c r="A3168">
        <v>1</v>
      </c>
      <c r="B3168">
        <v>1154560381</v>
      </c>
      <c r="C3168" t="s">
        <v>351</v>
      </c>
      <c r="D3168">
        <v>2019</v>
      </c>
      <c r="E3168">
        <v>3</v>
      </c>
      <c r="F3168">
        <v>3</v>
      </c>
      <c r="G3168">
        <v>3</v>
      </c>
      <c r="H3168">
        <v>5550</v>
      </c>
      <c r="I3168" t="str">
        <f>INDEX(T_NPI_REF[Classification],MATCH(T_PROF[[#This Row],[npi_prof_class_Cd]],T_NPI_REF[Code],0))</f>
        <v>Obstetrics &amp; Gynecology</v>
      </c>
      <c r="J3168">
        <f>INDEX(T_NPI_REF[Specialization],MATCH(T_PROF[[#This Row],[npi_prof_class_Cd]],T_NPI_REF[Code],0))</f>
        <v>0</v>
      </c>
    </row>
    <row r="3169" spans="1:10" x14ac:dyDescent="0.35">
      <c r="A3169">
        <v>1</v>
      </c>
      <c r="B3169">
        <v>1942258702</v>
      </c>
      <c r="C3169" t="s">
        <v>351</v>
      </c>
      <c r="D3169">
        <v>2020</v>
      </c>
      <c r="E3169">
        <v>72</v>
      </c>
      <c r="F3169">
        <v>72</v>
      </c>
      <c r="G3169">
        <v>70</v>
      </c>
      <c r="H3169">
        <v>134796.74</v>
      </c>
      <c r="I3169" t="str">
        <f>INDEX(T_NPI_REF[Classification],MATCH(T_PROF[[#This Row],[npi_prof_class_Cd]],T_NPI_REF[Code],0))</f>
        <v>Obstetrics &amp; Gynecology</v>
      </c>
      <c r="J3169">
        <f>INDEX(T_NPI_REF[Specialization],MATCH(T_PROF[[#This Row],[npi_prof_class_Cd]],T_NPI_REF[Code],0))</f>
        <v>0</v>
      </c>
    </row>
    <row r="3170" spans="1:10" x14ac:dyDescent="0.35">
      <c r="A3170">
        <v>1</v>
      </c>
      <c r="B3170">
        <v>1891019964</v>
      </c>
      <c r="C3170" t="s">
        <v>357</v>
      </c>
      <c r="D3170">
        <v>2020</v>
      </c>
      <c r="E3170">
        <v>6</v>
      </c>
      <c r="F3170">
        <v>6</v>
      </c>
      <c r="G3170">
        <v>6</v>
      </c>
      <c r="H3170">
        <v>10298.69</v>
      </c>
      <c r="I3170" t="str">
        <f>INDEX(T_NPI_REF[Classification],MATCH(T_PROF[[#This Row],[npi_prof_class_Cd]],T_NPI_REF[Code],0))</f>
        <v>Advanced Practice Midwife</v>
      </c>
      <c r="J3170">
        <f>INDEX(T_NPI_REF[Specialization],MATCH(T_PROF[[#This Row],[npi_prof_class_Cd]],T_NPI_REF[Code],0))</f>
        <v>0</v>
      </c>
    </row>
    <row r="3171" spans="1:10" x14ac:dyDescent="0.35">
      <c r="A3171">
        <v>0</v>
      </c>
      <c r="B3171">
        <v>1780751909</v>
      </c>
      <c r="C3171" t="s">
        <v>351</v>
      </c>
      <c r="D3171">
        <v>2021</v>
      </c>
      <c r="E3171">
        <v>5</v>
      </c>
      <c r="F3171">
        <v>5</v>
      </c>
      <c r="G3171">
        <v>5</v>
      </c>
      <c r="H3171">
        <v>1720.75</v>
      </c>
      <c r="I3171" t="str">
        <f>INDEX(T_NPI_REF[Classification],MATCH(T_PROF[[#This Row],[npi_prof_class_Cd]],T_NPI_REF[Code],0))</f>
        <v>Obstetrics &amp; Gynecology</v>
      </c>
      <c r="J3171">
        <f>INDEX(T_NPI_REF[Specialization],MATCH(T_PROF[[#This Row],[npi_prof_class_Cd]],T_NPI_REF[Code],0))</f>
        <v>0</v>
      </c>
    </row>
    <row r="3172" spans="1:10" x14ac:dyDescent="0.35">
      <c r="A3172">
        <v>1</v>
      </c>
      <c r="B3172">
        <v>1376553206</v>
      </c>
      <c r="C3172" t="s">
        <v>351</v>
      </c>
      <c r="D3172">
        <v>2019</v>
      </c>
      <c r="E3172">
        <v>9</v>
      </c>
      <c r="F3172">
        <v>9</v>
      </c>
      <c r="G3172">
        <v>9</v>
      </c>
      <c r="H3172">
        <v>21013.83</v>
      </c>
      <c r="I3172" t="str">
        <f>INDEX(T_NPI_REF[Classification],MATCH(T_PROF[[#This Row],[npi_prof_class_Cd]],T_NPI_REF[Code],0))</f>
        <v>Obstetrics &amp; Gynecology</v>
      </c>
      <c r="J3172">
        <f>INDEX(T_NPI_REF[Specialization],MATCH(T_PROF[[#This Row],[npi_prof_class_Cd]],T_NPI_REF[Code],0))</f>
        <v>0</v>
      </c>
    </row>
    <row r="3173" spans="1:10" x14ac:dyDescent="0.35">
      <c r="A3173">
        <v>1</v>
      </c>
      <c r="B3173">
        <v>1265888242</v>
      </c>
      <c r="C3173" t="s">
        <v>351</v>
      </c>
      <c r="D3173">
        <v>2020</v>
      </c>
      <c r="E3173">
        <v>1</v>
      </c>
      <c r="F3173">
        <v>1</v>
      </c>
      <c r="G3173">
        <v>1</v>
      </c>
      <c r="H3173">
        <v>3447.5</v>
      </c>
      <c r="I3173" t="str">
        <f>INDEX(T_NPI_REF[Classification],MATCH(T_PROF[[#This Row],[npi_prof_class_Cd]],T_NPI_REF[Code],0))</f>
        <v>Obstetrics &amp; Gynecology</v>
      </c>
      <c r="J3173">
        <f>INDEX(T_NPI_REF[Specialization],MATCH(T_PROF[[#This Row],[npi_prof_class_Cd]],T_NPI_REF[Code],0))</f>
        <v>0</v>
      </c>
    </row>
    <row r="3174" spans="1:10" x14ac:dyDescent="0.35">
      <c r="A3174">
        <v>0</v>
      </c>
      <c r="B3174">
        <v>1780757294</v>
      </c>
      <c r="C3174" t="s">
        <v>351</v>
      </c>
      <c r="D3174">
        <v>2021</v>
      </c>
      <c r="E3174">
        <v>1</v>
      </c>
      <c r="F3174">
        <v>1</v>
      </c>
      <c r="G3174">
        <v>1</v>
      </c>
      <c r="H3174">
        <v>0</v>
      </c>
      <c r="I3174" t="str">
        <f>INDEX(T_NPI_REF[Classification],MATCH(T_PROF[[#This Row],[npi_prof_class_Cd]],T_NPI_REF[Code],0))</f>
        <v>Obstetrics &amp; Gynecology</v>
      </c>
      <c r="J3174">
        <f>INDEX(T_NPI_REF[Specialization],MATCH(T_PROF[[#This Row],[npi_prof_class_Cd]],T_NPI_REF[Code],0))</f>
        <v>0</v>
      </c>
    </row>
    <row r="3175" spans="1:10" x14ac:dyDescent="0.35">
      <c r="A3175">
        <v>1</v>
      </c>
      <c r="B3175">
        <v>1295729408</v>
      </c>
      <c r="C3175" t="s">
        <v>361</v>
      </c>
      <c r="D3175">
        <v>2020</v>
      </c>
      <c r="E3175">
        <v>1</v>
      </c>
      <c r="F3175">
        <v>1</v>
      </c>
      <c r="G3175">
        <v>1</v>
      </c>
      <c r="H3175">
        <v>2500</v>
      </c>
      <c r="I3175" t="str">
        <f>INDEX(T_NPI_REF[Classification],MATCH(T_PROF[[#This Row],[npi_prof_class_Cd]],T_NPI_REF[Code],0))</f>
        <v>Family Medicine</v>
      </c>
      <c r="J3175">
        <f>INDEX(T_NPI_REF[Specialization],MATCH(T_PROF[[#This Row],[npi_prof_class_Cd]],T_NPI_REF[Code],0))</f>
        <v>0</v>
      </c>
    </row>
    <row r="3176" spans="1:10" x14ac:dyDescent="0.35">
      <c r="A3176">
        <v>1</v>
      </c>
      <c r="B3176">
        <v>1154548360</v>
      </c>
      <c r="C3176" t="s">
        <v>399</v>
      </c>
      <c r="D3176">
        <v>2019</v>
      </c>
      <c r="E3176">
        <v>2</v>
      </c>
      <c r="F3176">
        <v>2</v>
      </c>
      <c r="G3176">
        <v>2</v>
      </c>
      <c r="H3176">
        <v>13900</v>
      </c>
      <c r="I3176" t="str">
        <f>INDEX(T_NPI_REF[Classification],MATCH(T_PROF[[#This Row],[npi_prof_class_Cd]],T_NPI_REF[Code],0))</f>
        <v>Nurse Practitioner</v>
      </c>
      <c r="J3176" t="str">
        <f>INDEX(T_NPI_REF[Specialization],MATCH(T_PROF[[#This Row],[npi_prof_class_Cd]],T_NPI_REF[Code],0))</f>
        <v>Obstetrics &amp; Gynecology</v>
      </c>
    </row>
    <row r="3177" spans="1:10" x14ac:dyDescent="0.35">
      <c r="A3177">
        <v>1</v>
      </c>
      <c r="B3177">
        <v>1487957692</v>
      </c>
      <c r="C3177" t="s">
        <v>362</v>
      </c>
      <c r="D3177">
        <v>2019</v>
      </c>
      <c r="E3177">
        <v>6</v>
      </c>
      <c r="F3177">
        <v>6</v>
      </c>
      <c r="G3177">
        <v>6</v>
      </c>
      <c r="H3177">
        <v>10441.44</v>
      </c>
      <c r="I3177" t="str">
        <f>INDEX(T_NPI_REF[Classification],MATCH(T_PROF[[#This Row],[npi_prof_class_Cd]],T_NPI_REF[Code],0))</f>
        <v>General Practice</v>
      </c>
      <c r="J3177">
        <f>INDEX(T_NPI_REF[Specialization],MATCH(T_PROF[[#This Row],[npi_prof_class_Cd]],T_NPI_REF[Code],0))</f>
        <v>0</v>
      </c>
    </row>
    <row r="3178" spans="1:10" x14ac:dyDescent="0.35">
      <c r="A3178">
        <v>1</v>
      </c>
      <c r="B3178">
        <v>1922485697</v>
      </c>
      <c r="C3178" t="s">
        <v>351</v>
      </c>
      <c r="D3178">
        <v>2021</v>
      </c>
      <c r="E3178">
        <v>2</v>
      </c>
      <c r="F3178">
        <v>2</v>
      </c>
      <c r="G3178">
        <v>2</v>
      </c>
      <c r="H3178">
        <v>3389.88</v>
      </c>
      <c r="I3178" t="str">
        <f>INDEX(T_NPI_REF[Classification],MATCH(T_PROF[[#This Row],[npi_prof_class_Cd]],T_NPI_REF[Code],0))</f>
        <v>Obstetrics &amp; Gynecology</v>
      </c>
      <c r="J3178">
        <f>INDEX(T_NPI_REF[Specialization],MATCH(T_PROF[[#This Row],[npi_prof_class_Cd]],T_NPI_REF[Code],0))</f>
        <v>0</v>
      </c>
    </row>
    <row r="3179" spans="1:10" x14ac:dyDescent="0.35">
      <c r="A3179">
        <v>1</v>
      </c>
      <c r="B3179">
        <v>1891753083</v>
      </c>
      <c r="C3179" t="s">
        <v>358</v>
      </c>
      <c r="D3179">
        <v>2020</v>
      </c>
      <c r="E3179">
        <v>3</v>
      </c>
      <c r="F3179">
        <v>3</v>
      </c>
      <c r="G3179">
        <v>3</v>
      </c>
      <c r="H3179">
        <v>7360.08</v>
      </c>
      <c r="I3179" t="str">
        <f>INDEX(T_NPI_REF[Classification],MATCH(T_PROF[[#This Row],[npi_prof_class_Cd]],T_NPI_REF[Code],0))</f>
        <v>Obstetrics &amp; Gynecology</v>
      </c>
      <c r="J3179" t="str">
        <f>INDEX(T_NPI_REF[Specialization],MATCH(T_PROF[[#This Row],[npi_prof_class_Cd]],T_NPI_REF[Code],0))</f>
        <v>Gynecology</v>
      </c>
    </row>
    <row r="3180" spans="1:10" x14ac:dyDescent="0.35">
      <c r="A3180">
        <v>0</v>
      </c>
      <c r="B3180">
        <v>1366446155</v>
      </c>
      <c r="C3180" t="s">
        <v>351</v>
      </c>
      <c r="D3180">
        <v>2019</v>
      </c>
      <c r="E3180">
        <v>1</v>
      </c>
      <c r="F3180">
        <v>1</v>
      </c>
      <c r="G3180">
        <v>1</v>
      </c>
      <c r="H3180">
        <v>0</v>
      </c>
      <c r="I3180" t="str">
        <f>INDEX(T_NPI_REF[Classification],MATCH(T_PROF[[#This Row],[npi_prof_class_Cd]],T_NPI_REF[Code],0))</f>
        <v>Obstetrics &amp; Gynecology</v>
      </c>
      <c r="J3180">
        <f>INDEX(T_NPI_REF[Specialization],MATCH(T_PROF[[#This Row],[npi_prof_class_Cd]],T_NPI_REF[Code],0))</f>
        <v>0</v>
      </c>
    </row>
    <row r="3181" spans="1:10" x14ac:dyDescent="0.35">
      <c r="A3181">
        <v>1</v>
      </c>
      <c r="B3181">
        <v>1598713745</v>
      </c>
      <c r="C3181" t="s">
        <v>353</v>
      </c>
      <c r="D3181">
        <v>2021</v>
      </c>
      <c r="E3181">
        <v>152</v>
      </c>
      <c r="F3181">
        <v>152</v>
      </c>
      <c r="G3181">
        <v>152</v>
      </c>
      <c r="H3181">
        <v>296788.96000000002</v>
      </c>
      <c r="I3181" t="str">
        <f>INDEX(T_NPI_REF[Classification],MATCH(T_PROF[[#This Row],[npi_prof_class_Cd]],T_NPI_REF[Code],0))</f>
        <v>General Acute Care Hospital</v>
      </c>
      <c r="J3181">
        <f>INDEX(T_NPI_REF[Specialization],MATCH(T_PROF[[#This Row],[npi_prof_class_Cd]],T_NPI_REF[Code],0))</f>
        <v>0</v>
      </c>
    </row>
    <row r="3182" spans="1:10" x14ac:dyDescent="0.35">
      <c r="A3182">
        <v>1</v>
      </c>
      <c r="B3182">
        <v>1669615605</v>
      </c>
      <c r="C3182" t="s">
        <v>351</v>
      </c>
      <c r="D3182">
        <v>2019</v>
      </c>
      <c r="E3182">
        <v>53</v>
      </c>
      <c r="F3182">
        <v>53</v>
      </c>
      <c r="G3182">
        <v>53</v>
      </c>
      <c r="H3182">
        <v>92897.32</v>
      </c>
      <c r="I3182" t="str">
        <f>INDEX(T_NPI_REF[Classification],MATCH(T_PROF[[#This Row],[npi_prof_class_Cd]],T_NPI_REF[Code],0))</f>
        <v>Obstetrics &amp; Gynecology</v>
      </c>
      <c r="J3182">
        <f>INDEX(T_NPI_REF[Specialization],MATCH(T_PROF[[#This Row],[npi_prof_class_Cd]],T_NPI_REF[Code],0))</f>
        <v>0</v>
      </c>
    </row>
    <row r="3183" spans="1:10" x14ac:dyDescent="0.35">
      <c r="A3183">
        <v>0</v>
      </c>
      <c r="B3183">
        <v>1841362316</v>
      </c>
      <c r="C3183" t="s">
        <v>351</v>
      </c>
      <c r="D3183">
        <v>2020</v>
      </c>
      <c r="E3183">
        <v>3</v>
      </c>
      <c r="F3183">
        <v>3</v>
      </c>
      <c r="G3183">
        <v>3</v>
      </c>
      <c r="H3183">
        <v>3605.52</v>
      </c>
      <c r="I3183" t="str">
        <f>INDEX(T_NPI_REF[Classification],MATCH(T_PROF[[#This Row],[npi_prof_class_Cd]],T_NPI_REF[Code],0))</f>
        <v>Obstetrics &amp; Gynecology</v>
      </c>
      <c r="J3183">
        <f>INDEX(T_NPI_REF[Specialization],MATCH(T_PROF[[#This Row],[npi_prof_class_Cd]],T_NPI_REF[Code],0))</f>
        <v>0</v>
      </c>
    </row>
    <row r="3184" spans="1:10" x14ac:dyDescent="0.35">
      <c r="A3184">
        <v>0</v>
      </c>
      <c r="B3184">
        <v>1457507360</v>
      </c>
      <c r="C3184" t="s">
        <v>351</v>
      </c>
      <c r="D3184">
        <v>2021</v>
      </c>
      <c r="E3184">
        <v>1</v>
      </c>
      <c r="F3184">
        <v>1</v>
      </c>
      <c r="G3184">
        <v>1</v>
      </c>
      <c r="H3184">
        <v>1720.75</v>
      </c>
      <c r="I3184" t="str">
        <f>INDEX(T_NPI_REF[Classification],MATCH(T_PROF[[#This Row],[npi_prof_class_Cd]],T_NPI_REF[Code],0))</f>
        <v>Obstetrics &amp; Gynecology</v>
      </c>
      <c r="J3184">
        <f>INDEX(T_NPI_REF[Specialization],MATCH(T_PROF[[#This Row],[npi_prof_class_Cd]],T_NPI_REF[Code],0))</f>
        <v>0</v>
      </c>
    </row>
    <row r="3185" spans="1:10" x14ac:dyDescent="0.35">
      <c r="A3185">
        <v>0</v>
      </c>
      <c r="B3185">
        <v>1457507360</v>
      </c>
      <c r="C3185" t="s">
        <v>351</v>
      </c>
      <c r="D3185">
        <v>2019</v>
      </c>
      <c r="E3185">
        <v>3</v>
      </c>
      <c r="F3185">
        <v>3</v>
      </c>
      <c r="G3185">
        <v>3</v>
      </c>
      <c r="H3185">
        <v>1720.75</v>
      </c>
      <c r="I3185" t="str">
        <f>INDEX(T_NPI_REF[Classification],MATCH(T_PROF[[#This Row],[npi_prof_class_Cd]],T_NPI_REF[Code],0))</f>
        <v>Obstetrics &amp; Gynecology</v>
      </c>
      <c r="J3185">
        <f>INDEX(T_NPI_REF[Specialization],MATCH(T_PROF[[#This Row],[npi_prof_class_Cd]],T_NPI_REF[Code],0))</f>
        <v>0</v>
      </c>
    </row>
    <row r="3186" spans="1:10" x14ac:dyDescent="0.35">
      <c r="A3186">
        <v>1</v>
      </c>
      <c r="B3186">
        <v>1508855792</v>
      </c>
      <c r="C3186" t="s">
        <v>351</v>
      </c>
      <c r="D3186">
        <v>2021</v>
      </c>
      <c r="E3186">
        <v>1</v>
      </c>
      <c r="F3186">
        <v>1</v>
      </c>
      <c r="G3186">
        <v>1</v>
      </c>
      <c r="H3186">
        <v>2601.02</v>
      </c>
      <c r="I3186" t="str">
        <f>INDEX(T_NPI_REF[Classification],MATCH(T_PROF[[#This Row],[npi_prof_class_Cd]],T_NPI_REF[Code],0))</f>
        <v>Obstetrics &amp; Gynecology</v>
      </c>
      <c r="J3186">
        <f>INDEX(T_NPI_REF[Specialization],MATCH(T_PROF[[#This Row],[npi_prof_class_Cd]],T_NPI_REF[Code],0))</f>
        <v>0</v>
      </c>
    </row>
    <row r="3187" spans="1:10" x14ac:dyDescent="0.35">
      <c r="A3187">
        <v>0</v>
      </c>
      <c r="B3187">
        <v>1821097080</v>
      </c>
      <c r="C3187" t="s">
        <v>351</v>
      </c>
      <c r="D3187">
        <v>2019</v>
      </c>
      <c r="E3187">
        <v>1</v>
      </c>
      <c r="F3187">
        <v>1</v>
      </c>
      <c r="G3187">
        <v>1</v>
      </c>
      <c r="H3187">
        <v>0</v>
      </c>
      <c r="I3187" t="str">
        <f>INDEX(T_NPI_REF[Classification],MATCH(T_PROF[[#This Row],[npi_prof_class_Cd]],T_NPI_REF[Code],0))</f>
        <v>Obstetrics &amp; Gynecology</v>
      </c>
      <c r="J3187">
        <f>INDEX(T_NPI_REF[Specialization],MATCH(T_PROF[[#This Row],[npi_prof_class_Cd]],T_NPI_REF[Code],0))</f>
        <v>0</v>
      </c>
    </row>
    <row r="3188" spans="1:10" x14ac:dyDescent="0.35">
      <c r="A3188">
        <v>0</v>
      </c>
      <c r="B3188">
        <v>1790821858</v>
      </c>
      <c r="C3188" t="s">
        <v>352</v>
      </c>
      <c r="D3188">
        <v>2019</v>
      </c>
      <c r="E3188">
        <v>1</v>
      </c>
      <c r="F3188">
        <v>1</v>
      </c>
      <c r="G3188">
        <v>1</v>
      </c>
      <c r="H3188">
        <v>0</v>
      </c>
      <c r="I3188" t="str">
        <f>INDEX(T_NPI_REF[Classification],MATCH(T_PROF[[#This Row],[npi_prof_class_Cd]],T_NPI_REF[Code],0))</f>
        <v>Specialist</v>
      </c>
      <c r="J3188">
        <f>INDEX(T_NPI_REF[Specialization],MATCH(T_PROF[[#This Row],[npi_prof_class_Cd]],T_NPI_REF[Code],0))</f>
        <v>0</v>
      </c>
    </row>
    <row r="3189" spans="1:10" x14ac:dyDescent="0.35">
      <c r="A3189">
        <v>0</v>
      </c>
      <c r="B3189">
        <v>1386896025</v>
      </c>
      <c r="C3189" t="s">
        <v>351</v>
      </c>
      <c r="D3189">
        <v>2020</v>
      </c>
      <c r="E3189">
        <v>1</v>
      </c>
      <c r="F3189">
        <v>1</v>
      </c>
      <c r="G3189">
        <v>1</v>
      </c>
      <c r="H3189">
        <v>1720.75</v>
      </c>
      <c r="I3189" t="str">
        <f>INDEX(T_NPI_REF[Classification],MATCH(T_PROF[[#This Row],[npi_prof_class_Cd]],T_NPI_REF[Code],0))</f>
        <v>Obstetrics &amp; Gynecology</v>
      </c>
      <c r="J3189">
        <f>INDEX(T_NPI_REF[Specialization],MATCH(T_PROF[[#This Row],[npi_prof_class_Cd]],T_NPI_REF[Code],0))</f>
        <v>0</v>
      </c>
    </row>
    <row r="3190" spans="1:10" x14ac:dyDescent="0.35">
      <c r="A3190">
        <v>1</v>
      </c>
      <c r="B3190">
        <v>1316260375</v>
      </c>
      <c r="C3190" t="s">
        <v>351</v>
      </c>
      <c r="D3190">
        <v>2019</v>
      </c>
      <c r="E3190">
        <v>1</v>
      </c>
      <c r="F3190">
        <v>1</v>
      </c>
      <c r="G3190">
        <v>1</v>
      </c>
      <c r="H3190">
        <v>1720.75</v>
      </c>
      <c r="I3190" t="str">
        <f>INDEX(T_NPI_REF[Classification],MATCH(T_PROF[[#This Row],[npi_prof_class_Cd]],T_NPI_REF[Code],0))</f>
        <v>Obstetrics &amp; Gynecology</v>
      </c>
      <c r="J3190">
        <f>INDEX(T_NPI_REF[Specialization],MATCH(T_PROF[[#This Row],[npi_prof_class_Cd]],T_NPI_REF[Code],0))</f>
        <v>0</v>
      </c>
    </row>
    <row r="3191" spans="1:10" x14ac:dyDescent="0.35">
      <c r="A3191">
        <v>1</v>
      </c>
      <c r="B3191">
        <v>1275640609</v>
      </c>
      <c r="C3191" t="s">
        <v>366</v>
      </c>
      <c r="D3191">
        <v>2021</v>
      </c>
      <c r="E3191">
        <v>2</v>
      </c>
      <c r="F3191">
        <v>2</v>
      </c>
      <c r="G3191">
        <v>2</v>
      </c>
      <c r="H3191">
        <v>3508.95</v>
      </c>
      <c r="I3191" t="str">
        <f>INDEX(T_NPI_REF[Classification],MATCH(T_PROF[[#This Row],[npi_prof_class_Cd]],T_NPI_REF[Code],0))</f>
        <v>Internal Medicine</v>
      </c>
      <c r="J3191">
        <f>INDEX(T_NPI_REF[Specialization],MATCH(T_PROF[[#This Row],[npi_prof_class_Cd]],T_NPI_REF[Code],0))</f>
        <v>0</v>
      </c>
    </row>
    <row r="3192" spans="1:10" x14ac:dyDescent="0.35">
      <c r="A3192">
        <v>1</v>
      </c>
      <c r="B3192">
        <v>1285826438</v>
      </c>
      <c r="C3192" t="s">
        <v>366</v>
      </c>
      <c r="D3192">
        <v>2020</v>
      </c>
      <c r="E3192">
        <v>885</v>
      </c>
      <c r="F3192">
        <v>885</v>
      </c>
      <c r="G3192">
        <v>881</v>
      </c>
      <c r="H3192">
        <v>2219729.2799999998</v>
      </c>
      <c r="I3192" t="str">
        <f>INDEX(T_NPI_REF[Classification],MATCH(T_PROF[[#This Row],[npi_prof_class_Cd]],T_NPI_REF[Code],0))</f>
        <v>Internal Medicine</v>
      </c>
      <c r="J3192">
        <f>INDEX(T_NPI_REF[Specialization],MATCH(T_PROF[[#This Row],[npi_prof_class_Cd]],T_NPI_REF[Code],0))</f>
        <v>0</v>
      </c>
    </row>
    <row r="3193" spans="1:10" x14ac:dyDescent="0.35">
      <c r="A3193">
        <v>0</v>
      </c>
      <c r="B3193">
        <v>1003219312</v>
      </c>
      <c r="C3193" t="s">
        <v>357</v>
      </c>
      <c r="D3193">
        <v>2019</v>
      </c>
      <c r="E3193">
        <v>1</v>
      </c>
      <c r="F3193">
        <v>1</v>
      </c>
      <c r="G3193">
        <v>1</v>
      </c>
      <c r="H3193">
        <v>1462.64</v>
      </c>
      <c r="I3193" t="str">
        <f>INDEX(T_NPI_REF[Classification],MATCH(T_PROF[[#This Row],[npi_prof_class_Cd]],T_NPI_REF[Code],0))</f>
        <v>Advanced Practice Midwife</v>
      </c>
      <c r="J3193">
        <f>INDEX(T_NPI_REF[Specialization],MATCH(T_PROF[[#This Row],[npi_prof_class_Cd]],T_NPI_REF[Code],0))</f>
        <v>0</v>
      </c>
    </row>
    <row r="3194" spans="1:10" x14ac:dyDescent="0.35">
      <c r="A3194">
        <v>0</v>
      </c>
      <c r="B3194">
        <v>1770745168</v>
      </c>
      <c r="C3194" t="s">
        <v>351</v>
      </c>
      <c r="D3194">
        <v>2020</v>
      </c>
      <c r="E3194">
        <v>1</v>
      </c>
      <c r="F3194">
        <v>1</v>
      </c>
      <c r="G3194">
        <v>1</v>
      </c>
      <c r="H3194">
        <v>1720.75</v>
      </c>
      <c r="I3194" t="str">
        <f>INDEX(T_NPI_REF[Classification],MATCH(T_PROF[[#This Row],[npi_prof_class_Cd]],T_NPI_REF[Code],0))</f>
        <v>Obstetrics &amp; Gynecology</v>
      </c>
      <c r="J3194">
        <f>INDEX(T_NPI_REF[Specialization],MATCH(T_PROF[[#This Row],[npi_prof_class_Cd]],T_NPI_REF[Code],0))</f>
        <v>0</v>
      </c>
    </row>
    <row r="3195" spans="1:10" x14ac:dyDescent="0.35">
      <c r="A3195">
        <v>0</v>
      </c>
      <c r="B3195">
        <v>1750731329</v>
      </c>
      <c r="C3195" t="s">
        <v>351</v>
      </c>
      <c r="D3195">
        <v>2021</v>
      </c>
      <c r="E3195">
        <v>1</v>
      </c>
      <c r="F3195">
        <v>1</v>
      </c>
      <c r="G3195">
        <v>1</v>
      </c>
      <c r="H3195">
        <v>593.96</v>
      </c>
      <c r="I3195" t="str">
        <f>INDEX(T_NPI_REF[Classification],MATCH(T_PROF[[#This Row],[npi_prof_class_Cd]],T_NPI_REF[Code],0))</f>
        <v>Obstetrics &amp; Gynecology</v>
      </c>
      <c r="J3195">
        <f>INDEX(T_NPI_REF[Specialization],MATCH(T_PROF[[#This Row],[npi_prof_class_Cd]],T_NPI_REF[Code],0))</f>
        <v>0</v>
      </c>
    </row>
    <row r="3196" spans="1:10" x14ac:dyDescent="0.35">
      <c r="A3196">
        <v>1</v>
      </c>
      <c r="B3196" t="s">
        <v>342</v>
      </c>
      <c r="C3196" t="s">
        <v>342</v>
      </c>
      <c r="D3196">
        <v>2020</v>
      </c>
      <c r="E3196">
        <v>156</v>
      </c>
      <c r="F3196">
        <v>156</v>
      </c>
      <c r="G3196">
        <v>154</v>
      </c>
      <c r="H3196">
        <v>275819.28999999998</v>
      </c>
      <c r="I3196" t="e">
        <f>INDEX(T_NPI_REF[Classification],MATCH(T_PROF[[#This Row],[npi_prof_class_Cd]],T_NPI_REF[Code],0))</f>
        <v>#N/A</v>
      </c>
      <c r="J3196" t="e">
        <f>INDEX(T_NPI_REF[Specialization],MATCH(T_PROF[[#This Row],[npi_prof_class_Cd]],T_NPI_REF[Code],0))</f>
        <v>#N/A</v>
      </c>
    </row>
    <row r="3197" spans="1:10" x14ac:dyDescent="0.35">
      <c r="A3197">
        <v>0</v>
      </c>
      <c r="B3197">
        <v>1710341706</v>
      </c>
      <c r="C3197" t="s">
        <v>372</v>
      </c>
      <c r="D3197">
        <v>2021</v>
      </c>
      <c r="E3197">
        <v>1</v>
      </c>
      <c r="F3197">
        <v>1</v>
      </c>
      <c r="G3197">
        <v>1</v>
      </c>
      <c r="H3197">
        <v>376.77</v>
      </c>
      <c r="I3197" t="str">
        <f>INDEX(T_NPI_REF[Classification],MATCH(T_PROF[[#This Row],[npi_prof_class_Cd]],T_NPI_REF[Code],0))</f>
        <v>Student in an Organized Health Care Education/Training Program</v>
      </c>
      <c r="J3197">
        <f>INDEX(T_NPI_REF[Specialization],MATCH(T_PROF[[#This Row],[npi_prof_class_Cd]],T_NPI_REF[Code],0))</f>
        <v>0</v>
      </c>
    </row>
    <row r="3198" spans="1:10" x14ac:dyDescent="0.35">
      <c r="A3198">
        <v>1</v>
      </c>
      <c r="B3198">
        <v>1780734178</v>
      </c>
      <c r="C3198" t="s">
        <v>358</v>
      </c>
      <c r="D3198">
        <v>2020</v>
      </c>
      <c r="E3198">
        <v>5</v>
      </c>
      <c r="F3198">
        <v>5</v>
      </c>
      <c r="G3198">
        <v>4</v>
      </c>
      <c r="H3198">
        <v>5161</v>
      </c>
      <c r="I3198" t="str">
        <f>INDEX(T_NPI_REF[Classification],MATCH(T_PROF[[#This Row],[npi_prof_class_Cd]],T_NPI_REF[Code],0))</f>
        <v>Obstetrics &amp; Gynecology</v>
      </c>
      <c r="J3198" t="str">
        <f>INDEX(T_NPI_REF[Specialization],MATCH(T_PROF[[#This Row],[npi_prof_class_Cd]],T_NPI_REF[Code],0))</f>
        <v>Gynecology</v>
      </c>
    </row>
    <row r="3199" spans="1:10" x14ac:dyDescent="0.35">
      <c r="A3199">
        <v>1</v>
      </c>
      <c r="B3199">
        <v>1942792460</v>
      </c>
      <c r="C3199" t="s">
        <v>351</v>
      </c>
      <c r="D3199">
        <v>2021</v>
      </c>
      <c r="E3199">
        <v>25</v>
      </c>
      <c r="F3199">
        <v>25</v>
      </c>
      <c r="G3199">
        <v>25</v>
      </c>
      <c r="H3199">
        <v>52426.9</v>
      </c>
      <c r="I3199" t="str">
        <f>INDEX(T_NPI_REF[Classification],MATCH(T_PROF[[#This Row],[npi_prof_class_Cd]],T_NPI_REF[Code],0))</f>
        <v>Obstetrics &amp; Gynecology</v>
      </c>
      <c r="J3199">
        <f>INDEX(T_NPI_REF[Specialization],MATCH(T_PROF[[#This Row],[npi_prof_class_Cd]],T_NPI_REF[Code],0))</f>
        <v>0</v>
      </c>
    </row>
    <row r="3200" spans="1:10" x14ac:dyDescent="0.35">
      <c r="A3200">
        <v>1</v>
      </c>
      <c r="B3200">
        <v>1457778466</v>
      </c>
      <c r="C3200" t="s">
        <v>372</v>
      </c>
      <c r="D3200">
        <v>2020</v>
      </c>
      <c r="E3200">
        <v>1</v>
      </c>
      <c r="F3200">
        <v>1</v>
      </c>
      <c r="G3200">
        <v>1</v>
      </c>
      <c r="H3200">
        <v>2853.81</v>
      </c>
      <c r="I3200" t="str">
        <f>INDEX(T_NPI_REF[Classification],MATCH(T_PROF[[#This Row],[npi_prof_class_Cd]],T_NPI_REF[Code],0))</f>
        <v>Student in an Organized Health Care Education/Training Program</v>
      </c>
      <c r="J3200">
        <f>INDEX(T_NPI_REF[Specialization],MATCH(T_PROF[[#This Row],[npi_prof_class_Cd]],T_NPI_REF[Code],0))</f>
        <v>0</v>
      </c>
    </row>
    <row r="3201" spans="1:10" x14ac:dyDescent="0.35">
      <c r="A3201">
        <v>1</v>
      </c>
      <c r="B3201">
        <v>1437231701</v>
      </c>
      <c r="C3201" t="s">
        <v>351</v>
      </c>
      <c r="D3201">
        <v>2020</v>
      </c>
      <c r="E3201">
        <v>1</v>
      </c>
      <c r="F3201">
        <v>1</v>
      </c>
      <c r="G3201">
        <v>1</v>
      </c>
      <c r="H3201">
        <v>2250</v>
      </c>
      <c r="I3201" t="str">
        <f>INDEX(T_NPI_REF[Classification],MATCH(T_PROF[[#This Row],[npi_prof_class_Cd]],T_NPI_REF[Code],0))</f>
        <v>Obstetrics &amp; Gynecology</v>
      </c>
      <c r="J3201">
        <f>INDEX(T_NPI_REF[Specialization],MATCH(T_PROF[[#This Row],[npi_prof_class_Cd]],T_NPI_REF[Code],0))</f>
        <v>0</v>
      </c>
    </row>
    <row r="3202" spans="1:10" x14ac:dyDescent="0.35">
      <c r="A3202">
        <v>0</v>
      </c>
      <c r="B3202">
        <v>1871579003</v>
      </c>
      <c r="C3202" t="s">
        <v>352</v>
      </c>
      <c r="D3202">
        <v>2019</v>
      </c>
      <c r="E3202">
        <v>1</v>
      </c>
      <c r="F3202">
        <v>1</v>
      </c>
      <c r="G3202">
        <v>1</v>
      </c>
      <c r="H3202">
        <v>1720.75</v>
      </c>
      <c r="I3202" t="str">
        <f>INDEX(T_NPI_REF[Classification],MATCH(T_PROF[[#This Row],[npi_prof_class_Cd]],T_NPI_REF[Code],0))</f>
        <v>Specialist</v>
      </c>
      <c r="J3202">
        <f>INDEX(T_NPI_REF[Specialization],MATCH(T_PROF[[#This Row],[npi_prof_class_Cd]],T_NPI_REF[Code],0))</f>
        <v>0</v>
      </c>
    </row>
    <row r="3203" spans="1:10" x14ac:dyDescent="0.35">
      <c r="A3203">
        <v>1</v>
      </c>
      <c r="B3203">
        <v>1669816187</v>
      </c>
      <c r="C3203" t="s">
        <v>351</v>
      </c>
      <c r="D3203">
        <v>2020</v>
      </c>
      <c r="E3203">
        <v>11</v>
      </c>
      <c r="F3203">
        <v>11</v>
      </c>
      <c r="G3203">
        <v>11</v>
      </c>
      <c r="H3203">
        <v>21398.83</v>
      </c>
      <c r="I3203" t="str">
        <f>INDEX(T_NPI_REF[Classification],MATCH(T_PROF[[#This Row],[npi_prof_class_Cd]],T_NPI_REF[Code],0))</f>
        <v>Obstetrics &amp; Gynecology</v>
      </c>
      <c r="J3203">
        <f>INDEX(T_NPI_REF[Specialization],MATCH(T_PROF[[#This Row],[npi_prof_class_Cd]],T_NPI_REF[Code],0))</f>
        <v>0</v>
      </c>
    </row>
    <row r="3204" spans="1:10" x14ac:dyDescent="0.35">
      <c r="A3204">
        <v>0</v>
      </c>
      <c r="B3204">
        <v>1801862529</v>
      </c>
      <c r="C3204" t="s">
        <v>351</v>
      </c>
      <c r="D3204">
        <v>2019</v>
      </c>
      <c r="E3204">
        <v>1</v>
      </c>
      <c r="F3204">
        <v>1</v>
      </c>
      <c r="G3204">
        <v>1</v>
      </c>
      <c r="H3204">
        <v>1720.75</v>
      </c>
      <c r="I3204" t="str">
        <f>INDEX(T_NPI_REF[Classification],MATCH(T_PROF[[#This Row],[npi_prof_class_Cd]],T_NPI_REF[Code],0))</f>
        <v>Obstetrics &amp; Gynecology</v>
      </c>
      <c r="J3204">
        <f>INDEX(T_NPI_REF[Specialization],MATCH(T_PROF[[#This Row],[npi_prof_class_Cd]],T_NPI_REF[Code],0))</f>
        <v>0</v>
      </c>
    </row>
    <row r="3205" spans="1:10" x14ac:dyDescent="0.35">
      <c r="A3205">
        <v>0</v>
      </c>
      <c r="B3205">
        <v>1265468227</v>
      </c>
      <c r="C3205" t="s">
        <v>351</v>
      </c>
      <c r="D3205">
        <v>2020</v>
      </c>
      <c r="E3205">
        <v>3</v>
      </c>
      <c r="F3205">
        <v>3</v>
      </c>
      <c r="G3205">
        <v>3</v>
      </c>
      <c r="H3205">
        <v>4077.81</v>
      </c>
      <c r="I3205" t="str">
        <f>INDEX(T_NPI_REF[Classification],MATCH(T_PROF[[#This Row],[npi_prof_class_Cd]],T_NPI_REF[Code],0))</f>
        <v>Obstetrics &amp; Gynecology</v>
      </c>
      <c r="J3205">
        <f>INDEX(T_NPI_REF[Specialization],MATCH(T_PROF[[#This Row],[npi_prof_class_Cd]],T_NPI_REF[Code],0))</f>
        <v>0</v>
      </c>
    </row>
    <row r="3206" spans="1:10" x14ac:dyDescent="0.35">
      <c r="A3206">
        <v>1</v>
      </c>
      <c r="B3206">
        <v>1255439113</v>
      </c>
      <c r="C3206" t="s">
        <v>351</v>
      </c>
      <c r="D3206">
        <v>2020</v>
      </c>
      <c r="E3206">
        <v>2</v>
      </c>
      <c r="F3206">
        <v>2</v>
      </c>
      <c r="G3206">
        <v>2</v>
      </c>
      <c r="H3206">
        <v>4019.44</v>
      </c>
      <c r="I3206" t="str">
        <f>INDEX(T_NPI_REF[Classification],MATCH(T_PROF[[#This Row],[npi_prof_class_Cd]],T_NPI_REF[Code],0))</f>
        <v>Obstetrics &amp; Gynecology</v>
      </c>
      <c r="J3206">
        <f>INDEX(T_NPI_REF[Specialization],MATCH(T_PROF[[#This Row],[npi_prof_class_Cd]],T_NPI_REF[Code],0))</f>
        <v>0</v>
      </c>
    </row>
    <row r="3207" spans="1:10" x14ac:dyDescent="0.35">
      <c r="A3207">
        <v>1</v>
      </c>
      <c r="B3207">
        <v>1699873265</v>
      </c>
      <c r="C3207" t="s">
        <v>352</v>
      </c>
      <c r="D3207">
        <v>2020</v>
      </c>
      <c r="E3207">
        <v>3</v>
      </c>
      <c r="F3207">
        <v>3</v>
      </c>
      <c r="G3207">
        <v>3</v>
      </c>
      <c r="H3207">
        <v>7500</v>
      </c>
      <c r="I3207" t="str">
        <f>INDEX(T_NPI_REF[Classification],MATCH(T_PROF[[#This Row],[npi_prof_class_Cd]],T_NPI_REF[Code],0))</f>
        <v>Specialist</v>
      </c>
      <c r="J3207">
        <f>INDEX(T_NPI_REF[Specialization],MATCH(T_PROF[[#This Row],[npi_prof_class_Cd]],T_NPI_REF[Code],0))</f>
        <v>0</v>
      </c>
    </row>
    <row r="3208" spans="1:10" x14ac:dyDescent="0.35">
      <c r="A3208">
        <v>0</v>
      </c>
      <c r="B3208">
        <v>1376939942</v>
      </c>
      <c r="C3208" t="s">
        <v>351</v>
      </c>
      <c r="D3208">
        <v>2021</v>
      </c>
      <c r="E3208">
        <v>1</v>
      </c>
      <c r="F3208">
        <v>1</v>
      </c>
      <c r="G3208">
        <v>1</v>
      </c>
      <c r="H3208">
        <v>0</v>
      </c>
      <c r="I3208" t="str">
        <f>INDEX(T_NPI_REF[Classification],MATCH(T_PROF[[#This Row],[npi_prof_class_Cd]],T_NPI_REF[Code],0))</f>
        <v>Obstetrics &amp; Gynecology</v>
      </c>
      <c r="J3208">
        <f>INDEX(T_NPI_REF[Specialization],MATCH(T_PROF[[#This Row],[npi_prof_class_Cd]],T_NPI_REF[Code],0))</f>
        <v>0</v>
      </c>
    </row>
    <row r="3209" spans="1:10" x14ac:dyDescent="0.35">
      <c r="A3209">
        <v>0</v>
      </c>
      <c r="B3209">
        <v>1780610733</v>
      </c>
      <c r="C3209" t="s">
        <v>367</v>
      </c>
      <c r="D3209">
        <v>2020</v>
      </c>
      <c r="E3209">
        <v>5</v>
      </c>
      <c r="F3209">
        <v>5</v>
      </c>
      <c r="G3209">
        <v>5</v>
      </c>
      <c r="H3209">
        <v>5214.8</v>
      </c>
      <c r="I3209" t="str">
        <f>INDEX(T_NPI_REF[Classification],MATCH(T_PROF[[#This Row],[npi_prof_class_Cd]],T_NPI_REF[Code],0))</f>
        <v>Midwife</v>
      </c>
      <c r="J3209">
        <f>INDEX(T_NPI_REF[Specialization],MATCH(T_PROF[[#This Row],[npi_prof_class_Cd]],T_NPI_REF[Code],0))</f>
        <v>0</v>
      </c>
    </row>
    <row r="3210" spans="1:10" x14ac:dyDescent="0.35">
      <c r="A3210">
        <v>0</v>
      </c>
      <c r="B3210">
        <v>1194899476</v>
      </c>
      <c r="C3210" t="s">
        <v>357</v>
      </c>
      <c r="D3210">
        <v>2020</v>
      </c>
      <c r="E3210">
        <v>4</v>
      </c>
      <c r="F3210">
        <v>4</v>
      </c>
      <c r="G3210">
        <v>4</v>
      </c>
      <c r="H3210">
        <v>5850.56</v>
      </c>
      <c r="I3210" t="str">
        <f>INDEX(T_NPI_REF[Classification],MATCH(T_PROF[[#This Row],[npi_prof_class_Cd]],T_NPI_REF[Code],0))</f>
        <v>Advanced Practice Midwife</v>
      </c>
      <c r="J3210">
        <f>INDEX(T_NPI_REF[Specialization],MATCH(T_PROF[[#This Row],[npi_prof_class_Cd]],T_NPI_REF[Code],0))</f>
        <v>0</v>
      </c>
    </row>
    <row r="3211" spans="1:10" x14ac:dyDescent="0.35">
      <c r="A3211">
        <v>1</v>
      </c>
      <c r="B3211">
        <v>1215451067</v>
      </c>
      <c r="C3211" t="s">
        <v>357</v>
      </c>
      <c r="D3211">
        <v>2020</v>
      </c>
      <c r="E3211">
        <v>24</v>
      </c>
      <c r="F3211">
        <v>24</v>
      </c>
      <c r="G3211">
        <v>24</v>
      </c>
      <c r="H3211">
        <v>88944.45</v>
      </c>
      <c r="I3211" t="str">
        <f>INDEX(T_NPI_REF[Classification],MATCH(T_PROF[[#This Row],[npi_prof_class_Cd]],T_NPI_REF[Code],0))</f>
        <v>Advanced Practice Midwife</v>
      </c>
      <c r="J3211">
        <f>INDEX(T_NPI_REF[Specialization],MATCH(T_PROF[[#This Row],[npi_prof_class_Cd]],T_NPI_REF[Code],0))</f>
        <v>0</v>
      </c>
    </row>
    <row r="3212" spans="1:10" x14ac:dyDescent="0.35">
      <c r="A3212">
        <v>1</v>
      </c>
      <c r="B3212">
        <v>1134102080</v>
      </c>
      <c r="C3212" t="s">
        <v>353</v>
      </c>
      <c r="D3212">
        <v>2020</v>
      </c>
      <c r="E3212">
        <v>1</v>
      </c>
      <c r="F3212">
        <v>1</v>
      </c>
      <c r="G3212">
        <v>1</v>
      </c>
      <c r="H3212">
        <v>1720.75</v>
      </c>
      <c r="I3212" t="str">
        <f>INDEX(T_NPI_REF[Classification],MATCH(T_PROF[[#This Row],[npi_prof_class_Cd]],T_NPI_REF[Code],0))</f>
        <v>General Acute Care Hospital</v>
      </c>
      <c r="J3212">
        <f>INDEX(T_NPI_REF[Specialization],MATCH(T_PROF[[#This Row],[npi_prof_class_Cd]],T_NPI_REF[Code],0))</f>
        <v>0</v>
      </c>
    </row>
    <row r="3213" spans="1:10" x14ac:dyDescent="0.35">
      <c r="A3213">
        <v>1</v>
      </c>
      <c r="B3213">
        <v>1801897574</v>
      </c>
      <c r="C3213" t="s">
        <v>351</v>
      </c>
      <c r="D3213">
        <v>2020</v>
      </c>
      <c r="E3213">
        <v>35</v>
      </c>
      <c r="F3213">
        <v>35</v>
      </c>
      <c r="G3213">
        <v>35</v>
      </c>
      <c r="H3213">
        <v>68946.84</v>
      </c>
      <c r="I3213" t="str">
        <f>INDEX(T_NPI_REF[Classification],MATCH(T_PROF[[#This Row],[npi_prof_class_Cd]],T_NPI_REF[Code],0))</f>
        <v>Obstetrics &amp; Gynecology</v>
      </c>
      <c r="J3213">
        <f>INDEX(T_NPI_REF[Specialization],MATCH(T_PROF[[#This Row],[npi_prof_class_Cd]],T_NPI_REF[Code],0))</f>
        <v>0</v>
      </c>
    </row>
    <row r="3214" spans="1:10" x14ac:dyDescent="0.35">
      <c r="A3214">
        <v>0</v>
      </c>
      <c r="B3214">
        <v>1962427047</v>
      </c>
      <c r="C3214" t="s">
        <v>357</v>
      </c>
      <c r="D3214">
        <v>2019</v>
      </c>
      <c r="E3214">
        <v>1</v>
      </c>
      <c r="F3214">
        <v>1</v>
      </c>
      <c r="G3214">
        <v>1</v>
      </c>
      <c r="H3214">
        <v>1462.64</v>
      </c>
      <c r="I3214" t="str">
        <f>INDEX(T_NPI_REF[Classification],MATCH(T_PROF[[#This Row],[npi_prof_class_Cd]],T_NPI_REF[Code],0))</f>
        <v>Advanced Practice Midwife</v>
      </c>
      <c r="J3214">
        <f>INDEX(T_NPI_REF[Specialization],MATCH(T_PROF[[#This Row],[npi_prof_class_Cd]],T_NPI_REF[Code],0))</f>
        <v>0</v>
      </c>
    </row>
    <row r="3215" spans="1:10" x14ac:dyDescent="0.35">
      <c r="A3215">
        <v>1</v>
      </c>
      <c r="B3215">
        <v>1881179646</v>
      </c>
      <c r="C3215" t="s">
        <v>367</v>
      </c>
      <c r="D3215">
        <v>2019</v>
      </c>
      <c r="E3215">
        <v>36</v>
      </c>
      <c r="F3215">
        <v>36</v>
      </c>
      <c r="G3215">
        <v>36</v>
      </c>
      <c r="H3215">
        <v>54233.51</v>
      </c>
      <c r="I3215" t="str">
        <f>INDEX(T_NPI_REF[Classification],MATCH(T_PROF[[#This Row],[npi_prof_class_Cd]],T_NPI_REF[Code],0))</f>
        <v>Midwife</v>
      </c>
      <c r="J3215">
        <f>INDEX(T_NPI_REF[Specialization],MATCH(T_PROF[[#This Row],[npi_prof_class_Cd]],T_NPI_REF[Code],0))</f>
        <v>0</v>
      </c>
    </row>
    <row r="3216" spans="1:10" x14ac:dyDescent="0.35">
      <c r="A3216">
        <v>0</v>
      </c>
      <c r="B3216">
        <v>1922410232</v>
      </c>
      <c r="C3216" t="s">
        <v>351</v>
      </c>
      <c r="D3216">
        <v>2020</v>
      </c>
      <c r="E3216">
        <v>2</v>
      </c>
      <c r="F3216">
        <v>2</v>
      </c>
      <c r="G3216">
        <v>2</v>
      </c>
      <c r="H3216">
        <v>22.41</v>
      </c>
      <c r="I3216" t="str">
        <f>INDEX(T_NPI_REF[Classification],MATCH(T_PROF[[#This Row],[npi_prof_class_Cd]],T_NPI_REF[Code],0))</f>
        <v>Obstetrics &amp; Gynecology</v>
      </c>
      <c r="J3216">
        <f>INDEX(T_NPI_REF[Specialization],MATCH(T_PROF[[#This Row],[npi_prof_class_Cd]],T_NPI_REF[Code],0))</f>
        <v>0</v>
      </c>
    </row>
    <row r="3217" spans="1:10" x14ac:dyDescent="0.35">
      <c r="A3217">
        <v>1</v>
      </c>
      <c r="B3217">
        <v>1275891723</v>
      </c>
      <c r="C3217" t="s">
        <v>351</v>
      </c>
      <c r="D3217">
        <v>2021</v>
      </c>
      <c r="E3217">
        <v>19</v>
      </c>
      <c r="F3217">
        <v>19</v>
      </c>
      <c r="G3217">
        <v>19</v>
      </c>
      <c r="H3217">
        <v>46330.74</v>
      </c>
      <c r="I3217" t="str">
        <f>INDEX(T_NPI_REF[Classification],MATCH(T_PROF[[#This Row],[npi_prof_class_Cd]],T_NPI_REF[Code],0))</f>
        <v>Obstetrics &amp; Gynecology</v>
      </c>
      <c r="J3217">
        <f>INDEX(T_NPI_REF[Specialization],MATCH(T_PROF[[#This Row],[npi_prof_class_Cd]],T_NPI_REF[Code],0))</f>
        <v>0</v>
      </c>
    </row>
    <row r="3218" spans="1:10" x14ac:dyDescent="0.35">
      <c r="A3218">
        <v>0</v>
      </c>
      <c r="B3218">
        <v>1407083769</v>
      </c>
      <c r="C3218" t="s">
        <v>351</v>
      </c>
      <c r="D3218">
        <v>2019</v>
      </c>
      <c r="E3218">
        <v>1</v>
      </c>
      <c r="F3218">
        <v>1</v>
      </c>
      <c r="G3218">
        <v>1</v>
      </c>
      <c r="H3218">
        <v>1720.75</v>
      </c>
      <c r="I3218" t="str">
        <f>INDEX(T_NPI_REF[Classification],MATCH(T_PROF[[#This Row],[npi_prof_class_Cd]],T_NPI_REF[Code],0))</f>
        <v>Obstetrics &amp; Gynecology</v>
      </c>
      <c r="J3218">
        <f>INDEX(T_NPI_REF[Specialization],MATCH(T_PROF[[#This Row],[npi_prof_class_Cd]],T_NPI_REF[Code],0))</f>
        <v>0</v>
      </c>
    </row>
    <row r="3219" spans="1:10" x14ac:dyDescent="0.35">
      <c r="A3219">
        <v>0</v>
      </c>
      <c r="B3219">
        <v>1780667279</v>
      </c>
      <c r="C3219" t="s">
        <v>351</v>
      </c>
      <c r="D3219">
        <v>2020</v>
      </c>
      <c r="E3219">
        <v>1</v>
      </c>
      <c r="F3219">
        <v>1</v>
      </c>
      <c r="G3219">
        <v>1</v>
      </c>
      <c r="H3219">
        <v>0</v>
      </c>
      <c r="I3219" t="str">
        <f>INDEX(T_NPI_REF[Classification],MATCH(T_PROF[[#This Row],[npi_prof_class_Cd]],T_NPI_REF[Code],0))</f>
        <v>Obstetrics &amp; Gynecology</v>
      </c>
      <c r="J3219">
        <f>INDEX(T_NPI_REF[Specialization],MATCH(T_PROF[[#This Row],[npi_prof_class_Cd]],T_NPI_REF[Code],0))</f>
        <v>0</v>
      </c>
    </row>
    <row r="3220" spans="1:10" x14ac:dyDescent="0.35">
      <c r="A3220">
        <v>0</v>
      </c>
      <c r="B3220">
        <v>1437155926</v>
      </c>
      <c r="C3220" t="s">
        <v>351</v>
      </c>
      <c r="D3220">
        <v>2019</v>
      </c>
      <c r="E3220">
        <v>8</v>
      </c>
      <c r="F3220">
        <v>8</v>
      </c>
      <c r="G3220">
        <v>8</v>
      </c>
      <c r="H3220">
        <v>8603.75</v>
      </c>
      <c r="I3220" t="str">
        <f>INDEX(T_NPI_REF[Classification],MATCH(T_PROF[[#This Row],[npi_prof_class_Cd]],T_NPI_REF[Code],0))</f>
        <v>Obstetrics &amp; Gynecology</v>
      </c>
      <c r="J3220">
        <f>INDEX(T_NPI_REF[Specialization],MATCH(T_PROF[[#This Row],[npi_prof_class_Cd]],T_NPI_REF[Code],0))</f>
        <v>0</v>
      </c>
    </row>
    <row r="3221" spans="1:10" x14ac:dyDescent="0.35">
      <c r="A3221">
        <v>0</v>
      </c>
      <c r="B3221">
        <v>1740238203</v>
      </c>
      <c r="C3221" t="s">
        <v>351</v>
      </c>
      <c r="D3221">
        <v>2020</v>
      </c>
      <c r="E3221">
        <v>1</v>
      </c>
      <c r="F3221">
        <v>1</v>
      </c>
      <c r="G3221">
        <v>1</v>
      </c>
      <c r="H3221">
        <v>1720.75</v>
      </c>
      <c r="I3221" t="str">
        <f>INDEX(T_NPI_REF[Classification],MATCH(T_PROF[[#This Row],[npi_prof_class_Cd]],T_NPI_REF[Code],0))</f>
        <v>Obstetrics &amp; Gynecology</v>
      </c>
      <c r="J3221">
        <f>INDEX(T_NPI_REF[Specialization],MATCH(T_PROF[[#This Row],[npi_prof_class_Cd]],T_NPI_REF[Code],0))</f>
        <v>0</v>
      </c>
    </row>
    <row r="3222" spans="1:10" x14ac:dyDescent="0.35">
      <c r="A3222">
        <v>1</v>
      </c>
      <c r="B3222">
        <v>1013928159</v>
      </c>
      <c r="C3222" t="s">
        <v>383</v>
      </c>
      <c r="D3222">
        <v>2021</v>
      </c>
      <c r="E3222">
        <v>129</v>
      </c>
      <c r="F3222">
        <v>129</v>
      </c>
      <c r="G3222">
        <v>129</v>
      </c>
      <c r="H3222">
        <v>295643.53999999998</v>
      </c>
      <c r="I3222" t="str">
        <f>INDEX(T_NPI_REF[Classification],MATCH(T_PROF[[#This Row],[npi_prof_class_Cd]],T_NPI_REF[Code],0))</f>
        <v>Clinic/Center</v>
      </c>
      <c r="J3222" t="str">
        <f>INDEX(T_NPI_REF[Specialization],MATCH(T_PROF[[#This Row],[npi_prof_class_Cd]],T_NPI_REF[Code],0))</f>
        <v>Primary Care</v>
      </c>
    </row>
    <row r="3223" spans="1:10" x14ac:dyDescent="0.35">
      <c r="A3223">
        <v>0</v>
      </c>
      <c r="B3223">
        <v>1053723296</v>
      </c>
      <c r="C3223" t="s">
        <v>381</v>
      </c>
      <c r="D3223">
        <v>2020</v>
      </c>
      <c r="E3223">
        <v>3</v>
      </c>
      <c r="F3223">
        <v>3</v>
      </c>
      <c r="G3223">
        <v>3</v>
      </c>
      <c r="H3223">
        <v>1828.3</v>
      </c>
      <c r="I3223" t="str">
        <f>INDEX(T_NPI_REF[Classification],MATCH(T_PROF[[#This Row],[npi_prof_class_Cd]],T_NPI_REF[Code],0))</f>
        <v>Nurse Practitioner</v>
      </c>
      <c r="J3223" t="str">
        <f>INDEX(T_NPI_REF[Specialization],MATCH(T_PROF[[#This Row],[npi_prof_class_Cd]],T_NPI_REF[Code],0))</f>
        <v>Women's Health</v>
      </c>
    </row>
    <row r="3224" spans="1:10" x14ac:dyDescent="0.35">
      <c r="A3224">
        <v>1</v>
      </c>
      <c r="B3224">
        <v>1396780276</v>
      </c>
      <c r="C3224" t="s">
        <v>351</v>
      </c>
      <c r="D3224">
        <v>2019</v>
      </c>
      <c r="E3224">
        <v>3</v>
      </c>
      <c r="F3224">
        <v>3</v>
      </c>
      <c r="G3224">
        <v>2</v>
      </c>
      <c r="H3224">
        <v>2600</v>
      </c>
      <c r="I3224" t="str">
        <f>INDEX(T_NPI_REF[Classification],MATCH(T_PROF[[#This Row],[npi_prof_class_Cd]],T_NPI_REF[Code],0))</f>
        <v>Obstetrics &amp; Gynecology</v>
      </c>
      <c r="J3224">
        <f>INDEX(T_NPI_REF[Specialization],MATCH(T_PROF[[#This Row],[npi_prof_class_Cd]],T_NPI_REF[Code],0))</f>
        <v>0</v>
      </c>
    </row>
    <row r="3225" spans="1:10" x14ac:dyDescent="0.35">
      <c r="A3225">
        <v>1</v>
      </c>
      <c r="B3225">
        <v>1184668311</v>
      </c>
      <c r="C3225" t="s">
        <v>351</v>
      </c>
      <c r="D3225">
        <v>2021</v>
      </c>
      <c r="E3225">
        <v>256</v>
      </c>
      <c r="F3225">
        <v>256</v>
      </c>
      <c r="G3225">
        <v>256</v>
      </c>
      <c r="H3225">
        <v>525076.06000000006</v>
      </c>
      <c r="I3225" t="str">
        <f>INDEX(T_NPI_REF[Classification],MATCH(T_PROF[[#This Row],[npi_prof_class_Cd]],T_NPI_REF[Code],0))</f>
        <v>Obstetrics &amp; Gynecology</v>
      </c>
      <c r="J3225">
        <f>INDEX(T_NPI_REF[Specialization],MATCH(T_PROF[[#This Row],[npi_prof_class_Cd]],T_NPI_REF[Code],0))</f>
        <v>0</v>
      </c>
    </row>
    <row r="3226" spans="1:10" x14ac:dyDescent="0.35">
      <c r="A3226">
        <v>0</v>
      </c>
      <c r="B3226">
        <v>1437151354</v>
      </c>
      <c r="C3226" t="s">
        <v>351</v>
      </c>
      <c r="D3226">
        <v>2020</v>
      </c>
      <c r="E3226">
        <v>1</v>
      </c>
      <c r="F3226">
        <v>1</v>
      </c>
      <c r="G3226">
        <v>1</v>
      </c>
      <c r="H3226">
        <v>0</v>
      </c>
      <c r="I3226" t="str">
        <f>INDEX(T_NPI_REF[Classification],MATCH(T_PROF[[#This Row],[npi_prof_class_Cd]],T_NPI_REF[Code],0))</f>
        <v>Obstetrics &amp; Gynecology</v>
      </c>
      <c r="J3226">
        <f>INDEX(T_NPI_REF[Specialization],MATCH(T_PROF[[#This Row],[npi_prof_class_Cd]],T_NPI_REF[Code],0))</f>
        <v>0</v>
      </c>
    </row>
    <row r="3227" spans="1:10" x14ac:dyDescent="0.35">
      <c r="A3227">
        <v>0</v>
      </c>
      <c r="B3227">
        <v>1487697884</v>
      </c>
      <c r="C3227" t="s">
        <v>351</v>
      </c>
      <c r="D3227">
        <v>2019</v>
      </c>
      <c r="E3227">
        <v>1</v>
      </c>
      <c r="F3227">
        <v>1</v>
      </c>
      <c r="G3227">
        <v>1</v>
      </c>
      <c r="H3227">
        <v>0</v>
      </c>
      <c r="I3227" t="str">
        <f>INDEX(T_NPI_REF[Classification],MATCH(T_PROF[[#This Row],[npi_prof_class_Cd]],T_NPI_REF[Code],0))</f>
        <v>Obstetrics &amp; Gynecology</v>
      </c>
      <c r="J3227">
        <f>INDEX(T_NPI_REF[Specialization],MATCH(T_PROF[[#This Row],[npi_prof_class_Cd]],T_NPI_REF[Code],0))</f>
        <v>0</v>
      </c>
    </row>
    <row r="3228" spans="1:10" x14ac:dyDescent="0.35">
      <c r="A3228">
        <v>1</v>
      </c>
      <c r="B3228">
        <v>1609877331</v>
      </c>
      <c r="C3228" t="s">
        <v>351</v>
      </c>
      <c r="D3228">
        <v>2021</v>
      </c>
      <c r="E3228">
        <v>4</v>
      </c>
      <c r="F3228">
        <v>4</v>
      </c>
      <c r="G3228">
        <v>4</v>
      </c>
      <c r="H3228">
        <v>14000</v>
      </c>
      <c r="I3228" t="str">
        <f>INDEX(T_NPI_REF[Classification],MATCH(T_PROF[[#This Row],[npi_prof_class_Cd]],T_NPI_REF[Code],0))</f>
        <v>Obstetrics &amp; Gynecology</v>
      </c>
      <c r="J3228">
        <f>INDEX(T_NPI_REF[Specialization],MATCH(T_PROF[[#This Row],[npi_prof_class_Cd]],T_NPI_REF[Code],0))</f>
        <v>0</v>
      </c>
    </row>
    <row r="3229" spans="1:10" x14ac:dyDescent="0.35">
      <c r="A3229">
        <v>1</v>
      </c>
      <c r="B3229">
        <v>1437473790</v>
      </c>
      <c r="C3229" t="s">
        <v>354</v>
      </c>
      <c r="D3229">
        <v>2020</v>
      </c>
      <c r="E3229">
        <v>9</v>
      </c>
      <c r="F3229">
        <v>9</v>
      </c>
      <c r="G3229">
        <v>9</v>
      </c>
      <c r="H3229">
        <v>23115.87</v>
      </c>
      <c r="I3229" t="str">
        <f>INDEX(T_NPI_REF[Classification],MATCH(T_PROF[[#This Row],[npi_prof_class_Cd]],T_NPI_REF[Code],0))</f>
        <v>Obstetrics &amp; Gynecology</v>
      </c>
      <c r="J3229" t="str">
        <f>INDEX(T_NPI_REF[Specialization],MATCH(T_PROF[[#This Row],[npi_prof_class_Cd]],T_NPI_REF[Code],0))</f>
        <v>Obstetrics</v>
      </c>
    </row>
    <row r="3230" spans="1:10" x14ac:dyDescent="0.35">
      <c r="A3230">
        <v>1</v>
      </c>
      <c r="B3230">
        <v>1437473790</v>
      </c>
      <c r="C3230" t="s">
        <v>354</v>
      </c>
      <c r="D3230">
        <v>2021</v>
      </c>
      <c r="E3230">
        <v>11</v>
      </c>
      <c r="F3230">
        <v>11</v>
      </c>
      <c r="G3230">
        <v>11</v>
      </c>
      <c r="H3230">
        <v>32187.65</v>
      </c>
      <c r="I3230" t="str">
        <f>INDEX(T_NPI_REF[Classification],MATCH(T_PROF[[#This Row],[npi_prof_class_Cd]],T_NPI_REF[Code],0))</f>
        <v>Obstetrics &amp; Gynecology</v>
      </c>
      <c r="J3230" t="str">
        <f>INDEX(T_NPI_REF[Specialization],MATCH(T_PROF[[#This Row],[npi_prof_class_Cd]],T_NPI_REF[Code],0))</f>
        <v>Obstetrics</v>
      </c>
    </row>
    <row r="3231" spans="1:10" x14ac:dyDescent="0.35">
      <c r="A3231">
        <v>0</v>
      </c>
      <c r="B3231">
        <v>1215166707</v>
      </c>
      <c r="C3231" t="s">
        <v>351</v>
      </c>
      <c r="D3231">
        <v>2021</v>
      </c>
      <c r="E3231">
        <v>4</v>
      </c>
      <c r="F3231">
        <v>4</v>
      </c>
      <c r="G3231">
        <v>4</v>
      </c>
      <c r="H3231">
        <v>3871.69</v>
      </c>
      <c r="I3231" t="str">
        <f>INDEX(T_NPI_REF[Classification],MATCH(T_PROF[[#This Row],[npi_prof_class_Cd]],T_NPI_REF[Code],0))</f>
        <v>Obstetrics &amp; Gynecology</v>
      </c>
      <c r="J3231">
        <f>INDEX(T_NPI_REF[Specialization],MATCH(T_PROF[[#This Row],[npi_prof_class_Cd]],T_NPI_REF[Code],0))</f>
        <v>0</v>
      </c>
    </row>
    <row r="3232" spans="1:10" x14ac:dyDescent="0.35">
      <c r="A3232">
        <v>0</v>
      </c>
      <c r="B3232">
        <v>1306036231</v>
      </c>
      <c r="C3232" t="s">
        <v>351</v>
      </c>
      <c r="D3232">
        <v>2019</v>
      </c>
      <c r="E3232">
        <v>1</v>
      </c>
      <c r="F3232">
        <v>1</v>
      </c>
      <c r="G3232">
        <v>1</v>
      </c>
      <c r="H3232">
        <v>1720.75</v>
      </c>
      <c r="I3232" t="str">
        <f>INDEX(T_NPI_REF[Classification],MATCH(T_PROF[[#This Row],[npi_prof_class_Cd]],T_NPI_REF[Code],0))</f>
        <v>Obstetrics &amp; Gynecology</v>
      </c>
      <c r="J3232">
        <f>INDEX(T_NPI_REF[Specialization],MATCH(T_PROF[[#This Row],[npi_prof_class_Cd]],T_NPI_REF[Code],0))</f>
        <v>0</v>
      </c>
    </row>
    <row r="3233" spans="1:10" x14ac:dyDescent="0.35">
      <c r="A3233">
        <v>0</v>
      </c>
      <c r="B3233">
        <v>1053330563</v>
      </c>
      <c r="C3233" t="s">
        <v>351</v>
      </c>
      <c r="D3233">
        <v>2019</v>
      </c>
      <c r="E3233">
        <v>2</v>
      </c>
      <c r="F3233">
        <v>2</v>
      </c>
      <c r="G3233">
        <v>2</v>
      </c>
      <c r="H3233">
        <v>3441.5</v>
      </c>
      <c r="I3233" t="str">
        <f>INDEX(T_NPI_REF[Classification],MATCH(T_PROF[[#This Row],[npi_prof_class_Cd]],T_NPI_REF[Code],0))</f>
        <v>Obstetrics &amp; Gynecology</v>
      </c>
      <c r="J3233">
        <f>INDEX(T_NPI_REF[Specialization],MATCH(T_PROF[[#This Row],[npi_prof_class_Cd]],T_NPI_REF[Code],0))</f>
        <v>0</v>
      </c>
    </row>
    <row r="3234" spans="1:10" x14ac:dyDescent="0.35">
      <c r="A3234">
        <v>1</v>
      </c>
      <c r="B3234">
        <v>1457350795</v>
      </c>
      <c r="C3234" t="s">
        <v>351</v>
      </c>
      <c r="D3234">
        <v>2020</v>
      </c>
      <c r="E3234">
        <v>1</v>
      </c>
      <c r="F3234">
        <v>1</v>
      </c>
      <c r="G3234">
        <v>1</v>
      </c>
      <c r="H3234">
        <v>1300</v>
      </c>
      <c r="I3234" t="str">
        <f>INDEX(T_NPI_REF[Classification],MATCH(T_PROF[[#This Row],[npi_prof_class_Cd]],T_NPI_REF[Code],0))</f>
        <v>Obstetrics &amp; Gynecology</v>
      </c>
      <c r="J3234">
        <f>INDEX(T_NPI_REF[Specialization],MATCH(T_PROF[[#This Row],[npi_prof_class_Cd]],T_NPI_REF[Code],0))</f>
        <v>0</v>
      </c>
    </row>
    <row r="3235" spans="1:10" x14ac:dyDescent="0.35">
      <c r="A3235">
        <v>0</v>
      </c>
      <c r="B3235">
        <v>1093929358</v>
      </c>
      <c r="C3235" t="s">
        <v>405</v>
      </c>
      <c r="D3235">
        <v>2020</v>
      </c>
      <c r="E3235">
        <v>2</v>
      </c>
      <c r="F3235">
        <v>2</v>
      </c>
      <c r="G3235">
        <v>2</v>
      </c>
      <c r="H3235">
        <v>0</v>
      </c>
      <c r="I3235" t="str">
        <f>INDEX(T_NPI_REF[Classification],MATCH(T_PROF[[#This Row],[npi_prof_class_Cd]],T_NPI_REF[Code],0))</f>
        <v>Obstetrics &amp; Gynecology</v>
      </c>
      <c r="J3235" t="str">
        <f>INDEX(T_NPI_REF[Specialization],MATCH(T_PROF[[#This Row],[npi_prof_class_Cd]],T_NPI_REF[Code],0))</f>
        <v>Female Pelvic Medicine and Reconstructive Surgery</v>
      </c>
    </row>
    <row r="3236" spans="1:10" x14ac:dyDescent="0.35">
      <c r="A3236">
        <v>1</v>
      </c>
      <c r="B3236">
        <v>1730286956</v>
      </c>
      <c r="C3236" t="s">
        <v>357</v>
      </c>
      <c r="D3236">
        <v>2021</v>
      </c>
      <c r="E3236">
        <v>15</v>
      </c>
      <c r="F3236">
        <v>15</v>
      </c>
      <c r="G3236">
        <v>15</v>
      </c>
      <c r="H3236">
        <v>31517.22</v>
      </c>
      <c r="I3236" t="str">
        <f>INDEX(T_NPI_REF[Classification],MATCH(T_PROF[[#This Row],[npi_prof_class_Cd]],T_NPI_REF[Code],0))</f>
        <v>Advanced Practice Midwife</v>
      </c>
      <c r="J3236">
        <f>INDEX(T_NPI_REF[Specialization],MATCH(T_PROF[[#This Row],[npi_prof_class_Cd]],T_NPI_REF[Code],0))</f>
        <v>0</v>
      </c>
    </row>
    <row r="3237" spans="1:10" x14ac:dyDescent="0.35">
      <c r="A3237">
        <v>0</v>
      </c>
      <c r="B3237">
        <v>1922020197</v>
      </c>
      <c r="C3237" t="s">
        <v>361</v>
      </c>
      <c r="D3237">
        <v>2019</v>
      </c>
      <c r="E3237">
        <v>1</v>
      </c>
      <c r="F3237">
        <v>1</v>
      </c>
      <c r="G3237">
        <v>1</v>
      </c>
      <c r="H3237">
        <v>0</v>
      </c>
      <c r="I3237" t="str">
        <f>INDEX(T_NPI_REF[Classification],MATCH(T_PROF[[#This Row],[npi_prof_class_Cd]],T_NPI_REF[Code],0))</f>
        <v>Family Medicine</v>
      </c>
      <c r="J3237">
        <f>INDEX(T_NPI_REF[Specialization],MATCH(T_PROF[[#This Row],[npi_prof_class_Cd]],T_NPI_REF[Code],0))</f>
        <v>0</v>
      </c>
    </row>
    <row r="3238" spans="1:10" x14ac:dyDescent="0.35">
      <c r="A3238">
        <v>1</v>
      </c>
      <c r="B3238">
        <v>1912131392</v>
      </c>
      <c r="C3238" t="s">
        <v>376</v>
      </c>
      <c r="D3238">
        <v>2019</v>
      </c>
      <c r="E3238">
        <v>642</v>
      </c>
      <c r="F3238">
        <v>642</v>
      </c>
      <c r="G3238">
        <v>637</v>
      </c>
      <c r="H3238">
        <v>1492291.52</v>
      </c>
      <c r="I3238" t="str">
        <f>INDEX(T_NPI_REF[Classification],MATCH(T_PROF[[#This Row],[npi_prof_class_Cd]],T_NPI_REF[Code],0))</f>
        <v>Surgery</v>
      </c>
      <c r="J3238">
        <f>INDEX(T_NPI_REF[Specialization],MATCH(T_PROF[[#This Row],[npi_prof_class_Cd]],T_NPI_REF[Code],0))</f>
        <v>0</v>
      </c>
    </row>
    <row r="3239" spans="1:10" x14ac:dyDescent="0.35">
      <c r="A3239">
        <v>1</v>
      </c>
      <c r="B3239">
        <v>1073633574</v>
      </c>
      <c r="C3239" t="s">
        <v>352</v>
      </c>
      <c r="D3239">
        <v>2021</v>
      </c>
      <c r="E3239">
        <v>58</v>
      </c>
      <c r="F3239">
        <v>58</v>
      </c>
      <c r="G3239">
        <v>58</v>
      </c>
      <c r="H3239">
        <v>178058.49</v>
      </c>
      <c r="I3239" t="str">
        <f>INDEX(T_NPI_REF[Classification],MATCH(T_PROF[[#This Row],[npi_prof_class_Cd]],T_NPI_REF[Code],0))</f>
        <v>Specialist</v>
      </c>
      <c r="J3239">
        <f>INDEX(T_NPI_REF[Specialization],MATCH(T_PROF[[#This Row],[npi_prof_class_Cd]],T_NPI_REF[Code],0))</f>
        <v>0</v>
      </c>
    </row>
    <row r="3240" spans="1:10" x14ac:dyDescent="0.35">
      <c r="A3240">
        <v>1</v>
      </c>
      <c r="B3240">
        <v>1114137403</v>
      </c>
      <c r="C3240" t="s">
        <v>363</v>
      </c>
      <c r="D3240">
        <v>2021</v>
      </c>
      <c r="E3240">
        <v>5</v>
      </c>
      <c r="F3240">
        <v>5</v>
      </c>
      <c r="G3240">
        <v>5</v>
      </c>
      <c r="H3240">
        <v>0</v>
      </c>
      <c r="I3240" t="str">
        <f>INDEX(T_NPI_REF[Classification],MATCH(T_PROF[[#This Row],[npi_prof_class_Cd]],T_NPI_REF[Code],0))</f>
        <v>Clinic/Center</v>
      </c>
      <c r="J3240" t="str">
        <f>INDEX(T_NPI_REF[Specialization],MATCH(T_PROF[[#This Row],[npi_prof_class_Cd]],T_NPI_REF[Code],0))</f>
        <v>Federally Qualified Health Center (FQHC)</v>
      </c>
    </row>
    <row r="3241" spans="1:10" x14ac:dyDescent="0.35">
      <c r="A3241">
        <v>1</v>
      </c>
      <c r="B3241">
        <v>1538435987</v>
      </c>
      <c r="C3241" t="s">
        <v>351</v>
      </c>
      <c r="D3241">
        <v>2020</v>
      </c>
      <c r="E3241">
        <v>3</v>
      </c>
      <c r="F3241">
        <v>3</v>
      </c>
      <c r="G3241">
        <v>3</v>
      </c>
      <c r="H3241">
        <v>6358.62</v>
      </c>
      <c r="I3241" t="str">
        <f>INDEX(T_NPI_REF[Classification],MATCH(T_PROF[[#This Row],[npi_prof_class_Cd]],T_NPI_REF[Code],0))</f>
        <v>Obstetrics &amp; Gynecology</v>
      </c>
      <c r="J3241">
        <f>INDEX(T_NPI_REF[Specialization],MATCH(T_PROF[[#This Row],[npi_prof_class_Cd]],T_NPI_REF[Code],0))</f>
        <v>0</v>
      </c>
    </row>
    <row r="3242" spans="1:10" x14ac:dyDescent="0.35">
      <c r="A3242">
        <v>0</v>
      </c>
      <c r="B3242">
        <v>1992843171</v>
      </c>
      <c r="C3242" t="s">
        <v>351</v>
      </c>
      <c r="D3242">
        <v>2021</v>
      </c>
      <c r="E3242">
        <v>1</v>
      </c>
      <c r="F3242">
        <v>1</v>
      </c>
      <c r="G3242">
        <v>1</v>
      </c>
      <c r="H3242">
        <v>1720.75</v>
      </c>
      <c r="I3242" t="str">
        <f>INDEX(T_NPI_REF[Classification],MATCH(T_PROF[[#This Row],[npi_prof_class_Cd]],T_NPI_REF[Code],0))</f>
        <v>Obstetrics &amp; Gynecology</v>
      </c>
      <c r="J3242">
        <f>INDEX(T_NPI_REF[Specialization],MATCH(T_PROF[[#This Row],[npi_prof_class_Cd]],T_NPI_REF[Code],0))</f>
        <v>0</v>
      </c>
    </row>
    <row r="3243" spans="1:10" x14ac:dyDescent="0.35">
      <c r="A3243">
        <v>1</v>
      </c>
      <c r="B3243">
        <v>1942475793</v>
      </c>
      <c r="C3243" t="s">
        <v>352</v>
      </c>
      <c r="D3243">
        <v>2020</v>
      </c>
      <c r="E3243">
        <v>54</v>
      </c>
      <c r="F3243">
        <v>54</v>
      </c>
      <c r="G3243">
        <v>54</v>
      </c>
      <c r="H3243">
        <v>114783.48</v>
      </c>
      <c r="I3243" t="str">
        <f>INDEX(T_NPI_REF[Classification],MATCH(T_PROF[[#This Row],[npi_prof_class_Cd]],T_NPI_REF[Code],0))</f>
        <v>Specialist</v>
      </c>
      <c r="J3243">
        <f>INDEX(T_NPI_REF[Specialization],MATCH(T_PROF[[#This Row],[npi_prof_class_Cd]],T_NPI_REF[Code],0))</f>
        <v>0</v>
      </c>
    </row>
    <row r="3244" spans="1:10" x14ac:dyDescent="0.35">
      <c r="A3244">
        <v>0</v>
      </c>
      <c r="B3244">
        <v>1801908249</v>
      </c>
      <c r="C3244" t="s">
        <v>351</v>
      </c>
      <c r="D3244">
        <v>2020</v>
      </c>
      <c r="E3244">
        <v>1</v>
      </c>
      <c r="F3244">
        <v>1</v>
      </c>
      <c r="G3244">
        <v>1</v>
      </c>
      <c r="H3244">
        <v>1720.75</v>
      </c>
      <c r="I3244" t="str">
        <f>INDEX(T_NPI_REF[Classification],MATCH(T_PROF[[#This Row],[npi_prof_class_Cd]],T_NPI_REF[Code],0))</f>
        <v>Obstetrics &amp; Gynecology</v>
      </c>
      <c r="J3244">
        <f>INDEX(T_NPI_REF[Specialization],MATCH(T_PROF[[#This Row],[npi_prof_class_Cd]],T_NPI_REF[Code],0))</f>
        <v>0</v>
      </c>
    </row>
    <row r="3245" spans="1:10" x14ac:dyDescent="0.35">
      <c r="A3245">
        <v>1</v>
      </c>
      <c r="B3245">
        <v>1770044208</v>
      </c>
      <c r="C3245" t="s">
        <v>351</v>
      </c>
      <c r="D3245">
        <v>2021</v>
      </c>
      <c r="E3245">
        <v>27</v>
      </c>
      <c r="F3245">
        <v>27</v>
      </c>
      <c r="G3245">
        <v>25</v>
      </c>
      <c r="H3245">
        <v>57186.19</v>
      </c>
      <c r="I3245" t="str">
        <f>INDEX(T_NPI_REF[Classification],MATCH(T_PROF[[#This Row],[npi_prof_class_Cd]],T_NPI_REF[Code],0))</f>
        <v>Obstetrics &amp; Gynecology</v>
      </c>
      <c r="J3245">
        <f>INDEX(T_NPI_REF[Specialization],MATCH(T_PROF[[#This Row],[npi_prof_class_Cd]],T_NPI_REF[Code],0))</f>
        <v>0</v>
      </c>
    </row>
    <row r="3246" spans="1:10" x14ac:dyDescent="0.35">
      <c r="A3246">
        <v>0</v>
      </c>
      <c r="B3246">
        <v>1508804758</v>
      </c>
      <c r="C3246" t="s">
        <v>351</v>
      </c>
      <c r="D3246">
        <v>2021</v>
      </c>
      <c r="E3246">
        <v>1</v>
      </c>
      <c r="F3246">
        <v>1</v>
      </c>
      <c r="G3246">
        <v>1</v>
      </c>
      <c r="H3246">
        <v>170.76</v>
      </c>
      <c r="I3246" t="str">
        <f>INDEX(T_NPI_REF[Classification],MATCH(T_PROF[[#This Row],[npi_prof_class_Cd]],T_NPI_REF[Code],0))</f>
        <v>Obstetrics &amp; Gynecology</v>
      </c>
      <c r="J3246">
        <f>INDEX(T_NPI_REF[Specialization],MATCH(T_PROF[[#This Row],[npi_prof_class_Cd]],T_NPI_REF[Code],0))</f>
        <v>0</v>
      </c>
    </row>
    <row r="3247" spans="1:10" x14ac:dyDescent="0.35">
      <c r="A3247">
        <v>0</v>
      </c>
      <c r="B3247">
        <v>1124501580</v>
      </c>
      <c r="C3247" t="s">
        <v>367</v>
      </c>
      <c r="D3247">
        <v>2019</v>
      </c>
      <c r="E3247">
        <v>4</v>
      </c>
      <c r="F3247">
        <v>4</v>
      </c>
      <c r="G3247">
        <v>4</v>
      </c>
      <c r="H3247">
        <v>2550.46</v>
      </c>
      <c r="I3247" t="str">
        <f>INDEX(T_NPI_REF[Classification],MATCH(T_PROF[[#This Row],[npi_prof_class_Cd]],T_NPI_REF[Code],0))</f>
        <v>Midwife</v>
      </c>
      <c r="J3247">
        <f>INDEX(T_NPI_REF[Specialization],MATCH(T_PROF[[#This Row],[npi_prof_class_Cd]],T_NPI_REF[Code],0))</f>
        <v>0</v>
      </c>
    </row>
    <row r="3248" spans="1:10" x14ac:dyDescent="0.35">
      <c r="A3248">
        <v>1</v>
      </c>
      <c r="B3248">
        <v>1609860071</v>
      </c>
      <c r="C3248" t="s">
        <v>351</v>
      </c>
      <c r="D3248">
        <v>2021</v>
      </c>
      <c r="E3248">
        <v>89</v>
      </c>
      <c r="F3248">
        <v>89</v>
      </c>
      <c r="G3248">
        <v>89</v>
      </c>
      <c r="H3248">
        <v>166283.39000000001</v>
      </c>
      <c r="I3248" t="str">
        <f>INDEX(T_NPI_REF[Classification],MATCH(T_PROF[[#This Row],[npi_prof_class_Cd]],T_NPI_REF[Code],0))</f>
        <v>Obstetrics &amp; Gynecology</v>
      </c>
      <c r="J3248">
        <f>INDEX(T_NPI_REF[Specialization],MATCH(T_PROF[[#This Row],[npi_prof_class_Cd]],T_NPI_REF[Code],0))</f>
        <v>0</v>
      </c>
    </row>
    <row r="3249" spans="1:10" x14ac:dyDescent="0.35">
      <c r="A3249">
        <v>0</v>
      </c>
      <c r="B3249">
        <v>1831445303</v>
      </c>
      <c r="C3249" t="s">
        <v>351</v>
      </c>
      <c r="D3249">
        <v>2020</v>
      </c>
      <c r="E3249">
        <v>3</v>
      </c>
      <c r="F3249">
        <v>3</v>
      </c>
      <c r="G3249">
        <v>3</v>
      </c>
      <c r="H3249">
        <v>5162.25</v>
      </c>
      <c r="I3249" t="str">
        <f>INDEX(T_NPI_REF[Classification],MATCH(T_PROF[[#This Row],[npi_prof_class_Cd]],T_NPI_REF[Code],0))</f>
        <v>Obstetrics &amp; Gynecology</v>
      </c>
      <c r="J3249">
        <f>INDEX(T_NPI_REF[Specialization],MATCH(T_PROF[[#This Row],[npi_prof_class_Cd]],T_NPI_REF[Code],0))</f>
        <v>0</v>
      </c>
    </row>
    <row r="3250" spans="1:10" x14ac:dyDescent="0.35">
      <c r="A3250">
        <v>0</v>
      </c>
      <c r="B3250">
        <v>1740203116</v>
      </c>
      <c r="C3250" t="s">
        <v>351</v>
      </c>
      <c r="D3250">
        <v>2020</v>
      </c>
      <c r="E3250">
        <v>4</v>
      </c>
      <c r="F3250">
        <v>4</v>
      </c>
      <c r="G3250">
        <v>4</v>
      </c>
      <c r="H3250">
        <v>5162.25</v>
      </c>
      <c r="I3250" t="str">
        <f>INDEX(T_NPI_REF[Classification],MATCH(T_PROF[[#This Row],[npi_prof_class_Cd]],T_NPI_REF[Code],0))</f>
        <v>Obstetrics &amp; Gynecology</v>
      </c>
      <c r="J3250">
        <f>INDEX(T_NPI_REF[Specialization],MATCH(T_PROF[[#This Row],[npi_prof_class_Cd]],T_NPI_REF[Code],0))</f>
        <v>0</v>
      </c>
    </row>
    <row r="3251" spans="1:10" x14ac:dyDescent="0.35">
      <c r="A3251">
        <v>0</v>
      </c>
      <c r="B3251">
        <v>1285819904</v>
      </c>
      <c r="C3251" t="s">
        <v>351</v>
      </c>
      <c r="D3251">
        <v>2019</v>
      </c>
      <c r="E3251">
        <v>1</v>
      </c>
      <c r="F3251">
        <v>1</v>
      </c>
      <c r="G3251">
        <v>1</v>
      </c>
      <c r="H3251">
        <v>1720.02</v>
      </c>
      <c r="I3251" t="str">
        <f>INDEX(T_NPI_REF[Classification],MATCH(T_PROF[[#This Row],[npi_prof_class_Cd]],T_NPI_REF[Code],0))</f>
        <v>Obstetrics &amp; Gynecology</v>
      </c>
      <c r="J3251">
        <f>INDEX(T_NPI_REF[Specialization],MATCH(T_PROF[[#This Row],[npi_prof_class_Cd]],T_NPI_REF[Code],0))</f>
        <v>0</v>
      </c>
    </row>
    <row r="3252" spans="1:10" x14ac:dyDescent="0.35">
      <c r="A3252">
        <v>0</v>
      </c>
      <c r="B3252">
        <v>1104375286</v>
      </c>
      <c r="C3252" t="s">
        <v>357</v>
      </c>
      <c r="D3252">
        <v>2019</v>
      </c>
      <c r="E3252">
        <v>2</v>
      </c>
      <c r="F3252">
        <v>2</v>
      </c>
      <c r="G3252">
        <v>2</v>
      </c>
      <c r="H3252">
        <v>0</v>
      </c>
      <c r="I3252" t="str">
        <f>INDEX(T_NPI_REF[Classification],MATCH(T_PROF[[#This Row],[npi_prof_class_Cd]],T_NPI_REF[Code],0))</f>
        <v>Advanced Practice Midwife</v>
      </c>
      <c r="J3252">
        <f>INDEX(T_NPI_REF[Specialization],MATCH(T_PROF[[#This Row],[npi_prof_class_Cd]],T_NPI_REF[Code],0))</f>
        <v>0</v>
      </c>
    </row>
    <row r="3253" spans="1:10" x14ac:dyDescent="0.35">
      <c r="A3253">
        <v>0</v>
      </c>
      <c r="B3253">
        <v>1750576880</v>
      </c>
      <c r="C3253" t="s">
        <v>351</v>
      </c>
      <c r="D3253">
        <v>2021</v>
      </c>
      <c r="E3253">
        <v>3</v>
      </c>
      <c r="F3253">
        <v>3</v>
      </c>
      <c r="G3253">
        <v>3</v>
      </c>
      <c r="H3253">
        <v>3455.05</v>
      </c>
      <c r="I3253" t="str">
        <f>INDEX(T_NPI_REF[Classification],MATCH(T_PROF[[#This Row],[npi_prof_class_Cd]],T_NPI_REF[Code],0))</f>
        <v>Obstetrics &amp; Gynecology</v>
      </c>
      <c r="J3253">
        <f>INDEX(T_NPI_REF[Specialization],MATCH(T_PROF[[#This Row],[npi_prof_class_Cd]],T_NPI_REF[Code],0))</f>
        <v>0</v>
      </c>
    </row>
    <row r="3254" spans="1:10" x14ac:dyDescent="0.35">
      <c r="A3254">
        <v>1</v>
      </c>
      <c r="B3254">
        <v>1639719651</v>
      </c>
      <c r="C3254" t="s">
        <v>367</v>
      </c>
      <c r="D3254">
        <v>2021</v>
      </c>
      <c r="E3254">
        <v>1</v>
      </c>
      <c r="F3254">
        <v>1</v>
      </c>
      <c r="G3254">
        <v>1</v>
      </c>
      <c r="H3254">
        <v>2272.31</v>
      </c>
      <c r="I3254" t="str">
        <f>INDEX(T_NPI_REF[Classification],MATCH(T_PROF[[#This Row],[npi_prof_class_Cd]],T_NPI_REF[Code],0))</f>
        <v>Midwife</v>
      </c>
      <c r="J3254">
        <f>INDEX(T_NPI_REF[Specialization],MATCH(T_PROF[[#This Row],[npi_prof_class_Cd]],T_NPI_REF[Code],0))</f>
        <v>0</v>
      </c>
    </row>
    <row r="3255" spans="1:10" x14ac:dyDescent="0.35">
      <c r="A3255">
        <v>0</v>
      </c>
      <c r="B3255">
        <v>1225443849</v>
      </c>
      <c r="C3255" t="s">
        <v>351</v>
      </c>
      <c r="D3255">
        <v>2020</v>
      </c>
      <c r="E3255">
        <v>2</v>
      </c>
      <c r="F3255">
        <v>2</v>
      </c>
      <c r="G3255">
        <v>2</v>
      </c>
      <c r="H3255">
        <v>0</v>
      </c>
      <c r="I3255" t="str">
        <f>INDEX(T_NPI_REF[Classification],MATCH(T_PROF[[#This Row],[npi_prof_class_Cd]],T_NPI_REF[Code],0))</f>
        <v>Obstetrics &amp; Gynecology</v>
      </c>
      <c r="J3255">
        <f>INDEX(T_NPI_REF[Specialization],MATCH(T_PROF[[#This Row],[npi_prof_class_Cd]],T_NPI_REF[Code],0))</f>
        <v>0</v>
      </c>
    </row>
    <row r="3256" spans="1:10" x14ac:dyDescent="0.35">
      <c r="A3256">
        <v>0</v>
      </c>
      <c r="B3256">
        <v>1699720516</v>
      </c>
      <c r="C3256" t="s">
        <v>351</v>
      </c>
      <c r="D3256">
        <v>2019</v>
      </c>
      <c r="E3256">
        <v>2</v>
      </c>
      <c r="F3256">
        <v>2</v>
      </c>
      <c r="G3256">
        <v>2</v>
      </c>
      <c r="H3256">
        <v>3441.5</v>
      </c>
      <c r="I3256" t="str">
        <f>INDEX(T_NPI_REF[Classification],MATCH(T_PROF[[#This Row],[npi_prof_class_Cd]],T_NPI_REF[Code],0))</f>
        <v>Obstetrics &amp; Gynecology</v>
      </c>
      <c r="J3256">
        <f>INDEX(T_NPI_REF[Specialization],MATCH(T_PROF[[#This Row],[npi_prof_class_Cd]],T_NPI_REF[Code],0))</f>
        <v>0</v>
      </c>
    </row>
    <row r="3257" spans="1:10" x14ac:dyDescent="0.35">
      <c r="A3257">
        <v>1</v>
      </c>
      <c r="B3257">
        <v>1104808062</v>
      </c>
      <c r="C3257" t="s">
        <v>353</v>
      </c>
      <c r="D3257">
        <v>2021</v>
      </c>
      <c r="E3257">
        <v>13</v>
      </c>
      <c r="F3257">
        <v>13</v>
      </c>
      <c r="G3257">
        <v>13</v>
      </c>
      <c r="H3257">
        <v>44379.92</v>
      </c>
      <c r="I3257" t="str">
        <f>INDEX(T_NPI_REF[Classification],MATCH(T_PROF[[#This Row],[npi_prof_class_Cd]],T_NPI_REF[Code],0))</f>
        <v>General Acute Care Hospital</v>
      </c>
      <c r="J3257">
        <f>INDEX(T_NPI_REF[Specialization],MATCH(T_PROF[[#This Row],[npi_prof_class_Cd]],T_NPI_REF[Code],0))</f>
        <v>0</v>
      </c>
    </row>
    <row r="3258" spans="1:10" x14ac:dyDescent="0.35">
      <c r="A3258">
        <v>1</v>
      </c>
      <c r="B3258">
        <v>1184868929</v>
      </c>
      <c r="C3258" t="s">
        <v>351</v>
      </c>
      <c r="D3258">
        <v>2021</v>
      </c>
      <c r="E3258">
        <v>12</v>
      </c>
      <c r="F3258">
        <v>12</v>
      </c>
      <c r="G3258">
        <v>12</v>
      </c>
      <c r="H3258">
        <v>23327.98</v>
      </c>
      <c r="I3258" t="str">
        <f>INDEX(T_NPI_REF[Classification],MATCH(T_PROF[[#This Row],[npi_prof_class_Cd]],T_NPI_REF[Code],0))</f>
        <v>Obstetrics &amp; Gynecology</v>
      </c>
      <c r="J3258">
        <f>INDEX(T_NPI_REF[Specialization],MATCH(T_PROF[[#This Row],[npi_prof_class_Cd]],T_NPI_REF[Code],0))</f>
        <v>0</v>
      </c>
    </row>
    <row r="3259" spans="1:10" x14ac:dyDescent="0.35">
      <c r="A3259">
        <v>1</v>
      </c>
      <c r="B3259">
        <v>1801902713</v>
      </c>
      <c r="C3259" t="s">
        <v>386</v>
      </c>
      <c r="D3259">
        <v>2020</v>
      </c>
      <c r="E3259">
        <v>7</v>
      </c>
      <c r="F3259">
        <v>7</v>
      </c>
      <c r="G3259">
        <v>7</v>
      </c>
      <c r="H3259">
        <v>10814.74</v>
      </c>
      <c r="I3259" t="str">
        <f>INDEX(T_NPI_REF[Classification],MATCH(T_PROF[[#This Row],[npi_prof_class_Cd]],T_NPI_REF[Code],0))</f>
        <v>Psychiatric Unit</v>
      </c>
      <c r="J3259">
        <f>INDEX(T_NPI_REF[Specialization],MATCH(T_PROF[[#This Row],[npi_prof_class_Cd]],T_NPI_REF[Code],0))</f>
        <v>0</v>
      </c>
    </row>
    <row r="3260" spans="1:10" x14ac:dyDescent="0.35">
      <c r="A3260">
        <v>1</v>
      </c>
      <c r="B3260">
        <v>1013096577</v>
      </c>
      <c r="C3260" t="s">
        <v>342</v>
      </c>
      <c r="D3260">
        <v>2019</v>
      </c>
      <c r="E3260">
        <v>5</v>
      </c>
      <c r="F3260">
        <v>5</v>
      </c>
      <c r="G3260">
        <v>5</v>
      </c>
      <c r="H3260">
        <v>20225</v>
      </c>
      <c r="I3260" t="e">
        <f>INDEX(T_NPI_REF[Classification],MATCH(T_PROF[[#This Row],[npi_prof_class_Cd]],T_NPI_REF[Code],0))</f>
        <v>#N/A</v>
      </c>
      <c r="J3260" t="e">
        <f>INDEX(T_NPI_REF[Specialization],MATCH(T_PROF[[#This Row],[npi_prof_class_Cd]],T_NPI_REF[Code],0))</f>
        <v>#N/A</v>
      </c>
    </row>
    <row r="3261" spans="1:10" x14ac:dyDescent="0.35">
      <c r="A3261">
        <v>1</v>
      </c>
      <c r="B3261">
        <v>1558652099</v>
      </c>
      <c r="C3261" t="s">
        <v>358</v>
      </c>
      <c r="D3261">
        <v>2021</v>
      </c>
      <c r="E3261">
        <v>1</v>
      </c>
      <c r="F3261">
        <v>1</v>
      </c>
      <c r="G3261">
        <v>1</v>
      </c>
      <c r="H3261">
        <v>1720.75</v>
      </c>
      <c r="I3261" t="str">
        <f>INDEX(T_NPI_REF[Classification],MATCH(T_PROF[[#This Row],[npi_prof_class_Cd]],T_NPI_REF[Code],0))</f>
        <v>Obstetrics &amp; Gynecology</v>
      </c>
      <c r="J3261" t="str">
        <f>INDEX(T_NPI_REF[Specialization],MATCH(T_PROF[[#This Row],[npi_prof_class_Cd]],T_NPI_REF[Code],0))</f>
        <v>Gynecology</v>
      </c>
    </row>
    <row r="3262" spans="1:10" x14ac:dyDescent="0.35">
      <c r="A3262">
        <v>1</v>
      </c>
      <c r="B3262">
        <v>1053374553</v>
      </c>
      <c r="C3262" t="s">
        <v>351</v>
      </c>
      <c r="D3262">
        <v>2021</v>
      </c>
      <c r="E3262">
        <v>6</v>
      </c>
      <c r="F3262">
        <v>6</v>
      </c>
      <c r="G3262">
        <v>6</v>
      </c>
      <c r="H3262">
        <v>10607.93</v>
      </c>
      <c r="I3262" t="str">
        <f>INDEX(T_NPI_REF[Classification],MATCH(T_PROF[[#This Row],[npi_prof_class_Cd]],T_NPI_REF[Code],0))</f>
        <v>Obstetrics &amp; Gynecology</v>
      </c>
      <c r="J3262">
        <f>INDEX(T_NPI_REF[Specialization],MATCH(T_PROF[[#This Row],[npi_prof_class_Cd]],T_NPI_REF[Code],0))</f>
        <v>0</v>
      </c>
    </row>
    <row r="3263" spans="1:10" x14ac:dyDescent="0.35">
      <c r="A3263">
        <v>0</v>
      </c>
      <c r="B3263">
        <v>1306858188</v>
      </c>
      <c r="C3263" t="s">
        <v>354</v>
      </c>
      <c r="D3263">
        <v>2020</v>
      </c>
      <c r="E3263">
        <v>2</v>
      </c>
      <c r="F3263">
        <v>2</v>
      </c>
      <c r="G3263">
        <v>2</v>
      </c>
      <c r="H3263">
        <v>427.87</v>
      </c>
      <c r="I3263" t="str">
        <f>INDEX(T_NPI_REF[Classification],MATCH(T_PROF[[#This Row],[npi_prof_class_Cd]],T_NPI_REF[Code],0))</f>
        <v>Obstetrics &amp; Gynecology</v>
      </c>
      <c r="J3263" t="str">
        <f>INDEX(T_NPI_REF[Specialization],MATCH(T_PROF[[#This Row],[npi_prof_class_Cd]],T_NPI_REF[Code],0))</f>
        <v>Obstetrics</v>
      </c>
    </row>
    <row r="3264" spans="1:10" x14ac:dyDescent="0.35">
      <c r="A3264">
        <v>0</v>
      </c>
      <c r="B3264">
        <v>1144301268</v>
      </c>
      <c r="C3264" t="s">
        <v>351</v>
      </c>
      <c r="D3264">
        <v>2019</v>
      </c>
      <c r="E3264">
        <v>1</v>
      </c>
      <c r="F3264">
        <v>1</v>
      </c>
      <c r="G3264">
        <v>1</v>
      </c>
      <c r="H3264">
        <v>1720.75</v>
      </c>
      <c r="I3264" t="str">
        <f>INDEX(T_NPI_REF[Classification],MATCH(T_PROF[[#This Row],[npi_prof_class_Cd]],T_NPI_REF[Code],0))</f>
        <v>Obstetrics &amp; Gynecology</v>
      </c>
      <c r="J3264">
        <f>INDEX(T_NPI_REF[Specialization],MATCH(T_PROF[[#This Row],[npi_prof_class_Cd]],T_NPI_REF[Code],0))</f>
        <v>0</v>
      </c>
    </row>
    <row r="3265" spans="1:10" x14ac:dyDescent="0.35">
      <c r="A3265">
        <v>1</v>
      </c>
      <c r="B3265">
        <v>1326060369</v>
      </c>
      <c r="C3265" t="s">
        <v>351</v>
      </c>
      <c r="D3265">
        <v>2020</v>
      </c>
      <c r="E3265">
        <v>35</v>
      </c>
      <c r="F3265">
        <v>35</v>
      </c>
      <c r="G3265">
        <v>35</v>
      </c>
      <c r="H3265">
        <v>60226.25</v>
      </c>
      <c r="I3265" t="str">
        <f>INDEX(T_NPI_REF[Classification],MATCH(T_PROF[[#This Row],[npi_prof_class_Cd]],T_NPI_REF[Code],0))</f>
        <v>Obstetrics &amp; Gynecology</v>
      </c>
      <c r="J3265">
        <f>INDEX(T_NPI_REF[Specialization],MATCH(T_PROF[[#This Row],[npi_prof_class_Cd]],T_NPI_REF[Code],0))</f>
        <v>0</v>
      </c>
    </row>
    <row r="3266" spans="1:10" x14ac:dyDescent="0.35">
      <c r="A3266">
        <v>0</v>
      </c>
      <c r="B3266">
        <v>1417018623</v>
      </c>
      <c r="C3266" t="s">
        <v>351</v>
      </c>
      <c r="D3266">
        <v>2020</v>
      </c>
      <c r="E3266">
        <v>3</v>
      </c>
      <c r="F3266">
        <v>3</v>
      </c>
      <c r="G3266">
        <v>3</v>
      </c>
      <c r="H3266">
        <v>0</v>
      </c>
      <c r="I3266" t="str">
        <f>INDEX(T_NPI_REF[Classification],MATCH(T_PROF[[#This Row],[npi_prof_class_Cd]],T_NPI_REF[Code],0))</f>
        <v>Obstetrics &amp; Gynecology</v>
      </c>
      <c r="J3266">
        <f>INDEX(T_NPI_REF[Specialization],MATCH(T_PROF[[#This Row],[npi_prof_class_Cd]],T_NPI_REF[Code],0))</f>
        <v>0</v>
      </c>
    </row>
    <row r="3267" spans="1:10" x14ac:dyDescent="0.35">
      <c r="A3267">
        <v>1</v>
      </c>
      <c r="B3267">
        <v>1952330318</v>
      </c>
      <c r="C3267" t="s">
        <v>351</v>
      </c>
      <c r="D3267">
        <v>2020</v>
      </c>
      <c r="E3267">
        <v>2</v>
      </c>
      <c r="F3267">
        <v>2</v>
      </c>
      <c r="G3267">
        <v>1</v>
      </c>
      <c r="H3267">
        <v>1720.75</v>
      </c>
      <c r="I3267" t="str">
        <f>INDEX(T_NPI_REF[Classification],MATCH(T_PROF[[#This Row],[npi_prof_class_Cd]],T_NPI_REF[Code],0))</f>
        <v>Obstetrics &amp; Gynecology</v>
      </c>
      <c r="J3267">
        <f>INDEX(T_NPI_REF[Specialization],MATCH(T_PROF[[#This Row],[npi_prof_class_Cd]],T_NPI_REF[Code],0))</f>
        <v>0</v>
      </c>
    </row>
    <row r="3268" spans="1:10" x14ac:dyDescent="0.35">
      <c r="A3268">
        <v>0</v>
      </c>
      <c r="B3268">
        <v>1922017433</v>
      </c>
      <c r="C3268" t="s">
        <v>351</v>
      </c>
      <c r="D3268">
        <v>2021</v>
      </c>
      <c r="E3268">
        <v>3</v>
      </c>
      <c r="F3268">
        <v>3</v>
      </c>
      <c r="G3268">
        <v>3</v>
      </c>
      <c r="I3268" t="str">
        <f>INDEX(T_NPI_REF[Classification],MATCH(T_PROF[[#This Row],[npi_prof_class_Cd]],T_NPI_REF[Code],0))</f>
        <v>Obstetrics &amp; Gynecology</v>
      </c>
      <c r="J3268">
        <f>INDEX(T_NPI_REF[Specialization],MATCH(T_PROF[[#This Row],[npi_prof_class_Cd]],T_NPI_REF[Code],0))</f>
        <v>0</v>
      </c>
    </row>
    <row r="3269" spans="1:10" x14ac:dyDescent="0.35">
      <c r="A3269">
        <v>1</v>
      </c>
      <c r="B3269">
        <v>1760422919</v>
      </c>
      <c r="C3269" t="s">
        <v>351</v>
      </c>
      <c r="D3269">
        <v>2018</v>
      </c>
      <c r="E3269">
        <v>2</v>
      </c>
      <c r="F3269">
        <v>2</v>
      </c>
      <c r="G3269">
        <v>2</v>
      </c>
      <c r="I3269" t="str">
        <f>INDEX(T_NPI_REF[Classification],MATCH(T_PROF[[#This Row],[npi_prof_class_Cd]],T_NPI_REF[Code],0))</f>
        <v>Obstetrics &amp; Gynecology</v>
      </c>
      <c r="J3269">
        <f>INDEX(T_NPI_REF[Specialization],MATCH(T_PROF[[#This Row],[npi_prof_class_Cd]],T_NPI_REF[Code],0))</f>
        <v>0</v>
      </c>
    </row>
    <row r="3270" spans="1:10" x14ac:dyDescent="0.35">
      <c r="A3270">
        <v>1</v>
      </c>
      <c r="B3270">
        <v>1548407562</v>
      </c>
      <c r="C3270" t="s">
        <v>351</v>
      </c>
      <c r="D3270">
        <v>2018</v>
      </c>
      <c r="E3270">
        <v>1</v>
      </c>
      <c r="F3270">
        <v>1</v>
      </c>
      <c r="G3270">
        <v>1</v>
      </c>
      <c r="I3270" t="str">
        <f>INDEX(T_NPI_REF[Classification],MATCH(T_PROF[[#This Row],[npi_prof_class_Cd]],T_NPI_REF[Code],0))</f>
        <v>Obstetrics &amp; Gynecology</v>
      </c>
      <c r="J3270">
        <f>INDEX(T_NPI_REF[Specialization],MATCH(T_PROF[[#This Row],[npi_prof_class_Cd]],T_NPI_REF[Code],0))</f>
        <v>0</v>
      </c>
    </row>
    <row r="3271" spans="1:10" x14ac:dyDescent="0.35">
      <c r="A3271">
        <v>1</v>
      </c>
      <c r="B3271">
        <v>1730286956</v>
      </c>
      <c r="C3271" t="s">
        <v>357</v>
      </c>
      <c r="D3271">
        <v>2019</v>
      </c>
      <c r="E3271">
        <v>13</v>
      </c>
      <c r="F3271">
        <v>13</v>
      </c>
      <c r="G3271">
        <v>13</v>
      </c>
      <c r="I3271" t="str">
        <f>INDEX(T_NPI_REF[Classification],MATCH(T_PROF[[#This Row],[npi_prof_class_Cd]],T_NPI_REF[Code],0))</f>
        <v>Advanced Practice Midwife</v>
      </c>
      <c r="J3271">
        <f>INDEX(T_NPI_REF[Specialization],MATCH(T_PROF[[#This Row],[npi_prof_class_Cd]],T_NPI_REF[Code],0))</f>
        <v>0</v>
      </c>
    </row>
    <row r="3272" spans="1:10" x14ac:dyDescent="0.35">
      <c r="A3272">
        <v>1</v>
      </c>
      <c r="B3272">
        <v>1093845547</v>
      </c>
      <c r="C3272" t="s">
        <v>351</v>
      </c>
      <c r="D3272">
        <v>2019</v>
      </c>
      <c r="E3272">
        <v>9</v>
      </c>
      <c r="F3272">
        <v>9</v>
      </c>
      <c r="G3272">
        <v>9</v>
      </c>
      <c r="I3272" t="str">
        <f>INDEX(T_NPI_REF[Classification],MATCH(T_PROF[[#This Row],[npi_prof_class_Cd]],T_NPI_REF[Code],0))</f>
        <v>Obstetrics &amp; Gynecology</v>
      </c>
      <c r="J3272">
        <f>INDEX(T_NPI_REF[Specialization],MATCH(T_PROF[[#This Row],[npi_prof_class_Cd]],T_NPI_REF[Code],0))</f>
        <v>0</v>
      </c>
    </row>
    <row r="3273" spans="1:10" x14ac:dyDescent="0.35">
      <c r="A3273">
        <v>1</v>
      </c>
      <c r="B3273">
        <v>1578981148</v>
      </c>
      <c r="C3273" t="s">
        <v>354</v>
      </c>
      <c r="D3273">
        <v>2020</v>
      </c>
      <c r="E3273">
        <v>7</v>
      </c>
      <c r="F3273">
        <v>7</v>
      </c>
      <c r="G3273">
        <v>7</v>
      </c>
      <c r="I3273" t="str">
        <f>INDEX(T_NPI_REF[Classification],MATCH(T_PROF[[#This Row],[npi_prof_class_Cd]],T_NPI_REF[Code],0))</f>
        <v>Obstetrics &amp; Gynecology</v>
      </c>
      <c r="J3273" t="str">
        <f>INDEX(T_NPI_REF[Specialization],MATCH(T_PROF[[#This Row],[npi_prof_class_Cd]],T_NPI_REF[Code],0))</f>
        <v>Obstetrics</v>
      </c>
    </row>
    <row r="3274" spans="1:10" x14ac:dyDescent="0.35">
      <c r="A3274">
        <v>1</v>
      </c>
      <c r="B3274">
        <v>1578981148</v>
      </c>
      <c r="C3274" t="s">
        <v>354</v>
      </c>
      <c r="D3274">
        <v>2018</v>
      </c>
      <c r="E3274">
        <v>7</v>
      </c>
      <c r="F3274">
        <v>7</v>
      </c>
      <c r="G3274">
        <v>7</v>
      </c>
      <c r="I3274" t="str">
        <f>INDEX(T_NPI_REF[Classification],MATCH(T_PROF[[#This Row],[npi_prof_class_Cd]],T_NPI_REF[Code],0))</f>
        <v>Obstetrics &amp; Gynecology</v>
      </c>
      <c r="J3274" t="str">
        <f>INDEX(T_NPI_REF[Specialization],MATCH(T_PROF[[#This Row],[npi_prof_class_Cd]],T_NPI_REF[Code],0))</f>
        <v>Obstetrics</v>
      </c>
    </row>
    <row r="3275" spans="1:10" x14ac:dyDescent="0.35">
      <c r="A3275">
        <v>0</v>
      </c>
      <c r="B3275">
        <v>1326054362</v>
      </c>
      <c r="C3275" t="s">
        <v>367</v>
      </c>
      <c r="D3275">
        <v>2019</v>
      </c>
      <c r="E3275">
        <v>1</v>
      </c>
      <c r="F3275">
        <v>1</v>
      </c>
      <c r="G3275">
        <v>1</v>
      </c>
      <c r="I3275" t="str">
        <f>INDEX(T_NPI_REF[Classification],MATCH(T_PROF[[#This Row],[npi_prof_class_Cd]],T_NPI_REF[Code],0))</f>
        <v>Midwife</v>
      </c>
      <c r="J3275">
        <f>INDEX(T_NPI_REF[Specialization],MATCH(T_PROF[[#This Row],[npi_prof_class_Cd]],T_NPI_REF[Code],0))</f>
        <v>0</v>
      </c>
    </row>
    <row r="3276" spans="1:10" x14ac:dyDescent="0.35">
      <c r="A3276">
        <v>1</v>
      </c>
      <c r="B3276">
        <v>1205084969</v>
      </c>
      <c r="C3276" t="s">
        <v>351</v>
      </c>
      <c r="D3276">
        <v>2018</v>
      </c>
      <c r="E3276">
        <v>44</v>
      </c>
      <c r="F3276">
        <v>44</v>
      </c>
      <c r="G3276">
        <v>42</v>
      </c>
      <c r="I3276" t="str">
        <f>INDEX(T_NPI_REF[Classification],MATCH(T_PROF[[#This Row],[npi_prof_class_Cd]],T_NPI_REF[Code],0))</f>
        <v>Obstetrics &amp; Gynecology</v>
      </c>
      <c r="J3276">
        <f>INDEX(T_NPI_REF[Specialization],MATCH(T_PROF[[#This Row],[npi_prof_class_Cd]],T_NPI_REF[Code],0))</f>
        <v>0</v>
      </c>
    </row>
    <row r="3277" spans="1:10" x14ac:dyDescent="0.35">
      <c r="A3277">
        <v>1</v>
      </c>
      <c r="B3277">
        <v>1104819952</v>
      </c>
      <c r="C3277" t="s">
        <v>351</v>
      </c>
      <c r="D3277">
        <v>2021</v>
      </c>
      <c r="E3277">
        <v>2</v>
      </c>
      <c r="F3277">
        <v>2</v>
      </c>
      <c r="G3277">
        <v>2</v>
      </c>
      <c r="I3277" t="str">
        <f>INDEX(T_NPI_REF[Classification],MATCH(T_PROF[[#This Row],[npi_prof_class_Cd]],T_NPI_REF[Code],0))</f>
        <v>Obstetrics &amp; Gynecology</v>
      </c>
      <c r="J3277">
        <f>INDEX(T_NPI_REF[Specialization],MATCH(T_PROF[[#This Row],[npi_prof_class_Cd]],T_NPI_REF[Code],0))</f>
        <v>0</v>
      </c>
    </row>
    <row r="3278" spans="1:10" x14ac:dyDescent="0.35">
      <c r="A3278">
        <v>1</v>
      </c>
      <c r="B3278">
        <v>1184071433</v>
      </c>
      <c r="C3278" t="s">
        <v>351</v>
      </c>
      <c r="D3278">
        <v>2019</v>
      </c>
      <c r="E3278">
        <v>1</v>
      </c>
      <c r="F3278">
        <v>1</v>
      </c>
      <c r="G3278">
        <v>1</v>
      </c>
      <c r="I3278" t="str">
        <f>INDEX(T_NPI_REF[Classification],MATCH(T_PROF[[#This Row],[npi_prof_class_Cd]],T_NPI_REF[Code],0))</f>
        <v>Obstetrics &amp; Gynecology</v>
      </c>
      <c r="J3278">
        <f>INDEX(T_NPI_REF[Specialization],MATCH(T_PROF[[#This Row],[npi_prof_class_Cd]],T_NPI_REF[Code],0))</f>
        <v>0</v>
      </c>
    </row>
    <row r="3279" spans="1:10" x14ac:dyDescent="0.35">
      <c r="A3279">
        <v>1</v>
      </c>
      <c r="B3279">
        <v>1568545168</v>
      </c>
      <c r="C3279" t="s">
        <v>351</v>
      </c>
      <c r="D3279">
        <v>2018</v>
      </c>
      <c r="E3279">
        <v>3</v>
      </c>
      <c r="F3279">
        <v>3</v>
      </c>
      <c r="G3279">
        <v>2</v>
      </c>
      <c r="I3279" t="str">
        <f>INDEX(T_NPI_REF[Classification],MATCH(T_PROF[[#This Row],[npi_prof_class_Cd]],T_NPI_REF[Code],0))</f>
        <v>Obstetrics &amp; Gynecology</v>
      </c>
      <c r="J3279">
        <f>INDEX(T_NPI_REF[Specialization],MATCH(T_PROF[[#This Row],[npi_prof_class_Cd]],T_NPI_REF[Code],0))</f>
        <v>0</v>
      </c>
    </row>
    <row r="3280" spans="1:10" x14ac:dyDescent="0.35">
      <c r="A3280">
        <v>1</v>
      </c>
      <c r="B3280">
        <v>1922048370</v>
      </c>
      <c r="C3280" t="s">
        <v>366</v>
      </c>
      <c r="D3280">
        <v>2021</v>
      </c>
      <c r="E3280">
        <v>112</v>
      </c>
      <c r="F3280">
        <v>112</v>
      </c>
      <c r="G3280">
        <v>111</v>
      </c>
      <c r="I3280" t="str">
        <f>INDEX(T_NPI_REF[Classification],MATCH(T_PROF[[#This Row],[npi_prof_class_Cd]],T_NPI_REF[Code],0))</f>
        <v>Internal Medicine</v>
      </c>
      <c r="J3280">
        <f>INDEX(T_NPI_REF[Specialization],MATCH(T_PROF[[#This Row],[npi_prof_class_Cd]],T_NPI_REF[Code],0))</f>
        <v>0</v>
      </c>
    </row>
    <row r="3281" spans="1:10" x14ac:dyDescent="0.35">
      <c r="A3281">
        <v>0</v>
      </c>
      <c r="B3281">
        <v>1851352058</v>
      </c>
      <c r="C3281" t="s">
        <v>351</v>
      </c>
      <c r="D3281">
        <v>2020</v>
      </c>
      <c r="E3281">
        <v>1</v>
      </c>
      <c r="F3281">
        <v>1</v>
      </c>
      <c r="G3281">
        <v>1</v>
      </c>
      <c r="I3281" t="str">
        <f>INDEX(T_NPI_REF[Classification],MATCH(T_PROF[[#This Row],[npi_prof_class_Cd]],T_NPI_REF[Code],0))</f>
        <v>Obstetrics &amp; Gynecology</v>
      </c>
      <c r="J3281">
        <f>INDEX(T_NPI_REF[Specialization],MATCH(T_PROF[[#This Row],[npi_prof_class_Cd]],T_NPI_REF[Code],0))</f>
        <v>0</v>
      </c>
    </row>
    <row r="3282" spans="1:10" x14ac:dyDescent="0.35">
      <c r="A3282">
        <v>1</v>
      </c>
      <c r="B3282">
        <v>1144307299</v>
      </c>
      <c r="C3282" t="s">
        <v>351</v>
      </c>
      <c r="D3282">
        <v>2018</v>
      </c>
      <c r="E3282">
        <v>5</v>
      </c>
      <c r="F3282">
        <v>5</v>
      </c>
      <c r="G3282">
        <v>5</v>
      </c>
      <c r="I3282" t="str">
        <f>INDEX(T_NPI_REF[Classification],MATCH(T_PROF[[#This Row],[npi_prof_class_Cd]],T_NPI_REF[Code],0))</f>
        <v>Obstetrics &amp; Gynecology</v>
      </c>
      <c r="J3282">
        <f>INDEX(T_NPI_REF[Specialization],MATCH(T_PROF[[#This Row],[npi_prof_class_Cd]],T_NPI_REF[Code],0))</f>
        <v>0</v>
      </c>
    </row>
    <row r="3283" spans="1:10" x14ac:dyDescent="0.35">
      <c r="A3283">
        <v>0</v>
      </c>
      <c r="B3283">
        <v>1487673125</v>
      </c>
      <c r="C3283" t="s">
        <v>361</v>
      </c>
      <c r="D3283">
        <v>2018</v>
      </c>
      <c r="E3283">
        <v>1</v>
      </c>
      <c r="F3283">
        <v>1</v>
      </c>
      <c r="G3283">
        <v>1</v>
      </c>
      <c r="I3283" t="str">
        <f>INDEX(T_NPI_REF[Classification],MATCH(T_PROF[[#This Row],[npi_prof_class_Cd]],T_NPI_REF[Code],0))</f>
        <v>Family Medicine</v>
      </c>
      <c r="J3283">
        <f>INDEX(T_NPI_REF[Specialization],MATCH(T_PROF[[#This Row],[npi_prof_class_Cd]],T_NPI_REF[Code],0))</f>
        <v>0</v>
      </c>
    </row>
    <row r="3284" spans="1:10" x14ac:dyDescent="0.35">
      <c r="A3284">
        <v>0</v>
      </c>
      <c r="B3284">
        <v>1568423028</v>
      </c>
      <c r="C3284" t="s">
        <v>351</v>
      </c>
      <c r="D3284">
        <v>2018</v>
      </c>
      <c r="E3284">
        <v>7</v>
      </c>
      <c r="F3284">
        <v>7</v>
      </c>
      <c r="G3284">
        <v>7</v>
      </c>
      <c r="I3284" t="str">
        <f>INDEX(T_NPI_REF[Classification],MATCH(T_PROF[[#This Row],[npi_prof_class_Cd]],T_NPI_REF[Code],0))</f>
        <v>Obstetrics &amp; Gynecology</v>
      </c>
      <c r="J3284">
        <f>INDEX(T_NPI_REF[Specialization],MATCH(T_PROF[[#This Row],[npi_prof_class_Cd]],T_NPI_REF[Code],0))</f>
        <v>0</v>
      </c>
    </row>
    <row r="3285" spans="1:10" x14ac:dyDescent="0.35">
      <c r="A3285">
        <v>1</v>
      </c>
      <c r="B3285">
        <v>1366528127</v>
      </c>
      <c r="C3285" t="s">
        <v>351</v>
      </c>
      <c r="D3285">
        <v>2019</v>
      </c>
      <c r="E3285">
        <v>7</v>
      </c>
      <c r="F3285">
        <v>7</v>
      </c>
      <c r="G3285">
        <v>7</v>
      </c>
      <c r="I3285" t="str">
        <f>INDEX(T_NPI_REF[Classification],MATCH(T_PROF[[#This Row],[npi_prof_class_Cd]],T_NPI_REF[Code],0))</f>
        <v>Obstetrics &amp; Gynecology</v>
      </c>
      <c r="J3285">
        <f>INDEX(T_NPI_REF[Specialization],MATCH(T_PROF[[#This Row],[npi_prof_class_Cd]],T_NPI_REF[Code],0))</f>
        <v>0</v>
      </c>
    </row>
    <row r="3286" spans="1:10" x14ac:dyDescent="0.35">
      <c r="A3286">
        <v>1</v>
      </c>
      <c r="B3286">
        <v>1285887711</v>
      </c>
      <c r="C3286" t="s">
        <v>351</v>
      </c>
      <c r="D3286">
        <v>2021</v>
      </c>
      <c r="E3286">
        <v>9</v>
      </c>
      <c r="F3286">
        <v>9</v>
      </c>
      <c r="G3286">
        <v>9</v>
      </c>
      <c r="I3286" t="str">
        <f>INDEX(T_NPI_REF[Classification],MATCH(T_PROF[[#This Row],[npi_prof_class_Cd]],T_NPI_REF[Code],0))</f>
        <v>Obstetrics &amp; Gynecology</v>
      </c>
      <c r="J3286">
        <f>INDEX(T_NPI_REF[Specialization],MATCH(T_PROF[[#This Row],[npi_prof_class_Cd]],T_NPI_REF[Code],0))</f>
        <v>0</v>
      </c>
    </row>
    <row r="3287" spans="1:10" x14ac:dyDescent="0.35">
      <c r="A3287">
        <v>0</v>
      </c>
      <c r="B3287">
        <v>1467536839</v>
      </c>
      <c r="C3287" t="s">
        <v>351</v>
      </c>
      <c r="D3287">
        <v>2019</v>
      </c>
      <c r="E3287">
        <v>3</v>
      </c>
      <c r="F3287">
        <v>3</v>
      </c>
      <c r="G3287">
        <v>3</v>
      </c>
      <c r="I3287" t="str">
        <f>INDEX(T_NPI_REF[Classification],MATCH(T_PROF[[#This Row],[npi_prof_class_Cd]],T_NPI_REF[Code],0))</f>
        <v>Obstetrics &amp; Gynecology</v>
      </c>
      <c r="J3287">
        <f>INDEX(T_NPI_REF[Specialization],MATCH(T_PROF[[#This Row],[npi_prof_class_Cd]],T_NPI_REF[Code],0))</f>
        <v>0</v>
      </c>
    </row>
    <row r="3288" spans="1:10" x14ac:dyDescent="0.35">
      <c r="A3288">
        <v>0</v>
      </c>
      <c r="B3288">
        <v>1770524050</v>
      </c>
      <c r="C3288" t="s">
        <v>351</v>
      </c>
      <c r="D3288">
        <v>2020</v>
      </c>
      <c r="E3288">
        <v>4</v>
      </c>
      <c r="F3288">
        <v>4</v>
      </c>
      <c r="G3288">
        <v>4</v>
      </c>
      <c r="I3288" t="str">
        <f>INDEX(T_NPI_REF[Classification],MATCH(T_PROF[[#This Row],[npi_prof_class_Cd]],T_NPI_REF[Code],0))</f>
        <v>Obstetrics &amp; Gynecology</v>
      </c>
      <c r="J3288">
        <f>INDEX(T_NPI_REF[Specialization],MATCH(T_PROF[[#This Row],[npi_prof_class_Cd]],T_NPI_REF[Code],0))</f>
        <v>0</v>
      </c>
    </row>
    <row r="3289" spans="1:10" x14ac:dyDescent="0.35">
      <c r="A3289">
        <v>1</v>
      </c>
      <c r="B3289">
        <v>1629160585</v>
      </c>
      <c r="C3289" t="s">
        <v>351</v>
      </c>
      <c r="D3289">
        <v>2018</v>
      </c>
      <c r="E3289">
        <v>42</v>
      </c>
      <c r="F3289">
        <v>42</v>
      </c>
      <c r="G3289">
        <v>42</v>
      </c>
      <c r="I3289" t="str">
        <f>INDEX(T_NPI_REF[Classification],MATCH(T_PROF[[#This Row],[npi_prof_class_Cd]],T_NPI_REF[Code],0))</f>
        <v>Obstetrics &amp; Gynecology</v>
      </c>
      <c r="J3289">
        <f>INDEX(T_NPI_REF[Specialization],MATCH(T_PROF[[#This Row],[npi_prof_class_Cd]],T_NPI_REF[Code],0))</f>
        <v>0</v>
      </c>
    </row>
    <row r="3290" spans="1:10" x14ac:dyDescent="0.35">
      <c r="A3290">
        <v>0</v>
      </c>
      <c r="B3290">
        <v>1821110263</v>
      </c>
      <c r="C3290" t="s">
        <v>351</v>
      </c>
      <c r="D3290">
        <v>2018</v>
      </c>
      <c r="E3290">
        <v>2</v>
      </c>
      <c r="F3290">
        <v>2</v>
      </c>
      <c r="G3290">
        <v>2</v>
      </c>
      <c r="I3290" t="str">
        <f>INDEX(T_NPI_REF[Classification],MATCH(T_PROF[[#This Row],[npi_prof_class_Cd]],T_NPI_REF[Code],0))</f>
        <v>Obstetrics &amp; Gynecology</v>
      </c>
      <c r="J3290">
        <f>INDEX(T_NPI_REF[Specialization],MATCH(T_PROF[[#This Row],[npi_prof_class_Cd]],T_NPI_REF[Code],0))</f>
        <v>0</v>
      </c>
    </row>
    <row r="3291" spans="1:10" x14ac:dyDescent="0.35">
      <c r="A3291">
        <v>1</v>
      </c>
      <c r="B3291">
        <v>1467463851</v>
      </c>
      <c r="C3291" t="s">
        <v>351</v>
      </c>
      <c r="D3291">
        <v>2019</v>
      </c>
      <c r="E3291">
        <v>44</v>
      </c>
      <c r="F3291">
        <v>44</v>
      </c>
      <c r="G3291">
        <v>44</v>
      </c>
      <c r="I3291" t="str">
        <f>INDEX(T_NPI_REF[Classification],MATCH(T_PROF[[#This Row],[npi_prof_class_Cd]],T_NPI_REF[Code],0))</f>
        <v>Obstetrics &amp; Gynecology</v>
      </c>
      <c r="J3291">
        <f>INDEX(T_NPI_REF[Specialization],MATCH(T_PROF[[#This Row],[npi_prof_class_Cd]],T_NPI_REF[Code],0))</f>
        <v>0</v>
      </c>
    </row>
    <row r="3292" spans="1:10" x14ac:dyDescent="0.35">
      <c r="A3292">
        <v>0</v>
      </c>
      <c r="B3292">
        <v>1225443849</v>
      </c>
      <c r="C3292" t="s">
        <v>351</v>
      </c>
      <c r="D3292">
        <v>2021</v>
      </c>
      <c r="E3292">
        <v>2</v>
      </c>
      <c r="F3292">
        <v>2</v>
      </c>
      <c r="G3292">
        <v>2</v>
      </c>
      <c r="I3292" t="str">
        <f>INDEX(T_NPI_REF[Classification],MATCH(T_PROF[[#This Row],[npi_prof_class_Cd]],T_NPI_REF[Code],0))</f>
        <v>Obstetrics &amp; Gynecology</v>
      </c>
      <c r="J3292">
        <f>INDEX(T_NPI_REF[Specialization],MATCH(T_PROF[[#This Row],[npi_prof_class_Cd]],T_NPI_REF[Code],0))</f>
        <v>0</v>
      </c>
    </row>
    <row r="3293" spans="1:10" x14ac:dyDescent="0.35">
      <c r="A3293">
        <v>1</v>
      </c>
      <c r="B3293">
        <v>1538113873</v>
      </c>
      <c r="C3293" t="s">
        <v>351</v>
      </c>
      <c r="D3293">
        <v>2020</v>
      </c>
      <c r="E3293">
        <v>13</v>
      </c>
      <c r="F3293">
        <v>13</v>
      </c>
      <c r="G3293">
        <v>13</v>
      </c>
      <c r="I3293" t="str">
        <f>INDEX(T_NPI_REF[Classification],MATCH(T_PROF[[#This Row],[npi_prof_class_Cd]],T_NPI_REF[Code],0))</f>
        <v>Obstetrics &amp; Gynecology</v>
      </c>
      <c r="J3293">
        <f>INDEX(T_NPI_REF[Specialization],MATCH(T_PROF[[#This Row],[npi_prof_class_Cd]],T_NPI_REF[Code],0))</f>
        <v>0</v>
      </c>
    </row>
    <row r="3294" spans="1:10" x14ac:dyDescent="0.35">
      <c r="A3294">
        <v>1</v>
      </c>
      <c r="B3294">
        <v>1053441907</v>
      </c>
      <c r="C3294" t="s">
        <v>353</v>
      </c>
      <c r="D3294">
        <v>2018</v>
      </c>
      <c r="E3294">
        <v>1</v>
      </c>
      <c r="F3294">
        <v>1</v>
      </c>
      <c r="G3294">
        <v>1</v>
      </c>
      <c r="I3294" t="str">
        <f>INDEX(T_NPI_REF[Classification],MATCH(T_PROF[[#This Row],[npi_prof_class_Cd]],T_NPI_REF[Code],0))</f>
        <v>General Acute Care Hospital</v>
      </c>
      <c r="J3294">
        <f>INDEX(T_NPI_REF[Specialization],MATCH(T_PROF[[#This Row],[npi_prof_class_Cd]],T_NPI_REF[Code],0))</f>
        <v>0</v>
      </c>
    </row>
    <row r="3295" spans="1:10" x14ac:dyDescent="0.35">
      <c r="A3295">
        <v>1</v>
      </c>
      <c r="B3295">
        <v>1831549559</v>
      </c>
      <c r="C3295" t="s">
        <v>355</v>
      </c>
      <c r="D3295">
        <v>2021</v>
      </c>
      <c r="E3295">
        <v>14</v>
      </c>
      <c r="F3295">
        <v>14</v>
      </c>
      <c r="G3295">
        <v>13</v>
      </c>
      <c r="I3295" t="str">
        <f>INDEX(T_NPI_REF[Classification],MATCH(T_PROF[[#This Row],[npi_prof_class_Cd]],T_NPI_REF[Code],0))</f>
        <v>Clinic/Center</v>
      </c>
      <c r="J3295" t="str">
        <f>INDEX(T_NPI_REF[Specialization],MATCH(T_PROF[[#This Row],[npi_prof_class_Cd]],T_NPI_REF[Code],0))</f>
        <v>Multi-Specialty</v>
      </c>
    </row>
    <row r="3296" spans="1:10" x14ac:dyDescent="0.35">
      <c r="A3296">
        <v>0</v>
      </c>
      <c r="B3296">
        <v>1962637348</v>
      </c>
      <c r="C3296" t="s">
        <v>351</v>
      </c>
      <c r="D3296">
        <v>2020</v>
      </c>
      <c r="E3296">
        <v>1</v>
      </c>
      <c r="F3296">
        <v>1</v>
      </c>
      <c r="G3296">
        <v>1</v>
      </c>
      <c r="I3296" t="str">
        <f>INDEX(T_NPI_REF[Classification],MATCH(T_PROF[[#This Row],[npi_prof_class_Cd]],T_NPI_REF[Code],0))</f>
        <v>Obstetrics &amp; Gynecology</v>
      </c>
      <c r="J3296">
        <f>INDEX(T_NPI_REF[Specialization],MATCH(T_PROF[[#This Row],[npi_prof_class_Cd]],T_NPI_REF[Code],0))</f>
        <v>0</v>
      </c>
    </row>
    <row r="3297" spans="1:10" x14ac:dyDescent="0.35">
      <c r="A3297">
        <v>1</v>
      </c>
      <c r="B3297">
        <v>1073960225</v>
      </c>
      <c r="C3297" t="s">
        <v>355</v>
      </c>
      <c r="D3297">
        <v>2019</v>
      </c>
      <c r="E3297">
        <v>1</v>
      </c>
      <c r="F3297">
        <v>1</v>
      </c>
      <c r="G3297">
        <v>1</v>
      </c>
      <c r="I3297" t="str">
        <f>INDEX(T_NPI_REF[Classification],MATCH(T_PROF[[#This Row],[npi_prof_class_Cd]],T_NPI_REF[Code],0))</f>
        <v>Clinic/Center</v>
      </c>
      <c r="J3297" t="str">
        <f>INDEX(T_NPI_REF[Specialization],MATCH(T_PROF[[#This Row],[npi_prof_class_Cd]],T_NPI_REF[Code],0))</f>
        <v>Multi-Specialty</v>
      </c>
    </row>
    <row r="3298" spans="1:10" x14ac:dyDescent="0.35">
      <c r="A3298">
        <v>0</v>
      </c>
      <c r="B3298">
        <v>1194785055</v>
      </c>
      <c r="C3298" t="s">
        <v>357</v>
      </c>
      <c r="D3298">
        <v>2021</v>
      </c>
      <c r="E3298">
        <v>2</v>
      </c>
      <c r="F3298">
        <v>2</v>
      </c>
      <c r="G3298">
        <v>2</v>
      </c>
      <c r="I3298" t="str">
        <f>INDEX(T_NPI_REF[Classification],MATCH(T_PROF[[#This Row],[npi_prof_class_Cd]],T_NPI_REF[Code],0))</f>
        <v>Advanced Practice Midwife</v>
      </c>
      <c r="J3298">
        <f>INDEX(T_NPI_REF[Specialization],MATCH(T_PROF[[#This Row],[npi_prof_class_Cd]],T_NPI_REF[Code],0))</f>
        <v>0</v>
      </c>
    </row>
    <row r="3299" spans="1:10" x14ac:dyDescent="0.35">
      <c r="A3299">
        <v>1</v>
      </c>
      <c r="B3299">
        <v>1790716579</v>
      </c>
      <c r="C3299" t="s">
        <v>351</v>
      </c>
      <c r="D3299">
        <v>2019</v>
      </c>
      <c r="E3299">
        <v>8</v>
      </c>
      <c r="F3299">
        <v>8</v>
      </c>
      <c r="G3299">
        <v>8</v>
      </c>
      <c r="I3299" t="str">
        <f>INDEX(T_NPI_REF[Classification],MATCH(T_PROF[[#This Row],[npi_prof_class_Cd]],T_NPI_REF[Code],0))</f>
        <v>Obstetrics &amp; Gynecology</v>
      </c>
      <c r="J3299">
        <f>INDEX(T_NPI_REF[Specialization],MATCH(T_PROF[[#This Row],[npi_prof_class_Cd]],T_NPI_REF[Code],0))</f>
        <v>0</v>
      </c>
    </row>
    <row r="3300" spans="1:10" x14ac:dyDescent="0.35">
      <c r="A3300">
        <v>0</v>
      </c>
      <c r="B3300">
        <v>1366709487</v>
      </c>
      <c r="C3300" t="s">
        <v>351</v>
      </c>
      <c r="D3300">
        <v>2021</v>
      </c>
      <c r="E3300">
        <v>1</v>
      </c>
      <c r="F3300">
        <v>1</v>
      </c>
      <c r="G3300">
        <v>1</v>
      </c>
      <c r="I3300" t="str">
        <f>INDEX(T_NPI_REF[Classification],MATCH(T_PROF[[#This Row],[npi_prof_class_Cd]],T_NPI_REF[Code],0))</f>
        <v>Obstetrics &amp; Gynecology</v>
      </c>
      <c r="J3300">
        <f>INDEX(T_NPI_REF[Specialization],MATCH(T_PROF[[#This Row],[npi_prof_class_Cd]],T_NPI_REF[Code],0))</f>
        <v>0</v>
      </c>
    </row>
    <row r="3301" spans="1:10" x14ac:dyDescent="0.35">
      <c r="A3301">
        <v>1</v>
      </c>
      <c r="B3301">
        <v>1619390838</v>
      </c>
      <c r="C3301" t="s">
        <v>388</v>
      </c>
      <c r="D3301">
        <v>2019</v>
      </c>
      <c r="E3301">
        <v>3</v>
      </c>
      <c r="F3301">
        <v>3</v>
      </c>
      <c r="G3301">
        <v>3</v>
      </c>
      <c r="I3301" t="str">
        <f>INDEX(T_NPI_REF[Classification],MATCH(T_PROF[[#This Row],[npi_prof_class_Cd]],T_NPI_REF[Code],0))</f>
        <v>General Acute Care Hospital</v>
      </c>
      <c r="J3301" t="str">
        <f>INDEX(T_NPI_REF[Specialization],MATCH(T_PROF[[#This Row],[npi_prof_class_Cd]],T_NPI_REF[Code],0))</f>
        <v>Critical Access</v>
      </c>
    </row>
    <row r="3302" spans="1:10" x14ac:dyDescent="0.35">
      <c r="A3302">
        <v>0</v>
      </c>
      <c r="B3302">
        <v>1881640951</v>
      </c>
      <c r="C3302" t="s">
        <v>351</v>
      </c>
      <c r="D3302">
        <v>2021</v>
      </c>
      <c r="E3302">
        <v>1</v>
      </c>
      <c r="F3302">
        <v>1</v>
      </c>
      <c r="G3302">
        <v>1</v>
      </c>
      <c r="I3302" t="str">
        <f>INDEX(T_NPI_REF[Classification],MATCH(T_PROF[[#This Row],[npi_prof_class_Cd]],T_NPI_REF[Code],0))</f>
        <v>Obstetrics &amp; Gynecology</v>
      </c>
      <c r="J3302">
        <f>INDEX(T_NPI_REF[Specialization],MATCH(T_PROF[[#This Row],[npi_prof_class_Cd]],T_NPI_REF[Code],0))</f>
        <v>0</v>
      </c>
    </row>
    <row r="3303" spans="1:10" x14ac:dyDescent="0.35">
      <c r="A3303">
        <v>0</v>
      </c>
      <c r="B3303">
        <v>1821339573</v>
      </c>
      <c r="C3303" t="s">
        <v>357</v>
      </c>
      <c r="D3303">
        <v>2018</v>
      </c>
      <c r="E3303">
        <v>4</v>
      </c>
      <c r="F3303">
        <v>4</v>
      </c>
      <c r="G3303">
        <v>4</v>
      </c>
      <c r="I3303" t="str">
        <f>INDEX(T_NPI_REF[Classification],MATCH(T_PROF[[#This Row],[npi_prof_class_Cd]],T_NPI_REF[Code],0))</f>
        <v>Advanced Practice Midwife</v>
      </c>
      <c r="J3303">
        <f>INDEX(T_NPI_REF[Specialization],MATCH(T_PROF[[#This Row],[npi_prof_class_Cd]],T_NPI_REF[Code],0))</f>
        <v>0</v>
      </c>
    </row>
    <row r="3304" spans="1:10" x14ac:dyDescent="0.35">
      <c r="A3304">
        <v>1</v>
      </c>
      <c r="B3304">
        <v>1528024718</v>
      </c>
      <c r="C3304" t="s">
        <v>353</v>
      </c>
      <c r="D3304">
        <v>2018</v>
      </c>
      <c r="E3304">
        <v>64</v>
      </c>
      <c r="F3304">
        <v>64</v>
      </c>
      <c r="G3304">
        <v>60</v>
      </c>
      <c r="I3304" t="str">
        <f>INDEX(T_NPI_REF[Classification],MATCH(T_PROF[[#This Row],[npi_prof_class_Cd]],T_NPI_REF[Code],0))</f>
        <v>General Acute Care Hospital</v>
      </c>
      <c r="J3304">
        <f>INDEX(T_NPI_REF[Specialization],MATCH(T_PROF[[#This Row],[npi_prof_class_Cd]],T_NPI_REF[Code],0))</f>
        <v>0</v>
      </c>
    </row>
    <row r="3305" spans="1:10" x14ac:dyDescent="0.35">
      <c r="A3305">
        <v>1</v>
      </c>
      <c r="B3305">
        <v>1699289488</v>
      </c>
      <c r="C3305" t="s">
        <v>366</v>
      </c>
      <c r="D3305">
        <v>2021</v>
      </c>
      <c r="E3305">
        <v>1</v>
      </c>
      <c r="F3305">
        <v>1</v>
      </c>
      <c r="G3305">
        <v>1</v>
      </c>
      <c r="I3305" t="str">
        <f>INDEX(T_NPI_REF[Classification],MATCH(T_PROF[[#This Row],[npi_prof_class_Cd]],T_NPI_REF[Code],0))</f>
        <v>Internal Medicine</v>
      </c>
      <c r="J3305">
        <f>INDEX(T_NPI_REF[Specialization],MATCH(T_PROF[[#This Row],[npi_prof_class_Cd]],T_NPI_REF[Code],0))</f>
        <v>0</v>
      </c>
    </row>
    <row r="3306" spans="1:10" x14ac:dyDescent="0.35">
      <c r="A3306">
        <v>0</v>
      </c>
      <c r="B3306">
        <v>1174866453</v>
      </c>
      <c r="C3306" t="s">
        <v>351</v>
      </c>
      <c r="D3306">
        <v>2020</v>
      </c>
      <c r="E3306">
        <v>3</v>
      </c>
      <c r="F3306">
        <v>3</v>
      </c>
      <c r="G3306">
        <v>3</v>
      </c>
      <c r="I3306" t="str">
        <f>INDEX(T_NPI_REF[Classification],MATCH(T_PROF[[#This Row],[npi_prof_class_Cd]],T_NPI_REF[Code],0))</f>
        <v>Obstetrics &amp; Gynecology</v>
      </c>
      <c r="J3306">
        <f>INDEX(T_NPI_REF[Specialization],MATCH(T_PROF[[#This Row],[npi_prof_class_Cd]],T_NPI_REF[Code],0))</f>
        <v>0</v>
      </c>
    </row>
    <row r="3307" spans="1:10" x14ac:dyDescent="0.35">
      <c r="A3307">
        <v>1</v>
      </c>
      <c r="B3307">
        <v>1447554605</v>
      </c>
      <c r="C3307" t="s">
        <v>351</v>
      </c>
      <c r="D3307">
        <v>2019</v>
      </c>
      <c r="E3307">
        <v>161</v>
      </c>
      <c r="F3307">
        <v>161</v>
      </c>
      <c r="G3307">
        <v>161</v>
      </c>
      <c r="I3307" t="str">
        <f>INDEX(T_NPI_REF[Classification],MATCH(T_PROF[[#This Row],[npi_prof_class_Cd]],T_NPI_REF[Code],0))</f>
        <v>Obstetrics &amp; Gynecology</v>
      </c>
      <c r="J3307">
        <f>INDEX(T_NPI_REF[Specialization],MATCH(T_PROF[[#This Row],[npi_prof_class_Cd]],T_NPI_REF[Code],0))</f>
        <v>0</v>
      </c>
    </row>
    <row r="3308" spans="1:10" x14ac:dyDescent="0.35">
      <c r="A3308">
        <v>0</v>
      </c>
      <c r="B3308">
        <v>1821065137</v>
      </c>
      <c r="C3308" t="s">
        <v>351</v>
      </c>
      <c r="D3308">
        <v>2018</v>
      </c>
      <c r="E3308">
        <v>4</v>
      </c>
      <c r="F3308">
        <v>4</v>
      </c>
      <c r="G3308">
        <v>4</v>
      </c>
      <c r="I3308" t="str">
        <f>INDEX(T_NPI_REF[Classification],MATCH(T_PROF[[#This Row],[npi_prof_class_Cd]],T_NPI_REF[Code],0))</f>
        <v>Obstetrics &amp; Gynecology</v>
      </c>
      <c r="J3308">
        <f>INDEX(T_NPI_REF[Specialization],MATCH(T_PROF[[#This Row],[npi_prof_class_Cd]],T_NPI_REF[Code],0))</f>
        <v>0</v>
      </c>
    </row>
    <row r="3309" spans="1:10" x14ac:dyDescent="0.35">
      <c r="A3309">
        <v>1</v>
      </c>
      <c r="B3309">
        <v>1346217197</v>
      </c>
      <c r="C3309" t="s">
        <v>352</v>
      </c>
      <c r="D3309">
        <v>2020</v>
      </c>
      <c r="E3309">
        <v>1</v>
      </c>
      <c r="F3309">
        <v>1</v>
      </c>
      <c r="G3309">
        <v>1</v>
      </c>
      <c r="I3309" t="str">
        <f>INDEX(T_NPI_REF[Classification],MATCH(T_PROF[[#This Row],[npi_prof_class_Cd]],T_NPI_REF[Code],0))</f>
        <v>Specialist</v>
      </c>
      <c r="J3309">
        <f>INDEX(T_NPI_REF[Specialization],MATCH(T_PROF[[#This Row],[npi_prof_class_Cd]],T_NPI_REF[Code],0))</f>
        <v>0</v>
      </c>
    </row>
    <row r="3310" spans="1:10" x14ac:dyDescent="0.35">
      <c r="A3310">
        <v>0</v>
      </c>
      <c r="B3310">
        <v>1982699906</v>
      </c>
      <c r="C3310" t="s">
        <v>351</v>
      </c>
      <c r="D3310">
        <v>2021</v>
      </c>
      <c r="E3310">
        <v>1</v>
      </c>
      <c r="F3310">
        <v>1</v>
      </c>
      <c r="G3310">
        <v>1</v>
      </c>
      <c r="I3310" t="str">
        <f>INDEX(T_NPI_REF[Classification],MATCH(T_PROF[[#This Row],[npi_prof_class_Cd]],T_NPI_REF[Code],0))</f>
        <v>Obstetrics &amp; Gynecology</v>
      </c>
      <c r="J3310">
        <f>INDEX(T_NPI_REF[Specialization],MATCH(T_PROF[[#This Row],[npi_prof_class_Cd]],T_NPI_REF[Code],0))</f>
        <v>0</v>
      </c>
    </row>
    <row r="3311" spans="1:10" x14ac:dyDescent="0.35">
      <c r="A3311">
        <v>0</v>
      </c>
      <c r="B3311">
        <v>1144584012</v>
      </c>
      <c r="C3311" t="s">
        <v>358</v>
      </c>
      <c r="D3311">
        <v>2018</v>
      </c>
      <c r="E3311">
        <v>1</v>
      </c>
      <c r="F3311">
        <v>1</v>
      </c>
      <c r="G3311">
        <v>1</v>
      </c>
      <c r="I3311" t="str">
        <f>INDEX(T_NPI_REF[Classification],MATCH(T_PROF[[#This Row],[npi_prof_class_Cd]],T_NPI_REF[Code],0))</f>
        <v>Obstetrics &amp; Gynecology</v>
      </c>
      <c r="J3311" t="str">
        <f>INDEX(T_NPI_REF[Specialization],MATCH(T_PROF[[#This Row],[npi_prof_class_Cd]],T_NPI_REF[Code],0))</f>
        <v>Gynecology</v>
      </c>
    </row>
    <row r="3312" spans="1:10" x14ac:dyDescent="0.35">
      <c r="A3312">
        <v>0</v>
      </c>
      <c r="B3312">
        <v>1881616217</v>
      </c>
      <c r="C3312" t="s">
        <v>351</v>
      </c>
      <c r="D3312">
        <v>2018</v>
      </c>
      <c r="E3312">
        <v>4</v>
      </c>
      <c r="F3312">
        <v>4</v>
      </c>
      <c r="G3312">
        <v>4</v>
      </c>
      <c r="I3312" t="str">
        <f>INDEX(T_NPI_REF[Classification],MATCH(T_PROF[[#This Row],[npi_prof_class_Cd]],T_NPI_REF[Code],0))</f>
        <v>Obstetrics &amp; Gynecology</v>
      </c>
      <c r="J3312">
        <f>INDEX(T_NPI_REF[Specialization],MATCH(T_PROF[[#This Row],[npi_prof_class_Cd]],T_NPI_REF[Code],0))</f>
        <v>0</v>
      </c>
    </row>
    <row r="3313" spans="1:10" x14ac:dyDescent="0.35">
      <c r="A3313">
        <v>0</v>
      </c>
      <c r="B3313">
        <v>1699936534</v>
      </c>
      <c r="C3313" t="s">
        <v>351</v>
      </c>
      <c r="D3313">
        <v>2019</v>
      </c>
      <c r="E3313">
        <v>1</v>
      </c>
      <c r="F3313">
        <v>1</v>
      </c>
      <c r="G3313">
        <v>1</v>
      </c>
      <c r="I3313" t="str">
        <f>INDEX(T_NPI_REF[Classification],MATCH(T_PROF[[#This Row],[npi_prof_class_Cd]],T_NPI_REF[Code],0))</f>
        <v>Obstetrics &amp; Gynecology</v>
      </c>
      <c r="J3313">
        <f>INDEX(T_NPI_REF[Specialization],MATCH(T_PROF[[#This Row],[npi_prof_class_Cd]],T_NPI_REF[Code],0))</f>
        <v>0</v>
      </c>
    </row>
    <row r="3314" spans="1:10" x14ac:dyDescent="0.35">
      <c r="A3314">
        <v>1</v>
      </c>
      <c r="B3314">
        <v>1194785527</v>
      </c>
      <c r="C3314" t="s">
        <v>351</v>
      </c>
      <c r="D3314">
        <v>2018</v>
      </c>
      <c r="E3314">
        <v>88</v>
      </c>
      <c r="F3314">
        <v>88</v>
      </c>
      <c r="G3314">
        <v>88</v>
      </c>
      <c r="I3314" t="str">
        <f>INDEX(T_NPI_REF[Classification],MATCH(T_PROF[[#This Row],[npi_prof_class_Cd]],T_NPI_REF[Code],0))</f>
        <v>Obstetrics &amp; Gynecology</v>
      </c>
      <c r="J3314">
        <f>INDEX(T_NPI_REF[Specialization],MATCH(T_PROF[[#This Row],[npi_prof_class_Cd]],T_NPI_REF[Code],0))</f>
        <v>0</v>
      </c>
    </row>
    <row r="3315" spans="1:10" x14ac:dyDescent="0.35">
      <c r="A3315">
        <v>0</v>
      </c>
      <c r="B3315">
        <v>1225028285</v>
      </c>
      <c r="C3315" t="s">
        <v>351</v>
      </c>
      <c r="D3315">
        <v>2018</v>
      </c>
      <c r="E3315">
        <v>1</v>
      </c>
      <c r="F3315">
        <v>1</v>
      </c>
      <c r="G3315">
        <v>1</v>
      </c>
      <c r="I3315" t="str">
        <f>INDEX(T_NPI_REF[Classification],MATCH(T_PROF[[#This Row],[npi_prof_class_Cd]],T_NPI_REF[Code],0))</f>
        <v>Obstetrics &amp; Gynecology</v>
      </c>
      <c r="J3315">
        <f>INDEX(T_NPI_REF[Specialization],MATCH(T_PROF[[#This Row],[npi_prof_class_Cd]],T_NPI_REF[Code],0))</f>
        <v>0</v>
      </c>
    </row>
    <row r="3316" spans="1:10" x14ac:dyDescent="0.35">
      <c r="A3316">
        <v>1</v>
      </c>
      <c r="B3316">
        <v>1538425673</v>
      </c>
      <c r="C3316" t="s">
        <v>351</v>
      </c>
      <c r="D3316">
        <v>2021</v>
      </c>
      <c r="E3316">
        <v>6</v>
      </c>
      <c r="F3316">
        <v>6</v>
      </c>
      <c r="G3316">
        <v>6</v>
      </c>
      <c r="I3316" t="str">
        <f>INDEX(T_NPI_REF[Classification],MATCH(T_PROF[[#This Row],[npi_prof_class_Cd]],T_NPI_REF[Code],0))</f>
        <v>Obstetrics &amp; Gynecology</v>
      </c>
      <c r="J3316">
        <f>INDEX(T_NPI_REF[Specialization],MATCH(T_PROF[[#This Row],[npi_prof_class_Cd]],T_NPI_REF[Code],0))</f>
        <v>0</v>
      </c>
    </row>
    <row r="3317" spans="1:10" x14ac:dyDescent="0.35">
      <c r="A3317">
        <v>0</v>
      </c>
      <c r="B3317">
        <v>1245223437</v>
      </c>
      <c r="C3317" t="s">
        <v>351</v>
      </c>
      <c r="D3317">
        <v>2018</v>
      </c>
      <c r="E3317">
        <v>7</v>
      </c>
      <c r="F3317">
        <v>7</v>
      </c>
      <c r="G3317">
        <v>7</v>
      </c>
      <c r="I3317" t="str">
        <f>INDEX(T_NPI_REF[Classification],MATCH(T_PROF[[#This Row],[npi_prof_class_Cd]],T_NPI_REF[Code],0))</f>
        <v>Obstetrics &amp; Gynecology</v>
      </c>
      <c r="J3317">
        <f>INDEX(T_NPI_REF[Specialization],MATCH(T_PROF[[#This Row],[npi_prof_class_Cd]],T_NPI_REF[Code],0))</f>
        <v>0</v>
      </c>
    </row>
    <row r="3318" spans="1:10" x14ac:dyDescent="0.35">
      <c r="A3318">
        <v>0</v>
      </c>
      <c r="B3318">
        <v>1174679880</v>
      </c>
      <c r="C3318" t="s">
        <v>351</v>
      </c>
      <c r="D3318">
        <v>2019</v>
      </c>
      <c r="E3318">
        <v>6</v>
      </c>
      <c r="F3318">
        <v>6</v>
      </c>
      <c r="G3318">
        <v>6</v>
      </c>
      <c r="I3318" t="str">
        <f>INDEX(T_NPI_REF[Classification],MATCH(T_PROF[[#This Row],[npi_prof_class_Cd]],T_NPI_REF[Code],0))</f>
        <v>Obstetrics &amp; Gynecology</v>
      </c>
      <c r="J3318">
        <f>INDEX(T_NPI_REF[Specialization],MATCH(T_PROF[[#This Row],[npi_prof_class_Cd]],T_NPI_REF[Code],0))</f>
        <v>0</v>
      </c>
    </row>
    <row r="3319" spans="1:10" x14ac:dyDescent="0.35">
      <c r="A3319">
        <v>0</v>
      </c>
      <c r="B3319">
        <v>1548760903</v>
      </c>
      <c r="C3319" t="s">
        <v>367</v>
      </c>
      <c r="D3319">
        <v>2020</v>
      </c>
      <c r="E3319">
        <v>1</v>
      </c>
      <c r="F3319">
        <v>1</v>
      </c>
      <c r="G3319">
        <v>1</v>
      </c>
      <c r="I3319" t="str">
        <f>INDEX(T_NPI_REF[Classification],MATCH(T_PROF[[#This Row],[npi_prof_class_Cd]],T_NPI_REF[Code],0))</f>
        <v>Midwife</v>
      </c>
      <c r="J3319">
        <f>INDEX(T_NPI_REF[Specialization],MATCH(T_PROF[[#This Row],[npi_prof_class_Cd]],T_NPI_REF[Code],0))</f>
        <v>0</v>
      </c>
    </row>
    <row r="3320" spans="1:10" x14ac:dyDescent="0.35">
      <c r="A3320">
        <v>1</v>
      </c>
      <c r="B3320">
        <v>1780084889</v>
      </c>
      <c r="C3320" t="s">
        <v>351</v>
      </c>
      <c r="D3320">
        <v>2018</v>
      </c>
      <c r="E3320">
        <v>1</v>
      </c>
      <c r="F3320">
        <v>1</v>
      </c>
      <c r="G3320">
        <v>1</v>
      </c>
      <c r="I3320" t="str">
        <f>INDEX(T_NPI_REF[Classification],MATCH(T_PROF[[#This Row],[npi_prof_class_Cd]],T_NPI_REF[Code],0))</f>
        <v>Obstetrics &amp; Gynecology</v>
      </c>
      <c r="J3320">
        <f>INDEX(T_NPI_REF[Specialization],MATCH(T_PROF[[#This Row],[npi_prof_class_Cd]],T_NPI_REF[Code],0))</f>
        <v>0</v>
      </c>
    </row>
    <row r="3321" spans="1:10" x14ac:dyDescent="0.35">
      <c r="A3321">
        <v>1</v>
      </c>
      <c r="B3321">
        <v>1356313290</v>
      </c>
      <c r="C3321" t="s">
        <v>351</v>
      </c>
      <c r="D3321">
        <v>2019</v>
      </c>
      <c r="E3321">
        <v>1</v>
      </c>
      <c r="F3321">
        <v>1</v>
      </c>
      <c r="G3321">
        <v>1</v>
      </c>
      <c r="I3321" t="str">
        <f>INDEX(T_NPI_REF[Classification],MATCH(T_PROF[[#This Row],[npi_prof_class_Cd]],T_NPI_REF[Code],0))</f>
        <v>Obstetrics &amp; Gynecology</v>
      </c>
      <c r="J3321">
        <f>INDEX(T_NPI_REF[Specialization],MATCH(T_PROF[[#This Row],[npi_prof_class_Cd]],T_NPI_REF[Code],0))</f>
        <v>0</v>
      </c>
    </row>
    <row r="3322" spans="1:10" x14ac:dyDescent="0.35">
      <c r="A3322">
        <v>1</v>
      </c>
      <c r="B3322">
        <v>1578716692</v>
      </c>
      <c r="C3322" t="s">
        <v>351</v>
      </c>
      <c r="D3322">
        <v>2018</v>
      </c>
      <c r="E3322">
        <v>1</v>
      </c>
      <c r="F3322">
        <v>1</v>
      </c>
      <c r="G3322">
        <v>1</v>
      </c>
      <c r="I3322" t="str">
        <f>INDEX(T_NPI_REF[Classification],MATCH(T_PROF[[#This Row],[npi_prof_class_Cd]],T_NPI_REF[Code],0))</f>
        <v>Obstetrics &amp; Gynecology</v>
      </c>
      <c r="J3322">
        <f>INDEX(T_NPI_REF[Specialization],MATCH(T_PROF[[#This Row],[npi_prof_class_Cd]],T_NPI_REF[Code],0))</f>
        <v>0</v>
      </c>
    </row>
    <row r="3323" spans="1:10" x14ac:dyDescent="0.35">
      <c r="A3323">
        <v>1</v>
      </c>
      <c r="B3323">
        <v>1902895121</v>
      </c>
      <c r="C3323" t="s">
        <v>351</v>
      </c>
      <c r="D3323">
        <v>2018</v>
      </c>
      <c r="E3323">
        <v>1</v>
      </c>
      <c r="F3323">
        <v>1</v>
      </c>
      <c r="G3323">
        <v>1</v>
      </c>
      <c r="I3323" t="str">
        <f>INDEX(T_NPI_REF[Classification],MATCH(T_PROF[[#This Row],[npi_prof_class_Cd]],T_NPI_REF[Code],0))</f>
        <v>Obstetrics &amp; Gynecology</v>
      </c>
      <c r="J3323">
        <f>INDEX(T_NPI_REF[Specialization],MATCH(T_PROF[[#This Row],[npi_prof_class_Cd]],T_NPI_REF[Code],0))</f>
        <v>0</v>
      </c>
    </row>
    <row r="3324" spans="1:10" x14ac:dyDescent="0.35">
      <c r="A3324">
        <v>0</v>
      </c>
      <c r="B3324">
        <v>1609161330</v>
      </c>
      <c r="C3324" t="s">
        <v>354</v>
      </c>
      <c r="D3324">
        <v>2019</v>
      </c>
      <c r="E3324">
        <v>1</v>
      </c>
      <c r="F3324">
        <v>1</v>
      </c>
      <c r="G3324">
        <v>1</v>
      </c>
      <c r="I3324" t="str">
        <f>INDEX(T_NPI_REF[Classification],MATCH(T_PROF[[#This Row],[npi_prof_class_Cd]],T_NPI_REF[Code],0))</f>
        <v>Obstetrics &amp; Gynecology</v>
      </c>
      <c r="J3324" t="str">
        <f>INDEX(T_NPI_REF[Specialization],MATCH(T_PROF[[#This Row],[npi_prof_class_Cd]],T_NPI_REF[Code],0))</f>
        <v>Obstetrics</v>
      </c>
    </row>
    <row r="3325" spans="1:10" x14ac:dyDescent="0.35">
      <c r="A3325">
        <v>0</v>
      </c>
      <c r="B3325">
        <v>1447327556</v>
      </c>
      <c r="C3325" t="s">
        <v>351</v>
      </c>
      <c r="D3325">
        <v>2019</v>
      </c>
      <c r="E3325">
        <v>1</v>
      </c>
      <c r="F3325">
        <v>1</v>
      </c>
      <c r="G3325">
        <v>1</v>
      </c>
      <c r="I3325" t="str">
        <f>INDEX(T_NPI_REF[Classification],MATCH(T_PROF[[#This Row],[npi_prof_class_Cd]],T_NPI_REF[Code],0))</f>
        <v>Obstetrics &amp; Gynecology</v>
      </c>
      <c r="J3325">
        <f>INDEX(T_NPI_REF[Specialization],MATCH(T_PROF[[#This Row],[npi_prof_class_Cd]],T_NPI_REF[Code],0))</f>
        <v>0</v>
      </c>
    </row>
    <row r="3326" spans="1:10" x14ac:dyDescent="0.35">
      <c r="A3326">
        <v>0</v>
      </c>
      <c r="B3326">
        <v>1861414021</v>
      </c>
      <c r="C3326" t="s">
        <v>361</v>
      </c>
      <c r="D3326">
        <v>2020</v>
      </c>
      <c r="E3326">
        <v>1</v>
      </c>
      <c r="F3326">
        <v>1</v>
      </c>
      <c r="G3326">
        <v>1</v>
      </c>
      <c r="I3326" t="str">
        <f>INDEX(T_NPI_REF[Classification],MATCH(T_PROF[[#This Row],[npi_prof_class_Cd]],T_NPI_REF[Code],0))</f>
        <v>Family Medicine</v>
      </c>
      <c r="J3326">
        <f>INDEX(T_NPI_REF[Specialization],MATCH(T_PROF[[#This Row],[npi_prof_class_Cd]],T_NPI_REF[Code],0))</f>
        <v>0</v>
      </c>
    </row>
    <row r="3327" spans="1:10" x14ac:dyDescent="0.35">
      <c r="A3327">
        <v>0</v>
      </c>
      <c r="B3327">
        <v>1114001989</v>
      </c>
      <c r="C3327" t="s">
        <v>351</v>
      </c>
      <c r="D3327">
        <v>2018</v>
      </c>
      <c r="E3327">
        <v>1</v>
      </c>
      <c r="F3327">
        <v>1</v>
      </c>
      <c r="G3327">
        <v>1</v>
      </c>
      <c r="I3327" t="str">
        <f>INDEX(T_NPI_REF[Classification],MATCH(T_PROF[[#This Row],[npi_prof_class_Cd]],T_NPI_REF[Code],0))</f>
        <v>Obstetrics &amp; Gynecology</v>
      </c>
      <c r="J3327">
        <f>INDEX(T_NPI_REF[Specialization],MATCH(T_PROF[[#This Row],[npi_prof_class_Cd]],T_NPI_REF[Code],0))</f>
        <v>0</v>
      </c>
    </row>
    <row r="3328" spans="1:10" x14ac:dyDescent="0.35">
      <c r="A3328">
        <v>0</v>
      </c>
      <c r="B3328">
        <v>1114048618</v>
      </c>
      <c r="C3328" t="s">
        <v>399</v>
      </c>
      <c r="D3328">
        <v>2018</v>
      </c>
      <c r="E3328">
        <v>1</v>
      </c>
      <c r="F3328">
        <v>1</v>
      </c>
      <c r="G3328">
        <v>1</v>
      </c>
      <c r="I3328" t="str">
        <f>INDEX(T_NPI_REF[Classification],MATCH(T_PROF[[#This Row],[npi_prof_class_Cd]],T_NPI_REF[Code],0))</f>
        <v>Nurse Practitioner</v>
      </c>
      <c r="J3328" t="str">
        <f>INDEX(T_NPI_REF[Specialization],MATCH(T_PROF[[#This Row],[npi_prof_class_Cd]],T_NPI_REF[Code],0))</f>
        <v>Obstetrics &amp; Gynecology</v>
      </c>
    </row>
    <row r="3329" spans="1:10" x14ac:dyDescent="0.35">
      <c r="A3329">
        <v>1</v>
      </c>
      <c r="B3329">
        <v>1184640708</v>
      </c>
      <c r="C3329" t="s">
        <v>375</v>
      </c>
      <c r="D3329">
        <v>2021</v>
      </c>
      <c r="E3329">
        <v>20</v>
      </c>
      <c r="F3329">
        <v>19</v>
      </c>
      <c r="G3329">
        <v>19</v>
      </c>
      <c r="I3329" t="str">
        <f>INDEX(T_NPI_REF[Classification],MATCH(T_PROF[[#This Row],[npi_prof_class_Cd]],T_NPI_REF[Code],0))</f>
        <v>Orthopaedic Surgery</v>
      </c>
      <c r="J3329">
        <f>INDEX(T_NPI_REF[Specialization],MATCH(T_PROF[[#This Row],[npi_prof_class_Cd]],T_NPI_REF[Code],0))</f>
        <v>0</v>
      </c>
    </row>
    <row r="3330" spans="1:10" x14ac:dyDescent="0.35">
      <c r="A3330">
        <v>0</v>
      </c>
      <c r="B3330">
        <v>1023104676</v>
      </c>
      <c r="C3330" t="s">
        <v>342</v>
      </c>
      <c r="D3330">
        <v>2019</v>
      </c>
      <c r="E3330">
        <v>3</v>
      </c>
      <c r="F3330">
        <v>3</v>
      </c>
      <c r="G3330">
        <v>3</v>
      </c>
      <c r="I3330" t="e">
        <f>INDEX(T_NPI_REF[Classification],MATCH(T_PROF[[#This Row],[npi_prof_class_Cd]],T_NPI_REF[Code],0))</f>
        <v>#N/A</v>
      </c>
      <c r="J3330" t="e">
        <f>INDEX(T_NPI_REF[Specialization],MATCH(T_PROF[[#This Row],[npi_prof_class_Cd]],T_NPI_REF[Code],0))</f>
        <v>#N/A</v>
      </c>
    </row>
    <row r="3331" spans="1:10" x14ac:dyDescent="0.35">
      <c r="A3331">
        <v>1</v>
      </c>
      <c r="B3331">
        <v>1700808847</v>
      </c>
      <c r="C3331" t="s">
        <v>351</v>
      </c>
      <c r="D3331">
        <v>2019</v>
      </c>
      <c r="E3331">
        <v>19</v>
      </c>
      <c r="F3331">
        <v>19</v>
      </c>
      <c r="G3331">
        <v>19</v>
      </c>
      <c r="I3331" t="str">
        <f>INDEX(T_NPI_REF[Classification],MATCH(T_PROF[[#This Row],[npi_prof_class_Cd]],T_NPI_REF[Code],0))</f>
        <v>Obstetrics &amp; Gynecology</v>
      </c>
      <c r="J3331">
        <f>INDEX(T_NPI_REF[Specialization],MATCH(T_PROF[[#This Row],[npi_prof_class_Cd]],T_NPI_REF[Code],0))</f>
        <v>0</v>
      </c>
    </row>
    <row r="3332" spans="1:10" x14ac:dyDescent="0.35">
      <c r="A3332">
        <v>1</v>
      </c>
      <c r="B3332">
        <v>1053382358</v>
      </c>
      <c r="C3332" t="s">
        <v>351</v>
      </c>
      <c r="D3332">
        <v>2020</v>
      </c>
      <c r="E3332">
        <v>13</v>
      </c>
      <c r="F3332">
        <v>13</v>
      </c>
      <c r="G3332">
        <v>13</v>
      </c>
      <c r="I3332" t="str">
        <f>INDEX(T_NPI_REF[Classification],MATCH(T_PROF[[#This Row],[npi_prof_class_Cd]],T_NPI_REF[Code],0))</f>
        <v>Obstetrics &amp; Gynecology</v>
      </c>
      <c r="J3332">
        <f>INDEX(T_NPI_REF[Specialization],MATCH(T_PROF[[#This Row],[npi_prof_class_Cd]],T_NPI_REF[Code],0))</f>
        <v>0</v>
      </c>
    </row>
    <row r="3333" spans="1:10" x14ac:dyDescent="0.35">
      <c r="A3333">
        <v>0</v>
      </c>
      <c r="B3333">
        <v>1710959564</v>
      </c>
      <c r="C3333" t="s">
        <v>357</v>
      </c>
      <c r="D3333">
        <v>2018</v>
      </c>
      <c r="E3333">
        <v>5</v>
      </c>
      <c r="F3333">
        <v>5</v>
      </c>
      <c r="G3333">
        <v>5</v>
      </c>
      <c r="I3333" t="str">
        <f>INDEX(T_NPI_REF[Classification],MATCH(T_PROF[[#This Row],[npi_prof_class_Cd]],T_NPI_REF[Code],0))</f>
        <v>Advanced Practice Midwife</v>
      </c>
      <c r="J3333">
        <f>INDEX(T_NPI_REF[Specialization],MATCH(T_PROF[[#This Row],[npi_prof_class_Cd]],T_NPI_REF[Code],0))</f>
        <v>0</v>
      </c>
    </row>
    <row r="3334" spans="1:10" x14ac:dyDescent="0.35">
      <c r="A3334">
        <v>1</v>
      </c>
      <c r="B3334">
        <v>1215957253</v>
      </c>
      <c r="C3334" t="s">
        <v>351</v>
      </c>
      <c r="D3334">
        <v>2018</v>
      </c>
      <c r="E3334">
        <v>1</v>
      </c>
      <c r="F3334">
        <v>1</v>
      </c>
      <c r="G3334">
        <v>1</v>
      </c>
      <c r="I3334" t="str">
        <f>INDEX(T_NPI_REF[Classification],MATCH(T_PROF[[#This Row],[npi_prof_class_Cd]],T_NPI_REF[Code],0))</f>
        <v>Obstetrics &amp; Gynecology</v>
      </c>
      <c r="J3334">
        <f>INDEX(T_NPI_REF[Specialization],MATCH(T_PROF[[#This Row],[npi_prof_class_Cd]],T_NPI_REF[Code],0))</f>
        <v>0</v>
      </c>
    </row>
    <row r="3335" spans="1:10" x14ac:dyDescent="0.35">
      <c r="A3335">
        <v>0</v>
      </c>
      <c r="B3335">
        <v>1770011439</v>
      </c>
      <c r="C3335" t="s">
        <v>361</v>
      </c>
      <c r="D3335">
        <v>2021</v>
      </c>
      <c r="E3335">
        <v>2</v>
      </c>
      <c r="F3335">
        <v>2</v>
      </c>
      <c r="G3335">
        <v>2</v>
      </c>
      <c r="I3335" t="str">
        <f>INDEX(T_NPI_REF[Classification],MATCH(T_PROF[[#This Row],[npi_prof_class_Cd]],T_NPI_REF[Code],0))</f>
        <v>Family Medicine</v>
      </c>
      <c r="J3335">
        <f>INDEX(T_NPI_REF[Specialization],MATCH(T_PROF[[#This Row],[npi_prof_class_Cd]],T_NPI_REF[Code],0))</f>
        <v>0</v>
      </c>
    </row>
    <row r="3336" spans="1:10" x14ac:dyDescent="0.35">
      <c r="A3336">
        <v>1</v>
      </c>
      <c r="B3336">
        <v>1992784573</v>
      </c>
      <c r="C3336" t="s">
        <v>351</v>
      </c>
      <c r="D3336">
        <v>2021</v>
      </c>
      <c r="E3336">
        <v>136</v>
      </c>
      <c r="F3336">
        <v>136</v>
      </c>
      <c r="G3336">
        <v>136</v>
      </c>
      <c r="I3336" t="str">
        <f>INDEX(T_NPI_REF[Classification],MATCH(T_PROF[[#This Row],[npi_prof_class_Cd]],T_NPI_REF[Code],0))</f>
        <v>Obstetrics &amp; Gynecology</v>
      </c>
      <c r="J3336">
        <f>INDEX(T_NPI_REF[Specialization],MATCH(T_PROF[[#This Row],[npi_prof_class_Cd]],T_NPI_REF[Code],0))</f>
        <v>0</v>
      </c>
    </row>
    <row r="3337" spans="1:10" x14ac:dyDescent="0.35">
      <c r="A3337">
        <v>1</v>
      </c>
      <c r="B3337">
        <v>1780093153</v>
      </c>
      <c r="C3337" t="s">
        <v>351</v>
      </c>
      <c r="D3337">
        <v>2019</v>
      </c>
      <c r="E3337">
        <v>19</v>
      </c>
      <c r="F3337">
        <v>19</v>
      </c>
      <c r="G3337">
        <v>19</v>
      </c>
      <c r="I3337" t="str">
        <f>INDEX(T_NPI_REF[Classification],MATCH(T_PROF[[#This Row],[npi_prof_class_Cd]],T_NPI_REF[Code],0))</f>
        <v>Obstetrics &amp; Gynecology</v>
      </c>
      <c r="J3337">
        <f>INDEX(T_NPI_REF[Specialization],MATCH(T_PROF[[#This Row],[npi_prof_class_Cd]],T_NPI_REF[Code],0))</f>
        <v>0</v>
      </c>
    </row>
    <row r="3338" spans="1:10" x14ac:dyDescent="0.35">
      <c r="A3338">
        <v>0</v>
      </c>
      <c r="B3338">
        <v>1033661400</v>
      </c>
      <c r="C3338" t="s">
        <v>367</v>
      </c>
      <c r="D3338">
        <v>2021</v>
      </c>
      <c r="E3338">
        <v>2</v>
      </c>
      <c r="F3338">
        <v>2</v>
      </c>
      <c r="G3338">
        <v>2</v>
      </c>
      <c r="I3338" t="str">
        <f>INDEX(T_NPI_REF[Classification],MATCH(T_PROF[[#This Row],[npi_prof_class_Cd]],T_NPI_REF[Code],0))</f>
        <v>Midwife</v>
      </c>
      <c r="J3338">
        <f>INDEX(T_NPI_REF[Specialization],MATCH(T_PROF[[#This Row],[npi_prof_class_Cd]],T_NPI_REF[Code],0))</f>
        <v>0</v>
      </c>
    </row>
    <row r="3339" spans="1:10" x14ac:dyDescent="0.35">
      <c r="A3339">
        <v>1</v>
      </c>
      <c r="B3339">
        <v>1881659506</v>
      </c>
      <c r="C3339" t="s">
        <v>361</v>
      </c>
      <c r="D3339">
        <v>2021</v>
      </c>
      <c r="E3339">
        <v>80</v>
      </c>
      <c r="F3339">
        <v>80</v>
      </c>
      <c r="G3339">
        <v>78</v>
      </c>
      <c r="I3339" t="str">
        <f>INDEX(T_NPI_REF[Classification],MATCH(T_PROF[[#This Row],[npi_prof_class_Cd]],T_NPI_REF[Code],0))</f>
        <v>Family Medicine</v>
      </c>
      <c r="J3339">
        <f>INDEX(T_NPI_REF[Specialization],MATCH(T_PROF[[#This Row],[npi_prof_class_Cd]],T_NPI_REF[Code],0))</f>
        <v>0</v>
      </c>
    </row>
    <row r="3340" spans="1:10" x14ac:dyDescent="0.35">
      <c r="A3340">
        <v>1</v>
      </c>
      <c r="B3340">
        <v>1881659506</v>
      </c>
      <c r="C3340" t="s">
        <v>361</v>
      </c>
      <c r="D3340">
        <v>2018</v>
      </c>
      <c r="E3340">
        <v>77</v>
      </c>
      <c r="F3340">
        <v>77</v>
      </c>
      <c r="G3340">
        <v>76</v>
      </c>
      <c r="I3340" t="str">
        <f>INDEX(T_NPI_REF[Classification],MATCH(T_PROF[[#This Row],[npi_prof_class_Cd]],T_NPI_REF[Code],0))</f>
        <v>Family Medicine</v>
      </c>
      <c r="J3340">
        <f>INDEX(T_NPI_REF[Specialization],MATCH(T_PROF[[#This Row],[npi_prof_class_Cd]],T_NPI_REF[Code],0))</f>
        <v>0</v>
      </c>
    </row>
    <row r="3341" spans="1:10" x14ac:dyDescent="0.35">
      <c r="A3341">
        <v>0</v>
      </c>
      <c r="B3341">
        <v>1790339059</v>
      </c>
      <c r="C3341" t="s">
        <v>357</v>
      </c>
      <c r="D3341">
        <v>2020</v>
      </c>
      <c r="E3341">
        <v>1</v>
      </c>
      <c r="F3341">
        <v>1</v>
      </c>
      <c r="G3341">
        <v>1</v>
      </c>
      <c r="I3341" t="str">
        <f>INDEX(T_NPI_REF[Classification],MATCH(T_PROF[[#This Row],[npi_prof_class_Cd]],T_NPI_REF[Code],0))</f>
        <v>Advanced Practice Midwife</v>
      </c>
      <c r="J3341">
        <f>INDEX(T_NPI_REF[Specialization],MATCH(T_PROF[[#This Row],[npi_prof_class_Cd]],T_NPI_REF[Code],0))</f>
        <v>0</v>
      </c>
    </row>
    <row r="3342" spans="1:10" x14ac:dyDescent="0.35">
      <c r="A3342">
        <v>0</v>
      </c>
      <c r="B3342">
        <v>1275975880</v>
      </c>
      <c r="C3342" t="s">
        <v>351</v>
      </c>
      <c r="D3342">
        <v>2019</v>
      </c>
      <c r="E3342">
        <v>4</v>
      </c>
      <c r="F3342">
        <v>4</v>
      </c>
      <c r="G3342">
        <v>4</v>
      </c>
      <c r="I3342" t="str">
        <f>INDEX(T_NPI_REF[Classification],MATCH(T_PROF[[#This Row],[npi_prof_class_Cd]],T_NPI_REF[Code],0))</f>
        <v>Obstetrics &amp; Gynecology</v>
      </c>
      <c r="J3342">
        <f>INDEX(T_NPI_REF[Specialization],MATCH(T_PROF[[#This Row],[npi_prof_class_Cd]],T_NPI_REF[Code],0))</f>
        <v>0</v>
      </c>
    </row>
    <row r="3343" spans="1:10" x14ac:dyDescent="0.35">
      <c r="A3343">
        <v>1</v>
      </c>
      <c r="B3343">
        <v>1821168964</v>
      </c>
      <c r="C3343" t="s">
        <v>377</v>
      </c>
      <c r="D3343">
        <v>2019</v>
      </c>
      <c r="E3343">
        <v>1</v>
      </c>
      <c r="F3343">
        <v>1</v>
      </c>
      <c r="G3343">
        <v>1</v>
      </c>
      <c r="I3343" t="str">
        <f>INDEX(T_NPI_REF[Classification],MATCH(T_PROF[[#This Row],[npi_prof_class_Cd]],T_NPI_REF[Code],0))</f>
        <v>Obstetrics &amp; Gynecology</v>
      </c>
      <c r="J3343" t="str">
        <f>INDEX(T_NPI_REF[Specialization],MATCH(T_PROF[[#This Row],[npi_prof_class_Cd]],T_NPI_REF[Code],0))</f>
        <v>Gynecologic Oncology</v>
      </c>
    </row>
    <row r="3344" spans="1:10" x14ac:dyDescent="0.35">
      <c r="A3344">
        <v>0</v>
      </c>
      <c r="B3344">
        <v>1790782233</v>
      </c>
      <c r="C3344" t="s">
        <v>352</v>
      </c>
      <c r="D3344">
        <v>2020</v>
      </c>
      <c r="E3344">
        <v>4</v>
      </c>
      <c r="F3344">
        <v>4</v>
      </c>
      <c r="G3344">
        <v>4</v>
      </c>
      <c r="I3344" t="str">
        <f>INDEX(T_NPI_REF[Classification],MATCH(T_PROF[[#This Row],[npi_prof_class_Cd]],T_NPI_REF[Code],0))</f>
        <v>Specialist</v>
      </c>
      <c r="J3344">
        <f>INDEX(T_NPI_REF[Specialization],MATCH(T_PROF[[#This Row],[npi_prof_class_Cd]],T_NPI_REF[Code],0))</f>
        <v>0</v>
      </c>
    </row>
    <row r="3345" spans="1:10" x14ac:dyDescent="0.35">
      <c r="A3345">
        <v>1</v>
      </c>
      <c r="B3345">
        <v>1750680609</v>
      </c>
      <c r="C3345" t="s">
        <v>351</v>
      </c>
      <c r="D3345">
        <v>2020</v>
      </c>
      <c r="E3345">
        <v>3</v>
      </c>
      <c r="F3345">
        <v>3</v>
      </c>
      <c r="G3345">
        <v>3</v>
      </c>
      <c r="I3345" t="str">
        <f>INDEX(T_NPI_REF[Classification],MATCH(T_PROF[[#This Row],[npi_prof_class_Cd]],T_NPI_REF[Code],0))</f>
        <v>Obstetrics &amp; Gynecology</v>
      </c>
      <c r="J3345">
        <f>INDEX(T_NPI_REF[Specialization],MATCH(T_PROF[[#This Row],[npi_prof_class_Cd]],T_NPI_REF[Code],0))</f>
        <v>0</v>
      </c>
    </row>
    <row r="3346" spans="1:10" x14ac:dyDescent="0.35">
      <c r="A3346">
        <v>1</v>
      </c>
      <c r="B3346">
        <v>1730276338</v>
      </c>
      <c r="C3346" t="s">
        <v>351</v>
      </c>
      <c r="D3346">
        <v>2020</v>
      </c>
      <c r="E3346">
        <v>2</v>
      </c>
      <c r="F3346">
        <v>2</v>
      </c>
      <c r="G3346">
        <v>2</v>
      </c>
      <c r="I3346" t="str">
        <f>INDEX(T_NPI_REF[Classification],MATCH(T_PROF[[#This Row],[npi_prof_class_Cd]],T_NPI_REF[Code],0))</f>
        <v>Obstetrics &amp; Gynecology</v>
      </c>
      <c r="J3346">
        <f>INDEX(T_NPI_REF[Specialization],MATCH(T_PROF[[#This Row],[npi_prof_class_Cd]],T_NPI_REF[Code],0))</f>
        <v>0</v>
      </c>
    </row>
    <row r="3347" spans="1:10" x14ac:dyDescent="0.35">
      <c r="A3347">
        <v>1</v>
      </c>
      <c r="B3347">
        <v>1730276338</v>
      </c>
      <c r="C3347" t="s">
        <v>351</v>
      </c>
      <c r="D3347">
        <v>2019</v>
      </c>
      <c r="E3347">
        <v>1</v>
      </c>
      <c r="F3347">
        <v>1</v>
      </c>
      <c r="G3347">
        <v>1</v>
      </c>
      <c r="I3347" t="str">
        <f>INDEX(T_NPI_REF[Classification],MATCH(T_PROF[[#This Row],[npi_prof_class_Cd]],T_NPI_REF[Code],0))</f>
        <v>Obstetrics &amp; Gynecology</v>
      </c>
      <c r="J3347">
        <f>INDEX(T_NPI_REF[Specialization],MATCH(T_PROF[[#This Row],[npi_prof_class_Cd]],T_NPI_REF[Code],0))</f>
        <v>0</v>
      </c>
    </row>
    <row r="3348" spans="1:10" x14ac:dyDescent="0.35">
      <c r="A3348">
        <v>1</v>
      </c>
      <c r="B3348">
        <v>1093701229</v>
      </c>
      <c r="C3348" t="s">
        <v>342</v>
      </c>
      <c r="D3348">
        <v>2019</v>
      </c>
      <c r="E3348">
        <v>1</v>
      </c>
      <c r="F3348">
        <v>1</v>
      </c>
      <c r="G3348">
        <v>1</v>
      </c>
      <c r="I3348" t="e">
        <f>INDEX(T_NPI_REF[Classification],MATCH(T_PROF[[#This Row],[npi_prof_class_Cd]],T_NPI_REF[Code],0))</f>
        <v>#N/A</v>
      </c>
      <c r="J3348" t="e">
        <f>INDEX(T_NPI_REF[Specialization],MATCH(T_PROF[[#This Row],[npi_prof_class_Cd]],T_NPI_REF[Code],0))</f>
        <v>#N/A</v>
      </c>
    </row>
    <row r="3349" spans="1:10" x14ac:dyDescent="0.35">
      <c r="A3349">
        <v>1</v>
      </c>
      <c r="B3349">
        <v>1699709576</v>
      </c>
      <c r="C3349" t="s">
        <v>353</v>
      </c>
      <c r="D3349">
        <v>2019</v>
      </c>
      <c r="E3349">
        <v>1</v>
      </c>
      <c r="F3349">
        <v>1</v>
      </c>
      <c r="G3349">
        <v>1</v>
      </c>
      <c r="I3349" t="str">
        <f>INDEX(T_NPI_REF[Classification],MATCH(T_PROF[[#This Row],[npi_prof_class_Cd]],T_NPI_REF[Code],0))</f>
        <v>General Acute Care Hospital</v>
      </c>
      <c r="J3349">
        <f>INDEX(T_NPI_REF[Specialization],MATCH(T_PROF[[#This Row],[npi_prof_class_Cd]],T_NPI_REF[Code],0))</f>
        <v>0</v>
      </c>
    </row>
    <row r="3350" spans="1:10" x14ac:dyDescent="0.35">
      <c r="A3350">
        <v>0</v>
      </c>
      <c r="B3350">
        <v>1821339573</v>
      </c>
      <c r="C3350" t="s">
        <v>357</v>
      </c>
      <c r="D3350">
        <v>2020</v>
      </c>
      <c r="E3350">
        <v>1</v>
      </c>
      <c r="F3350">
        <v>1</v>
      </c>
      <c r="G3350">
        <v>1</v>
      </c>
      <c r="I3350" t="str">
        <f>INDEX(T_NPI_REF[Classification],MATCH(T_PROF[[#This Row],[npi_prof_class_Cd]],T_NPI_REF[Code],0))</f>
        <v>Advanced Practice Midwife</v>
      </c>
      <c r="J3350">
        <f>INDEX(T_NPI_REF[Specialization],MATCH(T_PROF[[#This Row],[npi_prof_class_Cd]],T_NPI_REF[Code],0))</f>
        <v>0</v>
      </c>
    </row>
    <row r="3351" spans="1:10" x14ac:dyDescent="0.35">
      <c r="A3351">
        <v>0</v>
      </c>
      <c r="B3351">
        <v>1508810821</v>
      </c>
      <c r="C3351" t="s">
        <v>351</v>
      </c>
      <c r="D3351">
        <v>2018</v>
      </c>
      <c r="E3351">
        <v>1</v>
      </c>
      <c r="F3351">
        <v>1</v>
      </c>
      <c r="G3351">
        <v>1</v>
      </c>
      <c r="I3351" t="str">
        <f>INDEX(T_NPI_REF[Classification],MATCH(T_PROF[[#This Row],[npi_prof_class_Cd]],T_NPI_REF[Code],0))</f>
        <v>Obstetrics &amp; Gynecology</v>
      </c>
      <c r="J3351">
        <f>INDEX(T_NPI_REF[Specialization],MATCH(T_PROF[[#This Row],[npi_prof_class_Cd]],T_NPI_REF[Code],0))</f>
        <v>0</v>
      </c>
    </row>
    <row r="3352" spans="1:10" x14ac:dyDescent="0.35">
      <c r="A3352">
        <v>1</v>
      </c>
      <c r="B3352">
        <v>1558437434</v>
      </c>
      <c r="C3352" t="s">
        <v>351</v>
      </c>
      <c r="D3352">
        <v>2018</v>
      </c>
      <c r="E3352">
        <v>7</v>
      </c>
      <c r="F3352">
        <v>7</v>
      </c>
      <c r="G3352">
        <v>7</v>
      </c>
      <c r="I3352" t="str">
        <f>INDEX(T_NPI_REF[Classification],MATCH(T_PROF[[#This Row],[npi_prof_class_Cd]],T_NPI_REF[Code],0))</f>
        <v>Obstetrics &amp; Gynecology</v>
      </c>
      <c r="J3352">
        <f>INDEX(T_NPI_REF[Specialization],MATCH(T_PROF[[#This Row],[npi_prof_class_Cd]],T_NPI_REF[Code],0))</f>
        <v>0</v>
      </c>
    </row>
    <row r="3353" spans="1:10" x14ac:dyDescent="0.35">
      <c r="A3353">
        <v>0</v>
      </c>
      <c r="B3353">
        <v>1568550531</v>
      </c>
      <c r="C3353" t="s">
        <v>351</v>
      </c>
      <c r="D3353">
        <v>2018</v>
      </c>
      <c r="E3353">
        <v>1</v>
      </c>
      <c r="F3353">
        <v>1</v>
      </c>
      <c r="G3353">
        <v>1</v>
      </c>
      <c r="I3353" t="str">
        <f>INDEX(T_NPI_REF[Classification],MATCH(T_PROF[[#This Row],[npi_prof_class_Cd]],T_NPI_REF[Code],0))</f>
        <v>Obstetrics &amp; Gynecology</v>
      </c>
      <c r="J3353">
        <f>INDEX(T_NPI_REF[Specialization],MATCH(T_PROF[[#This Row],[npi_prof_class_Cd]],T_NPI_REF[Code],0))</f>
        <v>0</v>
      </c>
    </row>
    <row r="3354" spans="1:10" x14ac:dyDescent="0.35">
      <c r="A3354">
        <v>1</v>
      </c>
      <c r="B3354">
        <v>1790873925</v>
      </c>
      <c r="C3354" t="s">
        <v>351</v>
      </c>
      <c r="D3354">
        <v>2020</v>
      </c>
      <c r="E3354">
        <v>2</v>
      </c>
      <c r="F3354">
        <v>2</v>
      </c>
      <c r="G3354">
        <v>2</v>
      </c>
      <c r="I3354" t="str">
        <f>INDEX(T_NPI_REF[Classification],MATCH(T_PROF[[#This Row],[npi_prof_class_Cd]],T_NPI_REF[Code],0))</f>
        <v>Obstetrics &amp; Gynecology</v>
      </c>
      <c r="J3354">
        <f>INDEX(T_NPI_REF[Specialization],MATCH(T_PROF[[#This Row],[npi_prof_class_Cd]],T_NPI_REF[Code],0))</f>
        <v>0</v>
      </c>
    </row>
    <row r="3355" spans="1:10" x14ac:dyDescent="0.35">
      <c r="A3355">
        <v>0</v>
      </c>
      <c r="B3355">
        <v>1023244837</v>
      </c>
      <c r="C3355" t="s">
        <v>351</v>
      </c>
      <c r="D3355">
        <v>2018</v>
      </c>
      <c r="E3355">
        <v>1</v>
      </c>
      <c r="F3355">
        <v>1</v>
      </c>
      <c r="G3355">
        <v>1</v>
      </c>
      <c r="I3355" t="str">
        <f>INDEX(T_NPI_REF[Classification],MATCH(T_PROF[[#This Row],[npi_prof_class_Cd]],T_NPI_REF[Code],0))</f>
        <v>Obstetrics &amp; Gynecology</v>
      </c>
      <c r="J3355">
        <f>INDEX(T_NPI_REF[Specialization],MATCH(T_PROF[[#This Row],[npi_prof_class_Cd]],T_NPI_REF[Code],0))</f>
        <v>0</v>
      </c>
    </row>
    <row r="3356" spans="1:10" x14ac:dyDescent="0.35">
      <c r="A3356">
        <v>1</v>
      </c>
      <c r="B3356">
        <v>1124448576</v>
      </c>
      <c r="C3356" t="s">
        <v>352</v>
      </c>
      <c r="D3356">
        <v>2021</v>
      </c>
      <c r="E3356">
        <v>16</v>
      </c>
      <c r="F3356">
        <v>16</v>
      </c>
      <c r="G3356">
        <v>16</v>
      </c>
      <c r="I3356" t="str">
        <f>INDEX(T_NPI_REF[Classification],MATCH(T_PROF[[#This Row],[npi_prof_class_Cd]],T_NPI_REF[Code],0))</f>
        <v>Specialist</v>
      </c>
      <c r="J3356">
        <f>INDEX(T_NPI_REF[Specialization],MATCH(T_PROF[[#This Row],[npi_prof_class_Cd]],T_NPI_REF[Code],0))</f>
        <v>0</v>
      </c>
    </row>
    <row r="3357" spans="1:10" x14ac:dyDescent="0.35">
      <c r="A3357">
        <v>1</v>
      </c>
      <c r="B3357">
        <v>1578566436</v>
      </c>
      <c r="C3357" t="s">
        <v>351</v>
      </c>
      <c r="D3357">
        <v>2019</v>
      </c>
      <c r="E3357">
        <v>9</v>
      </c>
      <c r="F3357">
        <v>9</v>
      </c>
      <c r="G3357">
        <v>9</v>
      </c>
      <c r="I3357" t="str">
        <f>INDEX(T_NPI_REF[Classification],MATCH(T_PROF[[#This Row],[npi_prof_class_Cd]],T_NPI_REF[Code],0))</f>
        <v>Obstetrics &amp; Gynecology</v>
      </c>
      <c r="J3357">
        <f>INDEX(T_NPI_REF[Specialization],MATCH(T_PROF[[#This Row],[npi_prof_class_Cd]],T_NPI_REF[Code],0))</f>
        <v>0</v>
      </c>
    </row>
    <row r="3358" spans="1:10" x14ac:dyDescent="0.35">
      <c r="A3358">
        <v>1</v>
      </c>
      <c r="B3358">
        <v>1588711402</v>
      </c>
      <c r="C3358" t="s">
        <v>351</v>
      </c>
      <c r="D3358">
        <v>2018</v>
      </c>
      <c r="E3358">
        <v>5</v>
      </c>
      <c r="F3358">
        <v>5</v>
      </c>
      <c r="G3358">
        <v>5</v>
      </c>
      <c r="I3358" t="str">
        <f>INDEX(T_NPI_REF[Classification],MATCH(T_PROF[[#This Row],[npi_prof_class_Cd]],T_NPI_REF[Code],0))</f>
        <v>Obstetrics &amp; Gynecology</v>
      </c>
      <c r="J3358">
        <f>INDEX(T_NPI_REF[Specialization],MATCH(T_PROF[[#This Row],[npi_prof_class_Cd]],T_NPI_REF[Code],0))</f>
        <v>0</v>
      </c>
    </row>
    <row r="3359" spans="1:10" x14ac:dyDescent="0.35">
      <c r="A3359">
        <v>0</v>
      </c>
      <c r="B3359">
        <v>1013977123</v>
      </c>
      <c r="C3359" t="s">
        <v>351</v>
      </c>
      <c r="D3359">
        <v>2021</v>
      </c>
      <c r="E3359">
        <v>5</v>
      </c>
      <c r="F3359">
        <v>5</v>
      </c>
      <c r="G3359">
        <v>5</v>
      </c>
      <c r="I3359" t="str">
        <f>INDEX(T_NPI_REF[Classification],MATCH(T_PROF[[#This Row],[npi_prof_class_Cd]],T_NPI_REF[Code],0))</f>
        <v>Obstetrics &amp; Gynecology</v>
      </c>
      <c r="J3359">
        <f>INDEX(T_NPI_REF[Specialization],MATCH(T_PROF[[#This Row],[npi_prof_class_Cd]],T_NPI_REF[Code],0))</f>
        <v>0</v>
      </c>
    </row>
    <row r="3360" spans="1:10" x14ac:dyDescent="0.35">
      <c r="A3360">
        <v>1</v>
      </c>
      <c r="B3360">
        <v>1124202619</v>
      </c>
      <c r="C3360" t="s">
        <v>376</v>
      </c>
      <c r="D3360">
        <v>2019</v>
      </c>
      <c r="E3360">
        <v>195</v>
      </c>
      <c r="F3360">
        <v>195</v>
      </c>
      <c r="G3360">
        <v>195</v>
      </c>
      <c r="I3360" t="str">
        <f>INDEX(T_NPI_REF[Classification],MATCH(T_PROF[[#This Row],[npi_prof_class_Cd]],T_NPI_REF[Code],0))</f>
        <v>Surgery</v>
      </c>
      <c r="J3360">
        <f>INDEX(T_NPI_REF[Specialization],MATCH(T_PROF[[#This Row],[npi_prof_class_Cd]],T_NPI_REF[Code],0))</f>
        <v>0</v>
      </c>
    </row>
    <row r="3361" spans="1:10" x14ac:dyDescent="0.35">
      <c r="A3361">
        <v>1</v>
      </c>
      <c r="B3361">
        <v>1124202619</v>
      </c>
      <c r="C3361" t="s">
        <v>376</v>
      </c>
      <c r="D3361">
        <v>2018</v>
      </c>
      <c r="E3361">
        <v>193</v>
      </c>
      <c r="F3361">
        <v>193</v>
      </c>
      <c r="G3361">
        <v>192</v>
      </c>
      <c r="I3361" t="str">
        <f>INDEX(T_NPI_REF[Classification],MATCH(T_PROF[[#This Row],[npi_prof_class_Cd]],T_NPI_REF[Code],0))</f>
        <v>Surgery</v>
      </c>
      <c r="J3361">
        <f>INDEX(T_NPI_REF[Specialization],MATCH(T_PROF[[#This Row],[npi_prof_class_Cd]],T_NPI_REF[Code],0))</f>
        <v>0</v>
      </c>
    </row>
    <row r="3362" spans="1:10" x14ac:dyDescent="0.35">
      <c r="A3362">
        <v>0</v>
      </c>
      <c r="B3362">
        <v>1720214349</v>
      </c>
      <c r="C3362" t="s">
        <v>351</v>
      </c>
      <c r="D3362">
        <v>2019</v>
      </c>
      <c r="E3362">
        <v>1</v>
      </c>
      <c r="F3362">
        <v>1</v>
      </c>
      <c r="G3362">
        <v>1</v>
      </c>
      <c r="I3362" t="str">
        <f>INDEX(T_NPI_REF[Classification],MATCH(T_PROF[[#This Row],[npi_prof_class_Cd]],T_NPI_REF[Code],0))</f>
        <v>Obstetrics &amp; Gynecology</v>
      </c>
      <c r="J3362">
        <f>INDEX(T_NPI_REF[Specialization],MATCH(T_PROF[[#This Row],[npi_prof_class_Cd]],T_NPI_REF[Code],0))</f>
        <v>0</v>
      </c>
    </row>
    <row r="3363" spans="1:10" x14ac:dyDescent="0.35">
      <c r="A3363">
        <v>0</v>
      </c>
      <c r="B3363">
        <v>1063718518</v>
      </c>
      <c r="C3363" t="s">
        <v>357</v>
      </c>
      <c r="D3363">
        <v>2020</v>
      </c>
      <c r="E3363">
        <v>4</v>
      </c>
      <c r="F3363">
        <v>4</v>
      </c>
      <c r="G3363">
        <v>4</v>
      </c>
      <c r="I3363" t="str">
        <f>INDEX(T_NPI_REF[Classification],MATCH(T_PROF[[#This Row],[npi_prof_class_Cd]],T_NPI_REF[Code],0))</f>
        <v>Advanced Practice Midwife</v>
      </c>
      <c r="J3363">
        <f>INDEX(T_NPI_REF[Specialization],MATCH(T_PROF[[#This Row],[npi_prof_class_Cd]],T_NPI_REF[Code],0))</f>
        <v>0</v>
      </c>
    </row>
    <row r="3364" spans="1:10" x14ac:dyDescent="0.35">
      <c r="A3364">
        <v>0</v>
      </c>
      <c r="B3364">
        <v>1154632966</v>
      </c>
      <c r="C3364" t="s">
        <v>351</v>
      </c>
      <c r="D3364">
        <v>2021</v>
      </c>
      <c r="E3364">
        <v>1</v>
      </c>
      <c r="F3364">
        <v>1</v>
      </c>
      <c r="G3364">
        <v>1</v>
      </c>
      <c r="I3364" t="str">
        <f>INDEX(T_NPI_REF[Classification],MATCH(T_PROF[[#This Row],[npi_prof_class_Cd]],T_NPI_REF[Code],0))</f>
        <v>Obstetrics &amp; Gynecology</v>
      </c>
      <c r="J3364">
        <f>INDEX(T_NPI_REF[Specialization],MATCH(T_PROF[[#This Row],[npi_prof_class_Cd]],T_NPI_REF[Code],0))</f>
        <v>0</v>
      </c>
    </row>
    <row r="3365" spans="1:10" x14ac:dyDescent="0.35">
      <c r="A3365">
        <v>0</v>
      </c>
      <c r="B3365">
        <v>1881793479</v>
      </c>
      <c r="C3365" t="s">
        <v>351</v>
      </c>
      <c r="D3365">
        <v>2020</v>
      </c>
      <c r="E3365">
        <v>1</v>
      </c>
      <c r="F3365">
        <v>1</v>
      </c>
      <c r="G3365">
        <v>1</v>
      </c>
      <c r="I3365" t="str">
        <f>INDEX(T_NPI_REF[Classification],MATCH(T_PROF[[#This Row],[npi_prof_class_Cd]],T_NPI_REF[Code],0))</f>
        <v>Obstetrics &amp; Gynecology</v>
      </c>
      <c r="J3365">
        <f>INDEX(T_NPI_REF[Specialization],MATCH(T_PROF[[#This Row],[npi_prof_class_Cd]],T_NPI_REF[Code],0))</f>
        <v>0</v>
      </c>
    </row>
    <row r="3366" spans="1:10" x14ac:dyDescent="0.35">
      <c r="A3366">
        <v>1</v>
      </c>
      <c r="B3366">
        <v>1881653509</v>
      </c>
      <c r="C3366" t="s">
        <v>352</v>
      </c>
      <c r="D3366">
        <v>2021</v>
      </c>
      <c r="E3366">
        <v>29</v>
      </c>
      <c r="F3366">
        <v>29</v>
      </c>
      <c r="G3366">
        <v>29</v>
      </c>
      <c r="I3366" t="str">
        <f>INDEX(T_NPI_REF[Classification],MATCH(T_PROF[[#This Row],[npi_prof_class_Cd]],T_NPI_REF[Code],0))</f>
        <v>Specialist</v>
      </c>
      <c r="J3366">
        <f>INDEX(T_NPI_REF[Specialization],MATCH(T_PROF[[#This Row],[npi_prof_class_Cd]],T_NPI_REF[Code],0))</f>
        <v>0</v>
      </c>
    </row>
    <row r="3367" spans="1:10" x14ac:dyDescent="0.35">
      <c r="A3367">
        <v>0</v>
      </c>
      <c r="B3367">
        <v>1730170606</v>
      </c>
      <c r="C3367" t="s">
        <v>357</v>
      </c>
      <c r="D3367">
        <v>2021</v>
      </c>
      <c r="E3367">
        <v>1</v>
      </c>
      <c r="F3367">
        <v>1</v>
      </c>
      <c r="G3367">
        <v>1</v>
      </c>
      <c r="I3367" t="str">
        <f>INDEX(T_NPI_REF[Classification],MATCH(T_PROF[[#This Row],[npi_prof_class_Cd]],T_NPI_REF[Code],0))</f>
        <v>Advanced Practice Midwife</v>
      </c>
      <c r="J3367">
        <f>INDEX(T_NPI_REF[Specialization],MATCH(T_PROF[[#This Row],[npi_prof_class_Cd]],T_NPI_REF[Code],0))</f>
        <v>0</v>
      </c>
    </row>
    <row r="3368" spans="1:10" x14ac:dyDescent="0.35">
      <c r="A3368">
        <v>1</v>
      </c>
      <c r="B3368">
        <v>1871003525</v>
      </c>
      <c r="C3368" t="s">
        <v>357</v>
      </c>
      <c r="D3368">
        <v>2020</v>
      </c>
      <c r="E3368">
        <v>3</v>
      </c>
      <c r="F3368">
        <v>3</v>
      </c>
      <c r="G3368">
        <v>3</v>
      </c>
      <c r="I3368" t="str">
        <f>INDEX(T_NPI_REF[Classification],MATCH(T_PROF[[#This Row],[npi_prof_class_Cd]],T_NPI_REF[Code],0))</f>
        <v>Advanced Practice Midwife</v>
      </c>
      <c r="J3368">
        <f>INDEX(T_NPI_REF[Specialization],MATCH(T_PROF[[#This Row],[npi_prof_class_Cd]],T_NPI_REF[Code],0))</f>
        <v>0</v>
      </c>
    </row>
    <row r="3369" spans="1:10" x14ac:dyDescent="0.35">
      <c r="A3369">
        <v>1</v>
      </c>
      <c r="B3369">
        <v>1639321029</v>
      </c>
      <c r="C3369" t="s">
        <v>351</v>
      </c>
      <c r="D3369">
        <v>2021</v>
      </c>
      <c r="E3369">
        <v>30</v>
      </c>
      <c r="F3369">
        <v>30</v>
      </c>
      <c r="G3369">
        <v>30</v>
      </c>
      <c r="I3369" t="str">
        <f>INDEX(T_NPI_REF[Classification],MATCH(T_PROF[[#This Row],[npi_prof_class_Cd]],T_NPI_REF[Code],0))</f>
        <v>Obstetrics &amp; Gynecology</v>
      </c>
      <c r="J3369">
        <f>INDEX(T_NPI_REF[Specialization],MATCH(T_PROF[[#This Row],[npi_prof_class_Cd]],T_NPI_REF[Code],0))</f>
        <v>0</v>
      </c>
    </row>
    <row r="3370" spans="1:10" x14ac:dyDescent="0.35">
      <c r="A3370">
        <v>1</v>
      </c>
      <c r="B3370">
        <v>1508855792</v>
      </c>
      <c r="C3370" t="s">
        <v>351</v>
      </c>
      <c r="D3370">
        <v>2019</v>
      </c>
      <c r="E3370">
        <v>4</v>
      </c>
      <c r="F3370">
        <v>4</v>
      </c>
      <c r="G3370">
        <v>4</v>
      </c>
      <c r="I3370" t="str">
        <f>INDEX(T_NPI_REF[Classification],MATCH(T_PROF[[#This Row],[npi_prof_class_Cd]],T_NPI_REF[Code],0))</f>
        <v>Obstetrics &amp; Gynecology</v>
      </c>
      <c r="J3370">
        <f>INDEX(T_NPI_REF[Specialization],MATCH(T_PROF[[#This Row],[npi_prof_class_Cd]],T_NPI_REF[Code],0))</f>
        <v>0</v>
      </c>
    </row>
    <row r="3371" spans="1:10" x14ac:dyDescent="0.35">
      <c r="A3371">
        <v>0</v>
      </c>
      <c r="B3371">
        <v>1518030873</v>
      </c>
      <c r="C3371" t="s">
        <v>351</v>
      </c>
      <c r="D3371">
        <v>2019</v>
      </c>
      <c r="E3371">
        <v>6</v>
      </c>
      <c r="F3371">
        <v>6</v>
      </c>
      <c r="G3371">
        <v>6</v>
      </c>
      <c r="I3371" t="str">
        <f>INDEX(T_NPI_REF[Classification],MATCH(T_PROF[[#This Row],[npi_prof_class_Cd]],T_NPI_REF[Code],0))</f>
        <v>Obstetrics &amp; Gynecology</v>
      </c>
      <c r="J3371">
        <f>INDEX(T_NPI_REF[Specialization],MATCH(T_PROF[[#This Row],[npi_prof_class_Cd]],T_NPI_REF[Code],0))</f>
        <v>0</v>
      </c>
    </row>
    <row r="3372" spans="1:10" x14ac:dyDescent="0.35">
      <c r="A3372">
        <v>0</v>
      </c>
      <c r="B3372">
        <v>1538463799</v>
      </c>
      <c r="C3372" t="s">
        <v>351</v>
      </c>
      <c r="D3372">
        <v>2018</v>
      </c>
      <c r="E3372">
        <v>1</v>
      </c>
      <c r="F3372">
        <v>1</v>
      </c>
      <c r="G3372">
        <v>1</v>
      </c>
      <c r="I3372" t="str">
        <f>INDEX(T_NPI_REF[Classification],MATCH(T_PROF[[#This Row],[npi_prof_class_Cd]],T_NPI_REF[Code],0))</f>
        <v>Obstetrics &amp; Gynecology</v>
      </c>
      <c r="J3372">
        <f>INDEX(T_NPI_REF[Specialization],MATCH(T_PROF[[#This Row],[npi_prof_class_Cd]],T_NPI_REF[Code],0))</f>
        <v>0</v>
      </c>
    </row>
    <row r="3373" spans="1:10" x14ac:dyDescent="0.35">
      <c r="A3373">
        <v>0</v>
      </c>
      <c r="B3373">
        <v>1194106096</v>
      </c>
      <c r="C3373" t="s">
        <v>361</v>
      </c>
      <c r="D3373">
        <v>2021</v>
      </c>
      <c r="E3373">
        <v>1</v>
      </c>
      <c r="F3373">
        <v>1</v>
      </c>
      <c r="G3373">
        <v>1</v>
      </c>
      <c r="I3373" t="str">
        <f>INDEX(T_NPI_REF[Classification],MATCH(T_PROF[[#This Row],[npi_prof_class_Cd]],T_NPI_REF[Code],0))</f>
        <v>Family Medicine</v>
      </c>
      <c r="J3373">
        <f>INDEX(T_NPI_REF[Specialization],MATCH(T_PROF[[#This Row],[npi_prof_class_Cd]],T_NPI_REF[Code],0))</f>
        <v>0</v>
      </c>
    </row>
    <row r="3374" spans="1:10" x14ac:dyDescent="0.35">
      <c r="A3374">
        <v>1</v>
      </c>
      <c r="B3374">
        <v>1710226824</v>
      </c>
      <c r="C3374" t="s">
        <v>366</v>
      </c>
      <c r="D3374">
        <v>2021</v>
      </c>
      <c r="E3374">
        <v>7</v>
      </c>
      <c r="F3374">
        <v>7</v>
      </c>
      <c r="G3374">
        <v>7</v>
      </c>
      <c r="I3374" t="str">
        <f>INDEX(T_NPI_REF[Classification],MATCH(T_PROF[[#This Row],[npi_prof_class_Cd]],T_NPI_REF[Code],0))</f>
        <v>Internal Medicine</v>
      </c>
      <c r="J3374">
        <f>INDEX(T_NPI_REF[Specialization],MATCH(T_PROF[[#This Row],[npi_prof_class_Cd]],T_NPI_REF[Code],0))</f>
        <v>0</v>
      </c>
    </row>
    <row r="3375" spans="1:10" x14ac:dyDescent="0.35">
      <c r="A3375">
        <v>0</v>
      </c>
      <c r="B3375">
        <v>1881957686</v>
      </c>
      <c r="C3375" t="s">
        <v>351</v>
      </c>
      <c r="D3375">
        <v>2020</v>
      </c>
      <c r="E3375">
        <v>1</v>
      </c>
      <c r="F3375">
        <v>1</v>
      </c>
      <c r="G3375">
        <v>1</v>
      </c>
      <c r="I3375" t="str">
        <f>INDEX(T_NPI_REF[Classification],MATCH(T_PROF[[#This Row],[npi_prof_class_Cd]],T_NPI_REF[Code],0))</f>
        <v>Obstetrics &amp; Gynecology</v>
      </c>
      <c r="J3375">
        <f>INDEX(T_NPI_REF[Specialization],MATCH(T_PROF[[#This Row],[npi_prof_class_Cd]],T_NPI_REF[Code],0))</f>
        <v>0</v>
      </c>
    </row>
    <row r="3376" spans="1:10" x14ac:dyDescent="0.35">
      <c r="A3376">
        <v>1</v>
      </c>
      <c r="B3376">
        <v>1881795128</v>
      </c>
      <c r="C3376" t="s">
        <v>351</v>
      </c>
      <c r="D3376">
        <v>2018</v>
      </c>
      <c r="E3376">
        <v>6</v>
      </c>
      <c r="F3376">
        <v>6</v>
      </c>
      <c r="G3376">
        <v>6</v>
      </c>
      <c r="I3376" t="str">
        <f>INDEX(T_NPI_REF[Classification],MATCH(T_PROF[[#This Row],[npi_prof_class_Cd]],T_NPI_REF[Code],0))</f>
        <v>Obstetrics &amp; Gynecology</v>
      </c>
      <c r="J3376">
        <f>INDEX(T_NPI_REF[Specialization],MATCH(T_PROF[[#This Row],[npi_prof_class_Cd]],T_NPI_REF[Code],0))</f>
        <v>0</v>
      </c>
    </row>
    <row r="3377" spans="1:10" x14ac:dyDescent="0.35">
      <c r="A3377">
        <v>1</v>
      </c>
      <c r="B3377">
        <v>1487957692</v>
      </c>
      <c r="C3377" t="s">
        <v>362</v>
      </c>
      <c r="D3377">
        <v>2021</v>
      </c>
      <c r="E3377">
        <v>1</v>
      </c>
      <c r="F3377">
        <v>1</v>
      </c>
      <c r="G3377">
        <v>1</v>
      </c>
      <c r="I3377" t="str">
        <f>INDEX(T_NPI_REF[Classification],MATCH(T_PROF[[#This Row],[npi_prof_class_Cd]],T_NPI_REF[Code],0))</f>
        <v>General Practice</v>
      </c>
      <c r="J3377">
        <f>INDEX(T_NPI_REF[Specialization],MATCH(T_PROF[[#This Row],[npi_prof_class_Cd]],T_NPI_REF[Code],0))</f>
        <v>0</v>
      </c>
    </row>
    <row r="3378" spans="1:10" x14ac:dyDescent="0.35">
      <c r="A3378">
        <v>0</v>
      </c>
      <c r="B3378">
        <v>1538232897</v>
      </c>
      <c r="C3378" t="s">
        <v>351</v>
      </c>
      <c r="D3378">
        <v>2019</v>
      </c>
      <c r="E3378">
        <v>1</v>
      </c>
      <c r="F3378">
        <v>1</v>
      </c>
      <c r="G3378">
        <v>1</v>
      </c>
      <c r="I3378" t="str">
        <f>INDEX(T_NPI_REF[Classification],MATCH(T_PROF[[#This Row],[npi_prof_class_Cd]],T_NPI_REF[Code],0))</f>
        <v>Obstetrics &amp; Gynecology</v>
      </c>
      <c r="J3378">
        <f>INDEX(T_NPI_REF[Specialization],MATCH(T_PROF[[#This Row],[npi_prof_class_Cd]],T_NPI_REF[Code],0))</f>
        <v>0</v>
      </c>
    </row>
    <row r="3379" spans="1:10" x14ac:dyDescent="0.35">
      <c r="A3379">
        <v>1</v>
      </c>
      <c r="B3379">
        <v>1619130358</v>
      </c>
      <c r="C3379" t="s">
        <v>351</v>
      </c>
      <c r="D3379">
        <v>2019</v>
      </c>
      <c r="E3379">
        <v>47</v>
      </c>
      <c r="F3379">
        <v>47</v>
      </c>
      <c r="G3379">
        <v>46</v>
      </c>
      <c r="I3379" t="str">
        <f>INDEX(T_NPI_REF[Classification],MATCH(T_PROF[[#This Row],[npi_prof_class_Cd]],T_NPI_REF[Code],0))</f>
        <v>Obstetrics &amp; Gynecology</v>
      </c>
      <c r="J3379">
        <f>INDEX(T_NPI_REF[Specialization],MATCH(T_PROF[[#This Row],[npi_prof_class_Cd]],T_NPI_REF[Code],0))</f>
        <v>0</v>
      </c>
    </row>
    <row r="3380" spans="1:10" x14ac:dyDescent="0.35">
      <c r="A3380">
        <v>0</v>
      </c>
      <c r="B3380">
        <v>1508205980</v>
      </c>
      <c r="C3380" t="s">
        <v>361</v>
      </c>
      <c r="D3380">
        <v>2020</v>
      </c>
      <c r="E3380">
        <v>2</v>
      </c>
      <c r="F3380">
        <v>2</v>
      </c>
      <c r="G3380">
        <v>2</v>
      </c>
      <c r="I3380" t="str">
        <f>INDEX(T_NPI_REF[Classification],MATCH(T_PROF[[#This Row],[npi_prof_class_Cd]],T_NPI_REF[Code],0))</f>
        <v>Family Medicine</v>
      </c>
      <c r="J3380">
        <f>INDEX(T_NPI_REF[Specialization],MATCH(T_PROF[[#This Row],[npi_prof_class_Cd]],T_NPI_REF[Code],0))</f>
        <v>0</v>
      </c>
    </row>
    <row r="3381" spans="1:10" x14ac:dyDescent="0.35">
      <c r="A3381">
        <v>0</v>
      </c>
      <c r="B3381">
        <v>1508205980</v>
      </c>
      <c r="C3381" t="s">
        <v>361</v>
      </c>
      <c r="D3381">
        <v>2019</v>
      </c>
      <c r="E3381">
        <v>1</v>
      </c>
      <c r="F3381">
        <v>1</v>
      </c>
      <c r="G3381">
        <v>1</v>
      </c>
      <c r="I3381" t="str">
        <f>INDEX(T_NPI_REF[Classification],MATCH(T_PROF[[#This Row],[npi_prof_class_Cd]],T_NPI_REF[Code],0))</f>
        <v>Family Medicine</v>
      </c>
      <c r="J3381">
        <f>INDEX(T_NPI_REF[Specialization],MATCH(T_PROF[[#This Row],[npi_prof_class_Cd]],T_NPI_REF[Code],0))</f>
        <v>0</v>
      </c>
    </row>
    <row r="3382" spans="1:10" x14ac:dyDescent="0.35">
      <c r="A3382">
        <v>1</v>
      </c>
      <c r="B3382">
        <v>1114980299</v>
      </c>
      <c r="C3382" t="s">
        <v>351</v>
      </c>
      <c r="D3382">
        <v>2021</v>
      </c>
      <c r="E3382">
        <v>36</v>
      </c>
      <c r="F3382">
        <v>36</v>
      </c>
      <c r="G3382">
        <v>36</v>
      </c>
      <c r="I3382" t="str">
        <f>INDEX(T_NPI_REF[Classification],MATCH(T_PROF[[#This Row],[npi_prof_class_Cd]],T_NPI_REF[Code],0))</f>
        <v>Obstetrics &amp; Gynecology</v>
      </c>
      <c r="J3382">
        <f>INDEX(T_NPI_REF[Specialization],MATCH(T_PROF[[#This Row],[npi_prof_class_Cd]],T_NPI_REF[Code],0))</f>
        <v>0</v>
      </c>
    </row>
    <row r="3383" spans="1:10" x14ac:dyDescent="0.35">
      <c r="A3383">
        <v>0</v>
      </c>
      <c r="B3383">
        <v>1871599381</v>
      </c>
      <c r="C3383" t="s">
        <v>351</v>
      </c>
      <c r="D3383">
        <v>2020</v>
      </c>
      <c r="E3383">
        <v>4</v>
      </c>
      <c r="F3383">
        <v>4</v>
      </c>
      <c r="G3383">
        <v>4</v>
      </c>
      <c r="I3383" t="str">
        <f>INDEX(T_NPI_REF[Classification],MATCH(T_PROF[[#This Row],[npi_prof_class_Cd]],T_NPI_REF[Code],0))</f>
        <v>Obstetrics &amp; Gynecology</v>
      </c>
      <c r="J3383">
        <f>INDEX(T_NPI_REF[Specialization],MATCH(T_PROF[[#This Row],[npi_prof_class_Cd]],T_NPI_REF[Code],0))</f>
        <v>0</v>
      </c>
    </row>
    <row r="3384" spans="1:10" x14ac:dyDescent="0.35">
      <c r="A3384">
        <v>1</v>
      </c>
      <c r="B3384">
        <v>1376600304</v>
      </c>
      <c r="C3384" t="s">
        <v>362</v>
      </c>
      <c r="D3384">
        <v>2018</v>
      </c>
      <c r="E3384">
        <v>7</v>
      </c>
      <c r="F3384">
        <v>7</v>
      </c>
      <c r="G3384">
        <v>7</v>
      </c>
      <c r="I3384" t="str">
        <f>INDEX(T_NPI_REF[Classification],MATCH(T_PROF[[#This Row],[npi_prof_class_Cd]],T_NPI_REF[Code],0))</f>
        <v>General Practice</v>
      </c>
      <c r="J3384">
        <f>INDEX(T_NPI_REF[Specialization],MATCH(T_PROF[[#This Row],[npi_prof_class_Cd]],T_NPI_REF[Code],0))</f>
        <v>0</v>
      </c>
    </row>
    <row r="3385" spans="1:10" x14ac:dyDescent="0.35">
      <c r="A3385">
        <v>0</v>
      </c>
      <c r="B3385">
        <v>1932360203</v>
      </c>
      <c r="C3385" t="s">
        <v>351</v>
      </c>
      <c r="D3385">
        <v>2021</v>
      </c>
      <c r="E3385">
        <v>1</v>
      </c>
      <c r="F3385">
        <v>1</v>
      </c>
      <c r="G3385">
        <v>1</v>
      </c>
      <c r="I3385" t="str">
        <f>INDEX(T_NPI_REF[Classification],MATCH(T_PROF[[#This Row],[npi_prof_class_Cd]],T_NPI_REF[Code],0))</f>
        <v>Obstetrics &amp; Gynecology</v>
      </c>
      <c r="J3385">
        <f>INDEX(T_NPI_REF[Specialization],MATCH(T_PROF[[#This Row],[npi_prof_class_Cd]],T_NPI_REF[Code],0))</f>
        <v>0</v>
      </c>
    </row>
    <row r="3386" spans="1:10" x14ac:dyDescent="0.35">
      <c r="A3386">
        <v>1</v>
      </c>
      <c r="B3386">
        <v>1023040235</v>
      </c>
      <c r="C3386" t="s">
        <v>407</v>
      </c>
      <c r="D3386">
        <v>2019</v>
      </c>
      <c r="E3386">
        <v>1</v>
      </c>
      <c r="F3386">
        <v>1</v>
      </c>
      <c r="G3386">
        <v>1</v>
      </c>
      <c r="I3386" t="str">
        <f>INDEX(T_NPI_REF[Classification],MATCH(T_PROF[[#This Row],[npi_prof_class_Cd]],T_NPI_REF[Code],0))</f>
        <v>Clinic/Center</v>
      </c>
      <c r="J3386" t="str">
        <f>INDEX(T_NPI_REF[Specialization],MATCH(T_PROF[[#This Row],[npi_prof_class_Cd]],T_NPI_REF[Code],0))</f>
        <v>Rehabilitation</v>
      </c>
    </row>
    <row r="3387" spans="1:10" x14ac:dyDescent="0.35">
      <c r="A3387">
        <v>1</v>
      </c>
      <c r="B3387">
        <v>1235101916</v>
      </c>
      <c r="C3387" t="s">
        <v>351</v>
      </c>
      <c r="D3387">
        <v>2018</v>
      </c>
      <c r="E3387">
        <v>1</v>
      </c>
      <c r="F3387">
        <v>1</v>
      </c>
      <c r="G3387">
        <v>1</v>
      </c>
      <c r="I3387" t="str">
        <f>INDEX(T_NPI_REF[Classification],MATCH(T_PROF[[#This Row],[npi_prof_class_Cd]],T_NPI_REF[Code],0))</f>
        <v>Obstetrics &amp; Gynecology</v>
      </c>
      <c r="J3387">
        <f>INDEX(T_NPI_REF[Specialization],MATCH(T_PROF[[#This Row],[npi_prof_class_Cd]],T_NPI_REF[Code],0))</f>
        <v>0</v>
      </c>
    </row>
    <row r="3388" spans="1:10" x14ac:dyDescent="0.35">
      <c r="A3388">
        <v>1</v>
      </c>
      <c r="B3388">
        <v>1164420493</v>
      </c>
      <c r="C3388" t="s">
        <v>351</v>
      </c>
      <c r="D3388">
        <v>2021</v>
      </c>
      <c r="E3388">
        <v>4</v>
      </c>
      <c r="F3388">
        <v>4</v>
      </c>
      <c r="G3388">
        <v>4</v>
      </c>
      <c r="I3388" t="str">
        <f>INDEX(T_NPI_REF[Classification],MATCH(T_PROF[[#This Row],[npi_prof_class_Cd]],T_NPI_REF[Code],0))</f>
        <v>Obstetrics &amp; Gynecology</v>
      </c>
      <c r="J3388">
        <f>INDEX(T_NPI_REF[Specialization],MATCH(T_PROF[[#This Row],[npi_prof_class_Cd]],T_NPI_REF[Code],0))</f>
        <v>0</v>
      </c>
    </row>
    <row r="3389" spans="1:10" x14ac:dyDescent="0.35">
      <c r="A3389">
        <v>1</v>
      </c>
      <c r="B3389" t="s">
        <v>342</v>
      </c>
      <c r="C3389" t="s">
        <v>342</v>
      </c>
      <c r="D3389">
        <v>2019</v>
      </c>
      <c r="E3389">
        <v>155</v>
      </c>
      <c r="F3389">
        <v>155</v>
      </c>
      <c r="G3389">
        <v>155</v>
      </c>
      <c r="I3389" t="e">
        <f>INDEX(T_NPI_REF[Classification],MATCH(T_PROF[[#This Row],[npi_prof_class_Cd]],T_NPI_REF[Code],0))</f>
        <v>#N/A</v>
      </c>
      <c r="J3389" t="e">
        <f>INDEX(T_NPI_REF[Specialization],MATCH(T_PROF[[#This Row],[npi_prof_class_Cd]],T_NPI_REF[Code],0))</f>
        <v>#N/A</v>
      </c>
    </row>
    <row r="3390" spans="1:10" x14ac:dyDescent="0.35">
      <c r="A3390">
        <v>0</v>
      </c>
      <c r="B3390">
        <v>1568423028</v>
      </c>
      <c r="C3390" t="s">
        <v>351</v>
      </c>
      <c r="D3390">
        <v>2021</v>
      </c>
      <c r="E3390">
        <v>5</v>
      </c>
      <c r="F3390">
        <v>5</v>
      </c>
      <c r="G3390">
        <v>5</v>
      </c>
      <c r="I3390" t="str">
        <f>INDEX(T_NPI_REF[Classification],MATCH(T_PROF[[#This Row],[npi_prof_class_Cd]],T_NPI_REF[Code],0))</f>
        <v>Obstetrics &amp; Gynecology</v>
      </c>
      <c r="J3390">
        <f>INDEX(T_NPI_REF[Specialization],MATCH(T_PROF[[#This Row],[npi_prof_class_Cd]],T_NPI_REF[Code],0))</f>
        <v>0</v>
      </c>
    </row>
    <row r="3391" spans="1:10" x14ac:dyDescent="0.35">
      <c r="A3391">
        <v>1</v>
      </c>
      <c r="B3391">
        <v>1376886382</v>
      </c>
      <c r="C3391" t="s">
        <v>351</v>
      </c>
      <c r="D3391">
        <v>2020</v>
      </c>
      <c r="E3391">
        <v>14</v>
      </c>
      <c r="F3391">
        <v>14</v>
      </c>
      <c r="G3391">
        <v>11</v>
      </c>
      <c r="I3391" t="str">
        <f>INDEX(T_NPI_REF[Classification],MATCH(T_PROF[[#This Row],[npi_prof_class_Cd]],T_NPI_REF[Code],0))</f>
        <v>Obstetrics &amp; Gynecology</v>
      </c>
      <c r="J3391">
        <f>INDEX(T_NPI_REF[Specialization],MATCH(T_PROF[[#This Row],[npi_prof_class_Cd]],T_NPI_REF[Code],0))</f>
        <v>0</v>
      </c>
    </row>
    <row r="3392" spans="1:10" x14ac:dyDescent="0.35">
      <c r="A3392">
        <v>0</v>
      </c>
      <c r="B3392">
        <v>1467557389</v>
      </c>
      <c r="C3392" t="s">
        <v>351</v>
      </c>
      <c r="D3392">
        <v>2020</v>
      </c>
      <c r="E3392">
        <v>2</v>
      </c>
      <c r="F3392">
        <v>2</v>
      </c>
      <c r="G3392">
        <v>2</v>
      </c>
      <c r="I3392" t="str">
        <f>INDEX(T_NPI_REF[Classification],MATCH(T_PROF[[#This Row],[npi_prof_class_Cd]],T_NPI_REF[Code],0))</f>
        <v>Obstetrics &amp; Gynecology</v>
      </c>
      <c r="J3392">
        <f>INDEX(T_NPI_REF[Specialization],MATCH(T_PROF[[#This Row],[npi_prof_class_Cd]],T_NPI_REF[Code],0))</f>
        <v>0</v>
      </c>
    </row>
    <row r="3393" spans="1:10" x14ac:dyDescent="0.35">
      <c r="A3393">
        <v>1</v>
      </c>
      <c r="B3393">
        <v>1144382177</v>
      </c>
      <c r="C3393" t="s">
        <v>351</v>
      </c>
      <c r="D3393">
        <v>2018</v>
      </c>
      <c r="E3393">
        <v>1</v>
      </c>
      <c r="F3393">
        <v>1</v>
      </c>
      <c r="G3393">
        <v>1</v>
      </c>
      <c r="I3393" t="str">
        <f>INDEX(T_NPI_REF[Classification],MATCH(T_PROF[[#This Row],[npi_prof_class_Cd]],T_NPI_REF[Code],0))</f>
        <v>Obstetrics &amp; Gynecology</v>
      </c>
      <c r="J3393">
        <f>INDEX(T_NPI_REF[Specialization],MATCH(T_PROF[[#This Row],[npi_prof_class_Cd]],T_NPI_REF[Code],0))</f>
        <v>0</v>
      </c>
    </row>
    <row r="3394" spans="1:10" x14ac:dyDescent="0.35">
      <c r="A3394">
        <v>0</v>
      </c>
      <c r="B3394">
        <v>1154649408</v>
      </c>
      <c r="C3394" t="s">
        <v>351</v>
      </c>
      <c r="D3394">
        <v>2020</v>
      </c>
      <c r="E3394">
        <v>1</v>
      </c>
      <c r="F3394">
        <v>1</v>
      </c>
      <c r="G3394">
        <v>1</v>
      </c>
      <c r="I3394" t="str">
        <f>INDEX(T_NPI_REF[Classification],MATCH(T_PROF[[#This Row],[npi_prof_class_Cd]],T_NPI_REF[Code],0))</f>
        <v>Obstetrics &amp; Gynecology</v>
      </c>
      <c r="J3394">
        <f>INDEX(T_NPI_REF[Specialization],MATCH(T_PROF[[#This Row],[npi_prof_class_Cd]],T_NPI_REF[Code],0))</f>
        <v>0</v>
      </c>
    </row>
    <row r="3395" spans="1:10" x14ac:dyDescent="0.35">
      <c r="A3395">
        <v>1</v>
      </c>
      <c r="B3395">
        <v>1750763553</v>
      </c>
      <c r="C3395" t="s">
        <v>357</v>
      </c>
      <c r="D3395">
        <v>2019</v>
      </c>
      <c r="E3395">
        <v>2</v>
      </c>
      <c r="F3395">
        <v>2</v>
      </c>
      <c r="G3395">
        <v>2</v>
      </c>
      <c r="I3395" t="str">
        <f>INDEX(T_NPI_REF[Classification],MATCH(T_PROF[[#This Row],[npi_prof_class_Cd]],T_NPI_REF[Code],0))</f>
        <v>Advanced Practice Midwife</v>
      </c>
      <c r="J3395">
        <f>INDEX(T_NPI_REF[Specialization],MATCH(T_PROF[[#This Row],[npi_prof_class_Cd]],T_NPI_REF[Code],0))</f>
        <v>0</v>
      </c>
    </row>
    <row r="3396" spans="1:10" x14ac:dyDescent="0.35">
      <c r="A3396">
        <v>1</v>
      </c>
      <c r="B3396">
        <v>1700856689</v>
      </c>
      <c r="C3396" t="s">
        <v>351</v>
      </c>
      <c r="D3396">
        <v>2019</v>
      </c>
      <c r="E3396">
        <v>1</v>
      </c>
      <c r="F3396">
        <v>1</v>
      </c>
      <c r="G3396">
        <v>1</v>
      </c>
      <c r="I3396" t="str">
        <f>INDEX(T_NPI_REF[Classification],MATCH(T_PROF[[#This Row],[npi_prof_class_Cd]],T_NPI_REF[Code],0))</f>
        <v>Obstetrics &amp; Gynecology</v>
      </c>
      <c r="J3396">
        <f>INDEX(T_NPI_REF[Specialization],MATCH(T_PROF[[#This Row],[npi_prof_class_Cd]],T_NPI_REF[Code],0))</f>
        <v>0</v>
      </c>
    </row>
    <row r="3397" spans="1:10" x14ac:dyDescent="0.35">
      <c r="A3397">
        <v>1</v>
      </c>
      <c r="B3397">
        <v>1043361256</v>
      </c>
      <c r="C3397" t="s">
        <v>351</v>
      </c>
      <c r="D3397">
        <v>2018</v>
      </c>
      <c r="E3397">
        <v>1</v>
      </c>
      <c r="F3397">
        <v>1</v>
      </c>
      <c r="G3397">
        <v>1</v>
      </c>
      <c r="I3397" t="str">
        <f>INDEX(T_NPI_REF[Classification],MATCH(T_PROF[[#This Row],[npi_prof_class_Cd]],T_NPI_REF[Code],0))</f>
        <v>Obstetrics &amp; Gynecology</v>
      </c>
      <c r="J3397">
        <f>INDEX(T_NPI_REF[Specialization],MATCH(T_PROF[[#This Row],[npi_prof_class_Cd]],T_NPI_REF[Code],0))</f>
        <v>0</v>
      </c>
    </row>
    <row r="3398" spans="1:10" x14ac:dyDescent="0.35">
      <c r="A3398">
        <v>0</v>
      </c>
      <c r="B3398">
        <v>1891088134</v>
      </c>
      <c r="C3398" t="s">
        <v>357</v>
      </c>
      <c r="D3398">
        <v>2020</v>
      </c>
      <c r="E3398">
        <v>1</v>
      </c>
      <c r="F3398">
        <v>1</v>
      </c>
      <c r="G3398">
        <v>1</v>
      </c>
      <c r="I3398" t="str">
        <f>INDEX(T_NPI_REF[Classification],MATCH(T_PROF[[#This Row],[npi_prof_class_Cd]],T_NPI_REF[Code],0))</f>
        <v>Advanced Practice Midwife</v>
      </c>
      <c r="J3398">
        <f>INDEX(T_NPI_REF[Specialization],MATCH(T_PROF[[#This Row],[npi_prof_class_Cd]],T_NPI_REF[Code],0))</f>
        <v>0</v>
      </c>
    </row>
    <row r="3399" spans="1:10" x14ac:dyDescent="0.35">
      <c r="A3399">
        <v>0</v>
      </c>
      <c r="B3399">
        <v>1730179037</v>
      </c>
      <c r="C3399" t="s">
        <v>351</v>
      </c>
      <c r="D3399">
        <v>2020</v>
      </c>
      <c r="E3399">
        <v>3</v>
      </c>
      <c r="F3399">
        <v>3</v>
      </c>
      <c r="G3399">
        <v>3</v>
      </c>
      <c r="I3399" t="str">
        <f>INDEX(T_NPI_REF[Classification],MATCH(T_PROF[[#This Row],[npi_prof_class_Cd]],T_NPI_REF[Code],0))</f>
        <v>Obstetrics &amp; Gynecology</v>
      </c>
      <c r="J3399">
        <f>INDEX(T_NPI_REF[Specialization],MATCH(T_PROF[[#This Row],[npi_prof_class_Cd]],T_NPI_REF[Code],0))</f>
        <v>0</v>
      </c>
    </row>
    <row r="3400" spans="1:10" x14ac:dyDescent="0.35">
      <c r="A3400">
        <v>0</v>
      </c>
      <c r="B3400">
        <v>1891176624</v>
      </c>
      <c r="C3400" t="s">
        <v>361</v>
      </c>
      <c r="D3400">
        <v>2020</v>
      </c>
      <c r="E3400">
        <v>2</v>
      </c>
      <c r="F3400">
        <v>2</v>
      </c>
      <c r="G3400">
        <v>2</v>
      </c>
      <c r="I3400" t="str">
        <f>INDEX(T_NPI_REF[Classification],MATCH(T_PROF[[#This Row],[npi_prof_class_Cd]],T_NPI_REF[Code],0))</f>
        <v>Family Medicine</v>
      </c>
      <c r="J3400">
        <f>INDEX(T_NPI_REF[Specialization],MATCH(T_PROF[[#This Row],[npi_prof_class_Cd]],T_NPI_REF[Code],0))</f>
        <v>0</v>
      </c>
    </row>
    <row r="3401" spans="1:10" x14ac:dyDescent="0.35">
      <c r="A3401">
        <v>1</v>
      </c>
      <c r="B3401">
        <v>1487662227</v>
      </c>
      <c r="C3401" t="s">
        <v>351</v>
      </c>
      <c r="D3401">
        <v>2021</v>
      </c>
      <c r="E3401">
        <v>52</v>
      </c>
      <c r="F3401">
        <v>52</v>
      </c>
      <c r="G3401">
        <v>52</v>
      </c>
      <c r="I3401" t="str">
        <f>INDEX(T_NPI_REF[Classification],MATCH(T_PROF[[#This Row],[npi_prof_class_Cd]],T_NPI_REF[Code],0))</f>
        <v>Obstetrics &amp; Gynecology</v>
      </c>
      <c r="J3401">
        <f>INDEX(T_NPI_REF[Specialization],MATCH(T_PROF[[#This Row],[npi_prof_class_Cd]],T_NPI_REF[Code],0))</f>
        <v>0</v>
      </c>
    </row>
    <row r="3402" spans="1:10" x14ac:dyDescent="0.35">
      <c r="A3402">
        <v>1</v>
      </c>
      <c r="B3402">
        <v>1467454967</v>
      </c>
      <c r="C3402" t="s">
        <v>401</v>
      </c>
      <c r="D3402">
        <v>2018</v>
      </c>
      <c r="E3402">
        <v>14</v>
      </c>
      <c r="F3402">
        <v>14</v>
      </c>
      <c r="G3402">
        <v>14</v>
      </c>
      <c r="I3402" t="str">
        <f>INDEX(T_NPI_REF[Classification],MATCH(T_PROF[[#This Row],[npi_prof_class_Cd]],T_NPI_REF[Code],0))</f>
        <v>Pediatrics</v>
      </c>
      <c r="J3402">
        <f>INDEX(T_NPI_REF[Specialization],MATCH(T_PROF[[#This Row],[npi_prof_class_Cd]],T_NPI_REF[Code],0))</f>
        <v>0</v>
      </c>
    </row>
    <row r="3403" spans="1:10" x14ac:dyDescent="0.35">
      <c r="A3403">
        <v>1</v>
      </c>
      <c r="B3403">
        <v>1770015398</v>
      </c>
      <c r="C3403" t="s">
        <v>367</v>
      </c>
      <c r="D3403">
        <v>2019</v>
      </c>
      <c r="E3403">
        <v>16</v>
      </c>
      <c r="F3403">
        <v>16</v>
      </c>
      <c r="G3403">
        <v>16</v>
      </c>
      <c r="I3403" t="str">
        <f>INDEX(T_NPI_REF[Classification],MATCH(T_PROF[[#This Row],[npi_prof_class_Cd]],T_NPI_REF[Code],0))</f>
        <v>Midwife</v>
      </c>
      <c r="J3403">
        <f>INDEX(T_NPI_REF[Specialization],MATCH(T_PROF[[#This Row],[npi_prof_class_Cd]],T_NPI_REF[Code],0))</f>
        <v>0</v>
      </c>
    </row>
    <row r="3404" spans="1:10" x14ac:dyDescent="0.35">
      <c r="A3404">
        <v>0</v>
      </c>
      <c r="B3404">
        <v>1912237355</v>
      </c>
      <c r="C3404" t="s">
        <v>351</v>
      </c>
      <c r="D3404">
        <v>2021</v>
      </c>
      <c r="E3404">
        <v>1</v>
      </c>
      <c r="F3404">
        <v>1</v>
      </c>
      <c r="G3404">
        <v>1</v>
      </c>
      <c r="I3404" t="str">
        <f>INDEX(T_NPI_REF[Classification],MATCH(T_PROF[[#This Row],[npi_prof_class_Cd]],T_NPI_REF[Code],0))</f>
        <v>Obstetrics &amp; Gynecology</v>
      </c>
      <c r="J3404">
        <f>INDEX(T_NPI_REF[Specialization],MATCH(T_PROF[[#This Row],[npi_prof_class_Cd]],T_NPI_REF[Code],0))</f>
        <v>0</v>
      </c>
    </row>
    <row r="3405" spans="1:10" x14ac:dyDescent="0.35">
      <c r="A3405">
        <v>1</v>
      </c>
      <c r="B3405">
        <v>1184716615</v>
      </c>
      <c r="C3405" t="s">
        <v>351</v>
      </c>
      <c r="D3405">
        <v>2021</v>
      </c>
      <c r="E3405">
        <v>4</v>
      </c>
      <c r="F3405">
        <v>4</v>
      </c>
      <c r="G3405">
        <v>4</v>
      </c>
      <c r="I3405" t="str">
        <f>INDEX(T_NPI_REF[Classification],MATCH(T_PROF[[#This Row],[npi_prof_class_Cd]],T_NPI_REF[Code],0))</f>
        <v>Obstetrics &amp; Gynecology</v>
      </c>
      <c r="J3405">
        <f>INDEX(T_NPI_REF[Specialization],MATCH(T_PROF[[#This Row],[npi_prof_class_Cd]],T_NPI_REF[Code],0))</f>
        <v>0</v>
      </c>
    </row>
    <row r="3406" spans="1:10" x14ac:dyDescent="0.35">
      <c r="A3406">
        <v>0</v>
      </c>
      <c r="B3406">
        <v>1265728042</v>
      </c>
      <c r="C3406" t="s">
        <v>356</v>
      </c>
      <c r="D3406">
        <v>2021</v>
      </c>
      <c r="E3406">
        <v>1</v>
      </c>
      <c r="F3406">
        <v>1</v>
      </c>
      <c r="G3406">
        <v>1</v>
      </c>
      <c r="I3406" t="str">
        <f>INDEX(T_NPI_REF[Classification],MATCH(T_PROF[[#This Row],[npi_prof_class_Cd]],T_NPI_REF[Code],0))</f>
        <v>Obstetrics &amp; Gynecology</v>
      </c>
      <c r="J3406" t="str">
        <f>INDEX(T_NPI_REF[Specialization],MATCH(T_PROF[[#This Row],[npi_prof_class_Cd]],T_NPI_REF[Code],0))</f>
        <v>Maternal &amp; Fetal Medicine</v>
      </c>
    </row>
    <row r="3407" spans="1:10" x14ac:dyDescent="0.35">
      <c r="A3407">
        <v>1</v>
      </c>
      <c r="B3407">
        <v>1447318993</v>
      </c>
      <c r="C3407" t="s">
        <v>351</v>
      </c>
      <c r="D3407">
        <v>2018</v>
      </c>
      <c r="E3407">
        <v>18</v>
      </c>
      <c r="F3407">
        <v>18</v>
      </c>
      <c r="G3407">
        <v>18</v>
      </c>
      <c r="I3407" t="str">
        <f>INDEX(T_NPI_REF[Classification],MATCH(T_PROF[[#This Row],[npi_prof_class_Cd]],T_NPI_REF[Code],0))</f>
        <v>Obstetrics &amp; Gynecology</v>
      </c>
      <c r="J3407">
        <f>INDEX(T_NPI_REF[Specialization],MATCH(T_PROF[[#This Row],[npi_prof_class_Cd]],T_NPI_REF[Code],0))</f>
        <v>0</v>
      </c>
    </row>
    <row r="3408" spans="1:10" x14ac:dyDescent="0.35">
      <c r="A3408">
        <v>0</v>
      </c>
      <c r="B3408">
        <v>1265468227</v>
      </c>
      <c r="C3408" t="s">
        <v>351</v>
      </c>
      <c r="D3408">
        <v>2019</v>
      </c>
      <c r="E3408">
        <v>1</v>
      </c>
      <c r="F3408">
        <v>1</v>
      </c>
      <c r="G3408">
        <v>1</v>
      </c>
      <c r="I3408" t="str">
        <f>INDEX(T_NPI_REF[Classification],MATCH(T_PROF[[#This Row],[npi_prof_class_Cd]],T_NPI_REF[Code],0))</f>
        <v>Obstetrics &amp; Gynecology</v>
      </c>
      <c r="J3408">
        <f>INDEX(T_NPI_REF[Specialization],MATCH(T_PROF[[#This Row],[npi_prof_class_Cd]],T_NPI_REF[Code],0))</f>
        <v>0</v>
      </c>
    </row>
    <row r="3409" spans="1:10" x14ac:dyDescent="0.35">
      <c r="A3409">
        <v>1</v>
      </c>
      <c r="B3409">
        <v>1265473847</v>
      </c>
      <c r="C3409" t="s">
        <v>351</v>
      </c>
      <c r="D3409">
        <v>2018</v>
      </c>
      <c r="E3409">
        <v>2</v>
      </c>
      <c r="F3409">
        <v>2</v>
      </c>
      <c r="G3409">
        <v>1</v>
      </c>
      <c r="I3409" t="str">
        <f>INDEX(T_NPI_REF[Classification],MATCH(T_PROF[[#This Row],[npi_prof_class_Cd]],T_NPI_REF[Code],0))</f>
        <v>Obstetrics &amp; Gynecology</v>
      </c>
      <c r="J3409">
        <f>INDEX(T_NPI_REF[Specialization],MATCH(T_PROF[[#This Row],[npi_prof_class_Cd]],T_NPI_REF[Code],0))</f>
        <v>0</v>
      </c>
    </row>
    <row r="3410" spans="1:10" x14ac:dyDescent="0.35">
      <c r="A3410">
        <v>1</v>
      </c>
      <c r="B3410">
        <v>1417401266</v>
      </c>
      <c r="C3410" t="s">
        <v>368</v>
      </c>
      <c r="D3410">
        <v>2021</v>
      </c>
      <c r="E3410">
        <v>1</v>
      </c>
      <c r="F3410">
        <v>1</v>
      </c>
      <c r="G3410">
        <v>1</v>
      </c>
      <c r="I3410" t="str">
        <f>INDEX(T_NPI_REF[Classification],MATCH(T_PROF[[#This Row],[npi_prof_class_Cd]],T_NPI_REF[Code],0))</f>
        <v>Anesthesiology</v>
      </c>
      <c r="J3410">
        <f>INDEX(T_NPI_REF[Specialization],MATCH(T_PROF[[#This Row],[npi_prof_class_Cd]],T_NPI_REF[Code],0))</f>
        <v>0</v>
      </c>
    </row>
    <row r="3411" spans="1:10" x14ac:dyDescent="0.35">
      <c r="A3411">
        <v>0</v>
      </c>
      <c r="B3411">
        <v>1194899476</v>
      </c>
      <c r="C3411" t="s">
        <v>357</v>
      </c>
      <c r="D3411">
        <v>2019</v>
      </c>
      <c r="E3411">
        <v>7</v>
      </c>
      <c r="F3411">
        <v>7</v>
      </c>
      <c r="G3411">
        <v>7</v>
      </c>
      <c r="I3411" t="str">
        <f>INDEX(T_NPI_REF[Classification],MATCH(T_PROF[[#This Row],[npi_prof_class_Cd]],T_NPI_REF[Code],0))</f>
        <v>Advanced Practice Midwife</v>
      </c>
      <c r="J3411">
        <f>INDEX(T_NPI_REF[Specialization],MATCH(T_PROF[[#This Row],[npi_prof_class_Cd]],T_NPI_REF[Code],0))</f>
        <v>0</v>
      </c>
    </row>
    <row r="3412" spans="1:10" x14ac:dyDescent="0.35">
      <c r="A3412">
        <v>1</v>
      </c>
      <c r="B3412">
        <v>1568570562</v>
      </c>
      <c r="C3412" t="s">
        <v>351</v>
      </c>
      <c r="D3412">
        <v>2021</v>
      </c>
      <c r="E3412">
        <v>15</v>
      </c>
      <c r="F3412">
        <v>15</v>
      </c>
      <c r="G3412">
        <v>15</v>
      </c>
      <c r="I3412" t="str">
        <f>INDEX(T_NPI_REF[Classification],MATCH(T_PROF[[#This Row],[npi_prof_class_Cd]],T_NPI_REF[Code],0))</f>
        <v>Obstetrics &amp; Gynecology</v>
      </c>
      <c r="J3412">
        <f>INDEX(T_NPI_REF[Specialization],MATCH(T_PROF[[#This Row],[npi_prof_class_Cd]],T_NPI_REF[Code],0))</f>
        <v>0</v>
      </c>
    </row>
    <row r="3413" spans="1:10" x14ac:dyDescent="0.35">
      <c r="A3413">
        <v>1</v>
      </c>
      <c r="B3413">
        <v>1184673733</v>
      </c>
      <c r="C3413" t="s">
        <v>351</v>
      </c>
      <c r="D3413">
        <v>2018</v>
      </c>
      <c r="E3413">
        <v>1</v>
      </c>
      <c r="F3413">
        <v>1</v>
      </c>
      <c r="G3413">
        <v>1</v>
      </c>
      <c r="I3413" t="str">
        <f>INDEX(T_NPI_REF[Classification],MATCH(T_PROF[[#This Row],[npi_prof_class_Cd]],T_NPI_REF[Code],0))</f>
        <v>Obstetrics &amp; Gynecology</v>
      </c>
      <c r="J3413">
        <f>INDEX(T_NPI_REF[Specialization],MATCH(T_PROF[[#This Row],[npi_prof_class_Cd]],T_NPI_REF[Code],0))</f>
        <v>0</v>
      </c>
    </row>
    <row r="3414" spans="1:10" x14ac:dyDescent="0.35">
      <c r="A3414">
        <v>0</v>
      </c>
      <c r="B3414">
        <v>1871690743</v>
      </c>
      <c r="C3414" t="s">
        <v>361</v>
      </c>
      <c r="D3414">
        <v>2019</v>
      </c>
      <c r="E3414">
        <v>2</v>
      </c>
      <c r="F3414">
        <v>2</v>
      </c>
      <c r="G3414">
        <v>2</v>
      </c>
      <c r="I3414" t="str">
        <f>INDEX(T_NPI_REF[Classification],MATCH(T_PROF[[#This Row],[npi_prof_class_Cd]],T_NPI_REF[Code],0))</f>
        <v>Family Medicine</v>
      </c>
      <c r="J3414">
        <f>INDEX(T_NPI_REF[Specialization],MATCH(T_PROF[[#This Row],[npi_prof_class_Cd]],T_NPI_REF[Code],0))</f>
        <v>0</v>
      </c>
    </row>
    <row r="3415" spans="1:10" x14ac:dyDescent="0.35">
      <c r="A3415">
        <v>1</v>
      </c>
      <c r="B3415">
        <v>1801908249</v>
      </c>
      <c r="C3415" t="s">
        <v>351</v>
      </c>
      <c r="D3415">
        <v>2018</v>
      </c>
      <c r="E3415">
        <v>1</v>
      </c>
      <c r="F3415">
        <v>1</v>
      </c>
      <c r="G3415">
        <v>1</v>
      </c>
      <c r="I3415" t="str">
        <f>INDEX(T_NPI_REF[Classification],MATCH(T_PROF[[#This Row],[npi_prof_class_Cd]],T_NPI_REF[Code],0))</f>
        <v>Obstetrics &amp; Gynecology</v>
      </c>
      <c r="J3415">
        <f>INDEX(T_NPI_REF[Specialization],MATCH(T_PROF[[#This Row],[npi_prof_class_Cd]],T_NPI_REF[Code],0))</f>
        <v>0</v>
      </c>
    </row>
    <row r="3416" spans="1:10" x14ac:dyDescent="0.35">
      <c r="A3416">
        <v>0</v>
      </c>
      <c r="B3416">
        <v>1275809469</v>
      </c>
      <c r="C3416" t="s">
        <v>351</v>
      </c>
      <c r="D3416">
        <v>2021</v>
      </c>
      <c r="E3416">
        <v>1</v>
      </c>
      <c r="F3416">
        <v>1</v>
      </c>
      <c r="G3416">
        <v>1</v>
      </c>
      <c r="I3416" t="str">
        <f>INDEX(T_NPI_REF[Classification],MATCH(T_PROF[[#This Row],[npi_prof_class_Cd]],T_NPI_REF[Code],0))</f>
        <v>Obstetrics &amp; Gynecology</v>
      </c>
      <c r="J3416">
        <f>INDEX(T_NPI_REF[Specialization],MATCH(T_PROF[[#This Row],[npi_prof_class_Cd]],T_NPI_REF[Code],0))</f>
        <v>0</v>
      </c>
    </row>
    <row r="3417" spans="1:10" x14ac:dyDescent="0.35">
      <c r="A3417">
        <v>0</v>
      </c>
      <c r="B3417">
        <v>1740332410</v>
      </c>
      <c r="C3417" t="s">
        <v>351</v>
      </c>
      <c r="D3417">
        <v>2018</v>
      </c>
      <c r="E3417">
        <v>1</v>
      </c>
      <c r="F3417">
        <v>1</v>
      </c>
      <c r="G3417">
        <v>1</v>
      </c>
      <c r="I3417" t="str">
        <f>INDEX(T_NPI_REF[Classification],MATCH(T_PROF[[#This Row],[npi_prof_class_Cd]],T_NPI_REF[Code],0))</f>
        <v>Obstetrics &amp; Gynecology</v>
      </c>
      <c r="J3417">
        <f>INDEX(T_NPI_REF[Specialization],MATCH(T_PROF[[#This Row],[npi_prof_class_Cd]],T_NPI_REF[Code],0))</f>
        <v>0</v>
      </c>
    </row>
    <row r="3418" spans="1:10" x14ac:dyDescent="0.35">
      <c r="A3418">
        <v>0</v>
      </c>
      <c r="B3418">
        <v>1669836391</v>
      </c>
      <c r="C3418" t="s">
        <v>351</v>
      </c>
      <c r="D3418">
        <v>2021</v>
      </c>
      <c r="E3418">
        <v>3</v>
      </c>
      <c r="F3418">
        <v>3</v>
      </c>
      <c r="G3418">
        <v>3</v>
      </c>
      <c r="I3418" t="str">
        <f>INDEX(T_NPI_REF[Classification],MATCH(T_PROF[[#This Row],[npi_prof_class_Cd]],T_NPI_REF[Code],0))</f>
        <v>Obstetrics &amp; Gynecology</v>
      </c>
      <c r="J3418">
        <f>INDEX(T_NPI_REF[Specialization],MATCH(T_PROF[[#This Row],[npi_prof_class_Cd]],T_NPI_REF[Code],0))</f>
        <v>0</v>
      </c>
    </row>
    <row r="3419" spans="1:10" x14ac:dyDescent="0.35">
      <c r="A3419">
        <v>1</v>
      </c>
      <c r="B3419">
        <v>1710009295</v>
      </c>
      <c r="C3419" t="s">
        <v>352</v>
      </c>
      <c r="D3419">
        <v>2018</v>
      </c>
      <c r="E3419">
        <v>4</v>
      </c>
      <c r="F3419">
        <v>4</v>
      </c>
      <c r="G3419">
        <v>4</v>
      </c>
      <c r="I3419" t="str">
        <f>INDEX(T_NPI_REF[Classification],MATCH(T_PROF[[#This Row],[npi_prof_class_Cd]],T_NPI_REF[Code],0))</f>
        <v>Specialist</v>
      </c>
      <c r="J3419">
        <f>INDEX(T_NPI_REF[Specialization],MATCH(T_PROF[[#This Row],[npi_prof_class_Cd]],T_NPI_REF[Code],0))</f>
        <v>0</v>
      </c>
    </row>
    <row r="3420" spans="1:10" x14ac:dyDescent="0.35">
      <c r="A3420">
        <v>0</v>
      </c>
      <c r="B3420">
        <v>1194897033</v>
      </c>
      <c r="C3420" t="s">
        <v>351</v>
      </c>
      <c r="D3420">
        <v>2021</v>
      </c>
      <c r="E3420">
        <v>1</v>
      </c>
      <c r="F3420">
        <v>1</v>
      </c>
      <c r="G3420">
        <v>1</v>
      </c>
      <c r="I3420" t="str">
        <f>INDEX(T_NPI_REF[Classification],MATCH(T_PROF[[#This Row],[npi_prof_class_Cd]],T_NPI_REF[Code],0))</f>
        <v>Obstetrics &amp; Gynecology</v>
      </c>
      <c r="J3420">
        <f>INDEX(T_NPI_REF[Specialization],MATCH(T_PROF[[#This Row],[npi_prof_class_Cd]],T_NPI_REF[Code],0))</f>
        <v>0</v>
      </c>
    </row>
    <row r="3421" spans="1:10" x14ac:dyDescent="0.35">
      <c r="A3421">
        <v>1</v>
      </c>
      <c r="B3421">
        <v>1508821638</v>
      </c>
      <c r="C3421" t="s">
        <v>351</v>
      </c>
      <c r="D3421">
        <v>2018</v>
      </c>
      <c r="E3421">
        <v>1</v>
      </c>
      <c r="F3421">
        <v>1</v>
      </c>
      <c r="G3421">
        <v>1</v>
      </c>
      <c r="I3421" t="str">
        <f>INDEX(T_NPI_REF[Classification],MATCH(T_PROF[[#This Row],[npi_prof_class_Cd]],T_NPI_REF[Code],0))</f>
        <v>Obstetrics &amp; Gynecology</v>
      </c>
      <c r="J3421">
        <f>INDEX(T_NPI_REF[Specialization],MATCH(T_PROF[[#This Row],[npi_prof_class_Cd]],T_NPI_REF[Code],0))</f>
        <v>0</v>
      </c>
    </row>
    <row r="3422" spans="1:10" x14ac:dyDescent="0.35">
      <c r="A3422">
        <v>1</v>
      </c>
      <c r="B3422">
        <v>1134413891</v>
      </c>
      <c r="C3422" t="s">
        <v>351</v>
      </c>
      <c r="D3422">
        <v>2021</v>
      </c>
      <c r="E3422">
        <v>8</v>
      </c>
      <c r="F3422">
        <v>8</v>
      </c>
      <c r="G3422">
        <v>8</v>
      </c>
      <c r="I3422" t="str">
        <f>INDEX(T_NPI_REF[Classification],MATCH(T_PROF[[#This Row],[npi_prof_class_Cd]],T_NPI_REF[Code],0))</f>
        <v>Obstetrics &amp; Gynecology</v>
      </c>
      <c r="J3422">
        <f>INDEX(T_NPI_REF[Specialization],MATCH(T_PROF[[#This Row],[npi_prof_class_Cd]],T_NPI_REF[Code],0))</f>
        <v>0</v>
      </c>
    </row>
    <row r="3423" spans="1:10" x14ac:dyDescent="0.35">
      <c r="A3423">
        <v>1</v>
      </c>
      <c r="B3423">
        <v>1265760235</v>
      </c>
      <c r="C3423" t="s">
        <v>351</v>
      </c>
      <c r="D3423">
        <v>2018</v>
      </c>
      <c r="E3423">
        <v>73</v>
      </c>
      <c r="F3423">
        <v>73</v>
      </c>
      <c r="G3423">
        <v>73</v>
      </c>
      <c r="I3423" t="str">
        <f>INDEX(T_NPI_REF[Classification],MATCH(T_PROF[[#This Row],[npi_prof_class_Cd]],T_NPI_REF[Code],0))</f>
        <v>Obstetrics &amp; Gynecology</v>
      </c>
      <c r="J3423">
        <f>INDEX(T_NPI_REF[Specialization],MATCH(T_PROF[[#This Row],[npi_prof_class_Cd]],T_NPI_REF[Code],0))</f>
        <v>0</v>
      </c>
    </row>
    <row r="3424" spans="1:10" x14ac:dyDescent="0.35">
      <c r="A3424">
        <v>0</v>
      </c>
      <c r="B3424">
        <v>1033204862</v>
      </c>
      <c r="C3424" t="s">
        <v>351</v>
      </c>
      <c r="D3424">
        <v>2018</v>
      </c>
      <c r="E3424">
        <v>1</v>
      </c>
      <c r="F3424">
        <v>1</v>
      </c>
      <c r="G3424">
        <v>1</v>
      </c>
      <c r="I3424" t="str">
        <f>INDEX(T_NPI_REF[Classification],MATCH(T_PROF[[#This Row],[npi_prof_class_Cd]],T_NPI_REF[Code],0))</f>
        <v>Obstetrics &amp; Gynecology</v>
      </c>
      <c r="J3424">
        <f>INDEX(T_NPI_REF[Specialization],MATCH(T_PROF[[#This Row],[npi_prof_class_Cd]],T_NPI_REF[Code],0))</f>
        <v>0</v>
      </c>
    </row>
    <row r="3425" spans="1:10" x14ac:dyDescent="0.35">
      <c r="A3425">
        <v>1</v>
      </c>
      <c r="B3425">
        <v>1740417633</v>
      </c>
      <c r="C3425" t="s">
        <v>351</v>
      </c>
      <c r="D3425">
        <v>2018</v>
      </c>
      <c r="E3425">
        <v>3</v>
      </c>
      <c r="F3425">
        <v>3</v>
      </c>
      <c r="G3425">
        <v>3</v>
      </c>
      <c r="I3425" t="str">
        <f>INDEX(T_NPI_REF[Classification],MATCH(T_PROF[[#This Row],[npi_prof_class_Cd]],T_NPI_REF[Code],0))</f>
        <v>Obstetrics &amp; Gynecology</v>
      </c>
      <c r="J3425">
        <f>INDEX(T_NPI_REF[Specialization],MATCH(T_PROF[[#This Row],[npi_prof_class_Cd]],T_NPI_REF[Code],0))</f>
        <v>0</v>
      </c>
    </row>
    <row r="3426" spans="1:10" x14ac:dyDescent="0.35">
      <c r="A3426">
        <v>0</v>
      </c>
      <c r="B3426">
        <v>1073956298</v>
      </c>
      <c r="C3426" t="s">
        <v>351</v>
      </c>
      <c r="D3426">
        <v>2019</v>
      </c>
      <c r="E3426">
        <v>2</v>
      </c>
      <c r="F3426">
        <v>2</v>
      </c>
      <c r="G3426">
        <v>2</v>
      </c>
      <c r="I3426" t="str">
        <f>INDEX(T_NPI_REF[Classification],MATCH(T_PROF[[#This Row],[npi_prof_class_Cd]],T_NPI_REF[Code],0))</f>
        <v>Obstetrics &amp; Gynecology</v>
      </c>
      <c r="J3426">
        <f>INDEX(T_NPI_REF[Specialization],MATCH(T_PROF[[#This Row],[npi_prof_class_Cd]],T_NPI_REF[Code],0))</f>
        <v>0</v>
      </c>
    </row>
    <row r="3427" spans="1:10" x14ac:dyDescent="0.35">
      <c r="A3427">
        <v>0</v>
      </c>
      <c r="B3427">
        <v>1083919369</v>
      </c>
      <c r="C3427" t="s">
        <v>351</v>
      </c>
      <c r="D3427">
        <v>2018</v>
      </c>
      <c r="E3427">
        <v>2</v>
      </c>
      <c r="F3427">
        <v>2</v>
      </c>
      <c r="G3427">
        <v>2</v>
      </c>
      <c r="I3427" t="str">
        <f>INDEX(T_NPI_REF[Classification],MATCH(T_PROF[[#This Row],[npi_prof_class_Cd]],T_NPI_REF[Code],0))</f>
        <v>Obstetrics &amp; Gynecology</v>
      </c>
      <c r="J3427">
        <f>INDEX(T_NPI_REF[Specialization],MATCH(T_PROF[[#This Row],[npi_prof_class_Cd]],T_NPI_REF[Code],0))</f>
        <v>0</v>
      </c>
    </row>
    <row r="3428" spans="1:10" x14ac:dyDescent="0.35">
      <c r="A3428">
        <v>1</v>
      </c>
      <c r="B3428">
        <v>1184668311</v>
      </c>
      <c r="C3428" t="s">
        <v>351</v>
      </c>
      <c r="D3428">
        <v>2019</v>
      </c>
      <c r="E3428">
        <v>129</v>
      </c>
      <c r="F3428">
        <v>129</v>
      </c>
      <c r="G3428">
        <v>128</v>
      </c>
      <c r="I3428" t="str">
        <f>INDEX(T_NPI_REF[Classification],MATCH(T_PROF[[#This Row],[npi_prof_class_Cd]],T_NPI_REF[Code],0))</f>
        <v>Obstetrics &amp; Gynecology</v>
      </c>
      <c r="J3428">
        <f>INDEX(T_NPI_REF[Specialization],MATCH(T_PROF[[#This Row],[npi_prof_class_Cd]],T_NPI_REF[Code],0))</f>
        <v>0</v>
      </c>
    </row>
    <row r="3429" spans="1:10" x14ac:dyDescent="0.35">
      <c r="A3429">
        <v>1</v>
      </c>
      <c r="B3429">
        <v>1124081070</v>
      </c>
      <c r="C3429" t="s">
        <v>357</v>
      </c>
      <c r="D3429">
        <v>2018</v>
      </c>
      <c r="E3429">
        <v>2</v>
      </c>
      <c r="F3429">
        <v>2</v>
      </c>
      <c r="G3429">
        <v>2</v>
      </c>
      <c r="I3429" t="str">
        <f>INDEX(T_NPI_REF[Classification],MATCH(T_PROF[[#This Row],[npi_prof_class_Cd]],T_NPI_REF[Code],0))</f>
        <v>Advanced Practice Midwife</v>
      </c>
      <c r="J3429">
        <f>INDEX(T_NPI_REF[Specialization],MATCH(T_PROF[[#This Row],[npi_prof_class_Cd]],T_NPI_REF[Code],0))</f>
        <v>0</v>
      </c>
    </row>
    <row r="3430" spans="1:10" x14ac:dyDescent="0.35">
      <c r="A3430">
        <v>0</v>
      </c>
      <c r="B3430">
        <v>1467482505</v>
      </c>
      <c r="C3430" t="s">
        <v>356</v>
      </c>
      <c r="D3430">
        <v>2021</v>
      </c>
      <c r="E3430">
        <v>1</v>
      </c>
      <c r="F3430">
        <v>1</v>
      </c>
      <c r="G3430">
        <v>1</v>
      </c>
      <c r="I3430" t="str">
        <f>INDEX(T_NPI_REF[Classification],MATCH(T_PROF[[#This Row],[npi_prof_class_Cd]],T_NPI_REF[Code],0))</f>
        <v>Obstetrics &amp; Gynecology</v>
      </c>
      <c r="J3430" t="str">
        <f>INDEX(T_NPI_REF[Specialization],MATCH(T_PROF[[#This Row],[npi_prof_class_Cd]],T_NPI_REF[Code],0))</f>
        <v>Maternal &amp; Fetal Medicine</v>
      </c>
    </row>
    <row r="3431" spans="1:10" x14ac:dyDescent="0.35">
      <c r="A3431">
        <v>1</v>
      </c>
      <c r="B3431">
        <v>1811917842</v>
      </c>
      <c r="C3431" t="s">
        <v>351</v>
      </c>
      <c r="D3431">
        <v>2021</v>
      </c>
      <c r="E3431">
        <v>1</v>
      </c>
      <c r="F3431">
        <v>1</v>
      </c>
      <c r="G3431">
        <v>1</v>
      </c>
      <c r="I3431" t="str">
        <f>INDEX(T_NPI_REF[Classification],MATCH(T_PROF[[#This Row],[npi_prof_class_Cd]],T_NPI_REF[Code],0))</f>
        <v>Obstetrics &amp; Gynecology</v>
      </c>
      <c r="J3431">
        <f>INDEX(T_NPI_REF[Specialization],MATCH(T_PROF[[#This Row],[npi_prof_class_Cd]],T_NPI_REF[Code],0))</f>
        <v>0</v>
      </c>
    </row>
    <row r="3432" spans="1:10" x14ac:dyDescent="0.35">
      <c r="A3432">
        <v>1</v>
      </c>
      <c r="B3432">
        <v>1972944080</v>
      </c>
      <c r="C3432" t="s">
        <v>363</v>
      </c>
      <c r="D3432">
        <v>2021</v>
      </c>
      <c r="E3432">
        <v>215</v>
      </c>
      <c r="F3432">
        <v>215</v>
      </c>
      <c r="G3432">
        <v>214</v>
      </c>
      <c r="I3432" t="str">
        <f>INDEX(T_NPI_REF[Classification],MATCH(T_PROF[[#This Row],[npi_prof_class_Cd]],T_NPI_REF[Code],0))</f>
        <v>Clinic/Center</v>
      </c>
      <c r="J3432" t="str">
        <f>INDEX(T_NPI_REF[Specialization],MATCH(T_PROF[[#This Row],[npi_prof_class_Cd]],T_NPI_REF[Code],0))</f>
        <v>Federally Qualified Health Center (FQHC)</v>
      </c>
    </row>
    <row r="3433" spans="1:10" x14ac:dyDescent="0.35">
      <c r="A3433">
        <v>1</v>
      </c>
      <c r="B3433">
        <v>1396143004</v>
      </c>
      <c r="C3433" t="s">
        <v>351</v>
      </c>
      <c r="D3433">
        <v>2019</v>
      </c>
      <c r="E3433">
        <v>51</v>
      </c>
      <c r="F3433">
        <v>51</v>
      </c>
      <c r="G3433">
        <v>51</v>
      </c>
      <c r="I3433" t="str">
        <f>INDEX(T_NPI_REF[Classification],MATCH(T_PROF[[#This Row],[npi_prof_class_Cd]],T_NPI_REF[Code],0))</f>
        <v>Obstetrics &amp; Gynecology</v>
      </c>
      <c r="J3433">
        <f>INDEX(T_NPI_REF[Specialization],MATCH(T_PROF[[#This Row],[npi_prof_class_Cd]],T_NPI_REF[Code],0))</f>
        <v>0</v>
      </c>
    </row>
    <row r="3434" spans="1:10" x14ac:dyDescent="0.35">
      <c r="A3434">
        <v>1</v>
      </c>
      <c r="B3434">
        <v>1033291018</v>
      </c>
      <c r="C3434" t="s">
        <v>351</v>
      </c>
      <c r="D3434">
        <v>2018</v>
      </c>
      <c r="E3434">
        <v>1</v>
      </c>
      <c r="F3434">
        <v>1</v>
      </c>
      <c r="G3434">
        <v>1</v>
      </c>
      <c r="I3434" t="str">
        <f>INDEX(T_NPI_REF[Classification],MATCH(T_PROF[[#This Row],[npi_prof_class_Cd]],T_NPI_REF[Code],0))</f>
        <v>Obstetrics &amp; Gynecology</v>
      </c>
      <c r="J3434">
        <f>INDEX(T_NPI_REF[Specialization],MATCH(T_PROF[[#This Row],[npi_prof_class_Cd]],T_NPI_REF[Code],0))</f>
        <v>0</v>
      </c>
    </row>
    <row r="3435" spans="1:10" x14ac:dyDescent="0.35">
      <c r="A3435">
        <v>1</v>
      </c>
      <c r="B3435">
        <v>1366606931</v>
      </c>
      <c r="C3435" t="s">
        <v>351</v>
      </c>
      <c r="D3435">
        <v>2020</v>
      </c>
      <c r="E3435">
        <v>19</v>
      </c>
      <c r="F3435">
        <v>19</v>
      </c>
      <c r="G3435">
        <v>17</v>
      </c>
      <c r="I3435" t="str">
        <f>INDEX(T_NPI_REF[Classification],MATCH(T_PROF[[#This Row],[npi_prof_class_Cd]],T_NPI_REF[Code],0))</f>
        <v>Obstetrics &amp; Gynecology</v>
      </c>
      <c r="J3435">
        <f>INDEX(T_NPI_REF[Specialization],MATCH(T_PROF[[#This Row],[npi_prof_class_Cd]],T_NPI_REF[Code],0))</f>
        <v>0</v>
      </c>
    </row>
    <row r="3436" spans="1:10" x14ac:dyDescent="0.35">
      <c r="A3436">
        <v>1</v>
      </c>
      <c r="B3436">
        <v>1982141537</v>
      </c>
      <c r="C3436" t="s">
        <v>371</v>
      </c>
      <c r="D3436">
        <v>2020</v>
      </c>
      <c r="E3436">
        <v>66</v>
      </c>
      <c r="F3436">
        <v>66</v>
      </c>
      <c r="G3436">
        <v>66</v>
      </c>
      <c r="I3436" t="str">
        <f>INDEX(T_NPI_REF[Classification],MATCH(T_PROF[[#This Row],[npi_prof_class_Cd]],T_NPI_REF[Code],0))</f>
        <v>Hospitalist</v>
      </c>
      <c r="J3436">
        <f>INDEX(T_NPI_REF[Specialization],MATCH(T_PROF[[#This Row],[npi_prof_class_Cd]],T_NPI_REF[Code],0))</f>
        <v>0</v>
      </c>
    </row>
    <row r="3437" spans="1:10" x14ac:dyDescent="0.35">
      <c r="A3437">
        <v>1</v>
      </c>
      <c r="B3437">
        <v>1639239221</v>
      </c>
      <c r="C3437" t="s">
        <v>357</v>
      </c>
      <c r="D3437">
        <v>2020</v>
      </c>
      <c r="E3437">
        <v>233</v>
      </c>
      <c r="F3437">
        <v>233</v>
      </c>
      <c r="G3437">
        <v>233</v>
      </c>
      <c r="I3437" t="str">
        <f>INDEX(T_NPI_REF[Classification],MATCH(T_PROF[[#This Row],[npi_prof_class_Cd]],T_NPI_REF[Code],0))</f>
        <v>Advanced Practice Midwife</v>
      </c>
      <c r="J3437">
        <f>INDEX(T_NPI_REF[Specialization],MATCH(T_PROF[[#This Row],[npi_prof_class_Cd]],T_NPI_REF[Code],0))</f>
        <v>0</v>
      </c>
    </row>
    <row r="3438" spans="1:10" x14ac:dyDescent="0.35">
      <c r="A3438">
        <v>0</v>
      </c>
      <c r="B3438">
        <v>1811917842</v>
      </c>
      <c r="C3438" t="s">
        <v>351</v>
      </c>
      <c r="D3438">
        <v>2020</v>
      </c>
      <c r="E3438">
        <v>1</v>
      </c>
      <c r="F3438">
        <v>1</v>
      </c>
      <c r="G3438">
        <v>1</v>
      </c>
      <c r="I3438" t="str">
        <f>INDEX(T_NPI_REF[Classification],MATCH(T_PROF[[#This Row],[npi_prof_class_Cd]],T_NPI_REF[Code],0))</f>
        <v>Obstetrics &amp; Gynecology</v>
      </c>
      <c r="J3438">
        <f>INDEX(T_NPI_REF[Specialization],MATCH(T_PROF[[#This Row],[npi_prof_class_Cd]],T_NPI_REF[Code],0))</f>
        <v>0</v>
      </c>
    </row>
    <row r="3439" spans="1:10" x14ac:dyDescent="0.35">
      <c r="A3439">
        <v>1</v>
      </c>
      <c r="B3439">
        <v>1124119706</v>
      </c>
      <c r="C3439" t="s">
        <v>352</v>
      </c>
      <c r="D3439">
        <v>2019</v>
      </c>
      <c r="E3439">
        <v>19</v>
      </c>
      <c r="F3439">
        <v>19</v>
      </c>
      <c r="G3439">
        <v>19</v>
      </c>
      <c r="I3439" t="str">
        <f>INDEX(T_NPI_REF[Classification],MATCH(T_PROF[[#This Row],[npi_prof_class_Cd]],T_NPI_REF[Code],0))</f>
        <v>Specialist</v>
      </c>
      <c r="J3439">
        <f>INDEX(T_NPI_REF[Specialization],MATCH(T_PROF[[#This Row],[npi_prof_class_Cd]],T_NPI_REF[Code],0))</f>
        <v>0</v>
      </c>
    </row>
    <row r="3440" spans="1:10" x14ac:dyDescent="0.35">
      <c r="A3440">
        <v>1</v>
      </c>
      <c r="B3440">
        <v>1962803585</v>
      </c>
      <c r="C3440" t="s">
        <v>367</v>
      </c>
      <c r="D3440">
        <v>2018</v>
      </c>
      <c r="E3440">
        <v>50</v>
      </c>
      <c r="F3440">
        <v>50</v>
      </c>
      <c r="G3440">
        <v>49</v>
      </c>
      <c r="I3440" t="str">
        <f>INDEX(T_NPI_REF[Classification],MATCH(T_PROF[[#This Row],[npi_prof_class_Cd]],T_NPI_REF[Code],0))</f>
        <v>Midwife</v>
      </c>
      <c r="J3440">
        <f>INDEX(T_NPI_REF[Specialization],MATCH(T_PROF[[#This Row],[npi_prof_class_Cd]],T_NPI_REF[Code],0))</f>
        <v>0</v>
      </c>
    </row>
    <row r="3441" spans="1:10" x14ac:dyDescent="0.35">
      <c r="A3441">
        <v>0</v>
      </c>
      <c r="B3441">
        <v>1588920235</v>
      </c>
      <c r="C3441" t="s">
        <v>351</v>
      </c>
      <c r="D3441">
        <v>2018</v>
      </c>
      <c r="E3441">
        <v>1</v>
      </c>
      <c r="F3441">
        <v>1</v>
      </c>
      <c r="G3441">
        <v>1</v>
      </c>
      <c r="I3441" t="str">
        <f>INDEX(T_NPI_REF[Classification],MATCH(T_PROF[[#This Row],[npi_prof_class_Cd]],T_NPI_REF[Code],0))</f>
        <v>Obstetrics &amp; Gynecology</v>
      </c>
      <c r="J3441">
        <f>INDEX(T_NPI_REF[Specialization],MATCH(T_PROF[[#This Row],[npi_prof_class_Cd]],T_NPI_REF[Code],0))</f>
        <v>0</v>
      </c>
    </row>
    <row r="3442" spans="1:10" x14ac:dyDescent="0.35">
      <c r="A3442">
        <v>1</v>
      </c>
      <c r="B3442">
        <v>1003855263</v>
      </c>
      <c r="C3442" t="s">
        <v>351</v>
      </c>
      <c r="D3442">
        <v>2019</v>
      </c>
      <c r="E3442">
        <v>2</v>
      </c>
      <c r="F3442">
        <v>2</v>
      </c>
      <c r="G3442">
        <v>2</v>
      </c>
      <c r="I3442" t="str">
        <f>INDEX(T_NPI_REF[Classification],MATCH(T_PROF[[#This Row],[npi_prof_class_Cd]],T_NPI_REF[Code],0))</f>
        <v>Obstetrics &amp; Gynecology</v>
      </c>
      <c r="J3442">
        <f>INDEX(T_NPI_REF[Specialization],MATCH(T_PROF[[#This Row],[npi_prof_class_Cd]],T_NPI_REF[Code],0))</f>
        <v>0</v>
      </c>
    </row>
    <row r="3443" spans="1:10" x14ac:dyDescent="0.35">
      <c r="A3443">
        <v>1</v>
      </c>
      <c r="B3443">
        <v>1386872505</v>
      </c>
      <c r="C3443" t="s">
        <v>358</v>
      </c>
      <c r="D3443">
        <v>2019</v>
      </c>
      <c r="E3443">
        <v>1</v>
      </c>
      <c r="F3443">
        <v>1</v>
      </c>
      <c r="G3443">
        <v>1</v>
      </c>
      <c r="I3443" t="str">
        <f>INDEX(T_NPI_REF[Classification],MATCH(T_PROF[[#This Row],[npi_prof_class_Cd]],T_NPI_REF[Code],0))</f>
        <v>Obstetrics &amp; Gynecology</v>
      </c>
      <c r="J3443" t="str">
        <f>INDEX(T_NPI_REF[Specialization],MATCH(T_PROF[[#This Row],[npi_prof_class_Cd]],T_NPI_REF[Code],0))</f>
        <v>Gynecology</v>
      </c>
    </row>
    <row r="3444" spans="1:10" x14ac:dyDescent="0.35">
      <c r="A3444">
        <v>1</v>
      </c>
      <c r="B3444">
        <v>1992962559</v>
      </c>
      <c r="C3444" t="s">
        <v>367</v>
      </c>
      <c r="D3444">
        <v>2020</v>
      </c>
      <c r="E3444">
        <v>1</v>
      </c>
      <c r="F3444">
        <v>1</v>
      </c>
      <c r="G3444">
        <v>1</v>
      </c>
      <c r="I3444" t="str">
        <f>INDEX(T_NPI_REF[Classification],MATCH(T_PROF[[#This Row],[npi_prof_class_Cd]],T_NPI_REF[Code],0))</f>
        <v>Midwife</v>
      </c>
      <c r="J3444">
        <f>INDEX(T_NPI_REF[Specialization],MATCH(T_PROF[[#This Row],[npi_prof_class_Cd]],T_NPI_REF[Code],0))</f>
        <v>0</v>
      </c>
    </row>
    <row r="3445" spans="1:10" x14ac:dyDescent="0.35">
      <c r="A3445">
        <v>0</v>
      </c>
      <c r="B3445">
        <v>1861700536</v>
      </c>
      <c r="C3445" t="s">
        <v>357</v>
      </c>
      <c r="D3445">
        <v>2019</v>
      </c>
      <c r="E3445">
        <v>1</v>
      </c>
      <c r="F3445">
        <v>1</v>
      </c>
      <c r="G3445">
        <v>1</v>
      </c>
      <c r="I3445" t="str">
        <f>INDEX(T_NPI_REF[Classification],MATCH(T_PROF[[#This Row],[npi_prof_class_Cd]],T_NPI_REF[Code],0))</f>
        <v>Advanced Practice Midwife</v>
      </c>
      <c r="J3445">
        <f>INDEX(T_NPI_REF[Specialization],MATCH(T_PROF[[#This Row],[npi_prof_class_Cd]],T_NPI_REF[Code],0))</f>
        <v>0</v>
      </c>
    </row>
    <row r="3446" spans="1:10" x14ac:dyDescent="0.35">
      <c r="A3446">
        <v>0</v>
      </c>
      <c r="B3446">
        <v>1093929358</v>
      </c>
      <c r="C3446" t="s">
        <v>405</v>
      </c>
      <c r="D3446">
        <v>2021</v>
      </c>
      <c r="E3446">
        <v>2</v>
      </c>
      <c r="F3446">
        <v>2</v>
      </c>
      <c r="G3446">
        <v>2</v>
      </c>
      <c r="I3446" t="str">
        <f>INDEX(T_NPI_REF[Classification],MATCH(T_PROF[[#This Row],[npi_prof_class_Cd]],T_NPI_REF[Code],0))</f>
        <v>Obstetrics &amp; Gynecology</v>
      </c>
      <c r="J3446" t="str">
        <f>INDEX(T_NPI_REF[Specialization],MATCH(T_PROF[[#This Row],[npi_prof_class_Cd]],T_NPI_REF[Code],0))</f>
        <v>Female Pelvic Medicine and Reconstructive Surgery</v>
      </c>
    </row>
    <row r="3447" spans="1:10" x14ac:dyDescent="0.35">
      <c r="A3447">
        <v>0</v>
      </c>
      <c r="B3447">
        <v>1073812368</v>
      </c>
      <c r="C3447" t="s">
        <v>342</v>
      </c>
      <c r="D3447">
        <v>2018</v>
      </c>
      <c r="E3447">
        <v>2</v>
      </c>
      <c r="F3447">
        <v>2</v>
      </c>
      <c r="G3447">
        <v>2</v>
      </c>
      <c r="I3447" t="e">
        <f>INDEX(T_NPI_REF[Classification],MATCH(T_PROF[[#This Row],[npi_prof_class_Cd]],T_NPI_REF[Code],0))</f>
        <v>#N/A</v>
      </c>
      <c r="J3447" t="e">
        <f>INDEX(T_NPI_REF[Specialization],MATCH(T_PROF[[#This Row],[npi_prof_class_Cd]],T_NPI_REF[Code],0))</f>
        <v>#N/A</v>
      </c>
    </row>
    <row r="3448" spans="1:10" x14ac:dyDescent="0.35">
      <c r="A3448">
        <v>1</v>
      </c>
      <c r="B3448">
        <v>1720627649</v>
      </c>
      <c r="C3448" t="s">
        <v>357</v>
      </c>
      <c r="D3448">
        <v>2021</v>
      </c>
      <c r="E3448">
        <v>14</v>
      </c>
      <c r="F3448">
        <v>14</v>
      </c>
      <c r="G3448">
        <v>14</v>
      </c>
      <c r="I3448" t="str">
        <f>INDEX(T_NPI_REF[Classification],MATCH(T_PROF[[#This Row],[npi_prof_class_Cd]],T_NPI_REF[Code],0))</f>
        <v>Advanced Practice Midwife</v>
      </c>
      <c r="J3448">
        <f>INDEX(T_NPI_REF[Specialization],MATCH(T_PROF[[#This Row],[npi_prof_class_Cd]],T_NPI_REF[Code],0))</f>
        <v>0</v>
      </c>
    </row>
    <row r="3449" spans="1:10" x14ac:dyDescent="0.35">
      <c r="A3449">
        <v>0</v>
      </c>
      <c r="B3449">
        <v>1114125903</v>
      </c>
      <c r="C3449" t="s">
        <v>351</v>
      </c>
      <c r="D3449">
        <v>2019</v>
      </c>
      <c r="E3449">
        <v>3</v>
      </c>
      <c r="F3449">
        <v>3</v>
      </c>
      <c r="G3449">
        <v>3</v>
      </c>
      <c r="I3449" t="str">
        <f>INDEX(T_NPI_REF[Classification],MATCH(T_PROF[[#This Row],[npi_prof_class_Cd]],T_NPI_REF[Code],0))</f>
        <v>Obstetrics &amp; Gynecology</v>
      </c>
      <c r="J3449">
        <f>INDEX(T_NPI_REF[Specialization],MATCH(T_PROF[[#This Row],[npi_prof_class_Cd]],T_NPI_REF[Code],0))</f>
        <v>0</v>
      </c>
    </row>
    <row r="3450" spans="1:10" x14ac:dyDescent="0.35">
      <c r="A3450">
        <v>1</v>
      </c>
      <c r="B3450">
        <v>1265760318</v>
      </c>
      <c r="C3450" t="s">
        <v>351</v>
      </c>
      <c r="D3450">
        <v>2021</v>
      </c>
      <c r="E3450">
        <v>12</v>
      </c>
      <c r="F3450">
        <v>12</v>
      </c>
      <c r="G3450">
        <v>12</v>
      </c>
      <c r="I3450" t="str">
        <f>INDEX(T_NPI_REF[Classification],MATCH(T_PROF[[#This Row],[npi_prof_class_Cd]],T_NPI_REF[Code],0))</f>
        <v>Obstetrics &amp; Gynecology</v>
      </c>
      <c r="J3450">
        <f>INDEX(T_NPI_REF[Specialization],MATCH(T_PROF[[#This Row],[npi_prof_class_Cd]],T_NPI_REF[Code],0))</f>
        <v>0</v>
      </c>
    </row>
    <row r="3451" spans="1:10" x14ac:dyDescent="0.35">
      <c r="A3451">
        <v>1</v>
      </c>
      <c r="B3451">
        <v>1841767993</v>
      </c>
      <c r="C3451" t="s">
        <v>351</v>
      </c>
      <c r="D3451">
        <v>2020</v>
      </c>
      <c r="E3451">
        <v>18</v>
      </c>
      <c r="F3451">
        <v>18</v>
      </c>
      <c r="G3451">
        <v>18</v>
      </c>
      <c r="I3451" t="str">
        <f>INDEX(T_NPI_REF[Classification],MATCH(T_PROF[[#This Row],[npi_prof_class_Cd]],T_NPI_REF[Code],0))</f>
        <v>Obstetrics &amp; Gynecology</v>
      </c>
      <c r="J3451">
        <f>INDEX(T_NPI_REF[Specialization],MATCH(T_PROF[[#This Row],[npi_prof_class_Cd]],T_NPI_REF[Code],0))</f>
        <v>0</v>
      </c>
    </row>
    <row r="3452" spans="1:10" x14ac:dyDescent="0.35">
      <c r="A3452">
        <v>1</v>
      </c>
      <c r="B3452">
        <v>1043267727</v>
      </c>
      <c r="C3452" t="s">
        <v>353</v>
      </c>
      <c r="D3452">
        <v>2019</v>
      </c>
      <c r="E3452">
        <v>57</v>
      </c>
      <c r="F3452">
        <v>57</v>
      </c>
      <c r="G3452">
        <v>57</v>
      </c>
      <c r="I3452" t="str">
        <f>INDEX(T_NPI_REF[Classification],MATCH(T_PROF[[#This Row],[npi_prof_class_Cd]],T_NPI_REF[Code],0))</f>
        <v>General Acute Care Hospital</v>
      </c>
      <c r="J3452">
        <f>INDEX(T_NPI_REF[Specialization],MATCH(T_PROF[[#This Row],[npi_prof_class_Cd]],T_NPI_REF[Code],0))</f>
        <v>0</v>
      </c>
    </row>
    <row r="3453" spans="1:10" x14ac:dyDescent="0.35">
      <c r="A3453">
        <v>1</v>
      </c>
      <c r="B3453">
        <v>1801811179</v>
      </c>
      <c r="C3453" t="s">
        <v>351</v>
      </c>
      <c r="D3453">
        <v>2020</v>
      </c>
      <c r="E3453">
        <v>5</v>
      </c>
      <c r="F3453">
        <v>5</v>
      </c>
      <c r="G3453">
        <v>5</v>
      </c>
      <c r="I3453" t="str">
        <f>INDEX(T_NPI_REF[Classification],MATCH(T_PROF[[#This Row],[npi_prof_class_Cd]],T_NPI_REF[Code],0))</f>
        <v>Obstetrics &amp; Gynecology</v>
      </c>
      <c r="J3453">
        <f>INDEX(T_NPI_REF[Specialization],MATCH(T_PROF[[#This Row],[npi_prof_class_Cd]],T_NPI_REF[Code],0))</f>
        <v>0</v>
      </c>
    </row>
    <row r="3454" spans="1:10" x14ac:dyDescent="0.35">
      <c r="A3454">
        <v>0</v>
      </c>
      <c r="B3454">
        <v>1619047180</v>
      </c>
      <c r="C3454" t="s">
        <v>351</v>
      </c>
      <c r="D3454">
        <v>2021</v>
      </c>
      <c r="E3454">
        <v>1</v>
      </c>
      <c r="F3454">
        <v>1</v>
      </c>
      <c r="G3454">
        <v>1</v>
      </c>
      <c r="I3454" t="str">
        <f>INDEX(T_NPI_REF[Classification],MATCH(T_PROF[[#This Row],[npi_prof_class_Cd]],T_NPI_REF[Code],0))</f>
        <v>Obstetrics &amp; Gynecology</v>
      </c>
      <c r="J3454">
        <f>INDEX(T_NPI_REF[Specialization],MATCH(T_PROF[[#This Row],[npi_prof_class_Cd]],T_NPI_REF[Code],0))</f>
        <v>0</v>
      </c>
    </row>
    <row r="3455" spans="1:10" x14ac:dyDescent="0.35">
      <c r="A3455">
        <v>0</v>
      </c>
      <c r="B3455">
        <v>1578902060</v>
      </c>
      <c r="C3455" t="s">
        <v>351</v>
      </c>
      <c r="D3455">
        <v>2020</v>
      </c>
      <c r="E3455">
        <v>3</v>
      </c>
      <c r="F3455">
        <v>3</v>
      </c>
      <c r="G3455">
        <v>3</v>
      </c>
      <c r="I3455" t="str">
        <f>INDEX(T_NPI_REF[Classification],MATCH(T_PROF[[#This Row],[npi_prof_class_Cd]],T_NPI_REF[Code],0))</f>
        <v>Obstetrics &amp; Gynecology</v>
      </c>
      <c r="J3455">
        <f>INDEX(T_NPI_REF[Specialization],MATCH(T_PROF[[#This Row],[npi_prof_class_Cd]],T_NPI_REF[Code],0))</f>
        <v>0</v>
      </c>
    </row>
    <row r="3456" spans="1:10" x14ac:dyDescent="0.35">
      <c r="A3456">
        <v>1</v>
      </c>
      <c r="B3456">
        <v>1245323815</v>
      </c>
      <c r="C3456" t="s">
        <v>351</v>
      </c>
      <c r="D3456">
        <v>2019</v>
      </c>
      <c r="E3456">
        <v>55</v>
      </c>
      <c r="F3456">
        <v>55</v>
      </c>
      <c r="G3456">
        <v>55</v>
      </c>
      <c r="I3456" t="str">
        <f>INDEX(T_NPI_REF[Classification],MATCH(T_PROF[[#This Row],[npi_prof_class_Cd]],T_NPI_REF[Code],0))</f>
        <v>Obstetrics &amp; Gynecology</v>
      </c>
      <c r="J3456">
        <f>INDEX(T_NPI_REF[Specialization],MATCH(T_PROF[[#This Row],[npi_prof_class_Cd]],T_NPI_REF[Code],0))</f>
        <v>0</v>
      </c>
    </row>
    <row r="3457" spans="1:10" x14ac:dyDescent="0.35">
      <c r="A3457">
        <v>1</v>
      </c>
      <c r="B3457">
        <v>1861568594</v>
      </c>
      <c r="C3457" t="s">
        <v>355</v>
      </c>
      <c r="D3457">
        <v>2018</v>
      </c>
      <c r="E3457">
        <v>73</v>
      </c>
      <c r="F3457">
        <v>73</v>
      </c>
      <c r="G3457">
        <v>73</v>
      </c>
      <c r="I3457" t="str">
        <f>INDEX(T_NPI_REF[Classification],MATCH(T_PROF[[#This Row],[npi_prof_class_Cd]],T_NPI_REF[Code],0))</f>
        <v>Clinic/Center</v>
      </c>
      <c r="J3457" t="str">
        <f>INDEX(T_NPI_REF[Specialization],MATCH(T_PROF[[#This Row],[npi_prof_class_Cd]],T_NPI_REF[Code],0))</f>
        <v>Multi-Specialty</v>
      </c>
    </row>
    <row r="3458" spans="1:10" x14ac:dyDescent="0.35">
      <c r="A3458">
        <v>0</v>
      </c>
      <c r="B3458">
        <v>1124501580</v>
      </c>
      <c r="C3458" t="s">
        <v>367</v>
      </c>
      <c r="D3458">
        <v>2020</v>
      </c>
      <c r="E3458">
        <v>2</v>
      </c>
      <c r="F3458">
        <v>2</v>
      </c>
      <c r="G3458">
        <v>2</v>
      </c>
      <c r="I3458" t="str">
        <f>INDEX(T_NPI_REF[Classification],MATCH(T_PROF[[#This Row],[npi_prof_class_Cd]],T_NPI_REF[Code],0))</f>
        <v>Midwife</v>
      </c>
      <c r="J3458">
        <f>INDEX(T_NPI_REF[Specialization],MATCH(T_PROF[[#This Row],[npi_prof_class_Cd]],T_NPI_REF[Code],0))</f>
        <v>0</v>
      </c>
    </row>
    <row r="3459" spans="1:10" x14ac:dyDescent="0.35">
      <c r="A3459">
        <v>0</v>
      </c>
      <c r="B3459">
        <v>1194986174</v>
      </c>
      <c r="C3459" t="s">
        <v>351</v>
      </c>
      <c r="D3459">
        <v>2019</v>
      </c>
      <c r="E3459">
        <v>7</v>
      </c>
      <c r="F3459">
        <v>7</v>
      </c>
      <c r="G3459">
        <v>7</v>
      </c>
      <c r="I3459" t="str">
        <f>INDEX(T_NPI_REF[Classification],MATCH(T_PROF[[#This Row],[npi_prof_class_Cd]],T_NPI_REF[Code],0))</f>
        <v>Obstetrics &amp; Gynecology</v>
      </c>
      <c r="J3459">
        <f>INDEX(T_NPI_REF[Specialization],MATCH(T_PROF[[#This Row],[npi_prof_class_Cd]],T_NPI_REF[Code],0))</f>
        <v>0</v>
      </c>
    </row>
    <row r="3460" spans="1:10" x14ac:dyDescent="0.35">
      <c r="A3460">
        <v>0</v>
      </c>
      <c r="B3460">
        <v>1013996131</v>
      </c>
      <c r="C3460" t="s">
        <v>351</v>
      </c>
      <c r="D3460">
        <v>2019</v>
      </c>
      <c r="E3460">
        <v>3</v>
      </c>
      <c r="F3460">
        <v>3</v>
      </c>
      <c r="G3460">
        <v>3</v>
      </c>
      <c r="I3460" t="str">
        <f>INDEX(T_NPI_REF[Classification],MATCH(T_PROF[[#This Row],[npi_prof_class_Cd]],T_NPI_REF[Code],0))</f>
        <v>Obstetrics &amp; Gynecology</v>
      </c>
      <c r="J3460">
        <f>INDEX(T_NPI_REF[Specialization],MATCH(T_PROF[[#This Row],[npi_prof_class_Cd]],T_NPI_REF[Code],0))</f>
        <v>0</v>
      </c>
    </row>
    <row r="3461" spans="1:10" x14ac:dyDescent="0.35">
      <c r="A3461">
        <v>0</v>
      </c>
      <c r="B3461">
        <v>1669454492</v>
      </c>
      <c r="C3461" t="s">
        <v>351</v>
      </c>
      <c r="D3461">
        <v>2020</v>
      </c>
      <c r="E3461">
        <v>4</v>
      </c>
      <c r="F3461">
        <v>4</v>
      </c>
      <c r="G3461">
        <v>4</v>
      </c>
      <c r="I3461" t="str">
        <f>INDEX(T_NPI_REF[Classification],MATCH(T_PROF[[#This Row],[npi_prof_class_Cd]],T_NPI_REF[Code],0))</f>
        <v>Obstetrics &amp; Gynecology</v>
      </c>
      <c r="J3461">
        <f>INDEX(T_NPI_REF[Specialization],MATCH(T_PROF[[#This Row],[npi_prof_class_Cd]],T_NPI_REF[Code],0))</f>
        <v>0</v>
      </c>
    </row>
    <row r="3462" spans="1:10" x14ac:dyDescent="0.35">
      <c r="A3462">
        <v>1</v>
      </c>
      <c r="B3462">
        <v>1376690487</v>
      </c>
      <c r="C3462" t="s">
        <v>351</v>
      </c>
      <c r="D3462">
        <v>2018</v>
      </c>
      <c r="E3462">
        <v>5</v>
      </c>
      <c r="F3462">
        <v>5</v>
      </c>
      <c r="G3462">
        <v>5</v>
      </c>
      <c r="I3462" t="str">
        <f>INDEX(T_NPI_REF[Classification],MATCH(T_PROF[[#This Row],[npi_prof_class_Cd]],T_NPI_REF[Code],0))</f>
        <v>Obstetrics &amp; Gynecology</v>
      </c>
      <c r="J3462">
        <f>INDEX(T_NPI_REF[Specialization],MATCH(T_PROF[[#This Row],[npi_prof_class_Cd]],T_NPI_REF[Code],0))</f>
        <v>0</v>
      </c>
    </row>
    <row r="3463" spans="1:10" x14ac:dyDescent="0.35">
      <c r="A3463">
        <v>0</v>
      </c>
      <c r="B3463">
        <v>1952501496</v>
      </c>
      <c r="C3463" t="s">
        <v>351</v>
      </c>
      <c r="D3463">
        <v>2021</v>
      </c>
      <c r="E3463">
        <v>3</v>
      </c>
      <c r="F3463">
        <v>3</v>
      </c>
      <c r="G3463">
        <v>3</v>
      </c>
      <c r="I3463" t="str">
        <f>INDEX(T_NPI_REF[Classification],MATCH(T_PROF[[#This Row],[npi_prof_class_Cd]],T_NPI_REF[Code],0))</f>
        <v>Obstetrics &amp; Gynecology</v>
      </c>
      <c r="J3463">
        <f>INDEX(T_NPI_REF[Specialization],MATCH(T_PROF[[#This Row],[npi_prof_class_Cd]],T_NPI_REF[Code],0))</f>
        <v>0</v>
      </c>
    </row>
    <row r="3464" spans="1:10" x14ac:dyDescent="0.35">
      <c r="A3464">
        <v>0</v>
      </c>
      <c r="B3464">
        <v>1033408810</v>
      </c>
      <c r="C3464" t="s">
        <v>351</v>
      </c>
      <c r="D3464">
        <v>2021</v>
      </c>
      <c r="E3464">
        <v>1</v>
      </c>
      <c r="F3464">
        <v>1</v>
      </c>
      <c r="G3464">
        <v>1</v>
      </c>
      <c r="I3464" t="str">
        <f>INDEX(T_NPI_REF[Classification],MATCH(T_PROF[[#This Row],[npi_prof_class_Cd]],T_NPI_REF[Code],0))</f>
        <v>Obstetrics &amp; Gynecology</v>
      </c>
      <c r="J3464">
        <f>INDEX(T_NPI_REF[Specialization],MATCH(T_PROF[[#This Row],[npi_prof_class_Cd]],T_NPI_REF[Code],0))</f>
        <v>0</v>
      </c>
    </row>
    <row r="3465" spans="1:10" x14ac:dyDescent="0.35">
      <c r="A3465">
        <v>0</v>
      </c>
      <c r="B3465">
        <v>1013114545</v>
      </c>
      <c r="C3465" t="s">
        <v>351</v>
      </c>
      <c r="D3465">
        <v>2020</v>
      </c>
      <c r="E3465">
        <v>1</v>
      </c>
      <c r="F3465">
        <v>1</v>
      </c>
      <c r="G3465">
        <v>1</v>
      </c>
      <c r="I3465" t="str">
        <f>INDEX(T_NPI_REF[Classification],MATCH(T_PROF[[#This Row],[npi_prof_class_Cd]],T_NPI_REF[Code],0))</f>
        <v>Obstetrics &amp; Gynecology</v>
      </c>
      <c r="J3465">
        <f>INDEX(T_NPI_REF[Specialization],MATCH(T_PROF[[#This Row],[npi_prof_class_Cd]],T_NPI_REF[Code],0))</f>
        <v>0</v>
      </c>
    </row>
    <row r="3466" spans="1:10" x14ac:dyDescent="0.35">
      <c r="A3466">
        <v>1</v>
      </c>
      <c r="B3466">
        <v>1467586792</v>
      </c>
      <c r="C3466" t="s">
        <v>351</v>
      </c>
      <c r="D3466">
        <v>2020</v>
      </c>
      <c r="E3466">
        <v>1173</v>
      </c>
      <c r="F3466">
        <v>1173</v>
      </c>
      <c r="G3466">
        <v>1173</v>
      </c>
      <c r="I3466" t="str">
        <f>INDEX(T_NPI_REF[Classification],MATCH(T_PROF[[#This Row],[npi_prof_class_Cd]],T_NPI_REF[Code],0))</f>
        <v>Obstetrics &amp; Gynecology</v>
      </c>
      <c r="J3466">
        <f>INDEX(T_NPI_REF[Specialization],MATCH(T_PROF[[#This Row],[npi_prof_class_Cd]],T_NPI_REF[Code],0))</f>
        <v>0</v>
      </c>
    </row>
    <row r="3467" spans="1:10" x14ac:dyDescent="0.35">
      <c r="A3467">
        <v>1</v>
      </c>
      <c r="B3467">
        <v>1639321029</v>
      </c>
      <c r="C3467" t="s">
        <v>351</v>
      </c>
      <c r="D3467">
        <v>2019</v>
      </c>
      <c r="E3467">
        <v>21</v>
      </c>
      <c r="F3467">
        <v>21</v>
      </c>
      <c r="G3467">
        <v>21</v>
      </c>
      <c r="I3467" t="str">
        <f>INDEX(T_NPI_REF[Classification],MATCH(T_PROF[[#This Row],[npi_prof_class_Cd]],T_NPI_REF[Code],0))</f>
        <v>Obstetrics &amp; Gynecology</v>
      </c>
      <c r="J3467">
        <f>INDEX(T_NPI_REF[Specialization],MATCH(T_PROF[[#This Row],[npi_prof_class_Cd]],T_NPI_REF[Code],0))</f>
        <v>0</v>
      </c>
    </row>
    <row r="3468" spans="1:10" x14ac:dyDescent="0.35">
      <c r="A3468">
        <v>1</v>
      </c>
      <c r="B3468">
        <v>1184694291</v>
      </c>
      <c r="C3468" t="s">
        <v>363</v>
      </c>
      <c r="D3468">
        <v>2019</v>
      </c>
      <c r="E3468">
        <v>1</v>
      </c>
      <c r="F3468">
        <v>1</v>
      </c>
      <c r="G3468">
        <v>1</v>
      </c>
      <c r="I3468" t="str">
        <f>INDEX(T_NPI_REF[Classification],MATCH(T_PROF[[#This Row],[npi_prof_class_Cd]],T_NPI_REF[Code],0))</f>
        <v>Clinic/Center</v>
      </c>
      <c r="J3468" t="str">
        <f>INDEX(T_NPI_REF[Specialization],MATCH(T_PROF[[#This Row],[npi_prof_class_Cd]],T_NPI_REF[Code],0))</f>
        <v>Federally Qualified Health Center (FQHC)</v>
      </c>
    </row>
    <row r="3469" spans="1:10" x14ac:dyDescent="0.35">
      <c r="A3469">
        <v>1</v>
      </c>
      <c r="B3469">
        <v>1922184837</v>
      </c>
      <c r="C3469" t="s">
        <v>351</v>
      </c>
      <c r="D3469">
        <v>2021</v>
      </c>
      <c r="E3469">
        <v>9</v>
      </c>
      <c r="F3469">
        <v>9</v>
      </c>
      <c r="G3469">
        <v>9</v>
      </c>
      <c r="I3469" t="str">
        <f>INDEX(T_NPI_REF[Classification],MATCH(T_PROF[[#This Row],[npi_prof_class_Cd]],T_NPI_REF[Code],0))</f>
        <v>Obstetrics &amp; Gynecology</v>
      </c>
      <c r="J3469">
        <f>INDEX(T_NPI_REF[Specialization],MATCH(T_PROF[[#This Row],[npi_prof_class_Cd]],T_NPI_REF[Code],0))</f>
        <v>0</v>
      </c>
    </row>
    <row r="3470" spans="1:10" x14ac:dyDescent="0.35">
      <c r="A3470">
        <v>0</v>
      </c>
      <c r="B3470">
        <v>1629337696</v>
      </c>
      <c r="C3470" t="s">
        <v>356</v>
      </c>
      <c r="D3470">
        <v>2018</v>
      </c>
      <c r="E3470">
        <v>1</v>
      </c>
      <c r="F3470">
        <v>1</v>
      </c>
      <c r="G3470">
        <v>1</v>
      </c>
      <c r="I3470" t="str">
        <f>INDEX(T_NPI_REF[Classification],MATCH(T_PROF[[#This Row],[npi_prof_class_Cd]],T_NPI_REF[Code],0))</f>
        <v>Obstetrics &amp; Gynecology</v>
      </c>
      <c r="J3470" t="str">
        <f>INDEX(T_NPI_REF[Specialization],MATCH(T_PROF[[#This Row],[npi_prof_class_Cd]],T_NPI_REF[Code],0))</f>
        <v>Maternal &amp; Fetal Medicine</v>
      </c>
    </row>
    <row r="3471" spans="1:10" x14ac:dyDescent="0.35">
      <c r="A3471">
        <v>1</v>
      </c>
      <c r="B3471">
        <v>1447255088</v>
      </c>
      <c r="C3471" t="s">
        <v>356</v>
      </c>
      <c r="D3471">
        <v>2018</v>
      </c>
      <c r="E3471">
        <v>1</v>
      </c>
      <c r="F3471">
        <v>1</v>
      </c>
      <c r="G3471">
        <v>1</v>
      </c>
      <c r="I3471" t="str">
        <f>INDEX(T_NPI_REF[Classification],MATCH(T_PROF[[#This Row],[npi_prof_class_Cd]],T_NPI_REF[Code],0))</f>
        <v>Obstetrics &amp; Gynecology</v>
      </c>
      <c r="J3471" t="str">
        <f>INDEX(T_NPI_REF[Specialization],MATCH(T_PROF[[#This Row],[npi_prof_class_Cd]],T_NPI_REF[Code],0))</f>
        <v>Maternal &amp; Fetal Medicine</v>
      </c>
    </row>
    <row r="3472" spans="1:10" x14ac:dyDescent="0.35">
      <c r="A3472">
        <v>1</v>
      </c>
      <c r="B3472">
        <v>1215191622</v>
      </c>
      <c r="C3472" t="s">
        <v>367</v>
      </c>
      <c r="D3472">
        <v>2019</v>
      </c>
      <c r="E3472">
        <v>2</v>
      </c>
      <c r="F3472">
        <v>2</v>
      </c>
      <c r="G3472">
        <v>2</v>
      </c>
      <c r="I3472" t="str">
        <f>INDEX(T_NPI_REF[Classification],MATCH(T_PROF[[#This Row],[npi_prof_class_Cd]],T_NPI_REF[Code],0))</f>
        <v>Midwife</v>
      </c>
      <c r="J3472">
        <f>INDEX(T_NPI_REF[Specialization],MATCH(T_PROF[[#This Row],[npi_prof_class_Cd]],T_NPI_REF[Code],0))</f>
        <v>0</v>
      </c>
    </row>
    <row r="3473" spans="1:10" x14ac:dyDescent="0.35">
      <c r="A3473">
        <v>0</v>
      </c>
      <c r="B3473">
        <v>1588175541</v>
      </c>
      <c r="C3473" t="s">
        <v>367</v>
      </c>
      <c r="D3473">
        <v>2020</v>
      </c>
      <c r="E3473">
        <v>2</v>
      </c>
      <c r="F3473">
        <v>2</v>
      </c>
      <c r="G3473">
        <v>2</v>
      </c>
      <c r="I3473" t="str">
        <f>INDEX(T_NPI_REF[Classification],MATCH(T_PROF[[#This Row],[npi_prof_class_Cd]],T_NPI_REF[Code],0))</f>
        <v>Midwife</v>
      </c>
      <c r="J3473">
        <f>INDEX(T_NPI_REF[Specialization],MATCH(T_PROF[[#This Row],[npi_prof_class_Cd]],T_NPI_REF[Code],0))</f>
        <v>0</v>
      </c>
    </row>
    <row r="3474" spans="1:10" x14ac:dyDescent="0.35">
      <c r="A3474">
        <v>1</v>
      </c>
      <c r="B3474">
        <v>1538463799</v>
      </c>
      <c r="C3474" t="s">
        <v>351</v>
      </c>
      <c r="D3474">
        <v>2018</v>
      </c>
      <c r="E3474">
        <v>2</v>
      </c>
      <c r="F3474">
        <v>2</v>
      </c>
      <c r="G3474">
        <v>2</v>
      </c>
      <c r="I3474" t="str">
        <f>INDEX(T_NPI_REF[Classification],MATCH(T_PROF[[#This Row],[npi_prof_class_Cd]],T_NPI_REF[Code],0))</f>
        <v>Obstetrics &amp; Gynecology</v>
      </c>
      <c r="J3474">
        <f>INDEX(T_NPI_REF[Specialization],MATCH(T_PROF[[#This Row],[npi_prof_class_Cd]],T_NPI_REF[Code],0))</f>
        <v>0</v>
      </c>
    </row>
    <row r="3475" spans="1:10" x14ac:dyDescent="0.35">
      <c r="A3475">
        <v>1</v>
      </c>
      <c r="B3475">
        <v>1023031200</v>
      </c>
      <c r="C3475" t="s">
        <v>361</v>
      </c>
      <c r="D3475">
        <v>2020</v>
      </c>
      <c r="E3475">
        <v>1</v>
      </c>
      <c r="F3475">
        <v>1</v>
      </c>
      <c r="G3475">
        <v>1</v>
      </c>
      <c r="I3475" t="str">
        <f>INDEX(T_NPI_REF[Classification],MATCH(T_PROF[[#This Row],[npi_prof_class_Cd]],T_NPI_REF[Code],0))</f>
        <v>Family Medicine</v>
      </c>
      <c r="J3475">
        <f>INDEX(T_NPI_REF[Specialization],MATCH(T_PROF[[#This Row],[npi_prof_class_Cd]],T_NPI_REF[Code],0))</f>
        <v>0</v>
      </c>
    </row>
    <row r="3476" spans="1:10" x14ac:dyDescent="0.35">
      <c r="A3476">
        <v>0</v>
      </c>
      <c r="B3476">
        <v>1962846964</v>
      </c>
      <c r="C3476" t="s">
        <v>351</v>
      </c>
      <c r="D3476">
        <v>2019</v>
      </c>
      <c r="E3476">
        <v>1</v>
      </c>
      <c r="F3476">
        <v>1</v>
      </c>
      <c r="G3476">
        <v>1</v>
      </c>
      <c r="I3476" t="str">
        <f>INDEX(T_NPI_REF[Classification],MATCH(T_PROF[[#This Row],[npi_prof_class_Cd]],T_NPI_REF[Code],0))</f>
        <v>Obstetrics &amp; Gynecology</v>
      </c>
      <c r="J3476">
        <f>INDEX(T_NPI_REF[Specialization],MATCH(T_PROF[[#This Row],[npi_prof_class_Cd]],T_NPI_REF[Code],0))</f>
        <v>0</v>
      </c>
    </row>
    <row r="3477" spans="1:10" x14ac:dyDescent="0.35">
      <c r="A3477">
        <v>1</v>
      </c>
      <c r="B3477">
        <v>1871541730</v>
      </c>
      <c r="C3477" t="s">
        <v>351</v>
      </c>
      <c r="D3477">
        <v>2019</v>
      </c>
      <c r="E3477">
        <v>11</v>
      </c>
      <c r="F3477">
        <v>11</v>
      </c>
      <c r="G3477">
        <v>11</v>
      </c>
      <c r="I3477" t="str">
        <f>INDEX(T_NPI_REF[Classification],MATCH(T_PROF[[#This Row],[npi_prof_class_Cd]],T_NPI_REF[Code],0))</f>
        <v>Obstetrics &amp; Gynecology</v>
      </c>
      <c r="J3477">
        <f>INDEX(T_NPI_REF[Specialization],MATCH(T_PROF[[#This Row],[npi_prof_class_Cd]],T_NPI_REF[Code],0))</f>
        <v>0</v>
      </c>
    </row>
    <row r="3478" spans="1:10" x14ac:dyDescent="0.35">
      <c r="A3478">
        <v>1</v>
      </c>
      <c r="B3478">
        <v>1982659256</v>
      </c>
      <c r="C3478" t="s">
        <v>351</v>
      </c>
      <c r="D3478">
        <v>2021</v>
      </c>
      <c r="E3478">
        <v>1</v>
      </c>
      <c r="F3478">
        <v>1</v>
      </c>
      <c r="G3478">
        <v>1</v>
      </c>
      <c r="I3478" t="str">
        <f>INDEX(T_NPI_REF[Classification],MATCH(T_PROF[[#This Row],[npi_prof_class_Cd]],T_NPI_REF[Code],0))</f>
        <v>Obstetrics &amp; Gynecology</v>
      </c>
      <c r="J3478">
        <f>INDEX(T_NPI_REF[Specialization],MATCH(T_PROF[[#This Row],[npi_prof_class_Cd]],T_NPI_REF[Code],0))</f>
        <v>0</v>
      </c>
    </row>
    <row r="3479" spans="1:10" x14ac:dyDescent="0.35">
      <c r="A3479">
        <v>1</v>
      </c>
      <c r="B3479">
        <v>1437229945</v>
      </c>
      <c r="C3479" t="s">
        <v>351</v>
      </c>
      <c r="D3479">
        <v>2021</v>
      </c>
      <c r="E3479">
        <v>165</v>
      </c>
      <c r="F3479">
        <v>165</v>
      </c>
      <c r="G3479">
        <v>162</v>
      </c>
      <c r="I3479" t="str">
        <f>INDEX(T_NPI_REF[Classification],MATCH(T_PROF[[#This Row],[npi_prof_class_Cd]],T_NPI_REF[Code],0))</f>
        <v>Obstetrics &amp; Gynecology</v>
      </c>
      <c r="J3479">
        <f>INDEX(T_NPI_REF[Specialization],MATCH(T_PROF[[#This Row],[npi_prof_class_Cd]],T_NPI_REF[Code],0))</f>
        <v>0</v>
      </c>
    </row>
    <row r="3480" spans="1:10" x14ac:dyDescent="0.35">
      <c r="A3480">
        <v>1</v>
      </c>
      <c r="B3480">
        <v>1467865063</v>
      </c>
      <c r="C3480" t="s">
        <v>351</v>
      </c>
      <c r="D3480">
        <v>2019</v>
      </c>
      <c r="E3480">
        <v>1</v>
      </c>
      <c r="F3480">
        <v>1</v>
      </c>
      <c r="G3480">
        <v>1</v>
      </c>
      <c r="I3480" t="str">
        <f>INDEX(T_NPI_REF[Classification],MATCH(T_PROF[[#This Row],[npi_prof_class_Cd]],T_NPI_REF[Code],0))</f>
        <v>Obstetrics &amp; Gynecology</v>
      </c>
      <c r="J3480">
        <f>INDEX(T_NPI_REF[Specialization],MATCH(T_PROF[[#This Row],[npi_prof_class_Cd]],T_NPI_REF[Code],0))</f>
        <v>0</v>
      </c>
    </row>
    <row r="3481" spans="1:10" x14ac:dyDescent="0.35">
      <c r="A3481">
        <v>1</v>
      </c>
      <c r="B3481">
        <v>1154407013</v>
      </c>
      <c r="C3481" t="s">
        <v>351</v>
      </c>
      <c r="D3481">
        <v>2018</v>
      </c>
      <c r="E3481">
        <v>44</v>
      </c>
      <c r="F3481">
        <v>44</v>
      </c>
      <c r="G3481">
        <v>44</v>
      </c>
      <c r="I3481" t="str">
        <f>INDEX(T_NPI_REF[Classification],MATCH(T_PROF[[#This Row],[npi_prof_class_Cd]],T_NPI_REF[Code],0))</f>
        <v>Obstetrics &amp; Gynecology</v>
      </c>
      <c r="J3481">
        <f>INDEX(T_NPI_REF[Specialization],MATCH(T_PROF[[#This Row],[npi_prof_class_Cd]],T_NPI_REF[Code],0))</f>
        <v>0</v>
      </c>
    </row>
    <row r="3482" spans="1:10" x14ac:dyDescent="0.35">
      <c r="A3482">
        <v>0</v>
      </c>
      <c r="B3482">
        <v>1982789442</v>
      </c>
      <c r="C3482" t="s">
        <v>351</v>
      </c>
      <c r="D3482">
        <v>2020</v>
      </c>
      <c r="E3482">
        <v>1</v>
      </c>
      <c r="F3482">
        <v>1</v>
      </c>
      <c r="G3482">
        <v>1</v>
      </c>
      <c r="I3482" t="str">
        <f>INDEX(T_NPI_REF[Classification],MATCH(T_PROF[[#This Row],[npi_prof_class_Cd]],T_NPI_REF[Code],0))</f>
        <v>Obstetrics &amp; Gynecology</v>
      </c>
      <c r="J3482">
        <f>INDEX(T_NPI_REF[Specialization],MATCH(T_PROF[[#This Row],[npi_prof_class_Cd]],T_NPI_REF[Code],0))</f>
        <v>0</v>
      </c>
    </row>
    <row r="3483" spans="1:10" x14ac:dyDescent="0.35">
      <c r="A3483">
        <v>1</v>
      </c>
      <c r="B3483">
        <v>1225418676</v>
      </c>
      <c r="C3483" t="s">
        <v>351</v>
      </c>
      <c r="D3483">
        <v>2019</v>
      </c>
      <c r="E3483">
        <v>1</v>
      </c>
      <c r="F3483">
        <v>1</v>
      </c>
      <c r="G3483">
        <v>1</v>
      </c>
      <c r="I3483" t="str">
        <f>INDEX(T_NPI_REF[Classification],MATCH(T_PROF[[#This Row],[npi_prof_class_Cd]],T_NPI_REF[Code],0))</f>
        <v>Obstetrics &amp; Gynecology</v>
      </c>
      <c r="J3483">
        <f>INDEX(T_NPI_REF[Specialization],MATCH(T_PROF[[#This Row],[npi_prof_class_Cd]],T_NPI_REF[Code],0))</f>
        <v>0</v>
      </c>
    </row>
    <row r="3484" spans="1:10" x14ac:dyDescent="0.35">
      <c r="A3484">
        <v>1</v>
      </c>
      <c r="B3484">
        <v>1114921848</v>
      </c>
      <c r="C3484" t="s">
        <v>352</v>
      </c>
      <c r="D3484">
        <v>2020</v>
      </c>
      <c r="E3484">
        <v>18</v>
      </c>
      <c r="F3484">
        <v>18</v>
      </c>
      <c r="G3484">
        <v>18</v>
      </c>
      <c r="I3484" t="str">
        <f>INDEX(T_NPI_REF[Classification],MATCH(T_PROF[[#This Row],[npi_prof_class_Cd]],T_NPI_REF[Code],0))</f>
        <v>Specialist</v>
      </c>
      <c r="J3484">
        <f>INDEX(T_NPI_REF[Specialization],MATCH(T_PROF[[#This Row],[npi_prof_class_Cd]],T_NPI_REF[Code],0))</f>
        <v>0</v>
      </c>
    </row>
    <row r="3485" spans="1:10" x14ac:dyDescent="0.35">
      <c r="A3485">
        <v>1</v>
      </c>
      <c r="B3485">
        <v>1114921848</v>
      </c>
      <c r="C3485" t="s">
        <v>352</v>
      </c>
      <c r="D3485">
        <v>2019</v>
      </c>
      <c r="E3485">
        <v>9</v>
      </c>
      <c r="F3485">
        <v>9</v>
      </c>
      <c r="G3485">
        <v>9</v>
      </c>
      <c r="I3485" t="str">
        <f>INDEX(T_NPI_REF[Classification],MATCH(T_PROF[[#This Row],[npi_prof_class_Cd]],T_NPI_REF[Code],0))</f>
        <v>Specialist</v>
      </c>
      <c r="J3485">
        <f>INDEX(T_NPI_REF[Specialization],MATCH(T_PROF[[#This Row],[npi_prof_class_Cd]],T_NPI_REF[Code],0))</f>
        <v>0</v>
      </c>
    </row>
    <row r="3486" spans="1:10" x14ac:dyDescent="0.35">
      <c r="A3486">
        <v>1</v>
      </c>
      <c r="B3486">
        <v>1659315869</v>
      </c>
      <c r="C3486" t="s">
        <v>356</v>
      </c>
      <c r="D3486">
        <v>2019</v>
      </c>
      <c r="E3486">
        <v>124</v>
      </c>
      <c r="F3486">
        <v>124</v>
      </c>
      <c r="G3486">
        <v>121</v>
      </c>
      <c r="I3486" t="str">
        <f>INDEX(T_NPI_REF[Classification],MATCH(T_PROF[[#This Row],[npi_prof_class_Cd]],T_NPI_REF[Code],0))</f>
        <v>Obstetrics &amp; Gynecology</v>
      </c>
      <c r="J3486" t="str">
        <f>INDEX(T_NPI_REF[Specialization],MATCH(T_PROF[[#This Row],[npi_prof_class_Cd]],T_NPI_REF[Code],0))</f>
        <v>Maternal &amp; Fetal Medicine</v>
      </c>
    </row>
    <row r="3487" spans="1:10" x14ac:dyDescent="0.35">
      <c r="A3487">
        <v>1</v>
      </c>
      <c r="B3487">
        <v>1538184155</v>
      </c>
      <c r="C3487" t="s">
        <v>357</v>
      </c>
      <c r="D3487">
        <v>2020</v>
      </c>
      <c r="E3487">
        <v>1</v>
      </c>
      <c r="F3487">
        <v>1</v>
      </c>
      <c r="G3487">
        <v>1</v>
      </c>
      <c r="I3487" t="str">
        <f>INDEX(T_NPI_REF[Classification],MATCH(T_PROF[[#This Row],[npi_prof_class_Cd]],T_NPI_REF[Code],0))</f>
        <v>Advanced Practice Midwife</v>
      </c>
      <c r="J3487">
        <f>INDEX(T_NPI_REF[Specialization],MATCH(T_PROF[[#This Row],[npi_prof_class_Cd]],T_NPI_REF[Code],0))</f>
        <v>0</v>
      </c>
    </row>
    <row r="3488" spans="1:10" x14ac:dyDescent="0.35">
      <c r="A3488">
        <v>1</v>
      </c>
      <c r="B3488">
        <v>1548267750</v>
      </c>
      <c r="C3488" t="s">
        <v>367</v>
      </c>
      <c r="D3488">
        <v>2019</v>
      </c>
      <c r="E3488">
        <v>2</v>
      </c>
      <c r="F3488">
        <v>2</v>
      </c>
      <c r="G3488">
        <v>2</v>
      </c>
      <c r="I3488" t="str">
        <f>INDEX(T_NPI_REF[Classification],MATCH(T_PROF[[#This Row],[npi_prof_class_Cd]],T_NPI_REF[Code],0))</f>
        <v>Midwife</v>
      </c>
      <c r="J3488">
        <f>INDEX(T_NPI_REF[Specialization],MATCH(T_PROF[[#This Row],[npi_prof_class_Cd]],T_NPI_REF[Code],0))</f>
        <v>0</v>
      </c>
    </row>
    <row r="3489" spans="1:10" x14ac:dyDescent="0.35">
      <c r="A3489">
        <v>1</v>
      </c>
      <c r="B3489">
        <v>1962474502</v>
      </c>
      <c r="C3489" t="s">
        <v>351</v>
      </c>
      <c r="D3489">
        <v>2018</v>
      </c>
      <c r="E3489">
        <v>25</v>
      </c>
      <c r="F3489">
        <v>25</v>
      </c>
      <c r="G3489">
        <v>25</v>
      </c>
      <c r="I3489" t="str">
        <f>INDEX(T_NPI_REF[Classification],MATCH(T_PROF[[#This Row],[npi_prof_class_Cd]],T_NPI_REF[Code],0))</f>
        <v>Obstetrics &amp; Gynecology</v>
      </c>
      <c r="J3489">
        <f>INDEX(T_NPI_REF[Specialization],MATCH(T_PROF[[#This Row],[npi_prof_class_Cd]],T_NPI_REF[Code],0))</f>
        <v>0</v>
      </c>
    </row>
    <row r="3490" spans="1:10" x14ac:dyDescent="0.35">
      <c r="A3490">
        <v>1</v>
      </c>
      <c r="B3490">
        <v>1073988911</v>
      </c>
      <c r="C3490" t="s">
        <v>361</v>
      </c>
      <c r="D3490">
        <v>2019</v>
      </c>
      <c r="E3490">
        <v>5</v>
      </c>
      <c r="F3490">
        <v>5</v>
      </c>
      <c r="G3490">
        <v>5</v>
      </c>
      <c r="I3490" t="str">
        <f>INDEX(T_NPI_REF[Classification],MATCH(T_PROF[[#This Row],[npi_prof_class_Cd]],T_NPI_REF[Code],0))</f>
        <v>Family Medicine</v>
      </c>
      <c r="J3490">
        <f>INDEX(T_NPI_REF[Specialization],MATCH(T_PROF[[#This Row],[npi_prof_class_Cd]],T_NPI_REF[Code],0))</f>
        <v>0</v>
      </c>
    </row>
    <row r="3491" spans="1:10" x14ac:dyDescent="0.35">
      <c r="A3491">
        <v>1</v>
      </c>
      <c r="B3491">
        <v>1073988911</v>
      </c>
      <c r="C3491" t="s">
        <v>361</v>
      </c>
      <c r="D3491">
        <v>2020</v>
      </c>
      <c r="E3491">
        <v>2</v>
      </c>
      <c r="F3491">
        <v>2</v>
      </c>
      <c r="G3491">
        <v>2</v>
      </c>
      <c r="I3491" t="str">
        <f>INDEX(T_NPI_REF[Classification],MATCH(T_PROF[[#This Row],[npi_prof_class_Cd]],T_NPI_REF[Code],0))</f>
        <v>Family Medicine</v>
      </c>
      <c r="J3491">
        <f>INDEX(T_NPI_REF[Specialization],MATCH(T_PROF[[#This Row],[npi_prof_class_Cd]],T_NPI_REF[Code],0))</f>
        <v>0</v>
      </c>
    </row>
    <row r="3492" spans="1:10" x14ac:dyDescent="0.35">
      <c r="A3492">
        <v>1</v>
      </c>
      <c r="B3492">
        <v>1316276827</v>
      </c>
      <c r="C3492" t="s">
        <v>351</v>
      </c>
      <c r="D3492">
        <v>2021</v>
      </c>
      <c r="E3492">
        <v>8</v>
      </c>
      <c r="F3492">
        <v>8</v>
      </c>
      <c r="G3492">
        <v>8</v>
      </c>
      <c r="I3492" t="str">
        <f>INDEX(T_NPI_REF[Classification],MATCH(T_PROF[[#This Row],[npi_prof_class_Cd]],T_NPI_REF[Code],0))</f>
        <v>Obstetrics &amp; Gynecology</v>
      </c>
      <c r="J3492">
        <f>INDEX(T_NPI_REF[Specialization],MATCH(T_PROF[[#This Row],[npi_prof_class_Cd]],T_NPI_REF[Code],0))</f>
        <v>0</v>
      </c>
    </row>
    <row r="3493" spans="1:10" x14ac:dyDescent="0.35">
      <c r="A3493">
        <v>1</v>
      </c>
      <c r="B3493">
        <v>1225222953</v>
      </c>
      <c r="C3493" t="s">
        <v>352</v>
      </c>
      <c r="D3493">
        <v>2021</v>
      </c>
      <c r="E3493">
        <v>26</v>
      </c>
      <c r="F3493">
        <v>26</v>
      </c>
      <c r="G3493">
        <v>26</v>
      </c>
      <c r="I3493" t="str">
        <f>INDEX(T_NPI_REF[Classification],MATCH(T_PROF[[#This Row],[npi_prof_class_Cd]],T_NPI_REF[Code],0))</f>
        <v>Specialist</v>
      </c>
      <c r="J3493">
        <f>INDEX(T_NPI_REF[Specialization],MATCH(T_PROF[[#This Row],[npi_prof_class_Cd]],T_NPI_REF[Code],0))</f>
        <v>0</v>
      </c>
    </row>
    <row r="3494" spans="1:10" x14ac:dyDescent="0.35">
      <c r="A3494">
        <v>1</v>
      </c>
      <c r="B3494">
        <v>1386689248</v>
      </c>
      <c r="C3494" t="s">
        <v>390</v>
      </c>
      <c r="D3494">
        <v>2018</v>
      </c>
      <c r="E3494">
        <v>9</v>
      </c>
      <c r="F3494">
        <v>9</v>
      </c>
      <c r="G3494">
        <v>8</v>
      </c>
      <c r="I3494" t="str">
        <f>INDEX(T_NPI_REF[Classification],MATCH(T_PROF[[#This Row],[npi_prof_class_Cd]],T_NPI_REF[Code],0))</f>
        <v>Allergy &amp; Immunology</v>
      </c>
      <c r="J3494">
        <f>INDEX(T_NPI_REF[Specialization],MATCH(T_PROF[[#This Row],[npi_prof_class_Cd]],T_NPI_REF[Code],0))</f>
        <v>0</v>
      </c>
    </row>
    <row r="3495" spans="1:10" x14ac:dyDescent="0.35">
      <c r="A3495">
        <v>1</v>
      </c>
      <c r="B3495">
        <v>1144370537</v>
      </c>
      <c r="C3495" t="s">
        <v>358</v>
      </c>
      <c r="D3495">
        <v>2018</v>
      </c>
      <c r="E3495">
        <v>2</v>
      </c>
      <c r="F3495">
        <v>2</v>
      </c>
      <c r="G3495">
        <v>2</v>
      </c>
      <c r="I3495" t="str">
        <f>INDEX(T_NPI_REF[Classification],MATCH(T_PROF[[#This Row],[npi_prof_class_Cd]],T_NPI_REF[Code],0))</f>
        <v>Obstetrics &amp; Gynecology</v>
      </c>
      <c r="J3495" t="str">
        <f>INDEX(T_NPI_REF[Specialization],MATCH(T_PROF[[#This Row],[npi_prof_class_Cd]],T_NPI_REF[Code],0))</f>
        <v>Gynecology</v>
      </c>
    </row>
    <row r="3496" spans="1:10" x14ac:dyDescent="0.35">
      <c r="A3496">
        <v>0</v>
      </c>
      <c r="B3496">
        <v>1518916196</v>
      </c>
      <c r="C3496" t="s">
        <v>351</v>
      </c>
      <c r="D3496">
        <v>2018</v>
      </c>
      <c r="E3496">
        <v>3</v>
      </c>
      <c r="F3496">
        <v>3</v>
      </c>
      <c r="G3496">
        <v>3</v>
      </c>
      <c r="I3496" t="str">
        <f>INDEX(T_NPI_REF[Classification],MATCH(T_PROF[[#This Row],[npi_prof_class_Cd]],T_NPI_REF[Code],0))</f>
        <v>Obstetrics &amp; Gynecology</v>
      </c>
      <c r="J3496">
        <f>INDEX(T_NPI_REF[Specialization],MATCH(T_PROF[[#This Row],[npi_prof_class_Cd]],T_NPI_REF[Code],0))</f>
        <v>0</v>
      </c>
    </row>
    <row r="3497" spans="1:10" x14ac:dyDescent="0.35">
      <c r="A3497">
        <v>0</v>
      </c>
      <c r="B3497">
        <v>1174563191</v>
      </c>
      <c r="C3497" t="s">
        <v>351</v>
      </c>
      <c r="D3497">
        <v>2018</v>
      </c>
      <c r="E3497">
        <v>1</v>
      </c>
      <c r="F3497">
        <v>1</v>
      </c>
      <c r="G3497">
        <v>1</v>
      </c>
      <c r="I3497" t="str">
        <f>INDEX(T_NPI_REF[Classification],MATCH(T_PROF[[#This Row],[npi_prof_class_Cd]],T_NPI_REF[Code],0))</f>
        <v>Obstetrics &amp; Gynecology</v>
      </c>
      <c r="J3497">
        <f>INDEX(T_NPI_REF[Specialization],MATCH(T_PROF[[#This Row],[npi_prof_class_Cd]],T_NPI_REF[Code],0))</f>
        <v>0</v>
      </c>
    </row>
    <row r="3498" spans="1:10" x14ac:dyDescent="0.35">
      <c r="A3498">
        <v>1</v>
      </c>
      <c r="B3498">
        <v>1063710390</v>
      </c>
      <c r="C3498" t="s">
        <v>356</v>
      </c>
      <c r="D3498">
        <v>2018</v>
      </c>
      <c r="E3498">
        <v>72</v>
      </c>
      <c r="F3498">
        <v>72</v>
      </c>
      <c r="G3498">
        <v>72</v>
      </c>
      <c r="I3498" t="str">
        <f>INDEX(T_NPI_REF[Classification],MATCH(T_PROF[[#This Row],[npi_prof_class_Cd]],T_NPI_REF[Code],0))</f>
        <v>Obstetrics &amp; Gynecology</v>
      </c>
      <c r="J3498" t="str">
        <f>INDEX(T_NPI_REF[Specialization],MATCH(T_PROF[[#This Row],[npi_prof_class_Cd]],T_NPI_REF[Code],0))</f>
        <v>Maternal &amp; Fetal Medicine</v>
      </c>
    </row>
    <row r="3499" spans="1:10" x14ac:dyDescent="0.35">
      <c r="A3499">
        <v>0</v>
      </c>
      <c r="B3499">
        <v>1295999308</v>
      </c>
      <c r="C3499" t="s">
        <v>351</v>
      </c>
      <c r="D3499">
        <v>2021</v>
      </c>
      <c r="E3499">
        <v>1</v>
      </c>
      <c r="F3499">
        <v>1</v>
      </c>
      <c r="G3499">
        <v>1</v>
      </c>
      <c r="I3499" t="str">
        <f>INDEX(T_NPI_REF[Classification],MATCH(T_PROF[[#This Row],[npi_prof_class_Cd]],T_NPI_REF[Code],0))</f>
        <v>Obstetrics &amp; Gynecology</v>
      </c>
      <c r="J3499">
        <f>INDEX(T_NPI_REF[Specialization],MATCH(T_PROF[[#This Row],[npi_prof_class_Cd]],T_NPI_REF[Code],0))</f>
        <v>0</v>
      </c>
    </row>
    <row r="3500" spans="1:10" x14ac:dyDescent="0.35">
      <c r="A3500">
        <v>1</v>
      </c>
      <c r="B3500">
        <v>1457364804</v>
      </c>
      <c r="C3500" t="s">
        <v>352</v>
      </c>
      <c r="D3500">
        <v>2020</v>
      </c>
      <c r="E3500">
        <v>7</v>
      </c>
      <c r="F3500">
        <v>7</v>
      </c>
      <c r="G3500">
        <v>7</v>
      </c>
      <c r="I3500" t="str">
        <f>INDEX(T_NPI_REF[Classification],MATCH(T_PROF[[#This Row],[npi_prof_class_Cd]],T_NPI_REF[Code],0))</f>
        <v>Specialist</v>
      </c>
      <c r="J3500">
        <f>INDEX(T_NPI_REF[Specialization],MATCH(T_PROF[[#This Row],[npi_prof_class_Cd]],T_NPI_REF[Code],0))</f>
        <v>0</v>
      </c>
    </row>
    <row r="3501" spans="1:10" x14ac:dyDescent="0.35">
      <c r="A3501">
        <v>0</v>
      </c>
      <c r="B3501">
        <v>1861401366</v>
      </c>
      <c r="C3501" t="s">
        <v>351</v>
      </c>
      <c r="D3501">
        <v>2020</v>
      </c>
      <c r="E3501">
        <v>2</v>
      </c>
      <c r="F3501">
        <v>2</v>
      </c>
      <c r="G3501">
        <v>2</v>
      </c>
      <c r="I3501" t="str">
        <f>INDEX(T_NPI_REF[Classification],MATCH(T_PROF[[#This Row],[npi_prof_class_Cd]],T_NPI_REF[Code],0))</f>
        <v>Obstetrics &amp; Gynecology</v>
      </c>
      <c r="J3501">
        <f>INDEX(T_NPI_REF[Specialization],MATCH(T_PROF[[#This Row],[npi_prof_class_Cd]],T_NPI_REF[Code],0))</f>
        <v>0</v>
      </c>
    </row>
    <row r="3502" spans="1:10" x14ac:dyDescent="0.35">
      <c r="A3502">
        <v>0</v>
      </c>
      <c r="B3502">
        <v>1861450298</v>
      </c>
      <c r="C3502" t="s">
        <v>351</v>
      </c>
      <c r="D3502">
        <v>2018</v>
      </c>
      <c r="E3502">
        <v>6</v>
      </c>
      <c r="F3502">
        <v>6</v>
      </c>
      <c r="G3502">
        <v>6</v>
      </c>
      <c r="I3502" t="str">
        <f>INDEX(T_NPI_REF[Classification],MATCH(T_PROF[[#This Row],[npi_prof_class_Cd]],T_NPI_REF[Code],0))</f>
        <v>Obstetrics &amp; Gynecology</v>
      </c>
      <c r="J3502">
        <f>INDEX(T_NPI_REF[Specialization],MATCH(T_PROF[[#This Row],[npi_prof_class_Cd]],T_NPI_REF[Code],0))</f>
        <v>0</v>
      </c>
    </row>
    <row r="3503" spans="1:10" x14ac:dyDescent="0.35">
      <c r="A3503">
        <v>1</v>
      </c>
      <c r="B3503">
        <v>1124204490</v>
      </c>
      <c r="C3503" t="s">
        <v>354</v>
      </c>
      <c r="D3503">
        <v>2018</v>
      </c>
      <c r="E3503">
        <v>12</v>
      </c>
      <c r="F3503">
        <v>12</v>
      </c>
      <c r="G3503">
        <v>7</v>
      </c>
      <c r="I3503" t="str">
        <f>INDEX(T_NPI_REF[Classification],MATCH(T_PROF[[#This Row],[npi_prof_class_Cd]],T_NPI_REF[Code],0))</f>
        <v>Obstetrics &amp; Gynecology</v>
      </c>
      <c r="J3503" t="str">
        <f>INDEX(T_NPI_REF[Specialization],MATCH(T_PROF[[#This Row],[npi_prof_class_Cd]],T_NPI_REF[Code],0))</f>
        <v>Obstetrics</v>
      </c>
    </row>
    <row r="3504" spans="1:10" x14ac:dyDescent="0.35">
      <c r="A3504">
        <v>1</v>
      </c>
      <c r="B3504">
        <v>1356747406</v>
      </c>
      <c r="C3504" t="s">
        <v>357</v>
      </c>
      <c r="D3504">
        <v>2021</v>
      </c>
      <c r="E3504">
        <v>1</v>
      </c>
      <c r="F3504">
        <v>1</v>
      </c>
      <c r="G3504">
        <v>1</v>
      </c>
      <c r="I3504" t="str">
        <f>INDEX(T_NPI_REF[Classification],MATCH(T_PROF[[#This Row],[npi_prof_class_Cd]],T_NPI_REF[Code],0))</f>
        <v>Advanced Practice Midwife</v>
      </c>
      <c r="J3504">
        <f>INDEX(T_NPI_REF[Specialization],MATCH(T_PROF[[#This Row],[npi_prof_class_Cd]],T_NPI_REF[Code],0))</f>
        <v>0</v>
      </c>
    </row>
    <row r="3505" spans="1:10" x14ac:dyDescent="0.35">
      <c r="A3505">
        <v>0</v>
      </c>
      <c r="B3505">
        <v>1275576696</v>
      </c>
      <c r="C3505" t="s">
        <v>351</v>
      </c>
      <c r="D3505">
        <v>2020</v>
      </c>
      <c r="E3505">
        <v>1</v>
      </c>
      <c r="F3505">
        <v>1</v>
      </c>
      <c r="G3505">
        <v>1</v>
      </c>
      <c r="I3505" t="str">
        <f>INDEX(T_NPI_REF[Classification],MATCH(T_PROF[[#This Row],[npi_prof_class_Cd]],T_NPI_REF[Code],0))</f>
        <v>Obstetrics &amp; Gynecology</v>
      </c>
      <c r="J3505">
        <f>INDEX(T_NPI_REF[Specialization],MATCH(T_PROF[[#This Row],[npi_prof_class_Cd]],T_NPI_REF[Code],0))</f>
        <v>0</v>
      </c>
    </row>
    <row r="3506" spans="1:10" x14ac:dyDescent="0.35">
      <c r="A3506">
        <v>1</v>
      </c>
      <c r="B3506">
        <v>1174793129</v>
      </c>
      <c r="C3506" t="s">
        <v>354</v>
      </c>
      <c r="D3506">
        <v>2019</v>
      </c>
      <c r="E3506">
        <v>9</v>
      </c>
      <c r="F3506">
        <v>9</v>
      </c>
      <c r="G3506">
        <v>8</v>
      </c>
      <c r="I3506" t="str">
        <f>INDEX(T_NPI_REF[Classification],MATCH(T_PROF[[#This Row],[npi_prof_class_Cd]],T_NPI_REF[Code],0))</f>
        <v>Obstetrics &amp; Gynecology</v>
      </c>
      <c r="J3506" t="str">
        <f>INDEX(T_NPI_REF[Specialization],MATCH(T_PROF[[#This Row],[npi_prof_class_Cd]],T_NPI_REF[Code],0))</f>
        <v>Obstetrics</v>
      </c>
    </row>
    <row r="3507" spans="1:10" x14ac:dyDescent="0.35">
      <c r="A3507">
        <v>0</v>
      </c>
      <c r="B3507">
        <v>1871598847</v>
      </c>
      <c r="C3507" t="s">
        <v>351</v>
      </c>
      <c r="D3507">
        <v>2020</v>
      </c>
      <c r="E3507">
        <v>1</v>
      </c>
      <c r="F3507">
        <v>1</v>
      </c>
      <c r="G3507">
        <v>1</v>
      </c>
      <c r="I3507" t="str">
        <f>INDEX(T_NPI_REF[Classification],MATCH(T_PROF[[#This Row],[npi_prof_class_Cd]],T_NPI_REF[Code],0))</f>
        <v>Obstetrics &amp; Gynecology</v>
      </c>
      <c r="J3507">
        <f>INDEX(T_NPI_REF[Specialization],MATCH(T_PROF[[#This Row],[npi_prof_class_Cd]],T_NPI_REF[Code],0))</f>
        <v>0</v>
      </c>
    </row>
    <row r="3508" spans="1:10" x14ac:dyDescent="0.35">
      <c r="A3508">
        <v>0</v>
      </c>
      <c r="B3508">
        <v>1871598847</v>
      </c>
      <c r="C3508" t="s">
        <v>351</v>
      </c>
      <c r="D3508">
        <v>2018</v>
      </c>
      <c r="E3508">
        <v>4</v>
      </c>
      <c r="F3508">
        <v>4</v>
      </c>
      <c r="G3508">
        <v>4</v>
      </c>
      <c r="I3508" t="str">
        <f>INDEX(T_NPI_REF[Classification],MATCH(T_PROF[[#This Row],[npi_prof_class_Cd]],T_NPI_REF[Code],0))</f>
        <v>Obstetrics &amp; Gynecology</v>
      </c>
      <c r="J3508">
        <f>INDEX(T_NPI_REF[Specialization],MATCH(T_PROF[[#This Row],[npi_prof_class_Cd]],T_NPI_REF[Code],0))</f>
        <v>0</v>
      </c>
    </row>
    <row r="3509" spans="1:10" x14ac:dyDescent="0.35">
      <c r="A3509">
        <v>1</v>
      </c>
      <c r="B3509">
        <v>1538150230</v>
      </c>
      <c r="C3509" t="s">
        <v>351</v>
      </c>
      <c r="D3509">
        <v>2018</v>
      </c>
      <c r="E3509">
        <v>1</v>
      </c>
      <c r="F3509">
        <v>1</v>
      </c>
      <c r="G3509">
        <v>1</v>
      </c>
      <c r="I3509" t="str">
        <f>INDEX(T_NPI_REF[Classification],MATCH(T_PROF[[#This Row],[npi_prof_class_Cd]],T_NPI_REF[Code],0))</f>
        <v>Obstetrics &amp; Gynecology</v>
      </c>
      <c r="J3509">
        <f>INDEX(T_NPI_REF[Specialization],MATCH(T_PROF[[#This Row],[npi_prof_class_Cd]],T_NPI_REF[Code],0))</f>
        <v>0</v>
      </c>
    </row>
    <row r="3510" spans="1:10" x14ac:dyDescent="0.35">
      <c r="A3510">
        <v>0</v>
      </c>
      <c r="B3510">
        <v>1285295709</v>
      </c>
      <c r="C3510" t="s">
        <v>357</v>
      </c>
      <c r="D3510">
        <v>2019</v>
      </c>
      <c r="E3510">
        <v>1</v>
      </c>
      <c r="F3510">
        <v>1</v>
      </c>
      <c r="G3510">
        <v>1</v>
      </c>
      <c r="I3510" t="str">
        <f>INDEX(T_NPI_REF[Classification],MATCH(T_PROF[[#This Row],[npi_prof_class_Cd]],T_NPI_REF[Code],0))</f>
        <v>Advanced Practice Midwife</v>
      </c>
      <c r="J3510">
        <f>INDEX(T_NPI_REF[Specialization],MATCH(T_PROF[[#This Row],[npi_prof_class_Cd]],T_NPI_REF[Code],0))</f>
        <v>0</v>
      </c>
    </row>
    <row r="3511" spans="1:10" x14ac:dyDescent="0.35">
      <c r="A3511">
        <v>1</v>
      </c>
      <c r="B3511">
        <v>1174712921</v>
      </c>
      <c r="C3511" t="s">
        <v>357</v>
      </c>
      <c r="D3511">
        <v>2020</v>
      </c>
      <c r="E3511">
        <v>49</v>
      </c>
      <c r="F3511">
        <v>49</v>
      </c>
      <c r="G3511">
        <v>49</v>
      </c>
      <c r="I3511" t="str">
        <f>INDEX(T_NPI_REF[Classification],MATCH(T_PROF[[#This Row],[npi_prof_class_Cd]],T_NPI_REF[Code],0))</f>
        <v>Advanced Practice Midwife</v>
      </c>
      <c r="J3511">
        <f>INDEX(T_NPI_REF[Specialization],MATCH(T_PROF[[#This Row],[npi_prof_class_Cd]],T_NPI_REF[Code],0))</f>
        <v>0</v>
      </c>
    </row>
    <row r="3512" spans="1:10" x14ac:dyDescent="0.35">
      <c r="A3512">
        <v>1</v>
      </c>
      <c r="B3512">
        <v>1407965429</v>
      </c>
      <c r="C3512" t="s">
        <v>352</v>
      </c>
      <c r="D3512">
        <v>2018</v>
      </c>
      <c r="E3512">
        <v>5</v>
      </c>
      <c r="F3512">
        <v>5</v>
      </c>
      <c r="G3512">
        <v>5</v>
      </c>
      <c r="I3512" t="str">
        <f>INDEX(T_NPI_REF[Classification],MATCH(T_PROF[[#This Row],[npi_prof_class_Cd]],T_NPI_REF[Code],0))</f>
        <v>Specialist</v>
      </c>
      <c r="J3512">
        <f>INDEX(T_NPI_REF[Specialization],MATCH(T_PROF[[#This Row],[npi_prof_class_Cd]],T_NPI_REF[Code],0))</f>
        <v>0</v>
      </c>
    </row>
    <row r="3513" spans="1:10" x14ac:dyDescent="0.35">
      <c r="A3513">
        <v>0</v>
      </c>
      <c r="B3513">
        <v>1386842508</v>
      </c>
      <c r="C3513" t="s">
        <v>351</v>
      </c>
      <c r="D3513">
        <v>2018</v>
      </c>
      <c r="E3513">
        <v>1</v>
      </c>
      <c r="F3513">
        <v>1</v>
      </c>
      <c r="G3513">
        <v>1</v>
      </c>
      <c r="I3513" t="str">
        <f>INDEX(T_NPI_REF[Classification],MATCH(T_PROF[[#This Row],[npi_prof_class_Cd]],T_NPI_REF[Code],0))</f>
        <v>Obstetrics &amp; Gynecology</v>
      </c>
      <c r="J3513">
        <f>INDEX(T_NPI_REF[Specialization],MATCH(T_PROF[[#This Row],[npi_prof_class_Cd]],T_NPI_REF[Code],0))</f>
        <v>0</v>
      </c>
    </row>
    <row r="3514" spans="1:10" x14ac:dyDescent="0.35">
      <c r="A3514">
        <v>1</v>
      </c>
      <c r="B3514">
        <v>1710156617</v>
      </c>
      <c r="C3514" t="s">
        <v>351</v>
      </c>
      <c r="D3514">
        <v>2021</v>
      </c>
      <c r="E3514">
        <v>5</v>
      </c>
      <c r="F3514">
        <v>5</v>
      </c>
      <c r="G3514">
        <v>5</v>
      </c>
      <c r="I3514" t="str">
        <f>INDEX(T_NPI_REF[Classification],MATCH(T_PROF[[#This Row],[npi_prof_class_Cd]],T_NPI_REF[Code],0))</f>
        <v>Obstetrics &amp; Gynecology</v>
      </c>
      <c r="J3514">
        <f>INDEX(T_NPI_REF[Specialization],MATCH(T_PROF[[#This Row],[npi_prof_class_Cd]],T_NPI_REF[Code],0))</f>
        <v>0</v>
      </c>
    </row>
    <row r="3515" spans="1:10" x14ac:dyDescent="0.35">
      <c r="A3515">
        <v>1</v>
      </c>
      <c r="B3515">
        <v>1386743052</v>
      </c>
      <c r="C3515" t="s">
        <v>351</v>
      </c>
      <c r="D3515">
        <v>2021</v>
      </c>
      <c r="E3515">
        <v>15</v>
      </c>
      <c r="F3515">
        <v>15</v>
      </c>
      <c r="G3515">
        <v>15</v>
      </c>
      <c r="I3515" t="str">
        <f>INDEX(T_NPI_REF[Classification],MATCH(T_PROF[[#This Row],[npi_prof_class_Cd]],T_NPI_REF[Code],0))</f>
        <v>Obstetrics &amp; Gynecology</v>
      </c>
      <c r="J3515">
        <f>INDEX(T_NPI_REF[Specialization],MATCH(T_PROF[[#This Row],[npi_prof_class_Cd]],T_NPI_REF[Code],0))</f>
        <v>0</v>
      </c>
    </row>
    <row r="3516" spans="1:10" x14ac:dyDescent="0.35">
      <c r="A3516">
        <v>1</v>
      </c>
      <c r="B3516">
        <v>1255401253</v>
      </c>
      <c r="C3516" t="s">
        <v>354</v>
      </c>
      <c r="D3516">
        <v>2020</v>
      </c>
      <c r="E3516">
        <v>3</v>
      </c>
      <c r="F3516">
        <v>3</v>
      </c>
      <c r="G3516">
        <v>3</v>
      </c>
      <c r="I3516" t="str">
        <f>INDEX(T_NPI_REF[Classification],MATCH(T_PROF[[#This Row],[npi_prof_class_Cd]],T_NPI_REF[Code],0))</f>
        <v>Obstetrics &amp; Gynecology</v>
      </c>
      <c r="J3516" t="str">
        <f>INDEX(T_NPI_REF[Specialization],MATCH(T_PROF[[#This Row],[npi_prof_class_Cd]],T_NPI_REF[Code],0))</f>
        <v>Obstetrics</v>
      </c>
    </row>
    <row r="3517" spans="1:10" x14ac:dyDescent="0.35">
      <c r="A3517">
        <v>0</v>
      </c>
      <c r="B3517">
        <v>1194785618</v>
      </c>
      <c r="C3517" t="s">
        <v>351</v>
      </c>
      <c r="D3517">
        <v>2020</v>
      </c>
      <c r="E3517">
        <v>1</v>
      </c>
      <c r="F3517">
        <v>1</v>
      </c>
      <c r="G3517">
        <v>1</v>
      </c>
      <c r="I3517" t="str">
        <f>INDEX(T_NPI_REF[Classification],MATCH(T_PROF[[#This Row],[npi_prof_class_Cd]],T_NPI_REF[Code],0))</f>
        <v>Obstetrics &amp; Gynecology</v>
      </c>
      <c r="J3517">
        <f>INDEX(T_NPI_REF[Specialization],MATCH(T_PROF[[#This Row],[npi_prof_class_Cd]],T_NPI_REF[Code],0))</f>
        <v>0</v>
      </c>
    </row>
    <row r="3518" spans="1:10" x14ac:dyDescent="0.35">
      <c r="A3518">
        <v>0</v>
      </c>
      <c r="B3518">
        <v>1942265392</v>
      </c>
      <c r="C3518" t="s">
        <v>351</v>
      </c>
      <c r="D3518">
        <v>2018</v>
      </c>
      <c r="E3518">
        <v>1</v>
      </c>
      <c r="F3518">
        <v>1</v>
      </c>
      <c r="G3518">
        <v>1</v>
      </c>
      <c r="I3518" t="str">
        <f>INDEX(T_NPI_REF[Classification],MATCH(T_PROF[[#This Row],[npi_prof_class_Cd]],T_NPI_REF[Code],0))</f>
        <v>Obstetrics &amp; Gynecology</v>
      </c>
      <c r="J3518">
        <f>INDEX(T_NPI_REF[Specialization],MATCH(T_PROF[[#This Row],[npi_prof_class_Cd]],T_NPI_REF[Code],0))</f>
        <v>0</v>
      </c>
    </row>
    <row r="3519" spans="1:10" x14ac:dyDescent="0.35">
      <c r="A3519">
        <v>0</v>
      </c>
      <c r="B3519">
        <v>1740679943</v>
      </c>
      <c r="C3519" t="s">
        <v>351</v>
      </c>
      <c r="D3519">
        <v>2021</v>
      </c>
      <c r="E3519">
        <v>1</v>
      </c>
      <c r="F3519">
        <v>1</v>
      </c>
      <c r="G3519">
        <v>1</v>
      </c>
      <c r="I3519" t="str">
        <f>INDEX(T_NPI_REF[Classification],MATCH(T_PROF[[#This Row],[npi_prof_class_Cd]],T_NPI_REF[Code],0))</f>
        <v>Obstetrics &amp; Gynecology</v>
      </c>
      <c r="J3519">
        <f>INDEX(T_NPI_REF[Specialization],MATCH(T_PROF[[#This Row],[npi_prof_class_Cd]],T_NPI_REF[Code],0))</f>
        <v>0</v>
      </c>
    </row>
    <row r="3520" spans="1:10" x14ac:dyDescent="0.35">
      <c r="A3520">
        <v>1</v>
      </c>
      <c r="B3520">
        <v>1336375351</v>
      </c>
      <c r="C3520" t="s">
        <v>351</v>
      </c>
      <c r="D3520">
        <v>2020</v>
      </c>
      <c r="E3520">
        <v>11</v>
      </c>
      <c r="F3520">
        <v>11</v>
      </c>
      <c r="G3520">
        <v>11</v>
      </c>
      <c r="I3520" t="str">
        <f>INDEX(T_NPI_REF[Classification],MATCH(T_PROF[[#This Row],[npi_prof_class_Cd]],T_NPI_REF[Code],0))</f>
        <v>Obstetrics &amp; Gynecology</v>
      </c>
      <c r="J3520">
        <f>INDEX(T_NPI_REF[Specialization],MATCH(T_PROF[[#This Row],[npi_prof_class_Cd]],T_NPI_REF[Code],0))</f>
        <v>0</v>
      </c>
    </row>
    <row r="3521" spans="1:10" x14ac:dyDescent="0.35">
      <c r="A3521">
        <v>1</v>
      </c>
      <c r="B3521">
        <v>1467600247</v>
      </c>
      <c r="C3521" t="s">
        <v>351</v>
      </c>
      <c r="D3521">
        <v>2018</v>
      </c>
      <c r="E3521">
        <v>38</v>
      </c>
      <c r="F3521">
        <v>38</v>
      </c>
      <c r="G3521">
        <v>38</v>
      </c>
      <c r="I3521" t="str">
        <f>INDEX(T_NPI_REF[Classification],MATCH(T_PROF[[#This Row],[npi_prof_class_Cd]],T_NPI_REF[Code],0))</f>
        <v>Obstetrics &amp; Gynecology</v>
      </c>
      <c r="J3521">
        <f>INDEX(T_NPI_REF[Specialization],MATCH(T_PROF[[#This Row],[npi_prof_class_Cd]],T_NPI_REF[Code],0))</f>
        <v>0</v>
      </c>
    </row>
    <row r="3522" spans="1:10" x14ac:dyDescent="0.35">
      <c r="A3522">
        <v>1</v>
      </c>
      <c r="B3522">
        <v>1942582705</v>
      </c>
      <c r="C3522" t="s">
        <v>351</v>
      </c>
      <c r="D3522">
        <v>2018</v>
      </c>
      <c r="E3522">
        <v>9</v>
      </c>
      <c r="F3522">
        <v>9</v>
      </c>
      <c r="G3522">
        <v>9</v>
      </c>
      <c r="I3522" t="str">
        <f>INDEX(T_NPI_REF[Classification],MATCH(T_PROF[[#This Row],[npi_prof_class_Cd]],T_NPI_REF[Code],0))</f>
        <v>Obstetrics &amp; Gynecology</v>
      </c>
      <c r="J3522">
        <f>INDEX(T_NPI_REF[Specialization],MATCH(T_PROF[[#This Row],[npi_prof_class_Cd]],T_NPI_REF[Code],0))</f>
        <v>0</v>
      </c>
    </row>
    <row r="3523" spans="1:10" x14ac:dyDescent="0.35">
      <c r="A3523">
        <v>1</v>
      </c>
      <c r="B3523">
        <v>1053382358</v>
      </c>
      <c r="C3523" t="s">
        <v>351</v>
      </c>
      <c r="D3523">
        <v>2019</v>
      </c>
      <c r="E3523">
        <v>11</v>
      </c>
      <c r="F3523">
        <v>11</v>
      </c>
      <c r="G3523">
        <v>11</v>
      </c>
      <c r="I3523" t="str">
        <f>INDEX(T_NPI_REF[Classification],MATCH(T_PROF[[#This Row],[npi_prof_class_Cd]],T_NPI_REF[Code],0))</f>
        <v>Obstetrics &amp; Gynecology</v>
      </c>
      <c r="J3523">
        <f>INDEX(T_NPI_REF[Specialization],MATCH(T_PROF[[#This Row],[npi_prof_class_Cd]],T_NPI_REF[Code],0))</f>
        <v>0</v>
      </c>
    </row>
    <row r="3524" spans="1:10" x14ac:dyDescent="0.35">
      <c r="A3524">
        <v>0</v>
      </c>
      <c r="B3524">
        <v>1467553347</v>
      </c>
      <c r="C3524" t="s">
        <v>357</v>
      </c>
      <c r="D3524">
        <v>2020</v>
      </c>
      <c r="E3524">
        <v>3</v>
      </c>
      <c r="F3524">
        <v>3</v>
      </c>
      <c r="G3524">
        <v>3</v>
      </c>
      <c r="I3524" t="str">
        <f>INDEX(T_NPI_REF[Classification],MATCH(T_PROF[[#This Row],[npi_prof_class_Cd]],T_NPI_REF[Code],0))</f>
        <v>Advanced Practice Midwife</v>
      </c>
      <c r="J3524">
        <f>INDEX(T_NPI_REF[Specialization],MATCH(T_PROF[[#This Row],[npi_prof_class_Cd]],T_NPI_REF[Code],0))</f>
        <v>0</v>
      </c>
    </row>
    <row r="3525" spans="1:10" x14ac:dyDescent="0.35">
      <c r="A3525">
        <v>0</v>
      </c>
      <c r="B3525">
        <v>1114993482</v>
      </c>
      <c r="C3525" t="s">
        <v>351</v>
      </c>
      <c r="D3525">
        <v>2018</v>
      </c>
      <c r="E3525">
        <v>3</v>
      </c>
      <c r="F3525">
        <v>3</v>
      </c>
      <c r="G3525">
        <v>3</v>
      </c>
      <c r="I3525" t="str">
        <f>INDEX(T_NPI_REF[Classification],MATCH(T_PROF[[#This Row],[npi_prof_class_Cd]],T_NPI_REF[Code],0))</f>
        <v>Obstetrics &amp; Gynecology</v>
      </c>
      <c r="J3525">
        <f>INDEX(T_NPI_REF[Specialization],MATCH(T_PROF[[#This Row],[npi_prof_class_Cd]],T_NPI_REF[Code],0))</f>
        <v>0</v>
      </c>
    </row>
    <row r="3526" spans="1:10" x14ac:dyDescent="0.35">
      <c r="A3526">
        <v>0</v>
      </c>
      <c r="B3526">
        <v>1790253763</v>
      </c>
      <c r="C3526" t="s">
        <v>367</v>
      </c>
      <c r="D3526">
        <v>2019</v>
      </c>
      <c r="E3526">
        <v>1</v>
      </c>
      <c r="F3526">
        <v>1</v>
      </c>
      <c r="G3526">
        <v>1</v>
      </c>
      <c r="I3526" t="str">
        <f>INDEX(T_NPI_REF[Classification],MATCH(T_PROF[[#This Row],[npi_prof_class_Cd]],T_NPI_REF[Code],0))</f>
        <v>Midwife</v>
      </c>
      <c r="J3526">
        <f>INDEX(T_NPI_REF[Specialization],MATCH(T_PROF[[#This Row],[npi_prof_class_Cd]],T_NPI_REF[Code],0))</f>
        <v>0</v>
      </c>
    </row>
    <row r="3527" spans="1:10" x14ac:dyDescent="0.35">
      <c r="A3527">
        <v>1</v>
      </c>
      <c r="B3527">
        <v>1699982793</v>
      </c>
      <c r="C3527" t="s">
        <v>352</v>
      </c>
      <c r="D3527">
        <v>2021</v>
      </c>
      <c r="E3527">
        <v>15</v>
      </c>
      <c r="F3527">
        <v>15</v>
      </c>
      <c r="G3527">
        <v>15</v>
      </c>
      <c r="I3527" t="str">
        <f>INDEX(T_NPI_REF[Classification],MATCH(T_PROF[[#This Row],[npi_prof_class_Cd]],T_NPI_REF[Code],0))</f>
        <v>Specialist</v>
      </c>
      <c r="J3527">
        <f>INDEX(T_NPI_REF[Specialization],MATCH(T_PROF[[#This Row],[npi_prof_class_Cd]],T_NPI_REF[Code],0))</f>
        <v>0</v>
      </c>
    </row>
    <row r="3528" spans="1:10" x14ac:dyDescent="0.35">
      <c r="A3528">
        <v>1</v>
      </c>
      <c r="B3528">
        <v>1205066180</v>
      </c>
      <c r="C3528" t="s">
        <v>351</v>
      </c>
      <c r="D3528">
        <v>2019</v>
      </c>
      <c r="E3528">
        <v>1</v>
      </c>
      <c r="F3528">
        <v>1</v>
      </c>
      <c r="G3528">
        <v>1</v>
      </c>
      <c r="I3528" t="str">
        <f>INDEX(T_NPI_REF[Classification],MATCH(T_PROF[[#This Row],[npi_prof_class_Cd]],T_NPI_REF[Code],0))</f>
        <v>Obstetrics &amp; Gynecology</v>
      </c>
      <c r="J3528">
        <f>INDEX(T_NPI_REF[Specialization],MATCH(T_PROF[[#This Row],[npi_prof_class_Cd]],T_NPI_REF[Code],0))</f>
        <v>0</v>
      </c>
    </row>
    <row r="3529" spans="1:10" x14ac:dyDescent="0.35">
      <c r="A3529">
        <v>1</v>
      </c>
      <c r="B3529">
        <v>1053425231</v>
      </c>
      <c r="C3529" t="s">
        <v>351</v>
      </c>
      <c r="D3529">
        <v>2018</v>
      </c>
      <c r="E3529">
        <v>22</v>
      </c>
      <c r="F3529">
        <v>22</v>
      </c>
      <c r="G3529">
        <v>22</v>
      </c>
      <c r="I3529" t="str">
        <f>INDEX(T_NPI_REF[Classification],MATCH(T_PROF[[#This Row],[npi_prof_class_Cd]],T_NPI_REF[Code],0))</f>
        <v>Obstetrics &amp; Gynecology</v>
      </c>
      <c r="J3529">
        <f>INDEX(T_NPI_REF[Specialization],MATCH(T_PROF[[#This Row],[npi_prof_class_Cd]],T_NPI_REF[Code],0))</f>
        <v>0</v>
      </c>
    </row>
    <row r="3530" spans="1:10" x14ac:dyDescent="0.35">
      <c r="A3530">
        <v>0</v>
      </c>
      <c r="B3530">
        <v>1548210966</v>
      </c>
      <c r="C3530" t="s">
        <v>351</v>
      </c>
      <c r="D3530">
        <v>2018</v>
      </c>
      <c r="E3530">
        <v>1</v>
      </c>
      <c r="F3530">
        <v>1</v>
      </c>
      <c r="G3530">
        <v>1</v>
      </c>
      <c r="I3530" t="str">
        <f>INDEX(T_NPI_REF[Classification],MATCH(T_PROF[[#This Row],[npi_prof_class_Cd]],T_NPI_REF[Code],0))</f>
        <v>Obstetrics &amp; Gynecology</v>
      </c>
      <c r="J3530">
        <f>INDEX(T_NPI_REF[Specialization],MATCH(T_PROF[[#This Row],[npi_prof_class_Cd]],T_NPI_REF[Code],0))</f>
        <v>0</v>
      </c>
    </row>
    <row r="3531" spans="1:10" x14ac:dyDescent="0.35">
      <c r="A3531">
        <v>0</v>
      </c>
      <c r="B3531">
        <v>1184701849</v>
      </c>
      <c r="C3531" t="s">
        <v>351</v>
      </c>
      <c r="D3531">
        <v>2019</v>
      </c>
      <c r="E3531">
        <v>3</v>
      </c>
      <c r="F3531">
        <v>3</v>
      </c>
      <c r="G3531">
        <v>3</v>
      </c>
      <c r="I3531" t="str">
        <f>INDEX(T_NPI_REF[Classification],MATCH(T_PROF[[#This Row],[npi_prof_class_Cd]],T_NPI_REF[Code],0))</f>
        <v>Obstetrics &amp; Gynecology</v>
      </c>
      <c r="J3531">
        <f>INDEX(T_NPI_REF[Specialization],MATCH(T_PROF[[#This Row],[npi_prof_class_Cd]],T_NPI_REF[Code],0))</f>
        <v>0</v>
      </c>
    </row>
    <row r="3532" spans="1:10" x14ac:dyDescent="0.35">
      <c r="A3532">
        <v>0</v>
      </c>
      <c r="B3532">
        <v>1104898899</v>
      </c>
      <c r="C3532" t="s">
        <v>351</v>
      </c>
      <c r="D3532">
        <v>2020</v>
      </c>
      <c r="E3532">
        <v>1</v>
      </c>
      <c r="F3532">
        <v>1</v>
      </c>
      <c r="G3532">
        <v>1</v>
      </c>
      <c r="I3532" t="str">
        <f>INDEX(T_NPI_REF[Classification],MATCH(T_PROF[[#This Row],[npi_prof_class_Cd]],T_NPI_REF[Code],0))</f>
        <v>Obstetrics &amp; Gynecology</v>
      </c>
      <c r="J3532">
        <f>INDEX(T_NPI_REF[Specialization],MATCH(T_PROF[[#This Row],[npi_prof_class_Cd]],T_NPI_REF[Code],0))</f>
        <v>0</v>
      </c>
    </row>
    <row r="3533" spans="1:10" x14ac:dyDescent="0.35">
      <c r="A3533">
        <v>0</v>
      </c>
      <c r="B3533">
        <v>1982867941</v>
      </c>
      <c r="C3533" t="s">
        <v>351</v>
      </c>
      <c r="D3533">
        <v>2020</v>
      </c>
      <c r="E3533">
        <v>1</v>
      </c>
      <c r="F3533">
        <v>1</v>
      </c>
      <c r="G3533">
        <v>1</v>
      </c>
      <c r="I3533" t="str">
        <f>INDEX(T_NPI_REF[Classification],MATCH(T_PROF[[#This Row],[npi_prof_class_Cd]],T_NPI_REF[Code],0))</f>
        <v>Obstetrics &amp; Gynecology</v>
      </c>
      <c r="J3533">
        <f>INDEX(T_NPI_REF[Specialization],MATCH(T_PROF[[#This Row],[npi_prof_class_Cd]],T_NPI_REF[Code],0))</f>
        <v>0</v>
      </c>
    </row>
    <row r="3534" spans="1:10" x14ac:dyDescent="0.35">
      <c r="A3534">
        <v>0</v>
      </c>
      <c r="B3534">
        <v>1497756035</v>
      </c>
      <c r="C3534" t="s">
        <v>351</v>
      </c>
      <c r="D3534">
        <v>2020</v>
      </c>
      <c r="E3534">
        <v>2</v>
      </c>
      <c r="F3534">
        <v>2</v>
      </c>
      <c r="G3534">
        <v>2</v>
      </c>
      <c r="I3534" t="str">
        <f>INDEX(T_NPI_REF[Classification],MATCH(T_PROF[[#This Row],[npi_prof_class_Cd]],T_NPI_REF[Code],0))</f>
        <v>Obstetrics &amp; Gynecology</v>
      </c>
      <c r="J3534">
        <f>INDEX(T_NPI_REF[Specialization],MATCH(T_PROF[[#This Row],[npi_prof_class_Cd]],T_NPI_REF[Code],0))</f>
        <v>0</v>
      </c>
    </row>
    <row r="3535" spans="1:10" x14ac:dyDescent="0.35">
      <c r="A3535">
        <v>1</v>
      </c>
      <c r="B3535">
        <v>1750680609</v>
      </c>
      <c r="C3535" t="s">
        <v>351</v>
      </c>
      <c r="D3535">
        <v>2021</v>
      </c>
      <c r="E3535">
        <v>8</v>
      </c>
      <c r="F3535">
        <v>8</v>
      </c>
      <c r="G3535">
        <v>8</v>
      </c>
      <c r="I3535" t="str">
        <f>INDEX(T_NPI_REF[Classification],MATCH(T_PROF[[#This Row],[npi_prof_class_Cd]],T_NPI_REF[Code],0))</f>
        <v>Obstetrics &amp; Gynecology</v>
      </c>
      <c r="J3535">
        <f>INDEX(T_NPI_REF[Specialization],MATCH(T_PROF[[#This Row],[npi_prof_class_Cd]],T_NPI_REF[Code],0))</f>
        <v>0</v>
      </c>
    </row>
    <row r="3536" spans="1:10" x14ac:dyDescent="0.35">
      <c r="A3536">
        <v>1</v>
      </c>
      <c r="B3536">
        <v>1366999096</v>
      </c>
      <c r="C3536" t="s">
        <v>357</v>
      </c>
      <c r="D3536">
        <v>2019</v>
      </c>
      <c r="E3536">
        <v>5</v>
      </c>
      <c r="F3536">
        <v>5</v>
      </c>
      <c r="G3536">
        <v>5</v>
      </c>
      <c r="I3536" t="str">
        <f>INDEX(T_NPI_REF[Classification],MATCH(T_PROF[[#This Row],[npi_prof_class_Cd]],T_NPI_REF[Code],0))</f>
        <v>Advanced Practice Midwife</v>
      </c>
      <c r="J3536">
        <f>INDEX(T_NPI_REF[Specialization],MATCH(T_PROF[[#This Row],[npi_prof_class_Cd]],T_NPI_REF[Code],0))</f>
        <v>0</v>
      </c>
    </row>
    <row r="3537" spans="1:10" x14ac:dyDescent="0.35">
      <c r="A3537">
        <v>1</v>
      </c>
      <c r="B3537">
        <v>1346614443</v>
      </c>
      <c r="C3537" t="s">
        <v>408</v>
      </c>
      <c r="D3537">
        <v>2018</v>
      </c>
      <c r="E3537">
        <v>1</v>
      </c>
      <c r="F3537">
        <v>1</v>
      </c>
      <c r="G3537">
        <v>1</v>
      </c>
      <c r="I3537" t="str">
        <f>INDEX(T_NPI_REF[Classification],MATCH(T_PROF[[#This Row],[npi_prof_class_Cd]],T_NPI_REF[Code],0))</f>
        <v>Ambulance</v>
      </c>
      <c r="J3537">
        <f>INDEX(T_NPI_REF[Specialization],MATCH(T_PROF[[#This Row],[npi_prof_class_Cd]],T_NPI_REF[Code],0))</f>
        <v>0</v>
      </c>
    </row>
    <row r="3538" spans="1:10" x14ac:dyDescent="0.35">
      <c r="A3538">
        <v>0</v>
      </c>
      <c r="B3538">
        <v>1366968430</v>
      </c>
      <c r="C3538" t="s">
        <v>367</v>
      </c>
      <c r="D3538">
        <v>2021</v>
      </c>
      <c r="E3538">
        <v>2</v>
      </c>
      <c r="F3538">
        <v>2</v>
      </c>
      <c r="G3538">
        <v>2</v>
      </c>
      <c r="I3538" t="str">
        <f>INDEX(T_NPI_REF[Classification],MATCH(T_PROF[[#This Row],[npi_prof_class_Cd]],T_NPI_REF[Code],0))</f>
        <v>Midwife</v>
      </c>
      <c r="J3538">
        <f>INDEX(T_NPI_REF[Specialization],MATCH(T_PROF[[#This Row],[npi_prof_class_Cd]],T_NPI_REF[Code],0))</f>
        <v>0</v>
      </c>
    </row>
    <row r="3539" spans="1:10" x14ac:dyDescent="0.35">
      <c r="A3539">
        <v>1</v>
      </c>
      <c r="B3539">
        <v>1083999015</v>
      </c>
      <c r="C3539" t="s">
        <v>351</v>
      </c>
      <c r="D3539">
        <v>2018</v>
      </c>
      <c r="E3539">
        <v>41</v>
      </c>
      <c r="F3539">
        <v>41</v>
      </c>
      <c r="G3539">
        <v>41</v>
      </c>
      <c r="I3539" t="str">
        <f>INDEX(T_NPI_REF[Classification],MATCH(T_PROF[[#This Row],[npi_prof_class_Cd]],T_NPI_REF[Code],0))</f>
        <v>Obstetrics &amp; Gynecology</v>
      </c>
      <c r="J3539">
        <f>INDEX(T_NPI_REF[Specialization],MATCH(T_PROF[[#This Row],[npi_prof_class_Cd]],T_NPI_REF[Code],0))</f>
        <v>0</v>
      </c>
    </row>
    <row r="3540" spans="1:10" x14ac:dyDescent="0.35">
      <c r="A3540">
        <v>1</v>
      </c>
      <c r="B3540">
        <v>1619917960</v>
      </c>
      <c r="C3540" t="s">
        <v>351</v>
      </c>
      <c r="D3540">
        <v>2019</v>
      </c>
      <c r="E3540">
        <v>2</v>
      </c>
      <c r="F3540">
        <v>2</v>
      </c>
      <c r="G3540">
        <v>2</v>
      </c>
      <c r="I3540" t="str">
        <f>INDEX(T_NPI_REF[Classification],MATCH(T_PROF[[#This Row],[npi_prof_class_Cd]],T_NPI_REF[Code],0))</f>
        <v>Obstetrics &amp; Gynecology</v>
      </c>
      <c r="J3540">
        <f>INDEX(T_NPI_REF[Specialization],MATCH(T_PROF[[#This Row],[npi_prof_class_Cd]],T_NPI_REF[Code],0))</f>
        <v>0</v>
      </c>
    </row>
    <row r="3541" spans="1:10" x14ac:dyDescent="0.35">
      <c r="A3541">
        <v>1</v>
      </c>
      <c r="B3541">
        <v>1285717298</v>
      </c>
      <c r="C3541" t="s">
        <v>353</v>
      </c>
      <c r="D3541">
        <v>2021</v>
      </c>
      <c r="E3541">
        <v>7</v>
      </c>
      <c r="F3541">
        <v>7</v>
      </c>
      <c r="G3541">
        <v>7</v>
      </c>
      <c r="I3541" t="str">
        <f>INDEX(T_NPI_REF[Classification],MATCH(T_PROF[[#This Row],[npi_prof_class_Cd]],T_NPI_REF[Code],0))</f>
        <v>General Acute Care Hospital</v>
      </c>
      <c r="J3541">
        <f>INDEX(T_NPI_REF[Specialization],MATCH(T_PROF[[#This Row],[npi_prof_class_Cd]],T_NPI_REF[Code],0))</f>
        <v>0</v>
      </c>
    </row>
    <row r="3542" spans="1:10" x14ac:dyDescent="0.35">
      <c r="A3542">
        <v>1</v>
      </c>
      <c r="B3542">
        <v>1548302862</v>
      </c>
      <c r="C3542" t="s">
        <v>351</v>
      </c>
      <c r="D3542">
        <v>2021</v>
      </c>
      <c r="E3542">
        <v>3</v>
      </c>
      <c r="F3542">
        <v>3</v>
      </c>
      <c r="G3542">
        <v>3</v>
      </c>
      <c r="I3542" t="str">
        <f>INDEX(T_NPI_REF[Classification],MATCH(T_PROF[[#This Row],[npi_prof_class_Cd]],T_NPI_REF[Code],0))</f>
        <v>Obstetrics &amp; Gynecology</v>
      </c>
      <c r="J3542">
        <f>INDEX(T_NPI_REF[Specialization],MATCH(T_PROF[[#This Row],[npi_prof_class_Cd]],T_NPI_REF[Code],0))</f>
        <v>0</v>
      </c>
    </row>
    <row r="3543" spans="1:10" x14ac:dyDescent="0.35">
      <c r="A3543">
        <v>0</v>
      </c>
      <c r="B3543">
        <v>1083982789</v>
      </c>
      <c r="C3543" t="s">
        <v>352</v>
      </c>
      <c r="D3543">
        <v>2018</v>
      </c>
      <c r="E3543">
        <v>1</v>
      </c>
      <c r="F3543">
        <v>1</v>
      </c>
      <c r="G3543">
        <v>1</v>
      </c>
      <c r="I3543" t="str">
        <f>INDEX(T_NPI_REF[Classification],MATCH(T_PROF[[#This Row],[npi_prof_class_Cd]],T_NPI_REF[Code],0))</f>
        <v>Specialist</v>
      </c>
      <c r="J3543">
        <f>INDEX(T_NPI_REF[Specialization],MATCH(T_PROF[[#This Row],[npi_prof_class_Cd]],T_NPI_REF[Code],0))</f>
        <v>0</v>
      </c>
    </row>
    <row r="3544" spans="1:10" x14ac:dyDescent="0.35">
      <c r="A3544">
        <v>1</v>
      </c>
      <c r="B3544">
        <v>1124448576</v>
      </c>
      <c r="C3544" t="s">
        <v>352</v>
      </c>
      <c r="D3544">
        <v>2018</v>
      </c>
      <c r="E3544">
        <v>14</v>
      </c>
      <c r="F3544">
        <v>14</v>
      </c>
      <c r="G3544">
        <v>12</v>
      </c>
      <c r="I3544" t="str">
        <f>INDEX(T_NPI_REF[Classification],MATCH(T_PROF[[#This Row],[npi_prof_class_Cd]],T_NPI_REF[Code],0))</f>
        <v>Specialist</v>
      </c>
      <c r="J3544">
        <f>INDEX(T_NPI_REF[Specialization],MATCH(T_PROF[[#This Row],[npi_prof_class_Cd]],T_NPI_REF[Code],0))</f>
        <v>0</v>
      </c>
    </row>
    <row r="3545" spans="1:10" x14ac:dyDescent="0.35">
      <c r="A3545">
        <v>1</v>
      </c>
      <c r="B3545">
        <v>1841245289</v>
      </c>
      <c r="C3545" t="s">
        <v>351</v>
      </c>
      <c r="D3545">
        <v>2018</v>
      </c>
      <c r="E3545">
        <v>1</v>
      </c>
      <c r="F3545">
        <v>1</v>
      </c>
      <c r="G3545">
        <v>1</v>
      </c>
      <c r="I3545" t="str">
        <f>INDEX(T_NPI_REF[Classification],MATCH(T_PROF[[#This Row],[npi_prof_class_Cd]],T_NPI_REF[Code],0))</f>
        <v>Obstetrics &amp; Gynecology</v>
      </c>
      <c r="J3545">
        <f>INDEX(T_NPI_REF[Specialization],MATCH(T_PROF[[#This Row],[npi_prof_class_Cd]],T_NPI_REF[Code],0))</f>
        <v>0</v>
      </c>
    </row>
    <row r="3546" spans="1:10" x14ac:dyDescent="0.35">
      <c r="A3546">
        <v>1</v>
      </c>
      <c r="B3546">
        <v>1922411065</v>
      </c>
      <c r="C3546" t="s">
        <v>351</v>
      </c>
      <c r="D3546">
        <v>2020</v>
      </c>
      <c r="E3546">
        <v>6</v>
      </c>
      <c r="F3546">
        <v>6</v>
      </c>
      <c r="G3546">
        <v>4</v>
      </c>
      <c r="I3546" t="str">
        <f>INDEX(T_NPI_REF[Classification],MATCH(T_PROF[[#This Row],[npi_prof_class_Cd]],T_NPI_REF[Code],0))</f>
        <v>Obstetrics &amp; Gynecology</v>
      </c>
      <c r="J3546">
        <f>INDEX(T_NPI_REF[Specialization],MATCH(T_PROF[[#This Row],[npi_prof_class_Cd]],T_NPI_REF[Code],0))</f>
        <v>0</v>
      </c>
    </row>
    <row r="3547" spans="1:10" x14ac:dyDescent="0.35">
      <c r="A3547">
        <v>0</v>
      </c>
      <c r="B3547">
        <v>1164744256</v>
      </c>
      <c r="C3547" t="s">
        <v>351</v>
      </c>
      <c r="D3547">
        <v>2021</v>
      </c>
      <c r="E3547">
        <v>1</v>
      </c>
      <c r="F3547">
        <v>1</v>
      </c>
      <c r="G3547">
        <v>1</v>
      </c>
      <c r="I3547" t="str">
        <f>INDEX(T_NPI_REF[Classification],MATCH(T_PROF[[#This Row],[npi_prof_class_Cd]],T_NPI_REF[Code],0))</f>
        <v>Obstetrics &amp; Gynecology</v>
      </c>
      <c r="J3547">
        <f>INDEX(T_NPI_REF[Specialization],MATCH(T_PROF[[#This Row],[npi_prof_class_Cd]],T_NPI_REF[Code],0))</f>
        <v>0</v>
      </c>
    </row>
    <row r="3548" spans="1:10" x14ac:dyDescent="0.35">
      <c r="A3548">
        <v>0</v>
      </c>
      <c r="B3548">
        <v>1154556884</v>
      </c>
      <c r="C3548" t="s">
        <v>351</v>
      </c>
      <c r="D3548">
        <v>2018</v>
      </c>
      <c r="E3548">
        <v>3</v>
      </c>
      <c r="F3548">
        <v>3</v>
      </c>
      <c r="G3548">
        <v>3</v>
      </c>
      <c r="I3548" t="str">
        <f>INDEX(T_NPI_REF[Classification],MATCH(T_PROF[[#This Row],[npi_prof_class_Cd]],T_NPI_REF[Code],0))</f>
        <v>Obstetrics &amp; Gynecology</v>
      </c>
      <c r="J3548">
        <f>INDEX(T_NPI_REF[Specialization],MATCH(T_PROF[[#This Row],[npi_prof_class_Cd]],T_NPI_REF[Code],0))</f>
        <v>0</v>
      </c>
    </row>
    <row r="3549" spans="1:10" x14ac:dyDescent="0.35">
      <c r="A3549">
        <v>0</v>
      </c>
      <c r="B3549">
        <v>1477949360</v>
      </c>
      <c r="C3549" t="s">
        <v>351</v>
      </c>
      <c r="D3549">
        <v>2021</v>
      </c>
      <c r="E3549">
        <v>1</v>
      </c>
      <c r="F3549">
        <v>1</v>
      </c>
      <c r="G3549">
        <v>1</v>
      </c>
      <c r="I3549" t="str">
        <f>INDEX(T_NPI_REF[Classification],MATCH(T_PROF[[#This Row],[npi_prof_class_Cd]],T_NPI_REF[Code],0))</f>
        <v>Obstetrics &amp; Gynecology</v>
      </c>
      <c r="J3549">
        <f>INDEX(T_NPI_REF[Specialization],MATCH(T_PROF[[#This Row],[npi_prof_class_Cd]],T_NPI_REF[Code],0))</f>
        <v>0</v>
      </c>
    </row>
    <row r="3550" spans="1:10" x14ac:dyDescent="0.35">
      <c r="A3550">
        <v>1</v>
      </c>
      <c r="B3550">
        <v>1891753083</v>
      </c>
      <c r="C3550" t="s">
        <v>358</v>
      </c>
      <c r="D3550">
        <v>2018</v>
      </c>
      <c r="E3550">
        <v>1</v>
      </c>
      <c r="F3550">
        <v>1</v>
      </c>
      <c r="G3550">
        <v>1</v>
      </c>
      <c r="I3550" t="str">
        <f>INDEX(T_NPI_REF[Classification],MATCH(T_PROF[[#This Row],[npi_prof_class_Cd]],T_NPI_REF[Code],0))</f>
        <v>Obstetrics &amp; Gynecology</v>
      </c>
      <c r="J3550" t="str">
        <f>INDEX(T_NPI_REF[Specialization],MATCH(T_PROF[[#This Row],[npi_prof_class_Cd]],T_NPI_REF[Code],0))</f>
        <v>Gynecology</v>
      </c>
    </row>
    <row r="3551" spans="1:10" x14ac:dyDescent="0.35">
      <c r="A3551">
        <v>0</v>
      </c>
      <c r="B3551">
        <v>1164771374</v>
      </c>
      <c r="C3551" t="s">
        <v>361</v>
      </c>
      <c r="D3551">
        <v>2019</v>
      </c>
      <c r="E3551">
        <v>2</v>
      </c>
      <c r="F3551">
        <v>2</v>
      </c>
      <c r="G3551">
        <v>2</v>
      </c>
      <c r="I3551" t="str">
        <f>INDEX(T_NPI_REF[Classification],MATCH(T_PROF[[#This Row],[npi_prof_class_Cd]],T_NPI_REF[Code],0))</f>
        <v>Family Medicine</v>
      </c>
      <c r="J3551">
        <f>INDEX(T_NPI_REF[Specialization],MATCH(T_PROF[[#This Row],[npi_prof_class_Cd]],T_NPI_REF[Code],0))</f>
        <v>0</v>
      </c>
    </row>
    <row r="3552" spans="1:10" x14ac:dyDescent="0.35">
      <c r="A3552">
        <v>1</v>
      </c>
      <c r="B3552">
        <v>1013055680</v>
      </c>
      <c r="C3552" t="s">
        <v>367</v>
      </c>
      <c r="D3552">
        <v>2018</v>
      </c>
      <c r="E3552">
        <v>1</v>
      </c>
      <c r="F3552">
        <v>1</v>
      </c>
      <c r="G3552">
        <v>1</v>
      </c>
      <c r="I3552" t="str">
        <f>INDEX(T_NPI_REF[Classification],MATCH(T_PROF[[#This Row],[npi_prof_class_Cd]],T_NPI_REF[Code],0))</f>
        <v>Midwife</v>
      </c>
      <c r="J3552">
        <f>INDEX(T_NPI_REF[Specialization],MATCH(T_PROF[[#This Row],[npi_prof_class_Cd]],T_NPI_REF[Code],0))</f>
        <v>0</v>
      </c>
    </row>
    <row r="3553" spans="1:10" x14ac:dyDescent="0.35">
      <c r="A3553">
        <v>1</v>
      </c>
      <c r="B3553">
        <v>1487971933</v>
      </c>
      <c r="C3553" t="s">
        <v>357</v>
      </c>
      <c r="D3553">
        <v>2021</v>
      </c>
      <c r="E3553">
        <v>1</v>
      </c>
      <c r="F3553">
        <v>1</v>
      </c>
      <c r="G3553">
        <v>1</v>
      </c>
      <c r="I3553" t="str">
        <f>INDEX(T_NPI_REF[Classification],MATCH(T_PROF[[#This Row],[npi_prof_class_Cd]],T_NPI_REF[Code],0))</f>
        <v>Advanced Practice Midwife</v>
      </c>
      <c r="J3553">
        <f>INDEX(T_NPI_REF[Specialization],MATCH(T_PROF[[#This Row],[npi_prof_class_Cd]],T_NPI_REF[Code],0))</f>
        <v>0</v>
      </c>
    </row>
    <row r="3554" spans="1:10" x14ac:dyDescent="0.35">
      <c r="A3554">
        <v>1</v>
      </c>
      <c r="B3554">
        <v>1639160401</v>
      </c>
      <c r="C3554" t="s">
        <v>352</v>
      </c>
      <c r="D3554">
        <v>2019</v>
      </c>
      <c r="E3554">
        <v>555</v>
      </c>
      <c r="F3554">
        <v>552</v>
      </c>
      <c r="G3554">
        <v>552</v>
      </c>
      <c r="I3554" t="str">
        <f>INDEX(T_NPI_REF[Classification],MATCH(T_PROF[[#This Row],[npi_prof_class_Cd]],T_NPI_REF[Code],0))</f>
        <v>Specialist</v>
      </c>
      <c r="J3554">
        <f>INDEX(T_NPI_REF[Specialization],MATCH(T_PROF[[#This Row],[npi_prof_class_Cd]],T_NPI_REF[Code],0))</f>
        <v>0</v>
      </c>
    </row>
    <row r="3555" spans="1:10" x14ac:dyDescent="0.35">
      <c r="A3555">
        <v>1</v>
      </c>
      <c r="B3555">
        <v>1770715526</v>
      </c>
      <c r="C3555" t="s">
        <v>398</v>
      </c>
      <c r="D3555">
        <v>2020</v>
      </c>
      <c r="E3555">
        <v>4</v>
      </c>
      <c r="F3555">
        <v>4</v>
      </c>
      <c r="G3555">
        <v>3</v>
      </c>
      <c r="I3555" t="str">
        <f>INDEX(T_NPI_REF[Classification],MATCH(T_PROF[[#This Row],[npi_prof_class_Cd]],T_NPI_REF[Code],0))</f>
        <v>Clinic/Center</v>
      </c>
      <c r="J3555" t="str">
        <f>INDEX(T_NPI_REF[Specialization],MATCH(T_PROF[[#This Row],[npi_prof_class_Cd]],T_NPI_REF[Code],0))</f>
        <v>Health Service</v>
      </c>
    </row>
    <row r="3556" spans="1:10" x14ac:dyDescent="0.35">
      <c r="A3556">
        <v>0</v>
      </c>
      <c r="B3556">
        <v>1841362316</v>
      </c>
      <c r="C3556" t="s">
        <v>351</v>
      </c>
      <c r="D3556">
        <v>2018</v>
      </c>
      <c r="E3556">
        <v>1</v>
      </c>
      <c r="F3556">
        <v>1</v>
      </c>
      <c r="G3556">
        <v>1</v>
      </c>
      <c r="I3556" t="str">
        <f>INDEX(T_NPI_REF[Classification],MATCH(T_PROF[[#This Row],[npi_prof_class_Cd]],T_NPI_REF[Code],0))</f>
        <v>Obstetrics &amp; Gynecology</v>
      </c>
      <c r="J3556">
        <f>INDEX(T_NPI_REF[Specialization],MATCH(T_PROF[[#This Row],[npi_prof_class_Cd]],T_NPI_REF[Code],0))</f>
        <v>0</v>
      </c>
    </row>
    <row r="3557" spans="1:10" x14ac:dyDescent="0.35">
      <c r="A3557">
        <v>1</v>
      </c>
      <c r="B3557">
        <v>1174860761</v>
      </c>
      <c r="C3557" t="s">
        <v>351</v>
      </c>
      <c r="D3557">
        <v>2020</v>
      </c>
      <c r="E3557">
        <v>50</v>
      </c>
      <c r="F3557">
        <v>50</v>
      </c>
      <c r="G3557">
        <v>49</v>
      </c>
      <c r="I3557" t="str">
        <f>INDEX(T_NPI_REF[Classification],MATCH(T_PROF[[#This Row],[npi_prof_class_Cd]],T_NPI_REF[Code],0))</f>
        <v>Obstetrics &amp; Gynecology</v>
      </c>
      <c r="J3557">
        <f>INDEX(T_NPI_REF[Specialization],MATCH(T_PROF[[#This Row],[npi_prof_class_Cd]],T_NPI_REF[Code],0))</f>
        <v>0</v>
      </c>
    </row>
    <row r="3558" spans="1:10" x14ac:dyDescent="0.35">
      <c r="A3558">
        <v>1</v>
      </c>
      <c r="B3558">
        <v>1669615605</v>
      </c>
      <c r="C3558" t="s">
        <v>351</v>
      </c>
      <c r="D3558">
        <v>2018</v>
      </c>
      <c r="E3558">
        <v>48</v>
      </c>
      <c r="F3558">
        <v>48</v>
      </c>
      <c r="G3558">
        <v>48</v>
      </c>
      <c r="I3558" t="str">
        <f>INDEX(T_NPI_REF[Classification],MATCH(T_PROF[[#This Row],[npi_prof_class_Cd]],T_NPI_REF[Code],0))</f>
        <v>Obstetrics &amp; Gynecology</v>
      </c>
      <c r="J3558">
        <f>INDEX(T_NPI_REF[Specialization],MATCH(T_PROF[[#This Row],[npi_prof_class_Cd]],T_NPI_REF[Code],0))</f>
        <v>0</v>
      </c>
    </row>
    <row r="3559" spans="1:10" x14ac:dyDescent="0.35">
      <c r="A3559">
        <v>0</v>
      </c>
      <c r="B3559">
        <v>1013144633</v>
      </c>
      <c r="C3559" t="s">
        <v>351</v>
      </c>
      <c r="D3559">
        <v>2018</v>
      </c>
      <c r="E3559">
        <v>1</v>
      </c>
      <c r="F3559">
        <v>1</v>
      </c>
      <c r="G3559">
        <v>1</v>
      </c>
      <c r="I3559" t="str">
        <f>INDEX(T_NPI_REF[Classification],MATCH(T_PROF[[#This Row],[npi_prof_class_Cd]],T_NPI_REF[Code],0))</f>
        <v>Obstetrics &amp; Gynecology</v>
      </c>
      <c r="J3559">
        <f>INDEX(T_NPI_REF[Specialization],MATCH(T_PROF[[#This Row],[npi_prof_class_Cd]],T_NPI_REF[Code],0))</f>
        <v>0</v>
      </c>
    </row>
    <row r="3560" spans="1:10" x14ac:dyDescent="0.35">
      <c r="A3560">
        <v>0</v>
      </c>
      <c r="B3560">
        <v>1730109281</v>
      </c>
      <c r="C3560" t="s">
        <v>351</v>
      </c>
      <c r="D3560">
        <v>2019</v>
      </c>
      <c r="E3560">
        <v>1</v>
      </c>
      <c r="F3560">
        <v>1</v>
      </c>
      <c r="G3560">
        <v>1</v>
      </c>
      <c r="I3560" t="str">
        <f>INDEX(T_NPI_REF[Classification],MATCH(T_PROF[[#This Row],[npi_prof_class_Cd]],T_NPI_REF[Code],0))</f>
        <v>Obstetrics &amp; Gynecology</v>
      </c>
      <c r="J3560">
        <f>INDEX(T_NPI_REF[Specialization],MATCH(T_PROF[[#This Row],[npi_prof_class_Cd]],T_NPI_REF[Code],0))</f>
        <v>0</v>
      </c>
    </row>
    <row r="3561" spans="1:10" x14ac:dyDescent="0.35">
      <c r="A3561">
        <v>0</v>
      </c>
      <c r="B3561">
        <v>1457507360</v>
      </c>
      <c r="C3561" t="s">
        <v>351</v>
      </c>
      <c r="D3561">
        <v>2018</v>
      </c>
      <c r="E3561">
        <v>3</v>
      </c>
      <c r="F3561">
        <v>3</v>
      </c>
      <c r="G3561">
        <v>3</v>
      </c>
      <c r="I3561" t="str">
        <f>INDEX(T_NPI_REF[Classification],MATCH(T_PROF[[#This Row],[npi_prof_class_Cd]],T_NPI_REF[Code],0))</f>
        <v>Obstetrics &amp; Gynecology</v>
      </c>
      <c r="J3561">
        <f>INDEX(T_NPI_REF[Specialization],MATCH(T_PROF[[#This Row],[npi_prof_class_Cd]],T_NPI_REF[Code],0))</f>
        <v>0</v>
      </c>
    </row>
    <row r="3562" spans="1:10" x14ac:dyDescent="0.35">
      <c r="A3562">
        <v>0</v>
      </c>
      <c r="B3562">
        <v>1932183928</v>
      </c>
      <c r="C3562" t="s">
        <v>342</v>
      </c>
      <c r="D3562">
        <v>2019</v>
      </c>
      <c r="E3562">
        <v>1</v>
      </c>
      <c r="F3562">
        <v>1</v>
      </c>
      <c r="G3562">
        <v>1</v>
      </c>
      <c r="I3562" t="e">
        <f>INDEX(T_NPI_REF[Classification],MATCH(T_PROF[[#This Row],[npi_prof_class_Cd]],T_NPI_REF[Code],0))</f>
        <v>#N/A</v>
      </c>
      <c r="J3562" t="e">
        <f>INDEX(T_NPI_REF[Specialization],MATCH(T_PROF[[#This Row],[npi_prof_class_Cd]],T_NPI_REF[Code],0))</f>
        <v>#N/A</v>
      </c>
    </row>
    <row r="3563" spans="1:10" x14ac:dyDescent="0.35">
      <c r="A3563">
        <v>1</v>
      </c>
      <c r="B3563">
        <v>1700037975</v>
      </c>
      <c r="C3563" t="s">
        <v>366</v>
      </c>
      <c r="D3563">
        <v>2019</v>
      </c>
      <c r="E3563">
        <v>162</v>
      </c>
      <c r="F3563">
        <v>162</v>
      </c>
      <c r="G3563">
        <v>161</v>
      </c>
      <c r="I3563" t="str">
        <f>INDEX(T_NPI_REF[Classification],MATCH(T_PROF[[#This Row],[npi_prof_class_Cd]],T_NPI_REF[Code],0))</f>
        <v>Internal Medicine</v>
      </c>
      <c r="J3563">
        <f>INDEX(T_NPI_REF[Specialization],MATCH(T_PROF[[#This Row],[npi_prof_class_Cd]],T_NPI_REF[Code],0))</f>
        <v>0</v>
      </c>
    </row>
    <row r="3564" spans="1:10" x14ac:dyDescent="0.35">
      <c r="A3564">
        <v>1</v>
      </c>
      <c r="B3564">
        <v>1003829490</v>
      </c>
      <c r="C3564" t="s">
        <v>351</v>
      </c>
      <c r="D3564">
        <v>2019</v>
      </c>
      <c r="E3564">
        <v>82</v>
      </c>
      <c r="F3564">
        <v>82</v>
      </c>
      <c r="G3564">
        <v>82</v>
      </c>
      <c r="I3564" t="str">
        <f>INDEX(T_NPI_REF[Classification],MATCH(T_PROF[[#This Row],[npi_prof_class_Cd]],T_NPI_REF[Code],0))</f>
        <v>Obstetrics &amp; Gynecology</v>
      </c>
      <c r="J3564">
        <f>INDEX(T_NPI_REF[Specialization],MATCH(T_PROF[[#This Row],[npi_prof_class_Cd]],T_NPI_REF[Code],0))</f>
        <v>0</v>
      </c>
    </row>
    <row r="3565" spans="1:10" x14ac:dyDescent="0.35">
      <c r="A3565">
        <v>0</v>
      </c>
      <c r="B3565">
        <v>1821070210</v>
      </c>
      <c r="C3565" t="s">
        <v>351</v>
      </c>
      <c r="D3565">
        <v>2019</v>
      </c>
      <c r="E3565">
        <v>2</v>
      </c>
      <c r="F3565">
        <v>2</v>
      </c>
      <c r="G3565">
        <v>2</v>
      </c>
      <c r="I3565" t="str">
        <f>INDEX(T_NPI_REF[Classification],MATCH(T_PROF[[#This Row],[npi_prof_class_Cd]],T_NPI_REF[Code],0))</f>
        <v>Obstetrics &amp; Gynecology</v>
      </c>
      <c r="J3565">
        <f>INDEX(T_NPI_REF[Specialization],MATCH(T_PROF[[#This Row],[npi_prof_class_Cd]],T_NPI_REF[Code],0))</f>
        <v>0</v>
      </c>
    </row>
    <row r="3566" spans="1:10" x14ac:dyDescent="0.35">
      <c r="A3566">
        <v>0</v>
      </c>
      <c r="B3566">
        <v>1992808315</v>
      </c>
      <c r="C3566" t="s">
        <v>351</v>
      </c>
      <c r="D3566">
        <v>2018</v>
      </c>
      <c r="E3566">
        <v>1</v>
      </c>
      <c r="F3566">
        <v>1</v>
      </c>
      <c r="G3566">
        <v>1</v>
      </c>
      <c r="I3566" t="str">
        <f>INDEX(T_NPI_REF[Classification],MATCH(T_PROF[[#This Row],[npi_prof_class_Cd]],T_NPI_REF[Code],0))</f>
        <v>Obstetrics &amp; Gynecology</v>
      </c>
      <c r="J3566">
        <f>INDEX(T_NPI_REF[Specialization],MATCH(T_PROF[[#This Row],[npi_prof_class_Cd]],T_NPI_REF[Code],0))</f>
        <v>0</v>
      </c>
    </row>
    <row r="3567" spans="1:10" x14ac:dyDescent="0.35">
      <c r="A3567">
        <v>1</v>
      </c>
      <c r="B3567">
        <v>1912237355</v>
      </c>
      <c r="C3567" t="s">
        <v>351</v>
      </c>
      <c r="D3567">
        <v>2018</v>
      </c>
      <c r="E3567">
        <v>4</v>
      </c>
      <c r="F3567">
        <v>4</v>
      </c>
      <c r="G3567">
        <v>4</v>
      </c>
      <c r="I3567" t="str">
        <f>INDEX(T_NPI_REF[Classification],MATCH(T_PROF[[#This Row],[npi_prof_class_Cd]],T_NPI_REF[Code],0))</f>
        <v>Obstetrics &amp; Gynecology</v>
      </c>
      <c r="J3567">
        <f>INDEX(T_NPI_REF[Specialization],MATCH(T_PROF[[#This Row],[npi_prof_class_Cd]],T_NPI_REF[Code],0))</f>
        <v>0</v>
      </c>
    </row>
    <row r="3568" spans="1:10" x14ac:dyDescent="0.35">
      <c r="A3568">
        <v>0</v>
      </c>
      <c r="B3568">
        <v>1992758031</v>
      </c>
      <c r="C3568" t="s">
        <v>351</v>
      </c>
      <c r="D3568">
        <v>2018</v>
      </c>
      <c r="E3568">
        <v>1</v>
      </c>
      <c r="F3568">
        <v>1</v>
      </c>
      <c r="G3568">
        <v>1</v>
      </c>
      <c r="I3568" t="str">
        <f>INDEX(T_NPI_REF[Classification],MATCH(T_PROF[[#This Row],[npi_prof_class_Cd]],T_NPI_REF[Code],0))</f>
        <v>Obstetrics &amp; Gynecology</v>
      </c>
      <c r="J3568">
        <f>INDEX(T_NPI_REF[Specialization],MATCH(T_PROF[[#This Row],[npi_prof_class_Cd]],T_NPI_REF[Code],0))</f>
        <v>0</v>
      </c>
    </row>
    <row r="3569" spans="1:10" x14ac:dyDescent="0.35">
      <c r="A3569">
        <v>0</v>
      </c>
      <c r="B3569">
        <v>1679561518</v>
      </c>
      <c r="C3569" t="s">
        <v>351</v>
      </c>
      <c r="D3569">
        <v>2018</v>
      </c>
      <c r="E3569">
        <v>1</v>
      </c>
      <c r="F3569">
        <v>1</v>
      </c>
      <c r="G3569">
        <v>1</v>
      </c>
      <c r="I3569" s="15" t="str">
        <f>INDEX(T_NPI_REF[Classification],MATCH(T_PROF[[#This Row],[npi_prof_class_Cd]],T_NPI_REF[Code],0))</f>
        <v>Obstetrics &amp; Gynecology</v>
      </c>
      <c r="J3569" s="15">
        <f>INDEX(T_NPI_REF[Specialization],MATCH(T_PROF[[#This Row],[npi_prof_class_Cd]],T_NPI_REF[Code],0))</f>
        <v>0</v>
      </c>
    </row>
    <row r="3570" spans="1:10" x14ac:dyDescent="0.35">
      <c r="A3570">
        <v>1</v>
      </c>
      <c r="B3570">
        <v>1063557189</v>
      </c>
      <c r="C3570" t="s">
        <v>361</v>
      </c>
      <c r="D3570">
        <v>2021</v>
      </c>
      <c r="E3570">
        <v>48</v>
      </c>
      <c r="F3570">
        <v>48</v>
      </c>
      <c r="G3570">
        <v>48</v>
      </c>
      <c r="I3570" s="15" t="str">
        <f>INDEX(T_NPI_REF[Classification],MATCH(T_PROF[[#This Row],[npi_prof_class_Cd]],T_NPI_REF[Code],0))</f>
        <v>Family Medicine</v>
      </c>
      <c r="J3570" s="15">
        <f>INDEX(T_NPI_REF[Specialization],MATCH(T_PROF[[#This Row],[npi_prof_class_Cd]],T_NPI_REF[Code],0))</f>
        <v>0</v>
      </c>
    </row>
    <row r="3571" spans="1:10" x14ac:dyDescent="0.35">
      <c r="A3571">
        <v>0</v>
      </c>
      <c r="B3571">
        <v>1447223946</v>
      </c>
      <c r="C3571" t="s">
        <v>357</v>
      </c>
      <c r="D3571">
        <v>2018</v>
      </c>
      <c r="E3571">
        <v>4</v>
      </c>
      <c r="F3571">
        <v>4</v>
      </c>
      <c r="G3571">
        <v>4</v>
      </c>
      <c r="I3571" s="15" t="str">
        <f>INDEX(T_NPI_REF[Classification],MATCH(T_PROF[[#This Row],[npi_prof_class_Cd]],T_NPI_REF[Code],0))</f>
        <v>Advanced Practice Midwife</v>
      </c>
      <c r="J3571" s="15">
        <f>INDEX(T_NPI_REF[Specialization],MATCH(T_PROF[[#This Row],[npi_prof_class_Cd]],T_NPI_REF[Code],0))</f>
        <v>0</v>
      </c>
    </row>
    <row r="3572" spans="1:10" x14ac:dyDescent="0.35">
      <c r="A3572">
        <v>0</v>
      </c>
      <c r="B3572">
        <v>1174597967</v>
      </c>
      <c r="C3572" t="s">
        <v>352</v>
      </c>
      <c r="D3572">
        <v>2018</v>
      </c>
      <c r="E3572">
        <v>1</v>
      </c>
      <c r="F3572">
        <v>1</v>
      </c>
      <c r="G3572">
        <v>1</v>
      </c>
      <c r="I3572" s="15" t="str">
        <f>INDEX(T_NPI_REF[Classification],MATCH(T_PROF[[#This Row],[npi_prof_class_Cd]],T_NPI_REF[Code],0))</f>
        <v>Specialist</v>
      </c>
      <c r="J3572" s="15">
        <f>INDEX(T_NPI_REF[Specialization],MATCH(T_PROF[[#This Row],[npi_prof_class_Cd]],T_NPI_REF[Code],0))</f>
        <v>0</v>
      </c>
    </row>
    <row r="3573" spans="1:10" x14ac:dyDescent="0.35">
      <c r="A3573">
        <v>0</v>
      </c>
      <c r="B3573">
        <v>1376589721</v>
      </c>
      <c r="C3573" t="s">
        <v>351</v>
      </c>
      <c r="D3573">
        <v>2021</v>
      </c>
      <c r="E3573">
        <v>2</v>
      </c>
      <c r="F3573">
        <v>2</v>
      </c>
      <c r="G3573">
        <v>2</v>
      </c>
      <c r="I3573" s="15" t="str">
        <f>INDEX(T_NPI_REF[Classification],MATCH(T_PROF[[#This Row],[npi_prof_class_Cd]],T_NPI_REF[Code],0))</f>
        <v>Obstetrics &amp; Gynecology</v>
      </c>
      <c r="J3573" s="15">
        <f>INDEX(T_NPI_REF[Specialization],MATCH(T_PROF[[#This Row],[npi_prof_class_Cd]],T_NPI_REF[Code],0))</f>
        <v>0</v>
      </c>
    </row>
    <row r="3574" spans="1:10" x14ac:dyDescent="0.35">
      <c r="A3574">
        <v>1</v>
      </c>
      <c r="B3574">
        <v>1003219312</v>
      </c>
      <c r="C3574" t="s">
        <v>357</v>
      </c>
      <c r="D3574">
        <v>2020</v>
      </c>
      <c r="E3574">
        <v>1</v>
      </c>
      <c r="F3574">
        <v>1</v>
      </c>
      <c r="G3574">
        <v>1</v>
      </c>
      <c r="I3574" s="15" t="str">
        <f>INDEX(T_NPI_REF[Classification],MATCH(T_PROF[[#This Row],[npi_prof_class_Cd]],T_NPI_REF[Code],0))</f>
        <v>Advanced Practice Midwife</v>
      </c>
      <c r="J3574" s="15">
        <f>INDEX(T_NPI_REF[Specialization],MATCH(T_PROF[[#This Row],[npi_prof_class_Cd]],T_NPI_REF[Code],0))</f>
        <v>0</v>
      </c>
    </row>
    <row r="3575" spans="1:10" x14ac:dyDescent="0.35">
      <c r="A3575">
        <v>1</v>
      </c>
      <c r="B3575">
        <v>1760475792</v>
      </c>
      <c r="C3575" t="s">
        <v>351</v>
      </c>
      <c r="D3575">
        <v>2020</v>
      </c>
      <c r="E3575">
        <v>9</v>
      </c>
      <c r="F3575">
        <v>9</v>
      </c>
      <c r="G3575">
        <v>9</v>
      </c>
      <c r="I3575" s="15" t="str">
        <f>INDEX(T_NPI_REF[Classification],MATCH(T_PROF[[#This Row],[npi_prof_class_Cd]],T_NPI_REF[Code],0))</f>
        <v>Obstetrics &amp; Gynecology</v>
      </c>
      <c r="J3575" s="15">
        <f>INDEX(T_NPI_REF[Specialization],MATCH(T_PROF[[#This Row],[npi_prof_class_Cd]],T_NPI_REF[Code],0))</f>
        <v>0</v>
      </c>
    </row>
    <row r="3576" spans="1:10" x14ac:dyDescent="0.35">
      <c r="A3576">
        <v>1</v>
      </c>
      <c r="B3576">
        <v>1154354140</v>
      </c>
      <c r="C3576" t="s">
        <v>351</v>
      </c>
      <c r="D3576">
        <v>2020</v>
      </c>
      <c r="E3576">
        <v>28</v>
      </c>
      <c r="F3576">
        <v>28</v>
      </c>
      <c r="G3576">
        <v>26</v>
      </c>
      <c r="I3576" s="15" t="str">
        <f>INDEX(T_NPI_REF[Classification],MATCH(T_PROF[[#This Row],[npi_prof_class_Cd]],T_NPI_REF[Code],0))</f>
        <v>Obstetrics &amp; Gynecology</v>
      </c>
      <c r="J3576" s="15">
        <f>INDEX(T_NPI_REF[Specialization],MATCH(T_PROF[[#This Row],[npi_prof_class_Cd]],T_NPI_REF[Code],0))</f>
        <v>0</v>
      </c>
    </row>
    <row r="3577" spans="1:10" x14ac:dyDescent="0.35">
      <c r="A3577">
        <v>0</v>
      </c>
      <c r="B3577">
        <v>1811217706</v>
      </c>
      <c r="C3577" t="s">
        <v>351</v>
      </c>
      <c r="D3577">
        <v>2021</v>
      </c>
      <c r="E3577">
        <v>1</v>
      </c>
      <c r="F3577">
        <v>1</v>
      </c>
      <c r="G3577">
        <v>1</v>
      </c>
      <c r="I3577" s="15" t="str">
        <f>INDEX(T_NPI_REF[Classification],MATCH(T_PROF[[#This Row],[npi_prof_class_Cd]],T_NPI_REF[Code],0))</f>
        <v>Obstetrics &amp; Gynecology</v>
      </c>
      <c r="J3577" s="15">
        <f>INDEX(T_NPI_REF[Specialization],MATCH(T_PROF[[#This Row],[npi_prof_class_Cd]],T_NPI_REF[Code],0))</f>
        <v>0</v>
      </c>
    </row>
    <row r="3578" spans="1:10" x14ac:dyDescent="0.35">
      <c r="A3578">
        <v>0</v>
      </c>
      <c r="B3578">
        <v>1982605879</v>
      </c>
      <c r="C3578" t="s">
        <v>351</v>
      </c>
      <c r="D3578">
        <v>2021</v>
      </c>
      <c r="E3578">
        <v>1</v>
      </c>
      <c r="F3578">
        <v>1</v>
      </c>
      <c r="G3578">
        <v>1</v>
      </c>
      <c r="I3578" s="15" t="str">
        <f>INDEX(T_NPI_REF[Classification],MATCH(T_PROF[[#This Row],[npi_prof_class_Cd]],T_NPI_REF[Code],0))</f>
        <v>Obstetrics &amp; Gynecology</v>
      </c>
      <c r="J3578" s="15">
        <f>INDEX(T_NPI_REF[Specialization],MATCH(T_PROF[[#This Row],[npi_prof_class_Cd]],T_NPI_REF[Code],0))</f>
        <v>0</v>
      </c>
    </row>
    <row r="3579" spans="1:10" x14ac:dyDescent="0.35">
      <c r="A3579">
        <v>1</v>
      </c>
      <c r="B3579">
        <v>1699733071</v>
      </c>
      <c r="C3579" t="s">
        <v>351</v>
      </c>
      <c r="D3579">
        <v>2021</v>
      </c>
      <c r="E3579">
        <v>139</v>
      </c>
      <c r="F3579">
        <v>139</v>
      </c>
      <c r="G3579">
        <v>139</v>
      </c>
      <c r="I3579" s="15" t="str">
        <f>INDEX(T_NPI_REF[Classification],MATCH(T_PROF[[#This Row],[npi_prof_class_Cd]],T_NPI_REF[Code],0))</f>
        <v>Obstetrics &amp; Gynecology</v>
      </c>
      <c r="J3579" s="15">
        <f>INDEX(T_NPI_REF[Specialization],MATCH(T_PROF[[#This Row],[npi_prof_class_Cd]],T_NPI_REF[Code],0))</f>
        <v>0</v>
      </c>
    </row>
    <row r="3580" spans="1:10" x14ac:dyDescent="0.35">
      <c r="A3580">
        <v>0</v>
      </c>
      <c r="B3580">
        <v>1487892626</v>
      </c>
      <c r="C3580" t="s">
        <v>351</v>
      </c>
      <c r="D3580">
        <v>2019</v>
      </c>
      <c r="E3580">
        <v>2</v>
      </c>
      <c r="F3580">
        <v>2</v>
      </c>
      <c r="G3580">
        <v>2</v>
      </c>
      <c r="I3580" s="15" t="str">
        <f>INDEX(T_NPI_REF[Classification],MATCH(T_PROF[[#This Row],[npi_prof_class_Cd]],T_NPI_REF[Code],0))</f>
        <v>Obstetrics &amp; Gynecology</v>
      </c>
      <c r="J3580" s="15">
        <f>INDEX(T_NPI_REF[Specialization],MATCH(T_PROF[[#This Row],[npi_prof_class_Cd]],T_NPI_REF[Code],0))</f>
        <v>0</v>
      </c>
    </row>
    <row r="3581" spans="1:10" x14ac:dyDescent="0.35">
      <c r="A3581">
        <v>0</v>
      </c>
      <c r="B3581">
        <v>1487892626</v>
      </c>
      <c r="C3581" t="s">
        <v>351</v>
      </c>
      <c r="D3581">
        <v>2018</v>
      </c>
      <c r="E3581">
        <v>1</v>
      </c>
      <c r="F3581">
        <v>1</v>
      </c>
      <c r="G3581">
        <v>1</v>
      </c>
      <c r="I3581" s="15" t="str">
        <f>INDEX(T_NPI_REF[Classification],MATCH(T_PROF[[#This Row],[npi_prof_class_Cd]],T_NPI_REF[Code],0))</f>
        <v>Obstetrics &amp; Gynecology</v>
      </c>
      <c r="J3581" s="15">
        <f>INDEX(T_NPI_REF[Specialization],MATCH(T_PROF[[#This Row],[npi_prof_class_Cd]],T_NPI_REF[Code],0))</f>
        <v>0</v>
      </c>
    </row>
    <row r="3582" spans="1:10" x14ac:dyDescent="0.35">
      <c r="A3582">
        <v>1</v>
      </c>
      <c r="B3582">
        <v>1205240595</v>
      </c>
      <c r="C3582" t="s">
        <v>351</v>
      </c>
      <c r="D3582">
        <v>2019</v>
      </c>
      <c r="E3582">
        <v>3</v>
      </c>
      <c r="F3582">
        <v>3</v>
      </c>
      <c r="G3582">
        <v>3</v>
      </c>
      <c r="I3582" s="15" t="str">
        <f>INDEX(T_NPI_REF[Classification],MATCH(T_PROF[[#This Row],[npi_prof_class_Cd]],T_NPI_REF[Code],0))</f>
        <v>Obstetrics &amp; Gynecology</v>
      </c>
      <c r="J3582" s="15">
        <f>INDEX(T_NPI_REF[Specialization],MATCH(T_PROF[[#This Row],[npi_prof_class_Cd]],T_NPI_REF[Code],0))</f>
        <v>0</v>
      </c>
    </row>
    <row r="3583" spans="1:10" x14ac:dyDescent="0.35">
      <c r="A3583">
        <v>0</v>
      </c>
      <c r="B3583">
        <v>1114164696</v>
      </c>
      <c r="C3583" t="s">
        <v>351</v>
      </c>
      <c r="D3583">
        <v>2019</v>
      </c>
      <c r="E3583">
        <v>3</v>
      </c>
      <c r="F3583">
        <v>3</v>
      </c>
      <c r="G3583">
        <v>3</v>
      </c>
      <c r="I3583" s="15" t="str">
        <f>INDEX(T_NPI_REF[Classification],MATCH(T_PROF[[#This Row],[npi_prof_class_Cd]],T_NPI_REF[Code],0))</f>
        <v>Obstetrics &amp; Gynecology</v>
      </c>
      <c r="J3583" s="15">
        <f>INDEX(T_NPI_REF[Specialization],MATCH(T_PROF[[#This Row],[npi_prof_class_Cd]],T_NPI_REF[Code],0))</f>
        <v>0</v>
      </c>
    </row>
    <row r="3584" spans="1:10" x14ac:dyDescent="0.35">
      <c r="A3584">
        <v>1</v>
      </c>
      <c r="B3584">
        <v>1659710796</v>
      </c>
      <c r="C3584" t="s">
        <v>366</v>
      </c>
      <c r="D3584">
        <v>2019</v>
      </c>
      <c r="E3584">
        <v>206</v>
      </c>
      <c r="F3584">
        <v>206</v>
      </c>
      <c r="G3584">
        <v>206</v>
      </c>
      <c r="I3584" s="15" t="str">
        <f>INDEX(T_NPI_REF[Classification],MATCH(T_PROF[[#This Row],[npi_prof_class_Cd]],T_NPI_REF[Code],0))</f>
        <v>Internal Medicine</v>
      </c>
      <c r="J3584" s="15">
        <f>INDEX(T_NPI_REF[Specialization],MATCH(T_PROF[[#This Row],[npi_prof_class_Cd]],T_NPI_REF[Code],0))</f>
        <v>0</v>
      </c>
    </row>
    <row r="3585" spans="1:10" x14ac:dyDescent="0.35">
      <c r="A3585">
        <v>1</v>
      </c>
      <c r="B3585">
        <v>1669461851</v>
      </c>
      <c r="C3585" t="s">
        <v>351</v>
      </c>
      <c r="D3585">
        <v>2019</v>
      </c>
      <c r="E3585">
        <v>2</v>
      </c>
      <c r="F3585">
        <v>2</v>
      </c>
      <c r="G3585">
        <v>2</v>
      </c>
      <c r="I3585" s="15" t="str">
        <f>INDEX(T_NPI_REF[Classification],MATCH(T_PROF[[#This Row],[npi_prof_class_Cd]],T_NPI_REF[Code],0))</f>
        <v>Obstetrics &amp; Gynecology</v>
      </c>
      <c r="J3585" s="15">
        <f>INDEX(T_NPI_REF[Specialization],MATCH(T_PROF[[#This Row],[npi_prof_class_Cd]],T_NPI_REF[Code],0))</f>
        <v>0</v>
      </c>
    </row>
    <row r="3586" spans="1:10" x14ac:dyDescent="0.35">
      <c r="A3586">
        <v>1</v>
      </c>
      <c r="B3586">
        <v>1467454967</v>
      </c>
      <c r="C3586" t="s">
        <v>401</v>
      </c>
      <c r="D3586">
        <v>2020</v>
      </c>
      <c r="E3586">
        <v>7</v>
      </c>
      <c r="F3586">
        <v>7</v>
      </c>
      <c r="G3586">
        <v>4</v>
      </c>
      <c r="I3586" s="15" t="str">
        <f>INDEX(T_NPI_REF[Classification],MATCH(T_PROF[[#This Row],[npi_prof_class_Cd]],T_NPI_REF[Code],0))</f>
        <v>Pediatrics</v>
      </c>
      <c r="J3586" s="15">
        <f>INDEX(T_NPI_REF[Specialization],MATCH(T_PROF[[#This Row],[npi_prof_class_Cd]],T_NPI_REF[Code],0))</f>
        <v>0</v>
      </c>
    </row>
    <row r="3587" spans="1:10" x14ac:dyDescent="0.35">
      <c r="A3587">
        <v>0</v>
      </c>
      <c r="B3587">
        <v>1477703130</v>
      </c>
      <c r="C3587" t="s">
        <v>351</v>
      </c>
      <c r="D3587">
        <v>2019</v>
      </c>
      <c r="E3587">
        <v>2</v>
      </c>
      <c r="F3587">
        <v>2</v>
      </c>
      <c r="G3587">
        <v>2</v>
      </c>
      <c r="I3587" s="15" t="str">
        <f>INDEX(T_NPI_REF[Classification],MATCH(T_PROF[[#This Row],[npi_prof_class_Cd]],T_NPI_REF[Code],0))</f>
        <v>Obstetrics &amp; Gynecology</v>
      </c>
      <c r="J3587" s="15">
        <f>INDEX(T_NPI_REF[Specialization],MATCH(T_PROF[[#This Row],[npi_prof_class_Cd]],T_NPI_REF[Code],0))</f>
        <v>0</v>
      </c>
    </row>
    <row r="3588" spans="1:10" x14ac:dyDescent="0.35">
      <c r="A3588">
        <v>0</v>
      </c>
      <c r="B3588">
        <v>1669866091</v>
      </c>
      <c r="C3588" t="s">
        <v>367</v>
      </c>
      <c r="D3588">
        <v>2020</v>
      </c>
      <c r="E3588">
        <v>2</v>
      </c>
      <c r="F3588">
        <v>2</v>
      </c>
      <c r="G3588">
        <v>2</v>
      </c>
      <c r="I3588" s="15" t="str">
        <f>INDEX(T_NPI_REF[Classification],MATCH(T_PROF[[#This Row],[npi_prof_class_Cd]],T_NPI_REF[Code],0))</f>
        <v>Midwife</v>
      </c>
      <c r="J3588" s="15">
        <f>INDEX(T_NPI_REF[Specialization],MATCH(T_PROF[[#This Row],[npi_prof_class_Cd]],T_NPI_REF[Code],0))</f>
        <v>0</v>
      </c>
    </row>
    <row r="3589" spans="1:10" x14ac:dyDescent="0.35">
      <c r="A3589">
        <v>1</v>
      </c>
      <c r="B3589">
        <v>1083668115</v>
      </c>
      <c r="C3589" t="s">
        <v>351</v>
      </c>
      <c r="D3589">
        <v>2020</v>
      </c>
      <c r="E3589">
        <v>18</v>
      </c>
      <c r="F3589">
        <v>18</v>
      </c>
      <c r="G3589">
        <v>18</v>
      </c>
      <c r="I3589" s="15" t="str">
        <f>INDEX(T_NPI_REF[Classification],MATCH(T_PROF[[#This Row],[npi_prof_class_Cd]],T_NPI_REF[Code],0))</f>
        <v>Obstetrics &amp; Gynecology</v>
      </c>
      <c r="J3589" s="15">
        <f>INDEX(T_NPI_REF[Specialization],MATCH(T_PROF[[#This Row],[npi_prof_class_Cd]],T_NPI_REF[Code],0))</f>
        <v>0</v>
      </c>
    </row>
    <row r="3590" spans="1:10" x14ac:dyDescent="0.35">
      <c r="A3590">
        <v>0</v>
      </c>
      <c r="B3590">
        <v>1699720516</v>
      </c>
      <c r="C3590" t="s">
        <v>351</v>
      </c>
      <c r="D3590">
        <v>2020</v>
      </c>
      <c r="E3590">
        <v>2</v>
      </c>
      <c r="F3590">
        <v>2</v>
      </c>
      <c r="G3590">
        <v>2</v>
      </c>
      <c r="I3590" s="15" t="str">
        <f>INDEX(T_NPI_REF[Classification],MATCH(T_PROF[[#This Row],[npi_prof_class_Cd]],T_NPI_REF[Code],0))</f>
        <v>Obstetrics &amp; Gynecology</v>
      </c>
      <c r="J3590" s="15">
        <f>INDEX(T_NPI_REF[Specialization],MATCH(T_PROF[[#This Row],[npi_prof_class_Cd]],T_NPI_REF[Code],0))</f>
        <v>0</v>
      </c>
    </row>
    <row r="3591" spans="1:10" x14ac:dyDescent="0.35">
      <c r="A3591">
        <v>1</v>
      </c>
      <c r="B3591">
        <v>1568090660</v>
      </c>
      <c r="C3591" t="s">
        <v>351</v>
      </c>
      <c r="D3591">
        <v>2021</v>
      </c>
      <c r="E3591">
        <v>56</v>
      </c>
      <c r="F3591">
        <v>56</v>
      </c>
      <c r="G3591">
        <v>56</v>
      </c>
      <c r="I3591" s="15" t="str">
        <f>INDEX(T_NPI_REF[Classification],MATCH(T_PROF[[#This Row],[npi_prof_class_Cd]],T_NPI_REF[Code],0))</f>
        <v>Obstetrics &amp; Gynecology</v>
      </c>
      <c r="J3591" s="15">
        <f>INDEX(T_NPI_REF[Specialization],MATCH(T_PROF[[#This Row],[npi_prof_class_Cd]],T_NPI_REF[Code],0))</f>
        <v>0</v>
      </c>
    </row>
    <row r="3592" spans="1:10" x14ac:dyDescent="0.35">
      <c r="A3592">
        <v>1</v>
      </c>
      <c r="B3592">
        <v>1326446485</v>
      </c>
      <c r="C3592" t="s">
        <v>362</v>
      </c>
      <c r="D3592">
        <v>2019</v>
      </c>
      <c r="E3592">
        <v>17</v>
      </c>
      <c r="F3592">
        <v>17</v>
      </c>
      <c r="G3592">
        <v>17</v>
      </c>
      <c r="I3592" s="15" t="str">
        <f>INDEX(T_NPI_REF[Classification],MATCH(T_PROF[[#This Row],[npi_prof_class_Cd]],T_NPI_REF[Code],0))</f>
        <v>General Practice</v>
      </c>
      <c r="J3592" s="15">
        <f>INDEX(T_NPI_REF[Specialization],MATCH(T_PROF[[#This Row],[npi_prof_class_Cd]],T_NPI_REF[Code],0))</f>
        <v>0</v>
      </c>
    </row>
    <row r="3593" spans="1:10" x14ac:dyDescent="0.35">
      <c r="A3593">
        <v>0</v>
      </c>
      <c r="B3593">
        <v>1508038225</v>
      </c>
      <c r="C3593" t="s">
        <v>372</v>
      </c>
      <c r="D3593">
        <v>2021</v>
      </c>
      <c r="E3593">
        <v>2</v>
      </c>
      <c r="F3593">
        <v>2</v>
      </c>
      <c r="G3593">
        <v>2</v>
      </c>
      <c r="I3593" s="15" t="str">
        <f>INDEX(T_NPI_REF[Classification],MATCH(T_PROF[[#This Row],[npi_prof_class_Cd]],T_NPI_REF[Code],0))</f>
        <v>Student in an Organized Health Care Education/Training Program</v>
      </c>
      <c r="J3593" s="15">
        <f>INDEX(T_NPI_REF[Specialization],MATCH(T_PROF[[#This Row],[npi_prof_class_Cd]],T_NPI_REF[Code],0))</f>
        <v>0</v>
      </c>
    </row>
    <row r="3594" spans="1:10" x14ac:dyDescent="0.35">
      <c r="A3594">
        <v>1</v>
      </c>
      <c r="B3594">
        <v>1174518690</v>
      </c>
      <c r="C3594" t="s">
        <v>351</v>
      </c>
      <c r="D3594">
        <v>2018</v>
      </c>
      <c r="E3594">
        <v>1</v>
      </c>
      <c r="F3594">
        <v>1</v>
      </c>
      <c r="G3594">
        <v>1</v>
      </c>
      <c r="I3594" s="15" t="str">
        <f>INDEX(T_NPI_REF[Classification],MATCH(T_PROF[[#This Row],[npi_prof_class_Cd]],T_NPI_REF[Code],0))</f>
        <v>Obstetrics &amp; Gynecology</v>
      </c>
      <c r="J3594" s="15">
        <f>INDEX(T_NPI_REF[Specialization],MATCH(T_PROF[[#This Row],[npi_prof_class_Cd]],T_NPI_REF[Code],0))</f>
        <v>0</v>
      </c>
    </row>
    <row r="3595" spans="1:10" x14ac:dyDescent="0.35">
      <c r="A3595">
        <v>1</v>
      </c>
      <c r="B3595">
        <v>1972548790</v>
      </c>
      <c r="C3595" t="s">
        <v>351</v>
      </c>
      <c r="D3595">
        <v>2021</v>
      </c>
      <c r="E3595">
        <v>2</v>
      </c>
      <c r="F3595">
        <v>2</v>
      </c>
      <c r="G3595">
        <v>2</v>
      </c>
      <c r="I3595" s="15" t="str">
        <f>INDEX(T_NPI_REF[Classification],MATCH(T_PROF[[#This Row],[npi_prof_class_Cd]],T_NPI_REF[Code],0))</f>
        <v>Obstetrics &amp; Gynecology</v>
      </c>
      <c r="J3595" s="15">
        <f>INDEX(T_NPI_REF[Specialization],MATCH(T_PROF[[#This Row],[npi_prof_class_Cd]],T_NPI_REF[Code],0))</f>
        <v>0</v>
      </c>
    </row>
    <row r="3596" spans="1:10" x14ac:dyDescent="0.35">
      <c r="A3596">
        <v>1</v>
      </c>
      <c r="B3596">
        <v>1669747085</v>
      </c>
      <c r="C3596" t="s">
        <v>361</v>
      </c>
      <c r="D3596">
        <v>2020</v>
      </c>
      <c r="E3596">
        <v>65</v>
      </c>
      <c r="F3596">
        <v>65</v>
      </c>
      <c r="G3596">
        <v>65</v>
      </c>
      <c r="I3596" s="15" t="str">
        <f>INDEX(T_NPI_REF[Classification],MATCH(T_PROF[[#This Row],[npi_prof_class_Cd]],T_NPI_REF[Code],0))</f>
        <v>Family Medicine</v>
      </c>
      <c r="J3596" s="15">
        <f>INDEX(T_NPI_REF[Specialization],MATCH(T_PROF[[#This Row],[npi_prof_class_Cd]],T_NPI_REF[Code],0))</f>
        <v>0</v>
      </c>
    </row>
    <row r="3597" spans="1:10" x14ac:dyDescent="0.35">
      <c r="A3597">
        <v>0</v>
      </c>
      <c r="B3597">
        <v>1568570562</v>
      </c>
      <c r="C3597" t="s">
        <v>351</v>
      </c>
      <c r="D3597">
        <v>2019</v>
      </c>
      <c r="E3597">
        <v>3</v>
      </c>
      <c r="F3597">
        <v>3</v>
      </c>
      <c r="G3597">
        <v>3</v>
      </c>
      <c r="I3597" s="15" t="str">
        <f>INDEX(T_NPI_REF[Classification],MATCH(T_PROF[[#This Row],[npi_prof_class_Cd]],T_NPI_REF[Code],0))</f>
        <v>Obstetrics &amp; Gynecology</v>
      </c>
      <c r="J3597" s="15">
        <f>INDEX(T_NPI_REF[Specialization],MATCH(T_PROF[[#This Row],[npi_prof_class_Cd]],T_NPI_REF[Code],0))</f>
        <v>0</v>
      </c>
    </row>
    <row r="3598" spans="1:10" x14ac:dyDescent="0.35">
      <c r="A3598">
        <v>0</v>
      </c>
      <c r="B3598">
        <v>1962582437</v>
      </c>
      <c r="C3598" t="s">
        <v>351</v>
      </c>
      <c r="D3598">
        <v>2021</v>
      </c>
      <c r="E3598">
        <v>1</v>
      </c>
      <c r="F3598">
        <v>1</v>
      </c>
      <c r="G3598">
        <v>1</v>
      </c>
      <c r="I3598" s="15" t="str">
        <f>INDEX(T_NPI_REF[Classification],MATCH(T_PROF[[#This Row],[npi_prof_class_Cd]],T_NPI_REF[Code],0))</f>
        <v>Obstetrics &amp; Gynecology</v>
      </c>
      <c r="J3598" s="15">
        <f>INDEX(T_NPI_REF[Specialization],MATCH(T_PROF[[#This Row],[npi_prof_class_Cd]],T_NPI_REF[Code],0))</f>
        <v>0</v>
      </c>
    </row>
    <row r="3599" spans="1:10" x14ac:dyDescent="0.35">
      <c r="A3599">
        <v>1</v>
      </c>
      <c r="B3599">
        <v>1699873265</v>
      </c>
      <c r="C3599" t="s">
        <v>352</v>
      </c>
      <c r="D3599">
        <v>2019</v>
      </c>
      <c r="E3599">
        <v>3</v>
      </c>
      <c r="F3599">
        <v>3</v>
      </c>
      <c r="G3599">
        <v>3</v>
      </c>
      <c r="I3599" s="15" t="str">
        <f>INDEX(T_NPI_REF[Classification],MATCH(T_PROF[[#This Row],[npi_prof_class_Cd]],T_NPI_REF[Code],0))</f>
        <v>Specialist</v>
      </c>
      <c r="J3599" s="15">
        <f>INDEX(T_NPI_REF[Specialization],MATCH(T_PROF[[#This Row],[npi_prof_class_Cd]],T_NPI_REF[Code],0))</f>
        <v>0</v>
      </c>
    </row>
    <row r="3600" spans="1:10" x14ac:dyDescent="0.35">
      <c r="A3600">
        <v>1</v>
      </c>
      <c r="B3600">
        <v>1891138863</v>
      </c>
      <c r="C3600" t="s">
        <v>351</v>
      </c>
      <c r="D3600">
        <v>2019</v>
      </c>
      <c r="E3600">
        <v>1</v>
      </c>
      <c r="F3600">
        <v>1</v>
      </c>
      <c r="G3600">
        <v>1</v>
      </c>
      <c r="I3600" s="15" t="str">
        <f>INDEX(T_NPI_REF[Classification],MATCH(T_PROF[[#This Row],[npi_prof_class_Cd]],T_NPI_REF[Code],0))</f>
        <v>Obstetrics &amp; Gynecology</v>
      </c>
      <c r="J3600" s="15">
        <f>INDEX(T_NPI_REF[Specialization],MATCH(T_PROF[[#This Row],[npi_prof_class_Cd]],T_NPI_REF[Code],0))</f>
        <v>0</v>
      </c>
    </row>
    <row r="3601" spans="1:10" x14ac:dyDescent="0.35">
      <c r="A3601">
        <v>0</v>
      </c>
      <c r="B3601">
        <v>1447457445</v>
      </c>
      <c r="C3601" t="s">
        <v>357</v>
      </c>
      <c r="D3601">
        <v>2018</v>
      </c>
      <c r="E3601">
        <v>1</v>
      </c>
      <c r="F3601">
        <v>1</v>
      </c>
      <c r="G3601">
        <v>1</v>
      </c>
      <c r="I3601" s="15" t="str">
        <f>INDEX(T_NPI_REF[Classification],MATCH(T_PROF[[#This Row],[npi_prof_class_Cd]],T_NPI_REF[Code],0))</f>
        <v>Advanced Practice Midwife</v>
      </c>
      <c r="J3601" s="15">
        <f>INDEX(T_NPI_REF[Specialization],MATCH(T_PROF[[#This Row],[npi_prof_class_Cd]],T_NPI_REF[Code],0))</f>
        <v>0</v>
      </c>
    </row>
    <row r="3602" spans="1:10" x14ac:dyDescent="0.35">
      <c r="A3602">
        <v>0</v>
      </c>
      <c r="B3602">
        <v>1497918890</v>
      </c>
      <c r="C3602" t="s">
        <v>351</v>
      </c>
      <c r="D3602">
        <v>2018</v>
      </c>
      <c r="E3602">
        <v>2</v>
      </c>
      <c r="F3602">
        <v>2</v>
      </c>
      <c r="G3602">
        <v>2</v>
      </c>
      <c r="I3602" s="15" t="str">
        <f>INDEX(T_NPI_REF[Classification],MATCH(T_PROF[[#This Row],[npi_prof_class_Cd]],T_NPI_REF[Code],0))</f>
        <v>Obstetrics &amp; Gynecology</v>
      </c>
      <c r="J3602" s="15">
        <f>INDEX(T_NPI_REF[Specialization],MATCH(T_PROF[[#This Row],[npi_prof_class_Cd]],T_NPI_REF[Code],0))</f>
        <v>0</v>
      </c>
    </row>
    <row r="3603" spans="1:10" x14ac:dyDescent="0.35">
      <c r="A3603">
        <v>1</v>
      </c>
      <c r="B3603">
        <v>1184670465</v>
      </c>
      <c r="C3603" t="s">
        <v>366</v>
      </c>
      <c r="D3603">
        <v>2018</v>
      </c>
      <c r="E3603">
        <v>233</v>
      </c>
      <c r="F3603">
        <v>233</v>
      </c>
      <c r="G3603">
        <v>231</v>
      </c>
      <c r="I3603" s="15" t="str">
        <f>INDEX(T_NPI_REF[Classification],MATCH(T_PROF[[#This Row],[npi_prof_class_Cd]],T_NPI_REF[Code],0))</f>
        <v>Internal Medicine</v>
      </c>
      <c r="J3603" s="15">
        <f>INDEX(T_NPI_REF[Specialization],MATCH(T_PROF[[#This Row],[npi_prof_class_Cd]],T_NPI_REF[Code],0))</f>
        <v>0</v>
      </c>
    </row>
    <row r="3604" spans="1:10" x14ac:dyDescent="0.35">
      <c r="A3604">
        <v>1</v>
      </c>
      <c r="B3604">
        <v>1366446155</v>
      </c>
      <c r="C3604" t="s">
        <v>351</v>
      </c>
      <c r="D3604">
        <v>2020</v>
      </c>
      <c r="E3604">
        <v>2</v>
      </c>
      <c r="F3604">
        <v>2</v>
      </c>
      <c r="G3604">
        <v>2</v>
      </c>
      <c r="I3604" s="15" t="str">
        <f>INDEX(T_NPI_REF[Classification],MATCH(T_PROF[[#This Row],[npi_prof_class_Cd]],T_NPI_REF[Code],0))</f>
        <v>Obstetrics &amp; Gynecology</v>
      </c>
      <c r="J3604" s="15">
        <f>INDEX(T_NPI_REF[Specialization],MATCH(T_PROF[[#This Row],[npi_prof_class_Cd]],T_NPI_REF[Code],0))</f>
        <v>0</v>
      </c>
    </row>
    <row r="3605" spans="1:10" x14ac:dyDescent="0.35">
      <c r="A3605">
        <v>1</v>
      </c>
      <c r="B3605">
        <v>1710009295</v>
      </c>
      <c r="C3605" t="s">
        <v>352</v>
      </c>
      <c r="D3605">
        <v>2019</v>
      </c>
      <c r="E3605">
        <v>7</v>
      </c>
      <c r="F3605">
        <v>7</v>
      </c>
      <c r="G3605">
        <v>7</v>
      </c>
      <c r="I3605" s="15" t="str">
        <f>INDEX(T_NPI_REF[Classification],MATCH(T_PROF[[#This Row],[npi_prof_class_Cd]],T_NPI_REF[Code],0))</f>
        <v>Specialist</v>
      </c>
      <c r="J3605" s="15">
        <f>INDEX(T_NPI_REF[Specialization],MATCH(T_PROF[[#This Row],[npi_prof_class_Cd]],T_NPI_REF[Code],0))</f>
        <v>0</v>
      </c>
    </row>
    <row r="3606" spans="1:10" x14ac:dyDescent="0.35">
      <c r="A3606">
        <v>0</v>
      </c>
      <c r="B3606">
        <v>1295746584</v>
      </c>
      <c r="C3606" t="s">
        <v>374</v>
      </c>
      <c r="D3606">
        <v>2020</v>
      </c>
      <c r="E3606">
        <v>1</v>
      </c>
      <c r="F3606">
        <v>1</v>
      </c>
      <c r="G3606">
        <v>1</v>
      </c>
      <c r="I3606" s="15" t="str">
        <f>INDEX(T_NPI_REF[Classification],MATCH(T_PROF[[#This Row],[npi_prof_class_Cd]],T_NPI_REF[Code],0))</f>
        <v>Legal Medicine</v>
      </c>
      <c r="J3606" s="15">
        <f>INDEX(T_NPI_REF[Specialization],MATCH(T_PROF[[#This Row],[npi_prof_class_Cd]],T_NPI_REF[Code],0))</f>
        <v>0</v>
      </c>
    </row>
    <row r="3607" spans="1:10" x14ac:dyDescent="0.35">
      <c r="A3607">
        <v>0</v>
      </c>
      <c r="B3607">
        <v>1063652972</v>
      </c>
      <c r="C3607" t="s">
        <v>358</v>
      </c>
      <c r="D3607">
        <v>2019</v>
      </c>
      <c r="E3607">
        <v>1</v>
      </c>
      <c r="F3607">
        <v>1</v>
      </c>
      <c r="G3607">
        <v>1</v>
      </c>
      <c r="I3607" s="15" t="str">
        <f>INDEX(T_NPI_REF[Classification],MATCH(T_PROF[[#This Row],[npi_prof_class_Cd]],T_NPI_REF[Code],0))</f>
        <v>Obstetrics &amp; Gynecology</v>
      </c>
      <c r="J3607" s="15" t="str">
        <f>INDEX(T_NPI_REF[Specialization],MATCH(T_PROF[[#This Row],[npi_prof_class_Cd]],T_NPI_REF[Code],0))</f>
        <v>Gynecology</v>
      </c>
    </row>
    <row r="3608" spans="1:10" x14ac:dyDescent="0.35">
      <c r="A3608">
        <v>1</v>
      </c>
      <c r="B3608">
        <v>1578715355</v>
      </c>
      <c r="C3608" t="s">
        <v>351</v>
      </c>
      <c r="D3608">
        <v>2021</v>
      </c>
      <c r="E3608">
        <v>1</v>
      </c>
      <c r="F3608">
        <v>1</v>
      </c>
      <c r="G3608">
        <v>1</v>
      </c>
      <c r="I3608" s="15" t="str">
        <f>INDEX(T_NPI_REF[Classification],MATCH(T_PROF[[#This Row],[npi_prof_class_Cd]],T_NPI_REF[Code],0))</f>
        <v>Obstetrics &amp; Gynecology</v>
      </c>
      <c r="J3608" s="15">
        <f>INDEX(T_NPI_REF[Specialization],MATCH(T_PROF[[#This Row],[npi_prof_class_Cd]],T_NPI_REF[Code],0))</f>
        <v>0</v>
      </c>
    </row>
    <row r="3609" spans="1:10" x14ac:dyDescent="0.35">
      <c r="A3609">
        <v>1</v>
      </c>
      <c r="B3609">
        <v>1285826438</v>
      </c>
      <c r="C3609" t="s">
        <v>366</v>
      </c>
      <c r="D3609">
        <v>2019</v>
      </c>
      <c r="E3609">
        <v>466</v>
      </c>
      <c r="F3609">
        <v>466</v>
      </c>
      <c r="G3609">
        <v>464</v>
      </c>
      <c r="I3609" s="15" t="str">
        <f>INDEX(T_NPI_REF[Classification],MATCH(T_PROF[[#This Row],[npi_prof_class_Cd]],T_NPI_REF[Code],0))</f>
        <v>Internal Medicine</v>
      </c>
      <c r="J3609" s="15">
        <f>INDEX(T_NPI_REF[Specialization],MATCH(T_PROF[[#This Row],[npi_prof_class_Cd]],T_NPI_REF[Code],0))</f>
        <v>0</v>
      </c>
    </row>
    <row r="3610" spans="1:10" x14ac:dyDescent="0.35">
      <c r="A3610">
        <v>0</v>
      </c>
      <c r="B3610">
        <v>1477559086</v>
      </c>
      <c r="C3610" t="s">
        <v>352</v>
      </c>
      <c r="D3610">
        <v>2018</v>
      </c>
      <c r="E3610">
        <v>6</v>
      </c>
      <c r="F3610">
        <v>6</v>
      </c>
      <c r="G3610">
        <v>6</v>
      </c>
      <c r="I3610" s="15" t="str">
        <f>INDEX(T_NPI_REF[Classification],MATCH(T_PROF[[#This Row],[npi_prof_class_Cd]],T_NPI_REF[Code],0))</f>
        <v>Specialist</v>
      </c>
      <c r="J3610" s="15">
        <f>INDEX(T_NPI_REF[Specialization],MATCH(T_PROF[[#This Row],[npi_prof_class_Cd]],T_NPI_REF[Code],0))</f>
        <v>0</v>
      </c>
    </row>
    <row r="3611" spans="1:10" x14ac:dyDescent="0.35">
      <c r="A3611">
        <v>0</v>
      </c>
      <c r="B3611">
        <v>1902003205</v>
      </c>
      <c r="C3611" t="s">
        <v>351</v>
      </c>
      <c r="D3611">
        <v>2019</v>
      </c>
      <c r="E3611">
        <v>2</v>
      </c>
      <c r="F3611">
        <v>2</v>
      </c>
      <c r="G3611">
        <v>2</v>
      </c>
      <c r="I3611" s="15" t="str">
        <f>INDEX(T_NPI_REF[Classification],MATCH(T_PROF[[#This Row],[npi_prof_class_Cd]],T_NPI_REF[Code],0))</f>
        <v>Obstetrics &amp; Gynecology</v>
      </c>
      <c r="J3611" s="15">
        <f>INDEX(T_NPI_REF[Specialization],MATCH(T_PROF[[#This Row],[npi_prof_class_Cd]],T_NPI_REF[Code],0))</f>
        <v>0</v>
      </c>
    </row>
    <row r="3612" spans="1:10" x14ac:dyDescent="0.35">
      <c r="A3612">
        <v>1</v>
      </c>
      <c r="B3612">
        <v>1750626834</v>
      </c>
      <c r="C3612" t="s">
        <v>355</v>
      </c>
      <c r="D3612">
        <v>2019</v>
      </c>
      <c r="E3612">
        <v>36</v>
      </c>
      <c r="F3612">
        <v>36</v>
      </c>
      <c r="G3612">
        <v>36</v>
      </c>
      <c r="I3612" s="15" t="str">
        <f>INDEX(T_NPI_REF[Classification],MATCH(T_PROF[[#This Row],[npi_prof_class_Cd]],T_NPI_REF[Code],0))</f>
        <v>Clinic/Center</v>
      </c>
      <c r="J3612" s="15" t="str">
        <f>INDEX(T_NPI_REF[Specialization],MATCH(T_PROF[[#This Row],[npi_prof_class_Cd]],T_NPI_REF[Code],0))</f>
        <v>Multi-Specialty</v>
      </c>
    </row>
    <row r="3613" spans="1:10" x14ac:dyDescent="0.35">
      <c r="A3613">
        <v>1</v>
      </c>
      <c r="B3613">
        <v>1134413891</v>
      </c>
      <c r="C3613" t="s">
        <v>351</v>
      </c>
      <c r="D3613">
        <v>2018</v>
      </c>
      <c r="E3613">
        <v>9</v>
      </c>
      <c r="F3613">
        <v>9</v>
      </c>
      <c r="G3613">
        <v>7</v>
      </c>
      <c r="I3613" s="15" t="str">
        <f>INDEX(T_NPI_REF[Classification],MATCH(T_PROF[[#This Row],[npi_prof_class_Cd]],T_NPI_REF[Code],0))</f>
        <v>Obstetrics &amp; Gynecology</v>
      </c>
      <c r="J3613" s="15">
        <f>INDEX(T_NPI_REF[Specialization],MATCH(T_PROF[[#This Row],[npi_prof_class_Cd]],T_NPI_REF[Code],0))</f>
        <v>0</v>
      </c>
    </row>
    <row r="3614" spans="1:10" x14ac:dyDescent="0.35">
      <c r="A3614">
        <v>1</v>
      </c>
      <c r="B3614">
        <v>1669422697</v>
      </c>
      <c r="C3614" t="s">
        <v>351</v>
      </c>
      <c r="D3614">
        <v>2018</v>
      </c>
      <c r="E3614">
        <v>40</v>
      </c>
      <c r="F3614">
        <v>40</v>
      </c>
      <c r="G3614">
        <v>40</v>
      </c>
      <c r="I3614" s="15" t="str">
        <f>INDEX(T_NPI_REF[Classification],MATCH(T_PROF[[#This Row],[npi_prof_class_Cd]],T_NPI_REF[Code],0))</f>
        <v>Obstetrics &amp; Gynecology</v>
      </c>
      <c r="J3614" s="15">
        <f>INDEX(T_NPI_REF[Specialization],MATCH(T_PROF[[#This Row],[npi_prof_class_Cd]],T_NPI_REF[Code],0))</f>
        <v>0</v>
      </c>
    </row>
    <row r="3615" spans="1:10" x14ac:dyDescent="0.35">
      <c r="A3615">
        <v>1</v>
      </c>
      <c r="B3615">
        <v>1659787653</v>
      </c>
      <c r="C3615" t="s">
        <v>371</v>
      </c>
      <c r="D3615">
        <v>2019</v>
      </c>
      <c r="E3615">
        <v>5</v>
      </c>
      <c r="F3615">
        <v>5</v>
      </c>
      <c r="G3615">
        <v>5</v>
      </c>
      <c r="I3615" s="15" t="str">
        <f>INDEX(T_NPI_REF[Classification],MATCH(T_PROF[[#This Row],[npi_prof_class_Cd]],T_NPI_REF[Code],0))</f>
        <v>Hospitalist</v>
      </c>
      <c r="J3615" s="15">
        <f>INDEX(T_NPI_REF[Specialization],MATCH(T_PROF[[#This Row],[npi_prof_class_Cd]],T_NPI_REF[Code],0))</f>
        <v>0</v>
      </c>
    </row>
    <row r="3616" spans="1:10" x14ac:dyDescent="0.35">
      <c r="A3616">
        <v>0</v>
      </c>
      <c r="B3616">
        <v>1568431369</v>
      </c>
      <c r="C3616" t="s">
        <v>351</v>
      </c>
      <c r="D3616">
        <v>2018</v>
      </c>
      <c r="E3616">
        <v>7</v>
      </c>
      <c r="F3616">
        <v>7</v>
      </c>
      <c r="G3616">
        <v>7</v>
      </c>
      <c r="I3616" s="15" t="str">
        <f>INDEX(T_NPI_REF[Classification],MATCH(T_PROF[[#This Row],[npi_prof_class_Cd]],T_NPI_REF[Code],0))</f>
        <v>Obstetrics &amp; Gynecology</v>
      </c>
      <c r="J3616" s="15">
        <f>INDEX(T_NPI_REF[Specialization],MATCH(T_PROF[[#This Row],[npi_prof_class_Cd]],T_NPI_REF[Code],0))</f>
        <v>0</v>
      </c>
    </row>
    <row r="3617" spans="1:10" x14ac:dyDescent="0.35">
      <c r="A3617">
        <v>1</v>
      </c>
      <c r="B3617">
        <v>1497089098</v>
      </c>
      <c r="C3617" t="s">
        <v>354</v>
      </c>
      <c r="D3617">
        <v>2021</v>
      </c>
      <c r="E3617">
        <v>2</v>
      </c>
      <c r="F3617">
        <v>2</v>
      </c>
      <c r="G3617">
        <v>2</v>
      </c>
      <c r="I3617" s="15" t="str">
        <f>INDEX(T_NPI_REF[Classification],MATCH(T_PROF[[#This Row],[npi_prof_class_Cd]],T_NPI_REF[Code],0))</f>
        <v>Obstetrics &amp; Gynecology</v>
      </c>
      <c r="J3617" s="15" t="str">
        <f>INDEX(T_NPI_REF[Specialization],MATCH(T_PROF[[#This Row],[npi_prof_class_Cd]],T_NPI_REF[Code],0))</f>
        <v>Obstetrics</v>
      </c>
    </row>
    <row r="3618" spans="1:10" x14ac:dyDescent="0.35">
      <c r="A3618">
        <v>1</v>
      </c>
      <c r="B3618">
        <v>1952789273</v>
      </c>
      <c r="C3618" t="s">
        <v>351</v>
      </c>
      <c r="D3618">
        <v>2021</v>
      </c>
      <c r="E3618">
        <v>5</v>
      </c>
      <c r="F3618">
        <v>5</v>
      </c>
      <c r="G3618">
        <v>5</v>
      </c>
      <c r="I3618" s="15" t="str">
        <f>INDEX(T_NPI_REF[Classification],MATCH(T_PROF[[#This Row],[npi_prof_class_Cd]],T_NPI_REF[Code],0))</f>
        <v>Obstetrics &amp; Gynecology</v>
      </c>
      <c r="J3618" s="15">
        <f>INDEX(T_NPI_REF[Specialization],MATCH(T_PROF[[#This Row],[npi_prof_class_Cd]],T_NPI_REF[Code],0))</f>
        <v>0</v>
      </c>
    </row>
    <row r="3619" spans="1:10" x14ac:dyDescent="0.35">
      <c r="A3619">
        <v>1</v>
      </c>
      <c r="B3619">
        <v>1013928159</v>
      </c>
      <c r="C3619" t="s">
        <v>383</v>
      </c>
      <c r="D3619">
        <v>2019</v>
      </c>
      <c r="E3619">
        <v>106</v>
      </c>
      <c r="F3619">
        <v>106</v>
      </c>
      <c r="G3619">
        <v>106</v>
      </c>
      <c r="I3619" s="15" t="str">
        <f>INDEX(T_NPI_REF[Classification],MATCH(T_PROF[[#This Row],[npi_prof_class_Cd]],T_NPI_REF[Code],0))</f>
        <v>Clinic/Center</v>
      </c>
      <c r="J3619" s="15" t="str">
        <f>INDEX(T_NPI_REF[Specialization],MATCH(T_PROF[[#This Row],[npi_prof_class_Cd]],T_NPI_REF[Code],0))</f>
        <v>Primary Care</v>
      </c>
    </row>
    <row r="3620" spans="1:10" x14ac:dyDescent="0.35">
      <c r="A3620">
        <v>1</v>
      </c>
      <c r="B3620">
        <v>1104938455</v>
      </c>
      <c r="C3620" t="s">
        <v>351</v>
      </c>
      <c r="D3620">
        <v>2020</v>
      </c>
      <c r="E3620">
        <v>1</v>
      </c>
      <c r="F3620">
        <v>1</v>
      </c>
      <c r="G3620">
        <v>1</v>
      </c>
      <c r="I3620" s="15" t="str">
        <f>INDEX(T_NPI_REF[Classification],MATCH(T_PROF[[#This Row],[npi_prof_class_Cd]],T_NPI_REF[Code],0))</f>
        <v>Obstetrics &amp; Gynecology</v>
      </c>
      <c r="J3620" s="15">
        <f>INDEX(T_NPI_REF[Specialization],MATCH(T_PROF[[#This Row],[npi_prof_class_Cd]],T_NPI_REF[Code],0))</f>
        <v>0</v>
      </c>
    </row>
    <row r="3621" spans="1:10" x14ac:dyDescent="0.35">
      <c r="A3621">
        <v>1</v>
      </c>
      <c r="B3621">
        <v>1285641514</v>
      </c>
      <c r="C3621" t="s">
        <v>353</v>
      </c>
      <c r="D3621">
        <v>2020</v>
      </c>
      <c r="E3621">
        <v>1</v>
      </c>
      <c r="F3621">
        <v>1</v>
      </c>
      <c r="G3621">
        <v>1</v>
      </c>
      <c r="I3621" s="15" t="str">
        <f>INDEX(T_NPI_REF[Classification],MATCH(T_PROF[[#This Row],[npi_prof_class_Cd]],T_NPI_REF[Code],0))</f>
        <v>General Acute Care Hospital</v>
      </c>
      <c r="J3621" s="15">
        <f>INDEX(T_NPI_REF[Specialization],MATCH(T_PROF[[#This Row],[npi_prof_class_Cd]],T_NPI_REF[Code],0))</f>
        <v>0</v>
      </c>
    </row>
    <row r="3622" spans="1:10" x14ac:dyDescent="0.35">
      <c r="A3622">
        <v>1</v>
      </c>
      <c r="B3622">
        <v>1821337544</v>
      </c>
      <c r="C3622" t="s">
        <v>351</v>
      </c>
      <c r="D3622">
        <v>2018</v>
      </c>
      <c r="E3622">
        <v>15</v>
      </c>
      <c r="F3622">
        <v>15</v>
      </c>
      <c r="G3622">
        <v>14</v>
      </c>
      <c r="I3622" s="15" t="str">
        <f>INDEX(T_NPI_REF[Classification],MATCH(T_PROF[[#This Row],[npi_prof_class_Cd]],T_NPI_REF[Code],0))</f>
        <v>Obstetrics &amp; Gynecology</v>
      </c>
      <c r="J3622" s="15">
        <f>INDEX(T_NPI_REF[Specialization],MATCH(T_PROF[[#This Row],[npi_prof_class_Cd]],T_NPI_REF[Code],0))</f>
        <v>0</v>
      </c>
    </row>
    <row r="3623" spans="1:10" x14ac:dyDescent="0.35">
      <c r="A3623">
        <v>1</v>
      </c>
      <c r="B3623">
        <v>1184764524</v>
      </c>
      <c r="C3623" t="s">
        <v>351</v>
      </c>
      <c r="D3623">
        <v>2019</v>
      </c>
      <c r="E3623">
        <v>29</v>
      </c>
      <c r="F3623">
        <v>29</v>
      </c>
      <c r="G3623">
        <v>29</v>
      </c>
      <c r="I3623" s="15" t="str">
        <f>INDEX(T_NPI_REF[Classification],MATCH(T_PROF[[#This Row],[npi_prof_class_Cd]],T_NPI_REF[Code],0))</f>
        <v>Obstetrics &amp; Gynecology</v>
      </c>
      <c r="J3623" s="15">
        <f>INDEX(T_NPI_REF[Specialization],MATCH(T_PROF[[#This Row],[npi_prof_class_Cd]],T_NPI_REF[Code],0))</f>
        <v>0</v>
      </c>
    </row>
    <row r="3624" spans="1:10" x14ac:dyDescent="0.35">
      <c r="A3624">
        <v>1</v>
      </c>
      <c r="B3624">
        <v>1396143004</v>
      </c>
      <c r="C3624" t="s">
        <v>351</v>
      </c>
      <c r="D3624">
        <v>2020</v>
      </c>
      <c r="E3624">
        <v>43</v>
      </c>
      <c r="F3624">
        <v>43</v>
      </c>
      <c r="G3624">
        <v>43</v>
      </c>
      <c r="I3624" s="15" t="str">
        <f>INDEX(T_NPI_REF[Classification],MATCH(T_PROF[[#This Row],[npi_prof_class_Cd]],T_NPI_REF[Code],0))</f>
        <v>Obstetrics &amp; Gynecology</v>
      </c>
      <c r="J3624" s="15">
        <f>INDEX(T_NPI_REF[Specialization],MATCH(T_PROF[[#This Row],[npi_prof_class_Cd]],T_NPI_REF[Code],0))</f>
        <v>0</v>
      </c>
    </row>
    <row r="3625" spans="1:10" x14ac:dyDescent="0.35">
      <c r="A3625">
        <v>1</v>
      </c>
      <c r="B3625">
        <v>1366606931</v>
      </c>
      <c r="C3625" t="s">
        <v>351</v>
      </c>
      <c r="D3625">
        <v>2021</v>
      </c>
      <c r="E3625">
        <v>9</v>
      </c>
      <c r="F3625">
        <v>9</v>
      </c>
      <c r="G3625">
        <v>9</v>
      </c>
      <c r="I3625" s="15" t="str">
        <f>INDEX(T_NPI_REF[Classification],MATCH(T_PROF[[#This Row],[npi_prof_class_Cd]],T_NPI_REF[Code],0))</f>
        <v>Obstetrics &amp; Gynecology</v>
      </c>
      <c r="J3625" s="15">
        <f>INDEX(T_NPI_REF[Specialization],MATCH(T_PROF[[#This Row],[npi_prof_class_Cd]],T_NPI_REF[Code],0))</f>
        <v>0</v>
      </c>
    </row>
    <row r="3626" spans="1:10" x14ac:dyDescent="0.35">
      <c r="A3626">
        <v>0</v>
      </c>
      <c r="B3626">
        <v>1609956184</v>
      </c>
      <c r="C3626" t="s">
        <v>351</v>
      </c>
      <c r="D3626">
        <v>2018</v>
      </c>
      <c r="E3626">
        <v>1</v>
      </c>
      <c r="F3626">
        <v>1</v>
      </c>
      <c r="G3626">
        <v>1</v>
      </c>
      <c r="I3626" s="15" t="str">
        <f>INDEX(T_NPI_REF[Classification],MATCH(T_PROF[[#This Row],[npi_prof_class_Cd]],T_NPI_REF[Code],0))</f>
        <v>Obstetrics &amp; Gynecology</v>
      </c>
      <c r="J3626" s="15">
        <f>INDEX(T_NPI_REF[Specialization],MATCH(T_PROF[[#This Row],[npi_prof_class_Cd]],T_NPI_REF[Code],0))</f>
        <v>0</v>
      </c>
    </row>
    <row r="3627" spans="1:10" x14ac:dyDescent="0.35">
      <c r="A3627">
        <v>1</v>
      </c>
      <c r="B3627">
        <v>1124060595</v>
      </c>
      <c r="C3627" t="s">
        <v>352</v>
      </c>
      <c r="D3627">
        <v>2018</v>
      </c>
      <c r="E3627">
        <v>10</v>
      </c>
      <c r="F3627">
        <v>10</v>
      </c>
      <c r="G3627">
        <v>10</v>
      </c>
      <c r="I3627" s="15" t="str">
        <f>INDEX(T_NPI_REF[Classification],MATCH(T_PROF[[#This Row],[npi_prof_class_Cd]],T_NPI_REF[Code],0))</f>
        <v>Specialist</v>
      </c>
      <c r="J3627" s="15">
        <f>INDEX(T_NPI_REF[Specialization],MATCH(T_PROF[[#This Row],[npi_prof_class_Cd]],T_NPI_REF[Code],0))</f>
        <v>0</v>
      </c>
    </row>
    <row r="3628" spans="1:10" x14ac:dyDescent="0.35">
      <c r="A3628">
        <v>1</v>
      </c>
      <c r="B3628">
        <v>1316938921</v>
      </c>
      <c r="C3628" t="s">
        <v>351</v>
      </c>
      <c r="D3628">
        <v>2020</v>
      </c>
      <c r="E3628">
        <v>4</v>
      </c>
      <c r="F3628">
        <v>4</v>
      </c>
      <c r="G3628">
        <v>4</v>
      </c>
      <c r="I3628" s="15" t="str">
        <f>INDEX(T_NPI_REF[Classification],MATCH(T_PROF[[#This Row],[npi_prof_class_Cd]],T_NPI_REF[Code],0))</f>
        <v>Obstetrics &amp; Gynecology</v>
      </c>
      <c r="J3628" s="15">
        <f>INDEX(T_NPI_REF[Specialization],MATCH(T_PROF[[#This Row],[npi_prof_class_Cd]],T_NPI_REF[Code],0))</f>
        <v>0</v>
      </c>
    </row>
    <row r="3629" spans="1:10" x14ac:dyDescent="0.35">
      <c r="A3629">
        <v>1</v>
      </c>
      <c r="B3629">
        <v>1366748816</v>
      </c>
      <c r="C3629" t="s">
        <v>351</v>
      </c>
      <c r="D3629">
        <v>2018</v>
      </c>
      <c r="E3629">
        <v>2</v>
      </c>
      <c r="F3629">
        <v>2</v>
      </c>
      <c r="G3629">
        <v>2</v>
      </c>
      <c r="I3629" s="15" t="str">
        <f>INDEX(T_NPI_REF[Classification],MATCH(T_PROF[[#This Row],[npi_prof_class_Cd]],T_NPI_REF[Code],0))</f>
        <v>Obstetrics &amp; Gynecology</v>
      </c>
      <c r="J3629" s="15">
        <f>INDEX(T_NPI_REF[Specialization],MATCH(T_PROF[[#This Row],[npi_prof_class_Cd]],T_NPI_REF[Code],0))</f>
        <v>0</v>
      </c>
    </row>
    <row r="3630" spans="1:10" x14ac:dyDescent="0.35">
      <c r="A3630">
        <v>0</v>
      </c>
      <c r="B3630">
        <v>1306132162</v>
      </c>
      <c r="C3630" t="s">
        <v>372</v>
      </c>
      <c r="D3630">
        <v>2018</v>
      </c>
      <c r="E3630">
        <v>1</v>
      </c>
      <c r="F3630">
        <v>1</v>
      </c>
      <c r="G3630">
        <v>1</v>
      </c>
      <c r="I3630" s="15" t="str">
        <f>INDEX(T_NPI_REF[Classification],MATCH(T_PROF[[#This Row],[npi_prof_class_Cd]],T_NPI_REF[Code],0))</f>
        <v>Student in an Organized Health Care Education/Training Program</v>
      </c>
      <c r="J3630" s="15">
        <f>INDEX(T_NPI_REF[Specialization],MATCH(T_PROF[[#This Row],[npi_prof_class_Cd]],T_NPI_REF[Code],0))</f>
        <v>0</v>
      </c>
    </row>
    <row r="3631" spans="1:10" x14ac:dyDescent="0.35">
      <c r="A3631">
        <v>0</v>
      </c>
      <c r="B3631">
        <v>1184692816</v>
      </c>
      <c r="C3631" t="s">
        <v>351</v>
      </c>
      <c r="D3631">
        <v>2018</v>
      </c>
      <c r="E3631">
        <v>1</v>
      </c>
      <c r="F3631">
        <v>1</v>
      </c>
      <c r="G3631">
        <v>1</v>
      </c>
      <c r="I3631" s="15" t="str">
        <f>INDEX(T_NPI_REF[Classification],MATCH(T_PROF[[#This Row],[npi_prof_class_Cd]],T_NPI_REF[Code],0))</f>
        <v>Obstetrics &amp; Gynecology</v>
      </c>
      <c r="J3631" s="15">
        <f>INDEX(T_NPI_REF[Specialization],MATCH(T_PROF[[#This Row],[npi_prof_class_Cd]],T_NPI_REF[Code],0))</f>
        <v>0</v>
      </c>
    </row>
    <row r="3632" spans="1:10" x14ac:dyDescent="0.35">
      <c r="A3632">
        <v>0</v>
      </c>
      <c r="B3632">
        <v>1447255088</v>
      </c>
      <c r="C3632" t="s">
        <v>356</v>
      </c>
      <c r="D3632">
        <v>2021</v>
      </c>
      <c r="E3632">
        <v>4</v>
      </c>
      <c r="F3632">
        <v>4</v>
      </c>
      <c r="G3632">
        <v>4</v>
      </c>
      <c r="I3632" s="15" t="str">
        <f>INDEX(T_NPI_REF[Classification],MATCH(T_PROF[[#This Row],[npi_prof_class_Cd]],T_NPI_REF[Code],0))</f>
        <v>Obstetrics &amp; Gynecology</v>
      </c>
      <c r="J3632" s="15" t="str">
        <f>INDEX(T_NPI_REF[Specialization],MATCH(T_PROF[[#This Row],[npi_prof_class_Cd]],T_NPI_REF[Code],0))</f>
        <v>Maternal &amp; Fetal Medicine</v>
      </c>
    </row>
    <row r="3633" spans="1:10" x14ac:dyDescent="0.35">
      <c r="A3633">
        <v>0</v>
      </c>
      <c r="B3633">
        <v>1659686863</v>
      </c>
      <c r="C3633" t="s">
        <v>351</v>
      </c>
      <c r="D3633">
        <v>2021</v>
      </c>
      <c r="E3633">
        <v>1</v>
      </c>
      <c r="F3633">
        <v>1</v>
      </c>
      <c r="G3633">
        <v>1</v>
      </c>
      <c r="I3633" s="15" t="str">
        <f>INDEX(T_NPI_REF[Classification],MATCH(T_PROF[[#This Row],[npi_prof_class_Cd]],T_NPI_REF[Code],0))</f>
        <v>Obstetrics &amp; Gynecology</v>
      </c>
      <c r="J3633" s="15">
        <f>INDEX(T_NPI_REF[Specialization],MATCH(T_PROF[[#This Row],[npi_prof_class_Cd]],T_NPI_REF[Code],0))</f>
        <v>0</v>
      </c>
    </row>
    <row r="3634" spans="1:10" x14ac:dyDescent="0.35">
      <c r="A3634">
        <v>0</v>
      </c>
      <c r="B3634">
        <v>1215166707</v>
      </c>
      <c r="C3634" t="s">
        <v>351</v>
      </c>
      <c r="D3634">
        <v>2019</v>
      </c>
      <c r="E3634">
        <v>3</v>
      </c>
      <c r="F3634">
        <v>3</v>
      </c>
      <c r="G3634">
        <v>3</v>
      </c>
      <c r="I3634" s="15" t="str">
        <f>INDEX(T_NPI_REF[Classification],MATCH(T_PROF[[#This Row],[npi_prof_class_Cd]],T_NPI_REF[Code],0))</f>
        <v>Obstetrics &amp; Gynecology</v>
      </c>
      <c r="J3634" s="15">
        <f>INDEX(T_NPI_REF[Specialization],MATCH(T_PROF[[#This Row],[npi_prof_class_Cd]],T_NPI_REF[Code],0))</f>
        <v>0</v>
      </c>
    </row>
    <row r="3635" spans="1:10" x14ac:dyDescent="0.35">
      <c r="A3635">
        <v>0</v>
      </c>
      <c r="B3635">
        <v>1295966745</v>
      </c>
      <c r="C3635" t="s">
        <v>351</v>
      </c>
      <c r="D3635">
        <v>2018</v>
      </c>
      <c r="E3635">
        <v>1</v>
      </c>
      <c r="F3635">
        <v>1</v>
      </c>
      <c r="G3635">
        <v>1</v>
      </c>
      <c r="I3635" s="15" t="str">
        <f>INDEX(T_NPI_REF[Classification],MATCH(T_PROF[[#This Row],[npi_prof_class_Cd]],T_NPI_REF[Code],0))</f>
        <v>Obstetrics &amp; Gynecology</v>
      </c>
      <c r="J3635" s="15">
        <f>INDEX(T_NPI_REF[Specialization],MATCH(T_PROF[[#This Row],[npi_prof_class_Cd]],T_NPI_REF[Code],0))</f>
        <v>0</v>
      </c>
    </row>
    <row r="3636" spans="1:10" x14ac:dyDescent="0.35">
      <c r="A3636">
        <v>1</v>
      </c>
      <c r="B3636">
        <v>1366505463</v>
      </c>
      <c r="C3636" t="s">
        <v>353</v>
      </c>
      <c r="D3636">
        <v>2021</v>
      </c>
      <c r="E3636">
        <v>10</v>
      </c>
      <c r="F3636">
        <v>10</v>
      </c>
      <c r="G3636">
        <v>10</v>
      </c>
      <c r="I3636" s="15" t="str">
        <f>INDEX(T_NPI_REF[Classification],MATCH(T_PROF[[#This Row],[npi_prof_class_Cd]],T_NPI_REF[Code],0))</f>
        <v>General Acute Care Hospital</v>
      </c>
      <c r="J3636" s="15">
        <f>INDEX(T_NPI_REF[Specialization],MATCH(T_PROF[[#This Row],[npi_prof_class_Cd]],T_NPI_REF[Code],0))</f>
        <v>0</v>
      </c>
    </row>
    <row r="3637" spans="1:10" x14ac:dyDescent="0.35">
      <c r="A3637">
        <v>1</v>
      </c>
      <c r="B3637">
        <v>1942422902</v>
      </c>
      <c r="C3637" t="s">
        <v>351</v>
      </c>
      <c r="D3637">
        <v>2019</v>
      </c>
      <c r="E3637">
        <v>16</v>
      </c>
      <c r="F3637">
        <v>16</v>
      </c>
      <c r="G3637">
        <v>16</v>
      </c>
      <c r="I3637" s="15" t="str">
        <f>INDEX(T_NPI_REF[Classification],MATCH(T_PROF[[#This Row],[npi_prof_class_Cd]],T_NPI_REF[Code],0))</f>
        <v>Obstetrics &amp; Gynecology</v>
      </c>
      <c r="J3637" s="15">
        <f>INDEX(T_NPI_REF[Specialization],MATCH(T_PROF[[#This Row],[npi_prof_class_Cd]],T_NPI_REF[Code],0))</f>
        <v>0</v>
      </c>
    </row>
    <row r="3638" spans="1:10" x14ac:dyDescent="0.35">
      <c r="A3638">
        <v>0</v>
      </c>
      <c r="B3638">
        <v>1972689503</v>
      </c>
      <c r="C3638" t="s">
        <v>351</v>
      </c>
      <c r="D3638">
        <v>2021</v>
      </c>
      <c r="E3638">
        <v>1</v>
      </c>
      <c r="F3638">
        <v>1</v>
      </c>
      <c r="G3638">
        <v>1</v>
      </c>
      <c r="I3638" s="15" t="str">
        <f>INDEX(T_NPI_REF[Classification],MATCH(T_PROF[[#This Row],[npi_prof_class_Cd]],T_NPI_REF[Code],0))</f>
        <v>Obstetrics &amp; Gynecology</v>
      </c>
      <c r="J3638" s="15">
        <f>INDEX(T_NPI_REF[Specialization],MATCH(T_PROF[[#This Row],[npi_prof_class_Cd]],T_NPI_REF[Code],0))</f>
        <v>0</v>
      </c>
    </row>
    <row r="3639" spans="1:10" x14ac:dyDescent="0.35">
      <c r="A3639">
        <v>0</v>
      </c>
      <c r="B3639">
        <v>1922099167</v>
      </c>
      <c r="C3639" t="s">
        <v>351</v>
      </c>
      <c r="D3639">
        <v>2020</v>
      </c>
      <c r="E3639">
        <v>2</v>
      </c>
      <c r="F3639">
        <v>2</v>
      </c>
      <c r="G3639">
        <v>2</v>
      </c>
      <c r="I3639" s="15" t="str">
        <f>INDEX(T_NPI_REF[Classification],MATCH(T_PROF[[#This Row],[npi_prof_class_Cd]],T_NPI_REF[Code],0))</f>
        <v>Obstetrics &amp; Gynecology</v>
      </c>
      <c r="J3639" s="15">
        <f>INDEX(T_NPI_REF[Specialization],MATCH(T_PROF[[#This Row],[npi_prof_class_Cd]],T_NPI_REF[Code],0))</f>
        <v>0</v>
      </c>
    </row>
    <row r="3640" spans="1:10" x14ac:dyDescent="0.35">
      <c r="A3640">
        <v>0</v>
      </c>
      <c r="B3640">
        <v>1114125903</v>
      </c>
      <c r="C3640" t="s">
        <v>351</v>
      </c>
      <c r="D3640">
        <v>2020</v>
      </c>
      <c r="E3640">
        <v>1</v>
      </c>
      <c r="F3640">
        <v>1</v>
      </c>
      <c r="G3640">
        <v>1</v>
      </c>
      <c r="I3640" s="15" t="str">
        <f>INDEX(T_NPI_REF[Classification],MATCH(T_PROF[[#This Row],[npi_prof_class_Cd]],T_NPI_REF[Code],0))</f>
        <v>Obstetrics &amp; Gynecology</v>
      </c>
      <c r="J3640" s="15">
        <f>INDEX(T_NPI_REF[Specialization],MATCH(T_PROF[[#This Row],[npi_prof_class_Cd]],T_NPI_REF[Code],0))</f>
        <v>0</v>
      </c>
    </row>
    <row r="3641" spans="1:10" x14ac:dyDescent="0.35">
      <c r="A3641">
        <v>0</v>
      </c>
      <c r="B3641">
        <v>1811263890</v>
      </c>
      <c r="C3641" t="s">
        <v>351</v>
      </c>
      <c r="D3641">
        <v>2019</v>
      </c>
      <c r="E3641">
        <v>1</v>
      </c>
      <c r="F3641">
        <v>1</v>
      </c>
      <c r="G3641">
        <v>1</v>
      </c>
      <c r="I3641" s="15" t="str">
        <f>INDEX(T_NPI_REF[Classification],MATCH(T_PROF[[#This Row],[npi_prof_class_Cd]],T_NPI_REF[Code],0))</f>
        <v>Obstetrics &amp; Gynecology</v>
      </c>
      <c r="J3641" s="15">
        <f>INDEX(T_NPI_REF[Specialization],MATCH(T_PROF[[#This Row],[npi_prof_class_Cd]],T_NPI_REF[Code],0))</f>
        <v>0</v>
      </c>
    </row>
    <row r="3642" spans="1:10" x14ac:dyDescent="0.35">
      <c r="A3642">
        <v>0</v>
      </c>
      <c r="B3642">
        <v>1699722587</v>
      </c>
      <c r="C3642" t="s">
        <v>351</v>
      </c>
      <c r="D3642">
        <v>2021</v>
      </c>
      <c r="E3642">
        <v>1</v>
      </c>
      <c r="F3642">
        <v>1</v>
      </c>
      <c r="G3642">
        <v>1</v>
      </c>
      <c r="I3642" s="15" t="str">
        <f>INDEX(T_NPI_REF[Classification],MATCH(T_PROF[[#This Row],[npi_prof_class_Cd]],T_NPI_REF[Code],0))</f>
        <v>Obstetrics &amp; Gynecology</v>
      </c>
      <c r="J3642" s="15">
        <f>INDEX(T_NPI_REF[Specialization],MATCH(T_PROF[[#This Row],[npi_prof_class_Cd]],T_NPI_REF[Code],0))</f>
        <v>0</v>
      </c>
    </row>
    <row r="3643" spans="1:10" x14ac:dyDescent="0.35">
      <c r="A3643">
        <v>0</v>
      </c>
      <c r="B3643">
        <v>1992183925</v>
      </c>
      <c r="C3643" t="s">
        <v>351</v>
      </c>
      <c r="D3643">
        <v>2021</v>
      </c>
      <c r="E3643">
        <v>1</v>
      </c>
      <c r="F3643">
        <v>1</v>
      </c>
      <c r="G3643">
        <v>1</v>
      </c>
      <c r="I3643" s="15" t="str">
        <f>INDEX(T_NPI_REF[Classification],MATCH(T_PROF[[#This Row],[npi_prof_class_Cd]],T_NPI_REF[Code],0))</f>
        <v>Obstetrics &amp; Gynecology</v>
      </c>
      <c r="J3643" s="15">
        <f>INDEX(T_NPI_REF[Specialization],MATCH(T_PROF[[#This Row],[npi_prof_class_Cd]],T_NPI_REF[Code],0))</f>
        <v>0</v>
      </c>
    </row>
    <row r="3644" spans="1:10" x14ac:dyDescent="0.35">
      <c r="A3644">
        <v>1</v>
      </c>
      <c r="B3644">
        <v>1932516135</v>
      </c>
      <c r="C3644" t="s">
        <v>357</v>
      </c>
      <c r="D3644">
        <v>2021</v>
      </c>
      <c r="E3644">
        <v>3</v>
      </c>
      <c r="F3644">
        <v>3</v>
      </c>
      <c r="G3644">
        <v>3</v>
      </c>
      <c r="I3644" s="15" t="str">
        <f>INDEX(T_NPI_REF[Classification],MATCH(T_PROF[[#This Row],[npi_prof_class_Cd]],T_NPI_REF[Code],0))</f>
        <v>Advanced Practice Midwife</v>
      </c>
      <c r="J3644" s="15">
        <f>INDEX(T_NPI_REF[Specialization],MATCH(T_PROF[[#This Row],[npi_prof_class_Cd]],T_NPI_REF[Code],0))</f>
        <v>0</v>
      </c>
    </row>
    <row r="3645" spans="1:10" x14ac:dyDescent="0.35">
      <c r="A3645">
        <v>0</v>
      </c>
      <c r="B3645">
        <v>1831241629</v>
      </c>
      <c r="C3645" t="s">
        <v>351</v>
      </c>
      <c r="D3645">
        <v>2020</v>
      </c>
      <c r="E3645">
        <v>2</v>
      </c>
      <c r="F3645">
        <v>2</v>
      </c>
      <c r="G3645">
        <v>2</v>
      </c>
      <c r="I3645" s="15" t="str">
        <f>INDEX(T_NPI_REF[Classification],MATCH(T_PROF[[#This Row],[npi_prof_class_Cd]],T_NPI_REF[Code],0))</f>
        <v>Obstetrics &amp; Gynecology</v>
      </c>
      <c r="J3645" s="15">
        <f>INDEX(T_NPI_REF[Specialization],MATCH(T_PROF[[#This Row],[npi_prof_class_Cd]],T_NPI_REF[Code],0))</f>
        <v>0</v>
      </c>
    </row>
    <row r="3646" spans="1:10" x14ac:dyDescent="0.35">
      <c r="A3646">
        <v>1</v>
      </c>
      <c r="B3646">
        <v>1588077994</v>
      </c>
      <c r="C3646" t="s">
        <v>364</v>
      </c>
      <c r="D3646">
        <v>2021</v>
      </c>
      <c r="E3646">
        <v>1</v>
      </c>
      <c r="F3646">
        <v>1</v>
      </c>
      <c r="G3646">
        <v>1</v>
      </c>
      <c r="I3646" s="15" t="str">
        <f>INDEX(T_NPI_REF[Classification],MATCH(T_PROF[[#This Row],[npi_prof_class_Cd]],T_NPI_REF[Code],0))</f>
        <v>Emergency Medicine</v>
      </c>
      <c r="J3646" s="15">
        <f>INDEX(T_NPI_REF[Specialization],MATCH(T_PROF[[#This Row],[npi_prof_class_Cd]],T_NPI_REF[Code],0))</f>
        <v>0</v>
      </c>
    </row>
    <row r="3647" spans="1:10" x14ac:dyDescent="0.35">
      <c r="A3647">
        <v>1</v>
      </c>
      <c r="B3647">
        <v>1346325230</v>
      </c>
      <c r="C3647" t="s">
        <v>351</v>
      </c>
      <c r="D3647">
        <v>2019</v>
      </c>
      <c r="E3647">
        <v>2</v>
      </c>
      <c r="F3647">
        <v>2</v>
      </c>
      <c r="G3647">
        <v>2</v>
      </c>
      <c r="I3647" s="15" t="str">
        <f>INDEX(T_NPI_REF[Classification],MATCH(T_PROF[[#This Row],[npi_prof_class_Cd]],T_NPI_REF[Code],0))</f>
        <v>Obstetrics &amp; Gynecology</v>
      </c>
      <c r="J3647" s="15">
        <f>INDEX(T_NPI_REF[Specialization],MATCH(T_PROF[[#This Row],[npi_prof_class_Cd]],T_NPI_REF[Code],0))</f>
        <v>0</v>
      </c>
    </row>
    <row r="3648" spans="1:10" x14ac:dyDescent="0.35">
      <c r="A3648">
        <v>1</v>
      </c>
      <c r="B3648">
        <v>1427326768</v>
      </c>
      <c r="C3648" t="s">
        <v>366</v>
      </c>
      <c r="D3648">
        <v>2018</v>
      </c>
      <c r="E3648">
        <v>72</v>
      </c>
      <c r="F3648">
        <v>72</v>
      </c>
      <c r="G3648">
        <v>71</v>
      </c>
      <c r="I3648" s="15" t="str">
        <f>INDEX(T_NPI_REF[Classification],MATCH(T_PROF[[#This Row],[npi_prof_class_Cd]],T_NPI_REF[Code],0))</f>
        <v>Internal Medicine</v>
      </c>
      <c r="J3648" s="15">
        <f>INDEX(T_NPI_REF[Specialization],MATCH(T_PROF[[#This Row],[npi_prof_class_Cd]],T_NPI_REF[Code],0))</f>
        <v>0</v>
      </c>
    </row>
    <row r="3649" spans="1:10" x14ac:dyDescent="0.35">
      <c r="A3649">
        <v>0</v>
      </c>
      <c r="B3649">
        <v>1326054362</v>
      </c>
      <c r="C3649" t="s">
        <v>367</v>
      </c>
      <c r="D3649">
        <v>2020</v>
      </c>
      <c r="E3649">
        <v>2</v>
      </c>
      <c r="F3649">
        <v>2</v>
      </c>
      <c r="G3649">
        <v>2</v>
      </c>
      <c r="I3649" s="15" t="str">
        <f>INDEX(T_NPI_REF[Classification],MATCH(T_PROF[[#This Row],[npi_prof_class_Cd]],T_NPI_REF[Code],0))</f>
        <v>Midwife</v>
      </c>
      <c r="J3649" s="15">
        <f>INDEX(T_NPI_REF[Specialization],MATCH(T_PROF[[#This Row],[npi_prof_class_Cd]],T_NPI_REF[Code],0))</f>
        <v>0</v>
      </c>
    </row>
    <row r="3650" spans="1:10" x14ac:dyDescent="0.35">
      <c r="A3650">
        <v>1</v>
      </c>
      <c r="B3650">
        <v>1730332420</v>
      </c>
      <c r="C3650" t="s">
        <v>351</v>
      </c>
      <c r="D3650">
        <v>2021</v>
      </c>
      <c r="E3650">
        <v>6</v>
      </c>
      <c r="F3650">
        <v>6</v>
      </c>
      <c r="G3650">
        <v>6</v>
      </c>
      <c r="I3650" s="15" t="str">
        <f>INDEX(T_NPI_REF[Classification],MATCH(T_PROF[[#This Row],[npi_prof_class_Cd]],T_NPI_REF[Code],0))</f>
        <v>Obstetrics &amp; Gynecology</v>
      </c>
      <c r="J3650" s="15">
        <f>INDEX(T_NPI_REF[Specialization],MATCH(T_PROF[[#This Row],[npi_prof_class_Cd]],T_NPI_REF[Code],0))</f>
        <v>0</v>
      </c>
    </row>
    <row r="3651" spans="1:10" x14ac:dyDescent="0.35">
      <c r="A3651">
        <v>1</v>
      </c>
      <c r="B3651">
        <v>1861593501</v>
      </c>
      <c r="C3651" t="s">
        <v>367</v>
      </c>
      <c r="D3651">
        <v>2018</v>
      </c>
      <c r="E3651">
        <v>1</v>
      </c>
      <c r="F3651">
        <v>1</v>
      </c>
      <c r="G3651">
        <v>1</v>
      </c>
      <c r="I3651" s="15" t="str">
        <f>INDEX(T_NPI_REF[Classification],MATCH(T_PROF[[#This Row],[npi_prof_class_Cd]],T_NPI_REF[Code],0))</f>
        <v>Midwife</v>
      </c>
      <c r="J3651" s="15">
        <f>INDEX(T_NPI_REF[Specialization],MATCH(T_PROF[[#This Row],[npi_prof_class_Cd]],T_NPI_REF[Code],0))</f>
        <v>0</v>
      </c>
    </row>
    <row r="3652" spans="1:10" x14ac:dyDescent="0.35">
      <c r="A3652">
        <v>0</v>
      </c>
      <c r="B3652">
        <v>1508804758</v>
      </c>
      <c r="C3652" t="s">
        <v>351</v>
      </c>
      <c r="D3652">
        <v>2018</v>
      </c>
      <c r="E3652">
        <v>4</v>
      </c>
      <c r="F3652">
        <v>4</v>
      </c>
      <c r="G3652">
        <v>4</v>
      </c>
      <c r="I3652" s="15" t="str">
        <f>INDEX(T_NPI_REF[Classification],MATCH(T_PROF[[#This Row],[npi_prof_class_Cd]],T_NPI_REF[Code],0))</f>
        <v>Obstetrics &amp; Gynecology</v>
      </c>
      <c r="J3652" s="15">
        <f>INDEX(T_NPI_REF[Specialization],MATCH(T_PROF[[#This Row],[npi_prof_class_Cd]],T_NPI_REF[Code],0))</f>
        <v>0</v>
      </c>
    </row>
    <row r="3653" spans="1:10" x14ac:dyDescent="0.35">
      <c r="A3653">
        <v>1</v>
      </c>
      <c r="B3653">
        <v>1336305721</v>
      </c>
      <c r="C3653" t="s">
        <v>351</v>
      </c>
      <c r="D3653">
        <v>2019</v>
      </c>
      <c r="E3653">
        <v>5</v>
      </c>
      <c r="F3653">
        <v>5</v>
      </c>
      <c r="G3653">
        <v>5</v>
      </c>
      <c r="I3653" s="15" t="str">
        <f>INDEX(T_NPI_REF[Classification],MATCH(T_PROF[[#This Row],[npi_prof_class_Cd]],T_NPI_REF[Code],0))</f>
        <v>Obstetrics &amp; Gynecology</v>
      </c>
      <c r="J3653" s="15">
        <f>INDEX(T_NPI_REF[Specialization],MATCH(T_PROF[[#This Row],[npi_prof_class_Cd]],T_NPI_REF[Code],0))</f>
        <v>0</v>
      </c>
    </row>
    <row r="3654" spans="1:10" x14ac:dyDescent="0.35">
      <c r="A3654">
        <v>1</v>
      </c>
      <c r="B3654">
        <v>1578596607</v>
      </c>
      <c r="C3654" t="s">
        <v>352</v>
      </c>
      <c r="D3654">
        <v>2019</v>
      </c>
      <c r="E3654">
        <v>21</v>
      </c>
      <c r="F3654">
        <v>21</v>
      </c>
      <c r="G3654">
        <v>21</v>
      </c>
      <c r="I3654" s="15" t="str">
        <f>INDEX(T_NPI_REF[Classification],MATCH(T_PROF[[#This Row],[npi_prof_class_Cd]],T_NPI_REF[Code],0))</f>
        <v>Specialist</v>
      </c>
      <c r="J3654" s="15">
        <f>INDEX(T_NPI_REF[Specialization],MATCH(T_PROF[[#This Row],[npi_prof_class_Cd]],T_NPI_REF[Code],0))</f>
        <v>0</v>
      </c>
    </row>
    <row r="3655" spans="1:10" x14ac:dyDescent="0.35">
      <c r="A3655">
        <v>0</v>
      </c>
      <c r="B3655">
        <v>1740203116</v>
      </c>
      <c r="C3655" t="s">
        <v>351</v>
      </c>
      <c r="D3655">
        <v>2021</v>
      </c>
      <c r="E3655">
        <v>2</v>
      </c>
      <c r="F3655">
        <v>2</v>
      </c>
      <c r="G3655">
        <v>2</v>
      </c>
      <c r="I3655" s="15" t="str">
        <f>INDEX(T_NPI_REF[Classification],MATCH(T_PROF[[#This Row],[npi_prof_class_Cd]],T_NPI_REF[Code],0))</f>
        <v>Obstetrics &amp; Gynecology</v>
      </c>
      <c r="J3655" s="15">
        <f>INDEX(T_NPI_REF[Specialization],MATCH(T_PROF[[#This Row],[npi_prof_class_Cd]],T_NPI_REF[Code],0))</f>
        <v>0</v>
      </c>
    </row>
    <row r="3656" spans="1:10" x14ac:dyDescent="0.35">
      <c r="A3656">
        <v>0</v>
      </c>
      <c r="B3656">
        <v>1124119706</v>
      </c>
      <c r="C3656" t="s">
        <v>352</v>
      </c>
      <c r="D3656">
        <v>2019</v>
      </c>
      <c r="E3656">
        <v>1</v>
      </c>
      <c r="F3656">
        <v>1</v>
      </c>
      <c r="G3656">
        <v>1</v>
      </c>
      <c r="I3656" s="15" t="str">
        <f>INDEX(T_NPI_REF[Classification],MATCH(T_PROF[[#This Row],[npi_prof_class_Cd]],T_NPI_REF[Code],0))</f>
        <v>Specialist</v>
      </c>
      <c r="J3656" s="15">
        <f>INDEX(T_NPI_REF[Specialization],MATCH(T_PROF[[#This Row],[npi_prof_class_Cd]],T_NPI_REF[Code],0))</f>
        <v>0</v>
      </c>
    </row>
    <row r="3657" spans="1:10" x14ac:dyDescent="0.35">
      <c r="A3657">
        <v>1</v>
      </c>
      <c r="B3657">
        <v>1316924913</v>
      </c>
      <c r="C3657" t="s">
        <v>380</v>
      </c>
      <c r="D3657">
        <v>2018</v>
      </c>
      <c r="E3657">
        <v>19</v>
      </c>
      <c r="F3657">
        <v>19</v>
      </c>
      <c r="G3657">
        <v>19</v>
      </c>
      <c r="I3657" s="15" t="str">
        <f>INDEX(T_NPI_REF[Classification],MATCH(T_PROF[[#This Row],[npi_prof_class_Cd]],T_NPI_REF[Code],0))</f>
        <v>General Acute Care Hospital</v>
      </c>
      <c r="J3657" s="15" t="str">
        <f>INDEX(T_NPI_REF[Specialization],MATCH(T_PROF[[#This Row],[npi_prof_class_Cd]],T_NPI_REF[Code],0))</f>
        <v>Rural</v>
      </c>
    </row>
    <row r="3658" spans="1:10" x14ac:dyDescent="0.35">
      <c r="A3658">
        <v>0</v>
      </c>
      <c r="B3658">
        <v>1194034801</v>
      </c>
      <c r="C3658" t="s">
        <v>357</v>
      </c>
      <c r="D3658">
        <v>2018</v>
      </c>
      <c r="E3658">
        <v>1</v>
      </c>
      <c r="F3658">
        <v>1</v>
      </c>
      <c r="G3658">
        <v>1</v>
      </c>
      <c r="I3658" s="15" t="str">
        <f>INDEX(T_NPI_REF[Classification],MATCH(T_PROF[[#This Row],[npi_prof_class_Cd]],T_NPI_REF[Code],0))</f>
        <v>Advanced Practice Midwife</v>
      </c>
      <c r="J3658" s="15">
        <f>INDEX(T_NPI_REF[Specialization],MATCH(T_PROF[[#This Row],[npi_prof_class_Cd]],T_NPI_REF[Code],0))</f>
        <v>0</v>
      </c>
    </row>
    <row r="3659" spans="1:10" x14ac:dyDescent="0.35">
      <c r="A3659">
        <v>0</v>
      </c>
      <c r="B3659">
        <v>1104375286</v>
      </c>
      <c r="C3659" t="s">
        <v>357</v>
      </c>
      <c r="D3659">
        <v>2018</v>
      </c>
      <c r="E3659">
        <v>1</v>
      </c>
      <c r="F3659">
        <v>1</v>
      </c>
      <c r="G3659">
        <v>1</v>
      </c>
      <c r="I3659" s="15" t="str">
        <f>INDEX(T_NPI_REF[Classification],MATCH(T_PROF[[#This Row],[npi_prof_class_Cd]],T_NPI_REF[Code],0))</f>
        <v>Advanced Practice Midwife</v>
      </c>
      <c r="J3659" s="15">
        <f>INDEX(T_NPI_REF[Specialization],MATCH(T_PROF[[#This Row],[npi_prof_class_Cd]],T_NPI_REF[Code],0))</f>
        <v>0</v>
      </c>
    </row>
    <row r="3660" spans="1:10" x14ac:dyDescent="0.35">
      <c r="A3660">
        <v>1</v>
      </c>
      <c r="B3660">
        <v>1871564971</v>
      </c>
      <c r="C3660" t="s">
        <v>351</v>
      </c>
      <c r="D3660">
        <v>2018</v>
      </c>
      <c r="E3660">
        <v>5</v>
      </c>
      <c r="F3660">
        <v>5</v>
      </c>
      <c r="G3660">
        <v>4</v>
      </c>
      <c r="I3660" s="15" t="str">
        <f>INDEX(T_NPI_REF[Classification],MATCH(T_PROF[[#This Row],[npi_prof_class_Cd]],T_NPI_REF[Code],0))</f>
        <v>Obstetrics &amp; Gynecology</v>
      </c>
      <c r="J3660" s="15">
        <f>INDEX(T_NPI_REF[Specialization],MATCH(T_PROF[[#This Row],[npi_prof_class_Cd]],T_NPI_REF[Code],0))</f>
        <v>0</v>
      </c>
    </row>
    <row r="3661" spans="1:10" x14ac:dyDescent="0.35">
      <c r="A3661">
        <v>1</v>
      </c>
      <c r="B3661">
        <v>1962652685</v>
      </c>
      <c r="C3661" t="s">
        <v>376</v>
      </c>
      <c r="D3661">
        <v>2020</v>
      </c>
      <c r="E3661">
        <v>40</v>
      </c>
      <c r="F3661">
        <v>40</v>
      </c>
      <c r="G3661">
        <v>40</v>
      </c>
      <c r="I3661" s="15" t="str">
        <f>INDEX(T_NPI_REF[Classification],MATCH(T_PROF[[#This Row],[npi_prof_class_Cd]],T_NPI_REF[Code],0))</f>
        <v>Surgery</v>
      </c>
      <c r="J3661" s="15">
        <f>INDEX(T_NPI_REF[Specialization],MATCH(T_PROF[[#This Row],[npi_prof_class_Cd]],T_NPI_REF[Code],0))</f>
        <v>0</v>
      </c>
    </row>
    <row r="3662" spans="1:10" x14ac:dyDescent="0.35">
      <c r="A3662">
        <v>1</v>
      </c>
      <c r="B3662">
        <v>1336225150</v>
      </c>
      <c r="C3662" t="s">
        <v>409</v>
      </c>
      <c r="D3662">
        <v>2018</v>
      </c>
      <c r="E3662">
        <v>1</v>
      </c>
      <c r="F3662">
        <v>1</v>
      </c>
      <c r="G3662">
        <v>1</v>
      </c>
      <c r="I3662" s="15" t="str">
        <f>INDEX(T_NPI_REF[Classification],MATCH(T_PROF[[#This Row],[npi_prof_class_Cd]],T_NPI_REF[Code],0))</f>
        <v>Preventive Medicine</v>
      </c>
      <c r="J3662" s="15" t="str">
        <f>INDEX(T_NPI_REF[Specialization],MATCH(T_PROF[[#This Row],[npi_prof_class_Cd]],T_NPI_REF[Code],0))</f>
        <v>Undersea and Hyperbaric Medicine</v>
      </c>
    </row>
    <row r="3663" spans="1:10" x14ac:dyDescent="0.35">
      <c r="A3663">
        <v>0</v>
      </c>
      <c r="B3663">
        <v>1265664213</v>
      </c>
      <c r="C3663" t="s">
        <v>357</v>
      </c>
      <c r="D3663">
        <v>2020</v>
      </c>
      <c r="E3663">
        <v>4</v>
      </c>
      <c r="F3663">
        <v>4</v>
      </c>
      <c r="G3663">
        <v>4</v>
      </c>
      <c r="I3663" s="15" t="str">
        <f>INDEX(T_NPI_REF[Classification],MATCH(T_PROF[[#This Row],[npi_prof_class_Cd]],T_NPI_REF[Code],0))</f>
        <v>Advanced Practice Midwife</v>
      </c>
      <c r="J3663" s="15">
        <f>INDEX(T_NPI_REF[Specialization],MATCH(T_PROF[[#This Row],[npi_prof_class_Cd]],T_NPI_REF[Code],0))</f>
        <v>0</v>
      </c>
    </row>
    <row r="3664" spans="1:10" x14ac:dyDescent="0.35">
      <c r="A3664">
        <v>0</v>
      </c>
      <c r="B3664">
        <v>1770524050</v>
      </c>
      <c r="C3664" t="s">
        <v>351</v>
      </c>
      <c r="D3664">
        <v>2019</v>
      </c>
      <c r="E3664">
        <v>3</v>
      </c>
      <c r="F3664">
        <v>3</v>
      </c>
      <c r="G3664">
        <v>3</v>
      </c>
      <c r="I3664" s="15" t="str">
        <f>INDEX(T_NPI_REF[Classification],MATCH(T_PROF[[#This Row],[npi_prof_class_Cd]],T_NPI_REF[Code],0))</f>
        <v>Obstetrics &amp; Gynecology</v>
      </c>
      <c r="J3664" s="15">
        <f>INDEX(T_NPI_REF[Specialization],MATCH(T_PROF[[#This Row],[npi_prof_class_Cd]],T_NPI_REF[Code],0))</f>
        <v>0</v>
      </c>
    </row>
    <row r="3665" spans="1:10" x14ac:dyDescent="0.35">
      <c r="A3665">
        <v>1</v>
      </c>
      <c r="B3665">
        <v>1972681484</v>
      </c>
      <c r="C3665" t="s">
        <v>363</v>
      </c>
      <c r="D3665">
        <v>2018</v>
      </c>
      <c r="E3665">
        <v>6</v>
      </c>
      <c r="F3665">
        <v>6</v>
      </c>
      <c r="G3665">
        <v>6</v>
      </c>
      <c r="I3665" s="15" t="str">
        <f>INDEX(T_NPI_REF[Classification],MATCH(T_PROF[[#This Row],[npi_prof_class_Cd]],T_NPI_REF[Code],0))</f>
        <v>Clinic/Center</v>
      </c>
      <c r="J3665" s="15" t="str">
        <f>INDEX(T_NPI_REF[Specialization],MATCH(T_PROF[[#This Row],[npi_prof_class_Cd]],T_NPI_REF[Code],0))</f>
        <v>Federally Qualified Health Center (FQHC)</v>
      </c>
    </row>
    <row r="3666" spans="1:10" x14ac:dyDescent="0.35">
      <c r="A3666">
        <v>0</v>
      </c>
      <c r="B3666">
        <v>1255354403</v>
      </c>
      <c r="C3666" t="s">
        <v>351</v>
      </c>
      <c r="D3666">
        <v>2018</v>
      </c>
      <c r="E3666">
        <v>6</v>
      </c>
      <c r="F3666">
        <v>6</v>
      </c>
      <c r="G3666">
        <v>6</v>
      </c>
      <c r="I3666" s="15" t="str">
        <f>INDEX(T_NPI_REF[Classification],MATCH(T_PROF[[#This Row],[npi_prof_class_Cd]],T_NPI_REF[Code],0))</f>
        <v>Obstetrics &amp; Gynecology</v>
      </c>
      <c r="J3666" s="15">
        <f>INDEX(T_NPI_REF[Specialization],MATCH(T_PROF[[#This Row],[npi_prof_class_Cd]],T_NPI_REF[Code],0))</f>
        <v>0</v>
      </c>
    </row>
    <row r="3667" spans="1:10" x14ac:dyDescent="0.35">
      <c r="A3667">
        <v>1</v>
      </c>
      <c r="B3667">
        <v>1730123951</v>
      </c>
      <c r="C3667" t="s">
        <v>351</v>
      </c>
      <c r="D3667">
        <v>2021</v>
      </c>
      <c r="E3667">
        <v>4</v>
      </c>
      <c r="F3667">
        <v>4</v>
      </c>
      <c r="G3667">
        <v>4</v>
      </c>
      <c r="I3667" s="15" t="str">
        <f>INDEX(T_NPI_REF[Classification],MATCH(T_PROF[[#This Row],[npi_prof_class_Cd]],T_NPI_REF[Code],0))</f>
        <v>Obstetrics &amp; Gynecology</v>
      </c>
      <c r="J3667" s="15">
        <f>INDEX(T_NPI_REF[Specialization],MATCH(T_PROF[[#This Row],[npi_prof_class_Cd]],T_NPI_REF[Code],0))</f>
        <v>0</v>
      </c>
    </row>
    <row r="3668" spans="1:10" x14ac:dyDescent="0.35">
      <c r="A3668">
        <v>0</v>
      </c>
      <c r="B3668">
        <v>1073624532</v>
      </c>
      <c r="C3668" t="s">
        <v>367</v>
      </c>
      <c r="D3668">
        <v>2018</v>
      </c>
      <c r="E3668">
        <v>1</v>
      </c>
      <c r="F3668">
        <v>1</v>
      </c>
      <c r="G3668">
        <v>1</v>
      </c>
      <c r="I3668" s="15" t="str">
        <f>INDEX(T_NPI_REF[Classification],MATCH(T_PROF[[#This Row],[npi_prof_class_Cd]],T_NPI_REF[Code],0))</f>
        <v>Midwife</v>
      </c>
      <c r="J3668" s="15">
        <f>INDEX(T_NPI_REF[Specialization],MATCH(T_PROF[[#This Row],[npi_prof_class_Cd]],T_NPI_REF[Code],0))</f>
        <v>0</v>
      </c>
    </row>
    <row r="3669" spans="1:10" x14ac:dyDescent="0.35">
      <c r="A3669">
        <v>1</v>
      </c>
      <c r="B3669">
        <v>1164422838</v>
      </c>
      <c r="C3669" t="s">
        <v>351</v>
      </c>
      <c r="D3669">
        <v>2018</v>
      </c>
      <c r="E3669">
        <v>19</v>
      </c>
      <c r="F3669">
        <v>19</v>
      </c>
      <c r="G3669">
        <v>18</v>
      </c>
      <c r="I3669" s="15" t="str">
        <f>INDEX(T_NPI_REF[Classification],MATCH(T_PROF[[#This Row],[npi_prof_class_Cd]],T_NPI_REF[Code],0))</f>
        <v>Obstetrics &amp; Gynecology</v>
      </c>
      <c r="J3669" s="15">
        <f>INDEX(T_NPI_REF[Specialization],MATCH(T_PROF[[#This Row],[npi_prof_class_Cd]],T_NPI_REF[Code],0))</f>
        <v>0</v>
      </c>
    </row>
    <row r="3670" spans="1:10" x14ac:dyDescent="0.35">
      <c r="A3670">
        <v>0</v>
      </c>
      <c r="B3670">
        <v>1720374986</v>
      </c>
      <c r="C3670" t="s">
        <v>351</v>
      </c>
      <c r="D3670">
        <v>2020</v>
      </c>
      <c r="E3670">
        <v>1</v>
      </c>
      <c r="F3670">
        <v>1</v>
      </c>
      <c r="G3670">
        <v>1</v>
      </c>
      <c r="I3670" s="15" t="str">
        <f>INDEX(T_NPI_REF[Classification],MATCH(T_PROF[[#This Row],[npi_prof_class_Cd]],T_NPI_REF[Code],0))</f>
        <v>Obstetrics &amp; Gynecology</v>
      </c>
      <c r="J3670" s="15">
        <f>INDEX(T_NPI_REF[Specialization],MATCH(T_PROF[[#This Row],[npi_prof_class_Cd]],T_NPI_REF[Code],0))</f>
        <v>0</v>
      </c>
    </row>
    <row r="3671" spans="1:10" x14ac:dyDescent="0.35">
      <c r="A3671">
        <v>0</v>
      </c>
      <c r="B3671">
        <v>1033131586</v>
      </c>
      <c r="C3671" t="s">
        <v>358</v>
      </c>
      <c r="D3671">
        <v>2021</v>
      </c>
      <c r="E3671">
        <v>1</v>
      </c>
      <c r="F3671">
        <v>1</v>
      </c>
      <c r="G3671">
        <v>1</v>
      </c>
      <c r="I3671" s="15" t="str">
        <f>INDEX(T_NPI_REF[Classification],MATCH(T_PROF[[#This Row],[npi_prof_class_Cd]],T_NPI_REF[Code],0))</f>
        <v>Obstetrics &amp; Gynecology</v>
      </c>
      <c r="J3671" s="15" t="str">
        <f>INDEX(T_NPI_REF[Specialization],MATCH(T_PROF[[#This Row],[npi_prof_class_Cd]],T_NPI_REF[Code],0))</f>
        <v>Gynecology</v>
      </c>
    </row>
    <row r="3672" spans="1:10" x14ac:dyDescent="0.35">
      <c r="A3672">
        <v>1</v>
      </c>
      <c r="B3672">
        <v>1275526246</v>
      </c>
      <c r="C3672" t="s">
        <v>351</v>
      </c>
      <c r="D3672">
        <v>2020</v>
      </c>
      <c r="E3672">
        <v>1</v>
      </c>
      <c r="F3672">
        <v>1</v>
      </c>
      <c r="G3672">
        <v>1</v>
      </c>
      <c r="I3672" s="15" t="str">
        <f>INDEX(T_NPI_REF[Classification],MATCH(T_PROF[[#This Row],[npi_prof_class_Cd]],T_NPI_REF[Code],0))</f>
        <v>Obstetrics &amp; Gynecology</v>
      </c>
      <c r="J3672" s="15">
        <f>INDEX(T_NPI_REF[Specialization],MATCH(T_PROF[[#This Row],[npi_prof_class_Cd]],T_NPI_REF[Code],0))</f>
        <v>0</v>
      </c>
    </row>
    <row r="3673" spans="1:10" x14ac:dyDescent="0.35">
      <c r="A3673">
        <v>1</v>
      </c>
      <c r="B3673">
        <v>1457459042</v>
      </c>
      <c r="C3673" t="s">
        <v>352</v>
      </c>
      <c r="D3673">
        <v>2021</v>
      </c>
      <c r="E3673">
        <v>2</v>
      </c>
      <c r="F3673">
        <v>2</v>
      </c>
      <c r="G3673">
        <v>2</v>
      </c>
      <c r="I3673" s="15" t="str">
        <f>INDEX(T_NPI_REF[Classification],MATCH(T_PROF[[#This Row],[npi_prof_class_Cd]],T_NPI_REF[Code],0))</f>
        <v>Specialist</v>
      </c>
      <c r="J3673" s="15">
        <f>INDEX(T_NPI_REF[Specialization],MATCH(T_PROF[[#This Row],[npi_prof_class_Cd]],T_NPI_REF[Code],0))</f>
        <v>0</v>
      </c>
    </row>
    <row r="3674" spans="1:10" x14ac:dyDescent="0.35">
      <c r="A3674">
        <v>1</v>
      </c>
      <c r="B3674">
        <v>1326078916</v>
      </c>
      <c r="C3674" t="s">
        <v>351</v>
      </c>
      <c r="D3674">
        <v>2020</v>
      </c>
      <c r="E3674">
        <v>22</v>
      </c>
      <c r="F3674">
        <v>22</v>
      </c>
      <c r="G3674">
        <v>22</v>
      </c>
      <c r="I3674" s="15" t="str">
        <f>INDEX(T_NPI_REF[Classification],MATCH(T_PROF[[#This Row],[npi_prof_class_Cd]],T_NPI_REF[Code],0))</f>
        <v>Obstetrics &amp; Gynecology</v>
      </c>
      <c r="J3674" s="15">
        <f>INDEX(T_NPI_REF[Specialization],MATCH(T_PROF[[#This Row],[npi_prof_class_Cd]],T_NPI_REF[Code],0))</f>
        <v>0</v>
      </c>
    </row>
    <row r="3675" spans="1:10" x14ac:dyDescent="0.35">
      <c r="A3675">
        <v>0</v>
      </c>
      <c r="B3675">
        <v>1245238674</v>
      </c>
      <c r="C3675" t="s">
        <v>351</v>
      </c>
      <c r="D3675">
        <v>2019</v>
      </c>
      <c r="E3675">
        <v>3</v>
      </c>
      <c r="F3675">
        <v>3</v>
      </c>
      <c r="G3675">
        <v>3</v>
      </c>
      <c r="I3675" s="15" t="str">
        <f>INDEX(T_NPI_REF[Classification],MATCH(T_PROF[[#This Row],[npi_prof_class_Cd]],T_NPI_REF[Code],0))</f>
        <v>Obstetrics &amp; Gynecology</v>
      </c>
      <c r="J3675" s="15">
        <f>INDEX(T_NPI_REF[Specialization],MATCH(T_PROF[[#This Row],[npi_prof_class_Cd]],T_NPI_REF[Code],0))</f>
        <v>0</v>
      </c>
    </row>
    <row r="3676" spans="1:10" x14ac:dyDescent="0.35">
      <c r="A3676">
        <v>1</v>
      </c>
      <c r="B3676">
        <v>1194960351</v>
      </c>
      <c r="C3676" t="s">
        <v>351</v>
      </c>
      <c r="D3676">
        <v>2020</v>
      </c>
      <c r="E3676">
        <v>2</v>
      </c>
      <c r="F3676">
        <v>2</v>
      </c>
      <c r="G3676">
        <v>2</v>
      </c>
      <c r="I3676" s="15" t="str">
        <f>INDEX(T_NPI_REF[Classification],MATCH(T_PROF[[#This Row],[npi_prof_class_Cd]],T_NPI_REF[Code],0))</f>
        <v>Obstetrics &amp; Gynecology</v>
      </c>
      <c r="J3676" s="15">
        <f>INDEX(T_NPI_REF[Specialization],MATCH(T_PROF[[#This Row],[npi_prof_class_Cd]],T_NPI_REF[Code],0))</f>
        <v>0</v>
      </c>
    </row>
    <row r="3677" spans="1:10" x14ac:dyDescent="0.35">
      <c r="A3677">
        <v>1</v>
      </c>
      <c r="B3677">
        <v>1205225430</v>
      </c>
      <c r="C3677" t="s">
        <v>351</v>
      </c>
      <c r="D3677">
        <v>2018</v>
      </c>
      <c r="E3677">
        <v>1</v>
      </c>
      <c r="F3677">
        <v>1</v>
      </c>
      <c r="G3677">
        <v>1</v>
      </c>
      <c r="I3677" s="15" t="str">
        <f>INDEX(T_NPI_REF[Classification],MATCH(T_PROF[[#This Row],[npi_prof_class_Cd]],T_NPI_REF[Code],0))</f>
        <v>Obstetrics &amp; Gynecology</v>
      </c>
      <c r="J3677" s="15">
        <f>INDEX(T_NPI_REF[Specialization],MATCH(T_PROF[[#This Row],[npi_prof_class_Cd]],T_NPI_REF[Code],0))</f>
        <v>0</v>
      </c>
    </row>
    <row r="3678" spans="1:10" x14ac:dyDescent="0.35">
      <c r="A3678">
        <v>0</v>
      </c>
      <c r="B3678">
        <v>1275510760</v>
      </c>
      <c r="C3678" t="s">
        <v>351</v>
      </c>
      <c r="D3678">
        <v>2021</v>
      </c>
      <c r="E3678">
        <v>1</v>
      </c>
      <c r="F3678">
        <v>1</v>
      </c>
      <c r="G3678">
        <v>1</v>
      </c>
      <c r="I3678" s="15" t="str">
        <f>INDEX(T_NPI_REF[Classification],MATCH(T_PROF[[#This Row],[npi_prof_class_Cd]],T_NPI_REF[Code],0))</f>
        <v>Obstetrics &amp; Gynecology</v>
      </c>
      <c r="J3678" s="15">
        <f>INDEX(T_NPI_REF[Specialization],MATCH(T_PROF[[#This Row],[npi_prof_class_Cd]],T_NPI_REF[Code],0))</f>
        <v>0</v>
      </c>
    </row>
    <row r="3679" spans="1:10" x14ac:dyDescent="0.35">
      <c r="A3679">
        <v>1</v>
      </c>
      <c r="B3679">
        <v>1356381339</v>
      </c>
      <c r="C3679" t="s">
        <v>351</v>
      </c>
      <c r="D3679">
        <v>2019</v>
      </c>
      <c r="E3679">
        <v>1</v>
      </c>
      <c r="F3679">
        <v>1</v>
      </c>
      <c r="G3679">
        <v>1</v>
      </c>
      <c r="I3679" s="15" t="str">
        <f>INDEX(T_NPI_REF[Classification],MATCH(T_PROF[[#This Row],[npi_prof_class_Cd]],T_NPI_REF[Code],0))</f>
        <v>Obstetrics &amp; Gynecology</v>
      </c>
      <c r="J3679" s="15">
        <f>INDEX(T_NPI_REF[Specialization],MATCH(T_PROF[[#This Row],[npi_prof_class_Cd]],T_NPI_REF[Code],0))</f>
        <v>0</v>
      </c>
    </row>
    <row r="3680" spans="1:10" x14ac:dyDescent="0.35">
      <c r="A3680">
        <v>0</v>
      </c>
      <c r="B3680">
        <v>1356308993</v>
      </c>
      <c r="C3680" t="s">
        <v>367</v>
      </c>
      <c r="D3680">
        <v>2020</v>
      </c>
      <c r="E3680">
        <v>1</v>
      </c>
      <c r="F3680">
        <v>1</v>
      </c>
      <c r="G3680">
        <v>1</v>
      </c>
      <c r="I3680" s="15" t="str">
        <f>INDEX(T_NPI_REF[Classification],MATCH(T_PROF[[#This Row],[npi_prof_class_Cd]],T_NPI_REF[Code],0))</f>
        <v>Midwife</v>
      </c>
      <c r="J3680" s="15">
        <f>INDEX(T_NPI_REF[Specialization],MATCH(T_PROF[[#This Row],[npi_prof_class_Cd]],T_NPI_REF[Code],0))</f>
        <v>0</v>
      </c>
    </row>
    <row r="3681" spans="1:10" x14ac:dyDescent="0.35">
      <c r="A3681">
        <v>0</v>
      </c>
      <c r="B3681">
        <v>1356308993</v>
      </c>
      <c r="C3681" t="s">
        <v>367</v>
      </c>
      <c r="D3681">
        <v>2018</v>
      </c>
      <c r="E3681">
        <v>2</v>
      </c>
      <c r="F3681">
        <v>2</v>
      </c>
      <c r="G3681">
        <v>2</v>
      </c>
      <c r="I3681" s="15" t="str">
        <f>INDEX(T_NPI_REF[Classification],MATCH(T_PROF[[#This Row],[npi_prof_class_Cd]],T_NPI_REF[Code],0))</f>
        <v>Midwife</v>
      </c>
      <c r="J3681" s="15">
        <f>INDEX(T_NPI_REF[Specialization],MATCH(T_PROF[[#This Row],[npi_prof_class_Cd]],T_NPI_REF[Code],0))</f>
        <v>0</v>
      </c>
    </row>
    <row r="3682" spans="1:10" x14ac:dyDescent="0.35">
      <c r="A3682">
        <v>1</v>
      </c>
      <c r="B3682">
        <v>1083079198</v>
      </c>
      <c r="C3682" t="s">
        <v>351</v>
      </c>
      <c r="D3682">
        <v>2021</v>
      </c>
      <c r="E3682">
        <v>46</v>
      </c>
      <c r="F3682">
        <v>46</v>
      </c>
      <c r="G3682">
        <v>46</v>
      </c>
      <c r="I3682" s="15" t="str">
        <f>INDEX(T_NPI_REF[Classification],MATCH(T_PROF[[#This Row],[npi_prof_class_Cd]],T_NPI_REF[Code],0))</f>
        <v>Obstetrics &amp; Gynecology</v>
      </c>
      <c r="J3682" s="15">
        <f>INDEX(T_NPI_REF[Specialization],MATCH(T_PROF[[#This Row],[npi_prof_class_Cd]],T_NPI_REF[Code],0))</f>
        <v>0</v>
      </c>
    </row>
    <row r="3683" spans="1:10" x14ac:dyDescent="0.35">
      <c r="A3683">
        <v>1</v>
      </c>
      <c r="B3683">
        <v>1780698555</v>
      </c>
      <c r="C3683" t="s">
        <v>361</v>
      </c>
      <c r="D3683">
        <v>2019</v>
      </c>
      <c r="E3683">
        <v>2</v>
      </c>
      <c r="F3683">
        <v>2</v>
      </c>
      <c r="G3683">
        <v>2</v>
      </c>
      <c r="I3683" s="15" t="str">
        <f>INDEX(T_NPI_REF[Classification],MATCH(T_PROF[[#This Row],[npi_prof_class_Cd]],T_NPI_REF[Code],0))</f>
        <v>Family Medicine</v>
      </c>
      <c r="J3683" s="15">
        <f>INDEX(T_NPI_REF[Specialization],MATCH(T_PROF[[#This Row],[npi_prof_class_Cd]],T_NPI_REF[Code],0))</f>
        <v>0</v>
      </c>
    </row>
    <row r="3684" spans="1:10" x14ac:dyDescent="0.35">
      <c r="A3684">
        <v>1</v>
      </c>
      <c r="B3684">
        <v>1538184155</v>
      </c>
      <c r="C3684" t="s">
        <v>357</v>
      </c>
      <c r="D3684">
        <v>2018</v>
      </c>
      <c r="E3684">
        <v>5</v>
      </c>
      <c r="F3684">
        <v>5</v>
      </c>
      <c r="G3684">
        <v>5</v>
      </c>
      <c r="I3684" s="15" t="str">
        <f>INDEX(T_NPI_REF[Classification],MATCH(T_PROF[[#This Row],[npi_prof_class_Cd]],T_NPI_REF[Code],0))</f>
        <v>Advanced Practice Midwife</v>
      </c>
      <c r="J3684" s="15">
        <f>INDEX(T_NPI_REF[Specialization],MATCH(T_PROF[[#This Row],[npi_prof_class_Cd]],T_NPI_REF[Code],0))</f>
        <v>0</v>
      </c>
    </row>
    <row r="3685" spans="1:10" x14ac:dyDescent="0.35">
      <c r="A3685">
        <v>1</v>
      </c>
      <c r="B3685">
        <v>1548307622</v>
      </c>
      <c r="C3685" t="s">
        <v>351</v>
      </c>
      <c r="D3685">
        <v>2018</v>
      </c>
      <c r="E3685">
        <v>2</v>
      </c>
      <c r="F3685">
        <v>2</v>
      </c>
      <c r="G3685">
        <v>2</v>
      </c>
      <c r="I3685" s="15" t="str">
        <f>INDEX(T_NPI_REF[Classification],MATCH(T_PROF[[#This Row],[npi_prof_class_Cd]],T_NPI_REF[Code],0))</f>
        <v>Obstetrics &amp; Gynecology</v>
      </c>
      <c r="J3685" s="15">
        <f>INDEX(T_NPI_REF[Specialization],MATCH(T_PROF[[#This Row],[npi_prof_class_Cd]],T_NPI_REF[Code],0))</f>
        <v>0</v>
      </c>
    </row>
    <row r="3686" spans="1:10" x14ac:dyDescent="0.35">
      <c r="A3686">
        <v>1</v>
      </c>
      <c r="B3686">
        <v>1962474502</v>
      </c>
      <c r="C3686" t="s">
        <v>351</v>
      </c>
      <c r="D3686">
        <v>2020</v>
      </c>
      <c r="E3686">
        <v>22</v>
      </c>
      <c r="F3686">
        <v>22</v>
      </c>
      <c r="G3686">
        <v>22</v>
      </c>
      <c r="I3686" s="15" t="str">
        <f>INDEX(T_NPI_REF[Classification],MATCH(T_PROF[[#This Row],[npi_prof_class_Cd]],T_NPI_REF[Code],0))</f>
        <v>Obstetrics &amp; Gynecology</v>
      </c>
      <c r="J3686" s="15">
        <f>INDEX(T_NPI_REF[Specialization],MATCH(T_PROF[[#This Row],[npi_prof_class_Cd]],T_NPI_REF[Code],0))</f>
        <v>0</v>
      </c>
    </row>
    <row r="3687" spans="1:10" x14ac:dyDescent="0.35">
      <c r="A3687">
        <v>1</v>
      </c>
      <c r="B3687">
        <v>1699064691</v>
      </c>
      <c r="C3687" t="s">
        <v>351</v>
      </c>
      <c r="D3687">
        <v>2019</v>
      </c>
      <c r="E3687">
        <v>1</v>
      </c>
      <c r="F3687">
        <v>1</v>
      </c>
      <c r="G3687">
        <v>1</v>
      </c>
      <c r="I3687" s="15" t="str">
        <f>INDEX(T_NPI_REF[Classification],MATCH(T_PROF[[#This Row],[npi_prof_class_Cd]],T_NPI_REF[Code],0))</f>
        <v>Obstetrics &amp; Gynecology</v>
      </c>
      <c r="J3687" s="15">
        <f>INDEX(T_NPI_REF[Specialization],MATCH(T_PROF[[#This Row],[npi_prof_class_Cd]],T_NPI_REF[Code],0))</f>
        <v>0</v>
      </c>
    </row>
    <row r="3688" spans="1:10" x14ac:dyDescent="0.35">
      <c r="A3688">
        <v>1</v>
      </c>
      <c r="B3688">
        <v>1518416031</v>
      </c>
      <c r="C3688" t="s">
        <v>352</v>
      </c>
      <c r="D3688">
        <v>2018</v>
      </c>
      <c r="E3688">
        <v>7</v>
      </c>
      <c r="F3688">
        <v>7</v>
      </c>
      <c r="G3688">
        <v>7</v>
      </c>
      <c r="I3688" s="15" t="str">
        <f>INDEX(T_NPI_REF[Classification],MATCH(T_PROF[[#This Row],[npi_prof_class_Cd]],T_NPI_REF[Code],0))</f>
        <v>Specialist</v>
      </c>
      <c r="J3688" s="15">
        <f>INDEX(T_NPI_REF[Specialization],MATCH(T_PROF[[#This Row],[npi_prof_class_Cd]],T_NPI_REF[Code],0))</f>
        <v>0</v>
      </c>
    </row>
    <row r="3689" spans="1:10" x14ac:dyDescent="0.35">
      <c r="A3689">
        <v>0</v>
      </c>
      <c r="B3689">
        <v>1811303936</v>
      </c>
      <c r="C3689" t="s">
        <v>357</v>
      </c>
      <c r="D3689">
        <v>2019</v>
      </c>
      <c r="E3689">
        <v>2</v>
      </c>
      <c r="F3689">
        <v>2</v>
      </c>
      <c r="G3689">
        <v>2</v>
      </c>
      <c r="I3689" s="15" t="str">
        <f>INDEX(T_NPI_REF[Classification],MATCH(T_PROF[[#This Row],[npi_prof_class_Cd]],T_NPI_REF[Code],0))</f>
        <v>Advanced Practice Midwife</v>
      </c>
      <c r="J3689" s="15">
        <f>INDEX(T_NPI_REF[Specialization],MATCH(T_PROF[[#This Row],[npi_prof_class_Cd]],T_NPI_REF[Code],0))</f>
        <v>0</v>
      </c>
    </row>
    <row r="3690" spans="1:10" x14ac:dyDescent="0.35">
      <c r="A3690">
        <v>1</v>
      </c>
      <c r="B3690">
        <v>1689618407</v>
      </c>
      <c r="C3690" t="s">
        <v>382</v>
      </c>
      <c r="D3690">
        <v>2019</v>
      </c>
      <c r="E3690">
        <v>6</v>
      </c>
      <c r="F3690">
        <v>6</v>
      </c>
      <c r="G3690">
        <v>6</v>
      </c>
      <c r="I3690" s="15" t="str">
        <f>INDEX(T_NPI_REF[Classification],MATCH(T_PROF[[#This Row],[npi_prof_class_Cd]],T_NPI_REF[Code],0))</f>
        <v>Emergency Medicine</v>
      </c>
      <c r="J3690" s="15" t="str">
        <f>INDEX(T_NPI_REF[Specialization],MATCH(T_PROF[[#This Row],[npi_prof_class_Cd]],T_NPI_REF[Code],0))</f>
        <v>Emergency Medical Services</v>
      </c>
    </row>
    <row r="3691" spans="1:10" x14ac:dyDescent="0.35">
      <c r="A3691">
        <v>0</v>
      </c>
      <c r="B3691">
        <v>1174866453</v>
      </c>
      <c r="C3691" t="s">
        <v>351</v>
      </c>
      <c r="D3691">
        <v>2019</v>
      </c>
      <c r="E3691">
        <v>2</v>
      </c>
      <c r="F3691">
        <v>2</v>
      </c>
      <c r="G3691">
        <v>2</v>
      </c>
      <c r="I3691" s="15" t="str">
        <f>INDEX(T_NPI_REF[Classification],MATCH(T_PROF[[#This Row],[npi_prof_class_Cd]],T_NPI_REF[Code],0))</f>
        <v>Obstetrics &amp; Gynecology</v>
      </c>
      <c r="J3691" s="15">
        <f>INDEX(T_NPI_REF[Specialization],MATCH(T_PROF[[#This Row],[npi_prof_class_Cd]],T_NPI_REF[Code],0))</f>
        <v>0</v>
      </c>
    </row>
    <row r="3692" spans="1:10" x14ac:dyDescent="0.35">
      <c r="A3692">
        <v>1</v>
      </c>
      <c r="B3692">
        <v>1346217197</v>
      </c>
      <c r="C3692" t="s">
        <v>352</v>
      </c>
      <c r="D3692">
        <v>2019</v>
      </c>
      <c r="E3692">
        <v>2</v>
      </c>
      <c r="F3692">
        <v>2</v>
      </c>
      <c r="G3692">
        <v>2</v>
      </c>
      <c r="I3692" s="15" t="str">
        <f>INDEX(T_NPI_REF[Classification],MATCH(T_PROF[[#This Row],[npi_prof_class_Cd]],T_NPI_REF[Code],0))</f>
        <v>Specialist</v>
      </c>
      <c r="J3692" s="15">
        <f>INDEX(T_NPI_REF[Specialization],MATCH(T_PROF[[#This Row],[npi_prof_class_Cd]],T_NPI_REF[Code],0))</f>
        <v>0</v>
      </c>
    </row>
    <row r="3693" spans="1:10" x14ac:dyDescent="0.35">
      <c r="A3693">
        <v>0</v>
      </c>
      <c r="B3693">
        <v>1477757425</v>
      </c>
      <c r="C3693" t="s">
        <v>351</v>
      </c>
      <c r="D3693">
        <v>2020</v>
      </c>
      <c r="E3693">
        <v>2</v>
      </c>
      <c r="F3693">
        <v>2</v>
      </c>
      <c r="G3693">
        <v>2</v>
      </c>
      <c r="I3693" s="15" t="str">
        <f>INDEX(T_NPI_REF[Classification],MATCH(T_PROF[[#This Row],[npi_prof_class_Cd]],T_NPI_REF[Code],0))</f>
        <v>Obstetrics &amp; Gynecology</v>
      </c>
      <c r="J3693" s="15">
        <f>INDEX(T_NPI_REF[Specialization],MATCH(T_PROF[[#This Row],[npi_prof_class_Cd]],T_NPI_REF[Code],0))</f>
        <v>0</v>
      </c>
    </row>
    <row r="3694" spans="1:10" x14ac:dyDescent="0.35">
      <c r="A3694">
        <v>0</v>
      </c>
      <c r="B3694">
        <v>1679852354</v>
      </c>
      <c r="C3694" t="s">
        <v>351</v>
      </c>
      <c r="D3694">
        <v>2021</v>
      </c>
      <c r="E3694">
        <v>1</v>
      </c>
      <c r="F3694">
        <v>1</v>
      </c>
      <c r="G3694">
        <v>1</v>
      </c>
      <c r="I3694" s="15" t="str">
        <f>INDEX(T_NPI_REF[Classification],MATCH(T_PROF[[#This Row],[npi_prof_class_Cd]],T_NPI_REF[Code],0))</f>
        <v>Obstetrics &amp; Gynecology</v>
      </c>
      <c r="J3694" s="15">
        <f>INDEX(T_NPI_REF[Specialization],MATCH(T_PROF[[#This Row],[npi_prof_class_Cd]],T_NPI_REF[Code],0))</f>
        <v>0</v>
      </c>
    </row>
    <row r="3695" spans="1:10" x14ac:dyDescent="0.35">
      <c r="A3695">
        <v>1</v>
      </c>
      <c r="B3695">
        <v>1932263514</v>
      </c>
      <c r="C3695" t="s">
        <v>351</v>
      </c>
      <c r="D3695">
        <v>2021</v>
      </c>
      <c r="E3695">
        <v>15</v>
      </c>
      <c r="F3695">
        <v>15</v>
      </c>
      <c r="G3695">
        <v>15</v>
      </c>
      <c r="I3695" s="15" t="str">
        <f>INDEX(T_NPI_REF[Classification],MATCH(T_PROF[[#This Row],[npi_prof_class_Cd]],T_NPI_REF[Code],0))</f>
        <v>Obstetrics &amp; Gynecology</v>
      </c>
      <c r="J3695" s="15">
        <f>INDEX(T_NPI_REF[Specialization],MATCH(T_PROF[[#This Row],[npi_prof_class_Cd]],T_NPI_REF[Code],0))</f>
        <v>0</v>
      </c>
    </row>
    <row r="3696" spans="1:10" x14ac:dyDescent="0.35">
      <c r="A3696">
        <v>0</v>
      </c>
      <c r="B3696">
        <v>1881858702</v>
      </c>
      <c r="C3696" t="s">
        <v>351</v>
      </c>
      <c r="D3696">
        <v>2018</v>
      </c>
      <c r="E3696">
        <v>3</v>
      </c>
      <c r="F3696">
        <v>3</v>
      </c>
      <c r="G3696">
        <v>3</v>
      </c>
      <c r="I3696" s="15" t="str">
        <f>INDEX(T_NPI_REF[Classification],MATCH(T_PROF[[#This Row],[npi_prof_class_Cd]],T_NPI_REF[Code],0))</f>
        <v>Obstetrics &amp; Gynecology</v>
      </c>
      <c r="J3696" s="15">
        <f>INDEX(T_NPI_REF[Specialization],MATCH(T_PROF[[#This Row],[npi_prof_class_Cd]],T_NPI_REF[Code],0))</f>
        <v>0</v>
      </c>
    </row>
    <row r="3697" spans="1:10" x14ac:dyDescent="0.35">
      <c r="A3697">
        <v>0</v>
      </c>
      <c r="B3697">
        <v>1275576696</v>
      </c>
      <c r="C3697" t="s">
        <v>351</v>
      </c>
      <c r="D3697">
        <v>2019</v>
      </c>
      <c r="E3697">
        <v>2</v>
      </c>
      <c r="F3697">
        <v>2</v>
      </c>
      <c r="G3697">
        <v>2</v>
      </c>
      <c r="I3697" s="15" t="str">
        <f>INDEX(T_NPI_REF[Classification],MATCH(T_PROF[[#This Row],[npi_prof_class_Cd]],T_NPI_REF[Code],0))</f>
        <v>Obstetrics &amp; Gynecology</v>
      </c>
      <c r="J3697" s="15">
        <f>INDEX(T_NPI_REF[Specialization],MATCH(T_PROF[[#This Row],[npi_prof_class_Cd]],T_NPI_REF[Code],0))</f>
        <v>0</v>
      </c>
    </row>
    <row r="3698" spans="1:10" x14ac:dyDescent="0.35">
      <c r="A3698">
        <v>0</v>
      </c>
      <c r="B3698">
        <v>1598928178</v>
      </c>
      <c r="C3698" t="s">
        <v>351</v>
      </c>
      <c r="D3698">
        <v>2018</v>
      </c>
      <c r="E3698">
        <v>1</v>
      </c>
      <c r="F3698">
        <v>1</v>
      </c>
      <c r="G3698">
        <v>1</v>
      </c>
      <c r="I3698" s="15" t="str">
        <f>INDEX(T_NPI_REF[Classification],MATCH(T_PROF[[#This Row],[npi_prof_class_Cd]],T_NPI_REF[Code],0))</f>
        <v>Obstetrics &amp; Gynecology</v>
      </c>
      <c r="J3698" s="15">
        <f>INDEX(T_NPI_REF[Specialization],MATCH(T_PROF[[#This Row],[npi_prof_class_Cd]],T_NPI_REF[Code],0))</f>
        <v>0</v>
      </c>
    </row>
    <row r="3699" spans="1:10" x14ac:dyDescent="0.35">
      <c r="A3699">
        <v>0</v>
      </c>
      <c r="B3699">
        <v>1689233173</v>
      </c>
      <c r="C3699" t="s">
        <v>357</v>
      </c>
      <c r="D3699">
        <v>2021</v>
      </c>
      <c r="E3699">
        <v>1</v>
      </c>
      <c r="F3699">
        <v>1</v>
      </c>
      <c r="G3699">
        <v>1</v>
      </c>
      <c r="I3699" s="15" t="str">
        <f>INDEX(T_NPI_REF[Classification],MATCH(T_PROF[[#This Row],[npi_prof_class_Cd]],T_NPI_REF[Code],0))</f>
        <v>Advanced Practice Midwife</v>
      </c>
      <c r="J3699" s="15">
        <f>INDEX(T_NPI_REF[Specialization],MATCH(T_PROF[[#This Row],[npi_prof_class_Cd]],T_NPI_REF[Code],0))</f>
        <v>0</v>
      </c>
    </row>
    <row r="3700" spans="1:10" x14ac:dyDescent="0.35">
      <c r="A3700">
        <v>0</v>
      </c>
      <c r="B3700">
        <v>1437154952</v>
      </c>
      <c r="C3700" t="s">
        <v>351</v>
      </c>
      <c r="D3700">
        <v>2020</v>
      </c>
      <c r="E3700">
        <v>3</v>
      </c>
      <c r="F3700">
        <v>3</v>
      </c>
      <c r="G3700">
        <v>3</v>
      </c>
      <c r="I3700" s="15" t="str">
        <f>INDEX(T_NPI_REF[Classification],MATCH(T_PROF[[#This Row],[npi_prof_class_Cd]],T_NPI_REF[Code],0))</f>
        <v>Obstetrics &amp; Gynecology</v>
      </c>
      <c r="J3700" s="15">
        <f>INDEX(T_NPI_REF[Specialization],MATCH(T_PROF[[#This Row],[npi_prof_class_Cd]],T_NPI_REF[Code],0))</f>
        <v>0</v>
      </c>
    </row>
    <row r="3701" spans="1:10" x14ac:dyDescent="0.35">
      <c r="A3701">
        <v>1</v>
      </c>
      <c r="B3701">
        <v>1932263514</v>
      </c>
      <c r="C3701" t="s">
        <v>351</v>
      </c>
      <c r="D3701">
        <v>2018</v>
      </c>
      <c r="E3701">
        <v>11</v>
      </c>
      <c r="F3701">
        <v>11</v>
      </c>
      <c r="G3701">
        <v>10</v>
      </c>
      <c r="I3701" s="15" t="str">
        <f>INDEX(T_NPI_REF[Classification],MATCH(T_PROF[[#This Row],[npi_prof_class_Cd]],T_NPI_REF[Code],0))</f>
        <v>Obstetrics &amp; Gynecology</v>
      </c>
      <c r="J3701" s="15">
        <f>INDEX(T_NPI_REF[Specialization],MATCH(T_PROF[[#This Row],[npi_prof_class_Cd]],T_NPI_REF[Code],0))</f>
        <v>0</v>
      </c>
    </row>
    <row r="3702" spans="1:10" x14ac:dyDescent="0.35">
      <c r="A3702">
        <v>1</v>
      </c>
      <c r="B3702">
        <v>1942501747</v>
      </c>
      <c r="C3702" t="s">
        <v>361</v>
      </c>
      <c r="D3702">
        <v>2019</v>
      </c>
      <c r="E3702">
        <v>20</v>
      </c>
      <c r="F3702">
        <v>20</v>
      </c>
      <c r="G3702">
        <v>20</v>
      </c>
      <c r="I3702" s="15" t="str">
        <f>INDEX(T_NPI_REF[Classification],MATCH(T_PROF[[#This Row],[npi_prof_class_Cd]],T_NPI_REF[Code],0))</f>
        <v>Family Medicine</v>
      </c>
      <c r="J3702" s="15">
        <f>INDEX(T_NPI_REF[Specialization],MATCH(T_PROF[[#This Row],[npi_prof_class_Cd]],T_NPI_REF[Code],0))</f>
        <v>0</v>
      </c>
    </row>
    <row r="3703" spans="1:10" x14ac:dyDescent="0.35">
      <c r="A3703">
        <v>0</v>
      </c>
      <c r="B3703">
        <v>1487617387</v>
      </c>
      <c r="C3703" t="s">
        <v>351</v>
      </c>
      <c r="D3703">
        <v>2021</v>
      </c>
      <c r="E3703">
        <v>1</v>
      </c>
      <c r="F3703">
        <v>1</v>
      </c>
      <c r="G3703">
        <v>1</v>
      </c>
      <c r="I3703" s="15" t="str">
        <f>INDEX(T_NPI_REF[Classification],MATCH(T_PROF[[#This Row],[npi_prof_class_Cd]],T_NPI_REF[Code],0))</f>
        <v>Obstetrics &amp; Gynecology</v>
      </c>
      <c r="J3703" s="15">
        <f>INDEX(T_NPI_REF[Specialization],MATCH(T_PROF[[#This Row],[npi_prof_class_Cd]],T_NPI_REF[Code],0))</f>
        <v>0</v>
      </c>
    </row>
    <row r="3704" spans="1:10" x14ac:dyDescent="0.35">
      <c r="A3704">
        <v>1</v>
      </c>
      <c r="B3704">
        <v>1245526987</v>
      </c>
      <c r="C3704" t="s">
        <v>351</v>
      </c>
      <c r="D3704">
        <v>2020</v>
      </c>
      <c r="E3704">
        <v>29</v>
      </c>
      <c r="F3704">
        <v>29</v>
      </c>
      <c r="G3704">
        <v>29</v>
      </c>
      <c r="I3704" s="15" t="str">
        <f>INDEX(T_NPI_REF[Classification],MATCH(T_PROF[[#This Row],[npi_prof_class_Cd]],T_NPI_REF[Code],0))</f>
        <v>Obstetrics &amp; Gynecology</v>
      </c>
      <c r="J3704" s="15">
        <f>INDEX(T_NPI_REF[Specialization],MATCH(T_PROF[[#This Row],[npi_prof_class_Cd]],T_NPI_REF[Code],0))</f>
        <v>0</v>
      </c>
    </row>
    <row r="3705" spans="1:10" x14ac:dyDescent="0.35">
      <c r="A3705">
        <v>1</v>
      </c>
      <c r="B3705">
        <v>1235115288</v>
      </c>
      <c r="C3705" t="s">
        <v>351</v>
      </c>
      <c r="D3705">
        <v>2020</v>
      </c>
      <c r="E3705">
        <v>4</v>
      </c>
      <c r="F3705">
        <v>4</v>
      </c>
      <c r="G3705">
        <v>4</v>
      </c>
      <c r="I3705" s="15" t="str">
        <f>INDEX(T_NPI_REF[Classification],MATCH(T_PROF[[#This Row],[npi_prof_class_Cd]],T_NPI_REF[Code],0))</f>
        <v>Obstetrics &amp; Gynecology</v>
      </c>
      <c r="J3705" s="15">
        <f>INDEX(T_NPI_REF[Specialization],MATCH(T_PROF[[#This Row],[npi_prof_class_Cd]],T_NPI_REF[Code],0))</f>
        <v>0</v>
      </c>
    </row>
    <row r="3706" spans="1:10" x14ac:dyDescent="0.35">
      <c r="A3706">
        <v>1</v>
      </c>
      <c r="B3706">
        <v>1952310468</v>
      </c>
      <c r="C3706" t="s">
        <v>351</v>
      </c>
      <c r="D3706">
        <v>2020</v>
      </c>
      <c r="E3706">
        <v>1</v>
      </c>
      <c r="F3706">
        <v>1</v>
      </c>
      <c r="G3706">
        <v>1</v>
      </c>
      <c r="I3706" s="15" t="str">
        <f>INDEX(T_NPI_REF[Classification],MATCH(T_PROF[[#This Row],[npi_prof_class_Cd]],T_NPI_REF[Code],0))</f>
        <v>Obstetrics &amp; Gynecology</v>
      </c>
      <c r="J3706" s="15">
        <f>INDEX(T_NPI_REF[Specialization],MATCH(T_PROF[[#This Row],[npi_prof_class_Cd]],T_NPI_REF[Code],0))</f>
        <v>0</v>
      </c>
    </row>
    <row r="3707" spans="1:10" x14ac:dyDescent="0.35">
      <c r="A3707">
        <v>1</v>
      </c>
      <c r="B3707">
        <v>1104809235</v>
      </c>
      <c r="C3707" t="s">
        <v>351</v>
      </c>
      <c r="D3707">
        <v>2018</v>
      </c>
      <c r="E3707">
        <v>71</v>
      </c>
      <c r="F3707">
        <v>71</v>
      </c>
      <c r="G3707">
        <v>69</v>
      </c>
      <c r="I3707" s="15" t="str">
        <f>INDEX(T_NPI_REF[Classification],MATCH(T_PROF[[#This Row],[npi_prof_class_Cd]],T_NPI_REF[Code],0))</f>
        <v>Obstetrics &amp; Gynecology</v>
      </c>
      <c r="J3707" s="15">
        <f>INDEX(T_NPI_REF[Specialization],MATCH(T_PROF[[#This Row],[npi_prof_class_Cd]],T_NPI_REF[Code],0))</f>
        <v>0</v>
      </c>
    </row>
    <row r="3708" spans="1:10" x14ac:dyDescent="0.35">
      <c r="A3708">
        <v>1</v>
      </c>
      <c r="B3708">
        <v>1902895121</v>
      </c>
      <c r="C3708" t="s">
        <v>351</v>
      </c>
      <c r="D3708">
        <v>2019</v>
      </c>
      <c r="E3708">
        <v>2</v>
      </c>
      <c r="F3708">
        <v>2</v>
      </c>
      <c r="G3708">
        <v>1</v>
      </c>
      <c r="I3708" s="15" t="str">
        <f>INDEX(T_NPI_REF[Classification],MATCH(T_PROF[[#This Row],[npi_prof_class_Cd]],T_NPI_REF[Code],0))</f>
        <v>Obstetrics &amp; Gynecology</v>
      </c>
      <c r="J3708" s="15">
        <f>INDEX(T_NPI_REF[Specialization],MATCH(T_PROF[[#This Row],[npi_prof_class_Cd]],T_NPI_REF[Code],0))</f>
        <v>0</v>
      </c>
    </row>
    <row r="3709" spans="1:10" x14ac:dyDescent="0.35">
      <c r="A3709">
        <v>0</v>
      </c>
      <c r="B3709">
        <v>1366889230</v>
      </c>
      <c r="C3709" t="s">
        <v>351</v>
      </c>
      <c r="D3709">
        <v>2021</v>
      </c>
      <c r="E3709">
        <v>1</v>
      </c>
      <c r="F3709">
        <v>1</v>
      </c>
      <c r="G3709">
        <v>1</v>
      </c>
      <c r="I3709" s="15" t="str">
        <f>INDEX(T_NPI_REF[Classification],MATCH(T_PROF[[#This Row],[npi_prof_class_Cd]],T_NPI_REF[Code],0))</f>
        <v>Obstetrics &amp; Gynecology</v>
      </c>
      <c r="J3709" s="15">
        <f>INDEX(T_NPI_REF[Specialization],MATCH(T_PROF[[#This Row],[npi_prof_class_Cd]],T_NPI_REF[Code],0))</f>
        <v>0</v>
      </c>
    </row>
    <row r="3710" spans="1:10" x14ac:dyDescent="0.35">
      <c r="A3710">
        <v>0</v>
      </c>
      <c r="B3710">
        <v>1417310277</v>
      </c>
      <c r="C3710" t="s">
        <v>357</v>
      </c>
      <c r="D3710">
        <v>2019</v>
      </c>
      <c r="E3710">
        <v>1</v>
      </c>
      <c r="F3710">
        <v>1</v>
      </c>
      <c r="G3710">
        <v>1</v>
      </c>
      <c r="I3710" s="15" t="str">
        <f>INDEX(T_NPI_REF[Classification],MATCH(T_PROF[[#This Row],[npi_prof_class_Cd]],T_NPI_REF[Code],0))</f>
        <v>Advanced Practice Midwife</v>
      </c>
      <c r="J3710" s="15">
        <f>INDEX(T_NPI_REF[Specialization],MATCH(T_PROF[[#This Row],[npi_prof_class_Cd]],T_NPI_REF[Code],0))</f>
        <v>0</v>
      </c>
    </row>
    <row r="3711" spans="1:10" x14ac:dyDescent="0.35">
      <c r="A3711">
        <v>1</v>
      </c>
      <c r="B3711">
        <v>1235170150</v>
      </c>
      <c r="C3711" t="s">
        <v>358</v>
      </c>
      <c r="D3711">
        <v>2020</v>
      </c>
      <c r="E3711">
        <v>168</v>
      </c>
      <c r="F3711">
        <v>168</v>
      </c>
      <c r="G3711">
        <v>167</v>
      </c>
      <c r="I3711" s="15" t="str">
        <f>INDEX(T_NPI_REF[Classification],MATCH(T_PROF[[#This Row],[npi_prof_class_Cd]],T_NPI_REF[Code],0))</f>
        <v>Obstetrics &amp; Gynecology</v>
      </c>
      <c r="J3711" s="15" t="str">
        <f>INDEX(T_NPI_REF[Specialization],MATCH(T_PROF[[#This Row],[npi_prof_class_Cd]],T_NPI_REF[Code],0))</f>
        <v>Gynecology</v>
      </c>
    </row>
    <row r="3712" spans="1:10" x14ac:dyDescent="0.35">
      <c r="A3712">
        <v>0</v>
      </c>
      <c r="B3712">
        <v>1659378206</v>
      </c>
      <c r="C3712" t="s">
        <v>357</v>
      </c>
      <c r="D3712">
        <v>2018</v>
      </c>
      <c r="E3712">
        <v>1</v>
      </c>
      <c r="F3712">
        <v>1</v>
      </c>
      <c r="G3712">
        <v>1</v>
      </c>
      <c r="I3712" s="15" t="str">
        <f>INDEX(T_NPI_REF[Classification],MATCH(T_PROF[[#This Row],[npi_prof_class_Cd]],T_NPI_REF[Code],0))</f>
        <v>Advanced Practice Midwife</v>
      </c>
      <c r="J3712" s="15">
        <f>INDEX(T_NPI_REF[Specialization],MATCH(T_PROF[[#This Row],[npi_prof_class_Cd]],T_NPI_REF[Code],0))</f>
        <v>0</v>
      </c>
    </row>
    <row r="3713" spans="1:10" x14ac:dyDescent="0.35">
      <c r="A3713">
        <v>1</v>
      </c>
      <c r="B3713">
        <v>1033365952</v>
      </c>
      <c r="C3713" t="s">
        <v>351</v>
      </c>
      <c r="D3713">
        <v>2020</v>
      </c>
      <c r="E3713">
        <v>3</v>
      </c>
      <c r="F3713">
        <v>3</v>
      </c>
      <c r="G3713">
        <v>3</v>
      </c>
      <c r="I3713" s="15" t="str">
        <f>INDEX(T_NPI_REF[Classification],MATCH(T_PROF[[#This Row],[npi_prof_class_Cd]],T_NPI_REF[Code],0))</f>
        <v>Obstetrics &amp; Gynecology</v>
      </c>
      <c r="J3713" s="15">
        <f>INDEX(T_NPI_REF[Specialization],MATCH(T_PROF[[#This Row],[npi_prof_class_Cd]],T_NPI_REF[Code],0))</f>
        <v>0</v>
      </c>
    </row>
    <row r="3714" spans="1:10" x14ac:dyDescent="0.35">
      <c r="A3714">
        <v>0</v>
      </c>
      <c r="B3714">
        <v>1417190653</v>
      </c>
      <c r="C3714" t="s">
        <v>354</v>
      </c>
      <c r="D3714">
        <v>2021</v>
      </c>
      <c r="E3714">
        <v>1</v>
      </c>
      <c r="F3714">
        <v>1</v>
      </c>
      <c r="G3714">
        <v>1</v>
      </c>
      <c r="I3714" s="15" t="str">
        <f>INDEX(T_NPI_REF[Classification],MATCH(T_PROF[[#This Row],[npi_prof_class_Cd]],T_NPI_REF[Code],0))</f>
        <v>Obstetrics &amp; Gynecology</v>
      </c>
      <c r="J3714" s="15" t="str">
        <f>INDEX(T_NPI_REF[Specialization],MATCH(T_PROF[[#This Row],[npi_prof_class_Cd]],T_NPI_REF[Code],0))</f>
        <v>Obstetrics</v>
      </c>
    </row>
    <row r="3715" spans="1:10" x14ac:dyDescent="0.35">
      <c r="A3715">
        <v>1</v>
      </c>
      <c r="B3715">
        <v>1679677082</v>
      </c>
      <c r="C3715" t="s">
        <v>351</v>
      </c>
      <c r="D3715">
        <v>2020</v>
      </c>
      <c r="E3715">
        <v>11</v>
      </c>
      <c r="F3715">
        <v>11</v>
      </c>
      <c r="G3715">
        <v>11</v>
      </c>
      <c r="I3715" s="15" t="str">
        <f>INDEX(T_NPI_REF[Classification],MATCH(T_PROF[[#This Row],[npi_prof_class_Cd]],T_NPI_REF[Code],0))</f>
        <v>Obstetrics &amp; Gynecology</v>
      </c>
      <c r="J3715" s="15">
        <f>INDEX(T_NPI_REF[Specialization],MATCH(T_PROF[[#This Row],[npi_prof_class_Cd]],T_NPI_REF[Code],0))</f>
        <v>0</v>
      </c>
    </row>
    <row r="3716" spans="1:10" x14ac:dyDescent="0.35">
      <c r="A3716">
        <v>0</v>
      </c>
      <c r="B3716">
        <v>1225150907</v>
      </c>
      <c r="C3716" t="s">
        <v>351</v>
      </c>
      <c r="D3716">
        <v>2019</v>
      </c>
      <c r="E3716">
        <v>1</v>
      </c>
      <c r="F3716">
        <v>1</v>
      </c>
      <c r="G3716">
        <v>1</v>
      </c>
      <c r="I3716" s="15" t="str">
        <f>INDEX(T_NPI_REF[Classification],MATCH(T_PROF[[#This Row],[npi_prof_class_Cd]],T_NPI_REF[Code],0))</f>
        <v>Obstetrics &amp; Gynecology</v>
      </c>
      <c r="J3716" s="15">
        <f>INDEX(T_NPI_REF[Specialization],MATCH(T_PROF[[#This Row],[npi_prof_class_Cd]],T_NPI_REF[Code],0))</f>
        <v>0</v>
      </c>
    </row>
    <row r="3717" spans="1:10" x14ac:dyDescent="0.35">
      <c r="A3717">
        <v>0</v>
      </c>
      <c r="B3717">
        <v>1265879340</v>
      </c>
      <c r="C3717" t="s">
        <v>351</v>
      </c>
      <c r="D3717">
        <v>2018</v>
      </c>
      <c r="E3717">
        <v>1</v>
      </c>
      <c r="F3717">
        <v>1</v>
      </c>
      <c r="G3717">
        <v>1</v>
      </c>
      <c r="I3717" s="15" t="str">
        <f>INDEX(T_NPI_REF[Classification],MATCH(T_PROF[[#This Row],[npi_prof_class_Cd]],T_NPI_REF[Code],0))</f>
        <v>Obstetrics &amp; Gynecology</v>
      </c>
      <c r="J3717" s="15">
        <f>INDEX(T_NPI_REF[Specialization],MATCH(T_PROF[[#This Row],[npi_prof_class_Cd]],T_NPI_REF[Code],0))</f>
        <v>0</v>
      </c>
    </row>
    <row r="3718" spans="1:10" x14ac:dyDescent="0.35">
      <c r="A3718">
        <v>1</v>
      </c>
      <c r="B3718">
        <v>1629355250</v>
      </c>
      <c r="C3718" t="s">
        <v>367</v>
      </c>
      <c r="D3718">
        <v>2018</v>
      </c>
      <c r="E3718">
        <v>71</v>
      </c>
      <c r="F3718">
        <v>71</v>
      </c>
      <c r="G3718">
        <v>71</v>
      </c>
      <c r="I3718" s="15" t="str">
        <f>INDEX(T_NPI_REF[Classification],MATCH(T_PROF[[#This Row],[npi_prof_class_Cd]],T_NPI_REF[Code],0))</f>
        <v>Midwife</v>
      </c>
      <c r="J3718" s="15">
        <f>INDEX(T_NPI_REF[Specialization],MATCH(T_PROF[[#This Row],[npi_prof_class_Cd]],T_NPI_REF[Code],0))</f>
        <v>0</v>
      </c>
    </row>
    <row r="3719" spans="1:10" x14ac:dyDescent="0.35">
      <c r="A3719">
        <v>1</v>
      </c>
      <c r="B3719">
        <v>1174876486</v>
      </c>
      <c r="C3719" t="s">
        <v>351</v>
      </c>
      <c r="D3719">
        <v>2018</v>
      </c>
      <c r="E3719">
        <v>16</v>
      </c>
      <c r="F3719">
        <v>16</v>
      </c>
      <c r="G3719">
        <v>16</v>
      </c>
      <c r="I3719" s="15" t="str">
        <f>INDEX(T_NPI_REF[Classification],MATCH(T_PROF[[#This Row],[npi_prof_class_Cd]],T_NPI_REF[Code],0))</f>
        <v>Obstetrics &amp; Gynecology</v>
      </c>
      <c r="J3719" s="15">
        <f>INDEX(T_NPI_REF[Specialization],MATCH(T_PROF[[#This Row],[npi_prof_class_Cd]],T_NPI_REF[Code],0))</f>
        <v>0</v>
      </c>
    </row>
    <row r="3720" spans="1:10" x14ac:dyDescent="0.35">
      <c r="A3720">
        <v>0</v>
      </c>
      <c r="B3720">
        <v>1124089818</v>
      </c>
      <c r="C3720" t="s">
        <v>351</v>
      </c>
      <c r="D3720">
        <v>2021</v>
      </c>
      <c r="E3720">
        <v>1</v>
      </c>
      <c r="F3720">
        <v>1</v>
      </c>
      <c r="G3720">
        <v>1</v>
      </c>
      <c r="I3720" s="15" t="str">
        <f>INDEX(T_NPI_REF[Classification],MATCH(T_PROF[[#This Row],[npi_prof_class_Cd]],T_NPI_REF[Code],0))</f>
        <v>Obstetrics &amp; Gynecology</v>
      </c>
      <c r="J3720" s="15">
        <f>INDEX(T_NPI_REF[Specialization],MATCH(T_PROF[[#This Row],[npi_prof_class_Cd]],T_NPI_REF[Code],0))</f>
        <v>0</v>
      </c>
    </row>
    <row r="3721" spans="1:10" x14ac:dyDescent="0.35">
      <c r="A3721">
        <v>1</v>
      </c>
      <c r="B3721">
        <v>1942362587</v>
      </c>
      <c r="C3721" t="s">
        <v>352</v>
      </c>
      <c r="D3721">
        <v>2021</v>
      </c>
      <c r="E3721">
        <v>1</v>
      </c>
      <c r="F3721">
        <v>1</v>
      </c>
      <c r="G3721">
        <v>1</v>
      </c>
      <c r="I3721" s="15" t="str">
        <f>INDEX(T_NPI_REF[Classification],MATCH(T_PROF[[#This Row],[npi_prof_class_Cd]],T_NPI_REF[Code],0))</f>
        <v>Specialist</v>
      </c>
      <c r="J3721" s="15">
        <f>INDEX(T_NPI_REF[Specialization],MATCH(T_PROF[[#This Row],[npi_prof_class_Cd]],T_NPI_REF[Code],0))</f>
        <v>0</v>
      </c>
    </row>
    <row r="3722" spans="1:10" x14ac:dyDescent="0.35">
      <c r="A3722">
        <v>0</v>
      </c>
      <c r="B3722">
        <v>1124089818</v>
      </c>
      <c r="C3722" t="s">
        <v>351</v>
      </c>
      <c r="D3722">
        <v>2018</v>
      </c>
      <c r="E3722">
        <v>4</v>
      </c>
      <c r="F3722">
        <v>4</v>
      </c>
      <c r="G3722">
        <v>4</v>
      </c>
      <c r="I3722" s="15" t="str">
        <f>INDEX(T_NPI_REF[Classification],MATCH(T_PROF[[#This Row],[npi_prof_class_Cd]],T_NPI_REF[Code],0))</f>
        <v>Obstetrics &amp; Gynecology</v>
      </c>
      <c r="J3722" s="15">
        <f>INDEX(T_NPI_REF[Specialization],MATCH(T_PROF[[#This Row],[npi_prof_class_Cd]],T_NPI_REF[Code],0))</f>
        <v>0</v>
      </c>
    </row>
    <row r="3723" spans="1:10" x14ac:dyDescent="0.35">
      <c r="A3723">
        <v>1</v>
      </c>
      <c r="B3723">
        <v>1144648635</v>
      </c>
      <c r="C3723" t="s">
        <v>351</v>
      </c>
      <c r="D3723">
        <v>2018</v>
      </c>
      <c r="E3723">
        <v>1</v>
      </c>
      <c r="F3723">
        <v>1</v>
      </c>
      <c r="G3723">
        <v>1</v>
      </c>
      <c r="I3723" s="15" t="str">
        <f>INDEX(T_NPI_REF[Classification],MATCH(T_PROF[[#This Row],[npi_prof_class_Cd]],T_NPI_REF[Code],0))</f>
        <v>Obstetrics &amp; Gynecology</v>
      </c>
      <c r="J3723" s="15">
        <f>INDEX(T_NPI_REF[Specialization],MATCH(T_PROF[[#This Row],[npi_prof_class_Cd]],T_NPI_REF[Code],0))</f>
        <v>0</v>
      </c>
    </row>
    <row r="3724" spans="1:10" x14ac:dyDescent="0.35">
      <c r="A3724">
        <v>0</v>
      </c>
      <c r="B3724">
        <v>1841411618</v>
      </c>
      <c r="C3724" t="s">
        <v>351</v>
      </c>
      <c r="D3724">
        <v>2019</v>
      </c>
      <c r="E3724">
        <v>2</v>
      </c>
      <c r="F3724">
        <v>2</v>
      </c>
      <c r="G3724">
        <v>2</v>
      </c>
      <c r="I3724" s="15" t="str">
        <f>INDEX(T_NPI_REF[Classification],MATCH(T_PROF[[#This Row],[npi_prof_class_Cd]],T_NPI_REF[Code],0))</f>
        <v>Obstetrics &amp; Gynecology</v>
      </c>
      <c r="J3724" s="15">
        <f>INDEX(T_NPI_REF[Specialization],MATCH(T_PROF[[#This Row],[npi_prof_class_Cd]],T_NPI_REF[Code],0))</f>
        <v>0</v>
      </c>
    </row>
    <row r="3725" spans="1:10" x14ac:dyDescent="0.35">
      <c r="A3725">
        <v>0</v>
      </c>
      <c r="B3725">
        <v>1639132798</v>
      </c>
      <c r="C3725" t="s">
        <v>351</v>
      </c>
      <c r="D3725">
        <v>2021</v>
      </c>
      <c r="E3725">
        <v>1</v>
      </c>
      <c r="F3725">
        <v>1</v>
      </c>
      <c r="G3725">
        <v>1</v>
      </c>
      <c r="I3725" s="15" t="str">
        <f>INDEX(T_NPI_REF[Classification],MATCH(T_PROF[[#This Row],[npi_prof_class_Cd]],T_NPI_REF[Code],0))</f>
        <v>Obstetrics &amp; Gynecology</v>
      </c>
      <c r="J3725" s="15">
        <f>INDEX(T_NPI_REF[Specialization],MATCH(T_PROF[[#This Row],[npi_prof_class_Cd]],T_NPI_REF[Code],0))</f>
        <v>0</v>
      </c>
    </row>
    <row r="3726" spans="1:10" x14ac:dyDescent="0.35">
      <c r="A3726">
        <v>0</v>
      </c>
      <c r="B3726">
        <v>1255730552</v>
      </c>
      <c r="C3726" t="s">
        <v>357</v>
      </c>
      <c r="D3726">
        <v>2020</v>
      </c>
      <c r="E3726">
        <v>1</v>
      </c>
      <c r="F3726">
        <v>1</v>
      </c>
      <c r="G3726">
        <v>1</v>
      </c>
      <c r="I3726" s="15" t="str">
        <f>INDEX(T_NPI_REF[Classification],MATCH(T_PROF[[#This Row],[npi_prof_class_Cd]],T_NPI_REF[Code],0))</f>
        <v>Advanced Practice Midwife</v>
      </c>
      <c r="J3726" s="15">
        <f>INDEX(T_NPI_REF[Specialization],MATCH(T_PROF[[#This Row],[npi_prof_class_Cd]],T_NPI_REF[Code],0))</f>
        <v>0</v>
      </c>
    </row>
    <row r="3727" spans="1:10" x14ac:dyDescent="0.35">
      <c r="A3727">
        <v>1</v>
      </c>
      <c r="B3727">
        <v>1841767274</v>
      </c>
      <c r="C3727" t="s">
        <v>364</v>
      </c>
      <c r="D3727">
        <v>2021</v>
      </c>
      <c r="E3727">
        <v>6</v>
      </c>
      <c r="F3727">
        <v>6</v>
      </c>
      <c r="G3727">
        <v>6</v>
      </c>
      <c r="I3727" s="15" t="str">
        <f>INDEX(T_NPI_REF[Classification],MATCH(T_PROF[[#This Row],[npi_prof_class_Cd]],T_NPI_REF[Code],0))</f>
        <v>Emergency Medicine</v>
      </c>
      <c r="J3727" s="15">
        <f>INDEX(T_NPI_REF[Specialization],MATCH(T_PROF[[#This Row],[npi_prof_class_Cd]],T_NPI_REF[Code],0))</f>
        <v>0</v>
      </c>
    </row>
    <row r="3728" spans="1:10" x14ac:dyDescent="0.35">
      <c r="A3728">
        <v>1</v>
      </c>
      <c r="B3728">
        <v>1780093153</v>
      </c>
      <c r="C3728" t="s">
        <v>351</v>
      </c>
      <c r="D3728">
        <v>2021</v>
      </c>
      <c r="E3728">
        <v>18</v>
      </c>
      <c r="F3728">
        <v>18</v>
      </c>
      <c r="G3728">
        <v>18</v>
      </c>
      <c r="I3728" s="15" t="str">
        <f>INDEX(T_NPI_REF[Classification],MATCH(T_PROF[[#This Row],[npi_prof_class_Cd]],T_NPI_REF[Code],0))</f>
        <v>Obstetrics &amp; Gynecology</v>
      </c>
      <c r="J3728" s="15">
        <f>INDEX(T_NPI_REF[Specialization],MATCH(T_PROF[[#This Row],[npi_prof_class_Cd]],T_NPI_REF[Code],0))</f>
        <v>0</v>
      </c>
    </row>
    <row r="3729" spans="1:10" x14ac:dyDescent="0.35">
      <c r="A3729">
        <v>1</v>
      </c>
      <c r="B3729">
        <v>1881858702</v>
      </c>
      <c r="C3729" t="s">
        <v>351</v>
      </c>
      <c r="D3729">
        <v>2021</v>
      </c>
      <c r="E3729">
        <v>7</v>
      </c>
      <c r="F3729">
        <v>7</v>
      </c>
      <c r="G3729">
        <v>7</v>
      </c>
      <c r="I3729" s="15" t="str">
        <f>INDEX(T_NPI_REF[Classification],MATCH(T_PROF[[#This Row],[npi_prof_class_Cd]],T_NPI_REF[Code],0))</f>
        <v>Obstetrics &amp; Gynecology</v>
      </c>
      <c r="J3729" s="15">
        <f>INDEX(T_NPI_REF[Specialization],MATCH(T_PROF[[#This Row],[npi_prof_class_Cd]],T_NPI_REF[Code],0))</f>
        <v>0</v>
      </c>
    </row>
    <row r="3730" spans="1:10" x14ac:dyDescent="0.35">
      <c r="A3730">
        <v>1</v>
      </c>
      <c r="B3730">
        <v>1699837732</v>
      </c>
      <c r="C3730" t="s">
        <v>351</v>
      </c>
      <c r="D3730">
        <v>2019</v>
      </c>
      <c r="E3730">
        <v>45</v>
      </c>
      <c r="F3730">
        <v>45</v>
      </c>
      <c r="G3730">
        <v>45</v>
      </c>
      <c r="I3730" s="15" t="str">
        <f>INDEX(T_NPI_REF[Classification],MATCH(T_PROF[[#This Row],[npi_prof_class_Cd]],T_NPI_REF[Code],0))</f>
        <v>Obstetrics &amp; Gynecology</v>
      </c>
      <c r="J3730" s="15">
        <f>INDEX(T_NPI_REF[Specialization],MATCH(T_PROF[[#This Row],[npi_prof_class_Cd]],T_NPI_REF[Code],0))</f>
        <v>0</v>
      </c>
    </row>
    <row r="3731" spans="1:10" x14ac:dyDescent="0.35">
      <c r="A3731">
        <v>0</v>
      </c>
      <c r="B3731">
        <v>1780618280</v>
      </c>
      <c r="C3731" t="s">
        <v>356</v>
      </c>
      <c r="D3731">
        <v>2018</v>
      </c>
      <c r="E3731">
        <v>1</v>
      </c>
      <c r="F3731">
        <v>1</v>
      </c>
      <c r="G3731">
        <v>1</v>
      </c>
      <c r="I3731" s="15" t="str">
        <f>INDEX(T_NPI_REF[Classification],MATCH(T_PROF[[#This Row],[npi_prof_class_Cd]],T_NPI_REF[Code],0))</f>
        <v>Obstetrics &amp; Gynecology</v>
      </c>
      <c r="J3731" s="15" t="str">
        <f>INDEX(T_NPI_REF[Specialization],MATCH(T_PROF[[#This Row],[npi_prof_class_Cd]],T_NPI_REF[Code],0))</f>
        <v>Maternal &amp; Fetal Medicine</v>
      </c>
    </row>
    <row r="3732" spans="1:10" x14ac:dyDescent="0.35">
      <c r="A3732">
        <v>1</v>
      </c>
      <c r="B3732">
        <v>1154385649</v>
      </c>
      <c r="C3732" t="s">
        <v>351</v>
      </c>
      <c r="D3732">
        <v>2018</v>
      </c>
      <c r="E3732">
        <v>1</v>
      </c>
      <c r="F3732">
        <v>1</v>
      </c>
      <c r="G3732">
        <v>1</v>
      </c>
      <c r="I3732" s="15" t="str">
        <f>INDEX(T_NPI_REF[Classification],MATCH(T_PROF[[#This Row],[npi_prof_class_Cd]],T_NPI_REF[Code],0))</f>
        <v>Obstetrics &amp; Gynecology</v>
      </c>
      <c r="J3732" s="15">
        <f>INDEX(T_NPI_REF[Specialization],MATCH(T_PROF[[#This Row],[npi_prof_class_Cd]],T_NPI_REF[Code],0))</f>
        <v>0</v>
      </c>
    </row>
    <row r="3733" spans="1:10" x14ac:dyDescent="0.35">
      <c r="A3733">
        <v>1</v>
      </c>
      <c r="B3733">
        <v>1750945614</v>
      </c>
      <c r="C3733" t="s">
        <v>351</v>
      </c>
      <c r="D3733">
        <v>2020</v>
      </c>
      <c r="E3733">
        <v>4</v>
      </c>
      <c r="F3733">
        <v>4</v>
      </c>
      <c r="G3733">
        <v>4</v>
      </c>
      <c r="I3733" s="15" t="str">
        <f>INDEX(T_NPI_REF[Classification],MATCH(T_PROF[[#This Row],[npi_prof_class_Cd]],T_NPI_REF[Code],0))</f>
        <v>Obstetrics &amp; Gynecology</v>
      </c>
      <c r="J3733" s="15">
        <f>INDEX(T_NPI_REF[Specialization],MATCH(T_PROF[[#This Row],[npi_prof_class_Cd]],T_NPI_REF[Code],0))</f>
        <v>0</v>
      </c>
    </row>
    <row r="3734" spans="1:10" x14ac:dyDescent="0.35">
      <c r="A3734">
        <v>0</v>
      </c>
      <c r="B3734">
        <v>1205247921</v>
      </c>
      <c r="C3734" t="s">
        <v>351</v>
      </c>
      <c r="D3734">
        <v>2020</v>
      </c>
      <c r="E3734">
        <v>2</v>
      </c>
      <c r="F3734">
        <v>2</v>
      </c>
      <c r="G3734">
        <v>2</v>
      </c>
      <c r="I3734" s="15" t="str">
        <f>INDEX(T_NPI_REF[Classification],MATCH(T_PROF[[#This Row],[npi_prof_class_Cd]],T_NPI_REF[Code],0))</f>
        <v>Obstetrics &amp; Gynecology</v>
      </c>
      <c r="J3734" s="15">
        <f>INDEX(T_NPI_REF[Specialization],MATCH(T_PROF[[#This Row],[npi_prof_class_Cd]],T_NPI_REF[Code],0))</f>
        <v>0</v>
      </c>
    </row>
    <row r="3735" spans="1:10" x14ac:dyDescent="0.35">
      <c r="A3735">
        <v>1</v>
      </c>
      <c r="B3735">
        <v>1013561240</v>
      </c>
      <c r="C3735" t="s">
        <v>367</v>
      </c>
      <c r="D3735">
        <v>2020</v>
      </c>
      <c r="E3735">
        <v>3</v>
      </c>
      <c r="F3735">
        <v>3</v>
      </c>
      <c r="G3735">
        <v>3</v>
      </c>
      <c r="I3735" s="15" t="str">
        <f>INDEX(T_NPI_REF[Classification],MATCH(T_PROF[[#This Row],[npi_prof_class_Cd]],T_NPI_REF[Code],0))</f>
        <v>Midwife</v>
      </c>
      <c r="J3735" s="15">
        <f>INDEX(T_NPI_REF[Specialization],MATCH(T_PROF[[#This Row],[npi_prof_class_Cd]],T_NPI_REF[Code],0))</f>
        <v>0</v>
      </c>
    </row>
    <row r="3736" spans="1:10" x14ac:dyDescent="0.35">
      <c r="A3736">
        <v>0</v>
      </c>
      <c r="B3736">
        <v>1235202599</v>
      </c>
      <c r="C3736" t="s">
        <v>351</v>
      </c>
      <c r="D3736">
        <v>2018</v>
      </c>
      <c r="E3736">
        <v>5</v>
      </c>
      <c r="F3736">
        <v>5</v>
      </c>
      <c r="G3736">
        <v>5</v>
      </c>
      <c r="I3736" s="15" t="str">
        <f>INDEX(T_NPI_REF[Classification],MATCH(T_PROF[[#This Row],[npi_prof_class_Cd]],T_NPI_REF[Code],0))</f>
        <v>Obstetrics &amp; Gynecology</v>
      </c>
      <c r="J3736" s="15">
        <f>INDEX(T_NPI_REF[Specialization],MATCH(T_PROF[[#This Row],[npi_prof_class_Cd]],T_NPI_REF[Code],0))</f>
        <v>0</v>
      </c>
    </row>
    <row r="3737" spans="1:10" x14ac:dyDescent="0.35">
      <c r="A3737">
        <v>0</v>
      </c>
      <c r="B3737">
        <v>1144217134</v>
      </c>
      <c r="C3737" t="s">
        <v>357</v>
      </c>
      <c r="D3737">
        <v>2020</v>
      </c>
      <c r="E3737">
        <v>1</v>
      </c>
      <c r="F3737">
        <v>1</v>
      </c>
      <c r="G3737">
        <v>1</v>
      </c>
      <c r="I3737" s="15" t="str">
        <f>INDEX(T_NPI_REF[Classification],MATCH(T_PROF[[#This Row],[npi_prof_class_Cd]],T_NPI_REF[Code],0))</f>
        <v>Advanced Practice Midwife</v>
      </c>
      <c r="J3737" s="15">
        <f>INDEX(T_NPI_REF[Specialization],MATCH(T_PROF[[#This Row],[npi_prof_class_Cd]],T_NPI_REF[Code],0))</f>
        <v>0</v>
      </c>
    </row>
    <row r="3738" spans="1:10" x14ac:dyDescent="0.35">
      <c r="A3738">
        <v>1</v>
      </c>
      <c r="B3738">
        <v>1447594916</v>
      </c>
      <c r="C3738" t="s">
        <v>351</v>
      </c>
      <c r="D3738">
        <v>2018</v>
      </c>
      <c r="E3738">
        <v>18</v>
      </c>
      <c r="F3738">
        <v>18</v>
      </c>
      <c r="G3738">
        <v>18</v>
      </c>
      <c r="I3738" s="15" t="str">
        <f>INDEX(T_NPI_REF[Classification],MATCH(T_PROF[[#This Row],[npi_prof_class_Cd]],T_NPI_REF[Code],0))</f>
        <v>Obstetrics &amp; Gynecology</v>
      </c>
      <c r="J3738" s="15">
        <f>INDEX(T_NPI_REF[Specialization],MATCH(T_PROF[[#This Row],[npi_prof_class_Cd]],T_NPI_REF[Code],0))</f>
        <v>0</v>
      </c>
    </row>
    <row r="3739" spans="1:10" x14ac:dyDescent="0.35">
      <c r="A3739">
        <v>0</v>
      </c>
      <c r="B3739">
        <v>1255730552</v>
      </c>
      <c r="C3739" t="s">
        <v>357</v>
      </c>
      <c r="D3739">
        <v>2019</v>
      </c>
      <c r="E3739">
        <v>1</v>
      </c>
      <c r="F3739">
        <v>1</v>
      </c>
      <c r="G3739">
        <v>1</v>
      </c>
      <c r="I3739" s="15" t="str">
        <f>INDEX(T_NPI_REF[Classification],MATCH(T_PROF[[#This Row],[npi_prof_class_Cd]],T_NPI_REF[Code],0))</f>
        <v>Advanced Practice Midwife</v>
      </c>
      <c r="J3739" s="15">
        <f>INDEX(T_NPI_REF[Specialization],MATCH(T_PROF[[#This Row],[npi_prof_class_Cd]],T_NPI_REF[Code],0))</f>
        <v>0</v>
      </c>
    </row>
    <row r="3740" spans="1:10" x14ac:dyDescent="0.35">
      <c r="A3740">
        <v>1</v>
      </c>
      <c r="B3740">
        <v>1356412712</v>
      </c>
      <c r="C3740" t="s">
        <v>361</v>
      </c>
      <c r="D3740">
        <v>2018</v>
      </c>
      <c r="E3740">
        <v>45</v>
      </c>
      <c r="F3740">
        <v>45</v>
      </c>
      <c r="G3740">
        <v>45</v>
      </c>
      <c r="I3740" s="15" t="str">
        <f>INDEX(T_NPI_REF[Classification],MATCH(T_PROF[[#This Row],[npi_prof_class_Cd]],T_NPI_REF[Code],0))</f>
        <v>Family Medicine</v>
      </c>
      <c r="J3740" s="15">
        <f>INDEX(T_NPI_REF[Specialization],MATCH(T_PROF[[#This Row],[npi_prof_class_Cd]],T_NPI_REF[Code],0))</f>
        <v>0</v>
      </c>
    </row>
    <row r="3741" spans="1:10" x14ac:dyDescent="0.35">
      <c r="A3741">
        <v>1</v>
      </c>
      <c r="B3741">
        <v>1366999096</v>
      </c>
      <c r="C3741" t="s">
        <v>357</v>
      </c>
      <c r="D3741">
        <v>2018</v>
      </c>
      <c r="E3741">
        <v>5</v>
      </c>
      <c r="F3741">
        <v>5</v>
      </c>
      <c r="G3741">
        <v>5</v>
      </c>
      <c r="I3741" s="15" t="str">
        <f>INDEX(T_NPI_REF[Classification],MATCH(T_PROF[[#This Row],[npi_prof_class_Cd]],T_NPI_REF[Code],0))</f>
        <v>Advanced Practice Midwife</v>
      </c>
      <c r="J3741" s="15">
        <f>INDEX(T_NPI_REF[Specialization],MATCH(T_PROF[[#This Row],[npi_prof_class_Cd]],T_NPI_REF[Code],0))</f>
        <v>0</v>
      </c>
    </row>
    <row r="3742" spans="1:10" x14ac:dyDescent="0.35">
      <c r="A3742">
        <v>0</v>
      </c>
      <c r="B3742">
        <v>1255656179</v>
      </c>
      <c r="C3742" t="s">
        <v>351</v>
      </c>
      <c r="D3742">
        <v>2019</v>
      </c>
      <c r="E3742">
        <v>1</v>
      </c>
      <c r="F3742">
        <v>1</v>
      </c>
      <c r="G3742">
        <v>1</v>
      </c>
      <c r="I3742" s="15" t="str">
        <f>INDEX(T_NPI_REF[Classification],MATCH(T_PROF[[#This Row],[npi_prof_class_Cd]],T_NPI_REF[Code],0))</f>
        <v>Obstetrics &amp; Gynecology</v>
      </c>
      <c r="J3742" s="15">
        <f>INDEX(T_NPI_REF[Specialization],MATCH(T_PROF[[#This Row],[npi_prof_class_Cd]],T_NPI_REF[Code],0))</f>
        <v>0</v>
      </c>
    </row>
    <row r="3743" spans="1:10" x14ac:dyDescent="0.35">
      <c r="A3743">
        <v>1</v>
      </c>
      <c r="B3743">
        <v>1285717298</v>
      </c>
      <c r="C3743" t="s">
        <v>353</v>
      </c>
      <c r="D3743">
        <v>2020</v>
      </c>
      <c r="E3743">
        <v>9</v>
      </c>
      <c r="F3743">
        <v>9</v>
      </c>
      <c r="G3743">
        <v>9</v>
      </c>
      <c r="I3743" s="15" t="str">
        <f>INDEX(T_NPI_REF[Classification],MATCH(T_PROF[[#This Row],[npi_prof_class_Cd]],T_NPI_REF[Code],0))</f>
        <v>General Acute Care Hospital</v>
      </c>
      <c r="J3743" s="15">
        <f>INDEX(T_NPI_REF[Specialization],MATCH(T_PROF[[#This Row],[npi_prof_class_Cd]],T_NPI_REF[Code],0))</f>
        <v>0</v>
      </c>
    </row>
    <row r="3744" spans="1:10" x14ac:dyDescent="0.35">
      <c r="A3744">
        <v>0</v>
      </c>
      <c r="B3744">
        <v>1689603789</v>
      </c>
      <c r="C3744" t="s">
        <v>356</v>
      </c>
      <c r="D3744">
        <v>2018</v>
      </c>
      <c r="E3744">
        <v>1</v>
      </c>
      <c r="F3744">
        <v>1</v>
      </c>
      <c r="G3744">
        <v>1</v>
      </c>
      <c r="I3744" s="15" t="str">
        <f>INDEX(T_NPI_REF[Classification],MATCH(T_PROF[[#This Row],[npi_prof_class_Cd]],T_NPI_REF[Code],0))</f>
        <v>Obstetrics &amp; Gynecology</v>
      </c>
      <c r="J3744" s="15" t="str">
        <f>INDEX(T_NPI_REF[Specialization],MATCH(T_PROF[[#This Row],[npi_prof_class_Cd]],T_NPI_REF[Code],0))</f>
        <v>Maternal &amp; Fetal Medicine</v>
      </c>
    </row>
    <row r="3745" spans="1:10" x14ac:dyDescent="0.35">
      <c r="A3745">
        <v>0</v>
      </c>
      <c r="B3745">
        <v>1730445131</v>
      </c>
      <c r="C3745" t="s">
        <v>351</v>
      </c>
      <c r="D3745">
        <v>2020</v>
      </c>
      <c r="E3745">
        <v>1</v>
      </c>
      <c r="F3745">
        <v>1</v>
      </c>
      <c r="G3745">
        <v>1</v>
      </c>
      <c r="I3745" s="15" t="str">
        <f>INDEX(T_NPI_REF[Classification],MATCH(T_PROF[[#This Row],[npi_prof_class_Cd]],T_NPI_REF[Code],0))</f>
        <v>Obstetrics &amp; Gynecology</v>
      </c>
      <c r="J3745" s="15">
        <f>INDEX(T_NPI_REF[Specialization],MATCH(T_PROF[[#This Row],[npi_prof_class_Cd]],T_NPI_REF[Code],0))</f>
        <v>0</v>
      </c>
    </row>
    <row r="3746" spans="1:10" x14ac:dyDescent="0.35">
      <c r="A3746">
        <v>1</v>
      </c>
      <c r="B3746">
        <v>1801102165</v>
      </c>
      <c r="C3746" t="s">
        <v>352</v>
      </c>
      <c r="D3746">
        <v>2021</v>
      </c>
      <c r="E3746">
        <v>3</v>
      </c>
      <c r="F3746">
        <v>3</v>
      </c>
      <c r="G3746">
        <v>3</v>
      </c>
      <c r="I3746" s="15" t="str">
        <f>INDEX(T_NPI_REF[Classification],MATCH(T_PROF[[#This Row],[npi_prof_class_Cd]],T_NPI_REF[Code],0))</f>
        <v>Specialist</v>
      </c>
      <c r="J3746" s="15">
        <f>INDEX(T_NPI_REF[Specialization],MATCH(T_PROF[[#This Row],[npi_prof_class_Cd]],T_NPI_REF[Code],0))</f>
        <v>0</v>
      </c>
    </row>
    <row r="3747" spans="1:10" x14ac:dyDescent="0.35">
      <c r="A3747">
        <v>0</v>
      </c>
      <c r="B3747">
        <v>1225201957</v>
      </c>
      <c r="C3747" t="s">
        <v>351</v>
      </c>
      <c r="D3747">
        <v>2021</v>
      </c>
      <c r="E3747">
        <v>1</v>
      </c>
      <c r="F3747">
        <v>1</v>
      </c>
      <c r="G3747">
        <v>1</v>
      </c>
      <c r="I3747" s="15" t="str">
        <f>INDEX(T_NPI_REF[Classification],MATCH(T_PROF[[#This Row],[npi_prof_class_Cd]],T_NPI_REF[Code],0))</f>
        <v>Obstetrics &amp; Gynecology</v>
      </c>
      <c r="J3747" s="15">
        <f>INDEX(T_NPI_REF[Specialization],MATCH(T_PROF[[#This Row],[npi_prof_class_Cd]],T_NPI_REF[Code],0))</f>
        <v>0</v>
      </c>
    </row>
    <row r="3748" spans="1:10" x14ac:dyDescent="0.35">
      <c r="A3748">
        <v>0</v>
      </c>
      <c r="B3748">
        <v>1215001375</v>
      </c>
      <c r="C3748" t="s">
        <v>351</v>
      </c>
      <c r="D3748">
        <v>2019</v>
      </c>
      <c r="E3748">
        <v>2</v>
      </c>
      <c r="F3748">
        <v>2</v>
      </c>
      <c r="G3748">
        <v>2</v>
      </c>
      <c r="I3748" s="15" t="str">
        <f>INDEX(T_NPI_REF[Classification],MATCH(T_PROF[[#This Row],[npi_prof_class_Cd]],T_NPI_REF[Code],0))</f>
        <v>Obstetrics &amp; Gynecology</v>
      </c>
      <c r="J3748" s="15">
        <f>INDEX(T_NPI_REF[Specialization],MATCH(T_PROF[[#This Row],[npi_prof_class_Cd]],T_NPI_REF[Code],0))</f>
        <v>0</v>
      </c>
    </row>
    <row r="3749" spans="1:10" x14ac:dyDescent="0.35">
      <c r="A3749">
        <v>0</v>
      </c>
      <c r="B3749">
        <v>1336177195</v>
      </c>
      <c r="C3749" t="s">
        <v>351</v>
      </c>
      <c r="D3749">
        <v>2018</v>
      </c>
      <c r="E3749">
        <v>2</v>
      </c>
      <c r="F3749">
        <v>2</v>
      </c>
      <c r="G3749">
        <v>2</v>
      </c>
      <c r="I3749" s="15" t="str">
        <f>INDEX(T_NPI_REF[Classification],MATCH(T_PROF[[#This Row],[npi_prof_class_Cd]],T_NPI_REF[Code],0))</f>
        <v>Obstetrics &amp; Gynecology</v>
      </c>
      <c r="J3749" s="15">
        <f>INDEX(T_NPI_REF[Specialization],MATCH(T_PROF[[#This Row],[npi_prof_class_Cd]],T_NPI_REF[Code],0))</f>
        <v>0</v>
      </c>
    </row>
    <row r="3750" spans="1:10" x14ac:dyDescent="0.35">
      <c r="A3750">
        <v>1</v>
      </c>
      <c r="B3750">
        <v>1962578757</v>
      </c>
      <c r="C3750" t="s">
        <v>351</v>
      </c>
      <c r="D3750">
        <v>2020</v>
      </c>
      <c r="E3750">
        <v>1</v>
      </c>
      <c r="F3750">
        <v>1</v>
      </c>
      <c r="G3750">
        <v>1</v>
      </c>
      <c r="I3750" s="15" t="str">
        <f>INDEX(T_NPI_REF[Classification],MATCH(T_PROF[[#This Row],[npi_prof_class_Cd]],T_NPI_REF[Code],0))</f>
        <v>Obstetrics &amp; Gynecology</v>
      </c>
      <c r="J3750" s="15">
        <f>INDEX(T_NPI_REF[Specialization],MATCH(T_PROF[[#This Row],[npi_prof_class_Cd]],T_NPI_REF[Code],0))</f>
        <v>0</v>
      </c>
    </row>
    <row r="3751" spans="1:10" x14ac:dyDescent="0.35">
      <c r="A3751">
        <v>0</v>
      </c>
      <c r="B3751">
        <v>1386664001</v>
      </c>
      <c r="C3751" t="s">
        <v>357</v>
      </c>
      <c r="D3751">
        <v>2021</v>
      </c>
      <c r="E3751">
        <v>1</v>
      </c>
      <c r="F3751">
        <v>1</v>
      </c>
      <c r="G3751">
        <v>1</v>
      </c>
      <c r="I3751" s="15" t="str">
        <f>INDEX(T_NPI_REF[Classification],MATCH(T_PROF[[#This Row],[npi_prof_class_Cd]],T_NPI_REF[Code],0))</f>
        <v>Advanced Practice Midwife</v>
      </c>
      <c r="J3751" s="15">
        <f>INDEX(T_NPI_REF[Specialization],MATCH(T_PROF[[#This Row],[npi_prof_class_Cd]],T_NPI_REF[Code],0))</f>
        <v>0</v>
      </c>
    </row>
    <row r="3752" spans="1:10" x14ac:dyDescent="0.35">
      <c r="A3752">
        <v>0</v>
      </c>
      <c r="B3752">
        <v>1164771374</v>
      </c>
      <c r="C3752" t="s">
        <v>361</v>
      </c>
      <c r="D3752">
        <v>2021</v>
      </c>
      <c r="E3752">
        <v>1</v>
      </c>
      <c r="F3752">
        <v>1</v>
      </c>
      <c r="G3752">
        <v>1</v>
      </c>
      <c r="I3752" s="15" t="str">
        <f>INDEX(T_NPI_REF[Classification],MATCH(T_PROF[[#This Row],[npi_prof_class_Cd]],T_NPI_REF[Code],0))</f>
        <v>Family Medicine</v>
      </c>
      <c r="J3752" s="15">
        <f>INDEX(T_NPI_REF[Specialization],MATCH(T_PROF[[#This Row],[npi_prof_class_Cd]],T_NPI_REF[Code],0))</f>
        <v>0</v>
      </c>
    </row>
    <row r="3753" spans="1:10" x14ac:dyDescent="0.35">
      <c r="A3753">
        <v>0</v>
      </c>
      <c r="B3753">
        <v>1285677641</v>
      </c>
      <c r="C3753" t="s">
        <v>351</v>
      </c>
      <c r="D3753">
        <v>2020</v>
      </c>
      <c r="E3753">
        <v>3</v>
      </c>
      <c r="F3753">
        <v>3</v>
      </c>
      <c r="G3753">
        <v>3</v>
      </c>
      <c r="I3753" s="15" t="str">
        <f>INDEX(T_NPI_REF[Classification],MATCH(T_PROF[[#This Row],[npi_prof_class_Cd]],T_NPI_REF[Code],0))</f>
        <v>Obstetrics &amp; Gynecology</v>
      </c>
      <c r="J3753" s="15">
        <f>INDEX(T_NPI_REF[Specialization],MATCH(T_PROF[[#This Row],[npi_prof_class_Cd]],T_NPI_REF[Code],0))</f>
        <v>0</v>
      </c>
    </row>
    <row r="3754" spans="1:10" x14ac:dyDescent="0.35">
      <c r="A3754">
        <v>1</v>
      </c>
      <c r="B3754">
        <v>1932375938</v>
      </c>
      <c r="C3754" t="s">
        <v>342</v>
      </c>
      <c r="D3754">
        <v>2018</v>
      </c>
      <c r="E3754">
        <v>1</v>
      </c>
      <c r="F3754">
        <v>1</v>
      </c>
      <c r="G3754">
        <v>1</v>
      </c>
      <c r="I3754" s="15" t="e">
        <f>INDEX(T_NPI_REF[Classification],MATCH(T_PROF[[#This Row],[npi_prof_class_Cd]],T_NPI_REF[Code],0))</f>
        <v>#N/A</v>
      </c>
      <c r="J3754" s="15" t="e">
        <f>INDEX(T_NPI_REF[Specialization],MATCH(T_PROF[[#This Row],[npi_prof_class_Cd]],T_NPI_REF[Code],0))</f>
        <v>#N/A</v>
      </c>
    </row>
    <row r="3755" spans="1:10" x14ac:dyDescent="0.35">
      <c r="A3755">
        <v>1</v>
      </c>
      <c r="B3755">
        <v>1770715526</v>
      </c>
      <c r="C3755" t="s">
        <v>398</v>
      </c>
      <c r="D3755">
        <v>2019</v>
      </c>
      <c r="E3755">
        <v>2</v>
      </c>
      <c r="F3755">
        <v>2</v>
      </c>
      <c r="G3755">
        <v>2</v>
      </c>
      <c r="I3755" s="15" t="str">
        <f>INDEX(T_NPI_REF[Classification],MATCH(T_PROF[[#This Row],[npi_prof_class_Cd]],T_NPI_REF[Code],0))</f>
        <v>Clinic/Center</v>
      </c>
      <c r="J3755" s="15" t="str">
        <f>INDEX(T_NPI_REF[Specialization],MATCH(T_PROF[[#This Row],[npi_prof_class_Cd]],T_NPI_REF[Code],0))</f>
        <v>Health Service</v>
      </c>
    </row>
    <row r="3756" spans="1:10" x14ac:dyDescent="0.35">
      <c r="A3756">
        <v>1</v>
      </c>
      <c r="B3756">
        <v>1154407013</v>
      </c>
      <c r="C3756" t="s">
        <v>351</v>
      </c>
      <c r="D3756">
        <v>2019</v>
      </c>
      <c r="E3756">
        <v>59</v>
      </c>
      <c r="F3756">
        <v>59</v>
      </c>
      <c r="G3756">
        <v>59</v>
      </c>
      <c r="I3756" s="15" t="str">
        <f>INDEX(T_NPI_REF[Classification],MATCH(T_PROF[[#This Row],[npi_prof_class_Cd]],T_NPI_REF[Code],0))</f>
        <v>Obstetrics &amp; Gynecology</v>
      </c>
      <c r="J3756" s="15">
        <f>INDEX(T_NPI_REF[Specialization],MATCH(T_PROF[[#This Row],[npi_prof_class_Cd]],T_NPI_REF[Code],0))</f>
        <v>0</v>
      </c>
    </row>
    <row r="3757" spans="1:10" x14ac:dyDescent="0.35">
      <c r="A3757">
        <v>1</v>
      </c>
      <c r="B3757">
        <v>1568735660</v>
      </c>
      <c r="C3757" t="s">
        <v>362</v>
      </c>
      <c r="D3757">
        <v>2021</v>
      </c>
      <c r="E3757">
        <v>12</v>
      </c>
      <c r="F3757">
        <v>12</v>
      </c>
      <c r="G3757">
        <v>12</v>
      </c>
      <c r="I3757" s="15" t="str">
        <f>INDEX(T_NPI_REF[Classification],MATCH(T_PROF[[#This Row],[npi_prof_class_Cd]],T_NPI_REF[Code],0))</f>
        <v>General Practice</v>
      </c>
      <c r="J3757" s="15">
        <f>INDEX(T_NPI_REF[Specialization],MATCH(T_PROF[[#This Row],[npi_prof_class_Cd]],T_NPI_REF[Code],0))</f>
        <v>0</v>
      </c>
    </row>
    <row r="3758" spans="1:10" x14ac:dyDescent="0.35">
      <c r="A3758">
        <v>0</v>
      </c>
      <c r="B3758">
        <v>1205240595</v>
      </c>
      <c r="C3758" t="s">
        <v>351</v>
      </c>
      <c r="D3758">
        <v>2020</v>
      </c>
      <c r="E3758">
        <v>1</v>
      </c>
      <c r="F3758">
        <v>1</v>
      </c>
      <c r="G3758">
        <v>1</v>
      </c>
      <c r="I3758" s="15" t="str">
        <f>INDEX(T_NPI_REF[Classification],MATCH(T_PROF[[#This Row],[npi_prof_class_Cd]],T_NPI_REF[Code],0))</f>
        <v>Obstetrics &amp; Gynecology</v>
      </c>
      <c r="J3758" s="15">
        <f>INDEX(T_NPI_REF[Specialization],MATCH(T_PROF[[#This Row],[npi_prof_class_Cd]],T_NPI_REF[Code],0))</f>
        <v>0</v>
      </c>
    </row>
    <row r="3759" spans="1:10" x14ac:dyDescent="0.35">
      <c r="A3759">
        <v>1</v>
      </c>
      <c r="B3759">
        <v>1003829490</v>
      </c>
      <c r="C3759" t="s">
        <v>351</v>
      </c>
      <c r="D3759">
        <v>2021</v>
      </c>
      <c r="E3759">
        <v>63</v>
      </c>
      <c r="F3759">
        <v>63</v>
      </c>
      <c r="G3759">
        <v>63</v>
      </c>
      <c r="I3759" s="15" t="str">
        <f>INDEX(T_NPI_REF[Classification],MATCH(T_PROF[[#This Row],[npi_prof_class_Cd]],T_NPI_REF[Code],0))</f>
        <v>Obstetrics &amp; Gynecology</v>
      </c>
      <c r="J3759" s="15">
        <f>INDEX(T_NPI_REF[Specialization],MATCH(T_PROF[[#This Row],[npi_prof_class_Cd]],T_NPI_REF[Code],0))</f>
        <v>0</v>
      </c>
    </row>
    <row r="3760" spans="1:10" x14ac:dyDescent="0.35">
      <c r="A3760">
        <v>0</v>
      </c>
      <c r="B3760">
        <v>1639468531</v>
      </c>
      <c r="C3760" t="s">
        <v>351</v>
      </c>
      <c r="D3760">
        <v>2018</v>
      </c>
      <c r="E3760">
        <v>1</v>
      </c>
      <c r="F3760">
        <v>1</v>
      </c>
      <c r="G3760">
        <v>1</v>
      </c>
      <c r="I3760" s="15" t="str">
        <f>INDEX(T_NPI_REF[Classification],MATCH(T_PROF[[#This Row],[npi_prof_class_Cd]],T_NPI_REF[Code],0))</f>
        <v>Obstetrics &amp; Gynecology</v>
      </c>
      <c r="J3760" s="15">
        <f>INDEX(T_NPI_REF[Specialization],MATCH(T_PROF[[#This Row],[npi_prof_class_Cd]],T_NPI_REF[Code],0))</f>
        <v>0</v>
      </c>
    </row>
    <row r="3761" spans="1:10" x14ac:dyDescent="0.35">
      <c r="A3761">
        <v>1</v>
      </c>
      <c r="B3761">
        <v>1679768220</v>
      </c>
      <c r="C3761" t="s">
        <v>351</v>
      </c>
      <c r="D3761">
        <v>2019</v>
      </c>
      <c r="E3761">
        <v>28</v>
      </c>
      <c r="F3761">
        <v>28</v>
      </c>
      <c r="G3761">
        <v>28</v>
      </c>
      <c r="I3761" s="15" t="str">
        <f>INDEX(T_NPI_REF[Classification],MATCH(T_PROF[[#This Row],[npi_prof_class_Cd]],T_NPI_REF[Code],0))</f>
        <v>Obstetrics &amp; Gynecology</v>
      </c>
      <c r="J3761" s="15">
        <f>INDEX(T_NPI_REF[Specialization],MATCH(T_PROF[[#This Row],[npi_prof_class_Cd]],T_NPI_REF[Code],0))</f>
        <v>0</v>
      </c>
    </row>
    <row r="3762" spans="1:10" x14ac:dyDescent="0.35">
      <c r="A3762">
        <v>0</v>
      </c>
      <c r="B3762">
        <v>1386896025</v>
      </c>
      <c r="C3762" t="s">
        <v>351</v>
      </c>
      <c r="D3762">
        <v>2019</v>
      </c>
      <c r="E3762">
        <v>2</v>
      </c>
      <c r="F3762">
        <v>2</v>
      </c>
      <c r="G3762">
        <v>2</v>
      </c>
      <c r="I3762" s="15" t="str">
        <f>INDEX(T_NPI_REF[Classification],MATCH(T_PROF[[#This Row],[npi_prof_class_Cd]],T_NPI_REF[Code],0))</f>
        <v>Obstetrics &amp; Gynecology</v>
      </c>
      <c r="J3762" s="15">
        <f>INDEX(T_NPI_REF[Specialization],MATCH(T_PROF[[#This Row],[npi_prof_class_Cd]],T_NPI_REF[Code],0))</f>
        <v>0</v>
      </c>
    </row>
    <row r="3763" spans="1:10" x14ac:dyDescent="0.35">
      <c r="A3763">
        <v>0</v>
      </c>
      <c r="B3763">
        <v>1790821858</v>
      </c>
      <c r="C3763" t="s">
        <v>352</v>
      </c>
      <c r="D3763">
        <v>2018</v>
      </c>
      <c r="E3763">
        <v>2</v>
      </c>
      <c r="F3763">
        <v>2</v>
      </c>
      <c r="G3763">
        <v>2</v>
      </c>
      <c r="I3763" s="15" t="str">
        <f>INDEX(T_NPI_REF[Classification],MATCH(T_PROF[[#This Row],[npi_prof_class_Cd]],T_NPI_REF[Code],0))</f>
        <v>Specialist</v>
      </c>
      <c r="J3763" s="15">
        <f>INDEX(T_NPI_REF[Specialization],MATCH(T_PROF[[#This Row],[npi_prof_class_Cd]],T_NPI_REF[Code],0))</f>
        <v>0</v>
      </c>
    </row>
    <row r="3764" spans="1:10" x14ac:dyDescent="0.35">
      <c r="A3764">
        <v>1</v>
      </c>
      <c r="B3764">
        <v>1376600304</v>
      </c>
      <c r="C3764" t="s">
        <v>362</v>
      </c>
      <c r="D3764">
        <v>2021</v>
      </c>
      <c r="E3764">
        <v>12</v>
      </c>
      <c r="F3764">
        <v>12</v>
      </c>
      <c r="G3764">
        <v>12</v>
      </c>
      <c r="I3764" s="15" t="str">
        <f>INDEX(T_NPI_REF[Classification],MATCH(T_PROF[[#This Row],[npi_prof_class_Cd]],T_NPI_REF[Code],0))</f>
        <v>General Practice</v>
      </c>
      <c r="J3764" s="15">
        <f>INDEX(T_NPI_REF[Specialization],MATCH(T_PROF[[#This Row],[npi_prof_class_Cd]],T_NPI_REF[Code],0))</f>
        <v>0</v>
      </c>
    </row>
    <row r="3765" spans="1:10" x14ac:dyDescent="0.35">
      <c r="A3765">
        <v>0</v>
      </c>
      <c r="B3765">
        <v>1902291511</v>
      </c>
      <c r="C3765" t="s">
        <v>372</v>
      </c>
      <c r="D3765">
        <v>2020</v>
      </c>
      <c r="E3765">
        <v>1</v>
      </c>
      <c r="F3765">
        <v>1</v>
      </c>
      <c r="G3765">
        <v>1</v>
      </c>
      <c r="I3765" s="15" t="str">
        <f>INDEX(T_NPI_REF[Classification],MATCH(T_PROF[[#This Row],[npi_prof_class_Cd]],T_NPI_REF[Code],0))</f>
        <v>Student in an Organized Health Care Education/Training Program</v>
      </c>
      <c r="J3765" s="15">
        <f>INDEX(T_NPI_REF[Specialization],MATCH(T_PROF[[#This Row],[npi_prof_class_Cd]],T_NPI_REF[Code],0))</f>
        <v>0</v>
      </c>
    </row>
    <row r="3766" spans="1:10" x14ac:dyDescent="0.35">
      <c r="A3766">
        <v>1</v>
      </c>
      <c r="B3766">
        <v>1376577247</v>
      </c>
      <c r="C3766" t="s">
        <v>353</v>
      </c>
      <c r="D3766">
        <v>2021</v>
      </c>
      <c r="E3766">
        <v>1</v>
      </c>
      <c r="F3766">
        <v>1</v>
      </c>
      <c r="G3766">
        <v>1</v>
      </c>
      <c r="I3766" s="15" t="str">
        <f>INDEX(T_NPI_REF[Classification],MATCH(T_PROF[[#This Row],[npi_prof_class_Cd]],T_NPI_REF[Code],0))</f>
        <v>General Acute Care Hospital</v>
      </c>
      <c r="J3766" s="15">
        <f>INDEX(T_NPI_REF[Specialization],MATCH(T_PROF[[#This Row],[npi_prof_class_Cd]],T_NPI_REF[Code],0))</f>
        <v>0</v>
      </c>
    </row>
    <row r="3767" spans="1:10" x14ac:dyDescent="0.35">
      <c r="A3767">
        <v>1</v>
      </c>
      <c r="B3767">
        <v>1023530532</v>
      </c>
      <c r="C3767" t="s">
        <v>378</v>
      </c>
      <c r="D3767">
        <v>2019</v>
      </c>
      <c r="E3767">
        <v>13</v>
      </c>
      <c r="F3767">
        <v>13</v>
      </c>
      <c r="G3767">
        <v>13</v>
      </c>
      <c r="I3767" s="15" t="str">
        <f>INDEX(T_NPI_REF[Classification],MATCH(T_PROF[[#This Row],[npi_prof_class_Cd]],T_NPI_REF[Code],0))</f>
        <v>Psychologist</v>
      </c>
      <c r="J3767" s="15">
        <f>INDEX(T_NPI_REF[Specialization],MATCH(T_PROF[[#This Row],[npi_prof_class_Cd]],T_NPI_REF[Code],0))</f>
        <v>0</v>
      </c>
    </row>
    <row r="3768" spans="1:10" x14ac:dyDescent="0.35">
      <c r="A3768">
        <v>1</v>
      </c>
      <c r="B3768">
        <v>1790727543</v>
      </c>
      <c r="C3768" t="s">
        <v>353</v>
      </c>
      <c r="D3768">
        <v>2021</v>
      </c>
      <c r="E3768">
        <v>47</v>
      </c>
      <c r="F3768">
        <v>47</v>
      </c>
      <c r="G3768">
        <v>47</v>
      </c>
      <c r="I3768" s="15" t="str">
        <f>INDEX(T_NPI_REF[Classification],MATCH(T_PROF[[#This Row],[npi_prof_class_Cd]],T_NPI_REF[Code],0))</f>
        <v>General Acute Care Hospital</v>
      </c>
      <c r="J3768" s="15">
        <f>INDEX(T_NPI_REF[Specialization],MATCH(T_PROF[[#This Row],[npi_prof_class_Cd]],T_NPI_REF[Code],0))</f>
        <v>0</v>
      </c>
    </row>
    <row r="3769" spans="1:10" x14ac:dyDescent="0.35">
      <c r="A3769">
        <v>0</v>
      </c>
      <c r="B3769">
        <v>1447601760</v>
      </c>
      <c r="C3769" t="s">
        <v>351</v>
      </c>
      <c r="D3769">
        <v>2021</v>
      </c>
      <c r="E3769">
        <v>1</v>
      </c>
      <c r="F3769">
        <v>1</v>
      </c>
      <c r="G3769">
        <v>1</v>
      </c>
      <c r="I3769" s="15" t="str">
        <f>INDEX(T_NPI_REF[Classification],MATCH(T_PROF[[#This Row],[npi_prof_class_Cd]],T_NPI_REF[Code],0))</f>
        <v>Obstetrics &amp; Gynecology</v>
      </c>
      <c r="J3769" s="15">
        <f>INDEX(T_NPI_REF[Specialization],MATCH(T_PROF[[#This Row],[npi_prof_class_Cd]],T_NPI_REF[Code],0))</f>
        <v>0</v>
      </c>
    </row>
    <row r="3770" spans="1:10" x14ac:dyDescent="0.35">
      <c r="A3770">
        <v>0</v>
      </c>
      <c r="B3770">
        <v>1306888557</v>
      </c>
      <c r="C3770" t="s">
        <v>351</v>
      </c>
      <c r="D3770">
        <v>2021</v>
      </c>
      <c r="E3770">
        <v>1</v>
      </c>
      <c r="F3770">
        <v>1</v>
      </c>
      <c r="G3770">
        <v>1</v>
      </c>
      <c r="I3770" s="15" t="str">
        <f>INDEX(T_NPI_REF[Classification],MATCH(T_PROF[[#This Row],[npi_prof_class_Cd]],T_NPI_REF[Code],0))</f>
        <v>Obstetrics &amp; Gynecology</v>
      </c>
      <c r="J3770" s="15">
        <f>INDEX(T_NPI_REF[Specialization],MATCH(T_PROF[[#This Row],[npi_prof_class_Cd]],T_NPI_REF[Code],0))</f>
        <v>0</v>
      </c>
    </row>
    <row r="3771" spans="1:10" x14ac:dyDescent="0.35">
      <c r="A3771">
        <v>1</v>
      </c>
      <c r="B3771">
        <v>1275596280</v>
      </c>
      <c r="C3771" t="s">
        <v>366</v>
      </c>
      <c r="D3771">
        <v>2020</v>
      </c>
      <c r="E3771">
        <v>125</v>
      </c>
      <c r="F3771">
        <v>125</v>
      </c>
      <c r="G3771">
        <v>118</v>
      </c>
      <c r="I3771" s="15" t="str">
        <f>INDEX(T_NPI_REF[Classification],MATCH(T_PROF[[#This Row],[npi_prof_class_Cd]],T_NPI_REF[Code],0))</f>
        <v>Internal Medicine</v>
      </c>
      <c r="J3771" s="15">
        <f>INDEX(T_NPI_REF[Specialization],MATCH(T_PROF[[#This Row],[npi_prof_class_Cd]],T_NPI_REF[Code],0))</f>
        <v>0</v>
      </c>
    </row>
    <row r="3772" spans="1:10" x14ac:dyDescent="0.35">
      <c r="A3772">
        <v>0</v>
      </c>
      <c r="B3772">
        <v>1205219813</v>
      </c>
      <c r="C3772" t="s">
        <v>351</v>
      </c>
      <c r="D3772">
        <v>2021</v>
      </c>
      <c r="E3772">
        <v>2</v>
      </c>
      <c r="F3772">
        <v>2</v>
      </c>
      <c r="G3772">
        <v>2</v>
      </c>
      <c r="I3772" s="15" t="str">
        <f>INDEX(T_NPI_REF[Classification],MATCH(T_PROF[[#This Row],[npi_prof_class_Cd]],T_NPI_REF[Code],0))</f>
        <v>Obstetrics &amp; Gynecology</v>
      </c>
      <c r="J3772" s="15">
        <f>INDEX(T_NPI_REF[Specialization],MATCH(T_PROF[[#This Row],[npi_prof_class_Cd]],T_NPI_REF[Code],0))</f>
        <v>0</v>
      </c>
    </row>
    <row r="3773" spans="1:10" x14ac:dyDescent="0.35">
      <c r="A3773">
        <v>1</v>
      </c>
      <c r="B3773">
        <v>1912019407</v>
      </c>
      <c r="C3773" t="s">
        <v>351</v>
      </c>
      <c r="D3773">
        <v>2018</v>
      </c>
      <c r="E3773">
        <v>2</v>
      </c>
      <c r="F3773">
        <v>2</v>
      </c>
      <c r="G3773">
        <v>2</v>
      </c>
      <c r="I3773" s="15" t="str">
        <f>INDEX(T_NPI_REF[Classification],MATCH(T_PROF[[#This Row],[npi_prof_class_Cd]],T_NPI_REF[Code],0))</f>
        <v>Obstetrics &amp; Gynecology</v>
      </c>
      <c r="J3773" s="15">
        <f>INDEX(T_NPI_REF[Specialization],MATCH(T_PROF[[#This Row],[npi_prof_class_Cd]],T_NPI_REF[Code],0))</f>
        <v>0</v>
      </c>
    </row>
    <row r="3774" spans="1:10" x14ac:dyDescent="0.35">
      <c r="A3774">
        <v>1</v>
      </c>
      <c r="B3774">
        <v>1043361256</v>
      </c>
      <c r="C3774" t="s">
        <v>351</v>
      </c>
      <c r="D3774">
        <v>2019</v>
      </c>
      <c r="E3774">
        <v>3</v>
      </c>
      <c r="F3774">
        <v>3</v>
      </c>
      <c r="G3774">
        <v>3</v>
      </c>
      <c r="I3774" s="15" t="str">
        <f>INDEX(T_NPI_REF[Classification],MATCH(T_PROF[[#This Row],[npi_prof_class_Cd]],T_NPI_REF[Code],0))</f>
        <v>Obstetrics &amp; Gynecology</v>
      </c>
      <c r="J3774" s="15">
        <f>INDEX(T_NPI_REF[Specialization],MATCH(T_PROF[[#This Row],[npi_prof_class_Cd]],T_NPI_REF[Code],0))</f>
        <v>0</v>
      </c>
    </row>
    <row r="3775" spans="1:10" x14ac:dyDescent="0.35">
      <c r="A3775">
        <v>0</v>
      </c>
      <c r="B3775">
        <v>1891088134</v>
      </c>
      <c r="C3775" t="s">
        <v>357</v>
      </c>
      <c r="D3775">
        <v>2021</v>
      </c>
      <c r="E3775">
        <v>1</v>
      </c>
      <c r="F3775">
        <v>1</v>
      </c>
      <c r="G3775">
        <v>1</v>
      </c>
      <c r="I3775" s="15" t="str">
        <f>INDEX(T_NPI_REF[Classification],MATCH(T_PROF[[#This Row],[npi_prof_class_Cd]],T_NPI_REF[Code],0))</f>
        <v>Advanced Practice Midwife</v>
      </c>
      <c r="J3775" s="15">
        <f>INDEX(T_NPI_REF[Specialization],MATCH(T_PROF[[#This Row],[npi_prof_class_Cd]],T_NPI_REF[Code],0))</f>
        <v>0</v>
      </c>
    </row>
    <row r="3776" spans="1:10" x14ac:dyDescent="0.35">
      <c r="A3776">
        <v>0</v>
      </c>
      <c r="B3776">
        <v>1992194013</v>
      </c>
      <c r="C3776" t="s">
        <v>357</v>
      </c>
      <c r="D3776">
        <v>2019</v>
      </c>
      <c r="E3776">
        <v>1</v>
      </c>
      <c r="F3776">
        <v>1</v>
      </c>
      <c r="G3776">
        <v>1</v>
      </c>
      <c r="I3776" s="15" t="str">
        <f>INDEX(T_NPI_REF[Classification],MATCH(T_PROF[[#This Row],[npi_prof_class_Cd]],T_NPI_REF[Code],0))</f>
        <v>Advanced Practice Midwife</v>
      </c>
      <c r="J3776" s="15">
        <f>INDEX(T_NPI_REF[Specialization],MATCH(T_PROF[[#This Row],[npi_prof_class_Cd]],T_NPI_REF[Code],0))</f>
        <v>0</v>
      </c>
    </row>
    <row r="3777" spans="1:10" x14ac:dyDescent="0.35">
      <c r="A3777">
        <v>0</v>
      </c>
      <c r="B3777">
        <v>1972960979</v>
      </c>
      <c r="C3777" t="s">
        <v>357</v>
      </c>
      <c r="D3777">
        <v>2019</v>
      </c>
      <c r="E3777">
        <v>1</v>
      </c>
      <c r="F3777">
        <v>1</v>
      </c>
      <c r="G3777">
        <v>1</v>
      </c>
      <c r="I3777" s="15" t="str">
        <f>INDEX(T_NPI_REF[Classification],MATCH(T_PROF[[#This Row],[npi_prof_class_Cd]],T_NPI_REF[Code],0))</f>
        <v>Advanced Practice Midwife</v>
      </c>
      <c r="J3777" s="15">
        <f>INDEX(T_NPI_REF[Specialization],MATCH(T_PROF[[#This Row],[npi_prof_class_Cd]],T_NPI_REF[Code],0))</f>
        <v>0</v>
      </c>
    </row>
    <row r="3778" spans="1:10" x14ac:dyDescent="0.35">
      <c r="A3778">
        <v>1</v>
      </c>
      <c r="B3778">
        <v>1104030626</v>
      </c>
      <c r="C3778" t="s">
        <v>352</v>
      </c>
      <c r="D3778">
        <v>2019</v>
      </c>
      <c r="E3778">
        <v>1</v>
      </c>
      <c r="F3778">
        <v>1</v>
      </c>
      <c r="G3778">
        <v>1</v>
      </c>
      <c r="I3778" s="15" t="str">
        <f>INDEX(T_NPI_REF[Classification],MATCH(T_PROF[[#This Row],[npi_prof_class_Cd]],T_NPI_REF[Code],0))</f>
        <v>Specialist</v>
      </c>
      <c r="J3778" s="15">
        <f>INDEX(T_NPI_REF[Specialization],MATCH(T_PROF[[#This Row],[npi_prof_class_Cd]],T_NPI_REF[Code],0))</f>
        <v>0</v>
      </c>
    </row>
    <row r="3779" spans="1:10" x14ac:dyDescent="0.35">
      <c r="A3779">
        <v>1</v>
      </c>
      <c r="B3779">
        <v>1780667279</v>
      </c>
      <c r="C3779" t="s">
        <v>351</v>
      </c>
      <c r="D3779">
        <v>2019</v>
      </c>
      <c r="E3779">
        <v>1</v>
      </c>
      <c r="F3779">
        <v>1</v>
      </c>
      <c r="G3779">
        <v>1</v>
      </c>
      <c r="I3779" s="15" t="str">
        <f>INDEX(T_NPI_REF[Classification],MATCH(T_PROF[[#This Row],[npi_prof_class_Cd]],T_NPI_REF[Code],0))</f>
        <v>Obstetrics &amp; Gynecology</v>
      </c>
      <c r="J3779" s="15">
        <f>INDEX(T_NPI_REF[Specialization],MATCH(T_PROF[[#This Row],[npi_prof_class_Cd]],T_NPI_REF[Code],0))</f>
        <v>0</v>
      </c>
    </row>
    <row r="3780" spans="1:10" x14ac:dyDescent="0.35">
      <c r="A3780">
        <v>0</v>
      </c>
      <c r="B3780">
        <v>1134400443</v>
      </c>
      <c r="C3780" t="s">
        <v>367</v>
      </c>
      <c r="D3780">
        <v>2021</v>
      </c>
      <c r="E3780">
        <v>3</v>
      </c>
      <c r="F3780">
        <v>3</v>
      </c>
      <c r="G3780">
        <v>3</v>
      </c>
      <c r="I3780" s="15" t="str">
        <f>INDEX(T_NPI_REF[Classification],MATCH(T_PROF[[#This Row],[npi_prof_class_Cd]],T_NPI_REF[Code],0))</f>
        <v>Midwife</v>
      </c>
      <c r="J3780" s="15">
        <f>INDEX(T_NPI_REF[Specialization],MATCH(T_PROF[[#This Row],[npi_prof_class_Cd]],T_NPI_REF[Code],0))</f>
        <v>0</v>
      </c>
    </row>
    <row r="3781" spans="1:10" x14ac:dyDescent="0.35">
      <c r="A3781">
        <v>1</v>
      </c>
      <c r="B3781">
        <v>1467497305</v>
      </c>
      <c r="C3781" t="s">
        <v>352</v>
      </c>
      <c r="D3781">
        <v>2018</v>
      </c>
      <c r="E3781">
        <v>109</v>
      </c>
      <c r="F3781">
        <v>109</v>
      </c>
      <c r="G3781">
        <v>108</v>
      </c>
      <c r="I3781" s="15" t="str">
        <f>INDEX(T_NPI_REF[Classification],MATCH(T_PROF[[#This Row],[npi_prof_class_Cd]],T_NPI_REF[Code],0))</f>
        <v>Specialist</v>
      </c>
      <c r="J3781" s="15">
        <f>INDEX(T_NPI_REF[Specialization],MATCH(T_PROF[[#This Row],[npi_prof_class_Cd]],T_NPI_REF[Code],0))</f>
        <v>0</v>
      </c>
    </row>
    <row r="3782" spans="1:10" x14ac:dyDescent="0.35">
      <c r="A3782">
        <v>0</v>
      </c>
      <c r="B3782">
        <v>1669866091</v>
      </c>
      <c r="C3782" t="s">
        <v>367</v>
      </c>
      <c r="D3782">
        <v>2021</v>
      </c>
      <c r="E3782">
        <v>3</v>
      </c>
      <c r="F3782">
        <v>3</v>
      </c>
      <c r="G3782">
        <v>3</v>
      </c>
      <c r="I3782" s="15" t="str">
        <f>INDEX(T_NPI_REF[Classification],MATCH(T_PROF[[#This Row],[npi_prof_class_Cd]],T_NPI_REF[Code],0))</f>
        <v>Midwife</v>
      </c>
      <c r="J3782" s="15">
        <f>INDEX(T_NPI_REF[Specialization],MATCH(T_PROF[[#This Row],[npi_prof_class_Cd]],T_NPI_REF[Code],0))</f>
        <v>0</v>
      </c>
    </row>
    <row r="3783" spans="1:10" x14ac:dyDescent="0.35">
      <c r="A3783">
        <v>1</v>
      </c>
      <c r="B3783">
        <v>1629087580</v>
      </c>
      <c r="C3783" t="s">
        <v>353</v>
      </c>
      <c r="D3783">
        <v>2018</v>
      </c>
      <c r="E3783">
        <v>5</v>
      </c>
      <c r="F3783">
        <v>5</v>
      </c>
      <c r="G3783">
        <v>5</v>
      </c>
      <c r="I3783" s="15" t="str">
        <f>INDEX(T_NPI_REF[Classification],MATCH(T_PROF[[#This Row],[npi_prof_class_Cd]],T_NPI_REF[Code],0))</f>
        <v>General Acute Care Hospital</v>
      </c>
      <c r="J3783" s="15">
        <f>INDEX(T_NPI_REF[Specialization],MATCH(T_PROF[[#This Row],[npi_prof_class_Cd]],T_NPI_REF[Code],0))</f>
        <v>0</v>
      </c>
    </row>
    <row r="3784" spans="1:10" x14ac:dyDescent="0.35">
      <c r="A3784">
        <v>1</v>
      </c>
      <c r="B3784">
        <v>1699832436</v>
      </c>
      <c r="C3784" t="s">
        <v>366</v>
      </c>
      <c r="D3784">
        <v>2018</v>
      </c>
      <c r="E3784">
        <v>100</v>
      </c>
      <c r="F3784">
        <v>100</v>
      </c>
      <c r="G3784">
        <v>100</v>
      </c>
      <c r="I3784" s="15" t="str">
        <f>INDEX(T_NPI_REF[Classification],MATCH(T_PROF[[#This Row],[npi_prof_class_Cd]],T_NPI_REF[Code],0))</f>
        <v>Internal Medicine</v>
      </c>
      <c r="J3784" s="15">
        <f>INDEX(T_NPI_REF[Specialization],MATCH(T_PROF[[#This Row],[npi_prof_class_Cd]],T_NPI_REF[Code],0))</f>
        <v>0</v>
      </c>
    </row>
    <row r="3785" spans="1:10" x14ac:dyDescent="0.35">
      <c r="A3785">
        <v>1</v>
      </c>
      <c r="B3785">
        <v>1467497305</v>
      </c>
      <c r="C3785" t="s">
        <v>352</v>
      </c>
      <c r="D3785">
        <v>2020</v>
      </c>
      <c r="E3785">
        <v>101</v>
      </c>
      <c r="F3785">
        <v>101</v>
      </c>
      <c r="G3785">
        <v>101</v>
      </c>
      <c r="I3785" s="15" t="str">
        <f>INDEX(T_NPI_REF[Classification],MATCH(T_PROF[[#This Row],[npi_prof_class_Cd]],T_NPI_REF[Code],0))</f>
        <v>Specialist</v>
      </c>
      <c r="J3785" s="15">
        <f>INDEX(T_NPI_REF[Specialization],MATCH(T_PROF[[#This Row],[npi_prof_class_Cd]],T_NPI_REF[Code],0))</f>
        <v>0</v>
      </c>
    </row>
    <row r="3786" spans="1:10" x14ac:dyDescent="0.35">
      <c r="A3786">
        <v>0</v>
      </c>
      <c r="B3786">
        <v>1811332927</v>
      </c>
      <c r="C3786" t="s">
        <v>351</v>
      </c>
      <c r="D3786">
        <v>2019</v>
      </c>
      <c r="E3786">
        <v>3</v>
      </c>
      <c r="F3786">
        <v>3</v>
      </c>
      <c r="G3786">
        <v>3</v>
      </c>
      <c r="I3786" s="15" t="str">
        <f>INDEX(T_NPI_REF[Classification],MATCH(T_PROF[[#This Row],[npi_prof_class_Cd]],T_NPI_REF[Code],0))</f>
        <v>Obstetrics &amp; Gynecology</v>
      </c>
      <c r="J3786" s="15">
        <f>INDEX(T_NPI_REF[Specialization],MATCH(T_PROF[[#This Row],[npi_prof_class_Cd]],T_NPI_REF[Code],0))</f>
        <v>0</v>
      </c>
    </row>
    <row r="3787" spans="1:10" x14ac:dyDescent="0.35">
      <c r="A3787">
        <v>1</v>
      </c>
      <c r="B3787">
        <v>1770625600</v>
      </c>
      <c r="C3787" t="s">
        <v>351</v>
      </c>
      <c r="D3787">
        <v>2019</v>
      </c>
      <c r="E3787">
        <v>53</v>
      </c>
      <c r="F3787">
        <v>53</v>
      </c>
      <c r="G3787">
        <v>53</v>
      </c>
      <c r="I3787" s="15" t="str">
        <f>INDEX(T_NPI_REF[Classification],MATCH(T_PROF[[#This Row],[npi_prof_class_Cd]],T_NPI_REF[Code],0))</f>
        <v>Obstetrics &amp; Gynecology</v>
      </c>
      <c r="J3787" s="15">
        <f>INDEX(T_NPI_REF[Specialization],MATCH(T_PROF[[#This Row],[npi_prof_class_Cd]],T_NPI_REF[Code],0))</f>
        <v>0</v>
      </c>
    </row>
    <row r="3788" spans="1:10" x14ac:dyDescent="0.35">
      <c r="A3788">
        <v>1</v>
      </c>
      <c r="B3788">
        <v>1730332420</v>
      </c>
      <c r="C3788" t="s">
        <v>351</v>
      </c>
      <c r="D3788">
        <v>2020</v>
      </c>
      <c r="E3788">
        <v>7</v>
      </c>
      <c r="F3788">
        <v>7</v>
      </c>
      <c r="G3788">
        <v>6</v>
      </c>
      <c r="I3788" s="15" t="str">
        <f>INDEX(T_NPI_REF[Classification],MATCH(T_PROF[[#This Row],[npi_prof_class_Cd]],T_NPI_REF[Code],0))</f>
        <v>Obstetrics &amp; Gynecology</v>
      </c>
      <c r="J3788" s="15">
        <f>INDEX(T_NPI_REF[Specialization],MATCH(T_PROF[[#This Row],[npi_prof_class_Cd]],T_NPI_REF[Code],0))</f>
        <v>0</v>
      </c>
    </row>
    <row r="3789" spans="1:10" x14ac:dyDescent="0.35">
      <c r="A3789">
        <v>1</v>
      </c>
      <c r="B3789">
        <v>1073631644</v>
      </c>
      <c r="C3789" t="s">
        <v>393</v>
      </c>
      <c r="D3789">
        <v>2020</v>
      </c>
      <c r="E3789">
        <v>31</v>
      </c>
      <c r="F3789">
        <v>31</v>
      </c>
      <c r="G3789">
        <v>30</v>
      </c>
      <c r="I3789" s="15" t="str">
        <f>INDEX(T_NPI_REF[Classification],MATCH(T_PROF[[#This Row],[npi_prof_class_Cd]],T_NPI_REF[Code],0))</f>
        <v>Neurological Surgery</v>
      </c>
      <c r="J3789" s="15">
        <f>INDEX(T_NPI_REF[Specialization],MATCH(T_PROF[[#This Row],[npi_prof_class_Cd]],T_NPI_REF[Code],0))</f>
        <v>0</v>
      </c>
    </row>
    <row r="3790" spans="1:10" x14ac:dyDescent="0.35">
      <c r="A3790">
        <v>1</v>
      </c>
      <c r="B3790">
        <v>1073631644</v>
      </c>
      <c r="C3790" t="s">
        <v>393</v>
      </c>
      <c r="D3790">
        <v>2018</v>
      </c>
      <c r="E3790">
        <v>20</v>
      </c>
      <c r="F3790">
        <v>20</v>
      </c>
      <c r="G3790">
        <v>18</v>
      </c>
      <c r="I3790" s="15" t="str">
        <f>INDEX(T_NPI_REF[Classification],MATCH(T_PROF[[#This Row],[npi_prof_class_Cd]],T_NPI_REF[Code],0))</f>
        <v>Neurological Surgery</v>
      </c>
      <c r="J3790" s="15">
        <f>INDEX(T_NPI_REF[Specialization],MATCH(T_PROF[[#This Row],[npi_prof_class_Cd]],T_NPI_REF[Code],0))</f>
        <v>0</v>
      </c>
    </row>
    <row r="3791" spans="1:10" x14ac:dyDescent="0.35">
      <c r="A3791">
        <v>0</v>
      </c>
      <c r="B3791">
        <v>1841213022</v>
      </c>
      <c r="C3791" t="s">
        <v>361</v>
      </c>
      <c r="D3791">
        <v>2021</v>
      </c>
      <c r="E3791">
        <v>1</v>
      </c>
      <c r="F3791">
        <v>1</v>
      </c>
      <c r="G3791">
        <v>1</v>
      </c>
      <c r="I3791" s="15" t="str">
        <f>INDEX(T_NPI_REF[Classification],MATCH(T_PROF[[#This Row],[npi_prof_class_Cd]],T_NPI_REF[Code],0))</f>
        <v>Family Medicine</v>
      </c>
      <c r="J3791" s="15">
        <f>INDEX(T_NPI_REF[Specialization],MATCH(T_PROF[[#This Row],[npi_prof_class_Cd]],T_NPI_REF[Code],0))</f>
        <v>0</v>
      </c>
    </row>
    <row r="3792" spans="1:10" x14ac:dyDescent="0.35">
      <c r="A3792">
        <v>1</v>
      </c>
      <c r="B3792">
        <v>1588744585</v>
      </c>
      <c r="C3792" t="s">
        <v>356</v>
      </c>
      <c r="D3792">
        <v>2019</v>
      </c>
      <c r="E3792">
        <v>5</v>
      </c>
      <c r="F3792">
        <v>5</v>
      </c>
      <c r="G3792">
        <v>5</v>
      </c>
      <c r="I3792" s="15" t="str">
        <f>INDEX(T_NPI_REF[Classification],MATCH(T_PROF[[#This Row],[npi_prof_class_Cd]],T_NPI_REF[Code],0))</f>
        <v>Obstetrics &amp; Gynecology</v>
      </c>
      <c r="J3792" s="15" t="str">
        <f>INDEX(T_NPI_REF[Specialization],MATCH(T_PROF[[#This Row],[npi_prof_class_Cd]],T_NPI_REF[Code],0))</f>
        <v>Maternal &amp; Fetal Medicine</v>
      </c>
    </row>
    <row r="3793" spans="1:10" x14ac:dyDescent="0.35">
      <c r="A3793">
        <v>1</v>
      </c>
      <c r="B3793">
        <v>1518020270</v>
      </c>
      <c r="C3793" t="s">
        <v>351</v>
      </c>
      <c r="D3793">
        <v>2018</v>
      </c>
      <c r="E3793">
        <v>1</v>
      </c>
      <c r="F3793">
        <v>1</v>
      </c>
      <c r="G3793">
        <v>1</v>
      </c>
      <c r="I3793" s="15" t="str">
        <f>INDEX(T_NPI_REF[Classification],MATCH(T_PROF[[#This Row],[npi_prof_class_Cd]],T_NPI_REF[Code],0))</f>
        <v>Obstetrics &amp; Gynecology</v>
      </c>
      <c r="J3793" s="15">
        <f>INDEX(T_NPI_REF[Specialization],MATCH(T_PROF[[#This Row],[npi_prof_class_Cd]],T_NPI_REF[Code],0))</f>
        <v>0</v>
      </c>
    </row>
    <row r="3794" spans="1:10" x14ac:dyDescent="0.35">
      <c r="A3794">
        <v>1</v>
      </c>
      <c r="B3794">
        <v>1710080593</v>
      </c>
      <c r="C3794" t="s">
        <v>351</v>
      </c>
      <c r="D3794">
        <v>2018</v>
      </c>
      <c r="E3794">
        <v>1</v>
      </c>
      <c r="F3794">
        <v>1</v>
      </c>
      <c r="G3794">
        <v>1</v>
      </c>
      <c r="I3794" s="15" t="str">
        <f>INDEX(T_NPI_REF[Classification],MATCH(T_PROF[[#This Row],[npi_prof_class_Cd]],T_NPI_REF[Code],0))</f>
        <v>Obstetrics &amp; Gynecology</v>
      </c>
      <c r="J3794" s="15">
        <f>INDEX(T_NPI_REF[Specialization],MATCH(T_PROF[[#This Row],[npi_prof_class_Cd]],T_NPI_REF[Code],0))</f>
        <v>0</v>
      </c>
    </row>
    <row r="3795" spans="1:10" x14ac:dyDescent="0.35">
      <c r="A3795">
        <v>0</v>
      </c>
      <c r="B3795">
        <v>1861444978</v>
      </c>
      <c r="C3795" t="s">
        <v>351</v>
      </c>
      <c r="D3795">
        <v>2019</v>
      </c>
      <c r="E3795">
        <v>3</v>
      </c>
      <c r="F3795">
        <v>3</v>
      </c>
      <c r="G3795">
        <v>3</v>
      </c>
      <c r="I3795" s="15" t="str">
        <f>INDEX(T_NPI_REF[Classification],MATCH(T_PROF[[#This Row],[npi_prof_class_Cd]],T_NPI_REF[Code],0))</f>
        <v>Obstetrics &amp; Gynecology</v>
      </c>
      <c r="J3795" s="15">
        <f>INDEX(T_NPI_REF[Specialization],MATCH(T_PROF[[#This Row],[npi_prof_class_Cd]],T_NPI_REF[Code],0))</f>
        <v>0</v>
      </c>
    </row>
    <row r="3796" spans="1:10" x14ac:dyDescent="0.35">
      <c r="A3796">
        <v>0</v>
      </c>
      <c r="B3796">
        <v>1316180573</v>
      </c>
      <c r="C3796" t="s">
        <v>351</v>
      </c>
      <c r="D3796">
        <v>2018</v>
      </c>
      <c r="E3796">
        <v>4</v>
      </c>
      <c r="F3796">
        <v>4</v>
      </c>
      <c r="G3796">
        <v>4</v>
      </c>
      <c r="I3796" s="15" t="str">
        <f>INDEX(T_NPI_REF[Classification],MATCH(T_PROF[[#This Row],[npi_prof_class_Cd]],T_NPI_REF[Code],0))</f>
        <v>Obstetrics &amp; Gynecology</v>
      </c>
      <c r="J3796" s="15">
        <f>INDEX(T_NPI_REF[Specialization],MATCH(T_PROF[[#This Row],[npi_prof_class_Cd]],T_NPI_REF[Code],0))</f>
        <v>0</v>
      </c>
    </row>
    <row r="3797" spans="1:10" x14ac:dyDescent="0.35">
      <c r="A3797">
        <v>0</v>
      </c>
      <c r="B3797">
        <v>1063850261</v>
      </c>
      <c r="C3797" t="s">
        <v>361</v>
      </c>
      <c r="D3797">
        <v>2021</v>
      </c>
      <c r="E3797">
        <v>1</v>
      </c>
      <c r="F3797">
        <v>1</v>
      </c>
      <c r="G3797">
        <v>1</v>
      </c>
      <c r="I3797" s="15" t="str">
        <f>INDEX(T_NPI_REF[Classification],MATCH(T_PROF[[#This Row],[npi_prof_class_Cd]],T_NPI_REF[Code],0))</f>
        <v>Family Medicine</v>
      </c>
      <c r="J3797" s="15">
        <f>INDEX(T_NPI_REF[Specialization],MATCH(T_PROF[[#This Row],[npi_prof_class_Cd]],T_NPI_REF[Code],0))</f>
        <v>0</v>
      </c>
    </row>
    <row r="3798" spans="1:10" x14ac:dyDescent="0.35">
      <c r="A3798">
        <v>1</v>
      </c>
      <c r="B3798">
        <v>1205074739</v>
      </c>
      <c r="C3798" t="s">
        <v>351</v>
      </c>
      <c r="D3798">
        <v>2019</v>
      </c>
      <c r="E3798">
        <v>137</v>
      </c>
      <c r="F3798">
        <v>137</v>
      </c>
      <c r="G3798">
        <v>136</v>
      </c>
      <c r="I3798" s="15" t="str">
        <f>INDEX(T_NPI_REF[Classification],MATCH(T_PROF[[#This Row],[npi_prof_class_Cd]],T_NPI_REF[Code],0))</f>
        <v>Obstetrics &amp; Gynecology</v>
      </c>
      <c r="J3798" s="15">
        <f>INDEX(T_NPI_REF[Specialization],MATCH(T_PROF[[#This Row],[npi_prof_class_Cd]],T_NPI_REF[Code],0))</f>
        <v>0</v>
      </c>
    </row>
    <row r="3799" spans="1:10" x14ac:dyDescent="0.35">
      <c r="A3799">
        <v>1</v>
      </c>
      <c r="B3799">
        <v>1659787653</v>
      </c>
      <c r="C3799" t="s">
        <v>371</v>
      </c>
      <c r="D3799">
        <v>2021</v>
      </c>
      <c r="E3799">
        <v>16</v>
      </c>
      <c r="F3799">
        <v>16</v>
      </c>
      <c r="G3799">
        <v>14</v>
      </c>
      <c r="I3799" s="15" t="str">
        <f>INDEX(T_NPI_REF[Classification],MATCH(T_PROF[[#This Row],[npi_prof_class_Cd]],T_NPI_REF[Code],0))</f>
        <v>Hospitalist</v>
      </c>
      <c r="J3799" s="15">
        <f>INDEX(T_NPI_REF[Specialization],MATCH(T_PROF[[#This Row],[npi_prof_class_Cd]],T_NPI_REF[Code],0))</f>
        <v>0</v>
      </c>
    </row>
    <row r="3800" spans="1:10" x14ac:dyDescent="0.35">
      <c r="A3800">
        <v>0</v>
      </c>
      <c r="B3800">
        <v>1255521738</v>
      </c>
      <c r="C3800" t="s">
        <v>351</v>
      </c>
      <c r="D3800">
        <v>2019</v>
      </c>
      <c r="E3800">
        <v>1</v>
      </c>
      <c r="F3800">
        <v>1</v>
      </c>
      <c r="G3800">
        <v>1</v>
      </c>
      <c r="I3800" s="15" t="str">
        <f>INDEX(T_NPI_REF[Classification],MATCH(T_PROF[[#This Row],[npi_prof_class_Cd]],T_NPI_REF[Code],0))</f>
        <v>Obstetrics &amp; Gynecology</v>
      </c>
      <c r="J3800" s="15">
        <f>INDEX(T_NPI_REF[Specialization],MATCH(T_PROF[[#This Row],[npi_prof_class_Cd]],T_NPI_REF[Code],0))</f>
        <v>0</v>
      </c>
    </row>
    <row r="3801" spans="1:10" x14ac:dyDescent="0.35">
      <c r="A3801">
        <v>0</v>
      </c>
      <c r="B3801">
        <v>1720492796</v>
      </c>
      <c r="C3801" t="s">
        <v>351</v>
      </c>
      <c r="D3801">
        <v>2020</v>
      </c>
      <c r="E3801">
        <v>1</v>
      </c>
      <c r="F3801">
        <v>1</v>
      </c>
      <c r="G3801">
        <v>1</v>
      </c>
      <c r="I3801" s="15" t="str">
        <f>INDEX(T_NPI_REF[Classification],MATCH(T_PROF[[#This Row],[npi_prof_class_Cd]],T_NPI_REF[Code],0))</f>
        <v>Obstetrics &amp; Gynecology</v>
      </c>
      <c r="J3801" s="15">
        <f>INDEX(T_NPI_REF[Specialization],MATCH(T_PROF[[#This Row],[npi_prof_class_Cd]],T_NPI_REF[Code],0))</f>
        <v>0</v>
      </c>
    </row>
    <row r="3802" spans="1:10" x14ac:dyDescent="0.35">
      <c r="A3802">
        <v>1</v>
      </c>
      <c r="B3802">
        <v>1952383069</v>
      </c>
      <c r="C3802" t="s">
        <v>351</v>
      </c>
      <c r="D3802">
        <v>2021</v>
      </c>
      <c r="E3802">
        <v>6</v>
      </c>
      <c r="F3802">
        <v>6</v>
      </c>
      <c r="G3802">
        <v>6</v>
      </c>
      <c r="I3802" s="15" t="str">
        <f>INDEX(T_NPI_REF[Classification],MATCH(T_PROF[[#This Row],[npi_prof_class_Cd]],T_NPI_REF[Code],0))</f>
        <v>Obstetrics &amp; Gynecology</v>
      </c>
      <c r="J3802" s="15">
        <f>INDEX(T_NPI_REF[Specialization],MATCH(T_PROF[[#This Row],[npi_prof_class_Cd]],T_NPI_REF[Code],0))</f>
        <v>0</v>
      </c>
    </row>
    <row r="3803" spans="1:10" x14ac:dyDescent="0.35">
      <c r="A3803">
        <v>0</v>
      </c>
      <c r="B3803">
        <v>1104231018</v>
      </c>
      <c r="C3803" t="s">
        <v>351</v>
      </c>
      <c r="D3803">
        <v>2020</v>
      </c>
      <c r="E3803">
        <v>1</v>
      </c>
      <c r="F3803">
        <v>1</v>
      </c>
      <c r="G3803">
        <v>1</v>
      </c>
      <c r="I3803" s="15" t="str">
        <f>INDEX(T_NPI_REF[Classification],MATCH(T_PROF[[#This Row],[npi_prof_class_Cd]],T_NPI_REF[Code],0))</f>
        <v>Obstetrics &amp; Gynecology</v>
      </c>
      <c r="J3803" s="15">
        <f>INDEX(T_NPI_REF[Specialization],MATCH(T_PROF[[#This Row],[npi_prof_class_Cd]],T_NPI_REF[Code],0))</f>
        <v>0</v>
      </c>
    </row>
    <row r="3804" spans="1:10" x14ac:dyDescent="0.35">
      <c r="A3804">
        <v>1</v>
      </c>
      <c r="B3804">
        <v>1255360517</v>
      </c>
      <c r="C3804" t="s">
        <v>353</v>
      </c>
      <c r="D3804">
        <v>2021</v>
      </c>
      <c r="E3804">
        <v>25</v>
      </c>
      <c r="F3804">
        <v>25</v>
      </c>
      <c r="G3804">
        <v>25</v>
      </c>
      <c r="I3804" s="15" t="str">
        <f>INDEX(T_NPI_REF[Classification],MATCH(T_PROF[[#This Row],[npi_prof_class_Cd]],T_NPI_REF[Code],0))</f>
        <v>General Acute Care Hospital</v>
      </c>
      <c r="J3804" s="15">
        <f>INDEX(T_NPI_REF[Specialization],MATCH(T_PROF[[#This Row],[npi_prof_class_Cd]],T_NPI_REF[Code],0))</f>
        <v>0</v>
      </c>
    </row>
    <row r="3805" spans="1:10" x14ac:dyDescent="0.35">
      <c r="A3805">
        <v>1</v>
      </c>
      <c r="B3805">
        <v>1487747440</v>
      </c>
      <c r="C3805" t="s">
        <v>351</v>
      </c>
      <c r="D3805">
        <v>2021</v>
      </c>
      <c r="E3805">
        <v>1</v>
      </c>
      <c r="F3805">
        <v>1</v>
      </c>
      <c r="G3805">
        <v>1</v>
      </c>
      <c r="I3805" s="15" t="str">
        <f>INDEX(T_NPI_REF[Classification],MATCH(T_PROF[[#This Row],[npi_prof_class_Cd]],T_NPI_REF[Code],0))</f>
        <v>Obstetrics &amp; Gynecology</v>
      </c>
      <c r="J3805" s="15">
        <f>INDEX(T_NPI_REF[Specialization],MATCH(T_PROF[[#This Row],[npi_prof_class_Cd]],T_NPI_REF[Code],0))</f>
        <v>0</v>
      </c>
    </row>
    <row r="3806" spans="1:10" x14ac:dyDescent="0.35">
      <c r="A3806">
        <v>1</v>
      </c>
      <c r="B3806">
        <v>1194899476</v>
      </c>
      <c r="C3806" t="s">
        <v>357</v>
      </c>
      <c r="D3806">
        <v>2020</v>
      </c>
      <c r="E3806">
        <v>5</v>
      </c>
      <c r="F3806">
        <v>5</v>
      </c>
      <c r="G3806">
        <v>5</v>
      </c>
      <c r="I3806" s="15" t="str">
        <f>INDEX(T_NPI_REF[Classification],MATCH(T_PROF[[#This Row],[npi_prof_class_Cd]],T_NPI_REF[Code],0))</f>
        <v>Advanced Practice Midwife</v>
      </c>
      <c r="J3806" s="15">
        <f>INDEX(T_NPI_REF[Specialization],MATCH(T_PROF[[#This Row],[npi_prof_class_Cd]],T_NPI_REF[Code],0))</f>
        <v>0</v>
      </c>
    </row>
    <row r="3807" spans="1:10" x14ac:dyDescent="0.35">
      <c r="A3807">
        <v>0</v>
      </c>
      <c r="B3807">
        <v>1538100755</v>
      </c>
      <c r="C3807" t="s">
        <v>351</v>
      </c>
      <c r="D3807">
        <v>2018</v>
      </c>
      <c r="E3807">
        <v>1</v>
      </c>
      <c r="F3807">
        <v>1</v>
      </c>
      <c r="G3807">
        <v>1</v>
      </c>
      <c r="I3807" s="15" t="str">
        <f>INDEX(T_NPI_REF[Classification],MATCH(T_PROF[[#This Row],[npi_prof_class_Cd]],T_NPI_REF[Code],0))</f>
        <v>Obstetrics &amp; Gynecology</v>
      </c>
      <c r="J3807" s="15">
        <f>INDEX(T_NPI_REF[Specialization],MATCH(T_PROF[[#This Row],[npi_prof_class_Cd]],T_NPI_REF[Code],0))</f>
        <v>0</v>
      </c>
    </row>
    <row r="3808" spans="1:10" x14ac:dyDescent="0.35">
      <c r="A3808">
        <v>0</v>
      </c>
      <c r="B3808">
        <v>1720058597</v>
      </c>
      <c r="C3808" t="s">
        <v>351</v>
      </c>
      <c r="D3808">
        <v>2018</v>
      </c>
      <c r="E3808">
        <v>1</v>
      </c>
      <c r="F3808">
        <v>1</v>
      </c>
      <c r="G3808">
        <v>1</v>
      </c>
      <c r="I3808" s="15" t="str">
        <f>INDEX(T_NPI_REF[Classification],MATCH(T_PROF[[#This Row],[npi_prof_class_Cd]],T_NPI_REF[Code],0))</f>
        <v>Obstetrics &amp; Gynecology</v>
      </c>
      <c r="J3808" s="15">
        <f>INDEX(T_NPI_REF[Specialization],MATCH(T_PROF[[#This Row],[npi_prof_class_Cd]],T_NPI_REF[Code],0))</f>
        <v>0</v>
      </c>
    </row>
    <row r="3809" spans="1:10" x14ac:dyDescent="0.35">
      <c r="A3809">
        <v>1</v>
      </c>
      <c r="B3809">
        <v>1538606181</v>
      </c>
      <c r="C3809" t="s">
        <v>353</v>
      </c>
      <c r="D3809">
        <v>2019</v>
      </c>
      <c r="E3809">
        <v>52</v>
      </c>
      <c r="F3809">
        <v>52</v>
      </c>
      <c r="G3809">
        <v>52</v>
      </c>
      <c r="I3809" s="15" t="str">
        <f>INDEX(T_NPI_REF[Classification],MATCH(T_PROF[[#This Row],[npi_prof_class_Cd]],T_NPI_REF[Code],0))</f>
        <v>General Acute Care Hospital</v>
      </c>
      <c r="J3809" s="15">
        <f>INDEX(T_NPI_REF[Specialization],MATCH(T_PROF[[#This Row],[npi_prof_class_Cd]],T_NPI_REF[Code],0))</f>
        <v>0</v>
      </c>
    </row>
    <row r="3810" spans="1:10" x14ac:dyDescent="0.35">
      <c r="A3810">
        <v>1</v>
      </c>
      <c r="B3810">
        <v>1578580650</v>
      </c>
      <c r="C3810" t="s">
        <v>351</v>
      </c>
      <c r="D3810">
        <v>2021</v>
      </c>
      <c r="E3810">
        <v>37</v>
      </c>
      <c r="F3810">
        <v>37</v>
      </c>
      <c r="G3810">
        <v>37</v>
      </c>
      <c r="I3810" s="15" t="str">
        <f>INDEX(T_NPI_REF[Classification],MATCH(T_PROF[[#This Row],[npi_prof_class_Cd]],T_NPI_REF[Code],0))</f>
        <v>Obstetrics &amp; Gynecology</v>
      </c>
      <c r="J3810" s="15">
        <f>INDEX(T_NPI_REF[Specialization],MATCH(T_PROF[[#This Row],[npi_prof_class_Cd]],T_NPI_REF[Code],0))</f>
        <v>0</v>
      </c>
    </row>
    <row r="3811" spans="1:10" x14ac:dyDescent="0.35">
      <c r="A3811">
        <v>0</v>
      </c>
      <c r="B3811">
        <v>1679548887</v>
      </c>
      <c r="C3811" t="s">
        <v>356</v>
      </c>
      <c r="D3811">
        <v>2020</v>
      </c>
      <c r="E3811">
        <v>3</v>
      </c>
      <c r="F3811">
        <v>3</v>
      </c>
      <c r="G3811">
        <v>3</v>
      </c>
      <c r="I3811" s="15" t="str">
        <f>INDEX(T_NPI_REF[Classification],MATCH(T_PROF[[#This Row],[npi_prof_class_Cd]],T_NPI_REF[Code],0))</f>
        <v>Obstetrics &amp; Gynecology</v>
      </c>
      <c r="J3811" s="15" t="str">
        <f>INDEX(T_NPI_REF[Specialization],MATCH(T_PROF[[#This Row],[npi_prof_class_Cd]],T_NPI_REF[Code],0))</f>
        <v>Maternal &amp; Fetal Medicine</v>
      </c>
    </row>
    <row r="3812" spans="1:10" x14ac:dyDescent="0.35">
      <c r="A3812">
        <v>1</v>
      </c>
      <c r="B3812">
        <v>1508038225</v>
      </c>
      <c r="C3812" t="s">
        <v>372</v>
      </c>
      <c r="D3812">
        <v>2021</v>
      </c>
      <c r="E3812">
        <v>1</v>
      </c>
      <c r="F3812">
        <v>1</v>
      </c>
      <c r="G3812">
        <v>1</v>
      </c>
      <c r="I3812" s="15" t="str">
        <f>INDEX(T_NPI_REF[Classification],MATCH(T_PROF[[#This Row],[npi_prof_class_Cd]],T_NPI_REF[Code],0))</f>
        <v>Student in an Organized Health Care Education/Training Program</v>
      </c>
      <c r="J3812" s="15">
        <f>INDEX(T_NPI_REF[Specialization],MATCH(T_PROF[[#This Row],[npi_prof_class_Cd]],T_NPI_REF[Code],0))</f>
        <v>0</v>
      </c>
    </row>
    <row r="3813" spans="1:10" x14ac:dyDescent="0.35">
      <c r="A3813">
        <v>0</v>
      </c>
      <c r="B3813">
        <v>1952488231</v>
      </c>
      <c r="C3813" t="s">
        <v>351</v>
      </c>
      <c r="D3813">
        <v>2019</v>
      </c>
      <c r="E3813">
        <v>1</v>
      </c>
      <c r="F3813">
        <v>1</v>
      </c>
      <c r="G3813">
        <v>1</v>
      </c>
      <c r="I3813" s="15" t="str">
        <f>INDEX(T_NPI_REF[Classification],MATCH(T_PROF[[#This Row],[npi_prof_class_Cd]],T_NPI_REF[Code],0))</f>
        <v>Obstetrics &amp; Gynecology</v>
      </c>
      <c r="J3813" s="15">
        <f>INDEX(T_NPI_REF[Specialization],MATCH(T_PROF[[#This Row],[npi_prof_class_Cd]],T_NPI_REF[Code],0))</f>
        <v>0</v>
      </c>
    </row>
    <row r="3814" spans="1:10" x14ac:dyDescent="0.35">
      <c r="A3814">
        <v>0</v>
      </c>
      <c r="B3814">
        <v>1285607143</v>
      </c>
      <c r="C3814" t="s">
        <v>351</v>
      </c>
      <c r="D3814">
        <v>2019</v>
      </c>
      <c r="E3814">
        <v>6</v>
      </c>
      <c r="F3814">
        <v>6</v>
      </c>
      <c r="G3814">
        <v>6</v>
      </c>
      <c r="I3814" s="15" t="str">
        <f>INDEX(T_NPI_REF[Classification],MATCH(T_PROF[[#This Row],[npi_prof_class_Cd]],T_NPI_REF[Code],0))</f>
        <v>Obstetrics &amp; Gynecology</v>
      </c>
      <c r="J3814" s="15">
        <f>INDEX(T_NPI_REF[Specialization],MATCH(T_PROF[[#This Row],[npi_prof_class_Cd]],T_NPI_REF[Code],0))</f>
        <v>0</v>
      </c>
    </row>
    <row r="3815" spans="1:10" x14ac:dyDescent="0.35">
      <c r="A3815">
        <v>1</v>
      </c>
      <c r="B3815">
        <v>1639239221</v>
      </c>
      <c r="C3815" t="s">
        <v>357</v>
      </c>
      <c r="D3815">
        <v>2021</v>
      </c>
      <c r="E3815">
        <v>38</v>
      </c>
      <c r="F3815">
        <v>38</v>
      </c>
      <c r="G3815">
        <v>38</v>
      </c>
      <c r="I3815" s="15" t="str">
        <f>INDEX(T_NPI_REF[Classification],MATCH(T_PROF[[#This Row],[npi_prof_class_Cd]],T_NPI_REF[Code],0))</f>
        <v>Advanced Practice Midwife</v>
      </c>
      <c r="J3815" s="15">
        <f>INDEX(T_NPI_REF[Specialization],MATCH(T_PROF[[#This Row],[npi_prof_class_Cd]],T_NPI_REF[Code],0))</f>
        <v>0</v>
      </c>
    </row>
    <row r="3816" spans="1:10" x14ac:dyDescent="0.35">
      <c r="A3816">
        <v>1</v>
      </c>
      <c r="B3816">
        <v>1740549971</v>
      </c>
      <c r="C3816" t="s">
        <v>357</v>
      </c>
      <c r="D3816">
        <v>2018</v>
      </c>
      <c r="E3816">
        <v>19</v>
      </c>
      <c r="F3816">
        <v>19</v>
      </c>
      <c r="G3816">
        <v>19</v>
      </c>
      <c r="I3816" s="15" t="str">
        <f>INDEX(T_NPI_REF[Classification],MATCH(T_PROF[[#This Row],[npi_prof_class_Cd]],T_NPI_REF[Code],0))</f>
        <v>Advanced Practice Midwife</v>
      </c>
      <c r="J3816" s="15">
        <f>INDEX(T_NPI_REF[Specialization],MATCH(T_PROF[[#This Row],[npi_prof_class_Cd]],T_NPI_REF[Code],0))</f>
        <v>0</v>
      </c>
    </row>
    <row r="3817" spans="1:10" x14ac:dyDescent="0.35">
      <c r="A3817">
        <v>1</v>
      </c>
      <c r="B3817">
        <v>1982641619</v>
      </c>
      <c r="C3817" t="s">
        <v>342</v>
      </c>
      <c r="D3817">
        <v>2019</v>
      </c>
      <c r="E3817">
        <v>1</v>
      </c>
      <c r="F3817">
        <v>1</v>
      </c>
      <c r="G3817">
        <v>1</v>
      </c>
      <c r="I3817" s="15" t="e">
        <f>INDEX(T_NPI_REF[Classification],MATCH(T_PROF[[#This Row],[npi_prof_class_Cd]],T_NPI_REF[Code],0))</f>
        <v>#N/A</v>
      </c>
      <c r="J3817" s="15" t="e">
        <f>INDEX(T_NPI_REF[Specialization],MATCH(T_PROF[[#This Row],[npi_prof_class_Cd]],T_NPI_REF[Code],0))</f>
        <v>#N/A</v>
      </c>
    </row>
    <row r="3818" spans="1:10" x14ac:dyDescent="0.35">
      <c r="A3818">
        <v>1</v>
      </c>
      <c r="B3818">
        <v>1053550426</v>
      </c>
      <c r="C3818" t="s">
        <v>352</v>
      </c>
      <c r="D3818">
        <v>2018</v>
      </c>
      <c r="E3818">
        <v>130</v>
      </c>
      <c r="F3818">
        <v>130</v>
      </c>
      <c r="G3818">
        <v>130</v>
      </c>
      <c r="I3818" s="15" t="str">
        <f>INDEX(T_NPI_REF[Classification],MATCH(T_PROF[[#This Row],[npi_prof_class_Cd]],T_NPI_REF[Code],0))</f>
        <v>Specialist</v>
      </c>
      <c r="J3818" s="15">
        <f>INDEX(T_NPI_REF[Specialization],MATCH(T_PROF[[#This Row],[npi_prof_class_Cd]],T_NPI_REF[Code],0))</f>
        <v>0</v>
      </c>
    </row>
    <row r="3819" spans="1:10" x14ac:dyDescent="0.35">
      <c r="A3819">
        <v>0</v>
      </c>
      <c r="B3819">
        <v>1346310497</v>
      </c>
      <c r="C3819" t="s">
        <v>351</v>
      </c>
      <c r="D3819">
        <v>2018</v>
      </c>
      <c r="E3819">
        <v>1</v>
      </c>
      <c r="F3819">
        <v>1</v>
      </c>
      <c r="G3819">
        <v>1</v>
      </c>
      <c r="I3819" s="15" t="str">
        <f>INDEX(T_NPI_REF[Classification],MATCH(T_PROF[[#This Row],[npi_prof_class_Cd]],T_NPI_REF[Code],0))</f>
        <v>Obstetrics &amp; Gynecology</v>
      </c>
      <c r="J3819" s="15">
        <f>INDEX(T_NPI_REF[Specialization],MATCH(T_PROF[[#This Row],[npi_prof_class_Cd]],T_NPI_REF[Code],0))</f>
        <v>0</v>
      </c>
    </row>
    <row r="3820" spans="1:10" x14ac:dyDescent="0.35">
      <c r="A3820">
        <v>0</v>
      </c>
      <c r="B3820">
        <v>1316323512</v>
      </c>
      <c r="C3820" t="s">
        <v>357</v>
      </c>
      <c r="D3820">
        <v>2018</v>
      </c>
      <c r="E3820">
        <v>1</v>
      </c>
      <c r="F3820">
        <v>1</v>
      </c>
      <c r="G3820">
        <v>1</v>
      </c>
      <c r="I3820" s="15" t="str">
        <f>INDEX(T_NPI_REF[Classification],MATCH(T_PROF[[#This Row],[npi_prof_class_Cd]],T_NPI_REF[Code],0))</f>
        <v>Advanced Practice Midwife</v>
      </c>
      <c r="J3820" s="15">
        <f>INDEX(T_NPI_REF[Specialization],MATCH(T_PROF[[#This Row],[npi_prof_class_Cd]],T_NPI_REF[Code],0))</f>
        <v>0</v>
      </c>
    </row>
    <row r="3821" spans="1:10" x14ac:dyDescent="0.35">
      <c r="A3821">
        <v>1</v>
      </c>
      <c r="B3821">
        <v>1144301268</v>
      </c>
      <c r="C3821" t="s">
        <v>351</v>
      </c>
      <c r="D3821">
        <v>2019</v>
      </c>
      <c r="E3821">
        <v>6</v>
      </c>
      <c r="F3821">
        <v>6</v>
      </c>
      <c r="G3821">
        <v>6</v>
      </c>
      <c r="I3821" s="15" t="str">
        <f>INDEX(T_NPI_REF[Classification],MATCH(T_PROF[[#This Row],[npi_prof_class_Cd]],T_NPI_REF[Code],0))</f>
        <v>Obstetrics &amp; Gynecology</v>
      </c>
      <c r="J3821" s="15">
        <f>INDEX(T_NPI_REF[Specialization],MATCH(T_PROF[[#This Row],[npi_prof_class_Cd]],T_NPI_REF[Code],0))</f>
        <v>0</v>
      </c>
    </row>
    <row r="3822" spans="1:10" x14ac:dyDescent="0.35">
      <c r="A3822">
        <v>1</v>
      </c>
      <c r="B3822">
        <v>1942294467</v>
      </c>
      <c r="C3822" t="s">
        <v>361</v>
      </c>
      <c r="D3822">
        <v>2018</v>
      </c>
      <c r="E3822">
        <v>4</v>
      </c>
      <c r="F3822">
        <v>4</v>
      </c>
      <c r="G3822">
        <v>3</v>
      </c>
      <c r="I3822" s="15" t="str">
        <f>INDEX(T_NPI_REF[Classification],MATCH(T_PROF[[#This Row],[npi_prof_class_Cd]],T_NPI_REF[Code],0))</f>
        <v>Family Medicine</v>
      </c>
      <c r="J3822" s="15">
        <f>INDEX(T_NPI_REF[Specialization],MATCH(T_PROF[[#This Row],[npi_prof_class_Cd]],T_NPI_REF[Code],0))</f>
        <v>0</v>
      </c>
    </row>
    <row r="3823" spans="1:10" x14ac:dyDescent="0.35">
      <c r="A3823">
        <v>1</v>
      </c>
      <c r="B3823">
        <v>1629159702</v>
      </c>
      <c r="C3823" t="s">
        <v>351</v>
      </c>
      <c r="D3823">
        <v>2018</v>
      </c>
      <c r="E3823">
        <v>1</v>
      </c>
      <c r="F3823">
        <v>1</v>
      </c>
      <c r="G3823">
        <v>1</v>
      </c>
      <c r="I3823" s="15" t="str">
        <f>INDEX(T_NPI_REF[Classification],MATCH(T_PROF[[#This Row],[npi_prof_class_Cd]],T_NPI_REF[Code],0))</f>
        <v>Obstetrics &amp; Gynecology</v>
      </c>
      <c r="J3823" s="15">
        <f>INDEX(T_NPI_REF[Specialization],MATCH(T_PROF[[#This Row],[npi_prof_class_Cd]],T_NPI_REF[Code],0))</f>
        <v>0</v>
      </c>
    </row>
    <row r="3824" spans="1:10" x14ac:dyDescent="0.35">
      <c r="A3824">
        <v>0</v>
      </c>
      <c r="B3824">
        <v>1184155905</v>
      </c>
      <c r="C3824" t="s">
        <v>367</v>
      </c>
      <c r="D3824">
        <v>2021</v>
      </c>
      <c r="E3824">
        <v>1</v>
      </c>
      <c r="F3824">
        <v>1</v>
      </c>
      <c r="G3824">
        <v>1</v>
      </c>
      <c r="I3824" s="15" t="str">
        <f>INDEX(T_NPI_REF[Classification],MATCH(T_PROF[[#This Row],[npi_prof_class_Cd]],T_NPI_REF[Code],0))</f>
        <v>Midwife</v>
      </c>
      <c r="J3824" s="15">
        <f>INDEX(T_NPI_REF[Specialization],MATCH(T_PROF[[#This Row],[npi_prof_class_Cd]],T_NPI_REF[Code],0))</f>
        <v>0</v>
      </c>
    </row>
    <row r="3825" spans="1:10" x14ac:dyDescent="0.35">
      <c r="A3825">
        <v>0</v>
      </c>
      <c r="B3825">
        <v>1861700536</v>
      </c>
      <c r="C3825" t="s">
        <v>357</v>
      </c>
      <c r="D3825">
        <v>2020</v>
      </c>
      <c r="E3825">
        <v>1</v>
      </c>
      <c r="F3825">
        <v>1</v>
      </c>
      <c r="G3825">
        <v>1</v>
      </c>
      <c r="I3825" s="15" t="str">
        <f>INDEX(T_NPI_REF[Classification],MATCH(T_PROF[[#This Row],[npi_prof_class_Cd]],T_NPI_REF[Code],0))</f>
        <v>Advanced Practice Midwife</v>
      </c>
      <c r="J3825" s="15">
        <f>INDEX(T_NPI_REF[Specialization],MATCH(T_PROF[[#This Row],[npi_prof_class_Cd]],T_NPI_REF[Code],0))</f>
        <v>0</v>
      </c>
    </row>
    <row r="3826" spans="1:10" x14ac:dyDescent="0.35">
      <c r="A3826">
        <v>1</v>
      </c>
      <c r="B3826">
        <v>1033495130</v>
      </c>
      <c r="C3826" t="s">
        <v>351</v>
      </c>
      <c r="D3826">
        <v>2021</v>
      </c>
      <c r="E3826">
        <v>2</v>
      </c>
      <c r="F3826">
        <v>2</v>
      </c>
      <c r="G3826">
        <v>2</v>
      </c>
      <c r="I3826" s="15" t="str">
        <f>INDEX(T_NPI_REF[Classification],MATCH(T_PROF[[#This Row],[npi_prof_class_Cd]],T_NPI_REF[Code],0))</f>
        <v>Obstetrics &amp; Gynecology</v>
      </c>
      <c r="J3826" s="15">
        <f>INDEX(T_NPI_REF[Specialization],MATCH(T_PROF[[#This Row],[npi_prof_class_Cd]],T_NPI_REF[Code],0))</f>
        <v>0</v>
      </c>
    </row>
    <row r="3827" spans="1:10" x14ac:dyDescent="0.35">
      <c r="A3827">
        <v>1</v>
      </c>
      <c r="B3827">
        <v>1487644993</v>
      </c>
      <c r="C3827" t="s">
        <v>353</v>
      </c>
      <c r="D3827">
        <v>2018</v>
      </c>
      <c r="E3827">
        <v>91</v>
      </c>
      <c r="F3827">
        <v>91</v>
      </c>
      <c r="G3827">
        <v>90</v>
      </c>
      <c r="I3827" s="15" t="str">
        <f>INDEX(T_NPI_REF[Classification],MATCH(T_PROF[[#This Row],[npi_prof_class_Cd]],T_NPI_REF[Code],0))</f>
        <v>General Acute Care Hospital</v>
      </c>
      <c r="J3827" s="15">
        <f>INDEX(T_NPI_REF[Specialization],MATCH(T_PROF[[#This Row],[npi_prof_class_Cd]],T_NPI_REF[Code],0))</f>
        <v>0</v>
      </c>
    </row>
    <row r="3828" spans="1:10" x14ac:dyDescent="0.35">
      <c r="A3828">
        <v>0</v>
      </c>
      <c r="B3828">
        <v>1144635004</v>
      </c>
      <c r="C3828" t="s">
        <v>372</v>
      </c>
      <c r="D3828">
        <v>2018</v>
      </c>
      <c r="E3828">
        <v>1</v>
      </c>
      <c r="F3828">
        <v>1</v>
      </c>
      <c r="G3828">
        <v>1</v>
      </c>
      <c r="I3828" s="15" t="str">
        <f>INDEX(T_NPI_REF[Classification],MATCH(T_PROF[[#This Row],[npi_prof_class_Cd]],T_NPI_REF[Code],0))</f>
        <v>Student in an Organized Health Care Education/Training Program</v>
      </c>
      <c r="J3828" s="15">
        <f>INDEX(T_NPI_REF[Specialization],MATCH(T_PROF[[#This Row],[npi_prof_class_Cd]],T_NPI_REF[Code],0))</f>
        <v>0</v>
      </c>
    </row>
    <row r="3829" spans="1:10" x14ac:dyDescent="0.35">
      <c r="A3829">
        <v>0</v>
      </c>
      <c r="B3829">
        <v>1275844540</v>
      </c>
      <c r="C3829" t="s">
        <v>351</v>
      </c>
      <c r="D3829">
        <v>2019</v>
      </c>
      <c r="E3829">
        <v>1</v>
      </c>
      <c r="F3829">
        <v>1</v>
      </c>
      <c r="G3829">
        <v>1</v>
      </c>
      <c r="I3829" s="15" t="str">
        <f>INDEX(T_NPI_REF[Classification],MATCH(T_PROF[[#This Row],[npi_prof_class_Cd]],T_NPI_REF[Code],0))</f>
        <v>Obstetrics &amp; Gynecology</v>
      </c>
      <c r="J3829" s="15">
        <f>INDEX(T_NPI_REF[Specialization],MATCH(T_PROF[[#This Row],[npi_prof_class_Cd]],T_NPI_REF[Code],0))</f>
        <v>0</v>
      </c>
    </row>
    <row r="3830" spans="1:10" x14ac:dyDescent="0.35">
      <c r="A3830">
        <v>1</v>
      </c>
      <c r="B3830">
        <v>1265760318</v>
      </c>
      <c r="C3830" t="s">
        <v>351</v>
      </c>
      <c r="D3830">
        <v>2019</v>
      </c>
      <c r="E3830">
        <v>13</v>
      </c>
      <c r="F3830">
        <v>13</v>
      </c>
      <c r="G3830">
        <v>13</v>
      </c>
      <c r="I3830" s="15" t="str">
        <f>INDEX(T_NPI_REF[Classification],MATCH(T_PROF[[#This Row],[npi_prof_class_Cd]],T_NPI_REF[Code],0))</f>
        <v>Obstetrics &amp; Gynecology</v>
      </c>
      <c r="J3830" s="15">
        <f>INDEX(T_NPI_REF[Specialization],MATCH(T_PROF[[#This Row],[npi_prof_class_Cd]],T_NPI_REF[Code],0))</f>
        <v>0</v>
      </c>
    </row>
    <row r="3831" spans="1:10" x14ac:dyDescent="0.35">
      <c r="A3831">
        <v>1</v>
      </c>
      <c r="B3831">
        <v>1205877172</v>
      </c>
      <c r="C3831" t="s">
        <v>353</v>
      </c>
      <c r="D3831">
        <v>2018</v>
      </c>
      <c r="E3831">
        <v>21</v>
      </c>
      <c r="F3831">
        <v>21</v>
      </c>
      <c r="G3831">
        <v>21</v>
      </c>
      <c r="I3831" s="15" t="str">
        <f>INDEX(T_NPI_REF[Classification],MATCH(T_PROF[[#This Row],[npi_prof_class_Cd]],T_NPI_REF[Code],0))</f>
        <v>General Acute Care Hospital</v>
      </c>
      <c r="J3831" s="15">
        <f>INDEX(T_NPI_REF[Specialization],MATCH(T_PROF[[#This Row],[npi_prof_class_Cd]],T_NPI_REF[Code],0))</f>
        <v>0</v>
      </c>
    </row>
    <row r="3832" spans="1:10" x14ac:dyDescent="0.35">
      <c r="A3832">
        <v>1</v>
      </c>
      <c r="B3832">
        <v>1578981148</v>
      </c>
      <c r="C3832" t="s">
        <v>354</v>
      </c>
      <c r="D3832">
        <v>2019</v>
      </c>
      <c r="E3832">
        <v>9</v>
      </c>
      <c r="F3832">
        <v>9</v>
      </c>
      <c r="G3832">
        <v>9</v>
      </c>
      <c r="I3832" s="15" t="str">
        <f>INDEX(T_NPI_REF[Classification],MATCH(T_PROF[[#This Row],[npi_prof_class_Cd]],T_NPI_REF[Code],0))</f>
        <v>Obstetrics &amp; Gynecology</v>
      </c>
      <c r="J3832" s="15" t="str">
        <f>INDEX(T_NPI_REF[Specialization],MATCH(T_PROF[[#This Row],[npi_prof_class_Cd]],T_NPI_REF[Code],0))</f>
        <v>Obstetrics</v>
      </c>
    </row>
    <row r="3833" spans="1:10" x14ac:dyDescent="0.35">
      <c r="A3833">
        <v>1</v>
      </c>
      <c r="B3833">
        <v>1073543856</v>
      </c>
      <c r="C3833" t="s">
        <v>351</v>
      </c>
      <c r="D3833">
        <v>2021</v>
      </c>
      <c r="E3833">
        <v>58</v>
      </c>
      <c r="F3833">
        <v>58</v>
      </c>
      <c r="G3833">
        <v>58</v>
      </c>
      <c r="I3833" s="15" t="str">
        <f>INDEX(T_NPI_REF[Classification],MATCH(T_PROF[[#This Row],[npi_prof_class_Cd]],T_NPI_REF[Code],0))</f>
        <v>Obstetrics &amp; Gynecology</v>
      </c>
      <c r="J3833" s="15">
        <f>INDEX(T_NPI_REF[Specialization],MATCH(T_PROF[[#This Row],[npi_prof_class_Cd]],T_NPI_REF[Code],0))</f>
        <v>0</v>
      </c>
    </row>
    <row r="3834" spans="1:10" x14ac:dyDescent="0.35">
      <c r="A3834">
        <v>1</v>
      </c>
      <c r="B3834">
        <v>1558477596</v>
      </c>
      <c r="C3834" t="s">
        <v>351</v>
      </c>
      <c r="D3834">
        <v>2019</v>
      </c>
      <c r="E3834">
        <v>1</v>
      </c>
      <c r="F3834">
        <v>1</v>
      </c>
      <c r="G3834">
        <v>1</v>
      </c>
      <c r="I3834" s="15" t="str">
        <f>INDEX(T_NPI_REF[Classification],MATCH(T_PROF[[#This Row],[npi_prof_class_Cd]],T_NPI_REF[Code],0))</f>
        <v>Obstetrics &amp; Gynecology</v>
      </c>
      <c r="J3834" s="15">
        <f>INDEX(T_NPI_REF[Specialization],MATCH(T_PROF[[#This Row],[npi_prof_class_Cd]],T_NPI_REF[Code],0))</f>
        <v>0</v>
      </c>
    </row>
    <row r="3835" spans="1:10" x14ac:dyDescent="0.35">
      <c r="A3835">
        <v>0</v>
      </c>
      <c r="B3835">
        <v>1942576459</v>
      </c>
      <c r="C3835" t="s">
        <v>351</v>
      </c>
      <c r="D3835">
        <v>2019</v>
      </c>
      <c r="E3835">
        <v>1</v>
      </c>
      <c r="F3835">
        <v>1</v>
      </c>
      <c r="G3835">
        <v>1</v>
      </c>
      <c r="I3835" s="15" t="str">
        <f>INDEX(T_NPI_REF[Classification],MATCH(T_PROF[[#This Row],[npi_prof_class_Cd]],T_NPI_REF[Code],0))</f>
        <v>Obstetrics &amp; Gynecology</v>
      </c>
      <c r="J3835" s="15">
        <f>INDEX(T_NPI_REF[Specialization],MATCH(T_PROF[[#This Row],[npi_prof_class_Cd]],T_NPI_REF[Code],0))</f>
        <v>0</v>
      </c>
    </row>
    <row r="3836" spans="1:10" x14ac:dyDescent="0.35">
      <c r="A3836">
        <v>1</v>
      </c>
      <c r="B3836">
        <v>1376690487</v>
      </c>
      <c r="C3836" t="s">
        <v>351</v>
      </c>
      <c r="D3836">
        <v>2019</v>
      </c>
      <c r="E3836">
        <v>4</v>
      </c>
      <c r="F3836">
        <v>4</v>
      </c>
      <c r="G3836">
        <v>4</v>
      </c>
      <c r="I3836" s="15" t="str">
        <f>INDEX(T_NPI_REF[Classification],MATCH(T_PROF[[#This Row],[npi_prof_class_Cd]],T_NPI_REF[Code],0))</f>
        <v>Obstetrics &amp; Gynecology</v>
      </c>
      <c r="J3836" s="15">
        <f>INDEX(T_NPI_REF[Specialization],MATCH(T_PROF[[#This Row],[npi_prof_class_Cd]],T_NPI_REF[Code],0))</f>
        <v>0</v>
      </c>
    </row>
    <row r="3837" spans="1:10" x14ac:dyDescent="0.35">
      <c r="A3837">
        <v>0</v>
      </c>
      <c r="B3837">
        <v>1578535258</v>
      </c>
      <c r="C3837" t="s">
        <v>361</v>
      </c>
      <c r="D3837">
        <v>2018</v>
      </c>
      <c r="E3837">
        <v>2</v>
      </c>
      <c r="F3837">
        <v>2</v>
      </c>
      <c r="G3837">
        <v>2</v>
      </c>
      <c r="I3837" s="15" t="str">
        <f>INDEX(T_NPI_REF[Classification],MATCH(T_PROF[[#This Row],[npi_prof_class_Cd]],T_NPI_REF[Code],0))</f>
        <v>Family Medicine</v>
      </c>
      <c r="J3837" s="15">
        <f>INDEX(T_NPI_REF[Specialization],MATCH(T_PROF[[#This Row],[npi_prof_class_Cd]],T_NPI_REF[Code],0))</f>
        <v>0</v>
      </c>
    </row>
    <row r="3838" spans="1:10" x14ac:dyDescent="0.35">
      <c r="A3838">
        <v>1</v>
      </c>
      <c r="B3838">
        <v>1366528127</v>
      </c>
      <c r="C3838" t="s">
        <v>351</v>
      </c>
      <c r="D3838">
        <v>2020</v>
      </c>
      <c r="E3838">
        <v>5</v>
      </c>
      <c r="F3838">
        <v>5</v>
      </c>
      <c r="G3838">
        <v>5</v>
      </c>
      <c r="I3838" s="15" t="str">
        <f>INDEX(T_NPI_REF[Classification],MATCH(T_PROF[[#This Row],[npi_prof_class_Cd]],T_NPI_REF[Code],0))</f>
        <v>Obstetrics &amp; Gynecology</v>
      </c>
      <c r="J3838" s="15">
        <f>INDEX(T_NPI_REF[Specialization],MATCH(T_PROF[[#This Row],[npi_prof_class_Cd]],T_NPI_REF[Code],0))</f>
        <v>0</v>
      </c>
    </row>
    <row r="3839" spans="1:10" x14ac:dyDescent="0.35">
      <c r="A3839">
        <v>0</v>
      </c>
      <c r="B3839">
        <v>1194703744</v>
      </c>
      <c r="C3839" t="s">
        <v>357</v>
      </c>
      <c r="D3839">
        <v>2018</v>
      </c>
      <c r="E3839">
        <v>2</v>
      </c>
      <c r="F3839">
        <v>2</v>
      </c>
      <c r="G3839">
        <v>2</v>
      </c>
      <c r="I3839" s="15" t="str">
        <f>INDEX(T_NPI_REF[Classification],MATCH(T_PROF[[#This Row],[npi_prof_class_Cd]],T_NPI_REF[Code],0))</f>
        <v>Advanced Practice Midwife</v>
      </c>
      <c r="J3839" s="15">
        <f>INDEX(T_NPI_REF[Specialization],MATCH(T_PROF[[#This Row],[npi_prof_class_Cd]],T_NPI_REF[Code],0))</f>
        <v>0</v>
      </c>
    </row>
    <row r="3840" spans="1:10" x14ac:dyDescent="0.35">
      <c r="A3840">
        <v>0</v>
      </c>
      <c r="B3840">
        <v>1508208828</v>
      </c>
      <c r="C3840" t="s">
        <v>351</v>
      </c>
      <c r="D3840">
        <v>2021</v>
      </c>
      <c r="E3840">
        <v>2</v>
      </c>
      <c r="F3840">
        <v>2</v>
      </c>
      <c r="G3840">
        <v>2</v>
      </c>
      <c r="I3840" s="15" t="str">
        <f>INDEX(T_NPI_REF[Classification],MATCH(T_PROF[[#This Row],[npi_prof_class_Cd]],T_NPI_REF[Code],0))</f>
        <v>Obstetrics &amp; Gynecology</v>
      </c>
      <c r="J3840" s="15">
        <f>INDEX(T_NPI_REF[Specialization],MATCH(T_PROF[[#This Row],[npi_prof_class_Cd]],T_NPI_REF[Code],0))</f>
        <v>0</v>
      </c>
    </row>
    <row r="3841" spans="1:10" x14ac:dyDescent="0.35">
      <c r="A3841">
        <v>0</v>
      </c>
      <c r="B3841">
        <v>1295788446</v>
      </c>
      <c r="C3841" t="s">
        <v>357</v>
      </c>
      <c r="D3841">
        <v>2019</v>
      </c>
      <c r="E3841">
        <v>1</v>
      </c>
      <c r="F3841">
        <v>1</v>
      </c>
      <c r="G3841">
        <v>1</v>
      </c>
      <c r="I3841" s="15" t="str">
        <f>INDEX(T_NPI_REF[Classification],MATCH(T_PROF[[#This Row],[npi_prof_class_Cd]],T_NPI_REF[Code],0))</f>
        <v>Advanced Practice Midwife</v>
      </c>
      <c r="J3841" s="15">
        <f>INDEX(T_NPI_REF[Specialization],MATCH(T_PROF[[#This Row],[npi_prof_class_Cd]],T_NPI_REF[Code],0))</f>
        <v>0</v>
      </c>
    </row>
    <row r="3842" spans="1:10" x14ac:dyDescent="0.35">
      <c r="A3842">
        <v>0</v>
      </c>
      <c r="B3842">
        <v>1801968722</v>
      </c>
      <c r="C3842" t="s">
        <v>351</v>
      </c>
      <c r="D3842">
        <v>2020</v>
      </c>
      <c r="E3842">
        <v>1</v>
      </c>
      <c r="F3842">
        <v>1</v>
      </c>
      <c r="G3842">
        <v>1</v>
      </c>
      <c r="I3842" s="15" t="str">
        <f>INDEX(T_NPI_REF[Classification],MATCH(T_PROF[[#This Row],[npi_prof_class_Cd]],T_NPI_REF[Code],0))</f>
        <v>Obstetrics &amp; Gynecology</v>
      </c>
      <c r="J3842" s="15">
        <f>INDEX(T_NPI_REF[Specialization],MATCH(T_PROF[[#This Row],[npi_prof_class_Cd]],T_NPI_REF[Code],0))</f>
        <v>0</v>
      </c>
    </row>
    <row r="3843" spans="1:10" x14ac:dyDescent="0.35">
      <c r="A3843">
        <v>1</v>
      </c>
      <c r="B3843">
        <v>1457395766</v>
      </c>
      <c r="C3843" t="s">
        <v>353</v>
      </c>
      <c r="D3843">
        <v>2019</v>
      </c>
      <c r="E3843">
        <v>210</v>
      </c>
      <c r="F3843">
        <v>210</v>
      </c>
      <c r="G3843">
        <v>206</v>
      </c>
      <c r="I3843" s="15" t="str">
        <f>INDEX(T_NPI_REF[Classification],MATCH(T_PROF[[#This Row],[npi_prof_class_Cd]],T_NPI_REF[Code],0))</f>
        <v>General Acute Care Hospital</v>
      </c>
      <c r="J3843" s="15">
        <f>INDEX(T_NPI_REF[Specialization],MATCH(T_PROF[[#This Row],[npi_prof_class_Cd]],T_NPI_REF[Code],0))</f>
        <v>0</v>
      </c>
    </row>
    <row r="3844" spans="1:10" x14ac:dyDescent="0.35">
      <c r="A3844">
        <v>1</v>
      </c>
      <c r="B3844">
        <v>1184976672</v>
      </c>
      <c r="C3844" t="s">
        <v>367</v>
      </c>
      <c r="D3844">
        <v>2021</v>
      </c>
      <c r="E3844">
        <v>4</v>
      </c>
      <c r="F3844">
        <v>4</v>
      </c>
      <c r="G3844">
        <v>3</v>
      </c>
      <c r="I3844" s="15" t="str">
        <f>INDEX(T_NPI_REF[Classification],MATCH(T_PROF[[#This Row],[npi_prof_class_Cd]],T_NPI_REF[Code],0))</f>
        <v>Midwife</v>
      </c>
      <c r="J3844" s="15">
        <f>INDEX(T_NPI_REF[Specialization],MATCH(T_PROF[[#This Row],[npi_prof_class_Cd]],T_NPI_REF[Code],0))</f>
        <v>0</v>
      </c>
    </row>
    <row r="3845" spans="1:10" x14ac:dyDescent="0.35">
      <c r="A3845">
        <v>1</v>
      </c>
      <c r="B3845">
        <v>1649564865</v>
      </c>
      <c r="C3845" t="s">
        <v>387</v>
      </c>
      <c r="D3845">
        <v>2019</v>
      </c>
      <c r="E3845">
        <v>33</v>
      </c>
      <c r="F3845">
        <v>33</v>
      </c>
      <c r="G3845">
        <v>33</v>
      </c>
      <c r="I3845" s="15" t="str">
        <f>INDEX(T_NPI_REF[Classification],MATCH(T_PROF[[#This Row],[npi_prof_class_Cd]],T_NPI_REF[Code],0))</f>
        <v>Exclusive Provider Organization</v>
      </c>
      <c r="J3845" s="15">
        <f>INDEX(T_NPI_REF[Specialization],MATCH(T_PROF[[#This Row],[npi_prof_class_Cd]],T_NPI_REF[Code],0))</f>
        <v>0</v>
      </c>
    </row>
    <row r="3846" spans="1:10" x14ac:dyDescent="0.35">
      <c r="A3846">
        <v>0</v>
      </c>
      <c r="B3846">
        <v>1104884808</v>
      </c>
      <c r="C3846" t="s">
        <v>351</v>
      </c>
      <c r="D3846">
        <v>2018</v>
      </c>
      <c r="E3846">
        <v>2</v>
      </c>
      <c r="F3846">
        <v>2</v>
      </c>
      <c r="G3846">
        <v>2</v>
      </c>
      <c r="I3846" s="15" t="str">
        <f>INDEX(T_NPI_REF[Classification],MATCH(T_PROF[[#This Row],[npi_prof_class_Cd]],T_NPI_REF[Code],0))</f>
        <v>Obstetrics &amp; Gynecology</v>
      </c>
      <c r="J3846" s="15">
        <f>INDEX(T_NPI_REF[Specialization],MATCH(T_PROF[[#This Row],[npi_prof_class_Cd]],T_NPI_REF[Code],0))</f>
        <v>0</v>
      </c>
    </row>
    <row r="3847" spans="1:10" x14ac:dyDescent="0.35">
      <c r="A3847">
        <v>1</v>
      </c>
      <c r="B3847">
        <v>1497179303</v>
      </c>
      <c r="C3847" t="s">
        <v>353</v>
      </c>
      <c r="D3847">
        <v>2018</v>
      </c>
      <c r="E3847">
        <v>2</v>
      </c>
      <c r="F3847">
        <v>2</v>
      </c>
      <c r="G3847">
        <v>2</v>
      </c>
      <c r="I3847" s="15" t="str">
        <f>INDEX(T_NPI_REF[Classification],MATCH(T_PROF[[#This Row],[npi_prof_class_Cd]],T_NPI_REF[Code],0))</f>
        <v>General Acute Care Hospital</v>
      </c>
      <c r="J3847" s="15">
        <f>INDEX(T_NPI_REF[Specialization],MATCH(T_PROF[[#This Row],[npi_prof_class_Cd]],T_NPI_REF[Code],0))</f>
        <v>0</v>
      </c>
    </row>
    <row r="3848" spans="1:10" x14ac:dyDescent="0.35">
      <c r="A3848">
        <v>1</v>
      </c>
      <c r="B3848">
        <v>1578593588</v>
      </c>
      <c r="C3848" t="s">
        <v>398</v>
      </c>
      <c r="D3848">
        <v>2019</v>
      </c>
      <c r="E3848">
        <v>1</v>
      </c>
      <c r="F3848">
        <v>1</v>
      </c>
      <c r="G3848">
        <v>1</v>
      </c>
      <c r="I3848" s="15" t="str">
        <f>INDEX(T_NPI_REF[Classification],MATCH(T_PROF[[#This Row],[npi_prof_class_Cd]],T_NPI_REF[Code],0))</f>
        <v>Clinic/Center</v>
      </c>
      <c r="J3848" s="15" t="str">
        <f>INDEX(T_NPI_REF[Specialization],MATCH(T_PROF[[#This Row],[npi_prof_class_Cd]],T_NPI_REF[Code],0))</f>
        <v>Health Service</v>
      </c>
    </row>
    <row r="3849" spans="1:10" x14ac:dyDescent="0.35">
      <c r="A3849">
        <v>0</v>
      </c>
      <c r="B3849">
        <v>1275526246</v>
      </c>
      <c r="C3849" t="s">
        <v>351</v>
      </c>
      <c r="D3849">
        <v>2019</v>
      </c>
      <c r="E3849">
        <v>2</v>
      </c>
      <c r="F3849">
        <v>2</v>
      </c>
      <c r="G3849">
        <v>2</v>
      </c>
      <c r="I3849" s="15" t="str">
        <f>INDEX(T_NPI_REF[Classification],MATCH(T_PROF[[#This Row],[npi_prof_class_Cd]],T_NPI_REF[Code],0))</f>
        <v>Obstetrics &amp; Gynecology</v>
      </c>
      <c r="J3849" s="15">
        <f>INDEX(T_NPI_REF[Specialization],MATCH(T_PROF[[#This Row],[npi_prof_class_Cd]],T_NPI_REF[Code],0))</f>
        <v>0</v>
      </c>
    </row>
    <row r="3850" spans="1:10" x14ac:dyDescent="0.35">
      <c r="A3850">
        <v>1</v>
      </c>
      <c r="B3850">
        <v>1104884808</v>
      </c>
      <c r="C3850" t="s">
        <v>351</v>
      </c>
      <c r="D3850">
        <v>2019</v>
      </c>
      <c r="E3850">
        <v>16</v>
      </c>
      <c r="F3850">
        <v>16</v>
      </c>
      <c r="G3850">
        <v>16</v>
      </c>
      <c r="I3850" s="15" t="str">
        <f>INDEX(T_NPI_REF[Classification],MATCH(T_PROF[[#This Row],[npi_prof_class_Cd]],T_NPI_REF[Code],0))</f>
        <v>Obstetrics &amp; Gynecology</v>
      </c>
      <c r="J3850" s="15">
        <f>INDEX(T_NPI_REF[Specialization],MATCH(T_PROF[[#This Row],[npi_prof_class_Cd]],T_NPI_REF[Code],0))</f>
        <v>0</v>
      </c>
    </row>
    <row r="3851" spans="1:10" x14ac:dyDescent="0.35">
      <c r="A3851">
        <v>1</v>
      </c>
      <c r="B3851">
        <v>1952516460</v>
      </c>
      <c r="C3851" t="s">
        <v>367</v>
      </c>
      <c r="D3851">
        <v>2019</v>
      </c>
      <c r="E3851">
        <v>4</v>
      </c>
      <c r="F3851">
        <v>4</v>
      </c>
      <c r="G3851">
        <v>4</v>
      </c>
      <c r="I3851" s="15" t="str">
        <f>INDEX(T_NPI_REF[Classification],MATCH(T_PROF[[#This Row],[npi_prof_class_Cd]],T_NPI_REF[Code],0))</f>
        <v>Midwife</v>
      </c>
      <c r="J3851" s="15">
        <f>INDEX(T_NPI_REF[Specialization],MATCH(T_PROF[[#This Row],[npi_prof_class_Cd]],T_NPI_REF[Code],0))</f>
        <v>0</v>
      </c>
    </row>
    <row r="3852" spans="1:10" x14ac:dyDescent="0.35">
      <c r="A3852">
        <v>0</v>
      </c>
      <c r="B3852">
        <v>1134223472</v>
      </c>
      <c r="C3852" t="s">
        <v>351</v>
      </c>
      <c r="D3852">
        <v>2018</v>
      </c>
      <c r="E3852">
        <v>1</v>
      </c>
      <c r="F3852">
        <v>1</v>
      </c>
      <c r="G3852">
        <v>1</v>
      </c>
      <c r="I3852" s="15" t="str">
        <f>INDEX(T_NPI_REF[Classification],MATCH(T_PROF[[#This Row],[npi_prof_class_Cd]],T_NPI_REF[Code],0))</f>
        <v>Obstetrics &amp; Gynecology</v>
      </c>
      <c r="J3852" s="15">
        <f>INDEX(T_NPI_REF[Specialization],MATCH(T_PROF[[#This Row],[npi_prof_class_Cd]],T_NPI_REF[Code],0))</f>
        <v>0</v>
      </c>
    </row>
    <row r="3853" spans="1:10" x14ac:dyDescent="0.35">
      <c r="A3853">
        <v>0</v>
      </c>
      <c r="B3853">
        <v>1356308993</v>
      </c>
      <c r="C3853" t="s">
        <v>367</v>
      </c>
      <c r="D3853">
        <v>2019</v>
      </c>
      <c r="E3853">
        <v>2</v>
      </c>
      <c r="F3853">
        <v>2</v>
      </c>
      <c r="G3853">
        <v>2</v>
      </c>
      <c r="I3853" s="15" t="str">
        <f>INDEX(T_NPI_REF[Classification],MATCH(T_PROF[[#This Row],[npi_prof_class_Cd]],T_NPI_REF[Code],0))</f>
        <v>Midwife</v>
      </c>
      <c r="J3853" s="15">
        <f>INDEX(T_NPI_REF[Specialization],MATCH(T_PROF[[#This Row],[npi_prof_class_Cd]],T_NPI_REF[Code],0))</f>
        <v>0</v>
      </c>
    </row>
    <row r="3854" spans="1:10" x14ac:dyDescent="0.35">
      <c r="A3854">
        <v>1</v>
      </c>
      <c r="B3854">
        <v>1255567418</v>
      </c>
      <c r="C3854" t="s">
        <v>367</v>
      </c>
      <c r="D3854">
        <v>2020</v>
      </c>
      <c r="E3854">
        <v>33</v>
      </c>
      <c r="F3854">
        <v>33</v>
      </c>
      <c r="G3854">
        <v>33</v>
      </c>
      <c r="I3854" s="15" t="str">
        <f>INDEX(T_NPI_REF[Classification],MATCH(T_PROF[[#This Row],[npi_prof_class_Cd]],T_NPI_REF[Code],0))</f>
        <v>Midwife</v>
      </c>
      <c r="J3854" s="15">
        <f>INDEX(T_NPI_REF[Specialization],MATCH(T_PROF[[#This Row],[npi_prof_class_Cd]],T_NPI_REF[Code],0))</f>
        <v>0</v>
      </c>
    </row>
    <row r="3855" spans="1:10" x14ac:dyDescent="0.35">
      <c r="A3855">
        <v>0</v>
      </c>
      <c r="B3855">
        <v>1336569128</v>
      </c>
      <c r="C3855" t="s">
        <v>367</v>
      </c>
      <c r="D3855">
        <v>2019</v>
      </c>
      <c r="E3855">
        <v>1</v>
      </c>
      <c r="F3855">
        <v>1</v>
      </c>
      <c r="G3855">
        <v>1</v>
      </c>
      <c r="I3855" s="15" t="str">
        <f>INDEX(T_NPI_REF[Classification],MATCH(T_PROF[[#This Row],[npi_prof_class_Cd]],T_NPI_REF[Code],0))</f>
        <v>Midwife</v>
      </c>
      <c r="J3855" s="15">
        <f>INDEX(T_NPI_REF[Specialization],MATCH(T_PROF[[#This Row],[npi_prof_class_Cd]],T_NPI_REF[Code],0))</f>
        <v>0</v>
      </c>
    </row>
    <row r="3856" spans="1:10" x14ac:dyDescent="0.35">
      <c r="A3856">
        <v>1</v>
      </c>
      <c r="B3856">
        <v>1851352058</v>
      </c>
      <c r="C3856" t="s">
        <v>351</v>
      </c>
      <c r="D3856">
        <v>2018</v>
      </c>
      <c r="E3856">
        <v>1</v>
      </c>
      <c r="F3856">
        <v>1</v>
      </c>
      <c r="G3856">
        <v>1</v>
      </c>
      <c r="I3856" s="15" t="str">
        <f>INDEX(T_NPI_REF[Classification],MATCH(T_PROF[[#This Row],[npi_prof_class_Cd]],T_NPI_REF[Code],0))</f>
        <v>Obstetrics &amp; Gynecology</v>
      </c>
      <c r="J3856" s="15">
        <f>INDEX(T_NPI_REF[Specialization],MATCH(T_PROF[[#This Row],[npi_prof_class_Cd]],T_NPI_REF[Code],0))</f>
        <v>0</v>
      </c>
    </row>
    <row r="3857" spans="1:10" x14ac:dyDescent="0.35">
      <c r="A3857">
        <v>1</v>
      </c>
      <c r="B3857">
        <v>1164428983</v>
      </c>
      <c r="C3857" t="s">
        <v>351</v>
      </c>
      <c r="D3857">
        <v>2018</v>
      </c>
      <c r="E3857">
        <v>62</v>
      </c>
      <c r="F3857">
        <v>62</v>
      </c>
      <c r="G3857">
        <v>62</v>
      </c>
      <c r="I3857" s="15" t="str">
        <f>INDEX(T_NPI_REF[Classification],MATCH(T_PROF[[#This Row],[npi_prof_class_Cd]],T_NPI_REF[Code],0))</f>
        <v>Obstetrics &amp; Gynecology</v>
      </c>
      <c r="J3857" s="15">
        <f>INDEX(T_NPI_REF[Specialization],MATCH(T_PROF[[#This Row],[npi_prof_class_Cd]],T_NPI_REF[Code],0))</f>
        <v>0</v>
      </c>
    </row>
    <row r="3858" spans="1:10" x14ac:dyDescent="0.35">
      <c r="A3858">
        <v>1</v>
      </c>
      <c r="B3858">
        <v>1316276827</v>
      </c>
      <c r="C3858" t="s">
        <v>351</v>
      </c>
      <c r="D3858">
        <v>2019</v>
      </c>
      <c r="E3858">
        <v>10</v>
      </c>
      <c r="F3858">
        <v>10</v>
      </c>
      <c r="G3858">
        <v>10</v>
      </c>
      <c r="I3858" s="15" t="str">
        <f>INDEX(T_NPI_REF[Classification],MATCH(T_PROF[[#This Row],[npi_prof_class_Cd]],T_NPI_REF[Code],0))</f>
        <v>Obstetrics &amp; Gynecology</v>
      </c>
      <c r="J3858" s="15">
        <f>INDEX(T_NPI_REF[Specialization],MATCH(T_PROF[[#This Row],[npi_prof_class_Cd]],T_NPI_REF[Code],0))</f>
        <v>0</v>
      </c>
    </row>
    <row r="3859" spans="1:10" x14ac:dyDescent="0.35">
      <c r="A3859">
        <v>1</v>
      </c>
      <c r="B3859">
        <v>1477723518</v>
      </c>
      <c r="C3859" t="s">
        <v>357</v>
      </c>
      <c r="D3859">
        <v>2018</v>
      </c>
      <c r="E3859">
        <v>4</v>
      </c>
      <c r="F3859">
        <v>4</v>
      </c>
      <c r="G3859">
        <v>4</v>
      </c>
      <c r="I3859" s="15" t="str">
        <f>INDEX(T_NPI_REF[Classification],MATCH(T_PROF[[#This Row],[npi_prof_class_Cd]],T_NPI_REF[Code],0))</f>
        <v>Advanced Practice Midwife</v>
      </c>
      <c r="J3859" s="15">
        <f>INDEX(T_NPI_REF[Specialization],MATCH(T_PROF[[#This Row],[npi_prof_class_Cd]],T_NPI_REF[Code],0))</f>
        <v>0</v>
      </c>
    </row>
    <row r="3860" spans="1:10" x14ac:dyDescent="0.35">
      <c r="A3860">
        <v>1</v>
      </c>
      <c r="B3860">
        <v>1619258381</v>
      </c>
      <c r="C3860" t="s">
        <v>351</v>
      </c>
      <c r="D3860">
        <v>2021</v>
      </c>
      <c r="E3860">
        <v>4</v>
      </c>
      <c r="F3860">
        <v>4</v>
      </c>
      <c r="G3860">
        <v>4</v>
      </c>
      <c r="I3860" s="15" t="str">
        <f>INDEX(T_NPI_REF[Classification],MATCH(T_PROF[[#This Row],[npi_prof_class_Cd]],T_NPI_REF[Code],0))</f>
        <v>Obstetrics &amp; Gynecology</v>
      </c>
      <c r="J3860" s="15">
        <f>INDEX(T_NPI_REF[Specialization],MATCH(T_PROF[[#This Row],[npi_prof_class_Cd]],T_NPI_REF[Code],0))</f>
        <v>0</v>
      </c>
    </row>
    <row r="3861" spans="1:10" x14ac:dyDescent="0.35">
      <c r="A3861">
        <v>0</v>
      </c>
      <c r="B3861">
        <v>1811303936</v>
      </c>
      <c r="C3861" t="s">
        <v>357</v>
      </c>
      <c r="D3861">
        <v>2020</v>
      </c>
      <c r="E3861">
        <v>1</v>
      </c>
      <c r="F3861">
        <v>1</v>
      </c>
      <c r="G3861">
        <v>1</v>
      </c>
      <c r="I3861" s="15" t="str">
        <f>INDEX(T_NPI_REF[Classification],MATCH(T_PROF[[#This Row],[npi_prof_class_Cd]],T_NPI_REF[Code],0))</f>
        <v>Advanced Practice Midwife</v>
      </c>
      <c r="J3861" s="15">
        <f>INDEX(T_NPI_REF[Specialization],MATCH(T_PROF[[#This Row],[npi_prof_class_Cd]],T_NPI_REF[Code],0))</f>
        <v>0</v>
      </c>
    </row>
    <row r="3862" spans="1:10" x14ac:dyDescent="0.35">
      <c r="A3862">
        <v>1</v>
      </c>
      <c r="B3862">
        <v>1689618407</v>
      </c>
      <c r="C3862" t="s">
        <v>382</v>
      </c>
      <c r="D3862">
        <v>2018</v>
      </c>
      <c r="E3862">
        <v>9</v>
      </c>
      <c r="F3862">
        <v>9</v>
      </c>
      <c r="G3862">
        <v>9</v>
      </c>
      <c r="I3862" s="15" t="str">
        <f>INDEX(T_NPI_REF[Classification],MATCH(T_PROF[[#This Row],[npi_prof_class_Cd]],T_NPI_REF[Code],0))</f>
        <v>Emergency Medicine</v>
      </c>
      <c r="J3862" s="15" t="str">
        <f>INDEX(T_NPI_REF[Specialization],MATCH(T_PROF[[#This Row],[npi_prof_class_Cd]],T_NPI_REF[Code],0))</f>
        <v>Emergency Medical Services</v>
      </c>
    </row>
    <row r="3863" spans="1:10" x14ac:dyDescent="0.35">
      <c r="A3863">
        <v>1</v>
      </c>
      <c r="B3863">
        <v>1295370260</v>
      </c>
      <c r="C3863" t="s">
        <v>357</v>
      </c>
      <c r="D3863">
        <v>2021</v>
      </c>
      <c r="E3863">
        <v>46</v>
      </c>
      <c r="F3863">
        <v>46</v>
      </c>
      <c r="G3863">
        <v>46</v>
      </c>
      <c r="I3863" s="15" t="str">
        <f>INDEX(T_NPI_REF[Classification],MATCH(T_PROF[[#This Row],[npi_prof_class_Cd]],T_NPI_REF[Code],0))</f>
        <v>Advanced Practice Midwife</v>
      </c>
      <c r="J3863" s="15">
        <f>INDEX(T_NPI_REF[Specialization],MATCH(T_PROF[[#This Row],[npi_prof_class_Cd]],T_NPI_REF[Code],0))</f>
        <v>0</v>
      </c>
    </row>
    <row r="3864" spans="1:10" x14ac:dyDescent="0.35">
      <c r="A3864">
        <v>0</v>
      </c>
      <c r="B3864">
        <v>1972843944</v>
      </c>
      <c r="C3864" t="s">
        <v>351</v>
      </c>
      <c r="D3864">
        <v>2019</v>
      </c>
      <c r="E3864">
        <v>1</v>
      </c>
      <c r="F3864">
        <v>1</v>
      </c>
      <c r="G3864">
        <v>1</v>
      </c>
      <c r="I3864" s="15" t="str">
        <f>INDEX(T_NPI_REF[Classification],MATCH(T_PROF[[#This Row],[npi_prof_class_Cd]],T_NPI_REF[Code],0))</f>
        <v>Obstetrics &amp; Gynecology</v>
      </c>
      <c r="J3864" s="15">
        <f>INDEX(T_NPI_REF[Specialization],MATCH(T_PROF[[#This Row],[npi_prof_class_Cd]],T_NPI_REF[Code],0))</f>
        <v>0</v>
      </c>
    </row>
    <row r="3865" spans="1:10" x14ac:dyDescent="0.35">
      <c r="A3865">
        <v>0</v>
      </c>
      <c r="B3865">
        <v>1013123579</v>
      </c>
      <c r="C3865" t="s">
        <v>361</v>
      </c>
      <c r="D3865">
        <v>2019</v>
      </c>
      <c r="E3865">
        <v>1</v>
      </c>
      <c r="F3865">
        <v>1</v>
      </c>
      <c r="G3865">
        <v>1</v>
      </c>
      <c r="I3865" s="15" t="str">
        <f>INDEX(T_NPI_REF[Classification],MATCH(T_PROF[[#This Row],[npi_prof_class_Cd]],T_NPI_REF[Code],0))</f>
        <v>Family Medicine</v>
      </c>
      <c r="J3865" s="15">
        <f>INDEX(T_NPI_REF[Specialization],MATCH(T_PROF[[#This Row],[npi_prof_class_Cd]],T_NPI_REF[Code],0))</f>
        <v>0</v>
      </c>
    </row>
    <row r="3866" spans="1:10" x14ac:dyDescent="0.35">
      <c r="A3866">
        <v>0</v>
      </c>
      <c r="B3866">
        <v>1053669127</v>
      </c>
      <c r="C3866" t="s">
        <v>351</v>
      </c>
      <c r="D3866">
        <v>2018</v>
      </c>
      <c r="E3866">
        <v>1</v>
      </c>
      <c r="F3866">
        <v>1</v>
      </c>
      <c r="G3866">
        <v>1</v>
      </c>
      <c r="I3866" s="15" t="str">
        <f>INDEX(T_NPI_REF[Classification],MATCH(T_PROF[[#This Row],[npi_prof_class_Cd]],T_NPI_REF[Code],0))</f>
        <v>Obstetrics &amp; Gynecology</v>
      </c>
      <c r="J3866" s="15">
        <f>INDEX(T_NPI_REF[Specialization],MATCH(T_PROF[[#This Row],[npi_prof_class_Cd]],T_NPI_REF[Code],0))</f>
        <v>0</v>
      </c>
    </row>
    <row r="3867" spans="1:10" x14ac:dyDescent="0.35">
      <c r="A3867">
        <v>1</v>
      </c>
      <c r="B3867">
        <v>1114954682</v>
      </c>
      <c r="C3867" t="s">
        <v>353</v>
      </c>
      <c r="D3867">
        <v>2020</v>
      </c>
      <c r="E3867">
        <v>7</v>
      </c>
      <c r="F3867">
        <v>7</v>
      </c>
      <c r="G3867">
        <v>7</v>
      </c>
      <c r="I3867" s="15" t="str">
        <f>INDEX(T_NPI_REF[Classification],MATCH(T_PROF[[#This Row],[npi_prof_class_Cd]],T_NPI_REF[Code],0))</f>
        <v>General Acute Care Hospital</v>
      </c>
      <c r="J3867" s="15">
        <f>INDEX(T_NPI_REF[Specialization],MATCH(T_PROF[[#This Row],[npi_prof_class_Cd]],T_NPI_REF[Code],0))</f>
        <v>0</v>
      </c>
    </row>
    <row r="3868" spans="1:10" x14ac:dyDescent="0.35">
      <c r="A3868">
        <v>0</v>
      </c>
      <c r="B3868">
        <v>1245321769</v>
      </c>
      <c r="C3868" t="s">
        <v>351</v>
      </c>
      <c r="D3868">
        <v>2021</v>
      </c>
      <c r="E3868">
        <v>1</v>
      </c>
      <c r="F3868">
        <v>1</v>
      </c>
      <c r="G3868">
        <v>1</v>
      </c>
      <c r="I3868" s="15" t="str">
        <f>INDEX(T_NPI_REF[Classification],MATCH(T_PROF[[#This Row],[npi_prof_class_Cd]],T_NPI_REF[Code],0))</f>
        <v>Obstetrics &amp; Gynecology</v>
      </c>
      <c r="J3868" s="15">
        <f>INDEX(T_NPI_REF[Specialization],MATCH(T_PROF[[#This Row],[npi_prof_class_Cd]],T_NPI_REF[Code],0))</f>
        <v>0</v>
      </c>
    </row>
    <row r="3869" spans="1:10" x14ac:dyDescent="0.35">
      <c r="A3869">
        <v>1</v>
      </c>
      <c r="B3869">
        <v>1205240595</v>
      </c>
      <c r="C3869" t="s">
        <v>351</v>
      </c>
      <c r="D3869">
        <v>2021</v>
      </c>
      <c r="E3869">
        <v>6</v>
      </c>
      <c r="F3869">
        <v>6</v>
      </c>
      <c r="G3869">
        <v>6</v>
      </c>
      <c r="I3869" s="15" t="str">
        <f>INDEX(T_NPI_REF[Classification],MATCH(T_PROF[[#This Row],[npi_prof_class_Cd]],T_NPI_REF[Code],0))</f>
        <v>Obstetrics &amp; Gynecology</v>
      </c>
      <c r="J3869" s="15">
        <f>INDEX(T_NPI_REF[Specialization],MATCH(T_PROF[[#This Row],[npi_prof_class_Cd]],T_NPI_REF[Code],0))</f>
        <v>0</v>
      </c>
    </row>
    <row r="3870" spans="1:10" x14ac:dyDescent="0.35">
      <c r="A3870">
        <v>1</v>
      </c>
      <c r="B3870">
        <v>1033252812</v>
      </c>
      <c r="C3870" t="s">
        <v>351</v>
      </c>
      <c r="D3870">
        <v>2020</v>
      </c>
      <c r="E3870">
        <v>10</v>
      </c>
      <c r="F3870">
        <v>10</v>
      </c>
      <c r="G3870">
        <v>10</v>
      </c>
      <c r="I3870" s="15" t="str">
        <f>INDEX(T_NPI_REF[Classification],MATCH(T_PROF[[#This Row],[npi_prof_class_Cd]],T_NPI_REF[Code],0))</f>
        <v>Obstetrics &amp; Gynecology</v>
      </c>
      <c r="J3870" s="15">
        <f>INDEX(T_NPI_REF[Specialization],MATCH(T_PROF[[#This Row],[npi_prof_class_Cd]],T_NPI_REF[Code],0))</f>
        <v>0</v>
      </c>
    </row>
    <row r="3871" spans="1:10" x14ac:dyDescent="0.35">
      <c r="A3871">
        <v>0</v>
      </c>
      <c r="B3871">
        <v>1275576696</v>
      </c>
      <c r="C3871" t="s">
        <v>351</v>
      </c>
      <c r="D3871">
        <v>2018</v>
      </c>
      <c r="E3871">
        <v>2</v>
      </c>
      <c r="F3871">
        <v>2</v>
      </c>
      <c r="G3871">
        <v>2</v>
      </c>
      <c r="I3871" s="15" t="str">
        <f>INDEX(T_NPI_REF[Classification],MATCH(T_PROF[[#This Row],[npi_prof_class_Cd]],T_NPI_REF[Code],0))</f>
        <v>Obstetrics &amp; Gynecology</v>
      </c>
      <c r="J3871" s="15">
        <f>INDEX(T_NPI_REF[Specialization],MATCH(T_PROF[[#This Row],[npi_prof_class_Cd]],T_NPI_REF[Code],0))</f>
        <v>0</v>
      </c>
    </row>
    <row r="3872" spans="1:10" x14ac:dyDescent="0.35">
      <c r="A3872">
        <v>0</v>
      </c>
      <c r="B3872">
        <v>1801082110</v>
      </c>
      <c r="C3872" t="s">
        <v>357</v>
      </c>
      <c r="D3872">
        <v>2021</v>
      </c>
      <c r="E3872">
        <v>1</v>
      </c>
      <c r="F3872">
        <v>1</v>
      </c>
      <c r="G3872">
        <v>1</v>
      </c>
      <c r="I3872" s="15" t="str">
        <f>INDEX(T_NPI_REF[Classification],MATCH(T_PROF[[#This Row],[npi_prof_class_Cd]],T_NPI_REF[Code],0))</f>
        <v>Advanced Practice Midwife</v>
      </c>
      <c r="J3872" s="15">
        <f>INDEX(T_NPI_REF[Specialization],MATCH(T_PROF[[#This Row],[npi_prof_class_Cd]],T_NPI_REF[Code],0))</f>
        <v>0</v>
      </c>
    </row>
    <row r="3873" spans="1:10" x14ac:dyDescent="0.35">
      <c r="A3873">
        <v>1</v>
      </c>
      <c r="B3873">
        <v>1770739559</v>
      </c>
      <c r="C3873" t="s">
        <v>351</v>
      </c>
      <c r="D3873">
        <v>2018</v>
      </c>
      <c r="E3873">
        <v>5</v>
      </c>
      <c r="F3873">
        <v>5</v>
      </c>
      <c r="G3873">
        <v>5</v>
      </c>
      <c r="I3873" s="15" t="str">
        <f>INDEX(T_NPI_REF[Classification],MATCH(T_PROF[[#This Row],[npi_prof_class_Cd]],T_NPI_REF[Code],0))</f>
        <v>Obstetrics &amp; Gynecology</v>
      </c>
      <c r="J3873" s="15">
        <f>INDEX(T_NPI_REF[Specialization],MATCH(T_PROF[[#This Row],[npi_prof_class_Cd]],T_NPI_REF[Code],0))</f>
        <v>0</v>
      </c>
    </row>
    <row r="3874" spans="1:10" x14ac:dyDescent="0.35">
      <c r="A3874">
        <v>0</v>
      </c>
      <c r="B3874">
        <v>1437154952</v>
      </c>
      <c r="C3874" t="s">
        <v>351</v>
      </c>
      <c r="D3874">
        <v>2019</v>
      </c>
      <c r="E3874">
        <v>5</v>
      </c>
      <c r="F3874">
        <v>5</v>
      </c>
      <c r="G3874">
        <v>5</v>
      </c>
      <c r="I3874" s="15" t="str">
        <f>INDEX(T_NPI_REF[Classification],MATCH(T_PROF[[#This Row],[npi_prof_class_Cd]],T_NPI_REF[Code],0))</f>
        <v>Obstetrics &amp; Gynecology</v>
      </c>
      <c r="J3874" s="15">
        <f>INDEX(T_NPI_REF[Specialization],MATCH(T_PROF[[#This Row],[npi_prof_class_Cd]],T_NPI_REF[Code],0))</f>
        <v>0</v>
      </c>
    </row>
    <row r="3875" spans="1:10" x14ac:dyDescent="0.35">
      <c r="A3875">
        <v>1</v>
      </c>
      <c r="B3875">
        <v>1821293309</v>
      </c>
      <c r="C3875" t="s">
        <v>361</v>
      </c>
      <c r="D3875">
        <v>2019</v>
      </c>
      <c r="E3875">
        <v>6</v>
      </c>
      <c r="F3875">
        <v>6</v>
      </c>
      <c r="G3875">
        <v>6</v>
      </c>
      <c r="I3875" s="15" t="str">
        <f>INDEX(T_NPI_REF[Classification],MATCH(T_PROF[[#This Row],[npi_prof_class_Cd]],T_NPI_REF[Code],0))</f>
        <v>Family Medicine</v>
      </c>
      <c r="J3875" s="15">
        <f>INDEX(T_NPI_REF[Specialization],MATCH(T_PROF[[#This Row],[npi_prof_class_Cd]],T_NPI_REF[Code],0))</f>
        <v>0</v>
      </c>
    </row>
    <row r="3876" spans="1:10" x14ac:dyDescent="0.35">
      <c r="A3876">
        <v>1</v>
      </c>
      <c r="B3876">
        <v>1821420506</v>
      </c>
      <c r="C3876" t="s">
        <v>367</v>
      </c>
      <c r="D3876">
        <v>2021</v>
      </c>
      <c r="E3876">
        <v>2</v>
      </c>
      <c r="F3876">
        <v>2</v>
      </c>
      <c r="G3876">
        <v>2</v>
      </c>
      <c r="I3876" s="15" t="str">
        <f>INDEX(T_NPI_REF[Classification],MATCH(T_PROF[[#This Row],[npi_prof_class_Cd]],T_NPI_REF[Code],0))</f>
        <v>Midwife</v>
      </c>
      <c r="J3876" s="15">
        <f>INDEX(T_NPI_REF[Specialization],MATCH(T_PROF[[#This Row],[npi_prof_class_Cd]],T_NPI_REF[Code],0))</f>
        <v>0</v>
      </c>
    </row>
    <row r="3877" spans="1:10" x14ac:dyDescent="0.35">
      <c r="A3877">
        <v>1</v>
      </c>
      <c r="B3877">
        <v>1326215542</v>
      </c>
      <c r="C3877" t="s">
        <v>351</v>
      </c>
      <c r="D3877">
        <v>2018</v>
      </c>
      <c r="E3877">
        <v>1</v>
      </c>
      <c r="F3877">
        <v>1</v>
      </c>
      <c r="G3877">
        <v>1</v>
      </c>
      <c r="I3877" s="15" t="str">
        <f>INDEX(T_NPI_REF[Classification],MATCH(T_PROF[[#This Row],[npi_prof_class_Cd]],T_NPI_REF[Code],0))</f>
        <v>Obstetrics &amp; Gynecology</v>
      </c>
      <c r="J3877" s="15">
        <f>INDEX(T_NPI_REF[Specialization],MATCH(T_PROF[[#This Row],[npi_prof_class_Cd]],T_NPI_REF[Code],0))</f>
        <v>0</v>
      </c>
    </row>
    <row r="3878" spans="1:10" x14ac:dyDescent="0.35">
      <c r="A3878">
        <v>1</v>
      </c>
      <c r="B3878">
        <v>1104946011</v>
      </c>
      <c r="C3878" t="s">
        <v>357</v>
      </c>
      <c r="D3878">
        <v>2019</v>
      </c>
      <c r="E3878">
        <v>3</v>
      </c>
      <c r="F3878">
        <v>3</v>
      </c>
      <c r="G3878">
        <v>3</v>
      </c>
      <c r="I3878" s="15" t="str">
        <f>INDEX(T_NPI_REF[Classification],MATCH(T_PROF[[#This Row],[npi_prof_class_Cd]],T_NPI_REF[Code],0))</f>
        <v>Advanced Practice Midwife</v>
      </c>
      <c r="J3878" s="15">
        <f>INDEX(T_NPI_REF[Specialization],MATCH(T_PROF[[#This Row],[npi_prof_class_Cd]],T_NPI_REF[Code],0))</f>
        <v>0</v>
      </c>
    </row>
    <row r="3879" spans="1:10" x14ac:dyDescent="0.35">
      <c r="A3879">
        <v>0</v>
      </c>
      <c r="B3879">
        <v>1497044457</v>
      </c>
      <c r="C3879" t="s">
        <v>351</v>
      </c>
      <c r="D3879">
        <v>2018</v>
      </c>
      <c r="E3879">
        <v>1</v>
      </c>
      <c r="F3879">
        <v>1</v>
      </c>
      <c r="G3879">
        <v>1</v>
      </c>
      <c r="I3879" s="15" t="str">
        <f>INDEX(T_NPI_REF[Classification],MATCH(T_PROF[[#This Row],[npi_prof_class_Cd]],T_NPI_REF[Code],0))</f>
        <v>Obstetrics &amp; Gynecology</v>
      </c>
      <c r="J3879" s="15">
        <f>INDEX(T_NPI_REF[Specialization],MATCH(T_PROF[[#This Row],[npi_prof_class_Cd]],T_NPI_REF[Code],0))</f>
        <v>0</v>
      </c>
    </row>
    <row r="3880" spans="1:10" x14ac:dyDescent="0.35">
      <c r="A3880">
        <v>0</v>
      </c>
      <c r="B3880">
        <v>1992763106</v>
      </c>
      <c r="C3880" t="s">
        <v>351</v>
      </c>
      <c r="D3880">
        <v>2018</v>
      </c>
      <c r="E3880">
        <v>1</v>
      </c>
      <c r="F3880">
        <v>1</v>
      </c>
      <c r="G3880">
        <v>1</v>
      </c>
      <c r="I3880" s="15" t="str">
        <f>INDEX(T_NPI_REF[Classification],MATCH(T_PROF[[#This Row],[npi_prof_class_Cd]],T_NPI_REF[Code],0))</f>
        <v>Obstetrics &amp; Gynecology</v>
      </c>
      <c r="J3880" s="15">
        <f>INDEX(T_NPI_REF[Specialization],MATCH(T_PROF[[#This Row],[npi_prof_class_Cd]],T_NPI_REF[Code],0))</f>
        <v>0</v>
      </c>
    </row>
    <row r="3881" spans="1:10" x14ac:dyDescent="0.35">
      <c r="A3881">
        <v>1</v>
      </c>
      <c r="B3881">
        <v>1669520342</v>
      </c>
      <c r="C3881" t="s">
        <v>351</v>
      </c>
      <c r="D3881">
        <v>2018</v>
      </c>
      <c r="E3881">
        <v>2</v>
      </c>
      <c r="F3881">
        <v>2</v>
      </c>
      <c r="G3881">
        <v>2</v>
      </c>
      <c r="I3881" s="15" t="str">
        <f>INDEX(T_NPI_REF[Classification],MATCH(T_PROF[[#This Row],[npi_prof_class_Cd]],T_NPI_REF[Code],0))</f>
        <v>Obstetrics &amp; Gynecology</v>
      </c>
      <c r="J3881" s="15">
        <f>INDEX(T_NPI_REF[Specialization],MATCH(T_PROF[[#This Row],[npi_prof_class_Cd]],T_NPI_REF[Code],0))</f>
        <v>0</v>
      </c>
    </row>
    <row r="3882" spans="1:10" x14ac:dyDescent="0.35">
      <c r="A3882">
        <v>1</v>
      </c>
      <c r="B3882">
        <v>1386743052</v>
      </c>
      <c r="C3882" t="s">
        <v>351</v>
      </c>
      <c r="D3882">
        <v>2019</v>
      </c>
      <c r="E3882">
        <v>19</v>
      </c>
      <c r="F3882">
        <v>19</v>
      </c>
      <c r="G3882">
        <v>19</v>
      </c>
      <c r="I3882" s="15" t="str">
        <f>INDEX(T_NPI_REF[Classification],MATCH(T_PROF[[#This Row],[npi_prof_class_Cd]],T_NPI_REF[Code],0))</f>
        <v>Obstetrics &amp; Gynecology</v>
      </c>
      <c r="J3882" s="15">
        <f>INDEX(T_NPI_REF[Specialization],MATCH(T_PROF[[#This Row],[npi_prof_class_Cd]],T_NPI_REF[Code],0))</f>
        <v>0</v>
      </c>
    </row>
    <row r="3883" spans="1:10" x14ac:dyDescent="0.35">
      <c r="A3883">
        <v>1</v>
      </c>
      <c r="B3883">
        <v>1790782233</v>
      </c>
      <c r="C3883" t="s">
        <v>352</v>
      </c>
      <c r="D3883">
        <v>2020</v>
      </c>
      <c r="E3883">
        <v>28</v>
      </c>
      <c r="F3883">
        <v>28</v>
      </c>
      <c r="G3883">
        <v>28</v>
      </c>
      <c r="I3883" s="15" t="str">
        <f>INDEX(T_NPI_REF[Classification],MATCH(T_PROF[[#This Row],[npi_prof_class_Cd]],T_NPI_REF[Code],0))</f>
        <v>Specialist</v>
      </c>
      <c r="J3883" s="15">
        <f>INDEX(T_NPI_REF[Specialization],MATCH(T_PROF[[#This Row],[npi_prof_class_Cd]],T_NPI_REF[Code],0))</f>
        <v>0</v>
      </c>
    </row>
    <row r="3884" spans="1:10" x14ac:dyDescent="0.35">
      <c r="A3884">
        <v>1</v>
      </c>
      <c r="B3884">
        <v>1790782233</v>
      </c>
      <c r="C3884" t="s">
        <v>352</v>
      </c>
      <c r="D3884">
        <v>2019</v>
      </c>
      <c r="E3884">
        <v>22</v>
      </c>
      <c r="F3884">
        <v>22</v>
      </c>
      <c r="G3884">
        <v>22</v>
      </c>
      <c r="I3884" s="15" t="str">
        <f>INDEX(T_NPI_REF[Classification],MATCH(T_PROF[[#This Row],[npi_prof_class_Cd]],T_NPI_REF[Code],0))</f>
        <v>Specialist</v>
      </c>
      <c r="J3884" s="15">
        <f>INDEX(T_NPI_REF[Specialization],MATCH(T_PROF[[#This Row],[npi_prof_class_Cd]],T_NPI_REF[Code],0))</f>
        <v>0</v>
      </c>
    </row>
    <row r="3885" spans="1:10" x14ac:dyDescent="0.35">
      <c r="A3885">
        <v>1</v>
      </c>
      <c r="B3885">
        <v>1871788687</v>
      </c>
      <c r="C3885" t="s">
        <v>352</v>
      </c>
      <c r="D3885">
        <v>2018</v>
      </c>
      <c r="E3885">
        <v>24</v>
      </c>
      <c r="F3885">
        <v>24</v>
      </c>
      <c r="G3885">
        <v>24</v>
      </c>
      <c r="I3885" s="15" t="str">
        <f>INDEX(T_NPI_REF[Classification],MATCH(T_PROF[[#This Row],[npi_prof_class_Cd]],T_NPI_REF[Code],0))</f>
        <v>Specialist</v>
      </c>
      <c r="J3885" s="15">
        <f>INDEX(T_NPI_REF[Specialization],MATCH(T_PROF[[#This Row],[npi_prof_class_Cd]],T_NPI_REF[Code],0))</f>
        <v>0</v>
      </c>
    </row>
    <row r="3886" spans="1:10" x14ac:dyDescent="0.35">
      <c r="A3886">
        <v>0</v>
      </c>
      <c r="B3886">
        <v>1801973193</v>
      </c>
      <c r="C3886" t="s">
        <v>351</v>
      </c>
      <c r="D3886">
        <v>2019</v>
      </c>
      <c r="E3886">
        <v>1</v>
      </c>
      <c r="F3886">
        <v>1</v>
      </c>
      <c r="G3886">
        <v>1</v>
      </c>
      <c r="I3886" s="15" t="str">
        <f>INDEX(T_NPI_REF[Classification],MATCH(T_PROF[[#This Row],[npi_prof_class_Cd]],T_NPI_REF[Code],0))</f>
        <v>Obstetrics &amp; Gynecology</v>
      </c>
      <c r="J3886" s="15">
        <f>INDEX(T_NPI_REF[Specialization],MATCH(T_PROF[[#This Row],[npi_prof_class_Cd]],T_NPI_REF[Code],0))</f>
        <v>0</v>
      </c>
    </row>
    <row r="3887" spans="1:10" x14ac:dyDescent="0.35">
      <c r="A3887">
        <v>0</v>
      </c>
      <c r="B3887">
        <v>1578971032</v>
      </c>
      <c r="C3887" t="s">
        <v>351</v>
      </c>
      <c r="D3887">
        <v>2018</v>
      </c>
      <c r="E3887">
        <v>3</v>
      </c>
      <c r="F3887">
        <v>3</v>
      </c>
      <c r="G3887">
        <v>3</v>
      </c>
      <c r="I3887" s="15" t="str">
        <f>INDEX(T_NPI_REF[Classification],MATCH(T_PROF[[#This Row],[npi_prof_class_Cd]],T_NPI_REF[Code],0))</f>
        <v>Obstetrics &amp; Gynecology</v>
      </c>
      <c r="J3887" s="15">
        <f>INDEX(T_NPI_REF[Specialization],MATCH(T_PROF[[#This Row],[npi_prof_class_Cd]],T_NPI_REF[Code],0))</f>
        <v>0</v>
      </c>
    </row>
    <row r="3888" spans="1:10" x14ac:dyDescent="0.35">
      <c r="A3888">
        <v>0</v>
      </c>
      <c r="B3888">
        <v>1578566436</v>
      </c>
      <c r="C3888" t="s">
        <v>351</v>
      </c>
      <c r="D3888">
        <v>2019</v>
      </c>
      <c r="E3888">
        <v>1</v>
      </c>
      <c r="F3888">
        <v>1</v>
      </c>
      <c r="G3888">
        <v>1</v>
      </c>
      <c r="I3888" s="15" t="str">
        <f>INDEX(T_NPI_REF[Classification],MATCH(T_PROF[[#This Row],[npi_prof_class_Cd]],T_NPI_REF[Code],0))</f>
        <v>Obstetrics &amp; Gynecology</v>
      </c>
      <c r="J3888" s="15">
        <f>INDEX(T_NPI_REF[Specialization],MATCH(T_PROF[[#This Row],[npi_prof_class_Cd]],T_NPI_REF[Code],0))</f>
        <v>0</v>
      </c>
    </row>
    <row r="3889" spans="1:10" x14ac:dyDescent="0.35">
      <c r="A3889">
        <v>1</v>
      </c>
      <c r="B3889">
        <v>1811977796</v>
      </c>
      <c r="C3889" t="s">
        <v>353</v>
      </c>
      <c r="D3889">
        <v>2018</v>
      </c>
      <c r="E3889">
        <v>51</v>
      </c>
      <c r="F3889">
        <v>51</v>
      </c>
      <c r="G3889">
        <v>51</v>
      </c>
      <c r="I3889" s="15" t="str">
        <f>INDEX(T_NPI_REF[Classification],MATCH(T_PROF[[#This Row],[npi_prof_class_Cd]],T_NPI_REF[Code],0))</f>
        <v>General Acute Care Hospital</v>
      </c>
      <c r="J3889" s="15">
        <f>INDEX(T_NPI_REF[Specialization],MATCH(T_PROF[[#This Row],[npi_prof_class_Cd]],T_NPI_REF[Code],0))</f>
        <v>0</v>
      </c>
    </row>
    <row r="3890" spans="1:10" x14ac:dyDescent="0.35">
      <c r="A3890">
        <v>0</v>
      </c>
      <c r="B3890">
        <v>1114993482</v>
      </c>
      <c r="C3890" t="s">
        <v>351</v>
      </c>
      <c r="D3890">
        <v>2021</v>
      </c>
      <c r="E3890">
        <v>5</v>
      </c>
      <c r="F3890">
        <v>5</v>
      </c>
      <c r="G3890">
        <v>5</v>
      </c>
      <c r="I3890" s="15" t="str">
        <f>INDEX(T_NPI_REF[Classification],MATCH(T_PROF[[#This Row],[npi_prof_class_Cd]],T_NPI_REF[Code],0))</f>
        <v>Obstetrics &amp; Gynecology</v>
      </c>
      <c r="J3890" s="15">
        <f>INDEX(T_NPI_REF[Specialization],MATCH(T_PROF[[#This Row],[npi_prof_class_Cd]],T_NPI_REF[Code],0))</f>
        <v>0</v>
      </c>
    </row>
    <row r="3891" spans="1:10" x14ac:dyDescent="0.35">
      <c r="A3891">
        <v>0</v>
      </c>
      <c r="B3891">
        <v>1558439695</v>
      </c>
      <c r="C3891" t="s">
        <v>357</v>
      </c>
      <c r="D3891">
        <v>2019</v>
      </c>
      <c r="E3891">
        <v>1</v>
      </c>
      <c r="F3891">
        <v>1</v>
      </c>
      <c r="G3891">
        <v>1</v>
      </c>
      <c r="I3891" s="15" t="str">
        <f>INDEX(T_NPI_REF[Classification],MATCH(T_PROF[[#This Row],[npi_prof_class_Cd]],T_NPI_REF[Code],0))</f>
        <v>Advanced Practice Midwife</v>
      </c>
      <c r="J3891" s="15">
        <f>INDEX(T_NPI_REF[Specialization],MATCH(T_PROF[[#This Row],[npi_prof_class_Cd]],T_NPI_REF[Code],0))</f>
        <v>0</v>
      </c>
    </row>
    <row r="3892" spans="1:10" x14ac:dyDescent="0.35">
      <c r="A3892">
        <v>0</v>
      </c>
      <c r="B3892">
        <v>1992119812</v>
      </c>
      <c r="C3892" t="s">
        <v>351</v>
      </c>
      <c r="D3892">
        <v>2021</v>
      </c>
      <c r="E3892">
        <v>1</v>
      </c>
      <c r="F3892">
        <v>1</v>
      </c>
      <c r="G3892">
        <v>1</v>
      </c>
      <c r="I3892" s="15" t="str">
        <f>INDEX(T_NPI_REF[Classification],MATCH(T_PROF[[#This Row],[npi_prof_class_Cd]],T_NPI_REF[Code],0))</f>
        <v>Obstetrics &amp; Gynecology</v>
      </c>
      <c r="J3892" s="15">
        <f>INDEX(T_NPI_REF[Specialization],MATCH(T_PROF[[#This Row],[npi_prof_class_Cd]],T_NPI_REF[Code],0))</f>
        <v>0</v>
      </c>
    </row>
    <row r="3893" spans="1:10" x14ac:dyDescent="0.35">
      <c r="A3893">
        <v>1</v>
      </c>
      <c r="B3893">
        <v>1992784573</v>
      </c>
      <c r="C3893" t="s">
        <v>351</v>
      </c>
      <c r="D3893">
        <v>2018</v>
      </c>
      <c r="E3893">
        <v>138</v>
      </c>
      <c r="F3893">
        <v>138</v>
      </c>
      <c r="G3893">
        <v>138</v>
      </c>
      <c r="I3893" s="15" t="str">
        <f>INDEX(T_NPI_REF[Classification],MATCH(T_PROF[[#This Row],[npi_prof_class_Cd]],T_NPI_REF[Code],0))</f>
        <v>Obstetrics &amp; Gynecology</v>
      </c>
      <c r="J3893" s="15">
        <f>INDEX(T_NPI_REF[Specialization],MATCH(T_PROF[[#This Row],[npi_prof_class_Cd]],T_NPI_REF[Code],0))</f>
        <v>0</v>
      </c>
    </row>
    <row r="3894" spans="1:10" x14ac:dyDescent="0.35">
      <c r="A3894">
        <v>0</v>
      </c>
      <c r="B3894">
        <v>1548416589</v>
      </c>
      <c r="C3894" t="s">
        <v>351</v>
      </c>
      <c r="D3894">
        <v>2019</v>
      </c>
      <c r="E3894">
        <v>2</v>
      </c>
      <c r="F3894">
        <v>2</v>
      </c>
      <c r="G3894">
        <v>2</v>
      </c>
      <c r="I3894" s="15" t="str">
        <f>INDEX(T_NPI_REF[Classification],MATCH(T_PROF[[#This Row],[npi_prof_class_Cd]],T_NPI_REF[Code],0))</f>
        <v>Obstetrics &amp; Gynecology</v>
      </c>
      <c r="J3894" s="15">
        <f>INDEX(T_NPI_REF[Specialization],MATCH(T_PROF[[#This Row],[npi_prof_class_Cd]],T_NPI_REF[Code],0))</f>
        <v>0</v>
      </c>
    </row>
    <row r="3895" spans="1:10" x14ac:dyDescent="0.35">
      <c r="A3895">
        <v>1</v>
      </c>
      <c r="B3895">
        <v>1538155767</v>
      </c>
      <c r="C3895" t="s">
        <v>351</v>
      </c>
      <c r="D3895">
        <v>2020</v>
      </c>
      <c r="E3895">
        <v>22</v>
      </c>
      <c r="F3895">
        <v>22</v>
      </c>
      <c r="G3895">
        <v>22</v>
      </c>
      <c r="I3895" s="15" t="str">
        <f>INDEX(T_NPI_REF[Classification],MATCH(T_PROF[[#This Row],[npi_prof_class_Cd]],T_NPI_REF[Code],0))</f>
        <v>Obstetrics &amp; Gynecology</v>
      </c>
      <c r="J3895" s="15">
        <f>INDEX(T_NPI_REF[Specialization],MATCH(T_PROF[[#This Row],[npi_prof_class_Cd]],T_NPI_REF[Code],0))</f>
        <v>0</v>
      </c>
    </row>
    <row r="3896" spans="1:10" x14ac:dyDescent="0.35">
      <c r="A3896">
        <v>1</v>
      </c>
      <c r="B3896">
        <v>1770645541</v>
      </c>
      <c r="C3896" t="s">
        <v>351</v>
      </c>
      <c r="D3896">
        <v>2019</v>
      </c>
      <c r="E3896">
        <v>9</v>
      </c>
      <c r="F3896">
        <v>9</v>
      </c>
      <c r="G3896">
        <v>8</v>
      </c>
      <c r="I3896" s="15" t="str">
        <f>INDEX(T_NPI_REF[Classification],MATCH(T_PROF[[#This Row],[npi_prof_class_Cd]],T_NPI_REF[Code],0))</f>
        <v>Obstetrics &amp; Gynecology</v>
      </c>
      <c r="J3896" s="15">
        <f>INDEX(T_NPI_REF[Specialization],MATCH(T_PROF[[#This Row],[npi_prof_class_Cd]],T_NPI_REF[Code],0))</f>
        <v>0</v>
      </c>
    </row>
    <row r="3897" spans="1:10" x14ac:dyDescent="0.35">
      <c r="A3897">
        <v>0</v>
      </c>
      <c r="B3897">
        <v>1184701849</v>
      </c>
      <c r="C3897" t="s">
        <v>351</v>
      </c>
      <c r="D3897">
        <v>2021</v>
      </c>
      <c r="E3897">
        <v>1</v>
      </c>
      <c r="F3897">
        <v>1</v>
      </c>
      <c r="G3897">
        <v>1</v>
      </c>
      <c r="I3897" s="15" t="str">
        <f>INDEX(T_NPI_REF[Classification],MATCH(T_PROF[[#This Row],[npi_prof_class_Cd]],T_NPI_REF[Code],0))</f>
        <v>Obstetrics &amp; Gynecology</v>
      </c>
      <c r="J3897" s="15">
        <f>INDEX(T_NPI_REF[Specialization],MATCH(T_PROF[[#This Row],[npi_prof_class_Cd]],T_NPI_REF[Code],0))</f>
        <v>0</v>
      </c>
    </row>
    <row r="3898" spans="1:10" x14ac:dyDescent="0.35">
      <c r="A3898">
        <v>1</v>
      </c>
      <c r="B3898">
        <v>1366520330</v>
      </c>
      <c r="C3898" t="s">
        <v>351</v>
      </c>
      <c r="D3898">
        <v>2021</v>
      </c>
      <c r="E3898">
        <v>27</v>
      </c>
      <c r="F3898">
        <v>27</v>
      </c>
      <c r="G3898">
        <v>27</v>
      </c>
      <c r="I3898" s="15" t="str">
        <f>INDEX(T_NPI_REF[Classification],MATCH(T_PROF[[#This Row],[npi_prof_class_Cd]],T_NPI_REF[Code],0))</f>
        <v>Obstetrics &amp; Gynecology</v>
      </c>
      <c r="J3898" s="15">
        <f>INDEX(T_NPI_REF[Specialization],MATCH(T_PROF[[#This Row],[npi_prof_class_Cd]],T_NPI_REF[Code],0))</f>
        <v>0</v>
      </c>
    </row>
    <row r="3899" spans="1:10" x14ac:dyDescent="0.35">
      <c r="A3899">
        <v>0</v>
      </c>
      <c r="B3899">
        <v>1841264660</v>
      </c>
      <c r="C3899" t="s">
        <v>351</v>
      </c>
      <c r="D3899">
        <v>2019</v>
      </c>
      <c r="E3899">
        <v>1</v>
      </c>
      <c r="F3899">
        <v>1</v>
      </c>
      <c r="G3899">
        <v>1</v>
      </c>
      <c r="I3899" s="15" t="str">
        <f>INDEX(T_NPI_REF[Classification],MATCH(T_PROF[[#This Row],[npi_prof_class_Cd]],T_NPI_REF[Code],0))</f>
        <v>Obstetrics &amp; Gynecology</v>
      </c>
      <c r="J3899" s="15">
        <f>INDEX(T_NPI_REF[Specialization],MATCH(T_PROF[[#This Row],[npi_prof_class_Cd]],T_NPI_REF[Code],0))</f>
        <v>0</v>
      </c>
    </row>
    <row r="3900" spans="1:10" x14ac:dyDescent="0.35">
      <c r="A3900">
        <v>1</v>
      </c>
      <c r="B3900">
        <v>1831551928</v>
      </c>
      <c r="C3900" t="s">
        <v>351</v>
      </c>
      <c r="D3900">
        <v>2020</v>
      </c>
      <c r="E3900">
        <v>15</v>
      </c>
      <c r="F3900">
        <v>15</v>
      </c>
      <c r="G3900">
        <v>15</v>
      </c>
      <c r="I3900" s="15" t="str">
        <f>INDEX(T_NPI_REF[Classification],MATCH(T_PROF[[#This Row],[npi_prof_class_Cd]],T_NPI_REF[Code],0))</f>
        <v>Obstetrics &amp; Gynecology</v>
      </c>
      <c r="J3900" s="15">
        <f>INDEX(T_NPI_REF[Specialization],MATCH(T_PROF[[#This Row],[npi_prof_class_Cd]],T_NPI_REF[Code],0))</f>
        <v>0</v>
      </c>
    </row>
    <row r="3901" spans="1:10" x14ac:dyDescent="0.35">
      <c r="A3901">
        <v>1</v>
      </c>
      <c r="B3901">
        <v>1033436365</v>
      </c>
      <c r="C3901" t="s">
        <v>359</v>
      </c>
      <c r="D3901">
        <v>2019</v>
      </c>
      <c r="E3901">
        <v>91</v>
      </c>
      <c r="F3901">
        <v>91</v>
      </c>
      <c r="G3901">
        <v>91</v>
      </c>
      <c r="I3901" s="15" t="str">
        <f>INDEX(T_NPI_REF[Classification],MATCH(T_PROF[[#This Row],[npi_prof_class_Cd]],T_NPI_REF[Code],0))</f>
        <v>Clinic/Center</v>
      </c>
      <c r="J3901" s="15">
        <f>INDEX(T_NPI_REF[Specialization],MATCH(T_PROF[[#This Row],[npi_prof_class_Cd]],T_NPI_REF[Code],0))</f>
        <v>0</v>
      </c>
    </row>
    <row r="3902" spans="1:10" x14ac:dyDescent="0.35">
      <c r="A3902">
        <v>1</v>
      </c>
      <c r="B3902">
        <v>1487973228</v>
      </c>
      <c r="C3902" t="s">
        <v>351</v>
      </c>
      <c r="D3902">
        <v>2019</v>
      </c>
      <c r="E3902">
        <v>7</v>
      </c>
      <c r="F3902">
        <v>7</v>
      </c>
      <c r="G3902">
        <v>7</v>
      </c>
      <c r="I3902" s="15" t="str">
        <f>INDEX(T_NPI_REF[Classification],MATCH(T_PROF[[#This Row],[npi_prof_class_Cd]],T_NPI_REF[Code],0))</f>
        <v>Obstetrics &amp; Gynecology</v>
      </c>
      <c r="J3902" s="15">
        <f>INDEX(T_NPI_REF[Specialization],MATCH(T_PROF[[#This Row],[npi_prof_class_Cd]],T_NPI_REF[Code],0))</f>
        <v>0</v>
      </c>
    </row>
    <row r="3903" spans="1:10" x14ac:dyDescent="0.35">
      <c r="A3903">
        <v>0</v>
      </c>
      <c r="B3903">
        <v>1528039864</v>
      </c>
      <c r="C3903" t="s">
        <v>351</v>
      </c>
      <c r="D3903">
        <v>2018</v>
      </c>
      <c r="E3903">
        <v>2</v>
      </c>
      <c r="F3903">
        <v>2</v>
      </c>
      <c r="G3903">
        <v>2</v>
      </c>
      <c r="I3903" s="15" t="str">
        <f>INDEX(T_NPI_REF[Classification],MATCH(T_PROF[[#This Row],[npi_prof_class_Cd]],T_NPI_REF[Code],0))</f>
        <v>Obstetrics &amp; Gynecology</v>
      </c>
      <c r="J3903" s="15">
        <f>INDEX(T_NPI_REF[Specialization],MATCH(T_PROF[[#This Row],[npi_prof_class_Cd]],T_NPI_REF[Code],0))</f>
        <v>0</v>
      </c>
    </row>
    <row r="3904" spans="1:10" x14ac:dyDescent="0.35">
      <c r="A3904">
        <v>0</v>
      </c>
      <c r="B3904">
        <v>1528039864</v>
      </c>
      <c r="C3904" t="s">
        <v>351</v>
      </c>
      <c r="D3904">
        <v>2020</v>
      </c>
      <c r="E3904">
        <v>4</v>
      </c>
      <c r="F3904">
        <v>4</v>
      </c>
      <c r="G3904">
        <v>4</v>
      </c>
      <c r="I3904" s="15" t="str">
        <f>INDEX(T_NPI_REF[Classification],MATCH(T_PROF[[#This Row],[npi_prof_class_Cd]],T_NPI_REF[Code],0))</f>
        <v>Obstetrics &amp; Gynecology</v>
      </c>
      <c r="J3904" s="15">
        <f>INDEX(T_NPI_REF[Specialization],MATCH(T_PROF[[#This Row],[npi_prof_class_Cd]],T_NPI_REF[Code],0))</f>
        <v>0</v>
      </c>
    </row>
    <row r="3905" spans="1:10" x14ac:dyDescent="0.35">
      <c r="A3905">
        <v>1</v>
      </c>
      <c r="B3905">
        <v>1649248394</v>
      </c>
      <c r="C3905" t="s">
        <v>351</v>
      </c>
      <c r="D3905">
        <v>2018</v>
      </c>
      <c r="E3905">
        <v>2</v>
      </c>
      <c r="F3905">
        <v>2</v>
      </c>
      <c r="G3905">
        <v>2</v>
      </c>
      <c r="I3905" s="15" t="str">
        <f>INDEX(T_NPI_REF[Classification],MATCH(T_PROF[[#This Row],[npi_prof_class_Cd]],T_NPI_REF[Code],0))</f>
        <v>Obstetrics &amp; Gynecology</v>
      </c>
      <c r="J3905" s="15">
        <f>INDEX(T_NPI_REF[Specialization],MATCH(T_PROF[[#This Row],[npi_prof_class_Cd]],T_NPI_REF[Code],0))</f>
        <v>0</v>
      </c>
    </row>
    <row r="3906" spans="1:10" x14ac:dyDescent="0.35">
      <c r="A3906">
        <v>0</v>
      </c>
      <c r="B3906">
        <v>1437601705</v>
      </c>
      <c r="C3906" t="s">
        <v>357</v>
      </c>
      <c r="D3906">
        <v>2018</v>
      </c>
      <c r="E3906">
        <v>4</v>
      </c>
      <c r="F3906">
        <v>4</v>
      </c>
      <c r="G3906">
        <v>4</v>
      </c>
      <c r="I3906" s="15" t="str">
        <f>INDEX(T_NPI_REF[Classification],MATCH(T_PROF[[#This Row],[npi_prof_class_Cd]],T_NPI_REF[Code],0))</f>
        <v>Advanced Practice Midwife</v>
      </c>
      <c r="J3906" s="15">
        <f>INDEX(T_NPI_REF[Specialization],MATCH(T_PROF[[#This Row],[npi_prof_class_Cd]],T_NPI_REF[Code],0))</f>
        <v>0</v>
      </c>
    </row>
    <row r="3907" spans="1:10" x14ac:dyDescent="0.35">
      <c r="A3907">
        <v>1</v>
      </c>
      <c r="B3907">
        <v>1558437434</v>
      </c>
      <c r="C3907" t="s">
        <v>351</v>
      </c>
      <c r="D3907">
        <v>2021</v>
      </c>
      <c r="E3907">
        <v>37</v>
      </c>
      <c r="F3907">
        <v>37</v>
      </c>
      <c r="G3907">
        <v>37</v>
      </c>
      <c r="I3907" s="15" t="str">
        <f>INDEX(T_NPI_REF[Classification],MATCH(T_PROF[[#This Row],[npi_prof_class_Cd]],T_NPI_REF[Code],0))</f>
        <v>Obstetrics &amp; Gynecology</v>
      </c>
      <c r="J3907" s="15">
        <f>INDEX(T_NPI_REF[Specialization],MATCH(T_PROF[[#This Row],[npi_prof_class_Cd]],T_NPI_REF[Code],0))</f>
        <v>0</v>
      </c>
    </row>
    <row r="3908" spans="1:10" x14ac:dyDescent="0.35">
      <c r="A3908">
        <v>0</v>
      </c>
      <c r="B3908">
        <v>1336128941</v>
      </c>
      <c r="C3908" t="s">
        <v>342</v>
      </c>
      <c r="D3908">
        <v>2019</v>
      </c>
      <c r="E3908">
        <v>1</v>
      </c>
      <c r="F3908">
        <v>1</v>
      </c>
      <c r="G3908">
        <v>1</v>
      </c>
      <c r="I3908" s="15" t="e">
        <f>INDEX(T_NPI_REF[Classification],MATCH(T_PROF[[#This Row],[npi_prof_class_Cd]],T_NPI_REF[Code],0))</f>
        <v>#N/A</v>
      </c>
      <c r="J3908" s="15" t="e">
        <f>INDEX(T_NPI_REF[Specialization],MATCH(T_PROF[[#This Row],[npi_prof_class_Cd]],T_NPI_REF[Code],0))</f>
        <v>#N/A</v>
      </c>
    </row>
    <row r="3909" spans="1:10" x14ac:dyDescent="0.35">
      <c r="A3909">
        <v>1</v>
      </c>
      <c r="B3909">
        <v>1417901323</v>
      </c>
      <c r="C3909" t="s">
        <v>370</v>
      </c>
      <c r="D3909">
        <v>2019</v>
      </c>
      <c r="E3909">
        <v>7</v>
      </c>
      <c r="F3909">
        <v>7</v>
      </c>
      <c r="G3909">
        <v>7</v>
      </c>
      <c r="I3909" s="15" t="str">
        <f>INDEX(T_NPI_REF[Classification],MATCH(T_PROF[[#This Row],[npi_prof_class_Cd]],T_NPI_REF[Code],0))</f>
        <v>Internal Medicine</v>
      </c>
      <c r="J3909" s="15" t="str">
        <f>INDEX(T_NPI_REF[Specialization],MATCH(T_PROF[[#This Row],[npi_prof_class_Cd]],T_NPI_REF[Code],0))</f>
        <v>Geriatric Medicine</v>
      </c>
    </row>
    <row r="3910" spans="1:10" x14ac:dyDescent="0.35">
      <c r="A3910">
        <v>1</v>
      </c>
      <c r="B3910">
        <v>1578718979</v>
      </c>
      <c r="C3910" t="s">
        <v>351</v>
      </c>
      <c r="D3910">
        <v>2021</v>
      </c>
      <c r="E3910">
        <v>6</v>
      </c>
      <c r="F3910">
        <v>6</v>
      </c>
      <c r="G3910">
        <v>6</v>
      </c>
      <c r="I3910" s="15" t="str">
        <f>INDEX(T_NPI_REF[Classification],MATCH(T_PROF[[#This Row],[npi_prof_class_Cd]],T_NPI_REF[Code],0))</f>
        <v>Obstetrics &amp; Gynecology</v>
      </c>
      <c r="J3910" s="15">
        <f>INDEX(T_NPI_REF[Specialization],MATCH(T_PROF[[#This Row],[npi_prof_class_Cd]],T_NPI_REF[Code],0))</f>
        <v>0</v>
      </c>
    </row>
    <row r="3911" spans="1:10" x14ac:dyDescent="0.35">
      <c r="A3911">
        <v>1</v>
      </c>
      <c r="B3911">
        <v>1417183963</v>
      </c>
      <c r="C3911" t="s">
        <v>376</v>
      </c>
      <c r="D3911">
        <v>2020</v>
      </c>
      <c r="E3911">
        <v>69</v>
      </c>
      <c r="F3911">
        <v>69</v>
      </c>
      <c r="G3911">
        <v>68</v>
      </c>
      <c r="I3911" s="15" t="str">
        <f>INDEX(T_NPI_REF[Classification],MATCH(T_PROF[[#This Row],[npi_prof_class_Cd]],T_NPI_REF[Code],0))</f>
        <v>Surgery</v>
      </c>
      <c r="J3911" s="15">
        <f>INDEX(T_NPI_REF[Specialization],MATCH(T_PROF[[#This Row],[npi_prof_class_Cd]],T_NPI_REF[Code],0))</f>
        <v>0</v>
      </c>
    </row>
    <row r="3912" spans="1:10" x14ac:dyDescent="0.35">
      <c r="A3912">
        <v>1</v>
      </c>
      <c r="B3912">
        <v>1578566436</v>
      </c>
      <c r="C3912" t="s">
        <v>351</v>
      </c>
      <c r="D3912">
        <v>2018</v>
      </c>
      <c r="E3912">
        <v>12</v>
      </c>
      <c r="F3912">
        <v>12</v>
      </c>
      <c r="G3912">
        <v>12</v>
      </c>
      <c r="I3912" s="15" t="str">
        <f>INDEX(T_NPI_REF[Classification],MATCH(T_PROF[[#This Row],[npi_prof_class_Cd]],T_NPI_REF[Code],0))</f>
        <v>Obstetrics &amp; Gynecology</v>
      </c>
      <c r="J3912" s="15">
        <f>INDEX(T_NPI_REF[Specialization],MATCH(T_PROF[[#This Row],[npi_prof_class_Cd]],T_NPI_REF[Code],0))</f>
        <v>0</v>
      </c>
    </row>
    <row r="3913" spans="1:10" x14ac:dyDescent="0.35">
      <c r="A3913">
        <v>0</v>
      </c>
      <c r="B3913">
        <v>1013977123</v>
      </c>
      <c r="C3913" t="s">
        <v>351</v>
      </c>
      <c r="D3913">
        <v>2019</v>
      </c>
      <c r="E3913">
        <v>3</v>
      </c>
      <c r="F3913">
        <v>3</v>
      </c>
      <c r="G3913">
        <v>3</v>
      </c>
      <c r="I3913" s="15" t="str">
        <f>INDEX(T_NPI_REF[Classification],MATCH(T_PROF[[#This Row],[npi_prof_class_Cd]],T_NPI_REF[Code],0))</f>
        <v>Obstetrics &amp; Gynecology</v>
      </c>
      <c r="J3913" s="15">
        <f>INDEX(T_NPI_REF[Specialization],MATCH(T_PROF[[#This Row],[npi_prof_class_Cd]],T_NPI_REF[Code],0))</f>
        <v>0</v>
      </c>
    </row>
    <row r="3914" spans="1:10" x14ac:dyDescent="0.35">
      <c r="A3914">
        <v>1</v>
      </c>
      <c r="B3914">
        <v>1962578757</v>
      </c>
      <c r="C3914" t="s">
        <v>351</v>
      </c>
      <c r="D3914">
        <v>2019</v>
      </c>
      <c r="E3914">
        <v>1</v>
      </c>
      <c r="F3914">
        <v>1</v>
      </c>
      <c r="G3914">
        <v>1</v>
      </c>
      <c r="I3914" s="15" t="str">
        <f>INDEX(T_NPI_REF[Classification],MATCH(T_PROF[[#This Row],[npi_prof_class_Cd]],T_NPI_REF[Code],0))</f>
        <v>Obstetrics &amp; Gynecology</v>
      </c>
      <c r="J3914" s="15">
        <f>INDEX(T_NPI_REF[Specialization],MATCH(T_PROF[[#This Row],[npi_prof_class_Cd]],T_NPI_REF[Code],0))</f>
        <v>0</v>
      </c>
    </row>
    <row r="3915" spans="1:10" x14ac:dyDescent="0.35">
      <c r="A3915">
        <v>0</v>
      </c>
      <c r="B3915">
        <v>1245441773</v>
      </c>
      <c r="C3915" t="s">
        <v>351</v>
      </c>
      <c r="D3915">
        <v>2018</v>
      </c>
      <c r="E3915">
        <v>2</v>
      </c>
      <c r="F3915">
        <v>2</v>
      </c>
      <c r="G3915">
        <v>2</v>
      </c>
      <c r="I3915" s="15" t="str">
        <f>INDEX(T_NPI_REF[Classification],MATCH(T_PROF[[#This Row],[npi_prof_class_Cd]],T_NPI_REF[Code],0))</f>
        <v>Obstetrics &amp; Gynecology</v>
      </c>
      <c r="J3915" s="15">
        <f>INDEX(T_NPI_REF[Specialization],MATCH(T_PROF[[#This Row],[npi_prof_class_Cd]],T_NPI_REF[Code],0))</f>
        <v>0</v>
      </c>
    </row>
    <row r="3916" spans="1:10" x14ac:dyDescent="0.35">
      <c r="A3916">
        <v>1</v>
      </c>
      <c r="B3916">
        <v>1003153479</v>
      </c>
      <c r="C3916" t="s">
        <v>357</v>
      </c>
      <c r="D3916">
        <v>2021</v>
      </c>
      <c r="E3916">
        <v>2</v>
      </c>
      <c r="F3916">
        <v>2</v>
      </c>
      <c r="G3916">
        <v>2</v>
      </c>
      <c r="I3916" s="15" t="str">
        <f>INDEX(T_NPI_REF[Classification],MATCH(T_PROF[[#This Row],[npi_prof_class_Cd]],T_NPI_REF[Code],0))</f>
        <v>Advanced Practice Midwife</v>
      </c>
      <c r="J3916" s="15">
        <f>INDEX(T_NPI_REF[Specialization],MATCH(T_PROF[[#This Row],[npi_prof_class_Cd]],T_NPI_REF[Code],0))</f>
        <v>0</v>
      </c>
    </row>
    <row r="3917" spans="1:10" x14ac:dyDescent="0.35">
      <c r="A3917">
        <v>1</v>
      </c>
      <c r="B3917">
        <v>1326147752</v>
      </c>
      <c r="C3917" t="s">
        <v>351</v>
      </c>
      <c r="D3917">
        <v>2018</v>
      </c>
      <c r="E3917">
        <v>6</v>
      </c>
      <c r="F3917">
        <v>6</v>
      </c>
      <c r="G3917">
        <v>6</v>
      </c>
      <c r="I3917" s="15" t="str">
        <f>INDEX(T_NPI_REF[Classification],MATCH(T_PROF[[#This Row],[npi_prof_class_Cd]],T_NPI_REF[Code],0))</f>
        <v>Obstetrics &amp; Gynecology</v>
      </c>
      <c r="J3917" s="15">
        <f>INDEX(T_NPI_REF[Specialization],MATCH(T_PROF[[#This Row],[npi_prof_class_Cd]],T_NPI_REF[Code],0))</f>
        <v>0</v>
      </c>
    </row>
    <row r="3918" spans="1:10" x14ac:dyDescent="0.35">
      <c r="A3918">
        <v>1</v>
      </c>
      <c r="B3918">
        <v>1427232545</v>
      </c>
      <c r="C3918" t="s">
        <v>351</v>
      </c>
      <c r="D3918">
        <v>2019</v>
      </c>
      <c r="E3918">
        <v>2</v>
      </c>
      <c r="F3918">
        <v>2</v>
      </c>
      <c r="G3918">
        <v>2</v>
      </c>
      <c r="I3918" s="15" t="str">
        <f>INDEX(T_NPI_REF[Classification],MATCH(T_PROF[[#This Row],[npi_prof_class_Cd]],T_NPI_REF[Code],0))</f>
        <v>Obstetrics &amp; Gynecology</v>
      </c>
      <c r="J3918" s="15">
        <f>INDEX(T_NPI_REF[Specialization],MATCH(T_PROF[[#This Row],[npi_prof_class_Cd]],T_NPI_REF[Code],0))</f>
        <v>0</v>
      </c>
    </row>
    <row r="3919" spans="1:10" x14ac:dyDescent="0.35">
      <c r="A3919">
        <v>1</v>
      </c>
      <c r="B3919">
        <v>1407812548</v>
      </c>
      <c r="C3919" t="s">
        <v>360</v>
      </c>
      <c r="D3919">
        <v>2019</v>
      </c>
      <c r="E3919">
        <v>4</v>
      </c>
      <c r="F3919">
        <v>4</v>
      </c>
      <c r="G3919">
        <v>4</v>
      </c>
      <c r="I3919" s="15" t="str">
        <f>INDEX(T_NPI_REF[Classification],MATCH(T_PROF[[#This Row],[npi_prof_class_Cd]],T_NPI_REF[Code],0))</f>
        <v>Home Health</v>
      </c>
      <c r="J3919" s="15">
        <f>INDEX(T_NPI_REF[Specialization],MATCH(T_PROF[[#This Row],[npi_prof_class_Cd]],T_NPI_REF[Code],0))</f>
        <v>0</v>
      </c>
    </row>
    <row r="3920" spans="1:10" x14ac:dyDescent="0.35">
      <c r="A3920">
        <v>1</v>
      </c>
      <c r="B3920">
        <v>1881653509</v>
      </c>
      <c r="C3920" t="s">
        <v>352</v>
      </c>
      <c r="D3920">
        <v>2019</v>
      </c>
      <c r="E3920">
        <v>50</v>
      </c>
      <c r="F3920">
        <v>50</v>
      </c>
      <c r="G3920">
        <v>50</v>
      </c>
      <c r="I3920" s="15" t="str">
        <f>INDEX(T_NPI_REF[Classification],MATCH(T_PROF[[#This Row],[npi_prof_class_Cd]],T_NPI_REF[Code],0))</f>
        <v>Specialist</v>
      </c>
      <c r="J3920" s="15">
        <f>INDEX(T_NPI_REF[Specialization],MATCH(T_PROF[[#This Row],[npi_prof_class_Cd]],T_NPI_REF[Code],0))</f>
        <v>0</v>
      </c>
    </row>
    <row r="3921" spans="1:10" x14ac:dyDescent="0.35">
      <c r="A3921">
        <v>1</v>
      </c>
      <c r="B3921">
        <v>1669615605</v>
      </c>
      <c r="C3921" t="s">
        <v>351</v>
      </c>
      <c r="D3921">
        <v>2021</v>
      </c>
      <c r="E3921">
        <v>55</v>
      </c>
      <c r="F3921">
        <v>55</v>
      </c>
      <c r="G3921">
        <v>54</v>
      </c>
      <c r="I3921" s="15" t="str">
        <f>INDEX(T_NPI_REF[Classification],MATCH(T_PROF[[#This Row],[npi_prof_class_Cd]],T_NPI_REF[Code],0))</f>
        <v>Obstetrics &amp; Gynecology</v>
      </c>
      <c r="J3921" s="15">
        <f>INDEX(T_NPI_REF[Specialization],MATCH(T_PROF[[#This Row],[npi_prof_class_Cd]],T_NPI_REF[Code],0))</f>
        <v>0</v>
      </c>
    </row>
    <row r="3922" spans="1:10" x14ac:dyDescent="0.35">
      <c r="A3922">
        <v>1</v>
      </c>
      <c r="B3922">
        <v>1316276827</v>
      </c>
      <c r="C3922" t="s">
        <v>351</v>
      </c>
      <c r="D3922">
        <v>2018</v>
      </c>
      <c r="E3922">
        <v>1</v>
      </c>
      <c r="F3922">
        <v>1</v>
      </c>
      <c r="G3922">
        <v>1</v>
      </c>
      <c r="I3922" s="15" t="str">
        <f>INDEX(T_NPI_REF[Classification],MATCH(T_PROF[[#This Row],[npi_prof_class_Cd]],T_NPI_REF[Code],0))</f>
        <v>Obstetrics &amp; Gynecology</v>
      </c>
      <c r="J3922" s="15">
        <f>INDEX(T_NPI_REF[Specialization],MATCH(T_PROF[[#This Row],[npi_prof_class_Cd]],T_NPI_REF[Code],0))</f>
        <v>0</v>
      </c>
    </row>
    <row r="3923" spans="1:10" x14ac:dyDescent="0.35">
      <c r="A3923">
        <v>1</v>
      </c>
      <c r="B3923">
        <v>1306837398</v>
      </c>
      <c r="C3923" t="s">
        <v>382</v>
      </c>
      <c r="D3923">
        <v>2021</v>
      </c>
      <c r="E3923">
        <v>19</v>
      </c>
      <c r="F3923">
        <v>19</v>
      </c>
      <c r="G3923">
        <v>19</v>
      </c>
      <c r="I3923" s="15" t="str">
        <f>INDEX(T_NPI_REF[Classification],MATCH(T_PROF[[#This Row],[npi_prof_class_Cd]],T_NPI_REF[Code],0))</f>
        <v>Emergency Medicine</v>
      </c>
      <c r="J3923" s="15" t="str">
        <f>INDEX(T_NPI_REF[Specialization],MATCH(T_PROF[[#This Row],[npi_prof_class_Cd]],T_NPI_REF[Code],0))</f>
        <v>Emergency Medical Services</v>
      </c>
    </row>
    <row r="3924" spans="1:10" x14ac:dyDescent="0.35">
      <c r="A3924">
        <v>1</v>
      </c>
      <c r="B3924">
        <v>1174860761</v>
      </c>
      <c r="C3924" t="s">
        <v>351</v>
      </c>
      <c r="D3924">
        <v>2021</v>
      </c>
      <c r="E3924">
        <v>36</v>
      </c>
      <c r="F3924">
        <v>36</v>
      </c>
      <c r="G3924">
        <v>36</v>
      </c>
      <c r="I3924" s="15" t="str">
        <f>INDEX(T_NPI_REF[Classification],MATCH(T_PROF[[#This Row],[npi_prof_class_Cd]],T_NPI_REF[Code],0))</f>
        <v>Obstetrics &amp; Gynecology</v>
      </c>
      <c r="J3924" s="15">
        <f>INDEX(T_NPI_REF[Specialization],MATCH(T_PROF[[#This Row],[npi_prof_class_Cd]],T_NPI_REF[Code],0))</f>
        <v>0</v>
      </c>
    </row>
    <row r="3925" spans="1:10" x14ac:dyDescent="0.35">
      <c r="A3925">
        <v>1</v>
      </c>
      <c r="B3925">
        <v>1851929954</v>
      </c>
      <c r="C3925" t="s">
        <v>353</v>
      </c>
      <c r="D3925">
        <v>2021</v>
      </c>
      <c r="E3925">
        <v>19</v>
      </c>
      <c r="F3925">
        <v>19</v>
      </c>
      <c r="G3925">
        <v>19</v>
      </c>
      <c r="I3925" s="15" t="str">
        <f>INDEX(T_NPI_REF[Classification],MATCH(T_PROF[[#This Row],[npi_prof_class_Cd]],T_NPI_REF[Code],0))</f>
        <v>General Acute Care Hospital</v>
      </c>
      <c r="J3925" s="15">
        <f>INDEX(T_NPI_REF[Specialization],MATCH(T_PROF[[#This Row],[npi_prof_class_Cd]],T_NPI_REF[Code],0))</f>
        <v>0</v>
      </c>
    </row>
    <row r="3926" spans="1:10" x14ac:dyDescent="0.35">
      <c r="A3926">
        <v>0</v>
      </c>
      <c r="B3926">
        <v>1811096902</v>
      </c>
      <c r="C3926" t="s">
        <v>351</v>
      </c>
      <c r="D3926">
        <v>2020</v>
      </c>
      <c r="E3926">
        <v>1</v>
      </c>
      <c r="F3926">
        <v>1</v>
      </c>
      <c r="G3926">
        <v>1</v>
      </c>
      <c r="I3926" s="15" t="str">
        <f>INDEX(T_NPI_REF[Classification],MATCH(T_PROF[[#This Row],[npi_prof_class_Cd]],T_NPI_REF[Code],0))</f>
        <v>Obstetrics &amp; Gynecology</v>
      </c>
      <c r="J3926" s="15">
        <f>INDEX(T_NPI_REF[Specialization],MATCH(T_PROF[[#This Row],[npi_prof_class_Cd]],T_NPI_REF[Code],0))</f>
        <v>0</v>
      </c>
    </row>
    <row r="3927" spans="1:10" x14ac:dyDescent="0.35">
      <c r="A3927">
        <v>1</v>
      </c>
      <c r="B3927">
        <v>1518504281</v>
      </c>
      <c r="C3927" t="s">
        <v>351</v>
      </c>
      <c r="D3927">
        <v>2021</v>
      </c>
      <c r="E3927">
        <v>30</v>
      </c>
      <c r="F3927">
        <v>30</v>
      </c>
      <c r="G3927">
        <v>30</v>
      </c>
      <c r="I3927" s="15" t="str">
        <f>INDEX(T_NPI_REF[Classification],MATCH(T_PROF[[#This Row],[npi_prof_class_Cd]],T_NPI_REF[Code],0))</f>
        <v>Obstetrics &amp; Gynecology</v>
      </c>
      <c r="J3927" s="15">
        <f>INDEX(T_NPI_REF[Specialization],MATCH(T_PROF[[#This Row],[npi_prof_class_Cd]],T_NPI_REF[Code],0))</f>
        <v>0</v>
      </c>
    </row>
    <row r="3928" spans="1:10" x14ac:dyDescent="0.35">
      <c r="A3928">
        <v>0</v>
      </c>
      <c r="B3928">
        <v>1043444581</v>
      </c>
      <c r="C3928" t="s">
        <v>351</v>
      </c>
      <c r="D3928">
        <v>2018</v>
      </c>
      <c r="E3928">
        <v>3</v>
      </c>
      <c r="F3928">
        <v>3</v>
      </c>
      <c r="G3928">
        <v>3</v>
      </c>
      <c r="I3928" s="15" t="str">
        <f>INDEX(T_NPI_REF[Classification],MATCH(T_PROF[[#This Row],[npi_prof_class_Cd]],T_NPI_REF[Code],0))</f>
        <v>Obstetrics &amp; Gynecology</v>
      </c>
      <c r="J3928" s="15">
        <f>INDEX(T_NPI_REF[Specialization],MATCH(T_PROF[[#This Row],[npi_prof_class_Cd]],T_NPI_REF[Code],0))</f>
        <v>0</v>
      </c>
    </row>
    <row r="3929" spans="1:10" x14ac:dyDescent="0.35">
      <c r="A3929">
        <v>0</v>
      </c>
      <c r="B3929">
        <v>1124679790</v>
      </c>
      <c r="C3929" t="s">
        <v>357</v>
      </c>
      <c r="D3929">
        <v>2021</v>
      </c>
      <c r="E3929">
        <v>1</v>
      </c>
      <c r="F3929">
        <v>1</v>
      </c>
      <c r="G3929">
        <v>1</v>
      </c>
      <c r="I3929" s="15" t="str">
        <f>INDEX(T_NPI_REF[Classification],MATCH(T_PROF[[#This Row],[npi_prof_class_Cd]],T_NPI_REF[Code],0))</f>
        <v>Advanced Practice Midwife</v>
      </c>
      <c r="J3929" s="15">
        <f>INDEX(T_NPI_REF[Specialization],MATCH(T_PROF[[#This Row],[npi_prof_class_Cd]],T_NPI_REF[Code],0))</f>
        <v>0</v>
      </c>
    </row>
    <row r="3930" spans="1:10" x14ac:dyDescent="0.35">
      <c r="A3930">
        <v>1</v>
      </c>
      <c r="B3930">
        <v>1093959322</v>
      </c>
      <c r="C3930" t="s">
        <v>362</v>
      </c>
      <c r="D3930">
        <v>2020</v>
      </c>
      <c r="E3930">
        <v>196</v>
      </c>
      <c r="F3930">
        <v>196</v>
      </c>
      <c r="G3930">
        <v>195</v>
      </c>
      <c r="I3930" s="15" t="str">
        <f>INDEX(T_NPI_REF[Classification],MATCH(T_PROF[[#This Row],[npi_prof_class_Cd]],T_NPI_REF[Code],0))</f>
        <v>General Practice</v>
      </c>
      <c r="J3930" s="15">
        <f>INDEX(T_NPI_REF[Specialization],MATCH(T_PROF[[#This Row],[npi_prof_class_Cd]],T_NPI_REF[Code],0))</f>
        <v>0</v>
      </c>
    </row>
    <row r="3931" spans="1:10" x14ac:dyDescent="0.35">
      <c r="A3931">
        <v>0</v>
      </c>
      <c r="B3931">
        <v>1821008293</v>
      </c>
      <c r="C3931" t="s">
        <v>351</v>
      </c>
      <c r="D3931">
        <v>2020</v>
      </c>
      <c r="E3931">
        <v>1</v>
      </c>
      <c r="F3931">
        <v>1</v>
      </c>
      <c r="G3931">
        <v>1</v>
      </c>
      <c r="I3931" s="15" t="str">
        <f>INDEX(T_NPI_REF[Classification],MATCH(T_PROF[[#This Row],[npi_prof_class_Cd]],T_NPI_REF[Code],0))</f>
        <v>Obstetrics &amp; Gynecology</v>
      </c>
      <c r="J3931" s="15">
        <f>INDEX(T_NPI_REF[Specialization],MATCH(T_PROF[[#This Row],[npi_prof_class_Cd]],T_NPI_REF[Code],0))</f>
        <v>0</v>
      </c>
    </row>
    <row r="3932" spans="1:10" x14ac:dyDescent="0.35">
      <c r="A3932">
        <v>1</v>
      </c>
      <c r="B3932">
        <v>1023024882</v>
      </c>
      <c r="C3932" t="s">
        <v>353</v>
      </c>
      <c r="D3932">
        <v>2019</v>
      </c>
      <c r="E3932">
        <v>2</v>
      </c>
      <c r="F3932">
        <v>2</v>
      </c>
      <c r="G3932">
        <v>2</v>
      </c>
      <c r="I3932" s="15" t="str">
        <f>INDEX(T_NPI_REF[Classification],MATCH(T_PROF[[#This Row],[npi_prof_class_Cd]],T_NPI_REF[Code],0))</f>
        <v>General Acute Care Hospital</v>
      </c>
      <c r="J3932" s="15">
        <f>INDEX(T_NPI_REF[Specialization],MATCH(T_PROF[[#This Row],[npi_prof_class_Cd]],T_NPI_REF[Code],0))</f>
        <v>0</v>
      </c>
    </row>
    <row r="3933" spans="1:10" x14ac:dyDescent="0.35">
      <c r="A3933">
        <v>1</v>
      </c>
      <c r="B3933">
        <v>1538114723</v>
      </c>
      <c r="C3933" t="s">
        <v>351</v>
      </c>
      <c r="D3933">
        <v>2020</v>
      </c>
      <c r="E3933">
        <v>318</v>
      </c>
      <c r="F3933">
        <v>318</v>
      </c>
      <c r="G3933">
        <v>317</v>
      </c>
      <c r="I3933" s="15" t="str">
        <f>INDEX(T_NPI_REF[Classification],MATCH(T_PROF[[#This Row],[npi_prof_class_Cd]],T_NPI_REF[Code],0))</f>
        <v>Obstetrics &amp; Gynecology</v>
      </c>
      <c r="J3933" s="15">
        <f>INDEX(T_NPI_REF[Specialization],MATCH(T_PROF[[#This Row],[npi_prof_class_Cd]],T_NPI_REF[Code],0))</f>
        <v>0</v>
      </c>
    </row>
    <row r="3934" spans="1:10" x14ac:dyDescent="0.35">
      <c r="A3934">
        <v>0</v>
      </c>
      <c r="B3934">
        <v>1154420982</v>
      </c>
      <c r="C3934" t="s">
        <v>351</v>
      </c>
      <c r="D3934">
        <v>2018</v>
      </c>
      <c r="E3934">
        <v>1</v>
      </c>
      <c r="F3934">
        <v>1</v>
      </c>
      <c r="G3934">
        <v>1</v>
      </c>
      <c r="I3934" s="15" t="str">
        <f>INDEX(T_NPI_REF[Classification],MATCH(T_PROF[[#This Row],[npi_prof_class_Cd]],T_NPI_REF[Code],0))</f>
        <v>Obstetrics &amp; Gynecology</v>
      </c>
      <c r="J3934" s="15">
        <f>INDEX(T_NPI_REF[Specialization],MATCH(T_PROF[[#This Row],[npi_prof_class_Cd]],T_NPI_REF[Code],0))</f>
        <v>0</v>
      </c>
    </row>
    <row r="3935" spans="1:10" x14ac:dyDescent="0.35">
      <c r="A3935">
        <v>1</v>
      </c>
      <c r="B3935">
        <v>1508846585</v>
      </c>
      <c r="C3935" t="s">
        <v>352</v>
      </c>
      <c r="D3935">
        <v>2018</v>
      </c>
      <c r="E3935">
        <v>1</v>
      </c>
      <c r="F3935">
        <v>1</v>
      </c>
      <c r="G3935">
        <v>1</v>
      </c>
      <c r="I3935" s="15" t="str">
        <f>INDEX(T_NPI_REF[Classification],MATCH(T_PROF[[#This Row],[npi_prof_class_Cd]],T_NPI_REF[Code],0))</f>
        <v>Specialist</v>
      </c>
      <c r="J3935" s="15">
        <f>INDEX(T_NPI_REF[Specialization],MATCH(T_PROF[[#This Row],[npi_prof_class_Cd]],T_NPI_REF[Code],0))</f>
        <v>0</v>
      </c>
    </row>
    <row r="3936" spans="1:10" x14ac:dyDescent="0.35">
      <c r="A3936">
        <v>0</v>
      </c>
      <c r="B3936">
        <v>1548556442</v>
      </c>
      <c r="C3936" t="s">
        <v>351</v>
      </c>
      <c r="D3936">
        <v>2021</v>
      </c>
      <c r="E3936">
        <v>1</v>
      </c>
      <c r="F3936">
        <v>1</v>
      </c>
      <c r="G3936">
        <v>1</v>
      </c>
      <c r="I3936" s="15" t="str">
        <f>INDEX(T_NPI_REF[Classification],MATCH(T_PROF[[#This Row],[npi_prof_class_Cd]],T_NPI_REF[Code],0))</f>
        <v>Obstetrics &amp; Gynecology</v>
      </c>
      <c r="J3936" s="15">
        <f>INDEX(T_NPI_REF[Specialization],MATCH(T_PROF[[#This Row],[npi_prof_class_Cd]],T_NPI_REF[Code],0))</f>
        <v>0</v>
      </c>
    </row>
    <row r="3937" spans="1:10" x14ac:dyDescent="0.35">
      <c r="A3937">
        <v>1</v>
      </c>
      <c r="B3937">
        <v>1104965920</v>
      </c>
      <c r="C3937" t="s">
        <v>351</v>
      </c>
      <c r="D3937">
        <v>2019</v>
      </c>
      <c r="E3937">
        <v>4</v>
      </c>
      <c r="F3937">
        <v>4</v>
      </c>
      <c r="G3937">
        <v>4</v>
      </c>
      <c r="I3937" s="15" t="str">
        <f>INDEX(T_NPI_REF[Classification],MATCH(T_PROF[[#This Row],[npi_prof_class_Cd]],T_NPI_REF[Code],0))</f>
        <v>Obstetrics &amp; Gynecology</v>
      </c>
      <c r="J3937" s="15">
        <f>INDEX(T_NPI_REF[Specialization],MATCH(T_PROF[[#This Row],[npi_prof_class_Cd]],T_NPI_REF[Code],0))</f>
        <v>0</v>
      </c>
    </row>
    <row r="3938" spans="1:10" x14ac:dyDescent="0.35">
      <c r="A3938">
        <v>1</v>
      </c>
      <c r="B3938">
        <v>1114443322</v>
      </c>
      <c r="C3938" t="s">
        <v>351</v>
      </c>
      <c r="D3938">
        <v>2019</v>
      </c>
      <c r="E3938">
        <v>1</v>
      </c>
      <c r="F3938">
        <v>1</v>
      </c>
      <c r="G3938">
        <v>1</v>
      </c>
      <c r="I3938" s="15" t="str">
        <f>INDEX(T_NPI_REF[Classification],MATCH(T_PROF[[#This Row],[npi_prof_class_Cd]],T_NPI_REF[Code],0))</f>
        <v>Obstetrics &amp; Gynecology</v>
      </c>
      <c r="J3938" s="15">
        <f>INDEX(T_NPI_REF[Specialization],MATCH(T_PROF[[#This Row],[npi_prof_class_Cd]],T_NPI_REF[Code],0))</f>
        <v>0</v>
      </c>
    </row>
    <row r="3939" spans="1:10" x14ac:dyDescent="0.35">
      <c r="A3939">
        <v>1</v>
      </c>
      <c r="B3939">
        <v>1194097857</v>
      </c>
      <c r="C3939" t="s">
        <v>358</v>
      </c>
      <c r="D3939">
        <v>2018</v>
      </c>
      <c r="E3939">
        <v>19</v>
      </c>
      <c r="F3939">
        <v>19</v>
      </c>
      <c r="G3939">
        <v>19</v>
      </c>
      <c r="I3939" s="15" t="str">
        <f>INDEX(T_NPI_REF[Classification],MATCH(T_PROF[[#This Row],[npi_prof_class_Cd]],T_NPI_REF[Code],0))</f>
        <v>Obstetrics &amp; Gynecology</v>
      </c>
      <c r="J3939" s="15" t="str">
        <f>INDEX(T_NPI_REF[Specialization],MATCH(T_PROF[[#This Row],[npi_prof_class_Cd]],T_NPI_REF[Code],0))</f>
        <v>Gynecology</v>
      </c>
    </row>
    <row r="3940" spans="1:10" x14ac:dyDescent="0.35">
      <c r="A3940">
        <v>0</v>
      </c>
      <c r="B3940">
        <v>1669552220</v>
      </c>
      <c r="C3940" t="s">
        <v>351</v>
      </c>
      <c r="D3940">
        <v>2018</v>
      </c>
      <c r="E3940">
        <v>1</v>
      </c>
      <c r="F3940">
        <v>1</v>
      </c>
      <c r="G3940">
        <v>1</v>
      </c>
      <c r="I3940" s="15" t="str">
        <f>INDEX(T_NPI_REF[Classification],MATCH(T_PROF[[#This Row],[npi_prof_class_Cd]],T_NPI_REF[Code],0))</f>
        <v>Obstetrics &amp; Gynecology</v>
      </c>
      <c r="J3940" s="15">
        <f>INDEX(T_NPI_REF[Specialization],MATCH(T_PROF[[#This Row],[npi_prof_class_Cd]],T_NPI_REF[Code],0))</f>
        <v>0</v>
      </c>
    </row>
    <row r="3941" spans="1:10" x14ac:dyDescent="0.35">
      <c r="A3941">
        <v>0</v>
      </c>
      <c r="B3941">
        <v>1225474364</v>
      </c>
      <c r="C3941" t="s">
        <v>367</v>
      </c>
      <c r="D3941">
        <v>2021</v>
      </c>
      <c r="E3941">
        <v>1</v>
      </c>
      <c r="F3941">
        <v>1</v>
      </c>
      <c r="G3941">
        <v>1</v>
      </c>
      <c r="I3941" s="15" t="str">
        <f>INDEX(T_NPI_REF[Classification],MATCH(T_PROF[[#This Row],[npi_prof_class_Cd]],T_NPI_REF[Code],0))</f>
        <v>Midwife</v>
      </c>
      <c r="J3941" s="15">
        <f>INDEX(T_NPI_REF[Specialization],MATCH(T_PROF[[#This Row],[npi_prof_class_Cd]],T_NPI_REF[Code],0))</f>
        <v>0</v>
      </c>
    </row>
    <row r="3942" spans="1:10" x14ac:dyDescent="0.35">
      <c r="A3942">
        <v>1</v>
      </c>
      <c r="B3942">
        <v>1518998699</v>
      </c>
      <c r="C3942" t="s">
        <v>353</v>
      </c>
      <c r="D3942">
        <v>2019</v>
      </c>
      <c r="E3942">
        <v>27</v>
      </c>
      <c r="F3942">
        <v>27</v>
      </c>
      <c r="G3942">
        <v>27</v>
      </c>
      <c r="I3942" s="15" t="str">
        <f>INDEX(T_NPI_REF[Classification],MATCH(T_PROF[[#This Row],[npi_prof_class_Cd]],T_NPI_REF[Code],0))</f>
        <v>General Acute Care Hospital</v>
      </c>
      <c r="J3942" s="15">
        <f>INDEX(T_NPI_REF[Specialization],MATCH(T_PROF[[#This Row],[npi_prof_class_Cd]],T_NPI_REF[Code],0))</f>
        <v>0</v>
      </c>
    </row>
    <row r="3943" spans="1:10" x14ac:dyDescent="0.35">
      <c r="A3943">
        <v>1</v>
      </c>
      <c r="B3943">
        <v>1073940284</v>
      </c>
      <c r="C3943" t="s">
        <v>354</v>
      </c>
      <c r="D3943">
        <v>2019</v>
      </c>
      <c r="E3943">
        <v>3</v>
      </c>
      <c r="F3943">
        <v>3</v>
      </c>
      <c r="G3943">
        <v>3</v>
      </c>
      <c r="I3943" s="15" t="str">
        <f>INDEX(T_NPI_REF[Classification],MATCH(T_PROF[[#This Row],[npi_prof_class_Cd]],T_NPI_REF[Code],0))</f>
        <v>Obstetrics &amp; Gynecology</v>
      </c>
      <c r="J3943" s="15" t="str">
        <f>INDEX(T_NPI_REF[Specialization],MATCH(T_PROF[[#This Row],[npi_prof_class_Cd]],T_NPI_REF[Code],0))</f>
        <v>Obstetrics</v>
      </c>
    </row>
    <row r="3944" spans="1:10" x14ac:dyDescent="0.35">
      <c r="A3944">
        <v>0</v>
      </c>
      <c r="B3944">
        <v>1982081691</v>
      </c>
      <c r="C3944" t="s">
        <v>351</v>
      </c>
      <c r="D3944">
        <v>2018</v>
      </c>
      <c r="E3944">
        <v>1</v>
      </c>
      <c r="F3944">
        <v>1</v>
      </c>
      <c r="G3944">
        <v>1</v>
      </c>
      <c r="I3944" s="15" t="str">
        <f>INDEX(T_NPI_REF[Classification],MATCH(T_PROF[[#This Row],[npi_prof_class_Cd]],T_NPI_REF[Code],0))</f>
        <v>Obstetrics &amp; Gynecology</v>
      </c>
      <c r="J3944" s="15">
        <f>INDEX(T_NPI_REF[Specialization],MATCH(T_PROF[[#This Row],[npi_prof_class_Cd]],T_NPI_REF[Code],0))</f>
        <v>0</v>
      </c>
    </row>
    <row r="3945" spans="1:10" x14ac:dyDescent="0.35">
      <c r="A3945">
        <v>1</v>
      </c>
      <c r="B3945">
        <v>1043278351</v>
      </c>
      <c r="C3945" t="s">
        <v>366</v>
      </c>
      <c r="D3945">
        <v>2018</v>
      </c>
      <c r="E3945">
        <v>13</v>
      </c>
      <c r="F3945">
        <v>13</v>
      </c>
      <c r="G3945">
        <v>13</v>
      </c>
      <c r="I3945" s="15" t="str">
        <f>INDEX(T_NPI_REF[Classification],MATCH(T_PROF[[#This Row],[npi_prof_class_Cd]],T_NPI_REF[Code],0))</f>
        <v>Internal Medicine</v>
      </c>
      <c r="J3945" s="15">
        <f>INDEX(T_NPI_REF[Specialization],MATCH(T_PROF[[#This Row],[npi_prof_class_Cd]],T_NPI_REF[Code],0))</f>
        <v>0</v>
      </c>
    </row>
    <row r="3946" spans="1:10" x14ac:dyDescent="0.35">
      <c r="A3946">
        <v>1</v>
      </c>
      <c r="B3946">
        <v>1760475792</v>
      </c>
      <c r="C3946" t="s">
        <v>351</v>
      </c>
      <c r="D3946">
        <v>2018</v>
      </c>
      <c r="E3946">
        <v>3</v>
      </c>
      <c r="F3946">
        <v>3</v>
      </c>
      <c r="G3946">
        <v>3</v>
      </c>
      <c r="I3946" s="15" t="str">
        <f>INDEX(T_NPI_REF[Classification],MATCH(T_PROF[[#This Row],[npi_prof_class_Cd]],T_NPI_REF[Code],0))</f>
        <v>Obstetrics &amp; Gynecology</v>
      </c>
      <c r="J3946" s="15">
        <f>INDEX(T_NPI_REF[Specialization],MATCH(T_PROF[[#This Row],[npi_prof_class_Cd]],T_NPI_REF[Code],0))</f>
        <v>0</v>
      </c>
    </row>
    <row r="3947" spans="1:10" x14ac:dyDescent="0.35">
      <c r="A3947">
        <v>0</v>
      </c>
      <c r="B3947">
        <v>1033238704</v>
      </c>
      <c r="C3947" t="s">
        <v>351</v>
      </c>
      <c r="D3947">
        <v>2019</v>
      </c>
      <c r="E3947">
        <v>1</v>
      </c>
      <c r="F3947">
        <v>1</v>
      </c>
      <c r="G3947">
        <v>1</v>
      </c>
      <c r="I3947" s="15" t="str">
        <f>INDEX(T_NPI_REF[Classification],MATCH(T_PROF[[#This Row],[npi_prof_class_Cd]],T_NPI_REF[Code],0))</f>
        <v>Obstetrics &amp; Gynecology</v>
      </c>
      <c r="J3947" s="15">
        <f>INDEX(T_NPI_REF[Specialization],MATCH(T_PROF[[#This Row],[npi_prof_class_Cd]],T_NPI_REF[Code],0))</f>
        <v>0</v>
      </c>
    </row>
    <row r="3948" spans="1:10" x14ac:dyDescent="0.35">
      <c r="A3948">
        <v>1</v>
      </c>
      <c r="B3948">
        <v>1336369859</v>
      </c>
      <c r="C3948" t="s">
        <v>351</v>
      </c>
      <c r="D3948">
        <v>2018</v>
      </c>
      <c r="E3948">
        <v>199</v>
      </c>
      <c r="F3948">
        <v>199</v>
      </c>
      <c r="G3948">
        <v>199</v>
      </c>
      <c r="I3948" s="15" t="str">
        <f>INDEX(T_NPI_REF[Classification],MATCH(T_PROF[[#This Row],[npi_prof_class_Cd]],T_NPI_REF[Code],0))</f>
        <v>Obstetrics &amp; Gynecology</v>
      </c>
      <c r="J3948" s="15">
        <f>INDEX(T_NPI_REF[Specialization],MATCH(T_PROF[[#This Row],[npi_prof_class_Cd]],T_NPI_REF[Code],0))</f>
        <v>0</v>
      </c>
    </row>
    <row r="3949" spans="1:10" x14ac:dyDescent="0.35">
      <c r="A3949">
        <v>1</v>
      </c>
      <c r="B3949">
        <v>1942388988</v>
      </c>
      <c r="C3949" t="s">
        <v>351</v>
      </c>
      <c r="D3949">
        <v>2018</v>
      </c>
      <c r="E3949">
        <v>5</v>
      </c>
      <c r="F3949">
        <v>5</v>
      </c>
      <c r="G3949">
        <v>5</v>
      </c>
      <c r="I3949" s="15" t="str">
        <f>INDEX(T_NPI_REF[Classification],MATCH(T_PROF[[#This Row],[npi_prof_class_Cd]],T_NPI_REF[Code],0))</f>
        <v>Obstetrics &amp; Gynecology</v>
      </c>
      <c r="J3949" s="15">
        <f>INDEX(T_NPI_REF[Specialization],MATCH(T_PROF[[#This Row],[npi_prof_class_Cd]],T_NPI_REF[Code],0))</f>
        <v>0</v>
      </c>
    </row>
    <row r="3950" spans="1:10" x14ac:dyDescent="0.35">
      <c r="A3950">
        <v>1</v>
      </c>
      <c r="B3950">
        <v>1730332420</v>
      </c>
      <c r="C3950" t="s">
        <v>351</v>
      </c>
      <c r="D3950">
        <v>2019</v>
      </c>
      <c r="E3950">
        <v>16</v>
      </c>
      <c r="F3950">
        <v>16</v>
      </c>
      <c r="G3950">
        <v>16</v>
      </c>
      <c r="I3950" s="15" t="str">
        <f>INDEX(T_NPI_REF[Classification],MATCH(T_PROF[[#This Row],[npi_prof_class_Cd]],T_NPI_REF[Code],0))</f>
        <v>Obstetrics &amp; Gynecology</v>
      </c>
      <c r="J3950" s="15">
        <f>INDEX(T_NPI_REF[Specialization],MATCH(T_PROF[[#This Row],[npi_prof_class_Cd]],T_NPI_REF[Code],0))</f>
        <v>0</v>
      </c>
    </row>
    <row r="3951" spans="1:10" x14ac:dyDescent="0.35">
      <c r="A3951">
        <v>1</v>
      </c>
      <c r="B3951">
        <v>1952345647</v>
      </c>
      <c r="C3951" t="s">
        <v>377</v>
      </c>
      <c r="D3951">
        <v>2021</v>
      </c>
      <c r="E3951">
        <v>1</v>
      </c>
      <c r="F3951">
        <v>1</v>
      </c>
      <c r="G3951">
        <v>1</v>
      </c>
      <c r="I3951" s="15" t="str">
        <f>INDEX(T_NPI_REF[Classification],MATCH(T_PROF[[#This Row],[npi_prof_class_Cd]],T_NPI_REF[Code],0))</f>
        <v>Obstetrics &amp; Gynecology</v>
      </c>
      <c r="J3951" s="15" t="str">
        <f>INDEX(T_NPI_REF[Specialization],MATCH(T_PROF[[#This Row],[npi_prof_class_Cd]],T_NPI_REF[Code],0))</f>
        <v>Gynecologic Oncology</v>
      </c>
    </row>
    <row r="3952" spans="1:10" x14ac:dyDescent="0.35">
      <c r="A3952">
        <v>0</v>
      </c>
      <c r="B3952">
        <v>1003322025</v>
      </c>
      <c r="C3952" t="s">
        <v>357</v>
      </c>
      <c r="D3952">
        <v>2019</v>
      </c>
      <c r="E3952">
        <v>1</v>
      </c>
      <c r="F3952">
        <v>1</v>
      </c>
      <c r="G3952">
        <v>1</v>
      </c>
      <c r="I3952" s="15" t="str">
        <f>INDEX(T_NPI_REF[Classification],MATCH(T_PROF[[#This Row],[npi_prof_class_Cd]],T_NPI_REF[Code],0))</f>
        <v>Advanced Practice Midwife</v>
      </c>
      <c r="J3952" s="15">
        <f>INDEX(T_NPI_REF[Specialization],MATCH(T_PROF[[#This Row],[npi_prof_class_Cd]],T_NPI_REF[Code],0))</f>
        <v>0</v>
      </c>
    </row>
    <row r="3953" spans="1:10" x14ac:dyDescent="0.35">
      <c r="A3953">
        <v>1</v>
      </c>
      <c r="B3953">
        <v>1255439113</v>
      </c>
      <c r="C3953" t="s">
        <v>351</v>
      </c>
      <c r="D3953">
        <v>2018</v>
      </c>
      <c r="E3953">
        <v>3</v>
      </c>
      <c r="F3953">
        <v>3</v>
      </c>
      <c r="G3953">
        <v>3</v>
      </c>
      <c r="I3953" s="15" t="str">
        <f>INDEX(T_NPI_REF[Classification],MATCH(T_PROF[[#This Row],[npi_prof_class_Cd]],T_NPI_REF[Code],0))</f>
        <v>Obstetrics &amp; Gynecology</v>
      </c>
      <c r="J3953" s="15">
        <f>INDEX(T_NPI_REF[Specialization],MATCH(T_PROF[[#This Row],[npi_prof_class_Cd]],T_NPI_REF[Code],0))</f>
        <v>0</v>
      </c>
    </row>
    <row r="3954" spans="1:10" x14ac:dyDescent="0.35">
      <c r="A3954">
        <v>0</v>
      </c>
      <c r="B3954">
        <v>1528026564</v>
      </c>
      <c r="C3954" t="s">
        <v>351</v>
      </c>
      <c r="D3954">
        <v>2018</v>
      </c>
      <c r="E3954">
        <v>1</v>
      </c>
      <c r="F3954">
        <v>1</v>
      </c>
      <c r="G3954">
        <v>1</v>
      </c>
      <c r="I3954" s="15" t="str">
        <f>INDEX(T_NPI_REF[Classification],MATCH(T_PROF[[#This Row],[npi_prof_class_Cd]],T_NPI_REF[Code],0))</f>
        <v>Obstetrics &amp; Gynecology</v>
      </c>
      <c r="J3954" s="15">
        <f>INDEX(T_NPI_REF[Specialization],MATCH(T_PROF[[#This Row],[npi_prof_class_Cd]],T_NPI_REF[Code],0))</f>
        <v>0</v>
      </c>
    </row>
    <row r="3955" spans="1:10" x14ac:dyDescent="0.35">
      <c r="A3955">
        <v>0</v>
      </c>
      <c r="B3955">
        <v>1699764662</v>
      </c>
      <c r="C3955" t="s">
        <v>351</v>
      </c>
      <c r="D3955">
        <v>2020</v>
      </c>
      <c r="E3955">
        <v>1</v>
      </c>
      <c r="F3955">
        <v>1</v>
      </c>
      <c r="G3955">
        <v>1</v>
      </c>
      <c r="I3955" s="15" t="str">
        <f>INDEX(T_NPI_REF[Classification],MATCH(T_PROF[[#This Row],[npi_prof_class_Cd]],T_NPI_REF[Code],0))</f>
        <v>Obstetrics &amp; Gynecology</v>
      </c>
      <c r="J3955" s="15">
        <f>INDEX(T_NPI_REF[Specialization],MATCH(T_PROF[[#This Row],[npi_prof_class_Cd]],T_NPI_REF[Code],0))</f>
        <v>0</v>
      </c>
    </row>
    <row r="3956" spans="1:10" x14ac:dyDescent="0.35">
      <c r="A3956">
        <v>1</v>
      </c>
      <c r="B3956">
        <v>1215979018</v>
      </c>
      <c r="C3956" t="s">
        <v>352</v>
      </c>
      <c r="D3956">
        <v>2020</v>
      </c>
      <c r="E3956">
        <v>7</v>
      </c>
      <c r="F3956">
        <v>7</v>
      </c>
      <c r="G3956">
        <v>7</v>
      </c>
      <c r="I3956" s="15" t="str">
        <f>INDEX(T_NPI_REF[Classification],MATCH(T_PROF[[#This Row],[npi_prof_class_Cd]],T_NPI_REF[Code],0))</f>
        <v>Specialist</v>
      </c>
      <c r="J3956" s="15">
        <f>INDEX(T_NPI_REF[Specialization],MATCH(T_PROF[[#This Row],[npi_prof_class_Cd]],T_NPI_REF[Code],0))</f>
        <v>0</v>
      </c>
    </row>
    <row r="3957" spans="1:10" x14ac:dyDescent="0.35">
      <c r="A3957">
        <v>1</v>
      </c>
      <c r="B3957">
        <v>1134457013</v>
      </c>
      <c r="C3957" t="s">
        <v>361</v>
      </c>
      <c r="D3957">
        <v>2018</v>
      </c>
      <c r="E3957">
        <v>23</v>
      </c>
      <c r="F3957">
        <v>23</v>
      </c>
      <c r="G3957">
        <v>12</v>
      </c>
      <c r="I3957" s="15" t="str">
        <f>INDEX(T_NPI_REF[Classification],MATCH(T_PROF[[#This Row],[npi_prof_class_Cd]],T_NPI_REF[Code],0))</f>
        <v>Family Medicine</v>
      </c>
      <c r="J3957" s="15">
        <f>INDEX(T_NPI_REF[Specialization],MATCH(T_PROF[[#This Row],[npi_prof_class_Cd]],T_NPI_REF[Code],0))</f>
        <v>0</v>
      </c>
    </row>
    <row r="3958" spans="1:10" x14ac:dyDescent="0.35">
      <c r="A3958">
        <v>1</v>
      </c>
      <c r="B3958">
        <v>1184654477</v>
      </c>
      <c r="C3958" t="s">
        <v>363</v>
      </c>
      <c r="D3958">
        <v>2018</v>
      </c>
      <c r="E3958">
        <v>84</v>
      </c>
      <c r="F3958">
        <v>84</v>
      </c>
      <c r="G3958">
        <v>84</v>
      </c>
      <c r="I3958" s="15" t="str">
        <f>INDEX(T_NPI_REF[Classification],MATCH(T_PROF[[#This Row],[npi_prof_class_Cd]],T_NPI_REF[Code],0))</f>
        <v>Clinic/Center</v>
      </c>
      <c r="J3958" s="15" t="str">
        <f>INDEX(T_NPI_REF[Specialization],MATCH(T_PROF[[#This Row],[npi_prof_class_Cd]],T_NPI_REF[Code],0))</f>
        <v>Federally Qualified Health Center (FQHC)</v>
      </c>
    </row>
    <row r="3959" spans="1:10" x14ac:dyDescent="0.35">
      <c r="A3959">
        <v>0</v>
      </c>
      <c r="B3959">
        <v>1578739611</v>
      </c>
      <c r="C3959" t="s">
        <v>351</v>
      </c>
      <c r="D3959">
        <v>2021</v>
      </c>
      <c r="E3959">
        <v>1</v>
      </c>
      <c r="F3959">
        <v>1</v>
      </c>
      <c r="G3959">
        <v>1</v>
      </c>
      <c r="I3959" s="15" t="str">
        <f>INDEX(T_NPI_REF[Classification],MATCH(T_PROF[[#This Row],[npi_prof_class_Cd]],T_NPI_REF[Code],0))</f>
        <v>Obstetrics &amp; Gynecology</v>
      </c>
      <c r="J3959" s="15">
        <f>INDEX(T_NPI_REF[Specialization],MATCH(T_PROF[[#This Row],[npi_prof_class_Cd]],T_NPI_REF[Code],0))</f>
        <v>0</v>
      </c>
    </row>
    <row r="3960" spans="1:10" x14ac:dyDescent="0.35">
      <c r="A3960">
        <v>0</v>
      </c>
      <c r="B3960">
        <v>1023007929</v>
      </c>
      <c r="C3960" t="s">
        <v>357</v>
      </c>
      <c r="D3960">
        <v>2019</v>
      </c>
      <c r="E3960">
        <v>2</v>
      </c>
      <c r="F3960">
        <v>2</v>
      </c>
      <c r="G3960">
        <v>2</v>
      </c>
      <c r="I3960" s="15" t="str">
        <f>INDEX(T_NPI_REF[Classification],MATCH(T_PROF[[#This Row],[npi_prof_class_Cd]],T_NPI_REF[Code],0))</f>
        <v>Advanced Practice Midwife</v>
      </c>
      <c r="J3960" s="15">
        <f>INDEX(T_NPI_REF[Specialization],MATCH(T_PROF[[#This Row],[npi_prof_class_Cd]],T_NPI_REF[Code],0))</f>
        <v>0</v>
      </c>
    </row>
    <row r="3961" spans="1:10" x14ac:dyDescent="0.35">
      <c r="A3961">
        <v>1</v>
      </c>
      <c r="B3961">
        <v>1053688572</v>
      </c>
      <c r="C3961" t="s">
        <v>366</v>
      </c>
      <c r="D3961">
        <v>2019</v>
      </c>
      <c r="E3961">
        <v>892</v>
      </c>
      <c r="F3961">
        <v>892</v>
      </c>
      <c r="G3961">
        <v>889</v>
      </c>
      <c r="I3961" s="15" t="str">
        <f>INDEX(T_NPI_REF[Classification],MATCH(T_PROF[[#This Row],[npi_prof_class_Cd]],T_NPI_REF[Code],0))</f>
        <v>Internal Medicine</v>
      </c>
      <c r="J3961" s="15">
        <f>INDEX(T_NPI_REF[Specialization],MATCH(T_PROF[[#This Row],[npi_prof_class_Cd]],T_NPI_REF[Code],0))</f>
        <v>0</v>
      </c>
    </row>
    <row r="3962" spans="1:10" x14ac:dyDescent="0.35">
      <c r="A3962">
        <v>1</v>
      </c>
      <c r="B3962">
        <v>1962700872</v>
      </c>
      <c r="C3962" t="s">
        <v>351</v>
      </c>
      <c r="D3962">
        <v>2021</v>
      </c>
      <c r="E3962">
        <v>1</v>
      </c>
      <c r="F3962">
        <v>1</v>
      </c>
      <c r="G3962">
        <v>1</v>
      </c>
      <c r="I3962" s="15" t="str">
        <f>INDEX(T_NPI_REF[Classification],MATCH(T_PROF[[#This Row],[npi_prof_class_Cd]],T_NPI_REF[Code],0))</f>
        <v>Obstetrics &amp; Gynecology</v>
      </c>
      <c r="J3962" s="15">
        <f>INDEX(T_NPI_REF[Specialization],MATCH(T_PROF[[#This Row],[npi_prof_class_Cd]],T_NPI_REF[Code],0))</f>
        <v>0</v>
      </c>
    </row>
    <row r="3963" spans="1:10" x14ac:dyDescent="0.35">
      <c r="A3963">
        <v>0</v>
      </c>
      <c r="B3963">
        <v>1861444978</v>
      </c>
      <c r="C3963" t="s">
        <v>351</v>
      </c>
      <c r="D3963">
        <v>2018</v>
      </c>
      <c r="E3963">
        <v>2</v>
      </c>
      <c r="F3963">
        <v>2</v>
      </c>
      <c r="G3963">
        <v>2</v>
      </c>
      <c r="I3963" s="15" t="str">
        <f>INDEX(T_NPI_REF[Classification],MATCH(T_PROF[[#This Row],[npi_prof_class_Cd]],T_NPI_REF[Code],0))</f>
        <v>Obstetrics &amp; Gynecology</v>
      </c>
      <c r="J3963" s="15">
        <f>INDEX(T_NPI_REF[Specialization],MATCH(T_PROF[[#This Row],[npi_prof_class_Cd]],T_NPI_REF[Code],0))</f>
        <v>0</v>
      </c>
    </row>
    <row r="3964" spans="1:10" x14ac:dyDescent="0.35">
      <c r="A3964">
        <v>0</v>
      </c>
      <c r="B3964">
        <v>1477520203</v>
      </c>
      <c r="C3964" t="s">
        <v>351</v>
      </c>
      <c r="D3964">
        <v>2020</v>
      </c>
      <c r="E3964">
        <v>2</v>
      </c>
      <c r="F3964">
        <v>2</v>
      </c>
      <c r="G3964">
        <v>2</v>
      </c>
      <c r="I3964" s="15" t="str">
        <f>INDEX(T_NPI_REF[Classification],MATCH(T_PROF[[#This Row],[npi_prof_class_Cd]],T_NPI_REF[Code],0))</f>
        <v>Obstetrics &amp; Gynecology</v>
      </c>
      <c r="J3964" s="15">
        <f>INDEX(T_NPI_REF[Specialization],MATCH(T_PROF[[#This Row],[npi_prof_class_Cd]],T_NPI_REF[Code],0))</f>
        <v>0</v>
      </c>
    </row>
    <row r="3965" spans="1:10" x14ac:dyDescent="0.35">
      <c r="A3965">
        <v>0</v>
      </c>
      <c r="B3965">
        <v>1932173812</v>
      </c>
      <c r="C3965" t="s">
        <v>351</v>
      </c>
      <c r="D3965">
        <v>2018</v>
      </c>
      <c r="E3965">
        <v>1</v>
      </c>
      <c r="F3965">
        <v>1</v>
      </c>
      <c r="G3965">
        <v>1</v>
      </c>
      <c r="I3965" s="15" t="str">
        <f>INDEX(T_NPI_REF[Classification],MATCH(T_PROF[[#This Row],[npi_prof_class_Cd]],T_NPI_REF[Code],0))</f>
        <v>Obstetrics &amp; Gynecology</v>
      </c>
      <c r="J3965" s="15">
        <f>INDEX(T_NPI_REF[Specialization],MATCH(T_PROF[[#This Row],[npi_prof_class_Cd]],T_NPI_REF[Code],0))</f>
        <v>0</v>
      </c>
    </row>
    <row r="3966" spans="1:10" x14ac:dyDescent="0.35">
      <c r="A3966">
        <v>0</v>
      </c>
      <c r="B3966">
        <v>1447576319</v>
      </c>
      <c r="C3966" t="s">
        <v>356</v>
      </c>
      <c r="D3966">
        <v>2018</v>
      </c>
      <c r="E3966">
        <v>1</v>
      </c>
      <c r="F3966">
        <v>1</v>
      </c>
      <c r="G3966">
        <v>1</v>
      </c>
      <c r="I3966" s="15" t="str">
        <f>INDEX(T_NPI_REF[Classification],MATCH(T_PROF[[#This Row],[npi_prof_class_Cd]],T_NPI_REF[Code],0))</f>
        <v>Obstetrics &amp; Gynecology</v>
      </c>
      <c r="J3966" s="15" t="str">
        <f>INDEX(T_NPI_REF[Specialization],MATCH(T_PROF[[#This Row],[npi_prof_class_Cd]],T_NPI_REF[Code],0))</f>
        <v>Maternal &amp; Fetal Medicine</v>
      </c>
    </row>
    <row r="3967" spans="1:10" x14ac:dyDescent="0.35">
      <c r="A3967">
        <v>1</v>
      </c>
      <c r="B3967">
        <v>1639149396</v>
      </c>
      <c r="C3967" t="s">
        <v>351</v>
      </c>
      <c r="D3967">
        <v>2021</v>
      </c>
      <c r="E3967">
        <v>11</v>
      </c>
      <c r="F3967">
        <v>11</v>
      </c>
      <c r="G3967">
        <v>11</v>
      </c>
      <c r="I3967" s="15" t="str">
        <f>INDEX(T_NPI_REF[Classification],MATCH(T_PROF[[#This Row],[npi_prof_class_Cd]],T_NPI_REF[Code],0))</f>
        <v>Obstetrics &amp; Gynecology</v>
      </c>
      <c r="J3967" s="15">
        <f>INDEX(T_NPI_REF[Specialization],MATCH(T_PROF[[#This Row],[npi_prof_class_Cd]],T_NPI_REF[Code],0))</f>
        <v>0</v>
      </c>
    </row>
    <row r="3968" spans="1:10" x14ac:dyDescent="0.35">
      <c r="A3968">
        <v>1</v>
      </c>
      <c r="B3968">
        <v>1205074739</v>
      </c>
      <c r="C3968" t="s">
        <v>351</v>
      </c>
      <c r="D3968">
        <v>2021</v>
      </c>
      <c r="E3968">
        <v>121</v>
      </c>
      <c r="F3968">
        <v>121</v>
      </c>
      <c r="G3968">
        <v>121</v>
      </c>
      <c r="I3968" s="15" t="str">
        <f>INDEX(T_NPI_REF[Classification],MATCH(T_PROF[[#This Row],[npi_prof_class_Cd]],T_NPI_REF[Code],0))</f>
        <v>Obstetrics &amp; Gynecology</v>
      </c>
      <c r="J3968" s="15">
        <f>INDEX(T_NPI_REF[Specialization],MATCH(T_PROF[[#This Row],[npi_prof_class_Cd]],T_NPI_REF[Code],0))</f>
        <v>0</v>
      </c>
    </row>
    <row r="3969" spans="1:10" x14ac:dyDescent="0.35">
      <c r="A3969">
        <v>1</v>
      </c>
      <c r="B3969">
        <v>1265760235</v>
      </c>
      <c r="C3969" t="s">
        <v>351</v>
      </c>
      <c r="D3969">
        <v>2020</v>
      </c>
      <c r="E3969">
        <v>68</v>
      </c>
      <c r="F3969">
        <v>68</v>
      </c>
      <c r="G3969">
        <v>68</v>
      </c>
      <c r="I3969" s="15" t="str">
        <f>INDEX(T_NPI_REF[Classification],MATCH(T_PROF[[#This Row],[npi_prof_class_Cd]],T_NPI_REF[Code],0))</f>
        <v>Obstetrics &amp; Gynecology</v>
      </c>
      <c r="J3969" s="15">
        <f>INDEX(T_NPI_REF[Specialization],MATCH(T_PROF[[#This Row],[npi_prof_class_Cd]],T_NPI_REF[Code],0))</f>
        <v>0</v>
      </c>
    </row>
    <row r="3970" spans="1:10" x14ac:dyDescent="0.35">
      <c r="A3970">
        <v>0</v>
      </c>
      <c r="B3970">
        <v>1821047010</v>
      </c>
      <c r="C3970" t="s">
        <v>351</v>
      </c>
      <c r="D3970">
        <v>2021</v>
      </c>
      <c r="E3970">
        <v>4</v>
      </c>
      <c r="F3970">
        <v>4</v>
      </c>
      <c r="G3970">
        <v>4</v>
      </c>
      <c r="I3970" s="15" t="str">
        <f>INDEX(T_NPI_REF[Classification],MATCH(T_PROF[[#This Row],[npi_prof_class_Cd]],T_NPI_REF[Code],0))</f>
        <v>Obstetrics &amp; Gynecology</v>
      </c>
      <c r="J3970" s="15">
        <f>INDEX(T_NPI_REF[Specialization],MATCH(T_PROF[[#This Row],[npi_prof_class_Cd]],T_NPI_REF[Code],0))</f>
        <v>0</v>
      </c>
    </row>
    <row r="3971" spans="1:10" x14ac:dyDescent="0.35">
      <c r="A3971">
        <v>0</v>
      </c>
      <c r="B3971">
        <v>1588175541</v>
      </c>
      <c r="C3971" t="s">
        <v>367</v>
      </c>
      <c r="D3971">
        <v>2021</v>
      </c>
      <c r="E3971">
        <v>2</v>
      </c>
      <c r="F3971">
        <v>2</v>
      </c>
      <c r="G3971">
        <v>2</v>
      </c>
      <c r="I3971" s="15" t="str">
        <f>INDEX(T_NPI_REF[Classification],MATCH(T_PROF[[#This Row],[npi_prof_class_Cd]],T_NPI_REF[Code],0))</f>
        <v>Midwife</v>
      </c>
      <c r="J3971" s="15">
        <f>INDEX(T_NPI_REF[Specialization],MATCH(T_PROF[[#This Row],[npi_prof_class_Cd]],T_NPI_REF[Code],0))</f>
        <v>0</v>
      </c>
    </row>
    <row r="3972" spans="1:10" x14ac:dyDescent="0.35">
      <c r="A3972">
        <v>1</v>
      </c>
      <c r="B3972">
        <v>1043747835</v>
      </c>
      <c r="C3972" t="s">
        <v>351</v>
      </c>
      <c r="D3972">
        <v>2021</v>
      </c>
      <c r="E3972">
        <v>7</v>
      </c>
      <c r="F3972">
        <v>7</v>
      </c>
      <c r="G3972">
        <v>7</v>
      </c>
      <c r="I3972" s="15" t="str">
        <f>INDEX(T_NPI_REF[Classification],MATCH(T_PROF[[#This Row],[npi_prof_class_Cd]],T_NPI_REF[Code],0))</f>
        <v>Obstetrics &amp; Gynecology</v>
      </c>
      <c r="J3972" s="15">
        <f>INDEX(T_NPI_REF[Specialization],MATCH(T_PROF[[#This Row],[npi_prof_class_Cd]],T_NPI_REF[Code],0))</f>
        <v>0</v>
      </c>
    </row>
    <row r="3973" spans="1:10" x14ac:dyDescent="0.35">
      <c r="A3973">
        <v>1</v>
      </c>
      <c r="B3973">
        <v>1851394811</v>
      </c>
      <c r="C3973" t="s">
        <v>351</v>
      </c>
      <c r="D3973">
        <v>2021</v>
      </c>
      <c r="E3973">
        <v>1</v>
      </c>
      <c r="F3973">
        <v>1</v>
      </c>
      <c r="G3973">
        <v>1</v>
      </c>
      <c r="I3973" s="15" t="str">
        <f>INDEX(T_NPI_REF[Classification],MATCH(T_PROF[[#This Row],[npi_prof_class_Cd]],T_NPI_REF[Code],0))</f>
        <v>Obstetrics &amp; Gynecology</v>
      </c>
      <c r="J3973" s="15">
        <f>INDEX(T_NPI_REF[Specialization],MATCH(T_PROF[[#This Row],[npi_prof_class_Cd]],T_NPI_REF[Code],0))</f>
        <v>0</v>
      </c>
    </row>
    <row r="3974" spans="1:10" x14ac:dyDescent="0.35">
      <c r="A3974">
        <v>0</v>
      </c>
      <c r="B3974">
        <v>1144422296</v>
      </c>
      <c r="C3974" t="s">
        <v>351</v>
      </c>
      <c r="D3974">
        <v>2018</v>
      </c>
      <c r="E3974">
        <v>1</v>
      </c>
      <c r="F3974">
        <v>1</v>
      </c>
      <c r="G3974">
        <v>1</v>
      </c>
      <c r="I3974" s="15" t="str">
        <f>INDEX(T_NPI_REF[Classification],MATCH(T_PROF[[#This Row],[npi_prof_class_Cd]],T_NPI_REF[Code],0))</f>
        <v>Obstetrics &amp; Gynecology</v>
      </c>
      <c r="J3974" s="15">
        <f>INDEX(T_NPI_REF[Specialization],MATCH(T_PROF[[#This Row],[npi_prof_class_Cd]],T_NPI_REF[Code],0))</f>
        <v>0</v>
      </c>
    </row>
    <row r="3975" spans="1:10" x14ac:dyDescent="0.35">
      <c r="A3975">
        <v>1</v>
      </c>
      <c r="B3975">
        <v>1932263514</v>
      </c>
      <c r="C3975" t="s">
        <v>351</v>
      </c>
      <c r="D3975">
        <v>2019</v>
      </c>
      <c r="E3975">
        <v>18</v>
      </c>
      <c r="F3975">
        <v>18</v>
      </c>
      <c r="G3975">
        <v>18</v>
      </c>
      <c r="I3975" s="15" t="str">
        <f>INDEX(T_NPI_REF[Classification],MATCH(T_PROF[[#This Row],[npi_prof_class_Cd]],T_NPI_REF[Code],0))</f>
        <v>Obstetrics &amp; Gynecology</v>
      </c>
      <c r="J3975" s="15">
        <f>INDEX(T_NPI_REF[Specialization],MATCH(T_PROF[[#This Row],[npi_prof_class_Cd]],T_NPI_REF[Code],0))</f>
        <v>0</v>
      </c>
    </row>
    <row r="3976" spans="1:10" x14ac:dyDescent="0.35">
      <c r="A3976">
        <v>0</v>
      </c>
      <c r="B3976">
        <v>1740404615</v>
      </c>
      <c r="C3976" t="s">
        <v>351</v>
      </c>
      <c r="D3976">
        <v>2020</v>
      </c>
      <c r="E3976">
        <v>3</v>
      </c>
      <c r="F3976">
        <v>3</v>
      </c>
      <c r="G3976">
        <v>3</v>
      </c>
      <c r="I3976" s="15" t="str">
        <f>INDEX(T_NPI_REF[Classification],MATCH(T_PROF[[#This Row],[npi_prof_class_Cd]],T_NPI_REF[Code],0))</f>
        <v>Obstetrics &amp; Gynecology</v>
      </c>
      <c r="J3976" s="15">
        <f>INDEX(T_NPI_REF[Specialization],MATCH(T_PROF[[#This Row],[npi_prof_class_Cd]],T_NPI_REF[Code],0))</f>
        <v>0</v>
      </c>
    </row>
    <row r="3977" spans="1:10" x14ac:dyDescent="0.35">
      <c r="A3977">
        <v>0</v>
      </c>
      <c r="B3977">
        <v>1922009174</v>
      </c>
      <c r="C3977" t="s">
        <v>351</v>
      </c>
      <c r="D3977">
        <v>2018</v>
      </c>
      <c r="E3977">
        <v>1</v>
      </c>
      <c r="F3977">
        <v>1</v>
      </c>
      <c r="G3977">
        <v>1</v>
      </c>
      <c r="I3977" s="15" t="str">
        <f>INDEX(T_NPI_REF[Classification],MATCH(T_PROF[[#This Row],[npi_prof_class_Cd]],T_NPI_REF[Code],0))</f>
        <v>Obstetrics &amp; Gynecology</v>
      </c>
      <c r="J3977" s="15">
        <f>INDEX(T_NPI_REF[Specialization],MATCH(T_PROF[[#This Row],[npi_prof_class_Cd]],T_NPI_REF[Code],0))</f>
        <v>0</v>
      </c>
    </row>
    <row r="3978" spans="1:10" x14ac:dyDescent="0.35">
      <c r="A3978">
        <v>1</v>
      </c>
      <c r="B3978">
        <v>1487047338</v>
      </c>
      <c r="C3978" t="s">
        <v>351</v>
      </c>
      <c r="D3978">
        <v>2021</v>
      </c>
      <c r="E3978">
        <v>18</v>
      </c>
      <c r="F3978">
        <v>18</v>
      </c>
      <c r="G3978">
        <v>18</v>
      </c>
      <c r="I3978" s="15" t="str">
        <f>INDEX(T_NPI_REF[Classification],MATCH(T_PROF[[#This Row],[npi_prof_class_Cd]],T_NPI_REF[Code],0))</f>
        <v>Obstetrics &amp; Gynecology</v>
      </c>
      <c r="J3978" s="15">
        <f>INDEX(T_NPI_REF[Specialization],MATCH(T_PROF[[#This Row],[npi_prof_class_Cd]],T_NPI_REF[Code],0))</f>
        <v>0</v>
      </c>
    </row>
    <row r="3979" spans="1:10" x14ac:dyDescent="0.35">
      <c r="A3979">
        <v>0</v>
      </c>
      <c r="B3979">
        <v>1053723296</v>
      </c>
      <c r="C3979" t="s">
        <v>381</v>
      </c>
      <c r="D3979">
        <v>2019</v>
      </c>
      <c r="E3979">
        <v>2</v>
      </c>
      <c r="F3979">
        <v>2</v>
      </c>
      <c r="G3979">
        <v>2</v>
      </c>
      <c r="I3979" s="15" t="str">
        <f>INDEX(T_NPI_REF[Classification],MATCH(T_PROF[[#This Row],[npi_prof_class_Cd]],T_NPI_REF[Code],0))</f>
        <v>Nurse Practitioner</v>
      </c>
      <c r="J3979" s="15" t="str">
        <f>INDEX(T_NPI_REF[Specialization],MATCH(T_PROF[[#This Row],[npi_prof_class_Cd]],T_NPI_REF[Code],0))</f>
        <v>Women's Health</v>
      </c>
    </row>
    <row r="3980" spans="1:10" x14ac:dyDescent="0.35">
      <c r="A3980">
        <v>1</v>
      </c>
      <c r="B3980">
        <v>1538606181</v>
      </c>
      <c r="C3980" t="s">
        <v>353</v>
      </c>
      <c r="D3980">
        <v>2020</v>
      </c>
      <c r="E3980">
        <v>166</v>
      </c>
      <c r="F3980">
        <v>166</v>
      </c>
      <c r="G3980">
        <v>166</v>
      </c>
      <c r="I3980" s="15" t="str">
        <f>INDEX(T_NPI_REF[Classification],MATCH(T_PROF[[#This Row],[npi_prof_class_Cd]],T_NPI_REF[Code],0))</f>
        <v>General Acute Care Hospital</v>
      </c>
      <c r="J3980" s="15">
        <f>INDEX(T_NPI_REF[Specialization],MATCH(T_PROF[[#This Row],[npi_prof_class_Cd]],T_NPI_REF[Code],0))</f>
        <v>0</v>
      </c>
    </row>
    <row r="3981" spans="1:10" x14ac:dyDescent="0.35">
      <c r="A3981">
        <v>0</v>
      </c>
      <c r="B3981">
        <v>1588648844</v>
      </c>
      <c r="C3981" t="s">
        <v>351</v>
      </c>
      <c r="D3981">
        <v>2021</v>
      </c>
      <c r="E3981">
        <v>3</v>
      </c>
      <c r="F3981">
        <v>3</v>
      </c>
      <c r="G3981">
        <v>3</v>
      </c>
      <c r="I3981" s="15" t="str">
        <f>INDEX(T_NPI_REF[Classification],MATCH(T_PROF[[#This Row],[npi_prof_class_Cd]],T_NPI_REF[Code],0))</f>
        <v>Obstetrics &amp; Gynecology</v>
      </c>
      <c r="J3981" s="15">
        <f>INDEX(T_NPI_REF[Specialization],MATCH(T_PROF[[#This Row],[npi_prof_class_Cd]],T_NPI_REF[Code],0))</f>
        <v>0</v>
      </c>
    </row>
    <row r="3982" spans="1:10" x14ac:dyDescent="0.35">
      <c r="A3982">
        <v>1</v>
      </c>
      <c r="B3982">
        <v>1295729408</v>
      </c>
      <c r="C3982" t="s">
        <v>361</v>
      </c>
      <c r="D3982">
        <v>2019</v>
      </c>
      <c r="E3982">
        <v>2</v>
      </c>
      <c r="F3982">
        <v>2</v>
      </c>
      <c r="G3982">
        <v>2</v>
      </c>
      <c r="I3982" s="15" t="str">
        <f>INDEX(T_NPI_REF[Classification],MATCH(T_PROF[[#This Row],[npi_prof_class_Cd]],T_NPI_REF[Code],0))</f>
        <v>Family Medicine</v>
      </c>
      <c r="J3982" s="15">
        <f>INDEX(T_NPI_REF[Specialization],MATCH(T_PROF[[#This Row],[npi_prof_class_Cd]],T_NPI_REF[Code],0))</f>
        <v>0</v>
      </c>
    </row>
    <row r="3983" spans="1:10" x14ac:dyDescent="0.35">
      <c r="A3983">
        <v>1</v>
      </c>
      <c r="B3983">
        <v>1164909545</v>
      </c>
      <c r="C3983" t="s">
        <v>357</v>
      </c>
      <c r="D3983">
        <v>2020</v>
      </c>
      <c r="E3983">
        <v>1</v>
      </c>
      <c r="F3983">
        <v>1</v>
      </c>
      <c r="G3983">
        <v>1</v>
      </c>
      <c r="I3983" s="15" t="str">
        <f>INDEX(T_NPI_REF[Classification],MATCH(T_PROF[[#This Row],[npi_prof_class_Cd]],T_NPI_REF[Code],0))</f>
        <v>Advanced Practice Midwife</v>
      </c>
      <c r="J3983" s="15">
        <f>INDEX(T_NPI_REF[Specialization],MATCH(T_PROF[[#This Row],[npi_prof_class_Cd]],T_NPI_REF[Code],0))</f>
        <v>0</v>
      </c>
    </row>
    <row r="3984" spans="1:10" x14ac:dyDescent="0.35">
      <c r="A3984">
        <v>1</v>
      </c>
      <c r="B3984">
        <v>1366606931</v>
      </c>
      <c r="C3984" t="s">
        <v>351</v>
      </c>
      <c r="D3984">
        <v>2018</v>
      </c>
      <c r="E3984">
        <v>13</v>
      </c>
      <c r="F3984">
        <v>13</v>
      </c>
      <c r="G3984">
        <v>13</v>
      </c>
      <c r="I3984" s="15" t="str">
        <f>INDEX(T_NPI_REF[Classification],MATCH(T_PROF[[#This Row],[npi_prof_class_Cd]],T_NPI_REF[Code],0))</f>
        <v>Obstetrics &amp; Gynecology</v>
      </c>
      <c r="J3984" s="15">
        <f>INDEX(T_NPI_REF[Specialization],MATCH(T_PROF[[#This Row],[npi_prof_class_Cd]],T_NPI_REF[Code],0))</f>
        <v>0</v>
      </c>
    </row>
    <row r="3985" spans="1:10" x14ac:dyDescent="0.35">
      <c r="A3985">
        <v>1</v>
      </c>
      <c r="B3985">
        <v>1902197130</v>
      </c>
      <c r="C3985" t="s">
        <v>351</v>
      </c>
      <c r="D3985">
        <v>2021</v>
      </c>
      <c r="E3985">
        <v>64</v>
      </c>
      <c r="F3985">
        <v>64</v>
      </c>
      <c r="G3985">
        <v>64</v>
      </c>
      <c r="I3985" s="15" t="str">
        <f>INDEX(T_NPI_REF[Classification],MATCH(T_PROF[[#This Row],[npi_prof_class_Cd]],T_NPI_REF[Code],0))</f>
        <v>Obstetrics &amp; Gynecology</v>
      </c>
      <c r="J3985" s="15">
        <f>INDEX(T_NPI_REF[Specialization],MATCH(T_PROF[[#This Row],[npi_prof_class_Cd]],T_NPI_REF[Code],0))</f>
        <v>0</v>
      </c>
    </row>
    <row r="3986" spans="1:10" x14ac:dyDescent="0.35">
      <c r="A3986">
        <v>0</v>
      </c>
      <c r="B3986">
        <v>1104869957</v>
      </c>
      <c r="C3986" t="s">
        <v>351</v>
      </c>
      <c r="D3986">
        <v>2020</v>
      </c>
      <c r="E3986">
        <v>1</v>
      </c>
      <c r="F3986">
        <v>1</v>
      </c>
      <c r="G3986">
        <v>1</v>
      </c>
      <c r="I3986" s="15" t="str">
        <f>INDEX(T_NPI_REF[Classification],MATCH(T_PROF[[#This Row],[npi_prof_class_Cd]],T_NPI_REF[Code],0))</f>
        <v>Obstetrics &amp; Gynecology</v>
      </c>
      <c r="J3986" s="15">
        <f>INDEX(T_NPI_REF[Specialization],MATCH(T_PROF[[#This Row],[npi_prof_class_Cd]],T_NPI_REF[Code],0))</f>
        <v>0</v>
      </c>
    </row>
    <row r="3987" spans="1:10" x14ac:dyDescent="0.35">
      <c r="A3987">
        <v>1</v>
      </c>
      <c r="B3987">
        <v>1841385846</v>
      </c>
      <c r="C3987" t="s">
        <v>367</v>
      </c>
      <c r="D3987">
        <v>2018</v>
      </c>
      <c r="E3987">
        <v>13</v>
      </c>
      <c r="F3987">
        <v>13</v>
      </c>
      <c r="G3987">
        <v>13</v>
      </c>
      <c r="I3987" s="15" t="str">
        <f>INDEX(T_NPI_REF[Classification],MATCH(T_PROF[[#This Row],[npi_prof_class_Cd]],T_NPI_REF[Code],0))</f>
        <v>Midwife</v>
      </c>
      <c r="J3987" s="15">
        <f>INDEX(T_NPI_REF[Specialization],MATCH(T_PROF[[#This Row],[npi_prof_class_Cd]],T_NPI_REF[Code],0))</f>
        <v>0</v>
      </c>
    </row>
    <row r="3988" spans="1:10" x14ac:dyDescent="0.35">
      <c r="A3988">
        <v>0</v>
      </c>
      <c r="B3988">
        <v>1467430108</v>
      </c>
      <c r="C3988" t="s">
        <v>351</v>
      </c>
      <c r="D3988">
        <v>2018</v>
      </c>
      <c r="E3988">
        <v>1</v>
      </c>
      <c r="F3988">
        <v>1</v>
      </c>
      <c r="G3988">
        <v>1</v>
      </c>
      <c r="I3988" s="15" t="str">
        <f>INDEX(T_NPI_REF[Classification],MATCH(T_PROF[[#This Row],[npi_prof_class_Cd]],T_NPI_REF[Code],0))</f>
        <v>Obstetrics &amp; Gynecology</v>
      </c>
      <c r="J3988" s="15">
        <f>INDEX(T_NPI_REF[Specialization],MATCH(T_PROF[[#This Row],[npi_prof_class_Cd]],T_NPI_REF[Code],0))</f>
        <v>0</v>
      </c>
    </row>
    <row r="3989" spans="1:10" x14ac:dyDescent="0.35">
      <c r="A3989">
        <v>0</v>
      </c>
      <c r="B3989">
        <v>1639468275</v>
      </c>
      <c r="C3989" t="s">
        <v>351</v>
      </c>
      <c r="D3989">
        <v>2019</v>
      </c>
      <c r="E3989">
        <v>1</v>
      </c>
      <c r="F3989">
        <v>1</v>
      </c>
      <c r="G3989">
        <v>1</v>
      </c>
      <c r="I3989" s="15" t="str">
        <f>INDEX(T_NPI_REF[Classification],MATCH(T_PROF[[#This Row],[npi_prof_class_Cd]],T_NPI_REF[Code],0))</f>
        <v>Obstetrics &amp; Gynecology</v>
      </c>
      <c r="J3989" s="15">
        <f>INDEX(T_NPI_REF[Specialization],MATCH(T_PROF[[#This Row],[npi_prof_class_Cd]],T_NPI_REF[Code],0))</f>
        <v>0</v>
      </c>
    </row>
    <row r="3990" spans="1:10" x14ac:dyDescent="0.35">
      <c r="A3990">
        <v>1</v>
      </c>
      <c r="B3990">
        <v>1770563272</v>
      </c>
      <c r="C3990" t="s">
        <v>354</v>
      </c>
      <c r="D3990">
        <v>2018</v>
      </c>
      <c r="E3990">
        <v>1</v>
      </c>
      <c r="F3990">
        <v>1</v>
      </c>
      <c r="G3990">
        <v>1</v>
      </c>
      <c r="I3990" s="15" t="str">
        <f>INDEX(T_NPI_REF[Classification],MATCH(T_PROF[[#This Row],[npi_prof_class_Cd]],T_NPI_REF[Code],0))</f>
        <v>Obstetrics &amp; Gynecology</v>
      </c>
      <c r="J3990" s="15" t="str">
        <f>INDEX(T_NPI_REF[Specialization],MATCH(T_PROF[[#This Row],[npi_prof_class_Cd]],T_NPI_REF[Code],0))</f>
        <v>Obstetrics</v>
      </c>
    </row>
    <row r="3991" spans="1:10" x14ac:dyDescent="0.35">
      <c r="A3991">
        <v>1</v>
      </c>
      <c r="B3991">
        <v>1972929362</v>
      </c>
      <c r="C3991" t="s">
        <v>351</v>
      </c>
      <c r="D3991">
        <v>2018</v>
      </c>
      <c r="E3991">
        <v>45</v>
      </c>
      <c r="F3991">
        <v>45</v>
      </c>
      <c r="G3991">
        <v>37</v>
      </c>
      <c r="I3991" s="15" t="str">
        <f>INDEX(T_NPI_REF[Classification],MATCH(T_PROF[[#This Row],[npi_prof_class_Cd]],T_NPI_REF[Code],0))</f>
        <v>Obstetrics &amp; Gynecology</v>
      </c>
      <c r="J3991" s="15">
        <f>INDEX(T_NPI_REF[Specialization],MATCH(T_PROF[[#This Row],[npi_prof_class_Cd]],T_NPI_REF[Code],0))</f>
        <v>0</v>
      </c>
    </row>
    <row r="3992" spans="1:10" x14ac:dyDescent="0.35">
      <c r="A3992">
        <v>1</v>
      </c>
      <c r="B3992">
        <v>1215268685</v>
      </c>
      <c r="C3992" t="s">
        <v>351</v>
      </c>
      <c r="D3992">
        <v>2018</v>
      </c>
      <c r="E3992">
        <v>1</v>
      </c>
      <c r="F3992">
        <v>1</v>
      </c>
      <c r="G3992">
        <v>1</v>
      </c>
      <c r="I3992" s="15" t="str">
        <f>INDEX(T_NPI_REF[Classification],MATCH(T_PROF[[#This Row],[npi_prof_class_Cd]],T_NPI_REF[Code],0))</f>
        <v>Obstetrics &amp; Gynecology</v>
      </c>
      <c r="J3992" s="15">
        <f>INDEX(T_NPI_REF[Specialization],MATCH(T_PROF[[#This Row],[npi_prof_class_Cd]],T_NPI_REF[Code],0))</f>
        <v>0</v>
      </c>
    </row>
    <row r="3993" spans="1:10" x14ac:dyDescent="0.35">
      <c r="A3993">
        <v>1</v>
      </c>
      <c r="B3993">
        <v>1861836652</v>
      </c>
      <c r="C3993" t="s">
        <v>351</v>
      </c>
      <c r="D3993">
        <v>2021</v>
      </c>
      <c r="E3993">
        <v>227</v>
      </c>
      <c r="F3993">
        <v>227</v>
      </c>
      <c r="G3993">
        <v>220</v>
      </c>
      <c r="I3993" s="15" t="str">
        <f>INDEX(T_NPI_REF[Classification],MATCH(T_PROF[[#This Row],[npi_prof_class_Cd]],T_NPI_REF[Code],0))</f>
        <v>Obstetrics &amp; Gynecology</v>
      </c>
      <c r="J3993" s="15">
        <f>INDEX(T_NPI_REF[Specialization],MATCH(T_PROF[[#This Row],[npi_prof_class_Cd]],T_NPI_REF[Code],0))</f>
        <v>0</v>
      </c>
    </row>
    <row r="3994" spans="1:10" x14ac:dyDescent="0.35">
      <c r="A3994">
        <v>1</v>
      </c>
      <c r="B3994">
        <v>1215268685</v>
      </c>
      <c r="C3994" t="s">
        <v>351</v>
      </c>
      <c r="D3994">
        <v>2020</v>
      </c>
      <c r="E3994">
        <v>1</v>
      </c>
      <c r="F3994">
        <v>1</v>
      </c>
      <c r="G3994">
        <v>1</v>
      </c>
      <c r="I3994" s="15" t="str">
        <f>INDEX(T_NPI_REF[Classification],MATCH(T_PROF[[#This Row],[npi_prof_class_Cd]],T_NPI_REF[Code],0))</f>
        <v>Obstetrics &amp; Gynecology</v>
      </c>
      <c r="J3994" s="15">
        <f>INDEX(T_NPI_REF[Specialization],MATCH(T_PROF[[#This Row],[npi_prof_class_Cd]],T_NPI_REF[Code],0))</f>
        <v>0</v>
      </c>
    </row>
    <row r="3995" spans="1:10" x14ac:dyDescent="0.35">
      <c r="A3995">
        <v>1</v>
      </c>
      <c r="B3995">
        <v>1457582124</v>
      </c>
      <c r="C3995" t="s">
        <v>351</v>
      </c>
      <c r="D3995">
        <v>2021</v>
      </c>
      <c r="E3995">
        <v>6</v>
      </c>
      <c r="F3995">
        <v>6</v>
      </c>
      <c r="G3995">
        <v>6</v>
      </c>
      <c r="I3995" s="15" t="str">
        <f>INDEX(T_NPI_REF[Classification],MATCH(T_PROF[[#This Row],[npi_prof_class_Cd]],T_NPI_REF[Code],0))</f>
        <v>Obstetrics &amp; Gynecology</v>
      </c>
      <c r="J3995" s="15">
        <f>INDEX(T_NPI_REF[Specialization],MATCH(T_PROF[[#This Row],[npi_prof_class_Cd]],T_NPI_REF[Code],0))</f>
        <v>0</v>
      </c>
    </row>
    <row r="3996" spans="1:10" x14ac:dyDescent="0.35">
      <c r="A3996">
        <v>1</v>
      </c>
      <c r="B3996">
        <v>1932605052</v>
      </c>
      <c r="C3996" t="s">
        <v>357</v>
      </c>
      <c r="D3996">
        <v>2018</v>
      </c>
      <c r="E3996">
        <v>2</v>
      </c>
      <c r="F3996">
        <v>2</v>
      </c>
      <c r="G3996">
        <v>2</v>
      </c>
      <c r="I3996" s="15" t="str">
        <f>INDEX(T_NPI_REF[Classification],MATCH(T_PROF[[#This Row],[npi_prof_class_Cd]],T_NPI_REF[Code],0))</f>
        <v>Advanced Practice Midwife</v>
      </c>
      <c r="J3996" s="15">
        <f>INDEX(T_NPI_REF[Specialization],MATCH(T_PROF[[#This Row],[npi_prof_class_Cd]],T_NPI_REF[Code],0))</f>
        <v>0</v>
      </c>
    </row>
    <row r="3997" spans="1:10" x14ac:dyDescent="0.35">
      <c r="A3997">
        <v>1</v>
      </c>
      <c r="B3997">
        <v>1942422902</v>
      </c>
      <c r="C3997" t="s">
        <v>351</v>
      </c>
      <c r="D3997">
        <v>2021</v>
      </c>
      <c r="E3997">
        <v>4</v>
      </c>
      <c r="F3997">
        <v>4</v>
      </c>
      <c r="G3997">
        <v>4</v>
      </c>
      <c r="I3997" s="15" t="str">
        <f>INDEX(T_NPI_REF[Classification],MATCH(T_PROF[[#This Row],[npi_prof_class_Cd]],T_NPI_REF[Code],0))</f>
        <v>Obstetrics &amp; Gynecology</v>
      </c>
      <c r="J3997" s="15">
        <f>INDEX(T_NPI_REF[Specialization],MATCH(T_PROF[[#This Row],[npi_prof_class_Cd]],T_NPI_REF[Code],0))</f>
        <v>0</v>
      </c>
    </row>
    <row r="3998" spans="1:10" x14ac:dyDescent="0.35">
      <c r="A3998">
        <v>0</v>
      </c>
      <c r="B3998">
        <v>1619070836</v>
      </c>
      <c r="C3998" t="s">
        <v>351</v>
      </c>
      <c r="D3998">
        <v>2018</v>
      </c>
      <c r="E3998">
        <v>1</v>
      </c>
      <c r="F3998">
        <v>1</v>
      </c>
      <c r="G3998">
        <v>1</v>
      </c>
      <c r="I3998" s="15" t="str">
        <f>INDEX(T_NPI_REF[Classification],MATCH(T_PROF[[#This Row],[npi_prof_class_Cd]],T_NPI_REF[Code],0))</f>
        <v>Obstetrics &amp; Gynecology</v>
      </c>
      <c r="J3998" s="15">
        <f>INDEX(T_NPI_REF[Specialization],MATCH(T_PROF[[#This Row],[npi_prof_class_Cd]],T_NPI_REF[Code],0))</f>
        <v>0</v>
      </c>
    </row>
    <row r="3999" spans="1:10" x14ac:dyDescent="0.35">
      <c r="A3999">
        <v>1</v>
      </c>
      <c r="B3999">
        <v>1033495130</v>
      </c>
      <c r="C3999" t="s">
        <v>351</v>
      </c>
      <c r="D3999">
        <v>2018</v>
      </c>
      <c r="E3999">
        <v>3</v>
      </c>
      <c r="F3999">
        <v>3</v>
      </c>
      <c r="G3999">
        <v>3</v>
      </c>
      <c r="I3999" s="15" t="str">
        <f>INDEX(T_NPI_REF[Classification],MATCH(T_PROF[[#This Row],[npi_prof_class_Cd]],T_NPI_REF[Code],0))</f>
        <v>Obstetrics &amp; Gynecology</v>
      </c>
      <c r="J3999" s="15">
        <f>INDEX(T_NPI_REF[Specialization],MATCH(T_PROF[[#This Row],[npi_prof_class_Cd]],T_NPI_REF[Code],0))</f>
        <v>0</v>
      </c>
    </row>
    <row r="4000" spans="1:10" x14ac:dyDescent="0.35">
      <c r="A4000">
        <v>1</v>
      </c>
      <c r="B4000">
        <v>1184634297</v>
      </c>
      <c r="C4000" t="s">
        <v>351</v>
      </c>
      <c r="D4000">
        <v>2019</v>
      </c>
      <c r="E4000">
        <v>30</v>
      </c>
      <c r="F4000">
        <v>30</v>
      </c>
      <c r="G4000">
        <v>30</v>
      </c>
      <c r="I4000" s="15" t="str">
        <f>INDEX(T_NPI_REF[Classification],MATCH(T_PROF[[#This Row],[npi_prof_class_Cd]],T_NPI_REF[Code],0))</f>
        <v>Obstetrics &amp; Gynecology</v>
      </c>
      <c r="J4000" s="15">
        <f>INDEX(T_NPI_REF[Specialization],MATCH(T_PROF[[#This Row],[npi_prof_class_Cd]],T_NPI_REF[Code],0))</f>
        <v>0</v>
      </c>
    </row>
    <row r="4001" spans="1:10" x14ac:dyDescent="0.35">
      <c r="A4001">
        <v>1</v>
      </c>
      <c r="B4001">
        <v>1932143153</v>
      </c>
      <c r="C4001" t="s">
        <v>367</v>
      </c>
      <c r="D4001">
        <v>2018</v>
      </c>
      <c r="E4001">
        <v>35</v>
      </c>
      <c r="F4001">
        <v>35</v>
      </c>
      <c r="G4001">
        <v>35</v>
      </c>
      <c r="I4001" s="15" t="str">
        <f>INDEX(T_NPI_REF[Classification],MATCH(T_PROF[[#This Row],[npi_prof_class_Cd]],T_NPI_REF[Code],0))</f>
        <v>Midwife</v>
      </c>
      <c r="J4001" s="15">
        <f>INDEX(T_NPI_REF[Specialization],MATCH(T_PROF[[#This Row],[npi_prof_class_Cd]],T_NPI_REF[Code],0))</f>
        <v>0</v>
      </c>
    </row>
    <row r="4002" spans="1:10" x14ac:dyDescent="0.35">
      <c r="A4002">
        <v>1</v>
      </c>
      <c r="B4002">
        <v>1902149412</v>
      </c>
      <c r="C4002" t="s">
        <v>351</v>
      </c>
      <c r="D4002">
        <v>2019</v>
      </c>
      <c r="E4002">
        <v>4</v>
      </c>
      <c r="F4002">
        <v>4</v>
      </c>
      <c r="G4002">
        <v>4</v>
      </c>
      <c r="I4002" s="15" t="str">
        <f>INDEX(T_NPI_REF[Classification],MATCH(T_PROF[[#This Row],[npi_prof_class_Cd]],T_NPI_REF[Code],0))</f>
        <v>Obstetrics &amp; Gynecology</v>
      </c>
      <c r="J4002" s="15">
        <f>INDEX(T_NPI_REF[Specialization],MATCH(T_PROF[[#This Row],[npi_prof_class_Cd]],T_NPI_REF[Code],0))</f>
        <v>0</v>
      </c>
    </row>
    <row r="4003" spans="1:10" x14ac:dyDescent="0.35">
      <c r="A4003">
        <v>0</v>
      </c>
      <c r="B4003">
        <v>1831241629</v>
      </c>
      <c r="C4003" t="s">
        <v>351</v>
      </c>
      <c r="D4003">
        <v>2021</v>
      </c>
      <c r="E4003">
        <v>2</v>
      </c>
      <c r="F4003">
        <v>2</v>
      </c>
      <c r="G4003">
        <v>2</v>
      </c>
      <c r="I4003" s="15" t="str">
        <f>INDEX(T_NPI_REF[Classification],MATCH(T_PROF[[#This Row],[npi_prof_class_Cd]],T_NPI_REF[Code],0))</f>
        <v>Obstetrics &amp; Gynecology</v>
      </c>
      <c r="J4003" s="15">
        <f>INDEX(T_NPI_REF[Specialization],MATCH(T_PROF[[#This Row],[npi_prof_class_Cd]],T_NPI_REF[Code],0))</f>
        <v>0</v>
      </c>
    </row>
    <row r="4004" spans="1:10" x14ac:dyDescent="0.35">
      <c r="A4004">
        <v>1</v>
      </c>
      <c r="B4004">
        <v>1093138851</v>
      </c>
      <c r="C4004" t="s">
        <v>362</v>
      </c>
      <c r="D4004">
        <v>2020</v>
      </c>
      <c r="E4004">
        <v>27</v>
      </c>
      <c r="F4004">
        <v>27</v>
      </c>
      <c r="G4004">
        <v>27</v>
      </c>
      <c r="I4004" s="15" t="str">
        <f>INDEX(T_NPI_REF[Classification],MATCH(T_PROF[[#This Row],[npi_prof_class_Cd]],T_NPI_REF[Code],0))</f>
        <v>General Practice</v>
      </c>
      <c r="J4004" s="15">
        <f>INDEX(T_NPI_REF[Specialization],MATCH(T_PROF[[#This Row],[npi_prof_class_Cd]],T_NPI_REF[Code],0))</f>
        <v>0</v>
      </c>
    </row>
    <row r="4005" spans="1:10" x14ac:dyDescent="0.35">
      <c r="A4005">
        <v>0</v>
      </c>
      <c r="B4005">
        <v>1265428882</v>
      </c>
      <c r="C4005" t="s">
        <v>351</v>
      </c>
      <c r="D4005">
        <v>2019</v>
      </c>
      <c r="E4005">
        <v>2</v>
      </c>
      <c r="F4005">
        <v>2</v>
      </c>
      <c r="G4005">
        <v>2</v>
      </c>
      <c r="I4005" s="15" t="str">
        <f>INDEX(T_NPI_REF[Classification],MATCH(T_PROF[[#This Row],[npi_prof_class_Cd]],T_NPI_REF[Code],0))</f>
        <v>Obstetrics &amp; Gynecology</v>
      </c>
      <c r="J4005" s="15">
        <f>INDEX(T_NPI_REF[Specialization],MATCH(T_PROF[[#This Row],[npi_prof_class_Cd]],T_NPI_REF[Code],0))</f>
        <v>0</v>
      </c>
    </row>
    <row r="4006" spans="1:10" x14ac:dyDescent="0.35">
      <c r="A4006">
        <v>1</v>
      </c>
      <c r="B4006">
        <v>1205903978</v>
      </c>
      <c r="C4006" t="s">
        <v>351</v>
      </c>
      <c r="D4006">
        <v>2021</v>
      </c>
      <c r="E4006">
        <v>4</v>
      </c>
      <c r="F4006">
        <v>4</v>
      </c>
      <c r="G4006">
        <v>3</v>
      </c>
      <c r="I4006" s="15" t="str">
        <f>INDEX(T_NPI_REF[Classification],MATCH(T_PROF[[#This Row],[npi_prof_class_Cd]],T_NPI_REF[Code],0))</f>
        <v>Obstetrics &amp; Gynecology</v>
      </c>
      <c r="J4006" s="15">
        <f>INDEX(T_NPI_REF[Specialization],MATCH(T_PROF[[#This Row],[npi_prof_class_Cd]],T_NPI_REF[Code],0))</f>
        <v>0</v>
      </c>
    </row>
    <row r="4007" spans="1:10" x14ac:dyDescent="0.35">
      <c r="A4007">
        <v>1</v>
      </c>
      <c r="B4007">
        <v>1104819952</v>
      </c>
      <c r="C4007" t="s">
        <v>351</v>
      </c>
      <c r="D4007">
        <v>2018</v>
      </c>
      <c r="E4007">
        <v>1</v>
      </c>
      <c r="F4007">
        <v>1</v>
      </c>
      <c r="G4007">
        <v>1</v>
      </c>
      <c r="I4007" s="15" t="str">
        <f>INDEX(T_NPI_REF[Classification],MATCH(T_PROF[[#This Row],[npi_prof_class_Cd]],T_NPI_REF[Code],0))</f>
        <v>Obstetrics &amp; Gynecology</v>
      </c>
      <c r="J4007" s="15">
        <f>INDEX(T_NPI_REF[Specialization],MATCH(T_PROF[[#This Row],[npi_prof_class_Cd]],T_NPI_REF[Code],0))</f>
        <v>0</v>
      </c>
    </row>
    <row r="4008" spans="1:10" x14ac:dyDescent="0.35">
      <c r="A4008">
        <v>1</v>
      </c>
      <c r="B4008">
        <v>1861593501</v>
      </c>
      <c r="C4008" t="s">
        <v>367</v>
      </c>
      <c r="D4008">
        <v>2019</v>
      </c>
      <c r="E4008">
        <v>1</v>
      </c>
      <c r="F4008">
        <v>1</v>
      </c>
      <c r="G4008">
        <v>1</v>
      </c>
      <c r="I4008" s="15" t="str">
        <f>INDEX(T_NPI_REF[Classification],MATCH(T_PROF[[#This Row],[npi_prof_class_Cd]],T_NPI_REF[Code],0))</f>
        <v>Midwife</v>
      </c>
      <c r="J4008" s="15">
        <f>INDEX(T_NPI_REF[Specialization],MATCH(T_PROF[[#This Row],[npi_prof_class_Cd]],T_NPI_REF[Code],0))</f>
        <v>0</v>
      </c>
    </row>
    <row r="4009" spans="1:10" x14ac:dyDescent="0.35">
      <c r="A4009">
        <v>1</v>
      </c>
      <c r="B4009">
        <v>1922048370</v>
      </c>
      <c r="C4009" t="s">
        <v>366</v>
      </c>
      <c r="D4009">
        <v>2020</v>
      </c>
      <c r="E4009">
        <v>106</v>
      </c>
      <c r="F4009">
        <v>106</v>
      </c>
      <c r="G4009">
        <v>106</v>
      </c>
      <c r="I4009" s="15" t="str">
        <f>INDEX(T_NPI_REF[Classification],MATCH(T_PROF[[#This Row],[npi_prof_class_Cd]],T_NPI_REF[Code],0))</f>
        <v>Internal Medicine</v>
      </c>
      <c r="J4009" s="15">
        <f>INDEX(T_NPI_REF[Specialization],MATCH(T_PROF[[#This Row],[npi_prof_class_Cd]],T_NPI_REF[Code],0))</f>
        <v>0</v>
      </c>
    </row>
    <row r="4010" spans="1:10" x14ac:dyDescent="0.35">
      <c r="A4010">
        <v>0</v>
      </c>
      <c r="B4010">
        <v>1265664213</v>
      </c>
      <c r="C4010" t="s">
        <v>357</v>
      </c>
      <c r="D4010">
        <v>2019</v>
      </c>
      <c r="E4010">
        <v>4</v>
      </c>
      <c r="F4010">
        <v>4</v>
      </c>
      <c r="G4010">
        <v>4</v>
      </c>
      <c r="I4010" s="15" t="str">
        <f>INDEX(T_NPI_REF[Classification],MATCH(T_PROF[[#This Row],[npi_prof_class_Cd]],T_NPI_REF[Code],0))</f>
        <v>Advanced Practice Midwife</v>
      </c>
      <c r="J4010" s="15">
        <f>INDEX(T_NPI_REF[Specialization],MATCH(T_PROF[[#This Row],[npi_prof_class_Cd]],T_NPI_REF[Code],0))</f>
        <v>0</v>
      </c>
    </row>
    <row r="4011" spans="1:10" x14ac:dyDescent="0.35">
      <c r="A4011">
        <v>0</v>
      </c>
      <c r="B4011">
        <v>1679685515</v>
      </c>
      <c r="C4011" t="s">
        <v>354</v>
      </c>
      <c r="D4011">
        <v>2020</v>
      </c>
      <c r="E4011">
        <v>1</v>
      </c>
      <c r="F4011">
        <v>1</v>
      </c>
      <c r="G4011">
        <v>1</v>
      </c>
      <c r="I4011" s="15" t="str">
        <f>INDEX(T_NPI_REF[Classification],MATCH(T_PROF[[#This Row],[npi_prof_class_Cd]],T_NPI_REF[Code],0))</f>
        <v>Obstetrics &amp; Gynecology</v>
      </c>
      <c r="J4011" s="15" t="str">
        <f>INDEX(T_NPI_REF[Specialization],MATCH(T_PROF[[#This Row],[npi_prof_class_Cd]],T_NPI_REF[Code],0))</f>
        <v>Obstetrics</v>
      </c>
    </row>
    <row r="4012" spans="1:10" x14ac:dyDescent="0.35">
      <c r="A4012">
        <v>0</v>
      </c>
      <c r="B4012">
        <v>1740203116</v>
      </c>
      <c r="C4012" t="s">
        <v>351</v>
      </c>
      <c r="D4012">
        <v>2019</v>
      </c>
      <c r="E4012">
        <v>1</v>
      </c>
      <c r="F4012">
        <v>1</v>
      </c>
      <c r="G4012">
        <v>1</v>
      </c>
      <c r="I4012" s="15" t="str">
        <f>INDEX(T_NPI_REF[Classification],MATCH(T_PROF[[#This Row],[npi_prof_class_Cd]],T_NPI_REF[Code],0))</f>
        <v>Obstetrics &amp; Gynecology</v>
      </c>
      <c r="J4012" s="15">
        <f>INDEX(T_NPI_REF[Specialization],MATCH(T_PROF[[#This Row],[npi_prof_class_Cd]],T_NPI_REF[Code],0))</f>
        <v>0</v>
      </c>
    </row>
    <row r="4013" spans="1:10" x14ac:dyDescent="0.35">
      <c r="A4013">
        <v>0</v>
      </c>
      <c r="B4013">
        <v>1891803094</v>
      </c>
      <c r="C4013" t="s">
        <v>351</v>
      </c>
      <c r="D4013">
        <v>2019</v>
      </c>
      <c r="E4013">
        <v>1</v>
      </c>
      <c r="F4013">
        <v>1</v>
      </c>
      <c r="G4013">
        <v>1</v>
      </c>
      <c r="I4013" s="15" t="str">
        <f>INDEX(T_NPI_REF[Classification],MATCH(T_PROF[[#This Row],[npi_prof_class_Cd]],T_NPI_REF[Code],0))</f>
        <v>Obstetrics &amp; Gynecology</v>
      </c>
      <c r="J4013" s="15">
        <f>INDEX(T_NPI_REF[Specialization],MATCH(T_PROF[[#This Row],[npi_prof_class_Cd]],T_NPI_REF[Code],0))</f>
        <v>0</v>
      </c>
    </row>
    <row r="4014" spans="1:10" x14ac:dyDescent="0.35">
      <c r="A4014">
        <v>0</v>
      </c>
      <c r="B4014">
        <v>1952501496</v>
      </c>
      <c r="C4014" t="s">
        <v>351</v>
      </c>
      <c r="D4014">
        <v>2018</v>
      </c>
      <c r="E4014">
        <v>2</v>
      </c>
      <c r="F4014">
        <v>2</v>
      </c>
      <c r="G4014">
        <v>2</v>
      </c>
      <c r="I4014" s="15" t="str">
        <f>INDEX(T_NPI_REF[Classification],MATCH(T_PROF[[#This Row],[npi_prof_class_Cd]],T_NPI_REF[Code],0))</f>
        <v>Obstetrics &amp; Gynecology</v>
      </c>
      <c r="J4014" s="15">
        <f>INDEX(T_NPI_REF[Specialization],MATCH(T_PROF[[#This Row],[npi_prof_class_Cd]],T_NPI_REF[Code],0))</f>
        <v>0</v>
      </c>
    </row>
    <row r="4015" spans="1:10" x14ac:dyDescent="0.35">
      <c r="A4015">
        <v>1</v>
      </c>
      <c r="B4015">
        <v>1467586792</v>
      </c>
      <c r="C4015" t="s">
        <v>351</v>
      </c>
      <c r="D4015">
        <v>2021</v>
      </c>
      <c r="E4015">
        <v>1206</v>
      </c>
      <c r="F4015">
        <v>1206</v>
      </c>
      <c r="G4015">
        <v>1205</v>
      </c>
      <c r="I4015" s="15" t="str">
        <f>INDEX(T_NPI_REF[Classification],MATCH(T_PROF[[#This Row],[npi_prof_class_Cd]],T_NPI_REF[Code],0))</f>
        <v>Obstetrics &amp; Gynecology</v>
      </c>
      <c r="J4015" s="15">
        <f>INDEX(T_NPI_REF[Specialization],MATCH(T_PROF[[#This Row],[npi_prof_class_Cd]],T_NPI_REF[Code],0))</f>
        <v>0</v>
      </c>
    </row>
    <row r="4016" spans="1:10" x14ac:dyDescent="0.35">
      <c r="A4016">
        <v>0</v>
      </c>
      <c r="B4016">
        <v>1265664213</v>
      </c>
      <c r="C4016" t="s">
        <v>357</v>
      </c>
      <c r="D4016">
        <v>2018</v>
      </c>
      <c r="E4016">
        <v>7</v>
      </c>
      <c r="F4016">
        <v>7</v>
      </c>
      <c r="G4016">
        <v>7</v>
      </c>
      <c r="I4016" s="15" t="str">
        <f>INDEX(T_NPI_REF[Classification],MATCH(T_PROF[[#This Row],[npi_prof_class_Cd]],T_NPI_REF[Code],0))</f>
        <v>Advanced Practice Midwife</v>
      </c>
      <c r="J4016" s="15">
        <f>INDEX(T_NPI_REF[Specialization],MATCH(T_PROF[[#This Row],[npi_prof_class_Cd]],T_NPI_REF[Code],0))</f>
        <v>0</v>
      </c>
    </row>
    <row r="4017" spans="1:10" x14ac:dyDescent="0.35">
      <c r="A4017">
        <v>0</v>
      </c>
      <c r="B4017">
        <v>1922256163</v>
      </c>
      <c r="C4017" t="s">
        <v>351</v>
      </c>
      <c r="D4017">
        <v>2020</v>
      </c>
      <c r="E4017">
        <v>4</v>
      </c>
      <c r="F4017">
        <v>4</v>
      </c>
      <c r="G4017">
        <v>4</v>
      </c>
      <c r="I4017" s="15" t="str">
        <f>INDEX(T_NPI_REF[Classification],MATCH(T_PROF[[#This Row],[npi_prof_class_Cd]],T_NPI_REF[Code],0))</f>
        <v>Obstetrics &amp; Gynecology</v>
      </c>
      <c r="J4017" s="15">
        <f>INDEX(T_NPI_REF[Specialization],MATCH(T_PROF[[#This Row],[npi_prof_class_Cd]],T_NPI_REF[Code],0))</f>
        <v>0</v>
      </c>
    </row>
    <row r="4018" spans="1:10" x14ac:dyDescent="0.35">
      <c r="A4018">
        <v>0</v>
      </c>
      <c r="B4018">
        <v>1215268685</v>
      </c>
      <c r="C4018" t="s">
        <v>351</v>
      </c>
      <c r="D4018">
        <v>2019</v>
      </c>
      <c r="E4018">
        <v>1</v>
      </c>
      <c r="F4018">
        <v>1</v>
      </c>
      <c r="G4018">
        <v>1</v>
      </c>
      <c r="I4018" s="15" t="str">
        <f>INDEX(T_NPI_REF[Classification],MATCH(T_PROF[[#This Row],[npi_prof_class_Cd]],T_NPI_REF[Code],0))</f>
        <v>Obstetrics &amp; Gynecology</v>
      </c>
      <c r="J4018" s="15">
        <f>INDEX(T_NPI_REF[Specialization],MATCH(T_PROF[[#This Row],[npi_prof_class_Cd]],T_NPI_REF[Code],0))</f>
        <v>0</v>
      </c>
    </row>
    <row r="4019" spans="1:10" x14ac:dyDescent="0.35">
      <c r="A4019">
        <v>0</v>
      </c>
      <c r="B4019">
        <v>1215268685</v>
      </c>
      <c r="C4019" t="s">
        <v>351</v>
      </c>
      <c r="D4019">
        <v>2018</v>
      </c>
      <c r="E4019">
        <v>1</v>
      </c>
      <c r="F4019">
        <v>1</v>
      </c>
      <c r="G4019">
        <v>1</v>
      </c>
      <c r="I4019" s="15" t="str">
        <f>INDEX(T_NPI_REF[Classification],MATCH(T_PROF[[#This Row],[npi_prof_class_Cd]],T_NPI_REF[Code],0))</f>
        <v>Obstetrics &amp; Gynecology</v>
      </c>
      <c r="J4019" s="15">
        <f>INDEX(T_NPI_REF[Specialization],MATCH(T_PROF[[#This Row],[npi_prof_class_Cd]],T_NPI_REF[Code],0))</f>
        <v>0</v>
      </c>
    </row>
    <row r="4020" spans="1:10" x14ac:dyDescent="0.35">
      <c r="A4020">
        <v>1</v>
      </c>
      <c r="B4020">
        <v>1023217148</v>
      </c>
      <c r="C4020" t="s">
        <v>351</v>
      </c>
      <c r="D4020">
        <v>2019</v>
      </c>
      <c r="E4020">
        <v>1</v>
      </c>
      <c r="F4020">
        <v>1</v>
      </c>
      <c r="G4020">
        <v>1</v>
      </c>
      <c r="I4020" s="15" t="str">
        <f>INDEX(T_NPI_REF[Classification],MATCH(T_PROF[[#This Row],[npi_prof_class_Cd]],T_NPI_REF[Code],0))</f>
        <v>Obstetrics &amp; Gynecology</v>
      </c>
      <c r="J4020" s="15">
        <f>INDEX(T_NPI_REF[Specialization],MATCH(T_PROF[[#This Row],[npi_prof_class_Cd]],T_NPI_REF[Code],0))</f>
        <v>0</v>
      </c>
    </row>
    <row r="4021" spans="1:10" x14ac:dyDescent="0.35">
      <c r="A4021">
        <v>0</v>
      </c>
      <c r="B4021">
        <v>1861407355</v>
      </c>
      <c r="C4021" t="s">
        <v>352</v>
      </c>
      <c r="D4021">
        <v>2018</v>
      </c>
      <c r="E4021">
        <v>1</v>
      </c>
      <c r="F4021">
        <v>1</v>
      </c>
      <c r="G4021">
        <v>1</v>
      </c>
      <c r="I4021" s="15" t="str">
        <f>INDEX(T_NPI_REF[Classification],MATCH(T_PROF[[#This Row],[npi_prof_class_Cd]],T_NPI_REF[Code],0))</f>
        <v>Specialist</v>
      </c>
      <c r="J4021" s="15">
        <f>INDEX(T_NPI_REF[Specialization],MATCH(T_PROF[[#This Row],[npi_prof_class_Cd]],T_NPI_REF[Code],0))</f>
        <v>0</v>
      </c>
    </row>
    <row r="4022" spans="1:10" x14ac:dyDescent="0.35">
      <c r="A4022">
        <v>0</v>
      </c>
      <c r="B4022">
        <v>1740600212</v>
      </c>
      <c r="C4022" t="s">
        <v>361</v>
      </c>
      <c r="D4022">
        <v>2018</v>
      </c>
      <c r="E4022">
        <v>1</v>
      </c>
      <c r="F4022">
        <v>1</v>
      </c>
      <c r="G4022">
        <v>1</v>
      </c>
      <c r="I4022" s="15" t="str">
        <f>INDEX(T_NPI_REF[Classification],MATCH(T_PROF[[#This Row],[npi_prof_class_Cd]],T_NPI_REF[Code],0))</f>
        <v>Family Medicine</v>
      </c>
      <c r="J4022" s="15">
        <f>INDEX(T_NPI_REF[Specialization],MATCH(T_PROF[[#This Row],[npi_prof_class_Cd]],T_NPI_REF[Code],0))</f>
        <v>0</v>
      </c>
    </row>
    <row r="4023" spans="1:10" x14ac:dyDescent="0.35">
      <c r="A4023">
        <v>1</v>
      </c>
      <c r="B4023">
        <v>1134497365</v>
      </c>
      <c r="C4023" t="s">
        <v>367</v>
      </c>
      <c r="D4023">
        <v>2021</v>
      </c>
      <c r="E4023">
        <v>1</v>
      </c>
      <c r="F4023">
        <v>1</v>
      </c>
      <c r="G4023">
        <v>1</v>
      </c>
      <c r="I4023" s="15" t="str">
        <f>INDEX(T_NPI_REF[Classification],MATCH(T_PROF[[#This Row],[npi_prof_class_Cd]],T_NPI_REF[Code],0))</f>
        <v>Midwife</v>
      </c>
      <c r="J4023" s="15">
        <f>INDEX(T_NPI_REF[Specialization],MATCH(T_PROF[[#This Row],[npi_prof_class_Cd]],T_NPI_REF[Code],0))</f>
        <v>0</v>
      </c>
    </row>
    <row r="4024" spans="1:10" x14ac:dyDescent="0.35">
      <c r="A4024">
        <v>1</v>
      </c>
      <c r="B4024">
        <v>1104884808</v>
      </c>
      <c r="C4024" t="s">
        <v>351</v>
      </c>
      <c r="D4024">
        <v>2020</v>
      </c>
      <c r="E4024">
        <v>10</v>
      </c>
      <c r="F4024">
        <v>10</v>
      </c>
      <c r="G4024">
        <v>10</v>
      </c>
      <c r="I4024" s="15" t="str">
        <f>INDEX(T_NPI_REF[Classification],MATCH(T_PROF[[#This Row],[npi_prof_class_Cd]],T_NPI_REF[Code],0))</f>
        <v>Obstetrics &amp; Gynecology</v>
      </c>
      <c r="J4024" s="15">
        <f>INDEX(T_NPI_REF[Specialization],MATCH(T_PROF[[#This Row],[npi_prof_class_Cd]],T_NPI_REF[Code],0))</f>
        <v>0</v>
      </c>
    </row>
    <row r="4025" spans="1:10" x14ac:dyDescent="0.35">
      <c r="A4025">
        <v>1</v>
      </c>
      <c r="B4025">
        <v>1437229945</v>
      </c>
      <c r="C4025" t="s">
        <v>351</v>
      </c>
      <c r="D4025">
        <v>2020</v>
      </c>
      <c r="E4025">
        <v>135</v>
      </c>
      <c r="F4025">
        <v>135</v>
      </c>
      <c r="G4025">
        <v>132</v>
      </c>
      <c r="I4025" s="15" t="str">
        <f>INDEX(T_NPI_REF[Classification],MATCH(T_PROF[[#This Row],[npi_prof_class_Cd]],T_NPI_REF[Code],0))</f>
        <v>Obstetrics &amp; Gynecology</v>
      </c>
      <c r="J4025" s="15">
        <f>INDEX(T_NPI_REF[Specialization],MATCH(T_PROF[[#This Row],[npi_prof_class_Cd]],T_NPI_REF[Code],0))</f>
        <v>0</v>
      </c>
    </row>
    <row r="4026" spans="1:10" x14ac:dyDescent="0.35">
      <c r="A4026">
        <v>0</v>
      </c>
      <c r="B4026">
        <v>1255746368</v>
      </c>
      <c r="C4026" t="s">
        <v>351</v>
      </c>
      <c r="D4026">
        <v>2020</v>
      </c>
      <c r="E4026">
        <v>1</v>
      </c>
      <c r="F4026">
        <v>1</v>
      </c>
      <c r="G4026">
        <v>1</v>
      </c>
      <c r="I4026" s="15" t="str">
        <f>INDEX(T_NPI_REF[Classification],MATCH(T_PROF[[#This Row],[npi_prof_class_Cd]],T_NPI_REF[Code],0))</f>
        <v>Obstetrics &amp; Gynecology</v>
      </c>
      <c r="J4026" s="15">
        <f>INDEX(T_NPI_REF[Specialization],MATCH(T_PROF[[#This Row],[npi_prof_class_Cd]],T_NPI_REF[Code],0))</f>
        <v>0</v>
      </c>
    </row>
    <row r="4027" spans="1:10" x14ac:dyDescent="0.35">
      <c r="A4027">
        <v>1</v>
      </c>
      <c r="B4027">
        <v>1063677656</v>
      </c>
      <c r="C4027" t="s">
        <v>351</v>
      </c>
      <c r="D4027">
        <v>2020</v>
      </c>
      <c r="E4027">
        <v>1</v>
      </c>
      <c r="F4027">
        <v>1</v>
      </c>
      <c r="G4027">
        <v>1</v>
      </c>
      <c r="I4027" s="15" t="str">
        <f>INDEX(T_NPI_REF[Classification],MATCH(T_PROF[[#This Row],[npi_prof_class_Cd]],T_NPI_REF[Code],0))</f>
        <v>Obstetrics &amp; Gynecology</v>
      </c>
      <c r="J4027" s="15">
        <f>INDEX(T_NPI_REF[Specialization],MATCH(T_PROF[[#This Row],[npi_prof_class_Cd]],T_NPI_REF[Code],0))</f>
        <v>0</v>
      </c>
    </row>
    <row r="4028" spans="1:10" x14ac:dyDescent="0.35">
      <c r="A4028">
        <v>1</v>
      </c>
      <c r="B4028">
        <v>1124149018</v>
      </c>
      <c r="C4028" t="s">
        <v>352</v>
      </c>
      <c r="D4028">
        <v>2020</v>
      </c>
      <c r="E4028">
        <v>18</v>
      </c>
      <c r="F4028">
        <v>18</v>
      </c>
      <c r="G4028">
        <v>18</v>
      </c>
      <c r="I4028" s="15" t="str">
        <f>INDEX(T_NPI_REF[Classification],MATCH(T_PROF[[#This Row],[npi_prof_class_Cd]],T_NPI_REF[Code],0))</f>
        <v>Specialist</v>
      </c>
      <c r="J4028" s="15">
        <f>INDEX(T_NPI_REF[Specialization],MATCH(T_PROF[[#This Row],[npi_prof_class_Cd]],T_NPI_REF[Code],0))</f>
        <v>0</v>
      </c>
    </row>
    <row r="4029" spans="1:10" x14ac:dyDescent="0.35">
      <c r="A4029">
        <v>0</v>
      </c>
      <c r="B4029">
        <v>1225130511</v>
      </c>
      <c r="C4029" t="s">
        <v>351</v>
      </c>
      <c r="D4029">
        <v>2019</v>
      </c>
      <c r="E4029">
        <v>2</v>
      </c>
      <c r="F4029">
        <v>2</v>
      </c>
      <c r="G4029">
        <v>2</v>
      </c>
      <c r="I4029" s="15" t="str">
        <f>INDEX(T_NPI_REF[Classification],MATCH(T_PROF[[#This Row],[npi_prof_class_Cd]],T_NPI_REF[Code],0))</f>
        <v>Obstetrics &amp; Gynecology</v>
      </c>
      <c r="J4029" s="15">
        <f>INDEX(T_NPI_REF[Specialization],MATCH(T_PROF[[#This Row],[npi_prof_class_Cd]],T_NPI_REF[Code],0))</f>
        <v>0</v>
      </c>
    </row>
    <row r="4030" spans="1:10" x14ac:dyDescent="0.35">
      <c r="A4030">
        <v>0</v>
      </c>
      <c r="B4030">
        <v>1417018623</v>
      </c>
      <c r="C4030" t="s">
        <v>351</v>
      </c>
      <c r="D4030">
        <v>2021</v>
      </c>
      <c r="E4030">
        <v>4</v>
      </c>
      <c r="F4030">
        <v>4</v>
      </c>
      <c r="G4030">
        <v>4</v>
      </c>
      <c r="I4030" s="15" t="str">
        <f>INDEX(T_NPI_REF[Classification],MATCH(T_PROF[[#This Row],[npi_prof_class_Cd]],T_NPI_REF[Code],0))</f>
        <v>Obstetrics &amp; Gynecology</v>
      </c>
      <c r="J4030" s="15">
        <f>INDEX(T_NPI_REF[Specialization],MATCH(T_PROF[[#This Row],[npi_prof_class_Cd]],T_NPI_REF[Code],0))</f>
        <v>0</v>
      </c>
    </row>
    <row r="4031" spans="1:10" x14ac:dyDescent="0.35">
      <c r="A4031">
        <v>0</v>
      </c>
      <c r="B4031">
        <v>1134482243</v>
      </c>
      <c r="C4031" t="s">
        <v>351</v>
      </c>
      <c r="D4031">
        <v>2020</v>
      </c>
      <c r="E4031">
        <v>1</v>
      </c>
      <c r="F4031">
        <v>1</v>
      </c>
      <c r="G4031">
        <v>1</v>
      </c>
      <c r="I4031" s="15" t="str">
        <f>INDEX(T_NPI_REF[Classification],MATCH(T_PROF[[#This Row],[npi_prof_class_Cd]],T_NPI_REF[Code],0))</f>
        <v>Obstetrics &amp; Gynecology</v>
      </c>
      <c r="J4031" s="15">
        <f>INDEX(T_NPI_REF[Specialization],MATCH(T_PROF[[#This Row],[npi_prof_class_Cd]],T_NPI_REF[Code],0))</f>
        <v>0</v>
      </c>
    </row>
    <row r="4032" spans="1:10" x14ac:dyDescent="0.35">
      <c r="A4032">
        <v>1</v>
      </c>
      <c r="B4032">
        <v>1518926401</v>
      </c>
      <c r="C4032" t="s">
        <v>353</v>
      </c>
      <c r="D4032">
        <v>2019</v>
      </c>
      <c r="E4032">
        <v>48</v>
      </c>
      <c r="F4032">
        <v>48</v>
      </c>
      <c r="G4032">
        <v>48</v>
      </c>
      <c r="I4032" s="15" t="str">
        <f>INDEX(T_NPI_REF[Classification],MATCH(T_PROF[[#This Row],[npi_prof_class_Cd]],T_NPI_REF[Code],0))</f>
        <v>General Acute Care Hospital</v>
      </c>
      <c r="J4032" s="15">
        <f>INDEX(T_NPI_REF[Specialization],MATCH(T_PROF[[#This Row],[npi_prof_class_Cd]],T_NPI_REF[Code],0))</f>
        <v>0</v>
      </c>
    </row>
    <row r="4033" spans="1:10" x14ac:dyDescent="0.35">
      <c r="A4033">
        <v>0</v>
      </c>
      <c r="B4033">
        <v>1659643278</v>
      </c>
      <c r="C4033" t="s">
        <v>356</v>
      </c>
      <c r="D4033">
        <v>2019</v>
      </c>
      <c r="E4033">
        <v>1</v>
      </c>
      <c r="F4033">
        <v>1</v>
      </c>
      <c r="G4033">
        <v>1</v>
      </c>
      <c r="I4033" s="15" t="str">
        <f>INDEX(T_NPI_REF[Classification],MATCH(T_PROF[[#This Row],[npi_prof_class_Cd]],T_NPI_REF[Code],0))</f>
        <v>Obstetrics &amp; Gynecology</v>
      </c>
      <c r="J4033" s="15" t="str">
        <f>INDEX(T_NPI_REF[Specialization],MATCH(T_PROF[[#This Row],[npi_prof_class_Cd]],T_NPI_REF[Code],0))</f>
        <v>Maternal &amp; Fetal Medicine</v>
      </c>
    </row>
    <row r="4034" spans="1:10" x14ac:dyDescent="0.35">
      <c r="A4034">
        <v>1</v>
      </c>
      <c r="B4034">
        <v>1265725709</v>
      </c>
      <c r="C4034" t="s">
        <v>351</v>
      </c>
      <c r="D4034">
        <v>2021</v>
      </c>
      <c r="E4034">
        <v>1</v>
      </c>
      <c r="F4034">
        <v>1</v>
      </c>
      <c r="G4034">
        <v>1</v>
      </c>
      <c r="I4034" s="15" t="str">
        <f>INDEX(T_NPI_REF[Classification],MATCH(T_PROF[[#This Row],[npi_prof_class_Cd]],T_NPI_REF[Code],0))</f>
        <v>Obstetrics &amp; Gynecology</v>
      </c>
      <c r="J4034" s="15">
        <f>INDEX(T_NPI_REF[Specialization],MATCH(T_PROF[[#This Row],[npi_prof_class_Cd]],T_NPI_REF[Code],0))</f>
        <v>0</v>
      </c>
    </row>
    <row r="4035" spans="1:10" x14ac:dyDescent="0.35">
      <c r="A4035">
        <v>1</v>
      </c>
      <c r="B4035">
        <v>1033252812</v>
      </c>
      <c r="C4035" t="s">
        <v>351</v>
      </c>
      <c r="D4035">
        <v>2018</v>
      </c>
      <c r="E4035">
        <v>4</v>
      </c>
      <c r="F4035">
        <v>4</v>
      </c>
      <c r="G4035">
        <v>4</v>
      </c>
      <c r="I4035" s="15" t="str">
        <f>INDEX(T_NPI_REF[Classification],MATCH(T_PROF[[#This Row],[npi_prof_class_Cd]],T_NPI_REF[Code],0))</f>
        <v>Obstetrics &amp; Gynecology</v>
      </c>
      <c r="J4035" s="15">
        <f>INDEX(T_NPI_REF[Specialization],MATCH(T_PROF[[#This Row],[npi_prof_class_Cd]],T_NPI_REF[Code],0))</f>
        <v>0</v>
      </c>
    </row>
    <row r="4036" spans="1:10" x14ac:dyDescent="0.35">
      <c r="A4036">
        <v>0</v>
      </c>
      <c r="B4036">
        <v>1730101239</v>
      </c>
      <c r="C4036" t="s">
        <v>356</v>
      </c>
      <c r="D4036">
        <v>2018</v>
      </c>
      <c r="E4036">
        <v>1</v>
      </c>
      <c r="F4036">
        <v>1</v>
      </c>
      <c r="G4036">
        <v>1</v>
      </c>
      <c r="I4036" s="15" t="str">
        <f>INDEX(T_NPI_REF[Classification],MATCH(T_PROF[[#This Row],[npi_prof_class_Cd]],T_NPI_REF[Code],0))</f>
        <v>Obstetrics &amp; Gynecology</v>
      </c>
      <c r="J4036" s="15" t="str">
        <f>INDEX(T_NPI_REF[Specialization],MATCH(T_PROF[[#This Row],[npi_prof_class_Cd]],T_NPI_REF[Code],0))</f>
        <v>Maternal &amp; Fetal Medicine</v>
      </c>
    </row>
    <row r="4037" spans="1:10" x14ac:dyDescent="0.35">
      <c r="A4037">
        <v>0</v>
      </c>
      <c r="B4037">
        <v>1386614436</v>
      </c>
      <c r="C4037" t="s">
        <v>351</v>
      </c>
      <c r="D4037">
        <v>2019</v>
      </c>
      <c r="E4037">
        <v>1</v>
      </c>
      <c r="F4037">
        <v>1</v>
      </c>
      <c r="G4037">
        <v>1</v>
      </c>
      <c r="I4037" s="15" t="str">
        <f>INDEX(T_NPI_REF[Classification],MATCH(T_PROF[[#This Row],[npi_prof_class_Cd]],T_NPI_REF[Code],0))</f>
        <v>Obstetrics &amp; Gynecology</v>
      </c>
      <c r="J4037" s="15">
        <f>INDEX(T_NPI_REF[Specialization],MATCH(T_PROF[[#This Row],[npi_prof_class_Cd]],T_NPI_REF[Code],0))</f>
        <v>0</v>
      </c>
    </row>
    <row r="4038" spans="1:10" x14ac:dyDescent="0.35">
      <c r="A4038">
        <v>0</v>
      </c>
      <c r="B4038">
        <v>1528051596</v>
      </c>
      <c r="C4038" t="s">
        <v>351</v>
      </c>
      <c r="D4038">
        <v>2018</v>
      </c>
      <c r="E4038">
        <v>6</v>
      </c>
      <c r="F4038">
        <v>6</v>
      </c>
      <c r="G4038">
        <v>6</v>
      </c>
      <c r="I4038" s="15" t="str">
        <f>INDEX(T_NPI_REF[Classification],MATCH(T_PROF[[#This Row],[npi_prof_class_Cd]],T_NPI_REF[Code],0))</f>
        <v>Obstetrics &amp; Gynecology</v>
      </c>
      <c r="J4038" s="15">
        <f>INDEX(T_NPI_REF[Specialization],MATCH(T_PROF[[#This Row],[npi_prof_class_Cd]],T_NPI_REF[Code],0))</f>
        <v>0</v>
      </c>
    </row>
    <row r="4039" spans="1:10" x14ac:dyDescent="0.35">
      <c r="A4039">
        <v>0</v>
      </c>
      <c r="B4039">
        <v>1447327556</v>
      </c>
      <c r="C4039" t="s">
        <v>351</v>
      </c>
      <c r="D4039">
        <v>2020</v>
      </c>
      <c r="E4039">
        <v>2</v>
      </c>
      <c r="F4039">
        <v>2</v>
      </c>
      <c r="G4039">
        <v>2</v>
      </c>
      <c r="I4039" s="15" t="str">
        <f>INDEX(T_NPI_REF[Classification],MATCH(T_PROF[[#This Row],[npi_prof_class_Cd]],T_NPI_REF[Code],0))</f>
        <v>Obstetrics &amp; Gynecology</v>
      </c>
      <c r="J4039" s="15">
        <f>INDEX(T_NPI_REF[Specialization],MATCH(T_PROF[[#This Row],[npi_prof_class_Cd]],T_NPI_REF[Code],0))</f>
        <v>0</v>
      </c>
    </row>
    <row r="4040" spans="1:10" x14ac:dyDescent="0.35">
      <c r="A4040">
        <v>1</v>
      </c>
      <c r="B4040">
        <v>1154633980</v>
      </c>
      <c r="C4040" t="s">
        <v>362</v>
      </c>
      <c r="D4040">
        <v>2021</v>
      </c>
      <c r="E4040">
        <v>1</v>
      </c>
      <c r="F4040">
        <v>1</v>
      </c>
      <c r="G4040">
        <v>1</v>
      </c>
      <c r="I4040" s="15" t="str">
        <f>INDEX(T_NPI_REF[Classification],MATCH(T_PROF[[#This Row],[npi_prof_class_Cd]],T_NPI_REF[Code],0))</f>
        <v>General Practice</v>
      </c>
      <c r="J4040" s="15">
        <f>INDEX(T_NPI_REF[Specialization],MATCH(T_PROF[[#This Row],[npi_prof_class_Cd]],T_NPI_REF[Code],0))</f>
        <v>0</v>
      </c>
    </row>
    <row r="4041" spans="1:10" x14ac:dyDescent="0.35">
      <c r="A4041">
        <v>1</v>
      </c>
      <c r="B4041">
        <v>1326013699</v>
      </c>
      <c r="C4041" t="s">
        <v>351</v>
      </c>
      <c r="D4041">
        <v>2019</v>
      </c>
      <c r="E4041">
        <v>4</v>
      </c>
      <c r="F4041">
        <v>4</v>
      </c>
      <c r="G4041">
        <v>4</v>
      </c>
      <c r="I4041" s="15" t="str">
        <f>INDEX(T_NPI_REF[Classification],MATCH(T_PROF[[#This Row],[npi_prof_class_Cd]],T_NPI_REF[Code],0))</f>
        <v>Obstetrics &amp; Gynecology</v>
      </c>
      <c r="J4041" s="15">
        <f>INDEX(T_NPI_REF[Specialization],MATCH(T_PROF[[#This Row],[npi_prof_class_Cd]],T_NPI_REF[Code],0))</f>
        <v>0</v>
      </c>
    </row>
    <row r="4042" spans="1:10" x14ac:dyDescent="0.35">
      <c r="A4042">
        <v>1</v>
      </c>
      <c r="B4042">
        <v>1821293309</v>
      </c>
      <c r="C4042" t="s">
        <v>361</v>
      </c>
      <c r="D4042">
        <v>2021</v>
      </c>
      <c r="E4042">
        <v>5</v>
      </c>
      <c r="F4042">
        <v>5</v>
      </c>
      <c r="G4042">
        <v>5</v>
      </c>
      <c r="I4042" s="15" t="str">
        <f>INDEX(T_NPI_REF[Classification],MATCH(T_PROF[[#This Row],[npi_prof_class_Cd]],T_NPI_REF[Code],0))</f>
        <v>Family Medicine</v>
      </c>
      <c r="J4042" s="15">
        <f>INDEX(T_NPI_REF[Specialization],MATCH(T_PROF[[#This Row],[npi_prof_class_Cd]],T_NPI_REF[Code],0))</f>
        <v>0</v>
      </c>
    </row>
    <row r="4043" spans="1:10" x14ac:dyDescent="0.35">
      <c r="A4043">
        <v>0</v>
      </c>
      <c r="B4043">
        <v>1225002876</v>
      </c>
      <c r="C4043" t="s">
        <v>351</v>
      </c>
      <c r="D4043">
        <v>2021</v>
      </c>
      <c r="E4043">
        <v>1</v>
      </c>
      <c r="F4043">
        <v>1</v>
      </c>
      <c r="G4043">
        <v>1</v>
      </c>
      <c r="I4043" s="15" t="str">
        <f>INDEX(T_NPI_REF[Classification],MATCH(T_PROF[[#This Row],[npi_prof_class_Cd]],T_NPI_REF[Code],0))</f>
        <v>Obstetrics &amp; Gynecology</v>
      </c>
      <c r="J4043" s="15">
        <f>INDEX(T_NPI_REF[Specialization],MATCH(T_PROF[[#This Row],[npi_prof_class_Cd]],T_NPI_REF[Code],0))</f>
        <v>0</v>
      </c>
    </row>
    <row r="4044" spans="1:10" x14ac:dyDescent="0.35">
      <c r="A4044">
        <v>1</v>
      </c>
      <c r="B4044">
        <v>1245526987</v>
      </c>
      <c r="C4044" t="s">
        <v>351</v>
      </c>
      <c r="D4044">
        <v>2019</v>
      </c>
      <c r="E4044">
        <v>34</v>
      </c>
      <c r="F4044">
        <v>34</v>
      </c>
      <c r="G4044">
        <v>34</v>
      </c>
      <c r="I4044" s="15" t="str">
        <f>INDEX(T_NPI_REF[Classification],MATCH(T_PROF[[#This Row],[npi_prof_class_Cd]],T_NPI_REF[Code],0))</f>
        <v>Obstetrics &amp; Gynecology</v>
      </c>
      <c r="J4044" s="15">
        <f>INDEX(T_NPI_REF[Specialization],MATCH(T_PROF[[#This Row],[npi_prof_class_Cd]],T_NPI_REF[Code],0))</f>
        <v>0</v>
      </c>
    </row>
    <row r="4045" spans="1:10" x14ac:dyDescent="0.35">
      <c r="A4045">
        <v>1</v>
      </c>
      <c r="B4045">
        <v>1770671448</v>
      </c>
      <c r="C4045" t="s">
        <v>359</v>
      </c>
      <c r="D4045">
        <v>2019</v>
      </c>
      <c r="E4045">
        <v>110</v>
      </c>
      <c r="F4045">
        <v>110</v>
      </c>
      <c r="G4045">
        <v>108</v>
      </c>
      <c r="I4045" s="15" t="str">
        <f>INDEX(T_NPI_REF[Classification],MATCH(T_PROF[[#This Row],[npi_prof_class_Cd]],T_NPI_REF[Code],0))</f>
        <v>Clinic/Center</v>
      </c>
      <c r="J4045" s="15">
        <f>INDEX(T_NPI_REF[Specialization],MATCH(T_PROF[[#This Row],[npi_prof_class_Cd]],T_NPI_REF[Code],0))</f>
        <v>0</v>
      </c>
    </row>
    <row r="4046" spans="1:10" x14ac:dyDescent="0.35">
      <c r="A4046">
        <v>1</v>
      </c>
      <c r="B4046">
        <v>1659309615</v>
      </c>
      <c r="C4046" t="s">
        <v>366</v>
      </c>
      <c r="D4046">
        <v>2019</v>
      </c>
      <c r="E4046">
        <v>7</v>
      </c>
      <c r="F4046">
        <v>7</v>
      </c>
      <c r="G4046">
        <v>7</v>
      </c>
      <c r="I4046" s="15" t="str">
        <f>INDEX(T_NPI_REF[Classification],MATCH(T_PROF[[#This Row],[npi_prof_class_Cd]],T_NPI_REF[Code],0))</f>
        <v>Internal Medicine</v>
      </c>
      <c r="J4046" s="15">
        <f>INDEX(T_NPI_REF[Specialization],MATCH(T_PROF[[#This Row],[npi_prof_class_Cd]],T_NPI_REF[Code],0))</f>
        <v>0</v>
      </c>
    </row>
    <row r="4047" spans="1:10" x14ac:dyDescent="0.35">
      <c r="A4047">
        <v>1</v>
      </c>
      <c r="B4047">
        <v>1386743052</v>
      </c>
      <c r="C4047" t="s">
        <v>351</v>
      </c>
      <c r="D4047">
        <v>2018</v>
      </c>
      <c r="E4047">
        <v>20</v>
      </c>
      <c r="F4047">
        <v>20</v>
      </c>
      <c r="G4047">
        <v>20</v>
      </c>
      <c r="I4047" s="15" t="str">
        <f>INDEX(T_NPI_REF[Classification],MATCH(T_PROF[[#This Row],[npi_prof_class_Cd]],T_NPI_REF[Code],0))</f>
        <v>Obstetrics &amp; Gynecology</v>
      </c>
      <c r="J4047" s="15">
        <f>INDEX(T_NPI_REF[Specialization],MATCH(T_PROF[[#This Row],[npi_prof_class_Cd]],T_NPI_REF[Code],0))</f>
        <v>0</v>
      </c>
    </row>
    <row r="4048" spans="1:10" x14ac:dyDescent="0.35">
      <c r="A4048">
        <v>1</v>
      </c>
      <c r="B4048">
        <v>1518932276</v>
      </c>
      <c r="C4048" t="s">
        <v>352</v>
      </c>
      <c r="D4048">
        <v>2018</v>
      </c>
      <c r="E4048">
        <v>6</v>
      </c>
      <c r="F4048">
        <v>6</v>
      </c>
      <c r="G4048">
        <v>6</v>
      </c>
      <c r="I4048" s="15" t="str">
        <f>INDEX(T_NPI_REF[Classification],MATCH(T_PROF[[#This Row],[npi_prof_class_Cd]],T_NPI_REF[Code],0))</f>
        <v>Specialist</v>
      </c>
      <c r="J4048" s="15">
        <f>INDEX(T_NPI_REF[Specialization],MATCH(T_PROF[[#This Row],[npi_prof_class_Cd]],T_NPI_REF[Code],0))</f>
        <v>0</v>
      </c>
    </row>
    <row r="4049" spans="1:10" x14ac:dyDescent="0.35">
      <c r="A4049">
        <v>1</v>
      </c>
      <c r="B4049">
        <v>1235170150</v>
      </c>
      <c r="C4049" t="s">
        <v>358</v>
      </c>
      <c r="D4049">
        <v>2018</v>
      </c>
      <c r="E4049">
        <v>154</v>
      </c>
      <c r="F4049">
        <v>154</v>
      </c>
      <c r="G4049">
        <v>154</v>
      </c>
      <c r="I4049" s="15" t="str">
        <f>INDEX(T_NPI_REF[Classification],MATCH(T_PROF[[#This Row],[npi_prof_class_Cd]],T_NPI_REF[Code],0))</f>
        <v>Obstetrics &amp; Gynecology</v>
      </c>
      <c r="J4049" s="15" t="str">
        <f>INDEX(T_NPI_REF[Specialization],MATCH(T_PROF[[#This Row],[npi_prof_class_Cd]],T_NPI_REF[Code],0))</f>
        <v>Gynecology</v>
      </c>
    </row>
    <row r="4050" spans="1:10" x14ac:dyDescent="0.35">
      <c r="A4050">
        <v>1</v>
      </c>
      <c r="B4050">
        <v>1770739559</v>
      </c>
      <c r="C4050" t="s">
        <v>351</v>
      </c>
      <c r="D4050">
        <v>2020</v>
      </c>
      <c r="E4050">
        <v>6</v>
      </c>
      <c r="F4050">
        <v>6</v>
      </c>
      <c r="G4050">
        <v>6</v>
      </c>
      <c r="I4050" s="15" t="str">
        <f>INDEX(T_NPI_REF[Classification],MATCH(T_PROF[[#This Row],[npi_prof_class_Cd]],T_NPI_REF[Code],0))</f>
        <v>Obstetrics &amp; Gynecology</v>
      </c>
      <c r="J4050" s="15">
        <f>INDEX(T_NPI_REF[Specialization],MATCH(T_PROF[[#This Row],[npi_prof_class_Cd]],T_NPI_REF[Code],0))</f>
        <v>0</v>
      </c>
    </row>
    <row r="4051" spans="1:10" x14ac:dyDescent="0.35">
      <c r="A4051">
        <v>1</v>
      </c>
      <c r="B4051">
        <v>1194776351</v>
      </c>
      <c r="C4051" t="s">
        <v>353</v>
      </c>
      <c r="D4051">
        <v>2019</v>
      </c>
      <c r="E4051">
        <v>3</v>
      </c>
      <c r="F4051">
        <v>3</v>
      </c>
      <c r="G4051">
        <v>3</v>
      </c>
      <c r="I4051" s="15" t="str">
        <f>INDEX(T_NPI_REF[Classification],MATCH(T_PROF[[#This Row],[npi_prof_class_Cd]],T_NPI_REF[Code],0))</f>
        <v>General Acute Care Hospital</v>
      </c>
      <c r="J4051" s="15">
        <f>INDEX(T_NPI_REF[Specialization],MATCH(T_PROF[[#This Row],[npi_prof_class_Cd]],T_NPI_REF[Code],0))</f>
        <v>0</v>
      </c>
    </row>
    <row r="4052" spans="1:10" x14ac:dyDescent="0.35">
      <c r="A4052">
        <v>1</v>
      </c>
      <c r="B4052">
        <v>1013927466</v>
      </c>
      <c r="C4052" t="s">
        <v>351</v>
      </c>
      <c r="D4052">
        <v>2020</v>
      </c>
      <c r="E4052">
        <v>1</v>
      </c>
      <c r="F4052">
        <v>1</v>
      </c>
      <c r="G4052">
        <v>1</v>
      </c>
      <c r="I4052" s="15" t="str">
        <f>INDEX(T_NPI_REF[Classification],MATCH(T_PROF[[#This Row],[npi_prof_class_Cd]],T_NPI_REF[Code],0))</f>
        <v>Obstetrics &amp; Gynecology</v>
      </c>
      <c r="J4052" s="15">
        <f>INDEX(T_NPI_REF[Specialization],MATCH(T_PROF[[#This Row],[npi_prof_class_Cd]],T_NPI_REF[Code],0))</f>
        <v>0</v>
      </c>
    </row>
    <row r="4053" spans="1:10" x14ac:dyDescent="0.35">
      <c r="A4053">
        <v>1</v>
      </c>
      <c r="B4053">
        <v>1891708095</v>
      </c>
      <c r="C4053" t="s">
        <v>351</v>
      </c>
      <c r="D4053">
        <v>2019</v>
      </c>
      <c r="E4053">
        <v>102</v>
      </c>
      <c r="F4053">
        <v>102</v>
      </c>
      <c r="G4053">
        <v>101</v>
      </c>
      <c r="I4053" s="15" t="str">
        <f>INDEX(T_NPI_REF[Classification],MATCH(T_PROF[[#This Row],[npi_prof_class_Cd]],T_NPI_REF[Code],0))</f>
        <v>Obstetrics &amp; Gynecology</v>
      </c>
      <c r="J4053" s="15">
        <f>INDEX(T_NPI_REF[Specialization],MATCH(T_PROF[[#This Row],[npi_prof_class_Cd]],T_NPI_REF[Code],0))</f>
        <v>0</v>
      </c>
    </row>
    <row r="4054" spans="1:10" x14ac:dyDescent="0.35">
      <c r="A4054">
        <v>1</v>
      </c>
      <c r="B4054">
        <v>1033202056</v>
      </c>
      <c r="C4054" t="s">
        <v>351</v>
      </c>
      <c r="D4054">
        <v>2018</v>
      </c>
      <c r="E4054">
        <v>1</v>
      </c>
      <c r="F4054">
        <v>1</v>
      </c>
      <c r="G4054">
        <v>1</v>
      </c>
      <c r="I4054" s="15" t="str">
        <f>INDEX(T_NPI_REF[Classification],MATCH(T_PROF[[#This Row],[npi_prof_class_Cd]],T_NPI_REF[Code],0))</f>
        <v>Obstetrics &amp; Gynecology</v>
      </c>
      <c r="J4054" s="15">
        <f>INDEX(T_NPI_REF[Specialization],MATCH(T_PROF[[#This Row],[npi_prof_class_Cd]],T_NPI_REF[Code],0))</f>
        <v>0</v>
      </c>
    </row>
    <row r="4055" spans="1:10" x14ac:dyDescent="0.35">
      <c r="A4055">
        <v>1</v>
      </c>
      <c r="B4055">
        <v>1003888157</v>
      </c>
      <c r="C4055" t="s">
        <v>351</v>
      </c>
      <c r="D4055">
        <v>2019</v>
      </c>
      <c r="E4055">
        <v>1</v>
      </c>
      <c r="F4055">
        <v>1</v>
      </c>
      <c r="G4055">
        <v>1</v>
      </c>
      <c r="I4055" s="15" t="str">
        <f>INDEX(T_NPI_REF[Classification],MATCH(T_PROF[[#This Row],[npi_prof_class_Cd]],T_NPI_REF[Code],0))</f>
        <v>Obstetrics &amp; Gynecology</v>
      </c>
      <c r="J4055" s="15">
        <f>INDEX(T_NPI_REF[Specialization],MATCH(T_PROF[[#This Row],[npi_prof_class_Cd]],T_NPI_REF[Code],0))</f>
        <v>0</v>
      </c>
    </row>
    <row r="4056" spans="1:10" x14ac:dyDescent="0.35">
      <c r="A4056">
        <v>1</v>
      </c>
      <c r="B4056">
        <v>1184640708</v>
      </c>
      <c r="C4056" t="s">
        <v>375</v>
      </c>
      <c r="D4056">
        <v>2020</v>
      </c>
      <c r="E4056">
        <v>18</v>
      </c>
      <c r="F4056">
        <v>18</v>
      </c>
      <c r="G4056">
        <v>18</v>
      </c>
      <c r="I4056" s="15" t="str">
        <f>INDEX(T_NPI_REF[Classification],MATCH(T_PROF[[#This Row],[npi_prof_class_Cd]],T_NPI_REF[Code],0))</f>
        <v>Orthopaedic Surgery</v>
      </c>
      <c r="J4056" s="15">
        <f>INDEX(T_NPI_REF[Specialization],MATCH(T_PROF[[#This Row],[npi_prof_class_Cd]],T_NPI_REF[Code],0))</f>
        <v>0</v>
      </c>
    </row>
    <row r="4057" spans="1:10" x14ac:dyDescent="0.35">
      <c r="A4057">
        <v>1</v>
      </c>
      <c r="B4057">
        <v>1710397898</v>
      </c>
      <c r="C4057" t="s">
        <v>351</v>
      </c>
      <c r="D4057">
        <v>2021</v>
      </c>
      <c r="E4057">
        <v>8</v>
      </c>
      <c r="F4057">
        <v>8</v>
      </c>
      <c r="G4057">
        <v>8</v>
      </c>
      <c r="I4057" s="15" t="str">
        <f>INDEX(T_NPI_REF[Classification],MATCH(T_PROF[[#This Row],[npi_prof_class_Cd]],T_NPI_REF[Code],0))</f>
        <v>Obstetrics &amp; Gynecology</v>
      </c>
      <c r="J4057" s="15">
        <f>INDEX(T_NPI_REF[Specialization],MATCH(T_PROF[[#This Row],[npi_prof_class_Cd]],T_NPI_REF[Code],0))</f>
        <v>0</v>
      </c>
    </row>
    <row r="4058" spans="1:10" x14ac:dyDescent="0.35">
      <c r="A4058">
        <v>0</v>
      </c>
      <c r="B4058">
        <v>1982047445</v>
      </c>
      <c r="C4058" t="s">
        <v>351</v>
      </c>
      <c r="D4058">
        <v>2021</v>
      </c>
      <c r="E4058">
        <v>2</v>
      </c>
      <c r="F4058">
        <v>2</v>
      </c>
      <c r="G4058">
        <v>2</v>
      </c>
      <c r="I4058" s="15" t="str">
        <f>INDEX(T_NPI_REF[Classification],MATCH(T_PROF[[#This Row],[npi_prof_class_Cd]],T_NPI_REF[Code],0))</f>
        <v>Obstetrics &amp; Gynecology</v>
      </c>
      <c r="J4058" s="15">
        <f>INDEX(T_NPI_REF[Specialization],MATCH(T_PROF[[#This Row],[npi_prof_class_Cd]],T_NPI_REF[Code],0))</f>
        <v>0</v>
      </c>
    </row>
    <row r="4059" spans="1:10" x14ac:dyDescent="0.35">
      <c r="A4059">
        <v>1</v>
      </c>
      <c r="B4059">
        <v>1245502905</v>
      </c>
      <c r="C4059" t="s">
        <v>361</v>
      </c>
      <c r="D4059">
        <v>2019</v>
      </c>
      <c r="E4059">
        <v>1</v>
      </c>
      <c r="F4059">
        <v>1</v>
      </c>
      <c r="G4059">
        <v>1</v>
      </c>
      <c r="I4059" s="15" t="str">
        <f>INDEX(T_NPI_REF[Classification],MATCH(T_PROF[[#This Row],[npi_prof_class_Cd]],T_NPI_REF[Code],0))</f>
        <v>Family Medicine</v>
      </c>
      <c r="J4059" s="15">
        <f>INDEX(T_NPI_REF[Specialization],MATCH(T_PROF[[#This Row],[npi_prof_class_Cd]],T_NPI_REF[Code],0))</f>
        <v>0</v>
      </c>
    </row>
    <row r="4060" spans="1:10" x14ac:dyDescent="0.35">
      <c r="A4060">
        <v>1</v>
      </c>
      <c r="B4060">
        <v>1477598084</v>
      </c>
      <c r="C4060" t="s">
        <v>351</v>
      </c>
      <c r="D4060">
        <v>2018</v>
      </c>
      <c r="E4060">
        <v>1</v>
      </c>
      <c r="F4060">
        <v>1</v>
      </c>
      <c r="G4060">
        <v>1</v>
      </c>
      <c r="I4060" s="15" t="str">
        <f>INDEX(T_NPI_REF[Classification],MATCH(T_PROF[[#This Row],[npi_prof_class_Cd]],T_NPI_REF[Code],0))</f>
        <v>Obstetrics &amp; Gynecology</v>
      </c>
      <c r="J4060" s="15">
        <f>INDEX(T_NPI_REF[Specialization],MATCH(T_PROF[[#This Row],[npi_prof_class_Cd]],T_NPI_REF[Code],0))</f>
        <v>0</v>
      </c>
    </row>
    <row r="4061" spans="1:10" x14ac:dyDescent="0.35">
      <c r="A4061">
        <v>1</v>
      </c>
      <c r="B4061">
        <v>1619170776</v>
      </c>
      <c r="C4061" t="s">
        <v>357</v>
      </c>
      <c r="D4061">
        <v>2021</v>
      </c>
      <c r="E4061">
        <v>1</v>
      </c>
      <c r="F4061">
        <v>1</v>
      </c>
      <c r="G4061">
        <v>1</v>
      </c>
      <c r="I4061" s="15" t="str">
        <f>INDEX(T_NPI_REF[Classification],MATCH(T_PROF[[#This Row],[npi_prof_class_Cd]],T_NPI_REF[Code],0))</f>
        <v>Advanced Practice Midwife</v>
      </c>
      <c r="J4061" s="15">
        <f>INDEX(T_NPI_REF[Specialization],MATCH(T_PROF[[#This Row],[npi_prof_class_Cd]],T_NPI_REF[Code],0))</f>
        <v>0</v>
      </c>
    </row>
    <row r="4062" spans="1:10" x14ac:dyDescent="0.35">
      <c r="A4062">
        <v>0</v>
      </c>
      <c r="B4062">
        <v>1699748160</v>
      </c>
      <c r="C4062" t="s">
        <v>367</v>
      </c>
      <c r="D4062">
        <v>2020</v>
      </c>
      <c r="E4062">
        <v>3</v>
      </c>
      <c r="F4062">
        <v>3</v>
      </c>
      <c r="G4062">
        <v>3</v>
      </c>
      <c r="I4062" s="15" t="str">
        <f>INDEX(T_NPI_REF[Classification],MATCH(T_PROF[[#This Row],[npi_prof_class_Cd]],T_NPI_REF[Code],0))</f>
        <v>Midwife</v>
      </c>
      <c r="J4062" s="15">
        <f>INDEX(T_NPI_REF[Specialization],MATCH(T_PROF[[#This Row],[npi_prof_class_Cd]],T_NPI_REF[Code],0))</f>
        <v>0</v>
      </c>
    </row>
    <row r="4063" spans="1:10" x14ac:dyDescent="0.35">
      <c r="A4063">
        <v>0</v>
      </c>
      <c r="B4063">
        <v>1912393117</v>
      </c>
      <c r="C4063" t="s">
        <v>351</v>
      </c>
      <c r="D4063">
        <v>2020</v>
      </c>
      <c r="E4063">
        <v>3</v>
      </c>
      <c r="F4063">
        <v>3</v>
      </c>
      <c r="G4063">
        <v>3</v>
      </c>
      <c r="I4063" s="15" t="str">
        <f>INDEX(T_NPI_REF[Classification],MATCH(T_PROF[[#This Row],[npi_prof_class_Cd]],T_NPI_REF[Code],0))</f>
        <v>Obstetrics &amp; Gynecology</v>
      </c>
      <c r="J4063" s="15">
        <f>INDEX(T_NPI_REF[Specialization],MATCH(T_PROF[[#This Row],[npi_prof_class_Cd]],T_NPI_REF[Code],0))</f>
        <v>0</v>
      </c>
    </row>
    <row r="4064" spans="1:10" x14ac:dyDescent="0.35">
      <c r="A4064">
        <v>0</v>
      </c>
      <c r="B4064">
        <v>1699032136</v>
      </c>
      <c r="C4064" t="s">
        <v>351</v>
      </c>
      <c r="D4064">
        <v>2018</v>
      </c>
      <c r="E4064">
        <v>1</v>
      </c>
      <c r="F4064">
        <v>1</v>
      </c>
      <c r="G4064">
        <v>1</v>
      </c>
      <c r="I4064" s="15" t="str">
        <f>INDEX(T_NPI_REF[Classification],MATCH(T_PROF[[#This Row],[npi_prof_class_Cd]],T_NPI_REF[Code],0))</f>
        <v>Obstetrics &amp; Gynecology</v>
      </c>
      <c r="J4064" s="15">
        <f>INDEX(T_NPI_REF[Specialization],MATCH(T_PROF[[#This Row],[npi_prof_class_Cd]],T_NPI_REF[Code],0))</f>
        <v>0</v>
      </c>
    </row>
    <row r="4065" spans="1:10" x14ac:dyDescent="0.35">
      <c r="A4065">
        <v>1</v>
      </c>
      <c r="B4065">
        <v>1033468509</v>
      </c>
      <c r="C4065" t="s">
        <v>352</v>
      </c>
      <c r="D4065">
        <v>2018</v>
      </c>
      <c r="E4065">
        <v>1</v>
      </c>
      <c r="F4065">
        <v>1</v>
      </c>
      <c r="G4065">
        <v>1</v>
      </c>
      <c r="I4065" s="15" t="str">
        <f>INDEX(T_NPI_REF[Classification],MATCH(T_PROF[[#This Row],[npi_prof_class_Cd]],T_NPI_REF[Code],0))</f>
        <v>Specialist</v>
      </c>
      <c r="J4065" s="15">
        <f>INDEX(T_NPI_REF[Specialization],MATCH(T_PROF[[#This Row],[npi_prof_class_Cd]],T_NPI_REF[Code],0))</f>
        <v>0</v>
      </c>
    </row>
    <row r="4066" spans="1:10" x14ac:dyDescent="0.35">
      <c r="A4066">
        <v>0</v>
      </c>
      <c r="B4066">
        <v>1104938455</v>
      </c>
      <c r="C4066" t="s">
        <v>351</v>
      </c>
      <c r="D4066">
        <v>2019</v>
      </c>
      <c r="E4066">
        <v>2</v>
      </c>
      <c r="F4066">
        <v>2</v>
      </c>
      <c r="G4066">
        <v>2</v>
      </c>
      <c r="I4066" s="15" t="str">
        <f>INDEX(T_NPI_REF[Classification],MATCH(T_PROF[[#This Row],[npi_prof_class_Cd]],T_NPI_REF[Code],0))</f>
        <v>Obstetrics &amp; Gynecology</v>
      </c>
      <c r="J4066" s="15">
        <f>INDEX(T_NPI_REF[Specialization],MATCH(T_PROF[[#This Row],[npi_prof_class_Cd]],T_NPI_REF[Code],0))</f>
        <v>0</v>
      </c>
    </row>
    <row r="4067" spans="1:10" x14ac:dyDescent="0.35">
      <c r="A4067">
        <v>0</v>
      </c>
      <c r="B4067">
        <v>1124227376</v>
      </c>
      <c r="C4067" t="s">
        <v>351</v>
      </c>
      <c r="D4067">
        <v>2018</v>
      </c>
      <c r="E4067">
        <v>1</v>
      </c>
      <c r="F4067">
        <v>1</v>
      </c>
      <c r="G4067">
        <v>1</v>
      </c>
      <c r="I4067" s="15" t="str">
        <f>INDEX(T_NPI_REF[Classification],MATCH(T_PROF[[#This Row],[npi_prof_class_Cd]],T_NPI_REF[Code],0))</f>
        <v>Obstetrics &amp; Gynecology</v>
      </c>
      <c r="J4067" s="15">
        <f>INDEX(T_NPI_REF[Specialization],MATCH(T_PROF[[#This Row],[npi_prof_class_Cd]],T_NPI_REF[Code],0))</f>
        <v>0</v>
      </c>
    </row>
    <row r="4068" spans="1:10" x14ac:dyDescent="0.35">
      <c r="A4068">
        <v>0</v>
      </c>
      <c r="B4068">
        <v>1851674808</v>
      </c>
      <c r="C4068" t="s">
        <v>357</v>
      </c>
      <c r="D4068">
        <v>2020</v>
      </c>
      <c r="E4068">
        <v>1</v>
      </c>
      <c r="F4068">
        <v>1</v>
      </c>
      <c r="G4068">
        <v>1</v>
      </c>
      <c r="I4068" s="15" t="str">
        <f>INDEX(T_NPI_REF[Classification],MATCH(T_PROF[[#This Row],[npi_prof_class_Cd]],T_NPI_REF[Code],0))</f>
        <v>Advanced Practice Midwife</v>
      </c>
      <c r="J4068" s="15">
        <f>INDEX(T_NPI_REF[Specialization],MATCH(T_PROF[[#This Row],[npi_prof_class_Cd]],T_NPI_REF[Code],0))</f>
        <v>0</v>
      </c>
    </row>
    <row r="4069" spans="1:10" x14ac:dyDescent="0.35">
      <c r="A4069">
        <v>0</v>
      </c>
      <c r="B4069">
        <v>1992944367</v>
      </c>
      <c r="C4069" t="s">
        <v>357</v>
      </c>
      <c r="D4069">
        <v>2019</v>
      </c>
      <c r="E4069">
        <v>10</v>
      </c>
      <c r="F4069">
        <v>10</v>
      </c>
      <c r="G4069">
        <v>10</v>
      </c>
      <c r="I4069" s="15" t="str">
        <f>INDEX(T_NPI_REF[Classification],MATCH(T_PROF[[#This Row],[npi_prof_class_Cd]],T_NPI_REF[Code],0))</f>
        <v>Advanced Practice Midwife</v>
      </c>
      <c r="J4069" s="15">
        <f>INDEX(T_NPI_REF[Specialization],MATCH(T_PROF[[#This Row],[npi_prof_class_Cd]],T_NPI_REF[Code],0))</f>
        <v>0</v>
      </c>
    </row>
    <row r="4070" spans="1:10" x14ac:dyDescent="0.35">
      <c r="A4070">
        <v>0</v>
      </c>
      <c r="B4070">
        <v>1487624144</v>
      </c>
      <c r="C4070" t="s">
        <v>351</v>
      </c>
      <c r="D4070">
        <v>2018</v>
      </c>
      <c r="E4070">
        <v>1</v>
      </c>
      <c r="F4070">
        <v>1</v>
      </c>
      <c r="G4070">
        <v>1</v>
      </c>
      <c r="I4070" s="15" t="str">
        <f>INDEX(T_NPI_REF[Classification],MATCH(T_PROF[[#This Row],[npi_prof_class_Cd]],T_NPI_REF[Code],0))</f>
        <v>Obstetrics &amp; Gynecology</v>
      </c>
      <c r="J4070" s="15">
        <f>INDEX(T_NPI_REF[Specialization],MATCH(T_PROF[[#This Row],[npi_prof_class_Cd]],T_NPI_REF[Code],0))</f>
        <v>0</v>
      </c>
    </row>
    <row r="4071" spans="1:10" x14ac:dyDescent="0.35">
      <c r="A4071">
        <v>1</v>
      </c>
      <c r="B4071">
        <v>1487973228</v>
      </c>
      <c r="C4071" t="s">
        <v>351</v>
      </c>
      <c r="D4071">
        <v>2021</v>
      </c>
      <c r="E4071">
        <v>5</v>
      </c>
      <c r="F4071">
        <v>5</v>
      </c>
      <c r="G4071">
        <v>5</v>
      </c>
      <c r="I4071" s="15" t="str">
        <f>INDEX(T_NPI_REF[Classification],MATCH(T_PROF[[#This Row],[npi_prof_class_Cd]],T_NPI_REF[Code],0))</f>
        <v>Obstetrics &amp; Gynecology</v>
      </c>
      <c r="J4071" s="15">
        <f>INDEX(T_NPI_REF[Specialization],MATCH(T_PROF[[#This Row],[npi_prof_class_Cd]],T_NPI_REF[Code],0))</f>
        <v>0</v>
      </c>
    </row>
    <row r="4072" spans="1:10" x14ac:dyDescent="0.35">
      <c r="A4072">
        <v>0</v>
      </c>
      <c r="B4072">
        <v>1356390041</v>
      </c>
      <c r="C4072" t="s">
        <v>357</v>
      </c>
      <c r="D4072">
        <v>2018</v>
      </c>
      <c r="E4072">
        <v>1</v>
      </c>
      <c r="F4072">
        <v>1</v>
      </c>
      <c r="G4072">
        <v>1</v>
      </c>
      <c r="I4072" s="15" t="str">
        <f>INDEX(T_NPI_REF[Classification],MATCH(T_PROF[[#This Row],[npi_prof_class_Cd]],T_NPI_REF[Code],0))</f>
        <v>Advanced Practice Midwife</v>
      </c>
      <c r="J4072" s="15">
        <f>INDEX(T_NPI_REF[Specialization],MATCH(T_PROF[[#This Row],[npi_prof_class_Cd]],T_NPI_REF[Code],0))</f>
        <v>0</v>
      </c>
    </row>
    <row r="4073" spans="1:10" x14ac:dyDescent="0.35">
      <c r="A4073">
        <v>1</v>
      </c>
      <c r="B4073">
        <v>1699709576</v>
      </c>
      <c r="C4073" t="s">
        <v>353</v>
      </c>
      <c r="D4073">
        <v>2018</v>
      </c>
      <c r="E4073">
        <v>1</v>
      </c>
      <c r="F4073">
        <v>1</v>
      </c>
      <c r="G4073">
        <v>1</v>
      </c>
      <c r="I4073" s="15" t="str">
        <f>INDEX(T_NPI_REF[Classification],MATCH(T_PROF[[#This Row],[npi_prof_class_Cd]],T_NPI_REF[Code],0))</f>
        <v>General Acute Care Hospital</v>
      </c>
      <c r="J4073" s="15">
        <f>INDEX(T_NPI_REF[Specialization],MATCH(T_PROF[[#This Row],[npi_prof_class_Cd]],T_NPI_REF[Code],0))</f>
        <v>0</v>
      </c>
    </row>
    <row r="4074" spans="1:10" x14ac:dyDescent="0.35">
      <c r="A4074">
        <v>1</v>
      </c>
      <c r="B4074">
        <v>1083999015</v>
      </c>
      <c r="C4074" t="s">
        <v>351</v>
      </c>
      <c r="D4074">
        <v>2019</v>
      </c>
      <c r="E4074">
        <v>61</v>
      </c>
      <c r="F4074">
        <v>61</v>
      </c>
      <c r="G4074">
        <v>61</v>
      </c>
      <c r="I4074" s="15" t="str">
        <f>INDEX(T_NPI_REF[Classification],MATCH(T_PROF[[#This Row],[npi_prof_class_Cd]],T_NPI_REF[Code],0))</f>
        <v>Obstetrics &amp; Gynecology</v>
      </c>
      <c r="J4074" s="15">
        <f>INDEX(T_NPI_REF[Specialization],MATCH(T_PROF[[#This Row],[npi_prof_class_Cd]],T_NPI_REF[Code],0))</f>
        <v>0</v>
      </c>
    </row>
    <row r="4075" spans="1:10" x14ac:dyDescent="0.35">
      <c r="A4075">
        <v>0</v>
      </c>
      <c r="B4075">
        <v>1740628049</v>
      </c>
      <c r="C4075" t="s">
        <v>351</v>
      </c>
      <c r="D4075">
        <v>2019</v>
      </c>
      <c r="E4075">
        <v>2</v>
      </c>
      <c r="F4075">
        <v>2</v>
      </c>
      <c r="G4075">
        <v>2</v>
      </c>
      <c r="I4075" s="15" t="str">
        <f>INDEX(T_NPI_REF[Classification],MATCH(T_PROF[[#This Row],[npi_prof_class_Cd]],T_NPI_REF[Code],0))</f>
        <v>Obstetrics &amp; Gynecology</v>
      </c>
      <c r="J4075" s="15">
        <f>INDEX(T_NPI_REF[Specialization],MATCH(T_PROF[[#This Row],[npi_prof_class_Cd]],T_NPI_REF[Code],0))</f>
        <v>0</v>
      </c>
    </row>
    <row r="4076" spans="1:10" x14ac:dyDescent="0.35">
      <c r="A4076">
        <v>0</v>
      </c>
      <c r="B4076">
        <v>1730445131</v>
      </c>
      <c r="C4076" t="s">
        <v>351</v>
      </c>
      <c r="D4076">
        <v>2021</v>
      </c>
      <c r="E4076">
        <v>1</v>
      </c>
      <c r="F4076">
        <v>1</v>
      </c>
      <c r="G4076">
        <v>1</v>
      </c>
      <c r="I4076" s="15" t="str">
        <f>INDEX(T_NPI_REF[Classification],MATCH(T_PROF[[#This Row],[npi_prof_class_Cd]],T_NPI_REF[Code],0))</f>
        <v>Obstetrics &amp; Gynecology</v>
      </c>
      <c r="J4076" s="15">
        <f>INDEX(T_NPI_REF[Specialization],MATCH(T_PROF[[#This Row],[npi_prof_class_Cd]],T_NPI_REF[Code],0))</f>
        <v>0</v>
      </c>
    </row>
    <row r="4077" spans="1:10" x14ac:dyDescent="0.35">
      <c r="A4077">
        <v>0</v>
      </c>
      <c r="B4077">
        <v>1306091400</v>
      </c>
      <c r="C4077" t="s">
        <v>351</v>
      </c>
      <c r="D4077">
        <v>2019</v>
      </c>
      <c r="E4077">
        <v>1</v>
      </c>
      <c r="F4077">
        <v>1</v>
      </c>
      <c r="G4077">
        <v>1</v>
      </c>
      <c r="I4077" s="15" t="str">
        <f>INDEX(T_NPI_REF[Classification],MATCH(T_PROF[[#This Row],[npi_prof_class_Cd]],T_NPI_REF[Code],0))</f>
        <v>Obstetrics &amp; Gynecology</v>
      </c>
      <c r="J4077" s="15">
        <f>INDEX(T_NPI_REF[Specialization],MATCH(T_PROF[[#This Row],[npi_prof_class_Cd]],T_NPI_REF[Code],0))</f>
        <v>0</v>
      </c>
    </row>
    <row r="4078" spans="1:10" x14ac:dyDescent="0.35">
      <c r="A4078">
        <v>0</v>
      </c>
      <c r="B4078">
        <v>1538555131</v>
      </c>
      <c r="C4078" t="s">
        <v>351</v>
      </c>
      <c r="D4078">
        <v>2020</v>
      </c>
      <c r="E4078">
        <v>1</v>
      </c>
      <c r="F4078">
        <v>1</v>
      </c>
      <c r="G4078">
        <v>1</v>
      </c>
      <c r="I4078" s="15" t="str">
        <f>INDEX(T_NPI_REF[Classification],MATCH(T_PROF[[#This Row],[npi_prof_class_Cd]],T_NPI_REF[Code],0))</f>
        <v>Obstetrics &amp; Gynecology</v>
      </c>
      <c r="J4078" s="15">
        <f>INDEX(T_NPI_REF[Specialization],MATCH(T_PROF[[#This Row],[npi_prof_class_Cd]],T_NPI_REF[Code],0))</f>
        <v>0</v>
      </c>
    </row>
    <row r="4079" spans="1:10" x14ac:dyDescent="0.35">
      <c r="A4079">
        <v>0</v>
      </c>
      <c r="B4079">
        <v>1356714950</v>
      </c>
      <c r="C4079" t="s">
        <v>356</v>
      </c>
      <c r="D4079">
        <v>2019</v>
      </c>
      <c r="E4079">
        <v>1</v>
      </c>
      <c r="F4079">
        <v>1</v>
      </c>
      <c r="G4079">
        <v>1</v>
      </c>
      <c r="I4079" s="15" t="str">
        <f>INDEX(T_NPI_REF[Classification],MATCH(T_PROF[[#This Row],[npi_prof_class_Cd]],T_NPI_REF[Code],0))</f>
        <v>Obstetrics &amp; Gynecology</v>
      </c>
      <c r="J4079" s="15" t="str">
        <f>INDEX(T_NPI_REF[Specialization],MATCH(T_PROF[[#This Row],[npi_prof_class_Cd]],T_NPI_REF[Code],0))</f>
        <v>Maternal &amp; Fetal Medicine</v>
      </c>
    </row>
    <row r="4080" spans="1:10" x14ac:dyDescent="0.35">
      <c r="A4080">
        <v>1</v>
      </c>
      <c r="B4080">
        <v>1396774295</v>
      </c>
      <c r="C4080" t="s">
        <v>351</v>
      </c>
      <c r="D4080">
        <v>2020</v>
      </c>
      <c r="E4080">
        <v>136</v>
      </c>
      <c r="F4080">
        <v>136</v>
      </c>
      <c r="G4080">
        <v>134</v>
      </c>
      <c r="I4080" s="15" t="str">
        <f>INDEX(T_NPI_REF[Classification],MATCH(T_PROF[[#This Row],[npi_prof_class_Cd]],T_NPI_REF[Code],0))</f>
        <v>Obstetrics &amp; Gynecology</v>
      </c>
      <c r="J4080" s="15">
        <f>INDEX(T_NPI_REF[Specialization],MATCH(T_PROF[[#This Row],[npi_prof_class_Cd]],T_NPI_REF[Code],0))</f>
        <v>0</v>
      </c>
    </row>
    <row r="4081" spans="1:10" x14ac:dyDescent="0.35">
      <c r="A4081">
        <v>1</v>
      </c>
      <c r="B4081">
        <v>1578566436</v>
      </c>
      <c r="C4081" t="s">
        <v>351</v>
      </c>
      <c r="D4081">
        <v>2020</v>
      </c>
      <c r="E4081">
        <v>11</v>
      </c>
      <c r="F4081">
        <v>11</v>
      </c>
      <c r="G4081">
        <v>11</v>
      </c>
      <c r="I4081" s="15" t="str">
        <f>INDEX(T_NPI_REF[Classification],MATCH(T_PROF[[#This Row],[npi_prof_class_Cd]],T_NPI_REF[Code],0))</f>
        <v>Obstetrics &amp; Gynecology</v>
      </c>
      <c r="J4081" s="15">
        <f>INDEX(T_NPI_REF[Specialization],MATCH(T_PROF[[#This Row],[npi_prof_class_Cd]],T_NPI_REF[Code],0))</f>
        <v>0</v>
      </c>
    </row>
    <row r="4082" spans="1:10" x14ac:dyDescent="0.35">
      <c r="A4082">
        <v>1</v>
      </c>
      <c r="B4082">
        <v>1558325043</v>
      </c>
      <c r="C4082" t="s">
        <v>351</v>
      </c>
      <c r="D4082">
        <v>2018</v>
      </c>
      <c r="E4082">
        <v>1</v>
      </c>
      <c r="F4082">
        <v>1</v>
      </c>
      <c r="G4082">
        <v>1</v>
      </c>
      <c r="I4082" s="15" t="str">
        <f>INDEX(T_NPI_REF[Classification],MATCH(T_PROF[[#This Row],[npi_prof_class_Cd]],T_NPI_REF[Code],0))</f>
        <v>Obstetrics &amp; Gynecology</v>
      </c>
      <c r="J4082" s="15">
        <f>INDEX(T_NPI_REF[Specialization],MATCH(T_PROF[[#This Row],[npi_prof_class_Cd]],T_NPI_REF[Code],0))</f>
        <v>0</v>
      </c>
    </row>
    <row r="4083" spans="1:10" x14ac:dyDescent="0.35">
      <c r="A4083">
        <v>0</v>
      </c>
      <c r="B4083">
        <v>1033252812</v>
      </c>
      <c r="C4083" t="s">
        <v>351</v>
      </c>
      <c r="D4083">
        <v>2021</v>
      </c>
      <c r="E4083">
        <v>1</v>
      </c>
      <c r="F4083">
        <v>1</v>
      </c>
      <c r="G4083">
        <v>1</v>
      </c>
      <c r="I4083" s="15" t="str">
        <f>INDEX(T_NPI_REF[Classification],MATCH(T_PROF[[#This Row],[npi_prof_class_Cd]],T_NPI_REF[Code],0))</f>
        <v>Obstetrics &amp; Gynecology</v>
      </c>
      <c r="J4083" s="15">
        <f>INDEX(T_NPI_REF[Specialization],MATCH(T_PROF[[#This Row],[npi_prof_class_Cd]],T_NPI_REF[Code],0))</f>
        <v>0</v>
      </c>
    </row>
    <row r="4084" spans="1:10" x14ac:dyDescent="0.35">
      <c r="A4084">
        <v>1</v>
      </c>
      <c r="B4084">
        <v>1154548360</v>
      </c>
      <c r="C4084" t="s">
        <v>399</v>
      </c>
      <c r="D4084">
        <v>2018</v>
      </c>
      <c r="E4084">
        <v>6</v>
      </c>
      <c r="F4084">
        <v>6</v>
      </c>
      <c r="G4084">
        <v>6</v>
      </c>
      <c r="I4084" s="15" t="str">
        <f>INDEX(T_NPI_REF[Classification],MATCH(T_PROF[[#This Row],[npi_prof_class_Cd]],T_NPI_REF[Code],0))</f>
        <v>Nurse Practitioner</v>
      </c>
      <c r="J4084" s="15" t="str">
        <f>INDEX(T_NPI_REF[Specialization],MATCH(T_PROF[[#This Row],[npi_prof_class_Cd]],T_NPI_REF[Code],0))</f>
        <v>Obstetrics &amp; Gynecology</v>
      </c>
    </row>
    <row r="4085" spans="1:10" x14ac:dyDescent="0.35">
      <c r="A4085">
        <v>1</v>
      </c>
      <c r="B4085">
        <v>1821227182</v>
      </c>
      <c r="C4085" t="s">
        <v>357</v>
      </c>
      <c r="D4085">
        <v>2021</v>
      </c>
      <c r="E4085">
        <v>7</v>
      </c>
      <c r="F4085">
        <v>7</v>
      </c>
      <c r="G4085">
        <v>4</v>
      </c>
      <c r="I4085" s="15" t="str">
        <f>INDEX(T_NPI_REF[Classification],MATCH(T_PROF[[#This Row],[npi_prof_class_Cd]],T_NPI_REF[Code],0))</f>
        <v>Advanced Practice Midwife</v>
      </c>
      <c r="J4085" s="15">
        <f>INDEX(T_NPI_REF[Specialization],MATCH(T_PROF[[#This Row],[npi_prof_class_Cd]],T_NPI_REF[Code],0))</f>
        <v>0</v>
      </c>
    </row>
    <row r="4086" spans="1:10" x14ac:dyDescent="0.35">
      <c r="A4086">
        <v>1</v>
      </c>
      <c r="B4086">
        <v>1174000921</v>
      </c>
      <c r="C4086" t="s">
        <v>357</v>
      </c>
      <c r="D4086">
        <v>2019</v>
      </c>
      <c r="E4086">
        <v>1</v>
      </c>
      <c r="F4086">
        <v>1</v>
      </c>
      <c r="G4086">
        <v>1</v>
      </c>
      <c r="I4086" s="15" t="str">
        <f>INDEX(T_NPI_REF[Classification],MATCH(T_PROF[[#This Row],[npi_prof_class_Cd]],T_NPI_REF[Code],0))</f>
        <v>Advanced Practice Midwife</v>
      </c>
      <c r="J4086" s="15">
        <f>INDEX(T_NPI_REF[Specialization],MATCH(T_PROF[[#This Row],[npi_prof_class_Cd]],T_NPI_REF[Code],0))</f>
        <v>0</v>
      </c>
    </row>
    <row r="4087" spans="1:10" x14ac:dyDescent="0.35">
      <c r="A4087">
        <v>1</v>
      </c>
      <c r="B4087">
        <v>1588726145</v>
      </c>
      <c r="C4087" t="s">
        <v>351</v>
      </c>
      <c r="D4087">
        <v>2019</v>
      </c>
      <c r="E4087">
        <v>25</v>
      </c>
      <c r="F4087">
        <v>25</v>
      </c>
      <c r="G4087">
        <v>25</v>
      </c>
      <c r="I4087" s="15" t="str">
        <f>INDEX(T_NPI_REF[Classification],MATCH(T_PROF[[#This Row],[npi_prof_class_Cd]],T_NPI_REF[Code],0))</f>
        <v>Obstetrics &amp; Gynecology</v>
      </c>
      <c r="J4087" s="15">
        <f>INDEX(T_NPI_REF[Specialization],MATCH(T_PROF[[#This Row],[npi_prof_class_Cd]],T_NPI_REF[Code],0))</f>
        <v>0</v>
      </c>
    </row>
    <row r="4088" spans="1:10" x14ac:dyDescent="0.35">
      <c r="A4088">
        <v>1</v>
      </c>
      <c r="B4088">
        <v>1811214091</v>
      </c>
      <c r="C4088" t="s">
        <v>351</v>
      </c>
      <c r="D4088">
        <v>2019</v>
      </c>
      <c r="E4088">
        <v>3</v>
      </c>
      <c r="F4088">
        <v>3</v>
      </c>
      <c r="G4088">
        <v>3</v>
      </c>
      <c r="I4088" s="15" t="str">
        <f>INDEX(T_NPI_REF[Classification],MATCH(T_PROF[[#This Row],[npi_prof_class_Cd]],T_NPI_REF[Code],0))</f>
        <v>Obstetrics &amp; Gynecology</v>
      </c>
      <c r="J4088" s="15">
        <f>INDEX(T_NPI_REF[Specialization],MATCH(T_PROF[[#This Row],[npi_prof_class_Cd]],T_NPI_REF[Code],0))</f>
        <v>0</v>
      </c>
    </row>
    <row r="4089" spans="1:10" x14ac:dyDescent="0.35">
      <c r="A4089">
        <v>1</v>
      </c>
      <c r="B4089">
        <v>1619070836</v>
      </c>
      <c r="C4089" t="s">
        <v>351</v>
      </c>
      <c r="D4089">
        <v>2021</v>
      </c>
      <c r="E4089">
        <v>10</v>
      </c>
      <c r="F4089">
        <v>10</v>
      </c>
      <c r="G4089">
        <v>10</v>
      </c>
      <c r="I4089" s="15" t="str">
        <f>INDEX(T_NPI_REF[Classification],MATCH(T_PROF[[#This Row],[npi_prof_class_Cd]],T_NPI_REF[Code],0))</f>
        <v>Obstetrics &amp; Gynecology</v>
      </c>
      <c r="J4089" s="15">
        <f>INDEX(T_NPI_REF[Specialization],MATCH(T_PROF[[#This Row],[npi_prof_class_Cd]],T_NPI_REF[Code],0))</f>
        <v>0</v>
      </c>
    </row>
    <row r="4090" spans="1:10" x14ac:dyDescent="0.35">
      <c r="A4090">
        <v>1</v>
      </c>
      <c r="B4090">
        <v>1598713745</v>
      </c>
      <c r="C4090" t="s">
        <v>353</v>
      </c>
      <c r="D4090">
        <v>2020</v>
      </c>
      <c r="E4090">
        <v>67</v>
      </c>
      <c r="F4090">
        <v>67</v>
      </c>
      <c r="G4090">
        <v>66</v>
      </c>
      <c r="I4090" s="15" t="str">
        <f>INDEX(T_NPI_REF[Classification],MATCH(T_PROF[[#This Row],[npi_prof_class_Cd]],T_NPI_REF[Code],0))</f>
        <v>General Acute Care Hospital</v>
      </c>
      <c r="J4090" s="15">
        <f>INDEX(T_NPI_REF[Specialization],MATCH(T_PROF[[#This Row],[npi_prof_class_Cd]],T_NPI_REF[Code],0))</f>
        <v>0</v>
      </c>
    </row>
    <row r="4091" spans="1:10" x14ac:dyDescent="0.35">
      <c r="A4091">
        <v>1</v>
      </c>
      <c r="B4091">
        <v>1134233307</v>
      </c>
      <c r="C4091" t="s">
        <v>351</v>
      </c>
      <c r="D4091">
        <v>2020</v>
      </c>
      <c r="E4091">
        <v>10</v>
      </c>
      <c r="F4091">
        <v>10</v>
      </c>
      <c r="G4091">
        <v>10</v>
      </c>
      <c r="I4091" s="15" t="str">
        <f>INDEX(T_NPI_REF[Classification],MATCH(T_PROF[[#This Row],[npi_prof_class_Cd]],T_NPI_REF[Code],0))</f>
        <v>Obstetrics &amp; Gynecology</v>
      </c>
      <c r="J4091" s="15">
        <f>INDEX(T_NPI_REF[Specialization],MATCH(T_PROF[[#This Row],[npi_prof_class_Cd]],T_NPI_REF[Code],0))</f>
        <v>0</v>
      </c>
    </row>
    <row r="4092" spans="1:10" x14ac:dyDescent="0.35">
      <c r="A4092">
        <v>0</v>
      </c>
      <c r="B4092">
        <v>1043257462</v>
      </c>
      <c r="C4092" t="s">
        <v>351</v>
      </c>
      <c r="D4092">
        <v>2018</v>
      </c>
      <c r="E4092">
        <v>1</v>
      </c>
      <c r="F4092">
        <v>1</v>
      </c>
      <c r="G4092">
        <v>1</v>
      </c>
      <c r="I4092" s="15" t="str">
        <f>INDEX(T_NPI_REF[Classification],MATCH(T_PROF[[#This Row],[npi_prof_class_Cd]],T_NPI_REF[Code],0))</f>
        <v>Obstetrics &amp; Gynecology</v>
      </c>
      <c r="J4092" s="15">
        <f>INDEX(T_NPI_REF[Specialization],MATCH(T_PROF[[#This Row],[npi_prof_class_Cd]],T_NPI_REF[Code],0))</f>
        <v>0</v>
      </c>
    </row>
    <row r="4093" spans="1:10" x14ac:dyDescent="0.35">
      <c r="A4093">
        <v>1</v>
      </c>
      <c r="B4093">
        <v>1245446533</v>
      </c>
      <c r="C4093" t="s">
        <v>362</v>
      </c>
      <c r="D4093">
        <v>2020</v>
      </c>
      <c r="E4093">
        <v>37</v>
      </c>
      <c r="F4093">
        <v>37</v>
      </c>
      <c r="G4093">
        <v>37</v>
      </c>
      <c r="I4093" s="15" t="str">
        <f>INDEX(T_NPI_REF[Classification],MATCH(T_PROF[[#This Row],[npi_prof_class_Cd]],T_NPI_REF[Code],0))</f>
        <v>General Practice</v>
      </c>
      <c r="J4093" s="15">
        <f>INDEX(T_NPI_REF[Specialization],MATCH(T_PROF[[#This Row],[npi_prof_class_Cd]],T_NPI_REF[Code],0))</f>
        <v>0</v>
      </c>
    </row>
    <row r="4094" spans="1:10" x14ac:dyDescent="0.35">
      <c r="A4094">
        <v>1</v>
      </c>
      <c r="B4094">
        <v>1083906481</v>
      </c>
      <c r="C4094" t="s">
        <v>367</v>
      </c>
      <c r="D4094">
        <v>2020</v>
      </c>
      <c r="E4094">
        <v>2</v>
      </c>
      <c r="F4094">
        <v>2</v>
      </c>
      <c r="G4094">
        <v>2</v>
      </c>
      <c r="I4094" s="15" t="str">
        <f>INDEX(T_NPI_REF[Classification],MATCH(T_PROF[[#This Row],[npi_prof_class_Cd]],T_NPI_REF[Code],0))</f>
        <v>Midwife</v>
      </c>
      <c r="J4094" s="15">
        <f>INDEX(T_NPI_REF[Specialization],MATCH(T_PROF[[#This Row],[npi_prof_class_Cd]],T_NPI_REF[Code],0))</f>
        <v>0</v>
      </c>
    </row>
    <row r="4095" spans="1:10" x14ac:dyDescent="0.35">
      <c r="A4095">
        <v>1</v>
      </c>
      <c r="B4095">
        <v>1245446533</v>
      </c>
      <c r="C4095" t="s">
        <v>362</v>
      </c>
      <c r="D4095">
        <v>2019</v>
      </c>
      <c r="E4095">
        <v>31</v>
      </c>
      <c r="F4095">
        <v>31</v>
      </c>
      <c r="G4095">
        <v>31</v>
      </c>
      <c r="I4095" s="15" t="str">
        <f>INDEX(T_NPI_REF[Classification],MATCH(T_PROF[[#This Row],[npi_prof_class_Cd]],T_NPI_REF[Code],0))</f>
        <v>General Practice</v>
      </c>
      <c r="J4095" s="15">
        <f>INDEX(T_NPI_REF[Specialization],MATCH(T_PROF[[#This Row],[npi_prof_class_Cd]],T_NPI_REF[Code],0))</f>
        <v>0</v>
      </c>
    </row>
    <row r="4096" spans="1:10" x14ac:dyDescent="0.35">
      <c r="A4096">
        <v>1</v>
      </c>
      <c r="B4096">
        <v>1851929954</v>
      </c>
      <c r="C4096" t="s">
        <v>353</v>
      </c>
      <c r="D4096">
        <v>2020</v>
      </c>
      <c r="E4096">
        <v>3</v>
      </c>
      <c r="F4096">
        <v>3</v>
      </c>
      <c r="G4096">
        <v>3</v>
      </c>
      <c r="I4096" s="15" t="str">
        <f>INDEX(T_NPI_REF[Classification],MATCH(T_PROF[[#This Row],[npi_prof_class_Cd]],T_NPI_REF[Code],0))</f>
        <v>General Acute Care Hospital</v>
      </c>
      <c r="J4096" s="15">
        <f>INDEX(T_NPI_REF[Specialization],MATCH(T_PROF[[#This Row],[npi_prof_class_Cd]],T_NPI_REF[Code],0))</f>
        <v>0</v>
      </c>
    </row>
    <row r="4097" spans="1:10" x14ac:dyDescent="0.35">
      <c r="A4097">
        <v>0</v>
      </c>
      <c r="B4097">
        <v>1962469577</v>
      </c>
      <c r="C4097" t="s">
        <v>367</v>
      </c>
      <c r="D4097">
        <v>2018</v>
      </c>
      <c r="E4097">
        <v>1</v>
      </c>
      <c r="F4097">
        <v>1</v>
      </c>
      <c r="G4097">
        <v>1</v>
      </c>
      <c r="I4097" s="15" t="str">
        <f>INDEX(T_NPI_REF[Classification],MATCH(T_PROF[[#This Row],[npi_prof_class_Cd]],T_NPI_REF[Code],0))</f>
        <v>Midwife</v>
      </c>
      <c r="J4097" s="15">
        <f>INDEX(T_NPI_REF[Specialization],MATCH(T_PROF[[#This Row],[npi_prof_class_Cd]],T_NPI_REF[Code],0))</f>
        <v>0</v>
      </c>
    </row>
    <row r="4098" spans="1:10" x14ac:dyDescent="0.35">
      <c r="A4098">
        <v>1</v>
      </c>
      <c r="B4098">
        <v>1831306877</v>
      </c>
      <c r="C4098" t="s">
        <v>356</v>
      </c>
      <c r="D4098">
        <v>2020</v>
      </c>
      <c r="E4098">
        <v>1</v>
      </c>
      <c r="F4098">
        <v>1</v>
      </c>
      <c r="G4098">
        <v>1</v>
      </c>
      <c r="I4098" s="15" t="str">
        <f>INDEX(T_NPI_REF[Classification],MATCH(T_PROF[[#This Row],[npi_prof_class_Cd]],T_NPI_REF[Code],0))</f>
        <v>Obstetrics &amp; Gynecology</v>
      </c>
      <c r="J4098" s="15" t="str">
        <f>INDEX(T_NPI_REF[Specialization],MATCH(T_PROF[[#This Row],[npi_prof_class_Cd]],T_NPI_REF[Code],0))</f>
        <v>Maternal &amp; Fetal Medicine</v>
      </c>
    </row>
    <row r="4099" spans="1:10" x14ac:dyDescent="0.35">
      <c r="A4099">
        <v>0</v>
      </c>
      <c r="B4099">
        <v>1649248394</v>
      </c>
      <c r="C4099" t="s">
        <v>351</v>
      </c>
      <c r="D4099">
        <v>2020</v>
      </c>
      <c r="E4099">
        <v>1</v>
      </c>
      <c r="F4099">
        <v>1</v>
      </c>
      <c r="G4099">
        <v>1</v>
      </c>
      <c r="I4099" s="15" t="str">
        <f>INDEX(T_NPI_REF[Classification],MATCH(T_PROF[[#This Row],[npi_prof_class_Cd]],T_NPI_REF[Code],0))</f>
        <v>Obstetrics &amp; Gynecology</v>
      </c>
      <c r="J4099" s="15">
        <f>INDEX(T_NPI_REF[Specialization],MATCH(T_PROF[[#This Row],[npi_prof_class_Cd]],T_NPI_REF[Code],0))</f>
        <v>0</v>
      </c>
    </row>
    <row r="4100" spans="1:10" x14ac:dyDescent="0.35">
      <c r="A4100">
        <v>0</v>
      </c>
      <c r="B4100">
        <v>1518030873</v>
      </c>
      <c r="C4100" t="s">
        <v>351</v>
      </c>
      <c r="D4100">
        <v>2020</v>
      </c>
      <c r="E4100">
        <v>3</v>
      </c>
      <c r="F4100">
        <v>3</v>
      </c>
      <c r="G4100">
        <v>3</v>
      </c>
      <c r="I4100" s="15" t="str">
        <f>INDEX(T_NPI_REF[Classification],MATCH(T_PROF[[#This Row],[npi_prof_class_Cd]],T_NPI_REF[Code],0))</f>
        <v>Obstetrics &amp; Gynecology</v>
      </c>
      <c r="J4100" s="15">
        <f>INDEX(T_NPI_REF[Specialization],MATCH(T_PROF[[#This Row],[npi_prof_class_Cd]],T_NPI_REF[Code],0))</f>
        <v>0</v>
      </c>
    </row>
    <row r="4101" spans="1:10" x14ac:dyDescent="0.35">
      <c r="A4101">
        <v>1</v>
      </c>
      <c r="B4101">
        <v>1932375938</v>
      </c>
      <c r="C4101" t="s">
        <v>342</v>
      </c>
      <c r="D4101">
        <v>2021</v>
      </c>
      <c r="E4101">
        <v>1</v>
      </c>
      <c r="F4101">
        <v>1</v>
      </c>
      <c r="G4101">
        <v>1</v>
      </c>
      <c r="I4101" s="15" t="e">
        <f>INDEX(T_NPI_REF[Classification],MATCH(T_PROF[[#This Row],[npi_prof_class_Cd]],T_NPI_REF[Code],0))</f>
        <v>#N/A</v>
      </c>
      <c r="J4101" s="15" t="e">
        <f>INDEX(T_NPI_REF[Specialization],MATCH(T_PROF[[#This Row],[npi_prof_class_Cd]],T_NPI_REF[Code],0))</f>
        <v>#N/A</v>
      </c>
    </row>
    <row r="4102" spans="1:10" x14ac:dyDescent="0.35">
      <c r="A4102">
        <v>1</v>
      </c>
      <c r="B4102">
        <v>1518504281</v>
      </c>
      <c r="C4102" t="s">
        <v>351</v>
      </c>
      <c r="D4102">
        <v>2020</v>
      </c>
      <c r="E4102">
        <v>3</v>
      </c>
      <c r="F4102">
        <v>3</v>
      </c>
      <c r="G4102">
        <v>3</v>
      </c>
      <c r="I4102" s="15" t="str">
        <f>INDEX(T_NPI_REF[Classification],MATCH(T_PROF[[#This Row],[npi_prof_class_Cd]],T_NPI_REF[Code],0))</f>
        <v>Obstetrics &amp; Gynecology</v>
      </c>
      <c r="J4102" s="15">
        <f>INDEX(T_NPI_REF[Specialization],MATCH(T_PROF[[#This Row],[npi_prof_class_Cd]],T_NPI_REF[Code],0))</f>
        <v>0</v>
      </c>
    </row>
    <row r="4103" spans="1:10" x14ac:dyDescent="0.35">
      <c r="A4103">
        <v>1</v>
      </c>
      <c r="B4103">
        <v>1205923893</v>
      </c>
      <c r="C4103" t="s">
        <v>351</v>
      </c>
      <c r="D4103">
        <v>2019</v>
      </c>
      <c r="E4103">
        <v>2</v>
      </c>
      <c r="F4103">
        <v>2</v>
      </c>
      <c r="G4103">
        <v>2</v>
      </c>
      <c r="I4103" s="15" t="str">
        <f>INDEX(T_NPI_REF[Classification],MATCH(T_PROF[[#This Row],[npi_prof_class_Cd]],T_NPI_REF[Code],0))</f>
        <v>Obstetrics &amp; Gynecology</v>
      </c>
      <c r="J4103" s="15">
        <f>INDEX(T_NPI_REF[Specialization],MATCH(T_PROF[[#This Row],[npi_prof_class_Cd]],T_NPI_REF[Code],0))</f>
        <v>0</v>
      </c>
    </row>
    <row r="4104" spans="1:10" x14ac:dyDescent="0.35">
      <c r="A4104">
        <v>1</v>
      </c>
      <c r="B4104">
        <v>1659396380</v>
      </c>
      <c r="C4104" t="s">
        <v>351</v>
      </c>
      <c r="D4104">
        <v>2020</v>
      </c>
      <c r="E4104">
        <v>1</v>
      </c>
      <c r="F4104">
        <v>1</v>
      </c>
      <c r="G4104">
        <v>1</v>
      </c>
      <c r="I4104" s="15" t="str">
        <f>INDEX(T_NPI_REF[Classification],MATCH(T_PROF[[#This Row],[npi_prof_class_Cd]],T_NPI_REF[Code],0))</f>
        <v>Obstetrics &amp; Gynecology</v>
      </c>
      <c r="J4104" s="15">
        <f>INDEX(T_NPI_REF[Specialization],MATCH(T_PROF[[#This Row],[npi_prof_class_Cd]],T_NPI_REF[Code],0))</f>
        <v>0</v>
      </c>
    </row>
    <row r="4105" spans="1:10" x14ac:dyDescent="0.35">
      <c r="A4105">
        <v>1</v>
      </c>
      <c r="B4105">
        <v>1407814080</v>
      </c>
      <c r="C4105" t="s">
        <v>351</v>
      </c>
      <c r="D4105">
        <v>2021</v>
      </c>
      <c r="E4105">
        <v>3</v>
      </c>
      <c r="F4105">
        <v>3</v>
      </c>
      <c r="G4105">
        <v>3</v>
      </c>
      <c r="I4105" s="15" t="str">
        <f>INDEX(T_NPI_REF[Classification],MATCH(T_PROF[[#This Row],[npi_prof_class_Cd]],T_NPI_REF[Code],0))</f>
        <v>Obstetrics &amp; Gynecology</v>
      </c>
      <c r="J4105" s="15">
        <f>INDEX(T_NPI_REF[Specialization],MATCH(T_PROF[[#This Row],[npi_prof_class_Cd]],T_NPI_REF[Code],0))</f>
        <v>0</v>
      </c>
    </row>
    <row r="4106" spans="1:10" x14ac:dyDescent="0.35">
      <c r="A4106">
        <v>1</v>
      </c>
      <c r="B4106">
        <v>1821163718</v>
      </c>
      <c r="C4106" t="s">
        <v>366</v>
      </c>
      <c r="D4106">
        <v>2018</v>
      </c>
      <c r="E4106">
        <v>28</v>
      </c>
      <c r="F4106">
        <v>28</v>
      </c>
      <c r="G4106">
        <v>28</v>
      </c>
      <c r="I4106" s="15" t="str">
        <f>INDEX(T_NPI_REF[Classification],MATCH(T_PROF[[#This Row],[npi_prof_class_Cd]],T_NPI_REF[Code],0))</f>
        <v>Internal Medicine</v>
      </c>
      <c r="J4106" s="15">
        <f>INDEX(T_NPI_REF[Specialization],MATCH(T_PROF[[#This Row],[npi_prof_class_Cd]],T_NPI_REF[Code],0))</f>
        <v>0</v>
      </c>
    </row>
    <row r="4107" spans="1:10" x14ac:dyDescent="0.35">
      <c r="A4107">
        <v>1</v>
      </c>
      <c r="B4107">
        <v>1821163718</v>
      </c>
      <c r="C4107" t="s">
        <v>366</v>
      </c>
      <c r="D4107">
        <v>2021</v>
      </c>
      <c r="E4107">
        <v>47</v>
      </c>
      <c r="F4107">
        <v>47</v>
      </c>
      <c r="G4107">
        <v>47</v>
      </c>
      <c r="I4107" s="15" t="str">
        <f>INDEX(T_NPI_REF[Classification],MATCH(T_PROF[[#This Row],[npi_prof_class_Cd]],T_NPI_REF[Code],0))</f>
        <v>Internal Medicine</v>
      </c>
      <c r="J4107" s="15">
        <f>INDEX(T_NPI_REF[Specialization],MATCH(T_PROF[[#This Row],[npi_prof_class_Cd]],T_NPI_REF[Code],0))</f>
        <v>0</v>
      </c>
    </row>
    <row r="4108" spans="1:10" x14ac:dyDescent="0.35">
      <c r="A4108">
        <v>0</v>
      </c>
      <c r="B4108">
        <v>1780644807</v>
      </c>
      <c r="C4108" t="s">
        <v>351</v>
      </c>
      <c r="D4108">
        <v>2019</v>
      </c>
      <c r="E4108">
        <v>1</v>
      </c>
      <c r="F4108">
        <v>1</v>
      </c>
      <c r="G4108">
        <v>1</v>
      </c>
      <c r="I4108" s="15" t="str">
        <f>INDEX(T_NPI_REF[Classification],MATCH(T_PROF[[#This Row],[npi_prof_class_Cd]],T_NPI_REF[Code],0))</f>
        <v>Obstetrics &amp; Gynecology</v>
      </c>
      <c r="J4108" s="15">
        <f>INDEX(T_NPI_REF[Specialization],MATCH(T_PROF[[#This Row],[npi_prof_class_Cd]],T_NPI_REF[Code],0))</f>
        <v>0</v>
      </c>
    </row>
    <row r="4109" spans="1:10" x14ac:dyDescent="0.35">
      <c r="A4109">
        <v>0</v>
      </c>
      <c r="B4109">
        <v>1306991054</v>
      </c>
      <c r="C4109" t="s">
        <v>354</v>
      </c>
      <c r="D4109">
        <v>2020</v>
      </c>
      <c r="E4109">
        <v>2</v>
      </c>
      <c r="F4109">
        <v>2</v>
      </c>
      <c r="G4109">
        <v>2</v>
      </c>
      <c r="I4109" s="15" t="str">
        <f>INDEX(T_NPI_REF[Classification],MATCH(T_PROF[[#This Row],[npi_prof_class_Cd]],T_NPI_REF[Code],0))</f>
        <v>Obstetrics &amp; Gynecology</v>
      </c>
      <c r="J4109" s="15" t="str">
        <f>INDEX(T_NPI_REF[Specialization],MATCH(T_PROF[[#This Row],[npi_prof_class_Cd]],T_NPI_REF[Code],0))</f>
        <v>Obstetrics</v>
      </c>
    </row>
    <row r="4110" spans="1:10" x14ac:dyDescent="0.35">
      <c r="A4110">
        <v>1</v>
      </c>
      <c r="B4110">
        <v>1508938184</v>
      </c>
      <c r="C4110" t="s">
        <v>357</v>
      </c>
      <c r="D4110">
        <v>2021</v>
      </c>
      <c r="E4110">
        <v>2</v>
      </c>
      <c r="F4110">
        <v>2</v>
      </c>
      <c r="G4110">
        <v>2</v>
      </c>
      <c r="I4110" s="15" t="str">
        <f>INDEX(T_NPI_REF[Classification],MATCH(T_PROF[[#This Row],[npi_prof_class_Cd]],T_NPI_REF[Code],0))</f>
        <v>Advanced Practice Midwife</v>
      </c>
      <c r="J4110" s="15">
        <f>INDEX(T_NPI_REF[Specialization],MATCH(T_PROF[[#This Row],[npi_prof_class_Cd]],T_NPI_REF[Code],0))</f>
        <v>0</v>
      </c>
    </row>
    <row r="4111" spans="1:10" x14ac:dyDescent="0.35">
      <c r="A4111">
        <v>0</v>
      </c>
      <c r="B4111">
        <v>1427490556</v>
      </c>
      <c r="C4111" t="s">
        <v>351</v>
      </c>
      <c r="D4111">
        <v>2019</v>
      </c>
      <c r="E4111">
        <v>3</v>
      </c>
      <c r="F4111">
        <v>3</v>
      </c>
      <c r="G4111">
        <v>3</v>
      </c>
      <c r="I4111" s="15" t="str">
        <f>INDEX(T_NPI_REF[Classification],MATCH(T_PROF[[#This Row],[npi_prof_class_Cd]],T_NPI_REF[Code],0))</f>
        <v>Obstetrics &amp; Gynecology</v>
      </c>
      <c r="J4111" s="15">
        <f>INDEX(T_NPI_REF[Specialization],MATCH(T_PROF[[#This Row],[npi_prof_class_Cd]],T_NPI_REF[Code],0))</f>
        <v>0</v>
      </c>
    </row>
    <row r="4112" spans="1:10" x14ac:dyDescent="0.35">
      <c r="A4112">
        <v>0</v>
      </c>
      <c r="B4112">
        <v>1306981535</v>
      </c>
      <c r="C4112" t="s">
        <v>352</v>
      </c>
      <c r="D4112">
        <v>2018</v>
      </c>
      <c r="E4112">
        <v>1</v>
      </c>
      <c r="F4112">
        <v>1</v>
      </c>
      <c r="G4112">
        <v>1</v>
      </c>
      <c r="I4112" s="15" t="str">
        <f>INDEX(T_NPI_REF[Classification],MATCH(T_PROF[[#This Row],[npi_prof_class_Cd]],T_NPI_REF[Code],0))</f>
        <v>Specialist</v>
      </c>
      <c r="J4112" s="15">
        <f>INDEX(T_NPI_REF[Specialization],MATCH(T_PROF[[#This Row],[npi_prof_class_Cd]],T_NPI_REF[Code],0))</f>
        <v>0</v>
      </c>
    </row>
    <row r="4113" spans="1:10" x14ac:dyDescent="0.35">
      <c r="A4113">
        <v>1</v>
      </c>
      <c r="B4113">
        <v>1811987456</v>
      </c>
      <c r="C4113" t="s">
        <v>384</v>
      </c>
      <c r="D4113">
        <v>2018</v>
      </c>
      <c r="E4113">
        <v>28</v>
      </c>
      <c r="F4113">
        <v>28</v>
      </c>
      <c r="G4113">
        <v>28</v>
      </c>
      <c r="I4113" s="15" t="str">
        <f>INDEX(T_NPI_REF[Classification],MATCH(T_PROF[[#This Row],[npi_prof_class_Cd]],T_NPI_REF[Code],0))</f>
        <v>Pathology</v>
      </c>
      <c r="J4113" s="15" t="str">
        <f>INDEX(T_NPI_REF[Specialization],MATCH(T_PROF[[#This Row],[npi_prof_class_Cd]],T_NPI_REF[Code],0))</f>
        <v>Anatomic Pathology</v>
      </c>
    </row>
    <row r="4114" spans="1:10" x14ac:dyDescent="0.35">
      <c r="A4114">
        <v>1</v>
      </c>
      <c r="B4114">
        <v>1518998699</v>
      </c>
      <c r="C4114" t="s">
        <v>353</v>
      </c>
      <c r="D4114">
        <v>2020</v>
      </c>
      <c r="E4114">
        <v>5</v>
      </c>
      <c r="F4114">
        <v>5</v>
      </c>
      <c r="G4114">
        <v>5</v>
      </c>
      <c r="I4114" s="15" t="str">
        <f>INDEX(T_NPI_REF[Classification],MATCH(T_PROF[[#This Row],[npi_prof_class_Cd]],T_NPI_REF[Code],0))</f>
        <v>General Acute Care Hospital</v>
      </c>
      <c r="J4114" s="15">
        <f>INDEX(T_NPI_REF[Specialization],MATCH(T_PROF[[#This Row],[npi_prof_class_Cd]],T_NPI_REF[Code],0))</f>
        <v>0</v>
      </c>
    </row>
    <row r="4115" spans="1:10" x14ac:dyDescent="0.35">
      <c r="A4115">
        <v>1</v>
      </c>
      <c r="B4115">
        <v>1942881958</v>
      </c>
      <c r="C4115" t="s">
        <v>367</v>
      </c>
      <c r="D4115">
        <v>2021</v>
      </c>
      <c r="E4115">
        <v>2</v>
      </c>
      <c r="F4115">
        <v>2</v>
      </c>
      <c r="G4115">
        <v>2</v>
      </c>
      <c r="I4115" s="15" t="str">
        <f>INDEX(T_NPI_REF[Classification],MATCH(T_PROF[[#This Row],[npi_prof_class_Cd]],T_NPI_REF[Code],0))</f>
        <v>Midwife</v>
      </c>
      <c r="J4115" s="15">
        <f>INDEX(T_NPI_REF[Specialization],MATCH(T_PROF[[#This Row],[npi_prof_class_Cd]],T_NPI_REF[Code],0))</f>
        <v>0</v>
      </c>
    </row>
    <row r="4116" spans="1:10" x14ac:dyDescent="0.35">
      <c r="A4116">
        <v>0</v>
      </c>
      <c r="B4116">
        <v>1508952607</v>
      </c>
      <c r="C4116" t="s">
        <v>342</v>
      </c>
      <c r="D4116">
        <v>2021</v>
      </c>
      <c r="E4116">
        <v>1</v>
      </c>
      <c r="F4116">
        <v>1</v>
      </c>
      <c r="G4116">
        <v>1</v>
      </c>
      <c r="I4116" s="15" t="e">
        <f>INDEX(T_NPI_REF[Classification],MATCH(T_PROF[[#This Row],[npi_prof_class_Cd]],T_NPI_REF[Code],0))</f>
        <v>#N/A</v>
      </c>
      <c r="J4116" s="15" t="e">
        <f>INDEX(T_NPI_REF[Specialization],MATCH(T_PROF[[#This Row],[npi_prof_class_Cd]],T_NPI_REF[Code],0))</f>
        <v>#N/A</v>
      </c>
    </row>
    <row r="4117" spans="1:10" x14ac:dyDescent="0.35">
      <c r="A4117">
        <v>1</v>
      </c>
      <c r="B4117">
        <v>1568534303</v>
      </c>
      <c r="C4117" t="s">
        <v>361</v>
      </c>
      <c r="D4117">
        <v>2019</v>
      </c>
      <c r="E4117">
        <v>6</v>
      </c>
      <c r="F4117">
        <v>6</v>
      </c>
      <c r="G4117">
        <v>6</v>
      </c>
      <c r="I4117" s="15" t="str">
        <f>INDEX(T_NPI_REF[Classification],MATCH(T_PROF[[#This Row],[npi_prof_class_Cd]],T_NPI_REF[Code],0))</f>
        <v>Family Medicine</v>
      </c>
      <c r="J4117" s="15">
        <f>INDEX(T_NPI_REF[Specialization],MATCH(T_PROF[[#This Row],[npi_prof_class_Cd]],T_NPI_REF[Code],0))</f>
        <v>0</v>
      </c>
    </row>
    <row r="4118" spans="1:10" x14ac:dyDescent="0.35">
      <c r="A4118">
        <v>0</v>
      </c>
      <c r="B4118">
        <v>1982605879</v>
      </c>
      <c r="C4118" t="s">
        <v>351</v>
      </c>
      <c r="D4118">
        <v>2020</v>
      </c>
      <c r="E4118">
        <v>1</v>
      </c>
      <c r="F4118">
        <v>1</v>
      </c>
      <c r="G4118">
        <v>1</v>
      </c>
      <c r="I4118" s="15" t="str">
        <f>INDEX(T_NPI_REF[Classification],MATCH(T_PROF[[#This Row],[npi_prof_class_Cd]],T_NPI_REF[Code],0))</f>
        <v>Obstetrics &amp; Gynecology</v>
      </c>
      <c r="J4118" s="15">
        <f>INDEX(T_NPI_REF[Specialization],MATCH(T_PROF[[#This Row],[npi_prof_class_Cd]],T_NPI_REF[Code],0))</f>
        <v>0</v>
      </c>
    </row>
    <row r="4119" spans="1:10" x14ac:dyDescent="0.35">
      <c r="A4119">
        <v>1</v>
      </c>
      <c r="B4119">
        <v>1073544748</v>
      </c>
      <c r="C4119" t="s">
        <v>351</v>
      </c>
      <c r="D4119">
        <v>2018</v>
      </c>
      <c r="E4119">
        <v>6</v>
      </c>
      <c r="F4119">
        <v>6</v>
      </c>
      <c r="G4119">
        <v>6</v>
      </c>
      <c r="I4119" s="15" t="str">
        <f>INDEX(T_NPI_REF[Classification],MATCH(T_PROF[[#This Row],[npi_prof_class_Cd]],T_NPI_REF[Code],0))</f>
        <v>Obstetrics &amp; Gynecology</v>
      </c>
      <c r="J4119" s="15">
        <f>INDEX(T_NPI_REF[Specialization],MATCH(T_PROF[[#This Row],[npi_prof_class_Cd]],T_NPI_REF[Code],0))</f>
        <v>0</v>
      </c>
    </row>
    <row r="4120" spans="1:10" x14ac:dyDescent="0.35">
      <c r="A4120">
        <v>1</v>
      </c>
      <c r="B4120">
        <v>1043468200</v>
      </c>
      <c r="C4120" t="s">
        <v>351</v>
      </c>
      <c r="D4120">
        <v>2021</v>
      </c>
      <c r="E4120">
        <v>2</v>
      </c>
      <c r="F4120">
        <v>2</v>
      </c>
      <c r="G4120">
        <v>2</v>
      </c>
      <c r="I4120" s="15" t="str">
        <f>INDEX(T_NPI_REF[Classification],MATCH(T_PROF[[#This Row],[npi_prof_class_Cd]],T_NPI_REF[Code],0))</f>
        <v>Obstetrics &amp; Gynecology</v>
      </c>
      <c r="J4120" s="15">
        <f>INDEX(T_NPI_REF[Specialization],MATCH(T_PROF[[#This Row],[npi_prof_class_Cd]],T_NPI_REF[Code],0))</f>
        <v>0</v>
      </c>
    </row>
    <row r="4121" spans="1:10" x14ac:dyDescent="0.35">
      <c r="A4121">
        <v>0</v>
      </c>
      <c r="B4121">
        <v>1033238704</v>
      </c>
      <c r="C4121" t="s">
        <v>351</v>
      </c>
      <c r="D4121">
        <v>2021</v>
      </c>
      <c r="E4121">
        <v>1</v>
      </c>
      <c r="F4121">
        <v>1</v>
      </c>
      <c r="G4121">
        <v>1</v>
      </c>
      <c r="I4121" s="15" t="str">
        <f>INDEX(T_NPI_REF[Classification],MATCH(T_PROF[[#This Row],[npi_prof_class_Cd]],T_NPI_REF[Code],0))</f>
        <v>Obstetrics &amp; Gynecology</v>
      </c>
      <c r="J4121" s="15">
        <f>INDEX(T_NPI_REF[Specialization],MATCH(T_PROF[[#This Row],[npi_prof_class_Cd]],T_NPI_REF[Code],0))</f>
        <v>0</v>
      </c>
    </row>
    <row r="4122" spans="1:10" x14ac:dyDescent="0.35">
      <c r="A4122">
        <v>1</v>
      </c>
      <c r="B4122">
        <v>1477625911</v>
      </c>
      <c r="C4122" t="s">
        <v>367</v>
      </c>
      <c r="D4122">
        <v>2018</v>
      </c>
      <c r="E4122">
        <v>1</v>
      </c>
      <c r="F4122">
        <v>1</v>
      </c>
      <c r="G4122">
        <v>1</v>
      </c>
      <c r="I4122" s="15" t="str">
        <f>INDEX(T_NPI_REF[Classification],MATCH(T_PROF[[#This Row],[npi_prof_class_Cd]],T_NPI_REF[Code],0))</f>
        <v>Midwife</v>
      </c>
      <c r="J4122" s="15">
        <f>INDEX(T_NPI_REF[Specialization],MATCH(T_PROF[[#This Row],[npi_prof_class_Cd]],T_NPI_REF[Code],0))</f>
        <v>0</v>
      </c>
    </row>
    <row r="4123" spans="1:10" x14ac:dyDescent="0.35">
      <c r="A4123">
        <v>1</v>
      </c>
      <c r="B4123">
        <v>1053488247</v>
      </c>
      <c r="C4123" t="s">
        <v>351</v>
      </c>
      <c r="D4123">
        <v>2021</v>
      </c>
      <c r="E4123">
        <v>7</v>
      </c>
      <c r="F4123">
        <v>7</v>
      </c>
      <c r="G4123">
        <v>7</v>
      </c>
      <c r="I4123" s="15" t="str">
        <f>INDEX(T_NPI_REF[Classification],MATCH(T_PROF[[#This Row],[npi_prof_class_Cd]],T_NPI_REF[Code],0))</f>
        <v>Obstetrics &amp; Gynecology</v>
      </c>
      <c r="J4123" s="15">
        <f>INDEX(T_NPI_REF[Specialization],MATCH(T_PROF[[#This Row],[npi_prof_class_Cd]],T_NPI_REF[Code],0))</f>
        <v>0</v>
      </c>
    </row>
    <row r="4124" spans="1:10" x14ac:dyDescent="0.35">
      <c r="A4124">
        <v>0</v>
      </c>
      <c r="B4124">
        <v>1558477596</v>
      </c>
      <c r="C4124" t="s">
        <v>351</v>
      </c>
      <c r="D4124">
        <v>2020</v>
      </c>
      <c r="E4124">
        <v>1</v>
      </c>
      <c r="F4124">
        <v>1</v>
      </c>
      <c r="G4124">
        <v>1</v>
      </c>
      <c r="I4124" s="15" t="str">
        <f>INDEX(T_NPI_REF[Classification],MATCH(T_PROF[[#This Row],[npi_prof_class_Cd]],T_NPI_REF[Code],0))</f>
        <v>Obstetrics &amp; Gynecology</v>
      </c>
      <c r="J4124" s="15">
        <f>INDEX(T_NPI_REF[Specialization],MATCH(T_PROF[[#This Row],[npi_prof_class_Cd]],T_NPI_REF[Code],0))</f>
        <v>0</v>
      </c>
    </row>
    <row r="4125" spans="1:10" x14ac:dyDescent="0.35">
      <c r="A4125">
        <v>1</v>
      </c>
      <c r="B4125">
        <v>1578739611</v>
      </c>
      <c r="C4125" t="s">
        <v>351</v>
      </c>
      <c r="D4125">
        <v>2019</v>
      </c>
      <c r="E4125">
        <v>18</v>
      </c>
      <c r="F4125">
        <v>18</v>
      </c>
      <c r="G4125">
        <v>18</v>
      </c>
      <c r="I4125" s="15" t="str">
        <f>INDEX(T_NPI_REF[Classification],MATCH(T_PROF[[#This Row],[npi_prof_class_Cd]],T_NPI_REF[Code],0))</f>
        <v>Obstetrics &amp; Gynecology</v>
      </c>
      <c r="J4125" s="15">
        <f>INDEX(T_NPI_REF[Specialization],MATCH(T_PROF[[#This Row],[npi_prof_class_Cd]],T_NPI_REF[Code],0))</f>
        <v>0</v>
      </c>
    </row>
    <row r="4126" spans="1:10" x14ac:dyDescent="0.35">
      <c r="A4126">
        <v>0</v>
      </c>
      <c r="B4126">
        <v>1982788394</v>
      </c>
      <c r="C4126" t="s">
        <v>351</v>
      </c>
      <c r="D4126">
        <v>2020</v>
      </c>
      <c r="E4126">
        <v>1</v>
      </c>
      <c r="F4126">
        <v>1</v>
      </c>
      <c r="G4126">
        <v>1</v>
      </c>
      <c r="I4126" s="15" t="str">
        <f>INDEX(T_NPI_REF[Classification],MATCH(T_PROF[[#This Row],[npi_prof_class_Cd]],T_NPI_REF[Code],0))</f>
        <v>Obstetrics &amp; Gynecology</v>
      </c>
      <c r="J4126" s="15">
        <f>INDEX(T_NPI_REF[Specialization],MATCH(T_PROF[[#This Row],[npi_prof_class_Cd]],T_NPI_REF[Code],0))</f>
        <v>0</v>
      </c>
    </row>
    <row r="4127" spans="1:10" x14ac:dyDescent="0.35">
      <c r="A4127">
        <v>1</v>
      </c>
      <c r="B4127">
        <v>1245323815</v>
      </c>
      <c r="C4127" t="s">
        <v>351</v>
      </c>
      <c r="D4127">
        <v>2020</v>
      </c>
      <c r="E4127">
        <v>55</v>
      </c>
      <c r="F4127">
        <v>55</v>
      </c>
      <c r="G4127">
        <v>55</v>
      </c>
      <c r="I4127" s="15" t="str">
        <f>INDEX(T_NPI_REF[Classification],MATCH(T_PROF[[#This Row],[npi_prof_class_Cd]],T_NPI_REF[Code],0))</f>
        <v>Obstetrics &amp; Gynecology</v>
      </c>
      <c r="J4127" s="15">
        <f>INDEX(T_NPI_REF[Specialization],MATCH(T_PROF[[#This Row],[npi_prof_class_Cd]],T_NPI_REF[Code],0))</f>
        <v>0</v>
      </c>
    </row>
    <row r="4128" spans="1:10" x14ac:dyDescent="0.35">
      <c r="A4128">
        <v>1</v>
      </c>
      <c r="B4128">
        <v>1134457013</v>
      </c>
      <c r="C4128" t="s">
        <v>361</v>
      </c>
      <c r="D4128">
        <v>2021</v>
      </c>
      <c r="E4128">
        <v>13</v>
      </c>
      <c r="F4128">
        <v>13</v>
      </c>
      <c r="G4128">
        <v>13</v>
      </c>
      <c r="I4128" s="15" t="str">
        <f>INDEX(T_NPI_REF[Classification],MATCH(T_PROF[[#This Row],[npi_prof_class_Cd]],T_NPI_REF[Code],0))</f>
        <v>Family Medicine</v>
      </c>
      <c r="J4128" s="15">
        <f>INDEX(T_NPI_REF[Specialization],MATCH(T_PROF[[#This Row],[npi_prof_class_Cd]],T_NPI_REF[Code],0))</f>
        <v>0</v>
      </c>
    </row>
    <row r="4129" spans="1:10" x14ac:dyDescent="0.35">
      <c r="A4129">
        <v>0</v>
      </c>
      <c r="B4129">
        <v>1639177637</v>
      </c>
      <c r="C4129" t="s">
        <v>352</v>
      </c>
      <c r="D4129">
        <v>2019</v>
      </c>
      <c r="E4129">
        <v>2</v>
      </c>
      <c r="F4129">
        <v>2</v>
      </c>
      <c r="G4129">
        <v>2</v>
      </c>
      <c r="I4129" s="15" t="str">
        <f>INDEX(T_NPI_REF[Classification],MATCH(T_PROF[[#This Row],[npi_prof_class_Cd]],T_NPI_REF[Code],0))</f>
        <v>Specialist</v>
      </c>
      <c r="J4129" s="15">
        <f>INDEX(T_NPI_REF[Specialization],MATCH(T_PROF[[#This Row],[npi_prof_class_Cd]],T_NPI_REF[Code],0))</f>
        <v>0</v>
      </c>
    </row>
    <row r="4130" spans="1:10" x14ac:dyDescent="0.35">
      <c r="A4130">
        <v>0</v>
      </c>
      <c r="B4130">
        <v>1316990476</v>
      </c>
      <c r="C4130" t="s">
        <v>351</v>
      </c>
      <c r="D4130">
        <v>2018</v>
      </c>
      <c r="E4130">
        <v>1</v>
      </c>
      <c r="F4130">
        <v>1</v>
      </c>
      <c r="G4130">
        <v>1</v>
      </c>
      <c r="I4130" s="15" t="str">
        <f>INDEX(T_NPI_REF[Classification],MATCH(T_PROF[[#This Row],[npi_prof_class_Cd]],T_NPI_REF[Code],0))</f>
        <v>Obstetrics &amp; Gynecology</v>
      </c>
      <c r="J4130" s="15">
        <f>INDEX(T_NPI_REF[Specialization],MATCH(T_PROF[[#This Row],[npi_prof_class_Cd]],T_NPI_REF[Code],0))</f>
        <v>0</v>
      </c>
    </row>
    <row r="4131" spans="1:10" x14ac:dyDescent="0.35">
      <c r="A4131">
        <v>1</v>
      </c>
      <c r="B4131">
        <v>1083938575</v>
      </c>
      <c r="C4131" t="s">
        <v>351</v>
      </c>
      <c r="D4131">
        <v>2018</v>
      </c>
      <c r="E4131">
        <v>1</v>
      </c>
      <c r="F4131">
        <v>1</v>
      </c>
      <c r="G4131">
        <v>1</v>
      </c>
      <c r="I4131" s="15" t="str">
        <f>INDEX(T_NPI_REF[Classification],MATCH(T_PROF[[#This Row],[npi_prof_class_Cd]],T_NPI_REF[Code],0))</f>
        <v>Obstetrics &amp; Gynecology</v>
      </c>
      <c r="J4131" s="15">
        <f>INDEX(T_NPI_REF[Specialization],MATCH(T_PROF[[#This Row],[npi_prof_class_Cd]],T_NPI_REF[Code],0))</f>
        <v>0</v>
      </c>
    </row>
    <row r="4132" spans="1:10" x14ac:dyDescent="0.35">
      <c r="A4132">
        <v>1</v>
      </c>
      <c r="B4132">
        <v>1881653822</v>
      </c>
      <c r="C4132" t="s">
        <v>366</v>
      </c>
      <c r="D4132">
        <v>2019</v>
      </c>
      <c r="E4132">
        <v>27</v>
      </c>
      <c r="F4132">
        <v>27</v>
      </c>
      <c r="G4132">
        <v>27</v>
      </c>
      <c r="I4132" s="15" t="str">
        <f>INDEX(T_NPI_REF[Classification],MATCH(T_PROF[[#This Row],[npi_prof_class_Cd]],T_NPI_REF[Code],0))</f>
        <v>Internal Medicine</v>
      </c>
      <c r="J4132" s="15">
        <f>INDEX(T_NPI_REF[Specialization],MATCH(T_PROF[[#This Row],[npi_prof_class_Cd]],T_NPI_REF[Code],0))</f>
        <v>0</v>
      </c>
    </row>
    <row r="4133" spans="1:10" x14ac:dyDescent="0.35">
      <c r="A4133">
        <v>1</v>
      </c>
      <c r="B4133">
        <v>1770015398</v>
      </c>
      <c r="C4133" t="s">
        <v>367</v>
      </c>
      <c r="D4133">
        <v>2020</v>
      </c>
      <c r="E4133">
        <v>13</v>
      </c>
      <c r="F4133">
        <v>13</v>
      </c>
      <c r="G4133">
        <v>13</v>
      </c>
      <c r="I4133" s="15" t="str">
        <f>INDEX(T_NPI_REF[Classification],MATCH(T_PROF[[#This Row],[npi_prof_class_Cd]],T_NPI_REF[Code],0))</f>
        <v>Midwife</v>
      </c>
      <c r="J4133" s="15">
        <f>INDEX(T_NPI_REF[Specialization],MATCH(T_PROF[[#This Row],[npi_prof_class_Cd]],T_NPI_REF[Code],0))</f>
        <v>0</v>
      </c>
    </row>
    <row r="4134" spans="1:10" x14ac:dyDescent="0.35">
      <c r="A4134">
        <v>1</v>
      </c>
      <c r="B4134">
        <v>1215042114</v>
      </c>
      <c r="C4134" t="s">
        <v>353</v>
      </c>
      <c r="D4134">
        <v>2020</v>
      </c>
      <c r="E4134">
        <v>1</v>
      </c>
      <c r="F4134">
        <v>1</v>
      </c>
      <c r="G4134">
        <v>1</v>
      </c>
      <c r="I4134" s="15" t="str">
        <f>INDEX(T_NPI_REF[Classification],MATCH(T_PROF[[#This Row],[npi_prof_class_Cd]],T_NPI_REF[Code],0))</f>
        <v>General Acute Care Hospital</v>
      </c>
      <c r="J4134" s="15">
        <f>INDEX(T_NPI_REF[Specialization],MATCH(T_PROF[[#This Row],[npi_prof_class_Cd]],T_NPI_REF[Code],0))</f>
        <v>0</v>
      </c>
    </row>
    <row r="4135" spans="1:10" x14ac:dyDescent="0.35">
      <c r="A4135">
        <v>0</v>
      </c>
      <c r="B4135">
        <v>1528134723</v>
      </c>
      <c r="C4135" t="s">
        <v>351</v>
      </c>
      <c r="D4135">
        <v>2020</v>
      </c>
      <c r="E4135">
        <v>1</v>
      </c>
      <c r="F4135">
        <v>1</v>
      </c>
      <c r="G4135">
        <v>1</v>
      </c>
      <c r="I4135" s="15" t="str">
        <f>INDEX(T_NPI_REF[Classification],MATCH(T_PROF[[#This Row],[npi_prof_class_Cd]],T_NPI_REF[Code],0))</f>
        <v>Obstetrics &amp; Gynecology</v>
      </c>
      <c r="J4135" s="15">
        <f>INDEX(T_NPI_REF[Specialization],MATCH(T_PROF[[#This Row],[npi_prof_class_Cd]],T_NPI_REF[Code],0))</f>
        <v>0</v>
      </c>
    </row>
    <row r="4136" spans="1:10" x14ac:dyDescent="0.35">
      <c r="A4136">
        <v>0</v>
      </c>
      <c r="B4136">
        <v>1619995990</v>
      </c>
      <c r="C4136" t="s">
        <v>357</v>
      </c>
      <c r="D4136">
        <v>2020</v>
      </c>
      <c r="E4136">
        <v>1</v>
      </c>
      <c r="F4136">
        <v>1</v>
      </c>
      <c r="G4136">
        <v>1</v>
      </c>
      <c r="I4136" s="15" t="str">
        <f>INDEX(T_NPI_REF[Classification],MATCH(T_PROF[[#This Row],[npi_prof_class_Cd]],T_NPI_REF[Code],0))</f>
        <v>Advanced Practice Midwife</v>
      </c>
      <c r="J4136" s="15">
        <f>INDEX(T_NPI_REF[Specialization],MATCH(T_PROF[[#This Row],[npi_prof_class_Cd]],T_NPI_REF[Code],0))</f>
        <v>0</v>
      </c>
    </row>
    <row r="4137" spans="1:10" x14ac:dyDescent="0.35">
      <c r="A4137">
        <v>0</v>
      </c>
      <c r="B4137">
        <v>1952313173</v>
      </c>
      <c r="C4137" t="s">
        <v>351</v>
      </c>
      <c r="D4137">
        <v>2020</v>
      </c>
      <c r="E4137">
        <v>1</v>
      </c>
      <c r="F4137">
        <v>1</v>
      </c>
      <c r="G4137">
        <v>1</v>
      </c>
      <c r="I4137" s="15" t="str">
        <f>INDEX(T_NPI_REF[Classification],MATCH(T_PROF[[#This Row],[npi_prof_class_Cd]],T_NPI_REF[Code],0))</f>
        <v>Obstetrics &amp; Gynecology</v>
      </c>
      <c r="J4137" s="15">
        <f>INDEX(T_NPI_REF[Specialization],MATCH(T_PROF[[#This Row],[npi_prof_class_Cd]],T_NPI_REF[Code],0))</f>
        <v>0</v>
      </c>
    </row>
    <row r="4138" spans="1:10" x14ac:dyDescent="0.35">
      <c r="A4138">
        <v>0</v>
      </c>
      <c r="B4138">
        <v>1740332410</v>
      </c>
      <c r="C4138" t="s">
        <v>351</v>
      </c>
      <c r="D4138">
        <v>2021</v>
      </c>
      <c r="E4138">
        <v>1</v>
      </c>
      <c r="F4138">
        <v>1</v>
      </c>
      <c r="G4138">
        <v>1</v>
      </c>
      <c r="I4138" s="15" t="str">
        <f>INDEX(T_NPI_REF[Classification],MATCH(T_PROF[[#This Row],[npi_prof_class_Cd]],T_NPI_REF[Code],0))</f>
        <v>Obstetrics &amp; Gynecology</v>
      </c>
      <c r="J4138" s="15">
        <f>INDEX(T_NPI_REF[Specialization],MATCH(T_PROF[[#This Row],[npi_prof_class_Cd]],T_NPI_REF[Code],0))</f>
        <v>0</v>
      </c>
    </row>
    <row r="4139" spans="1:10" x14ac:dyDescent="0.35">
      <c r="A4139">
        <v>1</v>
      </c>
      <c r="B4139">
        <v>1578715355</v>
      </c>
      <c r="C4139" t="s">
        <v>351</v>
      </c>
      <c r="D4139">
        <v>2019</v>
      </c>
      <c r="E4139">
        <v>2</v>
      </c>
      <c r="F4139">
        <v>2</v>
      </c>
      <c r="G4139">
        <v>2</v>
      </c>
      <c r="I4139" s="15" t="str">
        <f>INDEX(T_NPI_REF[Classification],MATCH(T_PROF[[#This Row],[npi_prof_class_Cd]],T_NPI_REF[Code],0))</f>
        <v>Obstetrics &amp; Gynecology</v>
      </c>
      <c r="J4139" s="15">
        <f>INDEX(T_NPI_REF[Specialization],MATCH(T_PROF[[#This Row],[npi_prof_class_Cd]],T_NPI_REF[Code],0))</f>
        <v>0</v>
      </c>
    </row>
    <row r="4140" spans="1:10" x14ac:dyDescent="0.35">
      <c r="A4140">
        <v>1</v>
      </c>
      <c r="B4140">
        <v>1881179646</v>
      </c>
      <c r="C4140" t="s">
        <v>367</v>
      </c>
      <c r="D4140">
        <v>2020</v>
      </c>
      <c r="E4140">
        <v>60</v>
      </c>
      <c r="F4140">
        <v>60</v>
      </c>
      <c r="G4140">
        <v>60</v>
      </c>
      <c r="I4140" s="15" t="str">
        <f>INDEX(T_NPI_REF[Classification],MATCH(T_PROF[[#This Row],[npi_prof_class_Cd]],T_NPI_REF[Code],0))</f>
        <v>Midwife</v>
      </c>
      <c r="J4140" s="15">
        <f>INDEX(T_NPI_REF[Specialization],MATCH(T_PROF[[#This Row],[npi_prof_class_Cd]],T_NPI_REF[Code],0))</f>
        <v>0</v>
      </c>
    </row>
    <row r="4141" spans="1:10" x14ac:dyDescent="0.35">
      <c r="A4141">
        <v>0</v>
      </c>
      <c r="B4141">
        <v>1740238203</v>
      </c>
      <c r="C4141" t="s">
        <v>351</v>
      </c>
      <c r="D4141">
        <v>2018</v>
      </c>
      <c r="E4141">
        <v>1</v>
      </c>
      <c r="F4141">
        <v>1</v>
      </c>
      <c r="G4141">
        <v>1</v>
      </c>
      <c r="I4141" s="15" t="str">
        <f>INDEX(T_NPI_REF[Classification],MATCH(T_PROF[[#This Row],[npi_prof_class_Cd]],T_NPI_REF[Code],0))</f>
        <v>Obstetrics &amp; Gynecology</v>
      </c>
      <c r="J4141" s="15">
        <f>INDEX(T_NPI_REF[Specialization],MATCH(T_PROF[[#This Row],[npi_prof_class_Cd]],T_NPI_REF[Code],0))</f>
        <v>0</v>
      </c>
    </row>
    <row r="4142" spans="1:10" x14ac:dyDescent="0.35">
      <c r="A4142">
        <v>0</v>
      </c>
      <c r="B4142">
        <v>1417936972</v>
      </c>
      <c r="C4142" t="s">
        <v>351</v>
      </c>
      <c r="D4142">
        <v>2019</v>
      </c>
      <c r="E4142">
        <v>2</v>
      </c>
      <c r="F4142">
        <v>2</v>
      </c>
      <c r="G4142">
        <v>2</v>
      </c>
      <c r="I4142" s="15" t="str">
        <f>INDEX(T_NPI_REF[Classification],MATCH(T_PROF[[#This Row],[npi_prof_class_Cd]],T_NPI_REF[Code],0))</f>
        <v>Obstetrics &amp; Gynecology</v>
      </c>
      <c r="J4142" s="15">
        <f>INDEX(T_NPI_REF[Specialization],MATCH(T_PROF[[#This Row],[npi_prof_class_Cd]],T_NPI_REF[Code],0))</f>
        <v>0</v>
      </c>
    </row>
    <row r="4143" spans="1:10" x14ac:dyDescent="0.35">
      <c r="A4143">
        <v>0</v>
      </c>
      <c r="B4143">
        <v>1366748816</v>
      </c>
      <c r="C4143" t="s">
        <v>351</v>
      </c>
      <c r="D4143">
        <v>2018</v>
      </c>
      <c r="E4143">
        <v>2</v>
      </c>
      <c r="F4143">
        <v>2</v>
      </c>
      <c r="G4143">
        <v>2</v>
      </c>
      <c r="I4143" s="15" t="str">
        <f>INDEX(T_NPI_REF[Classification],MATCH(T_PROF[[#This Row],[npi_prof_class_Cd]],T_NPI_REF[Code],0))</f>
        <v>Obstetrics &amp; Gynecology</v>
      </c>
      <c r="J4143" s="15">
        <f>INDEX(T_NPI_REF[Specialization],MATCH(T_PROF[[#This Row],[npi_prof_class_Cd]],T_NPI_REF[Code],0))</f>
        <v>0</v>
      </c>
    </row>
    <row r="4144" spans="1:10" x14ac:dyDescent="0.35">
      <c r="A4144">
        <v>1</v>
      </c>
      <c r="B4144">
        <v>1396959110</v>
      </c>
      <c r="C4144" t="s">
        <v>351</v>
      </c>
      <c r="D4144">
        <v>2018</v>
      </c>
      <c r="E4144">
        <v>79</v>
      </c>
      <c r="F4144">
        <v>79</v>
      </c>
      <c r="G4144">
        <v>78</v>
      </c>
      <c r="I4144" s="15" t="str">
        <f>INDEX(T_NPI_REF[Classification],MATCH(T_PROF[[#This Row],[npi_prof_class_Cd]],T_NPI_REF[Code],0))</f>
        <v>Obstetrics &amp; Gynecology</v>
      </c>
      <c r="J4144" s="15">
        <f>INDEX(T_NPI_REF[Specialization],MATCH(T_PROF[[#This Row],[npi_prof_class_Cd]],T_NPI_REF[Code],0))</f>
        <v>0</v>
      </c>
    </row>
    <row r="4145" spans="1:10" x14ac:dyDescent="0.35">
      <c r="A4145">
        <v>1</v>
      </c>
      <c r="B4145">
        <v>1396959110</v>
      </c>
      <c r="C4145" t="s">
        <v>351</v>
      </c>
      <c r="D4145">
        <v>2020</v>
      </c>
      <c r="E4145">
        <v>63</v>
      </c>
      <c r="F4145">
        <v>63</v>
      </c>
      <c r="G4145">
        <v>62</v>
      </c>
      <c r="I4145" s="15" t="str">
        <f>INDEX(T_NPI_REF[Classification],MATCH(T_PROF[[#This Row],[npi_prof_class_Cd]],T_NPI_REF[Code],0))</f>
        <v>Obstetrics &amp; Gynecology</v>
      </c>
      <c r="J4145" s="15">
        <f>INDEX(T_NPI_REF[Specialization],MATCH(T_PROF[[#This Row],[npi_prof_class_Cd]],T_NPI_REF[Code],0))</f>
        <v>0</v>
      </c>
    </row>
    <row r="4146" spans="1:10" x14ac:dyDescent="0.35">
      <c r="A4146">
        <v>0</v>
      </c>
      <c r="B4146">
        <v>1568431369</v>
      </c>
      <c r="C4146" t="s">
        <v>351</v>
      </c>
      <c r="D4146">
        <v>2019</v>
      </c>
      <c r="E4146">
        <v>5</v>
      </c>
      <c r="F4146">
        <v>5</v>
      </c>
      <c r="G4146">
        <v>5</v>
      </c>
      <c r="I4146" s="15" t="str">
        <f>INDEX(T_NPI_REF[Classification],MATCH(T_PROF[[#This Row],[npi_prof_class_Cd]],T_NPI_REF[Code],0))</f>
        <v>Obstetrics &amp; Gynecology</v>
      </c>
      <c r="J4146" s="15">
        <f>INDEX(T_NPI_REF[Specialization],MATCH(T_PROF[[#This Row],[npi_prof_class_Cd]],T_NPI_REF[Code],0))</f>
        <v>0</v>
      </c>
    </row>
    <row r="4147" spans="1:10" x14ac:dyDescent="0.35">
      <c r="A4147">
        <v>1</v>
      </c>
      <c r="B4147">
        <v>1811044829</v>
      </c>
      <c r="C4147" t="s">
        <v>354</v>
      </c>
      <c r="D4147">
        <v>2019</v>
      </c>
      <c r="E4147">
        <v>2</v>
      </c>
      <c r="F4147">
        <v>2</v>
      </c>
      <c r="G4147">
        <v>2</v>
      </c>
      <c r="I4147" s="15" t="str">
        <f>INDEX(T_NPI_REF[Classification],MATCH(T_PROF[[#This Row],[npi_prof_class_Cd]],T_NPI_REF[Code],0))</f>
        <v>Obstetrics &amp; Gynecology</v>
      </c>
      <c r="J4147" s="15" t="str">
        <f>INDEX(T_NPI_REF[Specialization],MATCH(T_PROF[[#This Row],[npi_prof_class_Cd]],T_NPI_REF[Code],0))</f>
        <v>Obstetrics</v>
      </c>
    </row>
    <row r="4148" spans="1:10" x14ac:dyDescent="0.35">
      <c r="A4148">
        <v>1</v>
      </c>
      <c r="B4148">
        <v>1497089098</v>
      </c>
      <c r="C4148" t="s">
        <v>354</v>
      </c>
      <c r="D4148">
        <v>2019</v>
      </c>
      <c r="E4148">
        <v>2</v>
      </c>
      <c r="F4148">
        <v>2</v>
      </c>
      <c r="G4148">
        <v>2</v>
      </c>
      <c r="I4148" s="15" t="str">
        <f>INDEX(T_NPI_REF[Classification],MATCH(T_PROF[[#This Row],[npi_prof_class_Cd]],T_NPI_REF[Code],0))</f>
        <v>Obstetrics &amp; Gynecology</v>
      </c>
      <c r="J4148" s="15" t="str">
        <f>INDEX(T_NPI_REF[Specialization],MATCH(T_PROF[[#This Row],[npi_prof_class_Cd]],T_NPI_REF[Code],0))</f>
        <v>Obstetrics</v>
      </c>
    </row>
    <row r="4149" spans="1:10" x14ac:dyDescent="0.35">
      <c r="A4149">
        <v>0</v>
      </c>
      <c r="B4149">
        <v>1740404615</v>
      </c>
      <c r="C4149" t="s">
        <v>351</v>
      </c>
      <c r="D4149">
        <v>2019</v>
      </c>
      <c r="E4149">
        <v>1</v>
      </c>
      <c r="F4149">
        <v>1</v>
      </c>
      <c r="G4149">
        <v>1</v>
      </c>
      <c r="I4149" s="15" t="str">
        <f>INDEX(T_NPI_REF[Classification],MATCH(T_PROF[[#This Row],[npi_prof_class_Cd]],T_NPI_REF[Code],0))</f>
        <v>Obstetrics &amp; Gynecology</v>
      </c>
      <c r="J4149" s="15">
        <f>INDEX(T_NPI_REF[Specialization],MATCH(T_PROF[[#This Row],[npi_prof_class_Cd]],T_NPI_REF[Code],0))</f>
        <v>0</v>
      </c>
    </row>
    <row r="4150" spans="1:10" x14ac:dyDescent="0.35">
      <c r="A4150">
        <v>1</v>
      </c>
      <c r="B4150">
        <v>1184873572</v>
      </c>
      <c r="C4150" t="s">
        <v>374</v>
      </c>
      <c r="D4150">
        <v>2019</v>
      </c>
      <c r="E4150">
        <v>1</v>
      </c>
      <c r="F4150">
        <v>1</v>
      </c>
      <c r="G4150">
        <v>1</v>
      </c>
      <c r="I4150" s="15" t="str">
        <f>INDEX(T_NPI_REF[Classification],MATCH(T_PROF[[#This Row],[npi_prof_class_Cd]],T_NPI_REF[Code],0))</f>
        <v>Legal Medicine</v>
      </c>
      <c r="J4150" s="15">
        <f>INDEX(T_NPI_REF[Specialization],MATCH(T_PROF[[#This Row],[npi_prof_class_Cd]],T_NPI_REF[Code],0))</f>
        <v>0</v>
      </c>
    </row>
    <row r="4151" spans="1:10" x14ac:dyDescent="0.35">
      <c r="A4151">
        <v>1</v>
      </c>
      <c r="B4151">
        <v>1649463738</v>
      </c>
      <c r="C4151" t="s">
        <v>367</v>
      </c>
      <c r="D4151">
        <v>2019</v>
      </c>
      <c r="E4151">
        <v>2</v>
      </c>
      <c r="F4151">
        <v>2</v>
      </c>
      <c r="G4151">
        <v>2</v>
      </c>
      <c r="I4151" s="15" t="str">
        <f>INDEX(T_NPI_REF[Classification],MATCH(T_PROF[[#This Row],[npi_prof_class_Cd]],T_NPI_REF[Code],0))</f>
        <v>Midwife</v>
      </c>
      <c r="J4151" s="15">
        <f>INDEX(T_NPI_REF[Specialization],MATCH(T_PROF[[#This Row],[npi_prof_class_Cd]],T_NPI_REF[Code],0))</f>
        <v>0</v>
      </c>
    </row>
    <row r="4152" spans="1:10" x14ac:dyDescent="0.35">
      <c r="A4152">
        <v>0</v>
      </c>
      <c r="B4152">
        <v>1942277256</v>
      </c>
      <c r="C4152" t="s">
        <v>351</v>
      </c>
      <c r="D4152">
        <v>2018</v>
      </c>
      <c r="E4152">
        <v>5</v>
      </c>
      <c r="F4152">
        <v>5</v>
      </c>
      <c r="G4152">
        <v>5</v>
      </c>
      <c r="I4152" s="15" t="str">
        <f>INDEX(T_NPI_REF[Classification],MATCH(T_PROF[[#This Row],[npi_prof_class_Cd]],T_NPI_REF[Code],0))</f>
        <v>Obstetrics &amp; Gynecology</v>
      </c>
      <c r="J4152" s="15">
        <f>INDEX(T_NPI_REF[Specialization],MATCH(T_PROF[[#This Row],[npi_prof_class_Cd]],T_NPI_REF[Code],0))</f>
        <v>0</v>
      </c>
    </row>
    <row r="4153" spans="1:10" x14ac:dyDescent="0.35">
      <c r="A4153">
        <v>1</v>
      </c>
      <c r="B4153">
        <v>1255546446</v>
      </c>
      <c r="C4153" t="s">
        <v>351</v>
      </c>
      <c r="D4153">
        <v>2018</v>
      </c>
      <c r="E4153">
        <v>13</v>
      </c>
      <c r="F4153">
        <v>13</v>
      </c>
      <c r="G4153">
        <v>13</v>
      </c>
      <c r="I4153" s="15" t="str">
        <f>INDEX(T_NPI_REF[Classification],MATCH(T_PROF[[#This Row],[npi_prof_class_Cd]],T_NPI_REF[Code],0))</f>
        <v>Obstetrics &amp; Gynecology</v>
      </c>
      <c r="J4153" s="15">
        <f>INDEX(T_NPI_REF[Specialization],MATCH(T_PROF[[#This Row],[npi_prof_class_Cd]],T_NPI_REF[Code],0))</f>
        <v>0</v>
      </c>
    </row>
    <row r="4154" spans="1:10" x14ac:dyDescent="0.35">
      <c r="A4154">
        <v>1</v>
      </c>
      <c r="B4154">
        <v>1396780276</v>
      </c>
      <c r="C4154" t="s">
        <v>351</v>
      </c>
      <c r="D4154">
        <v>2020</v>
      </c>
      <c r="E4154">
        <v>3</v>
      </c>
      <c r="F4154">
        <v>3</v>
      </c>
      <c r="G4154">
        <v>3</v>
      </c>
      <c r="I4154" s="15" t="str">
        <f>INDEX(T_NPI_REF[Classification],MATCH(T_PROF[[#This Row],[npi_prof_class_Cd]],T_NPI_REF[Code],0))</f>
        <v>Obstetrics &amp; Gynecology</v>
      </c>
      <c r="J4154" s="15">
        <f>INDEX(T_NPI_REF[Specialization],MATCH(T_PROF[[#This Row],[npi_prof_class_Cd]],T_NPI_REF[Code],0))</f>
        <v>0</v>
      </c>
    </row>
    <row r="4155" spans="1:10" x14ac:dyDescent="0.35">
      <c r="A4155">
        <v>1</v>
      </c>
      <c r="B4155">
        <v>1942597513</v>
      </c>
      <c r="C4155" t="s">
        <v>372</v>
      </c>
      <c r="D4155">
        <v>2018</v>
      </c>
      <c r="E4155">
        <v>2</v>
      </c>
      <c r="F4155">
        <v>2</v>
      </c>
      <c r="G4155">
        <v>2</v>
      </c>
      <c r="I4155" s="15" t="str">
        <f>INDEX(T_NPI_REF[Classification],MATCH(T_PROF[[#This Row],[npi_prof_class_Cd]],T_NPI_REF[Code],0))</f>
        <v>Student in an Organized Health Care Education/Training Program</v>
      </c>
      <c r="J4155" s="15">
        <f>INDEX(T_NPI_REF[Specialization],MATCH(T_PROF[[#This Row],[npi_prof_class_Cd]],T_NPI_REF[Code],0))</f>
        <v>0</v>
      </c>
    </row>
    <row r="4156" spans="1:10" x14ac:dyDescent="0.35">
      <c r="A4156">
        <v>1</v>
      </c>
      <c r="B4156">
        <v>1265483671</v>
      </c>
      <c r="C4156" t="s">
        <v>351</v>
      </c>
      <c r="D4156">
        <v>2019</v>
      </c>
      <c r="E4156">
        <v>48</v>
      </c>
      <c r="F4156">
        <v>48</v>
      </c>
      <c r="G4156">
        <v>48</v>
      </c>
      <c r="I4156" s="15" t="str">
        <f>INDEX(T_NPI_REF[Classification],MATCH(T_PROF[[#This Row],[npi_prof_class_Cd]],T_NPI_REF[Code],0))</f>
        <v>Obstetrics &amp; Gynecology</v>
      </c>
      <c r="J4156" s="15">
        <f>INDEX(T_NPI_REF[Specialization],MATCH(T_PROF[[#This Row],[npi_prof_class_Cd]],T_NPI_REF[Code],0))</f>
        <v>0</v>
      </c>
    </row>
    <row r="4157" spans="1:10" x14ac:dyDescent="0.35">
      <c r="A4157">
        <v>1</v>
      </c>
      <c r="B4157">
        <v>1881789014</v>
      </c>
      <c r="C4157" t="s">
        <v>351</v>
      </c>
      <c r="D4157">
        <v>2021</v>
      </c>
      <c r="E4157">
        <v>217</v>
      </c>
      <c r="F4157">
        <v>217</v>
      </c>
      <c r="G4157">
        <v>214</v>
      </c>
      <c r="I4157" s="15" t="str">
        <f>INDEX(T_NPI_REF[Classification],MATCH(T_PROF[[#This Row],[npi_prof_class_Cd]],T_NPI_REF[Code],0))</f>
        <v>Obstetrics &amp; Gynecology</v>
      </c>
      <c r="J4157" s="15">
        <f>INDEX(T_NPI_REF[Specialization],MATCH(T_PROF[[#This Row],[npi_prof_class_Cd]],T_NPI_REF[Code],0))</f>
        <v>0</v>
      </c>
    </row>
    <row r="4158" spans="1:10" x14ac:dyDescent="0.35">
      <c r="A4158">
        <v>0</v>
      </c>
      <c r="B4158">
        <v>1427308980</v>
      </c>
      <c r="C4158" t="s">
        <v>361</v>
      </c>
      <c r="D4158">
        <v>2018</v>
      </c>
      <c r="E4158">
        <v>2</v>
      </c>
      <c r="F4158">
        <v>2</v>
      </c>
      <c r="G4158">
        <v>2</v>
      </c>
      <c r="I4158" s="15" t="str">
        <f>INDEX(T_NPI_REF[Classification],MATCH(T_PROF[[#This Row],[npi_prof_class_Cd]],T_NPI_REF[Code],0))</f>
        <v>Family Medicine</v>
      </c>
      <c r="J4158" s="15">
        <f>INDEX(T_NPI_REF[Specialization],MATCH(T_PROF[[#This Row],[npi_prof_class_Cd]],T_NPI_REF[Code],0))</f>
        <v>0</v>
      </c>
    </row>
    <row r="4159" spans="1:10" x14ac:dyDescent="0.35">
      <c r="A4159">
        <v>1</v>
      </c>
      <c r="B4159">
        <v>1396143004</v>
      </c>
      <c r="C4159" t="s">
        <v>351</v>
      </c>
      <c r="D4159">
        <v>2021</v>
      </c>
      <c r="E4159">
        <v>49</v>
      </c>
      <c r="F4159">
        <v>49</v>
      </c>
      <c r="G4159">
        <v>49</v>
      </c>
      <c r="I4159" s="15" t="str">
        <f>INDEX(T_NPI_REF[Classification],MATCH(T_PROF[[#This Row],[npi_prof_class_Cd]],T_NPI_REF[Code],0))</f>
        <v>Obstetrics &amp; Gynecology</v>
      </c>
      <c r="J4159" s="15">
        <f>INDEX(T_NPI_REF[Specialization],MATCH(T_PROF[[#This Row],[npi_prof_class_Cd]],T_NPI_REF[Code],0))</f>
        <v>0</v>
      </c>
    </row>
    <row r="4160" spans="1:10" x14ac:dyDescent="0.35">
      <c r="A4160">
        <v>1</v>
      </c>
      <c r="B4160">
        <v>1639239221</v>
      </c>
      <c r="C4160" t="s">
        <v>357</v>
      </c>
      <c r="D4160">
        <v>2018</v>
      </c>
      <c r="E4160">
        <v>231</v>
      </c>
      <c r="F4160">
        <v>231</v>
      </c>
      <c r="G4160">
        <v>231</v>
      </c>
      <c r="I4160" s="15" t="str">
        <f>INDEX(T_NPI_REF[Classification],MATCH(T_PROF[[#This Row],[npi_prof_class_Cd]],T_NPI_REF[Code],0))</f>
        <v>Advanced Practice Midwife</v>
      </c>
      <c r="J4160" s="15">
        <f>INDEX(T_NPI_REF[Specialization],MATCH(T_PROF[[#This Row],[npi_prof_class_Cd]],T_NPI_REF[Code],0))</f>
        <v>0</v>
      </c>
    </row>
    <row r="4161" spans="1:10" x14ac:dyDescent="0.35">
      <c r="A4161">
        <v>0</v>
      </c>
      <c r="B4161">
        <v>1083723043</v>
      </c>
      <c r="C4161" t="s">
        <v>351</v>
      </c>
      <c r="D4161">
        <v>2019</v>
      </c>
      <c r="E4161">
        <v>7</v>
      </c>
      <c r="F4161">
        <v>7</v>
      </c>
      <c r="G4161">
        <v>7</v>
      </c>
      <c r="I4161" s="15" t="str">
        <f>INDEX(T_NPI_REF[Classification],MATCH(T_PROF[[#This Row],[npi_prof_class_Cd]],T_NPI_REF[Code],0))</f>
        <v>Obstetrics &amp; Gynecology</v>
      </c>
      <c r="J4161" s="15">
        <f>INDEX(T_NPI_REF[Specialization],MATCH(T_PROF[[#This Row],[npi_prof_class_Cd]],T_NPI_REF[Code],0))</f>
        <v>0</v>
      </c>
    </row>
    <row r="4162" spans="1:10" x14ac:dyDescent="0.35">
      <c r="A4162">
        <v>0</v>
      </c>
      <c r="B4162">
        <v>1689604357</v>
      </c>
      <c r="C4162" t="s">
        <v>361</v>
      </c>
      <c r="D4162">
        <v>2021</v>
      </c>
      <c r="E4162">
        <v>1</v>
      </c>
      <c r="F4162">
        <v>1</v>
      </c>
      <c r="G4162">
        <v>1</v>
      </c>
      <c r="I4162" s="15" t="str">
        <f>INDEX(T_NPI_REF[Classification],MATCH(T_PROF[[#This Row],[npi_prof_class_Cd]],T_NPI_REF[Code],0))</f>
        <v>Family Medicine</v>
      </c>
      <c r="J4162" s="15">
        <f>INDEX(T_NPI_REF[Specialization],MATCH(T_PROF[[#This Row],[npi_prof_class_Cd]],T_NPI_REF[Code],0))</f>
        <v>0</v>
      </c>
    </row>
    <row r="4163" spans="1:10" x14ac:dyDescent="0.35">
      <c r="A4163">
        <v>1</v>
      </c>
      <c r="B4163">
        <v>1164864948</v>
      </c>
      <c r="C4163" t="s">
        <v>351</v>
      </c>
      <c r="D4163">
        <v>2019</v>
      </c>
      <c r="E4163">
        <v>12</v>
      </c>
      <c r="F4163">
        <v>12</v>
      </c>
      <c r="G4163">
        <v>12</v>
      </c>
      <c r="I4163" s="15" t="str">
        <f>INDEX(T_NPI_REF[Classification],MATCH(T_PROF[[#This Row],[npi_prof_class_Cd]],T_NPI_REF[Code],0))</f>
        <v>Obstetrics &amp; Gynecology</v>
      </c>
      <c r="J4163" s="15">
        <f>INDEX(T_NPI_REF[Specialization],MATCH(T_PROF[[#This Row],[npi_prof_class_Cd]],T_NPI_REF[Code],0))</f>
        <v>0</v>
      </c>
    </row>
    <row r="4164" spans="1:10" x14ac:dyDescent="0.35">
      <c r="A4164">
        <v>1</v>
      </c>
      <c r="B4164">
        <v>1124253273</v>
      </c>
      <c r="C4164" t="s">
        <v>351</v>
      </c>
      <c r="D4164">
        <v>2019</v>
      </c>
      <c r="E4164">
        <v>1</v>
      </c>
      <c r="F4164">
        <v>1</v>
      </c>
      <c r="G4164">
        <v>1</v>
      </c>
      <c r="I4164" s="15" t="str">
        <f>INDEX(T_NPI_REF[Classification],MATCH(T_PROF[[#This Row],[npi_prof_class_Cd]],T_NPI_REF[Code],0))</f>
        <v>Obstetrics &amp; Gynecology</v>
      </c>
      <c r="J4164" s="15">
        <f>INDEX(T_NPI_REF[Specialization],MATCH(T_PROF[[#This Row],[npi_prof_class_Cd]],T_NPI_REF[Code],0))</f>
        <v>0</v>
      </c>
    </row>
    <row r="4165" spans="1:10" x14ac:dyDescent="0.35">
      <c r="A4165">
        <v>1</v>
      </c>
      <c r="B4165">
        <v>1124119706</v>
      </c>
      <c r="C4165" t="s">
        <v>352</v>
      </c>
      <c r="D4165">
        <v>2021</v>
      </c>
      <c r="E4165">
        <v>6</v>
      </c>
      <c r="F4165">
        <v>6</v>
      </c>
      <c r="G4165">
        <v>6</v>
      </c>
      <c r="I4165" s="15" t="str">
        <f>INDEX(T_NPI_REF[Classification],MATCH(T_PROF[[#This Row],[npi_prof_class_Cd]],T_NPI_REF[Code],0))</f>
        <v>Specialist</v>
      </c>
      <c r="J4165" s="15">
        <f>INDEX(T_NPI_REF[Specialization],MATCH(T_PROF[[#This Row],[npi_prof_class_Cd]],T_NPI_REF[Code],0))</f>
        <v>0</v>
      </c>
    </row>
    <row r="4166" spans="1:10" x14ac:dyDescent="0.35">
      <c r="A4166">
        <v>1</v>
      </c>
      <c r="B4166">
        <v>1033408810</v>
      </c>
      <c r="C4166" t="s">
        <v>351</v>
      </c>
      <c r="D4166">
        <v>2020</v>
      </c>
      <c r="E4166">
        <v>2</v>
      </c>
      <c r="F4166">
        <v>2</v>
      </c>
      <c r="G4166">
        <v>1</v>
      </c>
      <c r="I4166" s="15" t="str">
        <f>INDEX(T_NPI_REF[Classification],MATCH(T_PROF[[#This Row],[npi_prof_class_Cd]],T_NPI_REF[Code],0))</f>
        <v>Obstetrics &amp; Gynecology</v>
      </c>
      <c r="J4166" s="15">
        <f>INDEX(T_NPI_REF[Specialization],MATCH(T_PROF[[#This Row],[npi_prof_class_Cd]],T_NPI_REF[Code],0))</f>
        <v>0</v>
      </c>
    </row>
    <row r="4167" spans="1:10" x14ac:dyDescent="0.35">
      <c r="A4167">
        <v>0</v>
      </c>
      <c r="B4167">
        <v>1750344388</v>
      </c>
      <c r="C4167" t="s">
        <v>356</v>
      </c>
      <c r="D4167">
        <v>2021</v>
      </c>
      <c r="E4167">
        <v>1</v>
      </c>
      <c r="F4167">
        <v>1</v>
      </c>
      <c r="G4167">
        <v>1</v>
      </c>
      <c r="I4167" s="15" t="str">
        <f>INDEX(T_NPI_REF[Classification],MATCH(T_PROF[[#This Row],[npi_prof_class_Cd]],T_NPI_REF[Code],0))</f>
        <v>Obstetrics &amp; Gynecology</v>
      </c>
      <c r="J4167" s="15" t="str">
        <f>INDEX(T_NPI_REF[Specialization],MATCH(T_PROF[[#This Row],[npi_prof_class_Cd]],T_NPI_REF[Code],0))</f>
        <v>Maternal &amp; Fetal Medicine</v>
      </c>
    </row>
    <row r="4168" spans="1:10" x14ac:dyDescent="0.35">
      <c r="A4168">
        <v>1</v>
      </c>
      <c r="B4168">
        <v>1740458256</v>
      </c>
      <c r="C4168" t="s">
        <v>371</v>
      </c>
      <c r="D4168">
        <v>2021</v>
      </c>
      <c r="E4168">
        <v>1</v>
      </c>
      <c r="F4168">
        <v>1</v>
      </c>
      <c r="G4168">
        <v>1</v>
      </c>
      <c r="I4168" s="15" t="str">
        <f>INDEX(T_NPI_REF[Classification],MATCH(T_PROF[[#This Row],[npi_prof_class_Cd]],T_NPI_REF[Code],0))</f>
        <v>Hospitalist</v>
      </c>
      <c r="J4168" s="15">
        <f>INDEX(T_NPI_REF[Specialization],MATCH(T_PROF[[#This Row],[npi_prof_class_Cd]],T_NPI_REF[Code],0))</f>
        <v>0</v>
      </c>
    </row>
    <row r="4169" spans="1:10" x14ac:dyDescent="0.35">
      <c r="A4169">
        <v>1</v>
      </c>
      <c r="B4169">
        <v>1992843171</v>
      </c>
      <c r="C4169" t="s">
        <v>351</v>
      </c>
      <c r="D4169">
        <v>2019</v>
      </c>
      <c r="E4169">
        <v>8</v>
      </c>
      <c r="F4169">
        <v>8</v>
      </c>
      <c r="G4169">
        <v>8</v>
      </c>
      <c r="I4169" s="15" t="str">
        <f>INDEX(T_NPI_REF[Classification],MATCH(T_PROF[[#This Row],[npi_prof_class_Cd]],T_NPI_REF[Code],0))</f>
        <v>Obstetrics &amp; Gynecology</v>
      </c>
      <c r="J4169" s="15">
        <f>INDEX(T_NPI_REF[Specialization],MATCH(T_PROF[[#This Row],[npi_prof_class_Cd]],T_NPI_REF[Code],0))</f>
        <v>0</v>
      </c>
    </row>
    <row r="4170" spans="1:10" x14ac:dyDescent="0.35">
      <c r="A4170">
        <v>0</v>
      </c>
      <c r="B4170">
        <v>1629045471</v>
      </c>
      <c r="C4170" t="s">
        <v>351</v>
      </c>
      <c r="D4170">
        <v>2020</v>
      </c>
      <c r="E4170">
        <v>2</v>
      </c>
      <c r="F4170">
        <v>2</v>
      </c>
      <c r="G4170">
        <v>2</v>
      </c>
      <c r="I4170" s="15" t="str">
        <f>INDEX(T_NPI_REF[Classification],MATCH(T_PROF[[#This Row],[npi_prof_class_Cd]],T_NPI_REF[Code],0))</f>
        <v>Obstetrics &amp; Gynecology</v>
      </c>
      <c r="J4170" s="15">
        <f>INDEX(T_NPI_REF[Specialization],MATCH(T_PROF[[#This Row],[npi_prof_class_Cd]],T_NPI_REF[Code],0))</f>
        <v>0</v>
      </c>
    </row>
    <row r="4171" spans="1:10" x14ac:dyDescent="0.35">
      <c r="A4171">
        <v>0</v>
      </c>
      <c r="B4171">
        <v>1225372493</v>
      </c>
      <c r="C4171" t="s">
        <v>367</v>
      </c>
      <c r="D4171">
        <v>2019</v>
      </c>
      <c r="E4171">
        <v>1</v>
      </c>
      <c r="F4171">
        <v>1</v>
      </c>
      <c r="G4171">
        <v>1</v>
      </c>
      <c r="I4171" s="15" t="str">
        <f>INDEX(T_NPI_REF[Classification],MATCH(T_PROF[[#This Row],[npi_prof_class_Cd]],T_NPI_REF[Code],0))</f>
        <v>Midwife</v>
      </c>
      <c r="J4171" s="15">
        <f>INDEX(T_NPI_REF[Specialization],MATCH(T_PROF[[#This Row],[npi_prof_class_Cd]],T_NPI_REF[Code],0))</f>
        <v>0</v>
      </c>
    </row>
    <row r="4172" spans="1:10" x14ac:dyDescent="0.35">
      <c r="A4172">
        <v>0</v>
      </c>
      <c r="B4172">
        <v>1043384597</v>
      </c>
      <c r="C4172" t="s">
        <v>357</v>
      </c>
      <c r="D4172">
        <v>2018</v>
      </c>
      <c r="E4172">
        <v>5</v>
      </c>
      <c r="F4172">
        <v>5</v>
      </c>
      <c r="G4172">
        <v>5</v>
      </c>
      <c r="I4172" s="15" t="str">
        <f>INDEX(T_NPI_REF[Classification],MATCH(T_PROF[[#This Row],[npi_prof_class_Cd]],T_NPI_REF[Code],0))</f>
        <v>Advanced Practice Midwife</v>
      </c>
      <c r="J4172" s="15">
        <f>INDEX(T_NPI_REF[Specialization],MATCH(T_PROF[[#This Row],[npi_prof_class_Cd]],T_NPI_REF[Code],0))</f>
        <v>0</v>
      </c>
    </row>
    <row r="4173" spans="1:10" x14ac:dyDescent="0.35">
      <c r="A4173">
        <v>1</v>
      </c>
      <c r="B4173">
        <v>1912131392</v>
      </c>
      <c r="C4173" t="s">
        <v>376</v>
      </c>
      <c r="D4173">
        <v>2018</v>
      </c>
      <c r="E4173">
        <v>101</v>
      </c>
      <c r="F4173">
        <v>101</v>
      </c>
      <c r="G4173">
        <v>101</v>
      </c>
      <c r="I4173" s="15" t="str">
        <f>INDEX(T_NPI_REF[Classification],MATCH(T_PROF[[#This Row],[npi_prof_class_Cd]],T_NPI_REF[Code],0))</f>
        <v>Surgery</v>
      </c>
      <c r="J4173" s="15">
        <f>INDEX(T_NPI_REF[Specialization],MATCH(T_PROF[[#This Row],[npi_prof_class_Cd]],T_NPI_REF[Code],0))</f>
        <v>0</v>
      </c>
    </row>
    <row r="4174" spans="1:10" x14ac:dyDescent="0.35">
      <c r="A4174">
        <v>1</v>
      </c>
      <c r="B4174">
        <v>1265760318</v>
      </c>
      <c r="C4174" t="s">
        <v>351</v>
      </c>
      <c r="D4174">
        <v>2018</v>
      </c>
      <c r="E4174">
        <v>16</v>
      </c>
      <c r="F4174">
        <v>16</v>
      </c>
      <c r="G4174">
        <v>16</v>
      </c>
      <c r="I4174" s="15" t="str">
        <f>INDEX(T_NPI_REF[Classification],MATCH(T_PROF[[#This Row],[npi_prof_class_Cd]],T_NPI_REF[Code],0))</f>
        <v>Obstetrics &amp; Gynecology</v>
      </c>
      <c r="J4174" s="15">
        <f>INDEX(T_NPI_REF[Specialization],MATCH(T_PROF[[#This Row],[npi_prof_class_Cd]],T_NPI_REF[Code],0))</f>
        <v>0</v>
      </c>
    </row>
    <row r="4175" spans="1:10" x14ac:dyDescent="0.35">
      <c r="A4175">
        <v>1</v>
      </c>
      <c r="B4175">
        <v>1518240720</v>
      </c>
      <c r="C4175" t="s">
        <v>351</v>
      </c>
      <c r="D4175">
        <v>2019</v>
      </c>
      <c r="E4175">
        <v>1</v>
      </c>
      <c r="F4175">
        <v>1</v>
      </c>
      <c r="G4175">
        <v>1</v>
      </c>
      <c r="I4175" s="15" t="str">
        <f>INDEX(T_NPI_REF[Classification],MATCH(T_PROF[[#This Row],[npi_prof_class_Cd]],T_NPI_REF[Code],0))</f>
        <v>Obstetrics &amp; Gynecology</v>
      </c>
      <c r="J4175" s="15">
        <f>INDEX(T_NPI_REF[Specialization],MATCH(T_PROF[[#This Row],[npi_prof_class_Cd]],T_NPI_REF[Code],0))</f>
        <v>0</v>
      </c>
    </row>
    <row r="4176" spans="1:10" x14ac:dyDescent="0.35">
      <c r="A4176">
        <v>0</v>
      </c>
      <c r="B4176">
        <v>1619047180</v>
      </c>
      <c r="C4176" t="s">
        <v>351</v>
      </c>
      <c r="D4176">
        <v>2019</v>
      </c>
      <c r="E4176">
        <v>3</v>
      </c>
      <c r="F4176">
        <v>3</v>
      </c>
      <c r="G4176">
        <v>3</v>
      </c>
      <c r="I4176" s="15" t="str">
        <f>INDEX(T_NPI_REF[Classification],MATCH(T_PROF[[#This Row],[npi_prof_class_Cd]],T_NPI_REF[Code],0))</f>
        <v>Obstetrics &amp; Gynecology</v>
      </c>
      <c r="J4176" s="15">
        <f>INDEX(T_NPI_REF[Specialization],MATCH(T_PROF[[#This Row],[npi_prof_class_Cd]],T_NPI_REF[Code],0))</f>
        <v>0</v>
      </c>
    </row>
    <row r="4177" spans="1:10" x14ac:dyDescent="0.35">
      <c r="A4177">
        <v>1</v>
      </c>
      <c r="B4177">
        <v>1114164944</v>
      </c>
      <c r="C4177" t="s">
        <v>375</v>
      </c>
      <c r="D4177">
        <v>2020</v>
      </c>
      <c r="E4177">
        <v>29</v>
      </c>
      <c r="F4177">
        <v>29</v>
      </c>
      <c r="G4177">
        <v>29</v>
      </c>
      <c r="I4177" s="15" t="str">
        <f>INDEX(T_NPI_REF[Classification],MATCH(T_PROF[[#This Row],[npi_prof_class_Cd]],T_NPI_REF[Code],0))</f>
        <v>Orthopaedic Surgery</v>
      </c>
      <c r="J4177" s="15">
        <f>INDEX(T_NPI_REF[Specialization],MATCH(T_PROF[[#This Row],[npi_prof_class_Cd]],T_NPI_REF[Code],0))</f>
        <v>0</v>
      </c>
    </row>
    <row r="4178" spans="1:10" x14ac:dyDescent="0.35">
      <c r="A4178">
        <v>1</v>
      </c>
      <c r="B4178">
        <v>1114164944</v>
      </c>
      <c r="C4178" t="s">
        <v>375</v>
      </c>
      <c r="D4178">
        <v>2021</v>
      </c>
      <c r="E4178">
        <v>26</v>
      </c>
      <c r="F4178">
        <v>26</v>
      </c>
      <c r="G4178">
        <v>26</v>
      </c>
      <c r="I4178" s="15" t="str">
        <f>INDEX(T_NPI_REF[Classification],MATCH(T_PROF[[#This Row],[npi_prof_class_Cd]],T_NPI_REF[Code],0))</f>
        <v>Orthopaedic Surgery</v>
      </c>
      <c r="J4178" s="15">
        <f>INDEX(T_NPI_REF[Specialization],MATCH(T_PROF[[#This Row],[npi_prof_class_Cd]],T_NPI_REF[Code],0))</f>
        <v>0</v>
      </c>
    </row>
    <row r="4179" spans="1:10" x14ac:dyDescent="0.35">
      <c r="A4179">
        <v>1</v>
      </c>
      <c r="B4179">
        <v>1104819242</v>
      </c>
      <c r="C4179" t="s">
        <v>351</v>
      </c>
      <c r="D4179">
        <v>2019</v>
      </c>
      <c r="E4179">
        <v>2</v>
      </c>
      <c r="F4179">
        <v>2</v>
      </c>
      <c r="G4179">
        <v>1</v>
      </c>
      <c r="I4179" s="15" t="str">
        <f>INDEX(T_NPI_REF[Classification],MATCH(T_PROF[[#This Row],[npi_prof_class_Cd]],T_NPI_REF[Code],0))</f>
        <v>Obstetrics &amp; Gynecology</v>
      </c>
      <c r="J4179" s="15">
        <f>INDEX(T_NPI_REF[Specialization],MATCH(T_PROF[[#This Row],[npi_prof_class_Cd]],T_NPI_REF[Code],0))</f>
        <v>0</v>
      </c>
    </row>
    <row r="4180" spans="1:10" x14ac:dyDescent="0.35">
      <c r="A4180">
        <v>1</v>
      </c>
      <c r="B4180">
        <v>1336305721</v>
      </c>
      <c r="C4180" t="s">
        <v>351</v>
      </c>
      <c r="D4180">
        <v>2021</v>
      </c>
      <c r="E4180">
        <v>2</v>
      </c>
      <c r="F4180">
        <v>2</v>
      </c>
      <c r="G4180">
        <v>2</v>
      </c>
      <c r="I4180" s="15" t="str">
        <f>INDEX(T_NPI_REF[Classification],MATCH(T_PROF[[#This Row],[npi_prof_class_Cd]],T_NPI_REF[Code],0))</f>
        <v>Obstetrics &amp; Gynecology</v>
      </c>
      <c r="J4180" s="15">
        <f>INDEX(T_NPI_REF[Specialization],MATCH(T_PROF[[#This Row],[npi_prof_class_Cd]],T_NPI_REF[Code],0))</f>
        <v>0</v>
      </c>
    </row>
    <row r="4181" spans="1:10" x14ac:dyDescent="0.35">
      <c r="A4181">
        <v>0</v>
      </c>
      <c r="B4181">
        <v>1760987572</v>
      </c>
      <c r="C4181" t="s">
        <v>367</v>
      </c>
      <c r="D4181">
        <v>2018</v>
      </c>
      <c r="E4181">
        <v>2</v>
      </c>
      <c r="F4181">
        <v>2</v>
      </c>
      <c r="G4181">
        <v>2</v>
      </c>
      <c r="I4181" s="15" t="str">
        <f>INDEX(T_NPI_REF[Classification],MATCH(T_PROF[[#This Row],[npi_prof_class_Cd]],T_NPI_REF[Code],0))</f>
        <v>Midwife</v>
      </c>
      <c r="J4181" s="15">
        <f>INDEX(T_NPI_REF[Specialization],MATCH(T_PROF[[#This Row],[npi_prof_class_Cd]],T_NPI_REF[Code],0))</f>
        <v>0</v>
      </c>
    </row>
    <row r="4182" spans="1:10" x14ac:dyDescent="0.35">
      <c r="A4182">
        <v>1</v>
      </c>
      <c r="B4182">
        <v>1558565465</v>
      </c>
      <c r="C4182" t="s">
        <v>351</v>
      </c>
      <c r="D4182">
        <v>2019</v>
      </c>
      <c r="E4182">
        <v>1</v>
      </c>
      <c r="F4182">
        <v>1</v>
      </c>
      <c r="G4182">
        <v>1</v>
      </c>
      <c r="I4182" s="15" t="str">
        <f>INDEX(T_NPI_REF[Classification],MATCH(T_PROF[[#This Row],[npi_prof_class_Cd]],T_NPI_REF[Code],0))</f>
        <v>Obstetrics &amp; Gynecology</v>
      </c>
      <c r="J4182" s="15">
        <f>INDEX(T_NPI_REF[Specialization],MATCH(T_PROF[[#This Row],[npi_prof_class_Cd]],T_NPI_REF[Code],0))</f>
        <v>0</v>
      </c>
    </row>
    <row r="4183" spans="1:10" x14ac:dyDescent="0.35">
      <c r="A4183">
        <v>1</v>
      </c>
      <c r="B4183">
        <v>1043373855</v>
      </c>
      <c r="C4183" t="s">
        <v>351</v>
      </c>
      <c r="D4183">
        <v>2020</v>
      </c>
      <c r="E4183">
        <v>166</v>
      </c>
      <c r="F4183">
        <v>166</v>
      </c>
      <c r="G4183">
        <v>166</v>
      </c>
      <c r="I4183" s="15" t="str">
        <f>INDEX(T_NPI_REF[Classification],MATCH(T_PROF[[#This Row],[npi_prof_class_Cd]],T_NPI_REF[Code],0))</f>
        <v>Obstetrics &amp; Gynecology</v>
      </c>
      <c r="J4183" s="15">
        <f>INDEX(T_NPI_REF[Specialization],MATCH(T_PROF[[#This Row],[npi_prof_class_Cd]],T_NPI_REF[Code],0))</f>
        <v>0</v>
      </c>
    </row>
    <row r="4184" spans="1:10" x14ac:dyDescent="0.35">
      <c r="A4184">
        <v>1</v>
      </c>
      <c r="B4184">
        <v>1255401253</v>
      </c>
      <c r="C4184" t="s">
        <v>354</v>
      </c>
      <c r="D4184">
        <v>2019</v>
      </c>
      <c r="E4184">
        <v>3</v>
      </c>
      <c r="F4184">
        <v>3</v>
      </c>
      <c r="G4184">
        <v>3</v>
      </c>
      <c r="I4184" s="15" t="str">
        <f>INDEX(T_NPI_REF[Classification],MATCH(T_PROF[[#This Row],[npi_prof_class_Cd]],T_NPI_REF[Code],0))</f>
        <v>Obstetrics &amp; Gynecology</v>
      </c>
      <c r="J4184" s="15" t="str">
        <f>INDEX(T_NPI_REF[Specialization],MATCH(T_PROF[[#This Row],[npi_prof_class_Cd]],T_NPI_REF[Code],0))</f>
        <v>Obstetrics</v>
      </c>
    </row>
    <row r="4185" spans="1:10" x14ac:dyDescent="0.35">
      <c r="A4185">
        <v>0</v>
      </c>
      <c r="B4185">
        <v>1568562130</v>
      </c>
      <c r="C4185" t="s">
        <v>351</v>
      </c>
      <c r="D4185">
        <v>2020</v>
      </c>
      <c r="E4185">
        <v>1</v>
      </c>
      <c r="F4185">
        <v>1</v>
      </c>
      <c r="G4185">
        <v>1</v>
      </c>
      <c r="I4185" s="15" t="str">
        <f>INDEX(T_NPI_REF[Classification],MATCH(T_PROF[[#This Row],[npi_prof_class_Cd]],T_NPI_REF[Code],0))</f>
        <v>Obstetrics &amp; Gynecology</v>
      </c>
      <c r="J4185" s="15">
        <f>INDEX(T_NPI_REF[Specialization],MATCH(T_PROF[[#This Row],[npi_prof_class_Cd]],T_NPI_REF[Code],0))</f>
        <v>0</v>
      </c>
    </row>
    <row r="4186" spans="1:10" x14ac:dyDescent="0.35">
      <c r="A4186">
        <v>0</v>
      </c>
      <c r="B4186">
        <v>1952371619</v>
      </c>
      <c r="C4186" t="s">
        <v>351</v>
      </c>
      <c r="D4186">
        <v>2019</v>
      </c>
      <c r="E4186">
        <v>4</v>
      </c>
      <c r="F4186">
        <v>4</v>
      </c>
      <c r="G4186">
        <v>4</v>
      </c>
      <c r="I4186" s="15" t="str">
        <f>INDEX(T_NPI_REF[Classification],MATCH(T_PROF[[#This Row],[npi_prof_class_Cd]],T_NPI_REF[Code],0))</f>
        <v>Obstetrics &amp; Gynecology</v>
      </c>
      <c r="J4186" s="15">
        <f>INDEX(T_NPI_REF[Specialization],MATCH(T_PROF[[#This Row],[npi_prof_class_Cd]],T_NPI_REF[Code],0))</f>
        <v>0</v>
      </c>
    </row>
    <row r="4187" spans="1:10" x14ac:dyDescent="0.35">
      <c r="A4187">
        <v>1</v>
      </c>
      <c r="B4187">
        <v>1881783306</v>
      </c>
      <c r="C4187" t="s">
        <v>351</v>
      </c>
      <c r="D4187">
        <v>2018</v>
      </c>
      <c r="E4187">
        <v>4</v>
      </c>
      <c r="F4187">
        <v>4</v>
      </c>
      <c r="G4187">
        <v>3</v>
      </c>
      <c r="I4187" s="15" t="str">
        <f>INDEX(T_NPI_REF[Classification],MATCH(T_PROF[[#This Row],[npi_prof_class_Cd]],T_NPI_REF[Code],0))</f>
        <v>Obstetrics &amp; Gynecology</v>
      </c>
      <c r="J4187" s="15">
        <f>INDEX(T_NPI_REF[Specialization],MATCH(T_PROF[[#This Row],[npi_prof_class_Cd]],T_NPI_REF[Code],0))</f>
        <v>0</v>
      </c>
    </row>
    <row r="4188" spans="1:10" x14ac:dyDescent="0.35">
      <c r="A4188">
        <v>1</v>
      </c>
      <c r="B4188">
        <v>1164724316</v>
      </c>
      <c r="C4188" t="s">
        <v>367</v>
      </c>
      <c r="D4188">
        <v>2018</v>
      </c>
      <c r="E4188">
        <v>8</v>
      </c>
      <c r="F4188">
        <v>8</v>
      </c>
      <c r="G4188">
        <v>8</v>
      </c>
      <c r="I4188" s="15" t="str">
        <f>INDEX(T_NPI_REF[Classification],MATCH(T_PROF[[#This Row],[npi_prof_class_Cd]],T_NPI_REF[Code],0))</f>
        <v>Midwife</v>
      </c>
      <c r="J4188" s="15">
        <f>INDEX(T_NPI_REF[Specialization],MATCH(T_PROF[[#This Row],[npi_prof_class_Cd]],T_NPI_REF[Code],0))</f>
        <v>0</v>
      </c>
    </row>
    <row r="4189" spans="1:10" x14ac:dyDescent="0.35">
      <c r="A4189">
        <v>1</v>
      </c>
      <c r="B4189">
        <v>1609860071</v>
      </c>
      <c r="C4189" t="s">
        <v>351</v>
      </c>
      <c r="D4189">
        <v>2019</v>
      </c>
      <c r="E4189">
        <v>100</v>
      </c>
      <c r="F4189">
        <v>100</v>
      </c>
      <c r="G4189">
        <v>99</v>
      </c>
      <c r="I4189" s="15" t="str">
        <f>INDEX(T_NPI_REF[Classification],MATCH(T_PROF[[#This Row],[npi_prof_class_Cd]],T_NPI_REF[Code],0))</f>
        <v>Obstetrics &amp; Gynecology</v>
      </c>
      <c r="J4189" s="15">
        <f>INDEX(T_NPI_REF[Specialization],MATCH(T_PROF[[#This Row],[npi_prof_class_Cd]],T_NPI_REF[Code],0))</f>
        <v>0</v>
      </c>
    </row>
    <row r="4190" spans="1:10" x14ac:dyDescent="0.35">
      <c r="A4190">
        <v>0</v>
      </c>
      <c r="B4190">
        <v>1922256163</v>
      </c>
      <c r="C4190" t="s">
        <v>351</v>
      </c>
      <c r="D4190">
        <v>2021</v>
      </c>
      <c r="E4190">
        <v>1</v>
      </c>
      <c r="F4190">
        <v>1</v>
      </c>
      <c r="G4190">
        <v>1</v>
      </c>
      <c r="I4190" s="15" t="str">
        <f>INDEX(T_NPI_REF[Classification],MATCH(T_PROF[[#This Row],[npi_prof_class_Cd]],T_NPI_REF[Code],0))</f>
        <v>Obstetrics &amp; Gynecology</v>
      </c>
      <c r="J4190" s="15">
        <f>INDEX(T_NPI_REF[Specialization],MATCH(T_PROF[[#This Row],[npi_prof_class_Cd]],T_NPI_REF[Code],0))</f>
        <v>0</v>
      </c>
    </row>
    <row r="4191" spans="1:10" x14ac:dyDescent="0.35">
      <c r="A4191">
        <v>1</v>
      </c>
      <c r="B4191">
        <v>1023108156</v>
      </c>
      <c r="C4191" t="s">
        <v>351</v>
      </c>
      <c r="D4191">
        <v>2018</v>
      </c>
      <c r="E4191">
        <v>1</v>
      </c>
      <c r="F4191">
        <v>1</v>
      </c>
      <c r="G4191">
        <v>1</v>
      </c>
      <c r="I4191" s="15" t="str">
        <f>INDEX(T_NPI_REF[Classification],MATCH(T_PROF[[#This Row],[npi_prof_class_Cd]],T_NPI_REF[Code],0))</f>
        <v>Obstetrics &amp; Gynecology</v>
      </c>
      <c r="J4191" s="15">
        <f>INDEX(T_NPI_REF[Specialization],MATCH(T_PROF[[#This Row],[npi_prof_class_Cd]],T_NPI_REF[Code],0))</f>
        <v>0</v>
      </c>
    </row>
    <row r="4192" spans="1:10" x14ac:dyDescent="0.35">
      <c r="A4192">
        <v>1</v>
      </c>
      <c r="B4192">
        <v>1184694291</v>
      </c>
      <c r="C4192" t="s">
        <v>363</v>
      </c>
      <c r="D4192">
        <v>2020</v>
      </c>
      <c r="E4192">
        <v>2</v>
      </c>
      <c r="F4192">
        <v>2</v>
      </c>
      <c r="G4192">
        <v>1</v>
      </c>
      <c r="I4192" s="15" t="str">
        <f>INDEX(T_NPI_REF[Classification],MATCH(T_PROF[[#This Row],[npi_prof_class_Cd]],T_NPI_REF[Code],0))</f>
        <v>Clinic/Center</v>
      </c>
      <c r="J4192" s="15" t="str">
        <f>INDEX(T_NPI_REF[Specialization],MATCH(T_PROF[[#This Row],[npi_prof_class_Cd]],T_NPI_REF[Code],0))</f>
        <v>Federally Qualified Health Center (FQHC)</v>
      </c>
    </row>
    <row r="4193" spans="1:10" x14ac:dyDescent="0.35">
      <c r="A4193">
        <v>1</v>
      </c>
      <c r="B4193">
        <v>1700230406</v>
      </c>
      <c r="C4193" t="s">
        <v>372</v>
      </c>
      <c r="D4193">
        <v>2021</v>
      </c>
      <c r="E4193">
        <v>1</v>
      </c>
      <c r="F4193">
        <v>1</v>
      </c>
      <c r="G4193">
        <v>1</v>
      </c>
      <c r="I4193" s="15" t="str">
        <f>INDEX(T_NPI_REF[Classification],MATCH(T_PROF[[#This Row],[npi_prof_class_Cd]],T_NPI_REF[Code],0))</f>
        <v>Student in an Organized Health Care Education/Training Program</v>
      </c>
      <c r="J4193" s="15">
        <f>INDEX(T_NPI_REF[Specialization],MATCH(T_PROF[[#This Row],[npi_prof_class_Cd]],T_NPI_REF[Code],0))</f>
        <v>0</v>
      </c>
    </row>
    <row r="4194" spans="1:10" x14ac:dyDescent="0.35">
      <c r="A4194">
        <v>1</v>
      </c>
      <c r="B4194">
        <v>1215191622</v>
      </c>
      <c r="C4194" t="s">
        <v>367</v>
      </c>
      <c r="D4194">
        <v>2018</v>
      </c>
      <c r="E4194">
        <v>1</v>
      </c>
      <c r="F4194">
        <v>1</v>
      </c>
      <c r="G4194">
        <v>1</v>
      </c>
      <c r="I4194" s="15" t="str">
        <f>INDEX(T_NPI_REF[Classification],MATCH(T_PROF[[#This Row],[npi_prof_class_Cd]],T_NPI_REF[Code],0))</f>
        <v>Midwife</v>
      </c>
      <c r="J4194" s="15">
        <f>INDEX(T_NPI_REF[Specialization],MATCH(T_PROF[[#This Row],[npi_prof_class_Cd]],T_NPI_REF[Code],0))</f>
        <v>0</v>
      </c>
    </row>
    <row r="4195" spans="1:10" x14ac:dyDescent="0.35">
      <c r="A4195">
        <v>1</v>
      </c>
      <c r="B4195">
        <v>1851397541</v>
      </c>
      <c r="C4195" t="s">
        <v>351</v>
      </c>
      <c r="D4195">
        <v>2019</v>
      </c>
      <c r="E4195">
        <v>6</v>
      </c>
      <c r="F4195">
        <v>6</v>
      </c>
      <c r="G4195">
        <v>6</v>
      </c>
      <c r="I4195" s="15" t="str">
        <f>INDEX(T_NPI_REF[Classification],MATCH(T_PROF[[#This Row],[npi_prof_class_Cd]],T_NPI_REF[Code],0))</f>
        <v>Obstetrics &amp; Gynecology</v>
      </c>
      <c r="J4195" s="15">
        <f>INDEX(T_NPI_REF[Specialization],MATCH(T_PROF[[#This Row],[npi_prof_class_Cd]],T_NPI_REF[Code],0))</f>
        <v>0</v>
      </c>
    </row>
    <row r="4196" spans="1:10" x14ac:dyDescent="0.35">
      <c r="A4196">
        <v>0</v>
      </c>
      <c r="B4196">
        <v>1164527693</v>
      </c>
      <c r="C4196" t="s">
        <v>351</v>
      </c>
      <c r="D4196">
        <v>2021</v>
      </c>
      <c r="E4196">
        <v>1</v>
      </c>
      <c r="F4196">
        <v>1</v>
      </c>
      <c r="G4196">
        <v>1</v>
      </c>
      <c r="I4196" s="15" t="str">
        <f>INDEX(T_NPI_REF[Classification],MATCH(T_PROF[[#This Row],[npi_prof_class_Cd]],T_NPI_REF[Code],0))</f>
        <v>Obstetrics &amp; Gynecology</v>
      </c>
      <c r="J4196" s="15">
        <f>INDEX(T_NPI_REF[Specialization],MATCH(T_PROF[[#This Row],[npi_prof_class_Cd]],T_NPI_REF[Code],0))</f>
        <v>0</v>
      </c>
    </row>
    <row r="4197" spans="1:10" x14ac:dyDescent="0.35">
      <c r="A4197">
        <v>1</v>
      </c>
      <c r="B4197">
        <v>1912244351</v>
      </c>
      <c r="C4197" t="s">
        <v>367</v>
      </c>
      <c r="D4197">
        <v>2019</v>
      </c>
      <c r="E4197">
        <v>31</v>
      </c>
      <c r="F4197">
        <v>31</v>
      </c>
      <c r="G4197">
        <v>30</v>
      </c>
      <c r="I4197" s="15" t="str">
        <f>INDEX(T_NPI_REF[Classification],MATCH(T_PROF[[#This Row],[npi_prof_class_Cd]],T_NPI_REF[Code],0))</f>
        <v>Midwife</v>
      </c>
      <c r="J4197" s="15">
        <f>INDEX(T_NPI_REF[Specialization],MATCH(T_PROF[[#This Row],[npi_prof_class_Cd]],T_NPI_REF[Code],0))</f>
        <v>0</v>
      </c>
    </row>
    <row r="4198" spans="1:10" x14ac:dyDescent="0.35">
      <c r="A4198">
        <v>0</v>
      </c>
      <c r="B4198">
        <v>1851721294</v>
      </c>
      <c r="C4198" t="s">
        <v>357</v>
      </c>
      <c r="D4198">
        <v>2019</v>
      </c>
      <c r="E4198">
        <v>2</v>
      </c>
      <c r="F4198">
        <v>2</v>
      </c>
      <c r="G4198">
        <v>2</v>
      </c>
      <c r="I4198" s="15" t="str">
        <f>INDEX(T_NPI_REF[Classification],MATCH(T_PROF[[#This Row],[npi_prof_class_Cd]],T_NPI_REF[Code],0))</f>
        <v>Advanced Practice Midwife</v>
      </c>
      <c r="J4198" s="15">
        <f>INDEX(T_NPI_REF[Specialization],MATCH(T_PROF[[#This Row],[npi_prof_class_Cd]],T_NPI_REF[Code],0))</f>
        <v>0</v>
      </c>
    </row>
    <row r="4199" spans="1:10" x14ac:dyDescent="0.35">
      <c r="A4199">
        <v>1</v>
      </c>
      <c r="B4199">
        <v>1467469023</v>
      </c>
      <c r="C4199" t="s">
        <v>353</v>
      </c>
      <c r="D4199">
        <v>2019</v>
      </c>
      <c r="E4199">
        <v>1</v>
      </c>
      <c r="F4199">
        <v>1</v>
      </c>
      <c r="G4199">
        <v>1</v>
      </c>
      <c r="I4199" s="15" t="str">
        <f>INDEX(T_NPI_REF[Classification],MATCH(T_PROF[[#This Row],[npi_prof_class_Cd]],T_NPI_REF[Code],0))</f>
        <v>General Acute Care Hospital</v>
      </c>
      <c r="J4199" s="15">
        <f>INDEX(T_NPI_REF[Specialization],MATCH(T_PROF[[#This Row],[npi_prof_class_Cd]],T_NPI_REF[Code],0))</f>
        <v>0</v>
      </c>
    </row>
    <row r="4200" spans="1:10" x14ac:dyDescent="0.35">
      <c r="A4200">
        <v>0</v>
      </c>
      <c r="B4200">
        <v>1245238674</v>
      </c>
      <c r="C4200" t="s">
        <v>351</v>
      </c>
      <c r="D4200">
        <v>2020</v>
      </c>
      <c r="E4200">
        <v>4</v>
      </c>
      <c r="F4200">
        <v>4</v>
      </c>
      <c r="G4200">
        <v>4</v>
      </c>
      <c r="I4200" s="15" t="str">
        <f>INDEX(T_NPI_REF[Classification],MATCH(T_PROF[[#This Row],[npi_prof_class_Cd]],T_NPI_REF[Code],0))</f>
        <v>Obstetrics &amp; Gynecology</v>
      </c>
      <c r="J4200" s="15">
        <f>INDEX(T_NPI_REF[Specialization],MATCH(T_PROF[[#This Row],[npi_prof_class_Cd]],T_NPI_REF[Code],0))</f>
        <v>0</v>
      </c>
    </row>
    <row r="4201" spans="1:10" x14ac:dyDescent="0.35">
      <c r="A4201">
        <v>0</v>
      </c>
      <c r="B4201">
        <v>1164527693</v>
      </c>
      <c r="C4201" t="s">
        <v>351</v>
      </c>
      <c r="D4201">
        <v>2020</v>
      </c>
      <c r="E4201">
        <v>1</v>
      </c>
      <c r="F4201">
        <v>1</v>
      </c>
      <c r="G4201">
        <v>1</v>
      </c>
      <c r="I4201" s="15" t="str">
        <f>INDEX(T_NPI_REF[Classification],MATCH(T_PROF[[#This Row],[npi_prof_class_Cd]],T_NPI_REF[Code],0))</f>
        <v>Obstetrics &amp; Gynecology</v>
      </c>
      <c r="J4201" s="15">
        <f>INDEX(T_NPI_REF[Specialization],MATCH(T_PROF[[#This Row],[npi_prof_class_Cd]],T_NPI_REF[Code],0))</f>
        <v>0</v>
      </c>
    </row>
    <row r="4202" spans="1:10" x14ac:dyDescent="0.35">
      <c r="A4202">
        <v>0</v>
      </c>
      <c r="B4202">
        <v>1275532947</v>
      </c>
      <c r="C4202" t="s">
        <v>357</v>
      </c>
      <c r="D4202">
        <v>2018</v>
      </c>
      <c r="E4202">
        <v>2</v>
      </c>
      <c r="F4202">
        <v>2</v>
      </c>
      <c r="G4202">
        <v>2</v>
      </c>
      <c r="I4202" s="15" t="str">
        <f>INDEX(T_NPI_REF[Classification],MATCH(T_PROF[[#This Row],[npi_prof_class_Cd]],T_NPI_REF[Code],0))</f>
        <v>Advanced Practice Midwife</v>
      </c>
      <c r="J4202" s="15">
        <f>INDEX(T_NPI_REF[Specialization],MATCH(T_PROF[[#This Row],[npi_prof_class_Cd]],T_NPI_REF[Code],0))</f>
        <v>0</v>
      </c>
    </row>
    <row r="4203" spans="1:10" x14ac:dyDescent="0.35">
      <c r="A4203">
        <v>0</v>
      </c>
      <c r="B4203">
        <v>1780963223</v>
      </c>
      <c r="C4203" t="s">
        <v>367</v>
      </c>
      <c r="D4203">
        <v>2020</v>
      </c>
      <c r="E4203">
        <v>1</v>
      </c>
      <c r="F4203">
        <v>1</v>
      </c>
      <c r="G4203">
        <v>1</v>
      </c>
      <c r="I4203" s="15" t="str">
        <f>INDEX(T_NPI_REF[Classification],MATCH(T_PROF[[#This Row],[npi_prof_class_Cd]],T_NPI_REF[Code],0))</f>
        <v>Midwife</v>
      </c>
      <c r="J4203" s="15">
        <f>INDEX(T_NPI_REF[Specialization],MATCH(T_PROF[[#This Row],[npi_prof_class_Cd]],T_NPI_REF[Code],0))</f>
        <v>0</v>
      </c>
    </row>
    <row r="4204" spans="1:10" x14ac:dyDescent="0.35">
      <c r="A4204">
        <v>0</v>
      </c>
      <c r="B4204">
        <v>1144301268</v>
      </c>
      <c r="C4204" t="s">
        <v>351</v>
      </c>
      <c r="D4204">
        <v>2018</v>
      </c>
      <c r="E4204">
        <v>2</v>
      </c>
      <c r="F4204">
        <v>2</v>
      </c>
      <c r="G4204">
        <v>2</v>
      </c>
      <c r="I4204" s="15" t="str">
        <f>INDEX(T_NPI_REF[Classification],MATCH(T_PROF[[#This Row],[npi_prof_class_Cd]],T_NPI_REF[Code],0))</f>
        <v>Obstetrics &amp; Gynecology</v>
      </c>
      <c r="J4204" s="15">
        <f>INDEX(T_NPI_REF[Specialization],MATCH(T_PROF[[#This Row],[npi_prof_class_Cd]],T_NPI_REF[Code],0))</f>
        <v>0</v>
      </c>
    </row>
    <row r="4205" spans="1:10" x14ac:dyDescent="0.35">
      <c r="A4205">
        <v>0</v>
      </c>
      <c r="B4205">
        <v>1952310468</v>
      </c>
      <c r="C4205" t="s">
        <v>351</v>
      </c>
      <c r="D4205">
        <v>2018</v>
      </c>
      <c r="E4205">
        <v>1</v>
      </c>
      <c r="F4205">
        <v>1</v>
      </c>
      <c r="G4205">
        <v>1</v>
      </c>
      <c r="I4205" s="15" t="str">
        <f>INDEX(T_NPI_REF[Classification],MATCH(T_PROF[[#This Row],[npi_prof_class_Cd]],T_NPI_REF[Code],0))</f>
        <v>Obstetrics &amp; Gynecology</v>
      </c>
      <c r="J4205" s="15">
        <f>INDEX(T_NPI_REF[Specialization],MATCH(T_PROF[[#This Row],[npi_prof_class_Cd]],T_NPI_REF[Code],0))</f>
        <v>0</v>
      </c>
    </row>
    <row r="4206" spans="1:10" x14ac:dyDescent="0.35">
      <c r="A4206">
        <v>0</v>
      </c>
      <c r="B4206">
        <v>1700817475</v>
      </c>
      <c r="C4206" t="s">
        <v>351</v>
      </c>
      <c r="D4206">
        <v>2019</v>
      </c>
      <c r="E4206">
        <v>1</v>
      </c>
      <c r="F4206">
        <v>1</v>
      </c>
      <c r="G4206">
        <v>1</v>
      </c>
      <c r="I4206" s="15" t="str">
        <f>INDEX(T_NPI_REF[Classification],MATCH(T_PROF[[#This Row],[npi_prof_class_Cd]],T_NPI_REF[Code],0))</f>
        <v>Obstetrics &amp; Gynecology</v>
      </c>
      <c r="J4206" s="15">
        <f>INDEX(T_NPI_REF[Specialization],MATCH(T_PROF[[#This Row],[npi_prof_class_Cd]],T_NPI_REF[Code],0))</f>
        <v>0</v>
      </c>
    </row>
    <row r="4207" spans="1:10" x14ac:dyDescent="0.35">
      <c r="A4207">
        <v>1</v>
      </c>
      <c r="B4207">
        <v>1114334273</v>
      </c>
      <c r="C4207" t="s">
        <v>351</v>
      </c>
      <c r="D4207">
        <v>2019</v>
      </c>
      <c r="E4207">
        <v>1</v>
      </c>
      <c r="F4207">
        <v>1</v>
      </c>
      <c r="G4207">
        <v>1</v>
      </c>
      <c r="I4207" s="15" t="str">
        <f>INDEX(T_NPI_REF[Classification],MATCH(T_PROF[[#This Row],[npi_prof_class_Cd]],T_NPI_REF[Code],0))</f>
        <v>Obstetrics &amp; Gynecology</v>
      </c>
      <c r="J4207" s="15">
        <f>INDEX(T_NPI_REF[Specialization],MATCH(T_PROF[[#This Row],[npi_prof_class_Cd]],T_NPI_REF[Code],0))</f>
        <v>0</v>
      </c>
    </row>
    <row r="4208" spans="1:10" x14ac:dyDescent="0.35">
      <c r="A4208">
        <v>0</v>
      </c>
      <c r="B4208">
        <v>1548452352</v>
      </c>
      <c r="C4208" t="s">
        <v>351</v>
      </c>
      <c r="D4208">
        <v>2018</v>
      </c>
      <c r="E4208">
        <v>5</v>
      </c>
      <c r="F4208">
        <v>5</v>
      </c>
      <c r="G4208">
        <v>5</v>
      </c>
      <c r="I4208" s="15" t="str">
        <f>INDEX(T_NPI_REF[Classification],MATCH(T_PROF[[#This Row],[npi_prof_class_Cd]],T_NPI_REF[Code],0))</f>
        <v>Obstetrics &amp; Gynecology</v>
      </c>
      <c r="J4208" s="15">
        <f>INDEX(T_NPI_REF[Specialization],MATCH(T_PROF[[#This Row],[npi_prof_class_Cd]],T_NPI_REF[Code],0))</f>
        <v>0</v>
      </c>
    </row>
    <row r="4209" spans="1:10" x14ac:dyDescent="0.35">
      <c r="A4209">
        <v>1</v>
      </c>
      <c r="B4209">
        <v>1972556603</v>
      </c>
      <c r="C4209" t="s">
        <v>351</v>
      </c>
      <c r="D4209">
        <v>2021</v>
      </c>
      <c r="E4209">
        <v>51</v>
      </c>
      <c r="F4209">
        <v>51</v>
      </c>
      <c r="G4209">
        <v>51</v>
      </c>
      <c r="I4209" s="15" t="str">
        <f>INDEX(T_NPI_REF[Classification],MATCH(T_PROF[[#This Row],[npi_prof_class_Cd]],T_NPI_REF[Code],0))</f>
        <v>Obstetrics &amp; Gynecology</v>
      </c>
      <c r="J4209" s="15">
        <f>INDEX(T_NPI_REF[Specialization],MATCH(T_PROF[[#This Row],[npi_prof_class_Cd]],T_NPI_REF[Code],0))</f>
        <v>0</v>
      </c>
    </row>
    <row r="4210" spans="1:10" x14ac:dyDescent="0.35">
      <c r="A4210">
        <v>1</v>
      </c>
      <c r="B4210">
        <v>1265725709</v>
      </c>
      <c r="C4210" t="s">
        <v>351</v>
      </c>
      <c r="D4210">
        <v>2018</v>
      </c>
      <c r="E4210">
        <v>2</v>
      </c>
      <c r="F4210">
        <v>2</v>
      </c>
      <c r="G4210">
        <v>2</v>
      </c>
      <c r="I4210" s="15" t="str">
        <f>INDEX(T_NPI_REF[Classification],MATCH(T_PROF[[#This Row],[npi_prof_class_Cd]],T_NPI_REF[Code],0))</f>
        <v>Obstetrics &amp; Gynecology</v>
      </c>
      <c r="J4210" s="15">
        <f>INDEX(T_NPI_REF[Specialization],MATCH(T_PROF[[#This Row],[npi_prof_class_Cd]],T_NPI_REF[Code],0))</f>
        <v>0</v>
      </c>
    </row>
    <row r="4211" spans="1:10" x14ac:dyDescent="0.35">
      <c r="A4211">
        <v>0</v>
      </c>
      <c r="B4211">
        <v>1831346451</v>
      </c>
      <c r="C4211" t="s">
        <v>351</v>
      </c>
      <c r="D4211">
        <v>2018</v>
      </c>
      <c r="E4211">
        <v>2</v>
      </c>
      <c r="F4211">
        <v>2</v>
      </c>
      <c r="G4211">
        <v>2</v>
      </c>
      <c r="I4211" s="15" t="str">
        <f>INDEX(T_NPI_REF[Classification],MATCH(T_PROF[[#This Row],[npi_prof_class_Cd]],T_NPI_REF[Code],0))</f>
        <v>Obstetrics &amp; Gynecology</v>
      </c>
      <c r="J4211" s="15">
        <f>INDEX(T_NPI_REF[Specialization],MATCH(T_PROF[[#This Row],[npi_prof_class_Cd]],T_NPI_REF[Code],0))</f>
        <v>0</v>
      </c>
    </row>
    <row r="4212" spans="1:10" x14ac:dyDescent="0.35">
      <c r="A4212">
        <v>1</v>
      </c>
      <c r="B4212">
        <v>1154431021</v>
      </c>
      <c r="C4212" t="s">
        <v>352</v>
      </c>
      <c r="D4212">
        <v>2018</v>
      </c>
      <c r="E4212">
        <v>13</v>
      </c>
      <c r="F4212">
        <v>13</v>
      </c>
      <c r="G4212">
        <v>11</v>
      </c>
      <c r="I4212" s="15" t="str">
        <f>INDEX(T_NPI_REF[Classification],MATCH(T_PROF[[#This Row],[npi_prof_class_Cd]],T_NPI_REF[Code],0))</f>
        <v>Specialist</v>
      </c>
      <c r="J4212" s="15">
        <f>INDEX(T_NPI_REF[Specialization],MATCH(T_PROF[[#This Row],[npi_prof_class_Cd]],T_NPI_REF[Code],0))</f>
        <v>0</v>
      </c>
    </row>
    <row r="4213" spans="1:10" x14ac:dyDescent="0.35">
      <c r="A4213">
        <v>1</v>
      </c>
      <c r="B4213">
        <v>1033568332</v>
      </c>
      <c r="C4213" t="s">
        <v>352</v>
      </c>
      <c r="D4213">
        <v>2018</v>
      </c>
      <c r="E4213">
        <v>92</v>
      </c>
      <c r="F4213">
        <v>92</v>
      </c>
      <c r="G4213">
        <v>84</v>
      </c>
      <c r="I4213" s="15" t="str">
        <f>INDEX(T_NPI_REF[Classification],MATCH(T_PROF[[#This Row],[npi_prof_class_Cd]],T_NPI_REF[Code],0))</f>
        <v>Specialist</v>
      </c>
      <c r="J4213" s="15">
        <f>INDEX(T_NPI_REF[Specialization],MATCH(T_PROF[[#This Row],[npi_prof_class_Cd]],T_NPI_REF[Code],0))</f>
        <v>0</v>
      </c>
    </row>
    <row r="4214" spans="1:10" x14ac:dyDescent="0.35">
      <c r="A4214">
        <v>1</v>
      </c>
      <c r="B4214">
        <v>1063710390</v>
      </c>
      <c r="C4214" t="s">
        <v>356</v>
      </c>
      <c r="D4214">
        <v>2019</v>
      </c>
      <c r="E4214">
        <v>23</v>
      </c>
      <c r="F4214">
        <v>23</v>
      </c>
      <c r="G4214">
        <v>23</v>
      </c>
      <c r="I4214" s="15" t="str">
        <f>INDEX(T_NPI_REF[Classification],MATCH(T_PROF[[#This Row],[npi_prof_class_Cd]],T_NPI_REF[Code],0))</f>
        <v>Obstetrics &amp; Gynecology</v>
      </c>
      <c r="J4214" s="15" t="str">
        <f>INDEX(T_NPI_REF[Specialization],MATCH(T_PROF[[#This Row],[npi_prof_class_Cd]],T_NPI_REF[Code],0))</f>
        <v>Maternal &amp; Fetal Medicine</v>
      </c>
    </row>
    <row r="4215" spans="1:10" x14ac:dyDescent="0.35">
      <c r="A4215">
        <v>1</v>
      </c>
      <c r="B4215">
        <v>1063710390</v>
      </c>
      <c r="C4215" t="s">
        <v>356</v>
      </c>
      <c r="D4215">
        <v>2020</v>
      </c>
      <c r="E4215">
        <v>63</v>
      </c>
      <c r="F4215">
        <v>63</v>
      </c>
      <c r="G4215">
        <v>63</v>
      </c>
      <c r="I4215" s="15" t="str">
        <f>INDEX(T_NPI_REF[Classification],MATCH(T_PROF[[#This Row],[npi_prof_class_Cd]],T_NPI_REF[Code],0))</f>
        <v>Obstetrics &amp; Gynecology</v>
      </c>
      <c r="J4215" s="15" t="str">
        <f>INDEX(T_NPI_REF[Specialization],MATCH(T_PROF[[#This Row],[npi_prof_class_Cd]],T_NPI_REF[Code],0))</f>
        <v>Maternal &amp; Fetal Medicine</v>
      </c>
    </row>
    <row r="4216" spans="1:10" x14ac:dyDescent="0.35">
      <c r="A4216">
        <v>0</v>
      </c>
      <c r="B4216">
        <v>1366446155</v>
      </c>
      <c r="C4216" t="s">
        <v>351</v>
      </c>
      <c r="D4216">
        <v>2019</v>
      </c>
      <c r="E4216">
        <v>1</v>
      </c>
      <c r="F4216">
        <v>1</v>
      </c>
      <c r="G4216">
        <v>1</v>
      </c>
      <c r="I4216" s="15" t="str">
        <f>INDEX(T_NPI_REF[Classification],MATCH(T_PROF[[#This Row],[npi_prof_class_Cd]],T_NPI_REF[Code],0))</f>
        <v>Obstetrics &amp; Gynecology</v>
      </c>
      <c r="J4216" s="15">
        <f>INDEX(T_NPI_REF[Specialization],MATCH(T_PROF[[#This Row],[npi_prof_class_Cd]],T_NPI_REF[Code],0))</f>
        <v>0</v>
      </c>
    </row>
    <row r="4217" spans="1:10" x14ac:dyDescent="0.35">
      <c r="A4217">
        <v>0</v>
      </c>
      <c r="B4217">
        <v>1235102898</v>
      </c>
      <c r="C4217" t="s">
        <v>351</v>
      </c>
      <c r="D4217">
        <v>2021</v>
      </c>
      <c r="E4217">
        <v>1</v>
      </c>
      <c r="F4217">
        <v>1</v>
      </c>
      <c r="G4217">
        <v>1</v>
      </c>
      <c r="I4217" s="15" t="str">
        <f>INDEX(T_NPI_REF[Classification],MATCH(T_PROF[[#This Row],[npi_prof_class_Cd]],T_NPI_REF[Code],0))</f>
        <v>Obstetrics &amp; Gynecology</v>
      </c>
      <c r="J4217" s="15">
        <f>INDEX(T_NPI_REF[Specialization],MATCH(T_PROF[[#This Row],[npi_prof_class_Cd]],T_NPI_REF[Code],0))</f>
        <v>0</v>
      </c>
    </row>
    <row r="4218" spans="1:10" x14ac:dyDescent="0.35">
      <c r="A4218">
        <v>1</v>
      </c>
      <c r="B4218">
        <v>1194329631</v>
      </c>
      <c r="C4218" t="s">
        <v>354</v>
      </c>
      <c r="D4218">
        <v>2021</v>
      </c>
      <c r="E4218">
        <v>1</v>
      </c>
      <c r="F4218">
        <v>1</v>
      </c>
      <c r="G4218">
        <v>1</v>
      </c>
      <c r="I4218" s="15" t="str">
        <f>INDEX(T_NPI_REF[Classification],MATCH(T_PROF[[#This Row],[npi_prof_class_Cd]],T_NPI_REF[Code],0))</f>
        <v>Obstetrics &amp; Gynecology</v>
      </c>
      <c r="J4218" s="15" t="str">
        <f>INDEX(T_NPI_REF[Specialization],MATCH(T_PROF[[#This Row],[npi_prof_class_Cd]],T_NPI_REF[Code],0))</f>
        <v>Obstetrics</v>
      </c>
    </row>
    <row r="4219" spans="1:10" x14ac:dyDescent="0.35">
      <c r="A4219">
        <v>0</v>
      </c>
      <c r="B4219">
        <v>1477757425</v>
      </c>
      <c r="C4219" t="s">
        <v>351</v>
      </c>
      <c r="D4219">
        <v>2018</v>
      </c>
      <c r="E4219">
        <v>6</v>
      </c>
      <c r="F4219">
        <v>6</v>
      </c>
      <c r="G4219">
        <v>6</v>
      </c>
      <c r="I4219" s="15" t="str">
        <f>INDEX(T_NPI_REF[Classification],MATCH(T_PROF[[#This Row],[npi_prof_class_Cd]],T_NPI_REF[Code],0))</f>
        <v>Obstetrics &amp; Gynecology</v>
      </c>
      <c r="J4219" s="15">
        <f>INDEX(T_NPI_REF[Specialization],MATCH(T_PROF[[#This Row],[npi_prof_class_Cd]],T_NPI_REF[Code],0))</f>
        <v>0</v>
      </c>
    </row>
    <row r="4220" spans="1:10" x14ac:dyDescent="0.35">
      <c r="A4220">
        <v>1</v>
      </c>
      <c r="B4220">
        <v>1124204490</v>
      </c>
      <c r="C4220" t="s">
        <v>354</v>
      </c>
      <c r="D4220">
        <v>2020</v>
      </c>
      <c r="E4220">
        <v>3</v>
      </c>
      <c r="F4220">
        <v>3</v>
      </c>
      <c r="G4220">
        <v>3</v>
      </c>
      <c r="I4220" s="15" t="str">
        <f>INDEX(T_NPI_REF[Classification],MATCH(T_PROF[[#This Row],[npi_prof_class_Cd]],T_NPI_REF[Code],0))</f>
        <v>Obstetrics &amp; Gynecology</v>
      </c>
      <c r="J4220" s="15" t="str">
        <f>INDEX(T_NPI_REF[Specialization],MATCH(T_PROF[[#This Row],[npi_prof_class_Cd]],T_NPI_REF[Code],0))</f>
        <v>Obstetrics</v>
      </c>
    </row>
    <row r="4221" spans="1:10" x14ac:dyDescent="0.35">
      <c r="A4221">
        <v>1</v>
      </c>
      <c r="B4221">
        <v>1417955980</v>
      </c>
      <c r="C4221" t="s">
        <v>356</v>
      </c>
      <c r="D4221">
        <v>2019</v>
      </c>
      <c r="E4221">
        <v>13</v>
      </c>
      <c r="F4221">
        <v>13</v>
      </c>
      <c r="G4221">
        <v>12</v>
      </c>
      <c r="I4221" s="15" t="str">
        <f>INDEX(T_NPI_REF[Classification],MATCH(T_PROF[[#This Row],[npi_prof_class_Cd]],T_NPI_REF[Code],0))</f>
        <v>Obstetrics &amp; Gynecology</v>
      </c>
      <c r="J4221" s="15" t="str">
        <f>INDEX(T_NPI_REF[Specialization],MATCH(T_PROF[[#This Row],[npi_prof_class_Cd]],T_NPI_REF[Code],0))</f>
        <v>Maternal &amp; Fetal Medicine</v>
      </c>
    </row>
    <row r="4222" spans="1:10" x14ac:dyDescent="0.35">
      <c r="A4222">
        <v>0</v>
      </c>
      <c r="B4222">
        <v>1952329781</v>
      </c>
      <c r="C4222" t="s">
        <v>351</v>
      </c>
      <c r="D4222">
        <v>2019</v>
      </c>
      <c r="E4222">
        <v>1</v>
      </c>
      <c r="F4222">
        <v>1</v>
      </c>
      <c r="G4222">
        <v>1</v>
      </c>
      <c r="I4222" s="15" t="str">
        <f>INDEX(T_NPI_REF[Classification],MATCH(T_PROF[[#This Row],[npi_prof_class_Cd]],T_NPI_REF[Code],0))</f>
        <v>Obstetrics &amp; Gynecology</v>
      </c>
      <c r="J4222" s="15">
        <f>INDEX(T_NPI_REF[Specialization],MATCH(T_PROF[[#This Row],[npi_prof_class_Cd]],T_NPI_REF[Code],0))</f>
        <v>0</v>
      </c>
    </row>
    <row r="4223" spans="1:10" x14ac:dyDescent="0.35">
      <c r="A4223">
        <v>0</v>
      </c>
      <c r="B4223">
        <v>1487617387</v>
      </c>
      <c r="C4223" t="s">
        <v>351</v>
      </c>
      <c r="D4223">
        <v>2019</v>
      </c>
      <c r="E4223">
        <v>1</v>
      </c>
      <c r="F4223">
        <v>1</v>
      </c>
      <c r="G4223">
        <v>1</v>
      </c>
      <c r="I4223" s="15" t="str">
        <f>INDEX(T_NPI_REF[Classification],MATCH(T_PROF[[#This Row],[npi_prof_class_Cd]],T_NPI_REF[Code],0))</f>
        <v>Obstetrics &amp; Gynecology</v>
      </c>
      <c r="J4223" s="15">
        <f>INDEX(T_NPI_REF[Specialization],MATCH(T_PROF[[#This Row],[npi_prof_class_Cd]],T_NPI_REF[Code],0))</f>
        <v>0</v>
      </c>
    </row>
    <row r="4224" spans="1:10" x14ac:dyDescent="0.35">
      <c r="A4224">
        <v>0</v>
      </c>
      <c r="B4224">
        <v>1588865711</v>
      </c>
      <c r="C4224" t="s">
        <v>357</v>
      </c>
      <c r="D4224">
        <v>2021</v>
      </c>
      <c r="E4224">
        <v>1</v>
      </c>
      <c r="F4224">
        <v>1</v>
      </c>
      <c r="G4224">
        <v>1</v>
      </c>
      <c r="I4224" s="15" t="str">
        <f>INDEX(T_NPI_REF[Classification],MATCH(T_PROF[[#This Row],[npi_prof_class_Cd]],T_NPI_REF[Code],0))</f>
        <v>Advanced Practice Midwife</v>
      </c>
      <c r="J4224" s="15">
        <f>INDEX(T_NPI_REF[Specialization],MATCH(T_PROF[[#This Row],[npi_prof_class_Cd]],T_NPI_REF[Code],0))</f>
        <v>0</v>
      </c>
    </row>
    <row r="4225" spans="1:10" x14ac:dyDescent="0.35">
      <c r="A4225">
        <v>1</v>
      </c>
      <c r="B4225">
        <v>1730599176</v>
      </c>
      <c r="C4225" t="s">
        <v>366</v>
      </c>
      <c r="D4225">
        <v>2018</v>
      </c>
      <c r="E4225">
        <v>23</v>
      </c>
      <c r="F4225">
        <v>23</v>
      </c>
      <c r="G4225">
        <v>23</v>
      </c>
      <c r="I4225" s="15" t="str">
        <f>INDEX(T_NPI_REF[Classification],MATCH(T_PROF[[#This Row],[npi_prof_class_Cd]],T_NPI_REF[Code],0))</f>
        <v>Internal Medicine</v>
      </c>
      <c r="J4225" s="15">
        <f>INDEX(T_NPI_REF[Specialization],MATCH(T_PROF[[#This Row],[npi_prof_class_Cd]],T_NPI_REF[Code],0))</f>
        <v>0</v>
      </c>
    </row>
    <row r="4226" spans="1:10" x14ac:dyDescent="0.35">
      <c r="A4226">
        <v>1</v>
      </c>
      <c r="B4226">
        <v>1457540056</v>
      </c>
      <c r="C4226" t="s">
        <v>351</v>
      </c>
      <c r="D4226">
        <v>2021</v>
      </c>
      <c r="E4226">
        <v>79</v>
      </c>
      <c r="F4226">
        <v>79</v>
      </c>
      <c r="G4226">
        <v>79</v>
      </c>
      <c r="I4226" s="15" t="str">
        <f>INDEX(T_NPI_REF[Classification],MATCH(T_PROF[[#This Row],[npi_prof_class_Cd]],T_NPI_REF[Code],0))</f>
        <v>Obstetrics &amp; Gynecology</v>
      </c>
      <c r="J4226" s="15">
        <f>INDEX(T_NPI_REF[Specialization],MATCH(T_PROF[[#This Row],[npi_prof_class_Cd]],T_NPI_REF[Code],0))</f>
        <v>0</v>
      </c>
    </row>
    <row r="4227" spans="1:10" x14ac:dyDescent="0.35">
      <c r="A4227">
        <v>1</v>
      </c>
      <c r="B4227">
        <v>1841563277</v>
      </c>
      <c r="C4227" t="s">
        <v>352</v>
      </c>
      <c r="D4227">
        <v>2018</v>
      </c>
      <c r="E4227">
        <v>4</v>
      </c>
      <c r="F4227">
        <v>4</v>
      </c>
      <c r="G4227">
        <v>4</v>
      </c>
      <c r="I4227" s="15" t="str">
        <f>INDEX(T_NPI_REF[Classification],MATCH(T_PROF[[#This Row],[npi_prof_class_Cd]],T_NPI_REF[Code],0))</f>
        <v>Specialist</v>
      </c>
      <c r="J4227" s="15">
        <f>INDEX(T_NPI_REF[Specialization],MATCH(T_PROF[[#This Row],[npi_prof_class_Cd]],T_NPI_REF[Code],0))</f>
        <v>0</v>
      </c>
    </row>
    <row r="4228" spans="1:10" x14ac:dyDescent="0.35">
      <c r="A4228">
        <v>0</v>
      </c>
      <c r="B4228">
        <v>1285819904</v>
      </c>
      <c r="C4228" t="s">
        <v>351</v>
      </c>
      <c r="D4228">
        <v>2019</v>
      </c>
      <c r="E4228">
        <v>1</v>
      </c>
      <c r="F4228">
        <v>1</v>
      </c>
      <c r="G4228">
        <v>1</v>
      </c>
      <c r="I4228" s="15" t="str">
        <f>INDEX(T_NPI_REF[Classification],MATCH(T_PROF[[#This Row],[npi_prof_class_Cd]],T_NPI_REF[Code],0))</f>
        <v>Obstetrics &amp; Gynecology</v>
      </c>
      <c r="J4228" s="15">
        <f>INDEX(T_NPI_REF[Specialization],MATCH(T_PROF[[#This Row],[npi_prof_class_Cd]],T_NPI_REF[Code],0))</f>
        <v>0</v>
      </c>
    </row>
    <row r="4229" spans="1:10" x14ac:dyDescent="0.35">
      <c r="A4229">
        <v>0</v>
      </c>
      <c r="B4229">
        <v>1356635288</v>
      </c>
      <c r="C4229" t="s">
        <v>357</v>
      </c>
      <c r="D4229">
        <v>2020</v>
      </c>
      <c r="E4229">
        <v>3</v>
      </c>
      <c r="F4229">
        <v>3</v>
      </c>
      <c r="G4229">
        <v>3</v>
      </c>
      <c r="I4229" s="15" t="str">
        <f>INDEX(T_NPI_REF[Classification],MATCH(T_PROF[[#This Row],[npi_prof_class_Cd]],T_NPI_REF[Code],0))</f>
        <v>Advanced Practice Midwife</v>
      </c>
      <c r="J4229" s="15">
        <f>INDEX(T_NPI_REF[Specialization],MATCH(T_PROF[[#This Row],[npi_prof_class_Cd]],T_NPI_REF[Code],0))</f>
        <v>0</v>
      </c>
    </row>
    <row r="4230" spans="1:10" x14ac:dyDescent="0.35">
      <c r="A4230">
        <v>0</v>
      </c>
      <c r="B4230">
        <v>1467566299</v>
      </c>
      <c r="C4230" t="s">
        <v>351</v>
      </c>
      <c r="D4230">
        <v>2021</v>
      </c>
      <c r="E4230">
        <v>1</v>
      </c>
      <c r="F4230">
        <v>1</v>
      </c>
      <c r="G4230">
        <v>1</v>
      </c>
      <c r="I4230" s="15" t="str">
        <f>INDEX(T_NPI_REF[Classification],MATCH(T_PROF[[#This Row],[npi_prof_class_Cd]],T_NPI_REF[Code],0))</f>
        <v>Obstetrics &amp; Gynecology</v>
      </c>
      <c r="J4230" s="15">
        <f>INDEX(T_NPI_REF[Specialization],MATCH(T_PROF[[#This Row],[npi_prof_class_Cd]],T_NPI_REF[Code],0))</f>
        <v>0</v>
      </c>
    </row>
    <row r="4231" spans="1:10" x14ac:dyDescent="0.35">
      <c r="A4231">
        <v>1</v>
      </c>
      <c r="B4231">
        <v>1659309615</v>
      </c>
      <c r="C4231" t="s">
        <v>366</v>
      </c>
      <c r="D4231">
        <v>2020</v>
      </c>
      <c r="E4231">
        <v>5</v>
      </c>
      <c r="F4231">
        <v>5</v>
      </c>
      <c r="G4231">
        <v>5</v>
      </c>
      <c r="I4231" s="15" t="str">
        <f>INDEX(T_NPI_REF[Classification],MATCH(T_PROF[[#This Row],[npi_prof_class_Cd]],T_NPI_REF[Code],0))</f>
        <v>Internal Medicine</v>
      </c>
      <c r="J4231" s="15">
        <f>INDEX(T_NPI_REF[Specialization],MATCH(T_PROF[[#This Row],[npi_prof_class_Cd]],T_NPI_REF[Code],0))</f>
        <v>0</v>
      </c>
    </row>
    <row r="4232" spans="1:10" x14ac:dyDescent="0.35">
      <c r="A4232">
        <v>1</v>
      </c>
      <c r="B4232">
        <v>1710156617</v>
      </c>
      <c r="C4232" t="s">
        <v>351</v>
      </c>
      <c r="D4232">
        <v>2020</v>
      </c>
      <c r="E4232">
        <v>6</v>
      </c>
      <c r="F4232">
        <v>6</v>
      </c>
      <c r="G4232">
        <v>6</v>
      </c>
      <c r="I4232" s="15" t="str">
        <f>INDEX(T_NPI_REF[Classification],MATCH(T_PROF[[#This Row],[npi_prof_class_Cd]],T_NPI_REF[Code],0))</f>
        <v>Obstetrics &amp; Gynecology</v>
      </c>
      <c r="J4232" s="15">
        <f>INDEX(T_NPI_REF[Specialization],MATCH(T_PROF[[#This Row],[npi_prof_class_Cd]],T_NPI_REF[Code],0))</f>
        <v>0</v>
      </c>
    </row>
    <row r="4233" spans="1:10" x14ac:dyDescent="0.35">
      <c r="A4233">
        <v>1</v>
      </c>
      <c r="B4233">
        <v>1659309615</v>
      </c>
      <c r="C4233" t="s">
        <v>366</v>
      </c>
      <c r="D4233">
        <v>2018</v>
      </c>
      <c r="E4233">
        <v>2</v>
      </c>
      <c r="F4233">
        <v>2</v>
      </c>
      <c r="G4233">
        <v>2</v>
      </c>
      <c r="I4233" s="15" t="str">
        <f>INDEX(T_NPI_REF[Classification],MATCH(T_PROF[[#This Row],[npi_prof_class_Cd]],T_NPI_REF[Code],0))</f>
        <v>Internal Medicine</v>
      </c>
      <c r="J4233" s="15">
        <f>INDEX(T_NPI_REF[Specialization],MATCH(T_PROF[[#This Row],[npi_prof_class_Cd]],T_NPI_REF[Code],0))</f>
        <v>0</v>
      </c>
    </row>
    <row r="4234" spans="1:10" x14ac:dyDescent="0.35">
      <c r="A4234">
        <v>1</v>
      </c>
      <c r="B4234">
        <v>1972604460</v>
      </c>
      <c r="C4234" t="s">
        <v>353</v>
      </c>
      <c r="D4234">
        <v>2018</v>
      </c>
      <c r="E4234">
        <v>31</v>
      </c>
      <c r="F4234">
        <v>31</v>
      </c>
      <c r="G4234">
        <v>30</v>
      </c>
      <c r="I4234" s="15" t="str">
        <f>INDEX(T_NPI_REF[Classification],MATCH(T_PROF[[#This Row],[npi_prof_class_Cd]],T_NPI_REF[Code],0))</f>
        <v>General Acute Care Hospital</v>
      </c>
      <c r="J4234" s="15">
        <f>INDEX(T_NPI_REF[Specialization],MATCH(T_PROF[[#This Row],[npi_prof_class_Cd]],T_NPI_REF[Code],0))</f>
        <v>0</v>
      </c>
    </row>
    <row r="4235" spans="1:10" x14ac:dyDescent="0.35">
      <c r="A4235">
        <v>1</v>
      </c>
      <c r="B4235">
        <v>1972604460</v>
      </c>
      <c r="C4235" t="s">
        <v>353</v>
      </c>
      <c r="D4235">
        <v>2020</v>
      </c>
      <c r="E4235">
        <v>18</v>
      </c>
      <c r="F4235">
        <v>18</v>
      </c>
      <c r="G4235">
        <v>18</v>
      </c>
      <c r="I4235" s="15" t="str">
        <f>INDEX(T_NPI_REF[Classification],MATCH(T_PROF[[#This Row],[npi_prof_class_Cd]],T_NPI_REF[Code],0))</f>
        <v>General Acute Care Hospital</v>
      </c>
      <c r="J4235" s="15">
        <f>INDEX(T_NPI_REF[Specialization],MATCH(T_PROF[[#This Row],[npi_prof_class_Cd]],T_NPI_REF[Code],0))</f>
        <v>0</v>
      </c>
    </row>
    <row r="4236" spans="1:10" x14ac:dyDescent="0.35">
      <c r="A4236">
        <v>1</v>
      </c>
      <c r="B4236">
        <v>1386743052</v>
      </c>
      <c r="C4236" t="s">
        <v>351</v>
      </c>
      <c r="D4236">
        <v>2020</v>
      </c>
      <c r="E4236">
        <v>11</v>
      </c>
      <c r="F4236">
        <v>11</v>
      </c>
      <c r="G4236">
        <v>11</v>
      </c>
      <c r="I4236" s="15" t="str">
        <f>INDEX(T_NPI_REF[Classification],MATCH(T_PROF[[#This Row],[npi_prof_class_Cd]],T_NPI_REF[Code],0))</f>
        <v>Obstetrics &amp; Gynecology</v>
      </c>
      <c r="J4236" s="15">
        <f>INDEX(T_NPI_REF[Specialization],MATCH(T_PROF[[#This Row],[npi_prof_class_Cd]],T_NPI_REF[Code],0))</f>
        <v>0</v>
      </c>
    </row>
    <row r="4237" spans="1:10" x14ac:dyDescent="0.35">
      <c r="A4237">
        <v>1</v>
      </c>
      <c r="B4237">
        <v>1356688220</v>
      </c>
      <c r="C4237" t="s">
        <v>352</v>
      </c>
      <c r="D4237">
        <v>2019</v>
      </c>
      <c r="E4237">
        <v>20</v>
      </c>
      <c r="F4237">
        <v>20</v>
      </c>
      <c r="G4237">
        <v>20</v>
      </c>
      <c r="I4237" s="15" t="str">
        <f>INDEX(T_NPI_REF[Classification],MATCH(T_PROF[[#This Row],[npi_prof_class_Cd]],T_NPI_REF[Code],0))</f>
        <v>Specialist</v>
      </c>
      <c r="J4237" s="15">
        <f>INDEX(T_NPI_REF[Specialization],MATCH(T_PROF[[#This Row],[npi_prof_class_Cd]],T_NPI_REF[Code],0))</f>
        <v>0</v>
      </c>
    </row>
    <row r="4238" spans="1:10" x14ac:dyDescent="0.35">
      <c r="A4238">
        <v>0</v>
      </c>
      <c r="B4238">
        <v>1447255088</v>
      </c>
      <c r="C4238" t="s">
        <v>356</v>
      </c>
      <c r="D4238">
        <v>2019</v>
      </c>
      <c r="E4238">
        <v>1</v>
      </c>
      <c r="F4238">
        <v>1</v>
      </c>
      <c r="G4238">
        <v>1</v>
      </c>
      <c r="I4238" s="15" t="str">
        <f>INDEX(T_NPI_REF[Classification],MATCH(T_PROF[[#This Row],[npi_prof_class_Cd]],T_NPI_REF[Code],0))</f>
        <v>Obstetrics &amp; Gynecology</v>
      </c>
      <c r="J4238" s="15" t="str">
        <f>INDEX(T_NPI_REF[Specialization],MATCH(T_PROF[[#This Row],[npi_prof_class_Cd]],T_NPI_REF[Code],0))</f>
        <v>Maternal &amp; Fetal Medicine</v>
      </c>
    </row>
    <row r="4239" spans="1:10" x14ac:dyDescent="0.35">
      <c r="A4239">
        <v>1</v>
      </c>
      <c r="B4239">
        <v>1154560381</v>
      </c>
      <c r="C4239" t="s">
        <v>351</v>
      </c>
      <c r="D4239">
        <v>2020</v>
      </c>
      <c r="E4239">
        <v>3</v>
      </c>
      <c r="F4239">
        <v>3</v>
      </c>
      <c r="G4239">
        <v>3</v>
      </c>
      <c r="I4239" s="15" t="str">
        <f>INDEX(T_NPI_REF[Classification],MATCH(T_PROF[[#This Row],[npi_prof_class_Cd]],T_NPI_REF[Code],0))</f>
        <v>Obstetrics &amp; Gynecology</v>
      </c>
      <c r="J4239" s="15">
        <f>INDEX(T_NPI_REF[Specialization],MATCH(T_PROF[[#This Row],[npi_prof_class_Cd]],T_NPI_REF[Code],0))</f>
        <v>0</v>
      </c>
    </row>
    <row r="4240" spans="1:10" x14ac:dyDescent="0.35">
      <c r="A4240">
        <v>1</v>
      </c>
      <c r="B4240">
        <v>1770739559</v>
      </c>
      <c r="C4240" t="s">
        <v>351</v>
      </c>
      <c r="D4240">
        <v>2021</v>
      </c>
      <c r="E4240">
        <v>10</v>
      </c>
      <c r="F4240">
        <v>10</v>
      </c>
      <c r="G4240">
        <v>10</v>
      </c>
      <c r="I4240" s="15" t="str">
        <f>INDEX(T_NPI_REF[Classification],MATCH(T_PROF[[#This Row],[npi_prof_class_Cd]],T_NPI_REF[Code],0))</f>
        <v>Obstetrics &amp; Gynecology</v>
      </c>
      <c r="J4240" s="15">
        <f>INDEX(T_NPI_REF[Specialization],MATCH(T_PROF[[#This Row],[npi_prof_class_Cd]],T_NPI_REF[Code],0))</f>
        <v>0</v>
      </c>
    </row>
    <row r="4241" spans="1:10" x14ac:dyDescent="0.35">
      <c r="A4241">
        <v>0</v>
      </c>
      <c r="B4241">
        <v>1942265392</v>
      </c>
      <c r="C4241" t="s">
        <v>351</v>
      </c>
      <c r="D4241">
        <v>2021</v>
      </c>
      <c r="E4241">
        <v>1</v>
      </c>
      <c r="F4241">
        <v>1</v>
      </c>
      <c r="G4241">
        <v>1</v>
      </c>
      <c r="I4241" s="15" t="str">
        <f>INDEX(T_NPI_REF[Classification],MATCH(T_PROF[[#This Row],[npi_prof_class_Cd]],T_NPI_REF[Code],0))</f>
        <v>Obstetrics &amp; Gynecology</v>
      </c>
      <c r="J4241" s="15">
        <f>INDEX(T_NPI_REF[Specialization],MATCH(T_PROF[[#This Row],[npi_prof_class_Cd]],T_NPI_REF[Code],0))</f>
        <v>0</v>
      </c>
    </row>
    <row r="4242" spans="1:10" x14ac:dyDescent="0.35">
      <c r="A4242">
        <v>1</v>
      </c>
      <c r="B4242">
        <v>1891708095</v>
      </c>
      <c r="C4242" t="s">
        <v>351</v>
      </c>
      <c r="D4242">
        <v>2021</v>
      </c>
      <c r="E4242">
        <v>81</v>
      </c>
      <c r="F4242">
        <v>81</v>
      </c>
      <c r="G4242">
        <v>81</v>
      </c>
      <c r="I4242" s="15" t="str">
        <f>INDEX(T_NPI_REF[Classification],MATCH(T_PROF[[#This Row],[npi_prof_class_Cd]],T_NPI_REF[Code],0))</f>
        <v>Obstetrics &amp; Gynecology</v>
      </c>
      <c r="J4242" s="15">
        <f>INDEX(T_NPI_REF[Specialization],MATCH(T_PROF[[#This Row],[npi_prof_class_Cd]],T_NPI_REF[Code],0))</f>
        <v>0</v>
      </c>
    </row>
    <row r="4243" spans="1:10" x14ac:dyDescent="0.35">
      <c r="A4243">
        <v>1</v>
      </c>
      <c r="B4243">
        <v>1467600247</v>
      </c>
      <c r="C4243" t="s">
        <v>351</v>
      </c>
      <c r="D4243">
        <v>2020</v>
      </c>
      <c r="E4243">
        <v>3</v>
      </c>
      <c r="F4243">
        <v>3</v>
      </c>
      <c r="G4243">
        <v>3</v>
      </c>
      <c r="I4243" s="15" t="str">
        <f>INDEX(T_NPI_REF[Classification],MATCH(T_PROF[[#This Row],[npi_prof_class_Cd]],T_NPI_REF[Code],0))</f>
        <v>Obstetrics &amp; Gynecology</v>
      </c>
      <c r="J4243" s="15">
        <f>INDEX(T_NPI_REF[Specialization],MATCH(T_PROF[[#This Row],[npi_prof_class_Cd]],T_NPI_REF[Code],0))</f>
        <v>0</v>
      </c>
    </row>
    <row r="4244" spans="1:10" x14ac:dyDescent="0.35">
      <c r="A4244">
        <v>1</v>
      </c>
      <c r="B4244">
        <v>1598397051</v>
      </c>
      <c r="C4244" t="s">
        <v>367</v>
      </c>
      <c r="D4244">
        <v>2020</v>
      </c>
      <c r="E4244">
        <v>6</v>
      </c>
      <c r="F4244">
        <v>6</v>
      </c>
      <c r="G4244">
        <v>6</v>
      </c>
      <c r="I4244" s="15" t="str">
        <f>INDEX(T_NPI_REF[Classification],MATCH(T_PROF[[#This Row],[npi_prof_class_Cd]],T_NPI_REF[Code],0))</f>
        <v>Midwife</v>
      </c>
      <c r="J4244" s="15">
        <f>INDEX(T_NPI_REF[Specialization],MATCH(T_PROF[[#This Row],[npi_prof_class_Cd]],T_NPI_REF[Code],0))</f>
        <v>0</v>
      </c>
    </row>
    <row r="4245" spans="1:10" x14ac:dyDescent="0.35">
      <c r="A4245">
        <v>1</v>
      </c>
      <c r="B4245">
        <v>1023257441</v>
      </c>
      <c r="C4245" t="s">
        <v>366</v>
      </c>
      <c r="D4245">
        <v>2018</v>
      </c>
      <c r="E4245">
        <v>62</v>
      </c>
      <c r="F4245">
        <v>62</v>
      </c>
      <c r="G4245">
        <v>61</v>
      </c>
      <c r="I4245" s="15" t="str">
        <f>INDEX(T_NPI_REF[Classification],MATCH(T_PROF[[#This Row],[npi_prof_class_Cd]],T_NPI_REF[Code],0))</f>
        <v>Internal Medicine</v>
      </c>
      <c r="J4245" s="15">
        <f>INDEX(T_NPI_REF[Specialization],MATCH(T_PROF[[#This Row],[npi_prof_class_Cd]],T_NPI_REF[Code],0))</f>
        <v>0</v>
      </c>
    </row>
    <row r="4246" spans="1:10" x14ac:dyDescent="0.35">
      <c r="A4246">
        <v>0</v>
      </c>
      <c r="B4246">
        <v>1467553347</v>
      </c>
      <c r="C4246" t="s">
        <v>357</v>
      </c>
      <c r="D4246">
        <v>2019</v>
      </c>
      <c r="E4246">
        <v>1</v>
      </c>
      <c r="F4246">
        <v>1</v>
      </c>
      <c r="G4246">
        <v>1</v>
      </c>
      <c r="I4246" s="15" t="str">
        <f>INDEX(T_NPI_REF[Classification],MATCH(T_PROF[[#This Row],[npi_prof_class_Cd]],T_NPI_REF[Code],0))</f>
        <v>Advanced Practice Midwife</v>
      </c>
      <c r="J4246" s="15">
        <f>INDEX(T_NPI_REF[Specialization],MATCH(T_PROF[[#This Row],[npi_prof_class_Cd]],T_NPI_REF[Code],0))</f>
        <v>0</v>
      </c>
    </row>
    <row r="4247" spans="1:10" x14ac:dyDescent="0.35">
      <c r="A4247">
        <v>1</v>
      </c>
      <c r="B4247">
        <v>1184640708</v>
      </c>
      <c r="C4247" t="s">
        <v>375</v>
      </c>
      <c r="D4247">
        <v>2018</v>
      </c>
      <c r="E4247">
        <v>13</v>
      </c>
      <c r="F4247">
        <v>13</v>
      </c>
      <c r="G4247">
        <v>13</v>
      </c>
      <c r="I4247" s="15" t="str">
        <f>INDEX(T_NPI_REF[Classification],MATCH(T_PROF[[#This Row],[npi_prof_class_Cd]],T_NPI_REF[Code],0))</f>
        <v>Orthopaedic Surgery</v>
      </c>
      <c r="J4247" s="15">
        <f>INDEX(T_NPI_REF[Specialization],MATCH(T_PROF[[#This Row],[npi_prof_class_Cd]],T_NPI_REF[Code],0))</f>
        <v>0</v>
      </c>
    </row>
    <row r="4248" spans="1:10" x14ac:dyDescent="0.35">
      <c r="A4248">
        <v>1</v>
      </c>
      <c r="B4248">
        <v>1821080664</v>
      </c>
      <c r="C4248" t="s">
        <v>351</v>
      </c>
      <c r="D4248">
        <v>2019</v>
      </c>
      <c r="E4248">
        <v>12</v>
      </c>
      <c r="F4248">
        <v>12</v>
      </c>
      <c r="G4248">
        <v>12</v>
      </c>
      <c r="I4248" s="15" t="str">
        <f>INDEX(T_NPI_REF[Classification],MATCH(T_PROF[[#This Row],[npi_prof_class_Cd]],T_NPI_REF[Code],0))</f>
        <v>Obstetrics &amp; Gynecology</v>
      </c>
      <c r="J4248" s="15">
        <f>INDEX(T_NPI_REF[Specialization],MATCH(T_PROF[[#This Row],[npi_prof_class_Cd]],T_NPI_REF[Code],0))</f>
        <v>0</v>
      </c>
    </row>
    <row r="4249" spans="1:10" x14ac:dyDescent="0.35">
      <c r="A4249">
        <v>1</v>
      </c>
      <c r="B4249">
        <v>1265673115</v>
      </c>
      <c r="C4249" t="s">
        <v>351</v>
      </c>
      <c r="D4249">
        <v>2018</v>
      </c>
      <c r="E4249">
        <v>6</v>
      </c>
      <c r="F4249">
        <v>6</v>
      </c>
      <c r="G4249">
        <v>6</v>
      </c>
      <c r="I4249" s="15" t="str">
        <f>INDEX(T_NPI_REF[Classification],MATCH(T_PROF[[#This Row],[npi_prof_class_Cd]],T_NPI_REF[Code],0))</f>
        <v>Obstetrics &amp; Gynecology</v>
      </c>
      <c r="J4249" s="15">
        <f>INDEX(T_NPI_REF[Specialization],MATCH(T_PROF[[#This Row],[npi_prof_class_Cd]],T_NPI_REF[Code],0))</f>
        <v>0</v>
      </c>
    </row>
    <row r="4250" spans="1:10" x14ac:dyDescent="0.35">
      <c r="A4250">
        <v>1</v>
      </c>
      <c r="B4250">
        <v>1699894543</v>
      </c>
      <c r="C4250" t="s">
        <v>357</v>
      </c>
      <c r="D4250">
        <v>2021</v>
      </c>
      <c r="E4250">
        <v>2</v>
      </c>
      <c r="F4250">
        <v>2</v>
      </c>
      <c r="G4250">
        <v>1</v>
      </c>
      <c r="I4250" s="15" t="str">
        <f>INDEX(T_NPI_REF[Classification],MATCH(T_PROF[[#This Row],[npi_prof_class_Cd]],T_NPI_REF[Code],0))</f>
        <v>Advanced Practice Midwife</v>
      </c>
      <c r="J4250" s="15">
        <f>INDEX(T_NPI_REF[Specialization],MATCH(T_PROF[[#This Row],[npi_prof_class_Cd]],T_NPI_REF[Code],0))</f>
        <v>0</v>
      </c>
    </row>
    <row r="4251" spans="1:10" x14ac:dyDescent="0.35">
      <c r="A4251">
        <v>1</v>
      </c>
      <c r="B4251">
        <v>1689669541</v>
      </c>
      <c r="C4251" t="s">
        <v>355</v>
      </c>
      <c r="D4251">
        <v>2021</v>
      </c>
      <c r="E4251">
        <v>63</v>
      </c>
      <c r="F4251">
        <v>63</v>
      </c>
      <c r="G4251">
        <v>61</v>
      </c>
      <c r="I4251" s="15" t="str">
        <f>INDEX(T_NPI_REF[Classification],MATCH(T_PROF[[#This Row],[npi_prof_class_Cd]],T_NPI_REF[Code],0))</f>
        <v>Clinic/Center</v>
      </c>
      <c r="J4251" s="15" t="str">
        <f>INDEX(T_NPI_REF[Specialization],MATCH(T_PROF[[#This Row],[npi_prof_class_Cd]],T_NPI_REF[Code],0))</f>
        <v>Multi-Specialty</v>
      </c>
    </row>
    <row r="4252" spans="1:10" x14ac:dyDescent="0.35">
      <c r="A4252">
        <v>1</v>
      </c>
      <c r="B4252">
        <v>1740220698</v>
      </c>
      <c r="C4252" t="s">
        <v>361</v>
      </c>
      <c r="D4252">
        <v>2019</v>
      </c>
      <c r="E4252">
        <v>63</v>
      </c>
      <c r="F4252">
        <v>63</v>
      </c>
      <c r="G4252">
        <v>62</v>
      </c>
      <c r="I4252" s="15" t="str">
        <f>INDEX(T_NPI_REF[Classification],MATCH(T_PROF[[#This Row],[npi_prof_class_Cd]],T_NPI_REF[Code],0))</f>
        <v>Family Medicine</v>
      </c>
      <c r="J4252" s="15">
        <f>INDEX(T_NPI_REF[Specialization],MATCH(T_PROF[[#This Row],[npi_prof_class_Cd]],T_NPI_REF[Code],0))</f>
        <v>0</v>
      </c>
    </row>
    <row r="4253" spans="1:10" x14ac:dyDescent="0.35">
      <c r="A4253">
        <v>1</v>
      </c>
      <c r="B4253">
        <v>1053497388</v>
      </c>
      <c r="C4253" t="s">
        <v>388</v>
      </c>
      <c r="D4253">
        <v>2018</v>
      </c>
      <c r="E4253">
        <v>33</v>
      </c>
      <c r="F4253">
        <v>33</v>
      </c>
      <c r="G4253">
        <v>33</v>
      </c>
      <c r="I4253" s="15" t="str">
        <f>INDEX(T_NPI_REF[Classification],MATCH(T_PROF[[#This Row],[npi_prof_class_Cd]],T_NPI_REF[Code],0))</f>
        <v>General Acute Care Hospital</v>
      </c>
      <c r="J4253" s="15" t="str">
        <f>INDEX(T_NPI_REF[Specialization],MATCH(T_PROF[[#This Row],[npi_prof_class_Cd]],T_NPI_REF[Code],0))</f>
        <v>Critical Access</v>
      </c>
    </row>
    <row r="4254" spans="1:10" x14ac:dyDescent="0.35">
      <c r="A4254">
        <v>1</v>
      </c>
      <c r="B4254">
        <v>1013561240</v>
      </c>
      <c r="C4254" t="s">
        <v>367</v>
      </c>
      <c r="D4254">
        <v>2021</v>
      </c>
      <c r="E4254">
        <v>1</v>
      </c>
      <c r="F4254">
        <v>1</v>
      </c>
      <c r="G4254">
        <v>1</v>
      </c>
      <c r="I4254" s="15" t="str">
        <f>INDEX(T_NPI_REF[Classification],MATCH(T_PROF[[#This Row],[npi_prof_class_Cd]],T_NPI_REF[Code],0))</f>
        <v>Midwife</v>
      </c>
      <c r="J4254" s="15">
        <f>INDEX(T_NPI_REF[Specialization],MATCH(T_PROF[[#This Row],[npi_prof_class_Cd]],T_NPI_REF[Code],0))</f>
        <v>0</v>
      </c>
    </row>
    <row r="4255" spans="1:10" x14ac:dyDescent="0.35">
      <c r="A4255">
        <v>1</v>
      </c>
      <c r="B4255">
        <v>1881915197</v>
      </c>
      <c r="C4255" t="s">
        <v>351</v>
      </c>
      <c r="D4255">
        <v>2020</v>
      </c>
      <c r="E4255">
        <v>6</v>
      </c>
      <c r="F4255">
        <v>6</v>
      </c>
      <c r="G4255">
        <v>6</v>
      </c>
      <c r="I4255" s="15" t="str">
        <f>INDEX(T_NPI_REF[Classification],MATCH(T_PROF[[#This Row],[npi_prof_class_Cd]],T_NPI_REF[Code],0))</f>
        <v>Obstetrics &amp; Gynecology</v>
      </c>
      <c r="J4255" s="15">
        <f>INDEX(T_NPI_REF[Specialization],MATCH(T_PROF[[#This Row],[npi_prof_class_Cd]],T_NPI_REF[Code],0))</f>
        <v>0</v>
      </c>
    </row>
    <row r="4256" spans="1:10" x14ac:dyDescent="0.35">
      <c r="A4256">
        <v>1</v>
      </c>
      <c r="B4256">
        <v>1699845891</v>
      </c>
      <c r="C4256" t="s">
        <v>351</v>
      </c>
      <c r="D4256">
        <v>2019</v>
      </c>
      <c r="E4256">
        <v>1</v>
      </c>
      <c r="F4256">
        <v>1</v>
      </c>
      <c r="G4256">
        <v>1</v>
      </c>
      <c r="I4256" s="15" t="str">
        <f>INDEX(T_NPI_REF[Classification],MATCH(T_PROF[[#This Row],[npi_prof_class_Cd]],T_NPI_REF[Code],0))</f>
        <v>Obstetrics &amp; Gynecology</v>
      </c>
      <c r="J4256" s="15">
        <f>INDEX(T_NPI_REF[Specialization],MATCH(T_PROF[[#This Row],[npi_prof_class_Cd]],T_NPI_REF[Code],0))</f>
        <v>0</v>
      </c>
    </row>
    <row r="4257" spans="1:10" x14ac:dyDescent="0.35">
      <c r="A4257">
        <v>1</v>
      </c>
      <c r="B4257">
        <v>1245570191</v>
      </c>
      <c r="C4257" t="s">
        <v>351</v>
      </c>
      <c r="D4257">
        <v>2020</v>
      </c>
      <c r="E4257">
        <v>1</v>
      </c>
      <c r="F4257">
        <v>1</v>
      </c>
      <c r="G4257">
        <v>1</v>
      </c>
      <c r="I4257" s="15" t="str">
        <f>INDEX(T_NPI_REF[Classification],MATCH(T_PROF[[#This Row],[npi_prof_class_Cd]],T_NPI_REF[Code],0))</f>
        <v>Obstetrics &amp; Gynecology</v>
      </c>
      <c r="J4257" s="15">
        <f>INDEX(T_NPI_REF[Specialization],MATCH(T_PROF[[#This Row],[npi_prof_class_Cd]],T_NPI_REF[Code],0))</f>
        <v>0</v>
      </c>
    </row>
    <row r="4258" spans="1:10" x14ac:dyDescent="0.35">
      <c r="A4258">
        <v>1</v>
      </c>
      <c r="B4258">
        <v>1063480218</v>
      </c>
      <c r="C4258" t="s">
        <v>363</v>
      </c>
      <c r="D4258">
        <v>2021</v>
      </c>
      <c r="E4258">
        <v>809</v>
      </c>
      <c r="F4258">
        <v>809</v>
      </c>
      <c r="G4258">
        <v>809</v>
      </c>
      <c r="I4258" s="15" t="str">
        <f>INDEX(T_NPI_REF[Classification],MATCH(T_PROF[[#This Row],[npi_prof_class_Cd]],T_NPI_REF[Code],0))</f>
        <v>Clinic/Center</v>
      </c>
      <c r="J4258" s="15" t="str">
        <f>INDEX(T_NPI_REF[Specialization],MATCH(T_PROF[[#This Row],[npi_prof_class_Cd]],T_NPI_REF[Code],0))</f>
        <v>Federally Qualified Health Center (FQHC)</v>
      </c>
    </row>
    <row r="4259" spans="1:10" x14ac:dyDescent="0.35">
      <c r="A4259">
        <v>1</v>
      </c>
      <c r="B4259">
        <v>1154560381</v>
      </c>
      <c r="C4259" t="s">
        <v>351</v>
      </c>
      <c r="D4259">
        <v>2019</v>
      </c>
      <c r="E4259">
        <v>3</v>
      </c>
      <c r="F4259">
        <v>3</v>
      </c>
      <c r="G4259">
        <v>3</v>
      </c>
      <c r="I4259" s="15" t="str">
        <f>INDEX(T_NPI_REF[Classification],MATCH(T_PROF[[#This Row],[npi_prof_class_Cd]],T_NPI_REF[Code],0))</f>
        <v>Obstetrics &amp; Gynecology</v>
      </c>
      <c r="J4259" s="15">
        <f>INDEX(T_NPI_REF[Specialization],MATCH(T_PROF[[#This Row],[npi_prof_class_Cd]],T_NPI_REF[Code],0))</f>
        <v>0</v>
      </c>
    </row>
    <row r="4260" spans="1:10" x14ac:dyDescent="0.35">
      <c r="A4260">
        <v>0</v>
      </c>
      <c r="B4260">
        <v>1982867941</v>
      </c>
      <c r="C4260" t="s">
        <v>351</v>
      </c>
      <c r="D4260">
        <v>2018</v>
      </c>
      <c r="E4260">
        <v>2</v>
      </c>
      <c r="F4260">
        <v>2</v>
      </c>
      <c r="G4260">
        <v>2</v>
      </c>
      <c r="I4260" s="15" t="str">
        <f>INDEX(T_NPI_REF[Classification],MATCH(T_PROF[[#This Row],[npi_prof_class_Cd]],T_NPI_REF[Code],0))</f>
        <v>Obstetrics &amp; Gynecology</v>
      </c>
      <c r="J4260" s="15">
        <f>INDEX(T_NPI_REF[Specialization],MATCH(T_PROF[[#This Row],[npi_prof_class_Cd]],T_NPI_REF[Code],0))</f>
        <v>0</v>
      </c>
    </row>
    <row r="4261" spans="1:10" x14ac:dyDescent="0.35">
      <c r="A4261">
        <v>1</v>
      </c>
      <c r="B4261">
        <v>1265524821</v>
      </c>
      <c r="C4261" t="s">
        <v>351</v>
      </c>
      <c r="D4261">
        <v>2018</v>
      </c>
      <c r="E4261">
        <v>22</v>
      </c>
      <c r="F4261">
        <v>22</v>
      </c>
      <c r="G4261">
        <v>17</v>
      </c>
      <c r="I4261" s="15" t="str">
        <f>INDEX(T_NPI_REF[Classification],MATCH(T_PROF[[#This Row],[npi_prof_class_Cd]],T_NPI_REF[Code],0))</f>
        <v>Obstetrics &amp; Gynecology</v>
      </c>
      <c r="J4261" s="15">
        <f>INDEX(T_NPI_REF[Specialization],MATCH(T_PROF[[#This Row],[npi_prof_class_Cd]],T_NPI_REF[Code],0))</f>
        <v>0</v>
      </c>
    </row>
    <row r="4262" spans="1:10" x14ac:dyDescent="0.35">
      <c r="A4262">
        <v>1</v>
      </c>
      <c r="B4262">
        <v>1942258702</v>
      </c>
      <c r="C4262" t="s">
        <v>351</v>
      </c>
      <c r="D4262">
        <v>2020</v>
      </c>
      <c r="E4262">
        <v>72</v>
      </c>
      <c r="F4262">
        <v>72</v>
      </c>
      <c r="G4262">
        <v>70</v>
      </c>
      <c r="I4262" s="15" t="str">
        <f>INDEX(T_NPI_REF[Classification],MATCH(T_PROF[[#This Row],[npi_prof_class_Cd]],T_NPI_REF[Code],0))</f>
        <v>Obstetrics &amp; Gynecology</v>
      </c>
      <c r="J4262" s="15">
        <f>INDEX(T_NPI_REF[Specialization],MATCH(T_PROF[[#This Row],[npi_prof_class_Cd]],T_NPI_REF[Code],0))</f>
        <v>0</v>
      </c>
    </row>
    <row r="4263" spans="1:10" x14ac:dyDescent="0.35">
      <c r="A4263">
        <v>0</v>
      </c>
      <c r="B4263">
        <v>1558387100</v>
      </c>
      <c r="C4263" t="s">
        <v>351</v>
      </c>
      <c r="D4263">
        <v>2018</v>
      </c>
      <c r="E4263">
        <v>2</v>
      </c>
      <c r="F4263">
        <v>2</v>
      </c>
      <c r="G4263">
        <v>2</v>
      </c>
      <c r="I4263" s="15" t="str">
        <f>INDEX(T_NPI_REF[Classification],MATCH(T_PROF[[#This Row],[npi_prof_class_Cd]],T_NPI_REF[Code],0))</f>
        <v>Obstetrics &amp; Gynecology</v>
      </c>
      <c r="J4263" s="15">
        <f>INDEX(T_NPI_REF[Specialization],MATCH(T_PROF[[#This Row],[npi_prof_class_Cd]],T_NPI_REF[Code],0))</f>
        <v>0</v>
      </c>
    </row>
    <row r="4264" spans="1:10" x14ac:dyDescent="0.35">
      <c r="A4264">
        <v>0</v>
      </c>
      <c r="B4264">
        <v>1295073732</v>
      </c>
      <c r="C4264" t="s">
        <v>357</v>
      </c>
      <c r="D4264">
        <v>2018</v>
      </c>
      <c r="E4264">
        <v>1</v>
      </c>
      <c r="F4264">
        <v>1</v>
      </c>
      <c r="G4264">
        <v>1</v>
      </c>
      <c r="I4264" s="15" t="str">
        <f>INDEX(T_NPI_REF[Classification],MATCH(T_PROF[[#This Row],[npi_prof_class_Cd]],T_NPI_REF[Code],0))</f>
        <v>Advanced Practice Midwife</v>
      </c>
      <c r="J4264" s="15">
        <f>INDEX(T_NPI_REF[Specialization],MATCH(T_PROF[[#This Row],[npi_prof_class_Cd]],T_NPI_REF[Code],0))</f>
        <v>0</v>
      </c>
    </row>
    <row r="4265" spans="1:10" x14ac:dyDescent="0.35">
      <c r="A4265">
        <v>1</v>
      </c>
      <c r="B4265">
        <v>1891019964</v>
      </c>
      <c r="C4265" t="s">
        <v>357</v>
      </c>
      <c r="D4265">
        <v>2020</v>
      </c>
      <c r="E4265">
        <v>6</v>
      </c>
      <c r="F4265">
        <v>6</v>
      </c>
      <c r="G4265">
        <v>6</v>
      </c>
      <c r="I4265" s="15" t="str">
        <f>INDEX(T_NPI_REF[Classification],MATCH(T_PROF[[#This Row],[npi_prof_class_Cd]],T_NPI_REF[Code],0))</f>
        <v>Advanced Practice Midwife</v>
      </c>
      <c r="J4265" s="15">
        <f>INDEX(T_NPI_REF[Specialization],MATCH(T_PROF[[#This Row],[npi_prof_class_Cd]],T_NPI_REF[Code],0))</f>
        <v>0</v>
      </c>
    </row>
    <row r="4266" spans="1:10" x14ac:dyDescent="0.35">
      <c r="A4266">
        <v>0</v>
      </c>
      <c r="B4266">
        <v>1780751909</v>
      </c>
      <c r="C4266" t="s">
        <v>351</v>
      </c>
      <c r="D4266">
        <v>2021</v>
      </c>
      <c r="E4266">
        <v>5</v>
      </c>
      <c r="F4266">
        <v>5</v>
      </c>
      <c r="G4266">
        <v>5</v>
      </c>
      <c r="I4266" s="15" t="str">
        <f>INDEX(T_NPI_REF[Classification],MATCH(T_PROF[[#This Row],[npi_prof_class_Cd]],T_NPI_REF[Code],0))</f>
        <v>Obstetrics &amp; Gynecology</v>
      </c>
      <c r="J4266" s="15">
        <f>INDEX(T_NPI_REF[Specialization],MATCH(T_PROF[[#This Row],[npi_prof_class_Cd]],T_NPI_REF[Code],0))</f>
        <v>0</v>
      </c>
    </row>
    <row r="4267" spans="1:10" x14ac:dyDescent="0.35">
      <c r="A4267">
        <v>1</v>
      </c>
      <c r="B4267">
        <v>1174611826</v>
      </c>
      <c r="C4267" t="s">
        <v>351</v>
      </c>
      <c r="D4267">
        <v>2018</v>
      </c>
      <c r="E4267">
        <v>1</v>
      </c>
      <c r="F4267">
        <v>1</v>
      </c>
      <c r="G4267">
        <v>1</v>
      </c>
      <c r="I4267" s="15" t="str">
        <f>INDEX(T_NPI_REF[Classification],MATCH(T_PROF[[#This Row],[npi_prof_class_Cd]],T_NPI_REF[Code],0))</f>
        <v>Obstetrics &amp; Gynecology</v>
      </c>
      <c r="J4267" s="15">
        <f>INDEX(T_NPI_REF[Specialization],MATCH(T_PROF[[#This Row],[npi_prof_class_Cd]],T_NPI_REF[Code],0))</f>
        <v>0</v>
      </c>
    </row>
    <row r="4268" spans="1:10" x14ac:dyDescent="0.35">
      <c r="A4268">
        <v>1</v>
      </c>
      <c r="B4268">
        <v>1285717298</v>
      </c>
      <c r="C4268" t="s">
        <v>353</v>
      </c>
      <c r="D4268">
        <v>2018</v>
      </c>
      <c r="E4268">
        <v>5</v>
      </c>
      <c r="F4268">
        <v>5</v>
      </c>
      <c r="G4268">
        <v>5</v>
      </c>
      <c r="I4268" s="15" t="str">
        <f>INDEX(T_NPI_REF[Classification],MATCH(T_PROF[[#This Row],[npi_prof_class_Cd]],T_NPI_REF[Code],0))</f>
        <v>General Acute Care Hospital</v>
      </c>
      <c r="J4268" s="15">
        <f>INDEX(T_NPI_REF[Specialization],MATCH(T_PROF[[#This Row],[npi_prof_class_Cd]],T_NPI_REF[Code],0))</f>
        <v>0</v>
      </c>
    </row>
    <row r="4269" spans="1:10" x14ac:dyDescent="0.35">
      <c r="A4269">
        <v>1</v>
      </c>
      <c r="B4269">
        <v>1376553206</v>
      </c>
      <c r="C4269" t="s">
        <v>351</v>
      </c>
      <c r="D4269">
        <v>2019</v>
      </c>
      <c r="E4269">
        <v>9</v>
      </c>
      <c r="F4269">
        <v>9</v>
      </c>
      <c r="G4269">
        <v>9</v>
      </c>
      <c r="I4269" s="15" t="str">
        <f>INDEX(T_NPI_REF[Classification],MATCH(T_PROF[[#This Row],[npi_prof_class_Cd]],T_NPI_REF[Code],0))</f>
        <v>Obstetrics &amp; Gynecology</v>
      </c>
      <c r="J4269" s="15">
        <f>INDEX(T_NPI_REF[Specialization],MATCH(T_PROF[[#This Row],[npi_prof_class_Cd]],T_NPI_REF[Code],0))</f>
        <v>0</v>
      </c>
    </row>
    <row r="4270" spans="1:10" x14ac:dyDescent="0.35">
      <c r="A4270">
        <v>0</v>
      </c>
      <c r="B4270">
        <v>1023083391</v>
      </c>
      <c r="C4270" t="s">
        <v>351</v>
      </c>
      <c r="D4270">
        <v>2018</v>
      </c>
      <c r="E4270">
        <v>1</v>
      </c>
      <c r="F4270">
        <v>1</v>
      </c>
      <c r="G4270">
        <v>1</v>
      </c>
      <c r="I4270" s="15" t="str">
        <f>INDEX(T_NPI_REF[Classification],MATCH(T_PROF[[#This Row],[npi_prof_class_Cd]],T_NPI_REF[Code],0))</f>
        <v>Obstetrics &amp; Gynecology</v>
      </c>
      <c r="J4270" s="15">
        <f>INDEX(T_NPI_REF[Specialization],MATCH(T_PROF[[#This Row],[npi_prof_class_Cd]],T_NPI_REF[Code],0))</f>
        <v>0</v>
      </c>
    </row>
    <row r="4271" spans="1:10" x14ac:dyDescent="0.35">
      <c r="A4271">
        <v>1</v>
      </c>
      <c r="B4271">
        <v>1265888242</v>
      </c>
      <c r="C4271" t="s">
        <v>351</v>
      </c>
      <c r="D4271">
        <v>2020</v>
      </c>
      <c r="E4271">
        <v>1</v>
      </c>
      <c r="F4271">
        <v>1</v>
      </c>
      <c r="G4271">
        <v>1</v>
      </c>
      <c r="I4271" s="15" t="str">
        <f>INDEX(T_NPI_REF[Classification],MATCH(T_PROF[[#This Row],[npi_prof_class_Cd]],T_NPI_REF[Code],0))</f>
        <v>Obstetrics &amp; Gynecology</v>
      </c>
      <c r="J4271" s="15">
        <f>INDEX(T_NPI_REF[Specialization],MATCH(T_PROF[[#This Row],[npi_prof_class_Cd]],T_NPI_REF[Code],0))</f>
        <v>0</v>
      </c>
    </row>
    <row r="4272" spans="1:10" x14ac:dyDescent="0.35">
      <c r="A4272">
        <v>1</v>
      </c>
      <c r="B4272">
        <v>1457364804</v>
      </c>
      <c r="C4272" t="s">
        <v>352</v>
      </c>
      <c r="D4272">
        <v>2021</v>
      </c>
      <c r="E4272">
        <v>5</v>
      </c>
      <c r="F4272">
        <v>5</v>
      </c>
      <c r="G4272">
        <v>5</v>
      </c>
      <c r="I4272" s="15" t="str">
        <f>INDEX(T_NPI_REF[Classification],MATCH(T_PROF[[#This Row],[npi_prof_class_Cd]],T_NPI_REF[Code],0))</f>
        <v>Specialist</v>
      </c>
      <c r="J4272" s="15">
        <f>INDEX(T_NPI_REF[Specialization],MATCH(T_PROF[[#This Row],[npi_prof_class_Cd]],T_NPI_REF[Code],0))</f>
        <v>0</v>
      </c>
    </row>
    <row r="4273" spans="1:10" x14ac:dyDescent="0.35">
      <c r="A4273">
        <v>0</v>
      </c>
      <c r="B4273">
        <v>1780757294</v>
      </c>
      <c r="C4273" t="s">
        <v>351</v>
      </c>
      <c r="D4273">
        <v>2021</v>
      </c>
      <c r="E4273">
        <v>1</v>
      </c>
      <c r="F4273">
        <v>1</v>
      </c>
      <c r="G4273">
        <v>1</v>
      </c>
      <c r="I4273" s="15" t="str">
        <f>INDEX(T_NPI_REF[Classification],MATCH(T_PROF[[#This Row],[npi_prof_class_Cd]],T_NPI_REF[Code],0))</f>
        <v>Obstetrics &amp; Gynecology</v>
      </c>
      <c r="J4273" s="15">
        <f>INDEX(T_NPI_REF[Specialization],MATCH(T_PROF[[#This Row],[npi_prof_class_Cd]],T_NPI_REF[Code],0))</f>
        <v>0</v>
      </c>
    </row>
    <row r="4274" spans="1:10" x14ac:dyDescent="0.35">
      <c r="A4274">
        <v>1</v>
      </c>
      <c r="B4274">
        <v>1295729408</v>
      </c>
      <c r="C4274" t="s">
        <v>361</v>
      </c>
      <c r="D4274">
        <v>2020</v>
      </c>
      <c r="E4274">
        <v>1</v>
      </c>
      <c r="F4274">
        <v>1</v>
      </c>
      <c r="G4274">
        <v>1</v>
      </c>
      <c r="I4274" s="15" t="str">
        <f>INDEX(T_NPI_REF[Classification],MATCH(T_PROF[[#This Row],[npi_prof_class_Cd]],T_NPI_REF[Code],0))</f>
        <v>Family Medicine</v>
      </c>
      <c r="J4274" s="15">
        <f>INDEX(T_NPI_REF[Specialization],MATCH(T_PROF[[#This Row],[npi_prof_class_Cd]],T_NPI_REF[Code],0))</f>
        <v>0</v>
      </c>
    </row>
    <row r="4275" spans="1:10" x14ac:dyDescent="0.35">
      <c r="A4275">
        <v>1</v>
      </c>
      <c r="B4275">
        <v>1003859869</v>
      </c>
      <c r="C4275" t="s">
        <v>357</v>
      </c>
      <c r="D4275">
        <v>2018</v>
      </c>
      <c r="E4275">
        <v>1</v>
      </c>
      <c r="F4275">
        <v>1</v>
      </c>
      <c r="G4275">
        <v>1</v>
      </c>
      <c r="I4275" s="15" t="str">
        <f>INDEX(T_NPI_REF[Classification],MATCH(T_PROF[[#This Row],[npi_prof_class_Cd]],T_NPI_REF[Code],0))</f>
        <v>Advanced Practice Midwife</v>
      </c>
      <c r="J4275" s="15">
        <f>INDEX(T_NPI_REF[Specialization],MATCH(T_PROF[[#This Row],[npi_prof_class_Cd]],T_NPI_REF[Code],0))</f>
        <v>0</v>
      </c>
    </row>
    <row r="4276" spans="1:10" x14ac:dyDescent="0.35">
      <c r="A4276">
        <v>1</v>
      </c>
      <c r="B4276">
        <v>1487957692</v>
      </c>
      <c r="C4276" t="s">
        <v>362</v>
      </c>
      <c r="D4276">
        <v>2019</v>
      </c>
      <c r="E4276">
        <v>6</v>
      </c>
      <c r="F4276">
        <v>6</v>
      </c>
      <c r="G4276">
        <v>6</v>
      </c>
      <c r="I4276" s="15" t="str">
        <f>INDEX(T_NPI_REF[Classification],MATCH(T_PROF[[#This Row],[npi_prof_class_Cd]],T_NPI_REF[Code],0))</f>
        <v>General Practice</v>
      </c>
      <c r="J4276" s="15">
        <f>INDEX(T_NPI_REF[Specialization],MATCH(T_PROF[[#This Row],[npi_prof_class_Cd]],T_NPI_REF[Code],0))</f>
        <v>0</v>
      </c>
    </row>
    <row r="4277" spans="1:10" x14ac:dyDescent="0.35">
      <c r="A4277">
        <v>1</v>
      </c>
      <c r="B4277">
        <v>1467981415</v>
      </c>
      <c r="C4277" t="s">
        <v>361</v>
      </c>
      <c r="D4277">
        <v>2018</v>
      </c>
      <c r="E4277">
        <v>1</v>
      </c>
      <c r="F4277">
        <v>1</v>
      </c>
      <c r="G4277">
        <v>1</v>
      </c>
      <c r="I4277" s="15" t="str">
        <f>INDEX(T_NPI_REF[Classification],MATCH(T_PROF[[#This Row],[npi_prof_class_Cd]],T_NPI_REF[Code],0))</f>
        <v>Family Medicine</v>
      </c>
      <c r="J4277" s="15">
        <f>INDEX(T_NPI_REF[Specialization],MATCH(T_PROF[[#This Row],[npi_prof_class_Cd]],T_NPI_REF[Code],0))</f>
        <v>0</v>
      </c>
    </row>
    <row r="4278" spans="1:10" x14ac:dyDescent="0.35">
      <c r="A4278">
        <v>1</v>
      </c>
      <c r="B4278">
        <v>1922485697</v>
      </c>
      <c r="C4278" t="s">
        <v>351</v>
      </c>
      <c r="D4278">
        <v>2021</v>
      </c>
      <c r="E4278">
        <v>2</v>
      </c>
      <c r="F4278">
        <v>2</v>
      </c>
      <c r="G4278">
        <v>2</v>
      </c>
      <c r="I4278" s="15" t="str">
        <f>INDEX(T_NPI_REF[Classification],MATCH(T_PROF[[#This Row],[npi_prof_class_Cd]],T_NPI_REF[Code],0))</f>
        <v>Obstetrics &amp; Gynecology</v>
      </c>
      <c r="J4278" s="15">
        <f>INDEX(T_NPI_REF[Specialization],MATCH(T_PROF[[#This Row],[npi_prof_class_Cd]],T_NPI_REF[Code],0))</f>
        <v>0</v>
      </c>
    </row>
    <row r="4279" spans="1:10" x14ac:dyDescent="0.35">
      <c r="A4279">
        <v>1</v>
      </c>
      <c r="B4279">
        <v>1891753083</v>
      </c>
      <c r="C4279" t="s">
        <v>358</v>
      </c>
      <c r="D4279">
        <v>2020</v>
      </c>
      <c r="E4279">
        <v>3</v>
      </c>
      <c r="F4279">
        <v>3</v>
      </c>
      <c r="G4279">
        <v>3</v>
      </c>
      <c r="I4279" s="15" t="str">
        <f>INDEX(T_NPI_REF[Classification],MATCH(T_PROF[[#This Row],[npi_prof_class_Cd]],T_NPI_REF[Code],0))</f>
        <v>Obstetrics &amp; Gynecology</v>
      </c>
      <c r="J4279" s="15" t="str">
        <f>INDEX(T_NPI_REF[Specialization],MATCH(T_PROF[[#This Row],[npi_prof_class_Cd]],T_NPI_REF[Code],0))</f>
        <v>Gynecology</v>
      </c>
    </row>
    <row r="4280" spans="1:10" x14ac:dyDescent="0.35">
      <c r="A4280">
        <v>0</v>
      </c>
      <c r="B4280">
        <v>1790922136</v>
      </c>
      <c r="C4280" t="s">
        <v>351</v>
      </c>
      <c r="D4280">
        <v>2018</v>
      </c>
      <c r="E4280">
        <v>1</v>
      </c>
      <c r="F4280">
        <v>1</v>
      </c>
      <c r="G4280">
        <v>1</v>
      </c>
      <c r="I4280" s="15" t="str">
        <f>INDEX(T_NPI_REF[Classification],MATCH(T_PROF[[#This Row],[npi_prof_class_Cd]],T_NPI_REF[Code],0))</f>
        <v>Obstetrics &amp; Gynecology</v>
      </c>
      <c r="J4280" s="15">
        <f>INDEX(T_NPI_REF[Specialization],MATCH(T_PROF[[#This Row],[npi_prof_class_Cd]],T_NPI_REF[Code],0))</f>
        <v>0</v>
      </c>
    </row>
    <row r="4281" spans="1:10" x14ac:dyDescent="0.35">
      <c r="A4281">
        <v>1</v>
      </c>
      <c r="B4281">
        <v>1962709675</v>
      </c>
      <c r="C4281" t="s">
        <v>351</v>
      </c>
      <c r="D4281">
        <v>2018</v>
      </c>
      <c r="E4281">
        <v>16</v>
      </c>
      <c r="F4281">
        <v>16</v>
      </c>
      <c r="G4281">
        <v>16</v>
      </c>
      <c r="I4281" s="15" t="str">
        <f>INDEX(T_NPI_REF[Classification],MATCH(T_PROF[[#This Row],[npi_prof_class_Cd]],T_NPI_REF[Code],0))</f>
        <v>Obstetrics &amp; Gynecology</v>
      </c>
      <c r="J4281" s="15">
        <f>INDEX(T_NPI_REF[Specialization],MATCH(T_PROF[[#This Row],[npi_prof_class_Cd]],T_NPI_REF[Code],0))</f>
        <v>0</v>
      </c>
    </row>
    <row r="4282" spans="1:10" x14ac:dyDescent="0.35">
      <c r="A4282">
        <v>1</v>
      </c>
      <c r="B4282">
        <v>1598713745</v>
      </c>
      <c r="C4282" t="s">
        <v>353</v>
      </c>
      <c r="D4282">
        <v>2021</v>
      </c>
      <c r="E4282">
        <v>152</v>
      </c>
      <c r="F4282">
        <v>152</v>
      </c>
      <c r="G4282">
        <v>152</v>
      </c>
      <c r="I4282" s="15" t="str">
        <f>INDEX(T_NPI_REF[Classification],MATCH(T_PROF[[#This Row],[npi_prof_class_Cd]],T_NPI_REF[Code],0))</f>
        <v>General Acute Care Hospital</v>
      </c>
      <c r="J4282" s="15">
        <f>INDEX(T_NPI_REF[Specialization],MATCH(T_PROF[[#This Row],[npi_prof_class_Cd]],T_NPI_REF[Code],0))</f>
        <v>0</v>
      </c>
    </row>
    <row r="4283" spans="1:10" x14ac:dyDescent="0.35">
      <c r="A4283">
        <v>1</v>
      </c>
      <c r="B4283">
        <v>1669615605</v>
      </c>
      <c r="C4283" t="s">
        <v>351</v>
      </c>
      <c r="D4283">
        <v>2019</v>
      </c>
      <c r="E4283">
        <v>53</v>
      </c>
      <c r="F4283">
        <v>53</v>
      </c>
      <c r="G4283">
        <v>53</v>
      </c>
      <c r="I4283" s="15" t="str">
        <f>INDEX(T_NPI_REF[Classification],MATCH(T_PROF[[#This Row],[npi_prof_class_Cd]],T_NPI_REF[Code],0))</f>
        <v>Obstetrics &amp; Gynecology</v>
      </c>
      <c r="J4283" s="15">
        <f>INDEX(T_NPI_REF[Specialization],MATCH(T_PROF[[#This Row],[npi_prof_class_Cd]],T_NPI_REF[Code],0))</f>
        <v>0</v>
      </c>
    </row>
    <row r="4284" spans="1:10" x14ac:dyDescent="0.35">
      <c r="A4284">
        <v>1</v>
      </c>
      <c r="B4284">
        <v>1821080664</v>
      </c>
      <c r="C4284" t="s">
        <v>351</v>
      </c>
      <c r="D4284">
        <v>2020</v>
      </c>
      <c r="E4284">
        <v>8</v>
      </c>
      <c r="F4284">
        <v>8</v>
      </c>
      <c r="G4284">
        <v>8</v>
      </c>
      <c r="I4284" s="15" t="str">
        <f>INDEX(T_NPI_REF[Classification],MATCH(T_PROF[[#This Row],[npi_prof_class_Cd]],T_NPI_REF[Code],0))</f>
        <v>Obstetrics &amp; Gynecology</v>
      </c>
      <c r="J4284" s="15">
        <f>INDEX(T_NPI_REF[Specialization],MATCH(T_PROF[[#This Row],[npi_prof_class_Cd]],T_NPI_REF[Code],0))</f>
        <v>0</v>
      </c>
    </row>
    <row r="4285" spans="1:10" x14ac:dyDescent="0.35">
      <c r="A4285">
        <v>0</v>
      </c>
      <c r="B4285">
        <v>1841362316</v>
      </c>
      <c r="C4285" t="s">
        <v>351</v>
      </c>
      <c r="D4285">
        <v>2020</v>
      </c>
      <c r="E4285">
        <v>3</v>
      </c>
      <c r="F4285">
        <v>3</v>
      </c>
      <c r="G4285">
        <v>3</v>
      </c>
      <c r="I4285" s="15" t="str">
        <f>INDEX(T_NPI_REF[Classification],MATCH(T_PROF[[#This Row],[npi_prof_class_Cd]],T_NPI_REF[Code],0))</f>
        <v>Obstetrics &amp; Gynecology</v>
      </c>
      <c r="J4285" s="15">
        <f>INDEX(T_NPI_REF[Specialization],MATCH(T_PROF[[#This Row],[npi_prof_class_Cd]],T_NPI_REF[Code],0))</f>
        <v>0</v>
      </c>
    </row>
    <row r="4286" spans="1:10" x14ac:dyDescent="0.35">
      <c r="A4286">
        <v>0</v>
      </c>
      <c r="B4286">
        <v>1457507360</v>
      </c>
      <c r="C4286" t="s">
        <v>351</v>
      </c>
      <c r="D4286">
        <v>2021</v>
      </c>
      <c r="E4286">
        <v>1</v>
      </c>
      <c r="F4286">
        <v>1</v>
      </c>
      <c r="G4286">
        <v>1</v>
      </c>
      <c r="I4286" s="15" t="str">
        <f>INDEX(T_NPI_REF[Classification],MATCH(T_PROF[[#This Row],[npi_prof_class_Cd]],T_NPI_REF[Code],0))</f>
        <v>Obstetrics &amp; Gynecology</v>
      </c>
      <c r="J4286" s="15">
        <f>INDEX(T_NPI_REF[Specialization],MATCH(T_PROF[[#This Row],[npi_prof_class_Cd]],T_NPI_REF[Code],0))</f>
        <v>0</v>
      </c>
    </row>
    <row r="4287" spans="1:10" x14ac:dyDescent="0.35">
      <c r="A4287">
        <v>0</v>
      </c>
      <c r="B4287">
        <v>1457507360</v>
      </c>
      <c r="C4287" t="s">
        <v>351</v>
      </c>
      <c r="D4287">
        <v>2019</v>
      </c>
      <c r="E4287">
        <v>3</v>
      </c>
      <c r="F4287">
        <v>3</v>
      </c>
      <c r="G4287">
        <v>3</v>
      </c>
      <c r="I4287" s="15" t="str">
        <f>INDEX(T_NPI_REF[Classification],MATCH(T_PROF[[#This Row],[npi_prof_class_Cd]],T_NPI_REF[Code],0))</f>
        <v>Obstetrics &amp; Gynecology</v>
      </c>
      <c r="J4287" s="15">
        <f>INDEX(T_NPI_REF[Specialization],MATCH(T_PROF[[#This Row],[npi_prof_class_Cd]],T_NPI_REF[Code],0))</f>
        <v>0</v>
      </c>
    </row>
    <row r="4288" spans="1:10" x14ac:dyDescent="0.35">
      <c r="A4288">
        <v>1</v>
      </c>
      <c r="B4288">
        <v>1508855792</v>
      </c>
      <c r="C4288" t="s">
        <v>351</v>
      </c>
      <c r="D4288">
        <v>2021</v>
      </c>
      <c r="E4288">
        <v>1</v>
      </c>
      <c r="F4288">
        <v>1</v>
      </c>
      <c r="G4288">
        <v>1</v>
      </c>
      <c r="I4288" s="15" t="str">
        <f>INDEX(T_NPI_REF[Classification],MATCH(T_PROF[[#This Row],[npi_prof_class_Cd]],T_NPI_REF[Code],0))</f>
        <v>Obstetrics &amp; Gynecology</v>
      </c>
      <c r="J4288" s="15">
        <f>INDEX(T_NPI_REF[Specialization],MATCH(T_PROF[[#This Row],[npi_prof_class_Cd]],T_NPI_REF[Code],0))</f>
        <v>0</v>
      </c>
    </row>
    <row r="4289" spans="1:10" x14ac:dyDescent="0.35">
      <c r="A4289">
        <v>0</v>
      </c>
      <c r="B4289">
        <v>1821097080</v>
      </c>
      <c r="C4289" t="s">
        <v>351</v>
      </c>
      <c r="D4289">
        <v>2019</v>
      </c>
      <c r="E4289">
        <v>1</v>
      </c>
      <c r="F4289">
        <v>1</v>
      </c>
      <c r="G4289">
        <v>1</v>
      </c>
      <c r="I4289" s="15" t="str">
        <f>INDEX(T_NPI_REF[Classification],MATCH(T_PROF[[#This Row],[npi_prof_class_Cd]],T_NPI_REF[Code],0))</f>
        <v>Obstetrics &amp; Gynecology</v>
      </c>
      <c r="J4289" s="15">
        <f>INDEX(T_NPI_REF[Specialization],MATCH(T_PROF[[#This Row],[npi_prof_class_Cd]],T_NPI_REF[Code],0))</f>
        <v>0</v>
      </c>
    </row>
    <row r="4290" spans="1:10" x14ac:dyDescent="0.35">
      <c r="A4290">
        <v>0</v>
      </c>
      <c r="B4290">
        <v>1467419531</v>
      </c>
      <c r="C4290" t="s">
        <v>367</v>
      </c>
      <c r="D4290">
        <v>2018</v>
      </c>
      <c r="E4290">
        <v>1</v>
      </c>
      <c r="F4290">
        <v>1</v>
      </c>
      <c r="G4290">
        <v>1</v>
      </c>
      <c r="I4290" s="15" t="str">
        <f>INDEX(T_NPI_REF[Classification],MATCH(T_PROF[[#This Row],[npi_prof_class_Cd]],T_NPI_REF[Code],0))</f>
        <v>Midwife</v>
      </c>
      <c r="J4290" s="15">
        <f>INDEX(T_NPI_REF[Specialization],MATCH(T_PROF[[#This Row],[npi_prof_class_Cd]],T_NPI_REF[Code],0))</f>
        <v>0</v>
      </c>
    </row>
    <row r="4291" spans="1:10" x14ac:dyDescent="0.35">
      <c r="A4291">
        <v>0</v>
      </c>
      <c r="B4291">
        <v>1265473847</v>
      </c>
      <c r="C4291" t="s">
        <v>351</v>
      </c>
      <c r="D4291">
        <v>2018</v>
      </c>
      <c r="E4291">
        <v>2</v>
      </c>
      <c r="F4291">
        <v>2</v>
      </c>
      <c r="G4291">
        <v>2</v>
      </c>
      <c r="I4291" s="15" t="str">
        <f>INDEX(T_NPI_REF[Classification],MATCH(T_PROF[[#This Row],[npi_prof_class_Cd]],T_NPI_REF[Code],0))</f>
        <v>Obstetrics &amp; Gynecology</v>
      </c>
      <c r="J4291" s="15">
        <f>INDEX(T_NPI_REF[Specialization],MATCH(T_PROF[[#This Row],[npi_prof_class_Cd]],T_NPI_REF[Code],0))</f>
        <v>0</v>
      </c>
    </row>
    <row r="4292" spans="1:10" x14ac:dyDescent="0.35">
      <c r="A4292">
        <v>0</v>
      </c>
      <c r="B4292">
        <v>1790821858</v>
      </c>
      <c r="C4292" t="s">
        <v>352</v>
      </c>
      <c r="D4292">
        <v>2019</v>
      </c>
      <c r="E4292">
        <v>1</v>
      </c>
      <c r="F4292">
        <v>1</v>
      </c>
      <c r="G4292">
        <v>1</v>
      </c>
      <c r="I4292" s="15" t="str">
        <f>INDEX(T_NPI_REF[Classification],MATCH(T_PROF[[#This Row],[npi_prof_class_Cd]],T_NPI_REF[Code],0))</f>
        <v>Specialist</v>
      </c>
      <c r="J4292" s="15">
        <f>INDEX(T_NPI_REF[Specialization],MATCH(T_PROF[[#This Row],[npi_prof_class_Cd]],T_NPI_REF[Code],0))</f>
        <v>0</v>
      </c>
    </row>
    <row r="4293" spans="1:10" x14ac:dyDescent="0.35">
      <c r="A4293">
        <v>0</v>
      </c>
      <c r="B4293">
        <v>1386896025</v>
      </c>
      <c r="C4293" t="s">
        <v>351</v>
      </c>
      <c r="D4293">
        <v>2020</v>
      </c>
      <c r="E4293">
        <v>1</v>
      </c>
      <c r="F4293">
        <v>1</v>
      </c>
      <c r="G4293">
        <v>1</v>
      </c>
      <c r="I4293" s="15" t="str">
        <f>INDEX(T_NPI_REF[Classification],MATCH(T_PROF[[#This Row],[npi_prof_class_Cd]],T_NPI_REF[Code],0))</f>
        <v>Obstetrics &amp; Gynecology</v>
      </c>
      <c r="J4293" s="15">
        <f>INDEX(T_NPI_REF[Specialization],MATCH(T_PROF[[#This Row],[npi_prof_class_Cd]],T_NPI_REF[Code],0))</f>
        <v>0</v>
      </c>
    </row>
    <row r="4294" spans="1:10" x14ac:dyDescent="0.35">
      <c r="A4294">
        <v>0</v>
      </c>
      <c r="B4294">
        <v>1902876535</v>
      </c>
      <c r="C4294" t="s">
        <v>351</v>
      </c>
      <c r="D4294">
        <v>2018</v>
      </c>
      <c r="E4294">
        <v>1</v>
      </c>
      <c r="F4294">
        <v>1</v>
      </c>
      <c r="G4294">
        <v>1</v>
      </c>
      <c r="I4294" s="15" t="str">
        <f>INDEX(T_NPI_REF[Classification],MATCH(T_PROF[[#This Row],[npi_prof_class_Cd]],T_NPI_REF[Code],0))</f>
        <v>Obstetrics &amp; Gynecology</v>
      </c>
      <c r="J4294" s="15">
        <f>INDEX(T_NPI_REF[Specialization],MATCH(T_PROF[[#This Row],[npi_prof_class_Cd]],T_NPI_REF[Code],0))</f>
        <v>0</v>
      </c>
    </row>
    <row r="4295" spans="1:10" x14ac:dyDescent="0.35">
      <c r="A4295">
        <v>1</v>
      </c>
      <c r="B4295">
        <v>1316260375</v>
      </c>
      <c r="C4295" t="s">
        <v>351</v>
      </c>
      <c r="D4295">
        <v>2019</v>
      </c>
      <c r="E4295">
        <v>1</v>
      </c>
      <c r="F4295">
        <v>1</v>
      </c>
      <c r="G4295">
        <v>1</v>
      </c>
      <c r="I4295" s="15" t="str">
        <f>INDEX(T_NPI_REF[Classification],MATCH(T_PROF[[#This Row],[npi_prof_class_Cd]],T_NPI_REF[Code],0))</f>
        <v>Obstetrics &amp; Gynecology</v>
      </c>
      <c r="J4295" s="15">
        <f>INDEX(T_NPI_REF[Specialization],MATCH(T_PROF[[#This Row],[npi_prof_class_Cd]],T_NPI_REF[Code],0))</f>
        <v>0</v>
      </c>
    </row>
    <row r="4296" spans="1:10" x14ac:dyDescent="0.35">
      <c r="A4296">
        <v>1</v>
      </c>
      <c r="B4296">
        <v>1275640609</v>
      </c>
      <c r="C4296" t="s">
        <v>366</v>
      </c>
      <c r="D4296">
        <v>2021</v>
      </c>
      <c r="E4296">
        <v>2</v>
      </c>
      <c r="F4296">
        <v>2</v>
      </c>
      <c r="G4296">
        <v>2</v>
      </c>
      <c r="I4296" s="15" t="str">
        <f>INDEX(T_NPI_REF[Classification],MATCH(T_PROF[[#This Row],[npi_prof_class_Cd]],T_NPI_REF[Code],0))</f>
        <v>Internal Medicine</v>
      </c>
      <c r="J4296" s="15">
        <f>INDEX(T_NPI_REF[Specialization],MATCH(T_PROF[[#This Row],[npi_prof_class_Cd]],T_NPI_REF[Code],0))</f>
        <v>0</v>
      </c>
    </row>
    <row r="4297" spans="1:10" x14ac:dyDescent="0.35">
      <c r="A4297">
        <v>1</v>
      </c>
      <c r="B4297">
        <v>1285826438</v>
      </c>
      <c r="C4297" t="s">
        <v>366</v>
      </c>
      <c r="D4297">
        <v>2020</v>
      </c>
      <c r="E4297">
        <v>891</v>
      </c>
      <c r="F4297">
        <v>891</v>
      </c>
      <c r="G4297">
        <v>886</v>
      </c>
      <c r="I4297" s="15" t="str">
        <f>INDEX(T_NPI_REF[Classification],MATCH(T_PROF[[#This Row],[npi_prof_class_Cd]],T_NPI_REF[Code],0))</f>
        <v>Internal Medicine</v>
      </c>
      <c r="J4297" s="15">
        <f>INDEX(T_NPI_REF[Specialization],MATCH(T_PROF[[#This Row],[npi_prof_class_Cd]],T_NPI_REF[Code],0))</f>
        <v>0</v>
      </c>
    </row>
    <row r="4298" spans="1:10" x14ac:dyDescent="0.35">
      <c r="A4298">
        <v>0</v>
      </c>
      <c r="B4298">
        <v>1932105079</v>
      </c>
      <c r="C4298" t="s">
        <v>351</v>
      </c>
      <c r="D4298">
        <v>2018</v>
      </c>
      <c r="E4298">
        <v>5</v>
      </c>
      <c r="F4298">
        <v>5</v>
      </c>
      <c r="G4298">
        <v>5</v>
      </c>
      <c r="I4298" s="15" t="str">
        <f>INDEX(T_NPI_REF[Classification],MATCH(T_PROF[[#This Row],[npi_prof_class_Cd]],T_NPI_REF[Code],0))</f>
        <v>Obstetrics &amp; Gynecology</v>
      </c>
      <c r="J4298" s="15">
        <f>INDEX(T_NPI_REF[Specialization],MATCH(T_PROF[[#This Row],[npi_prof_class_Cd]],T_NPI_REF[Code],0))</f>
        <v>0</v>
      </c>
    </row>
    <row r="4299" spans="1:10" x14ac:dyDescent="0.35">
      <c r="A4299">
        <v>0</v>
      </c>
      <c r="B4299">
        <v>1760570709</v>
      </c>
      <c r="C4299" t="s">
        <v>351</v>
      </c>
      <c r="D4299">
        <v>2018</v>
      </c>
      <c r="E4299">
        <v>2</v>
      </c>
      <c r="F4299">
        <v>2</v>
      </c>
      <c r="G4299">
        <v>2</v>
      </c>
      <c r="I4299" s="15" t="str">
        <f>INDEX(T_NPI_REF[Classification],MATCH(T_PROF[[#This Row],[npi_prof_class_Cd]],T_NPI_REF[Code],0))</f>
        <v>Obstetrics &amp; Gynecology</v>
      </c>
      <c r="J4299" s="15">
        <f>INDEX(T_NPI_REF[Specialization],MATCH(T_PROF[[#This Row],[npi_prof_class_Cd]],T_NPI_REF[Code],0))</f>
        <v>0</v>
      </c>
    </row>
    <row r="4300" spans="1:10" x14ac:dyDescent="0.35">
      <c r="A4300">
        <v>0</v>
      </c>
      <c r="B4300">
        <v>1003219312</v>
      </c>
      <c r="C4300" t="s">
        <v>357</v>
      </c>
      <c r="D4300">
        <v>2019</v>
      </c>
      <c r="E4300">
        <v>1</v>
      </c>
      <c r="F4300">
        <v>1</v>
      </c>
      <c r="G4300">
        <v>1</v>
      </c>
      <c r="I4300" s="15" t="str">
        <f>INDEX(T_NPI_REF[Classification],MATCH(T_PROF[[#This Row],[npi_prof_class_Cd]],T_NPI_REF[Code],0))</f>
        <v>Advanced Practice Midwife</v>
      </c>
      <c r="J4300" s="15">
        <f>INDEX(T_NPI_REF[Specialization],MATCH(T_PROF[[#This Row],[npi_prof_class_Cd]],T_NPI_REF[Code],0))</f>
        <v>0</v>
      </c>
    </row>
    <row r="4301" spans="1:10" x14ac:dyDescent="0.35">
      <c r="A4301">
        <v>0</v>
      </c>
      <c r="B4301">
        <v>1770745168</v>
      </c>
      <c r="C4301" t="s">
        <v>351</v>
      </c>
      <c r="D4301">
        <v>2020</v>
      </c>
      <c r="E4301">
        <v>1</v>
      </c>
      <c r="F4301">
        <v>1</v>
      </c>
      <c r="G4301">
        <v>1</v>
      </c>
      <c r="I4301" s="15" t="str">
        <f>INDEX(T_NPI_REF[Classification],MATCH(T_PROF[[#This Row],[npi_prof_class_Cd]],T_NPI_REF[Code],0))</f>
        <v>Obstetrics &amp; Gynecology</v>
      </c>
      <c r="J4301" s="15">
        <f>INDEX(T_NPI_REF[Specialization],MATCH(T_PROF[[#This Row],[npi_prof_class_Cd]],T_NPI_REF[Code],0))</f>
        <v>0</v>
      </c>
    </row>
    <row r="4302" spans="1:10" x14ac:dyDescent="0.35">
      <c r="A4302">
        <v>1</v>
      </c>
      <c r="B4302">
        <v>1861499857</v>
      </c>
      <c r="C4302" t="s">
        <v>352</v>
      </c>
      <c r="D4302">
        <v>2021</v>
      </c>
      <c r="E4302">
        <v>1</v>
      </c>
      <c r="F4302">
        <v>1</v>
      </c>
      <c r="G4302">
        <v>1</v>
      </c>
      <c r="I4302" s="15" t="str">
        <f>INDEX(T_NPI_REF[Classification],MATCH(T_PROF[[#This Row],[npi_prof_class_Cd]],T_NPI_REF[Code],0))</f>
        <v>Specialist</v>
      </c>
      <c r="J4302" s="15">
        <f>INDEX(T_NPI_REF[Specialization],MATCH(T_PROF[[#This Row],[npi_prof_class_Cd]],T_NPI_REF[Code],0))</f>
        <v>0</v>
      </c>
    </row>
    <row r="4303" spans="1:10" x14ac:dyDescent="0.35">
      <c r="A4303">
        <v>0</v>
      </c>
      <c r="B4303">
        <v>1750731329</v>
      </c>
      <c r="C4303" t="s">
        <v>351</v>
      </c>
      <c r="D4303">
        <v>2021</v>
      </c>
      <c r="E4303">
        <v>1</v>
      </c>
      <c r="F4303">
        <v>1</v>
      </c>
      <c r="G4303">
        <v>1</v>
      </c>
      <c r="I4303" s="15" t="str">
        <f>INDEX(T_NPI_REF[Classification],MATCH(T_PROF[[#This Row],[npi_prof_class_Cd]],T_NPI_REF[Code],0))</f>
        <v>Obstetrics &amp; Gynecology</v>
      </c>
      <c r="J4303" s="15">
        <f>INDEX(T_NPI_REF[Specialization],MATCH(T_PROF[[#This Row],[npi_prof_class_Cd]],T_NPI_REF[Code],0))</f>
        <v>0</v>
      </c>
    </row>
    <row r="4304" spans="1:10" x14ac:dyDescent="0.35">
      <c r="A4304">
        <v>1</v>
      </c>
      <c r="B4304">
        <v>1154548360</v>
      </c>
      <c r="C4304" t="s">
        <v>399</v>
      </c>
      <c r="D4304">
        <v>2019</v>
      </c>
      <c r="E4304">
        <v>2</v>
      </c>
      <c r="F4304">
        <v>2</v>
      </c>
      <c r="G4304">
        <v>2</v>
      </c>
      <c r="I4304" s="15" t="str">
        <f>INDEX(T_NPI_REF[Classification],MATCH(T_PROF[[#This Row],[npi_prof_class_Cd]],T_NPI_REF[Code],0))</f>
        <v>Nurse Practitioner</v>
      </c>
      <c r="J4304" s="15" t="str">
        <f>INDEX(T_NPI_REF[Specialization],MATCH(T_PROF[[#This Row],[npi_prof_class_Cd]],T_NPI_REF[Code],0))</f>
        <v>Obstetrics &amp; Gynecology</v>
      </c>
    </row>
    <row r="4305" spans="1:10" x14ac:dyDescent="0.35">
      <c r="A4305">
        <v>1</v>
      </c>
      <c r="B4305" t="s">
        <v>342</v>
      </c>
      <c r="C4305" t="s">
        <v>342</v>
      </c>
      <c r="D4305">
        <v>2020</v>
      </c>
      <c r="E4305">
        <v>156</v>
      </c>
      <c r="F4305">
        <v>156</v>
      </c>
      <c r="G4305">
        <v>154</v>
      </c>
      <c r="I4305" s="15" t="e">
        <f>INDEX(T_NPI_REF[Classification],MATCH(T_PROF[[#This Row],[npi_prof_class_Cd]],T_NPI_REF[Code],0))</f>
        <v>#N/A</v>
      </c>
      <c r="J4305" s="15" t="e">
        <f>INDEX(T_NPI_REF[Specialization],MATCH(T_PROF[[#This Row],[npi_prof_class_Cd]],T_NPI_REF[Code],0))</f>
        <v>#N/A</v>
      </c>
    </row>
    <row r="4306" spans="1:10" x14ac:dyDescent="0.35">
      <c r="A4306">
        <v>0</v>
      </c>
      <c r="B4306">
        <v>1710341706</v>
      </c>
      <c r="C4306" t="s">
        <v>372</v>
      </c>
      <c r="D4306">
        <v>2021</v>
      </c>
      <c r="E4306">
        <v>1</v>
      </c>
      <c r="F4306">
        <v>1</v>
      </c>
      <c r="G4306">
        <v>1</v>
      </c>
      <c r="I4306" s="15" t="str">
        <f>INDEX(T_NPI_REF[Classification],MATCH(T_PROF[[#This Row],[npi_prof_class_Cd]],T_NPI_REF[Code],0))</f>
        <v>Student in an Organized Health Care Education/Training Program</v>
      </c>
      <c r="J4306" s="15">
        <f>INDEX(T_NPI_REF[Specialization],MATCH(T_PROF[[#This Row],[npi_prof_class_Cd]],T_NPI_REF[Code],0))</f>
        <v>0</v>
      </c>
    </row>
    <row r="4307" spans="1:10" x14ac:dyDescent="0.35">
      <c r="A4307">
        <v>1</v>
      </c>
      <c r="B4307">
        <v>1780734178</v>
      </c>
      <c r="C4307" t="s">
        <v>358</v>
      </c>
      <c r="D4307">
        <v>2020</v>
      </c>
      <c r="E4307">
        <v>5</v>
      </c>
      <c r="F4307">
        <v>5</v>
      </c>
      <c r="G4307">
        <v>4</v>
      </c>
      <c r="I4307" s="15" t="str">
        <f>INDEX(T_NPI_REF[Classification],MATCH(T_PROF[[#This Row],[npi_prof_class_Cd]],T_NPI_REF[Code],0))</f>
        <v>Obstetrics &amp; Gynecology</v>
      </c>
      <c r="J4307" s="15" t="str">
        <f>INDEX(T_NPI_REF[Specialization],MATCH(T_PROF[[#This Row],[npi_prof_class_Cd]],T_NPI_REF[Code],0))</f>
        <v>Gynecology</v>
      </c>
    </row>
    <row r="4308" spans="1:10" x14ac:dyDescent="0.35">
      <c r="A4308">
        <v>1</v>
      </c>
      <c r="B4308">
        <v>1942792460</v>
      </c>
      <c r="C4308" t="s">
        <v>351</v>
      </c>
      <c r="D4308">
        <v>2021</v>
      </c>
      <c r="E4308">
        <v>25</v>
      </c>
      <c r="F4308">
        <v>25</v>
      </c>
      <c r="G4308">
        <v>25</v>
      </c>
      <c r="I4308" s="15" t="str">
        <f>INDEX(T_NPI_REF[Classification],MATCH(T_PROF[[#This Row],[npi_prof_class_Cd]],T_NPI_REF[Code],0))</f>
        <v>Obstetrics &amp; Gynecology</v>
      </c>
      <c r="J4308" s="15">
        <f>INDEX(T_NPI_REF[Specialization],MATCH(T_PROF[[#This Row],[npi_prof_class_Cd]],T_NPI_REF[Code],0))</f>
        <v>0</v>
      </c>
    </row>
    <row r="4309" spans="1:10" x14ac:dyDescent="0.35">
      <c r="A4309">
        <v>1</v>
      </c>
      <c r="B4309">
        <v>1457778466</v>
      </c>
      <c r="C4309" t="s">
        <v>372</v>
      </c>
      <c r="D4309">
        <v>2020</v>
      </c>
      <c r="E4309">
        <v>1</v>
      </c>
      <c r="F4309">
        <v>1</v>
      </c>
      <c r="G4309">
        <v>1</v>
      </c>
      <c r="I4309" s="15" t="str">
        <f>INDEX(T_NPI_REF[Classification],MATCH(T_PROF[[#This Row],[npi_prof_class_Cd]],T_NPI_REF[Code],0))</f>
        <v>Student in an Organized Health Care Education/Training Program</v>
      </c>
      <c r="J4309" s="15">
        <f>INDEX(T_NPI_REF[Specialization],MATCH(T_PROF[[#This Row],[npi_prof_class_Cd]],T_NPI_REF[Code],0))</f>
        <v>0</v>
      </c>
    </row>
    <row r="4310" spans="1:10" x14ac:dyDescent="0.35">
      <c r="A4310">
        <v>1</v>
      </c>
      <c r="B4310">
        <v>1437231701</v>
      </c>
      <c r="C4310" t="s">
        <v>351</v>
      </c>
      <c r="D4310">
        <v>2020</v>
      </c>
      <c r="E4310">
        <v>1</v>
      </c>
      <c r="F4310">
        <v>1</v>
      </c>
      <c r="G4310">
        <v>1</v>
      </c>
      <c r="I4310" s="15" t="str">
        <f>INDEX(T_NPI_REF[Classification],MATCH(T_PROF[[#This Row],[npi_prof_class_Cd]],T_NPI_REF[Code],0))</f>
        <v>Obstetrics &amp; Gynecology</v>
      </c>
      <c r="J4310" s="15">
        <f>INDEX(T_NPI_REF[Specialization],MATCH(T_PROF[[#This Row],[npi_prof_class_Cd]],T_NPI_REF[Code],0))</f>
        <v>0</v>
      </c>
    </row>
    <row r="4311" spans="1:10" x14ac:dyDescent="0.35">
      <c r="A4311">
        <v>1</v>
      </c>
      <c r="B4311">
        <v>1003937939</v>
      </c>
      <c r="C4311" t="s">
        <v>357</v>
      </c>
      <c r="D4311">
        <v>2018</v>
      </c>
      <c r="E4311">
        <v>2</v>
      </c>
      <c r="F4311">
        <v>2</v>
      </c>
      <c r="G4311">
        <v>2</v>
      </c>
      <c r="I4311" s="15" t="str">
        <f>INDEX(T_NPI_REF[Classification],MATCH(T_PROF[[#This Row],[npi_prof_class_Cd]],T_NPI_REF[Code],0))</f>
        <v>Advanced Practice Midwife</v>
      </c>
      <c r="J4311" s="15">
        <f>INDEX(T_NPI_REF[Specialization],MATCH(T_PROF[[#This Row],[npi_prof_class_Cd]],T_NPI_REF[Code],0))</f>
        <v>0</v>
      </c>
    </row>
    <row r="4312" spans="1:10" x14ac:dyDescent="0.35">
      <c r="A4312">
        <v>0</v>
      </c>
      <c r="B4312">
        <v>1871579003</v>
      </c>
      <c r="C4312" t="s">
        <v>352</v>
      </c>
      <c r="D4312">
        <v>2019</v>
      </c>
      <c r="E4312">
        <v>1</v>
      </c>
      <c r="F4312">
        <v>1</v>
      </c>
      <c r="G4312">
        <v>1</v>
      </c>
      <c r="I4312" s="15" t="str">
        <f>INDEX(T_NPI_REF[Classification],MATCH(T_PROF[[#This Row],[npi_prof_class_Cd]],T_NPI_REF[Code],0))</f>
        <v>Specialist</v>
      </c>
      <c r="J4312" s="15">
        <f>INDEX(T_NPI_REF[Specialization],MATCH(T_PROF[[#This Row],[npi_prof_class_Cd]],T_NPI_REF[Code],0))</f>
        <v>0</v>
      </c>
    </row>
    <row r="4313" spans="1:10" x14ac:dyDescent="0.35">
      <c r="A4313">
        <v>1</v>
      </c>
      <c r="B4313">
        <v>1669816187</v>
      </c>
      <c r="C4313" t="s">
        <v>351</v>
      </c>
      <c r="D4313">
        <v>2020</v>
      </c>
      <c r="E4313">
        <v>11</v>
      </c>
      <c r="F4313">
        <v>11</v>
      </c>
      <c r="G4313">
        <v>11</v>
      </c>
      <c r="I4313" s="15" t="str">
        <f>INDEX(T_NPI_REF[Classification],MATCH(T_PROF[[#This Row],[npi_prof_class_Cd]],T_NPI_REF[Code],0))</f>
        <v>Obstetrics &amp; Gynecology</v>
      </c>
      <c r="J4313" s="15">
        <f>INDEX(T_NPI_REF[Specialization],MATCH(T_PROF[[#This Row],[npi_prof_class_Cd]],T_NPI_REF[Code],0))</f>
        <v>0</v>
      </c>
    </row>
    <row r="4314" spans="1:10" x14ac:dyDescent="0.35">
      <c r="A4314">
        <v>0</v>
      </c>
      <c r="B4314">
        <v>1801862529</v>
      </c>
      <c r="C4314" t="s">
        <v>351</v>
      </c>
      <c r="D4314">
        <v>2019</v>
      </c>
      <c r="E4314">
        <v>1</v>
      </c>
      <c r="F4314">
        <v>1</v>
      </c>
      <c r="G4314">
        <v>1</v>
      </c>
      <c r="I4314" s="15" t="str">
        <f>INDEX(T_NPI_REF[Classification],MATCH(T_PROF[[#This Row],[npi_prof_class_Cd]],T_NPI_REF[Code],0))</f>
        <v>Obstetrics &amp; Gynecology</v>
      </c>
      <c r="J4314" s="15">
        <f>INDEX(T_NPI_REF[Specialization],MATCH(T_PROF[[#This Row],[npi_prof_class_Cd]],T_NPI_REF[Code],0))</f>
        <v>0</v>
      </c>
    </row>
    <row r="4315" spans="1:10" x14ac:dyDescent="0.35">
      <c r="A4315">
        <v>0</v>
      </c>
      <c r="B4315">
        <v>1265468227</v>
      </c>
      <c r="C4315" t="s">
        <v>351</v>
      </c>
      <c r="D4315">
        <v>2020</v>
      </c>
      <c r="E4315">
        <v>3</v>
      </c>
      <c r="F4315">
        <v>3</v>
      </c>
      <c r="G4315">
        <v>3</v>
      </c>
      <c r="I4315" s="15" t="str">
        <f>INDEX(T_NPI_REF[Classification],MATCH(T_PROF[[#This Row],[npi_prof_class_Cd]],T_NPI_REF[Code],0))</f>
        <v>Obstetrics &amp; Gynecology</v>
      </c>
      <c r="J4315" s="15">
        <f>INDEX(T_NPI_REF[Specialization],MATCH(T_PROF[[#This Row],[npi_prof_class_Cd]],T_NPI_REF[Code],0))</f>
        <v>0</v>
      </c>
    </row>
    <row r="4316" spans="1:10" x14ac:dyDescent="0.35">
      <c r="A4316">
        <v>1</v>
      </c>
      <c r="B4316">
        <v>1255439113</v>
      </c>
      <c r="C4316" t="s">
        <v>351</v>
      </c>
      <c r="D4316">
        <v>2020</v>
      </c>
      <c r="E4316">
        <v>2</v>
      </c>
      <c r="F4316">
        <v>2</v>
      </c>
      <c r="G4316">
        <v>2</v>
      </c>
      <c r="I4316" s="15" t="str">
        <f>INDEX(T_NPI_REF[Classification],MATCH(T_PROF[[#This Row],[npi_prof_class_Cd]],T_NPI_REF[Code],0))</f>
        <v>Obstetrics &amp; Gynecology</v>
      </c>
      <c r="J4316" s="15">
        <f>INDEX(T_NPI_REF[Specialization],MATCH(T_PROF[[#This Row],[npi_prof_class_Cd]],T_NPI_REF[Code],0))</f>
        <v>0</v>
      </c>
    </row>
    <row r="4317" spans="1:10" x14ac:dyDescent="0.35">
      <c r="A4317">
        <v>1</v>
      </c>
      <c r="B4317">
        <v>1699873265</v>
      </c>
      <c r="C4317" t="s">
        <v>352</v>
      </c>
      <c r="D4317">
        <v>2020</v>
      </c>
      <c r="E4317">
        <v>3</v>
      </c>
      <c r="F4317">
        <v>3</v>
      </c>
      <c r="G4317">
        <v>3</v>
      </c>
      <c r="I4317" s="15" t="str">
        <f>INDEX(T_NPI_REF[Classification],MATCH(T_PROF[[#This Row],[npi_prof_class_Cd]],T_NPI_REF[Code],0))</f>
        <v>Specialist</v>
      </c>
      <c r="J4317" s="15">
        <f>INDEX(T_NPI_REF[Specialization],MATCH(T_PROF[[#This Row],[npi_prof_class_Cd]],T_NPI_REF[Code],0))</f>
        <v>0</v>
      </c>
    </row>
    <row r="4318" spans="1:10" x14ac:dyDescent="0.35">
      <c r="A4318">
        <v>1</v>
      </c>
      <c r="B4318">
        <v>1386951762</v>
      </c>
      <c r="C4318" t="s">
        <v>362</v>
      </c>
      <c r="D4318">
        <v>2018</v>
      </c>
      <c r="E4318">
        <v>11</v>
      </c>
      <c r="F4318">
        <v>11</v>
      </c>
      <c r="G4318">
        <v>11</v>
      </c>
      <c r="I4318" s="15" t="str">
        <f>INDEX(T_NPI_REF[Classification],MATCH(T_PROF[[#This Row],[npi_prof_class_Cd]],T_NPI_REF[Code],0))</f>
        <v>General Practice</v>
      </c>
      <c r="J4318" s="15">
        <f>INDEX(T_NPI_REF[Specialization],MATCH(T_PROF[[#This Row],[npi_prof_class_Cd]],T_NPI_REF[Code],0))</f>
        <v>0</v>
      </c>
    </row>
    <row r="4319" spans="1:10" x14ac:dyDescent="0.35">
      <c r="A4319">
        <v>0</v>
      </c>
      <c r="B4319">
        <v>1376939942</v>
      </c>
      <c r="C4319" t="s">
        <v>351</v>
      </c>
      <c r="D4319">
        <v>2021</v>
      </c>
      <c r="E4319">
        <v>1</v>
      </c>
      <c r="F4319">
        <v>1</v>
      </c>
      <c r="G4319">
        <v>1</v>
      </c>
      <c r="I4319" s="15" t="str">
        <f>INDEX(T_NPI_REF[Classification],MATCH(T_PROF[[#This Row],[npi_prof_class_Cd]],T_NPI_REF[Code],0))</f>
        <v>Obstetrics &amp; Gynecology</v>
      </c>
      <c r="J4319" s="15">
        <f>INDEX(T_NPI_REF[Specialization],MATCH(T_PROF[[#This Row],[npi_prof_class_Cd]],T_NPI_REF[Code],0))</f>
        <v>0</v>
      </c>
    </row>
    <row r="4320" spans="1:10" x14ac:dyDescent="0.35">
      <c r="A4320">
        <v>0</v>
      </c>
      <c r="B4320">
        <v>1750345682</v>
      </c>
      <c r="C4320" t="s">
        <v>357</v>
      </c>
      <c r="D4320">
        <v>2018</v>
      </c>
      <c r="E4320">
        <v>1</v>
      </c>
      <c r="F4320">
        <v>1</v>
      </c>
      <c r="G4320">
        <v>1</v>
      </c>
      <c r="I4320" s="15" t="str">
        <f>INDEX(T_NPI_REF[Classification],MATCH(T_PROF[[#This Row],[npi_prof_class_Cd]],T_NPI_REF[Code],0))</f>
        <v>Advanced Practice Midwife</v>
      </c>
      <c r="J4320" s="15">
        <f>INDEX(T_NPI_REF[Specialization],MATCH(T_PROF[[#This Row],[npi_prof_class_Cd]],T_NPI_REF[Code],0))</f>
        <v>0</v>
      </c>
    </row>
    <row r="4321" spans="1:10" x14ac:dyDescent="0.35">
      <c r="A4321">
        <v>0</v>
      </c>
      <c r="B4321">
        <v>1780610733</v>
      </c>
      <c r="C4321" t="s">
        <v>367</v>
      </c>
      <c r="D4321">
        <v>2020</v>
      </c>
      <c r="E4321">
        <v>5</v>
      </c>
      <c r="F4321">
        <v>5</v>
      </c>
      <c r="G4321">
        <v>5</v>
      </c>
      <c r="I4321" s="15" t="str">
        <f>INDEX(T_NPI_REF[Classification],MATCH(T_PROF[[#This Row],[npi_prof_class_Cd]],T_NPI_REF[Code],0))</f>
        <v>Midwife</v>
      </c>
      <c r="J4321" s="15">
        <f>INDEX(T_NPI_REF[Specialization],MATCH(T_PROF[[#This Row],[npi_prof_class_Cd]],T_NPI_REF[Code],0))</f>
        <v>0</v>
      </c>
    </row>
    <row r="4322" spans="1:10" x14ac:dyDescent="0.35">
      <c r="A4322">
        <v>0</v>
      </c>
      <c r="B4322">
        <v>1194790527</v>
      </c>
      <c r="C4322" t="s">
        <v>356</v>
      </c>
      <c r="D4322">
        <v>2018</v>
      </c>
      <c r="E4322">
        <v>1</v>
      </c>
      <c r="F4322">
        <v>1</v>
      </c>
      <c r="G4322">
        <v>1</v>
      </c>
      <c r="I4322" s="15" t="str">
        <f>INDEX(T_NPI_REF[Classification],MATCH(T_PROF[[#This Row],[npi_prof_class_Cd]],T_NPI_REF[Code],0))</f>
        <v>Obstetrics &amp; Gynecology</v>
      </c>
      <c r="J4322" s="15" t="str">
        <f>INDEX(T_NPI_REF[Specialization],MATCH(T_PROF[[#This Row],[npi_prof_class_Cd]],T_NPI_REF[Code],0))</f>
        <v>Maternal &amp; Fetal Medicine</v>
      </c>
    </row>
    <row r="4323" spans="1:10" x14ac:dyDescent="0.35">
      <c r="A4323">
        <v>0</v>
      </c>
      <c r="B4323">
        <v>1194899476</v>
      </c>
      <c r="C4323" t="s">
        <v>357</v>
      </c>
      <c r="D4323">
        <v>2020</v>
      </c>
      <c r="E4323">
        <v>4</v>
      </c>
      <c r="F4323">
        <v>4</v>
      </c>
      <c r="G4323">
        <v>4</v>
      </c>
      <c r="I4323" s="15" t="str">
        <f>INDEX(T_NPI_REF[Classification],MATCH(T_PROF[[#This Row],[npi_prof_class_Cd]],T_NPI_REF[Code],0))</f>
        <v>Advanced Practice Midwife</v>
      </c>
      <c r="J4323" s="15">
        <f>INDEX(T_NPI_REF[Specialization],MATCH(T_PROF[[#This Row],[npi_prof_class_Cd]],T_NPI_REF[Code],0))</f>
        <v>0</v>
      </c>
    </row>
    <row r="4324" spans="1:10" x14ac:dyDescent="0.35">
      <c r="A4324">
        <v>1</v>
      </c>
      <c r="B4324">
        <v>1215451067</v>
      </c>
      <c r="C4324" t="s">
        <v>357</v>
      </c>
      <c r="D4324">
        <v>2020</v>
      </c>
      <c r="E4324">
        <v>24</v>
      </c>
      <c r="F4324">
        <v>24</v>
      </c>
      <c r="G4324">
        <v>24</v>
      </c>
      <c r="I4324" s="15" t="str">
        <f>INDEX(T_NPI_REF[Classification],MATCH(T_PROF[[#This Row],[npi_prof_class_Cd]],T_NPI_REF[Code],0))</f>
        <v>Advanced Practice Midwife</v>
      </c>
      <c r="J4324" s="15">
        <f>INDEX(T_NPI_REF[Specialization],MATCH(T_PROF[[#This Row],[npi_prof_class_Cd]],T_NPI_REF[Code],0))</f>
        <v>0</v>
      </c>
    </row>
    <row r="4325" spans="1:10" x14ac:dyDescent="0.35">
      <c r="A4325">
        <v>1</v>
      </c>
      <c r="B4325">
        <v>1134102080</v>
      </c>
      <c r="C4325" t="s">
        <v>353</v>
      </c>
      <c r="D4325">
        <v>2020</v>
      </c>
      <c r="E4325">
        <v>1</v>
      </c>
      <c r="F4325">
        <v>1</v>
      </c>
      <c r="G4325">
        <v>1</v>
      </c>
      <c r="I4325" s="15" t="str">
        <f>INDEX(T_NPI_REF[Classification],MATCH(T_PROF[[#This Row],[npi_prof_class_Cd]],T_NPI_REF[Code],0))</f>
        <v>General Acute Care Hospital</v>
      </c>
      <c r="J4325" s="15">
        <f>INDEX(T_NPI_REF[Specialization],MATCH(T_PROF[[#This Row],[npi_prof_class_Cd]],T_NPI_REF[Code],0))</f>
        <v>0</v>
      </c>
    </row>
    <row r="4326" spans="1:10" x14ac:dyDescent="0.35">
      <c r="A4326">
        <v>1</v>
      </c>
      <c r="B4326">
        <v>1801897574</v>
      </c>
      <c r="C4326" t="s">
        <v>351</v>
      </c>
      <c r="D4326">
        <v>2020</v>
      </c>
      <c r="E4326">
        <v>35</v>
      </c>
      <c r="F4326">
        <v>35</v>
      </c>
      <c r="G4326">
        <v>35</v>
      </c>
      <c r="I4326" s="15" t="str">
        <f>INDEX(T_NPI_REF[Classification],MATCH(T_PROF[[#This Row],[npi_prof_class_Cd]],T_NPI_REF[Code],0))</f>
        <v>Obstetrics &amp; Gynecology</v>
      </c>
      <c r="J4326" s="15">
        <f>INDEX(T_NPI_REF[Specialization],MATCH(T_PROF[[#This Row],[npi_prof_class_Cd]],T_NPI_REF[Code],0))</f>
        <v>0</v>
      </c>
    </row>
    <row r="4327" spans="1:10" x14ac:dyDescent="0.35">
      <c r="A4327">
        <v>0</v>
      </c>
      <c r="B4327">
        <v>1962427047</v>
      </c>
      <c r="C4327" t="s">
        <v>357</v>
      </c>
      <c r="D4327">
        <v>2019</v>
      </c>
      <c r="E4327">
        <v>1</v>
      </c>
      <c r="F4327">
        <v>1</v>
      </c>
      <c r="G4327">
        <v>1</v>
      </c>
      <c r="I4327" s="15" t="str">
        <f>INDEX(T_NPI_REF[Classification],MATCH(T_PROF[[#This Row],[npi_prof_class_Cd]],T_NPI_REF[Code],0))</f>
        <v>Advanced Practice Midwife</v>
      </c>
      <c r="J4327" s="15">
        <f>INDEX(T_NPI_REF[Specialization],MATCH(T_PROF[[#This Row],[npi_prof_class_Cd]],T_NPI_REF[Code],0))</f>
        <v>0</v>
      </c>
    </row>
    <row r="4328" spans="1:10" x14ac:dyDescent="0.35">
      <c r="A4328">
        <v>0</v>
      </c>
      <c r="B4328">
        <v>1639154826</v>
      </c>
      <c r="C4328" t="s">
        <v>351</v>
      </c>
      <c r="D4328">
        <v>2019</v>
      </c>
      <c r="E4328">
        <v>2</v>
      </c>
      <c r="F4328">
        <v>2</v>
      </c>
      <c r="G4328">
        <v>2</v>
      </c>
      <c r="I4328" s="15" t="str">
        <f>INDEX(T_NPI_REF[Classification],MATCH(T_PROF[[#This Row],[npi_prof_class_Cd]],T_NPI_REF[Code],0))</f>
        <v>Obstetrics &amp; Gynecology</v>
      </c>
      <c r="J4328" s="15">
        <f>INDEX(T_NPI_REF[Specialization],MATCH(T_PROF[[#This Row],[npi_prof_class_Cd]],T_NPI_REF[Code],0))</f>
        <v>0</v>
      </c>
    </row>
    <row r="4329" spans="1:10" x14ac:dyDescent="0.35">
      <c r="A4329">
        <v>1</v>
      </c>
      <c r="B4329">
        <v>1821043746</v>
      </c>
      <c r="C4329" t="s">
        <v>356</v>
      </c>
      <c r="D4329">
        <v>2018</v>
      </c>
      <c r="E4329">
        <v>7</v>
      </c>
      <c r="F4329">
        <v>7</v>
      </c>
      <c r="G4329">
        <v>6</v>
      </c>
      <c r="I4329" s="15" t="str">
        <f>INDEX(T_NPI_REF[Classification],MATCH(T_PROF[[#This Row],[npi_prof_class_Cd]],T_NPI_REF[Code],0))</f>
        <v>Obstetrics &amp; Gynecology</v>
      </c>
      <c r="J4329" s="15" t="str">
        <f>INDEX(T_NPI_REF[Specialization],MATCH(T_PROF[[#This Row],[npi_prof_class_Cd]],T_NPI_REF[Code],0))</f>
        <v>Maternal &amp; Fetal Medicine</v>
      </c>
    </row>
    <row r="4330" spans="1:10" x14ac:dyDescent="0.35">
      <c r="A4330">
        <v>1</v>
      </c>
      <c r="B4330">
        <v>1881179646</v>
      </c>
      <c r="C4330" t="s">
        <v>367</v>
      </c>
      <c r="D4330">
        <v>2019</v>
      </c>
      <c r="E4330">
        <v>36</v>
      </c>
      <c r="F4330">
        <v>36</v>
      </c>
      <c r="G4330">
        <v>36</v>
      </c>
      <c r="I4330" s="15" t="str">
        <f>INDEX(T_NPI_REF[Classification],MATCH(T_PROF[[#This Row],[npi_prof_class_Cd]],T_NPI_REF[Code],0))</f>
        <v>Midwife</v>
      </c>
      <c r="J4330" s="15">
        <f>INDEX(T_NPI_REF[Specialization],MATCH(T_PROF[[#This Row],[npi_prof_class_Cd]],T_NPI_REF[Code],0))</f>
        <v>0</v>
      </c>
    </row>
    <row r="4331" spans="1:10" x14ac:dyDescent="0.35">
      <c r="A4331">
        <v>1</v>
      </c>
      <c r="B4331">
        <v>1750626834</v>
      </c>
      <c r="C4331" t="s">
        <v>355</v>
      </c>
      <c r="D4331">
        <v>2018</v>
      </c>
      <c r="E4331">
        <v>1</v>
      </c>
      <c r="F4331">
        <v>1</v>
      </c>
      <c r="G4331">
        <v>1</v>
      </c>
      <c r="I4331" s="15" t="str">
        <f>INDEX(T_NPI_REF[Classification],MATCH(T_PROF[[#This Row],[npi_prof_class_Cd]],T_NPI_REF[Code],0))</f>
        <v>Clinic/Center</v>
      </c>
      <c r="J4331" s="15" t="str">
        <f>INDEX(T_NPI_REF[Specialization],MATCH(T_PROF[[#This Row],[npi_prof_class_Cd]],T_NPI_REF[Code],0))</f>
        <v>Multi-Specialty</v>
      </c>
    </row>
    <row r="4332" spans="1:10" x14ac:dyDescent="0.35">
      <c r="A4332">
        <v>0</v>
      </c>
      <c r="B4332">
        <v>1922410232</v>
      </c>
      <c r="C4332" t="s">
        <v>351</v>
      </c>
      <c r="D4332">
        <v>2020</v>
      </c>
      <c r="E4332">
        <v>2</v>
      </c>
      <c r="F4332">
        <v>2</v>
      </c>
      <c r="G4332">
        <v>2</v>
      </c>
      <c r="I4332" s="15" t="str">
        <f>INDEX(T_NPI_REF[Classification],MATCH(T_PROF[[#This Row],[npi_prof_class_Cd]],T_NPI_REF[Code],0))</f>
        <v>Obstetrics &amp; Gynecology</v>
      </c>
      <c r="J4332" s="15">
        <f>INDEX(T_NPI_REF[Specialization],MATCH(T_PROF[[#This Row],[npi_prof_class_Cd]],T_NPI_REF[Code],0))</f>
        <v>0</v>
      </c>
    </row>
    <row r="4333" spans="1:10" x14ac:dyDescent="0.35">
      <c r="A4333">
        <v>1</v>
      </c>
      <c r="B4333">
        <v>1275891723</v>
      </c>
      <c r="C4333" t="s">
        <v>351</v>
      </c>
      <c r="D4333">
        <v>2021</v>
      </c>
      <c r="E4333">
        <v>19</v>
      </c>
      <c r="F4333">
        <v>19</v>
      </c>
      <c r="G4333">
        <v>19</v>
      </c>
      <c r="I4333" s="15" t="str">
        <f>INDEX(T_NPI_REF[Classification],MATCH(T_PROF[[#This Row],[npi_prof_class_Cd]],T_NPI_REF[Code],0))</f>
        <v>Obstetrics &amp; Gynecology</v>
      </c>
      <c r="J4333" s="15">
        <f>INDEX(T_NPI_REF[Specialization],MATCH(T_PROF[[#This Row],[npi_prof_class_Cd]],T_NPI_REF[Code],0))</f>
        <v>0</v>
      </c>
    </row>
    <row r="4334" spans="1:10" x14ac:dyDescent="0.35">
      <c r="A4334">
        <v>0</v>
      </c>
      <c r="B4334">
        <v>1407083769</v>
      </c>
      <c r="C4334" t="s">
        <v>351</v>
      </c>
      <c r="D4334">
        <v>2019</v>
      </c>
      <c r="E4334">
        <v>1</v>
      </c>
      <c r="F4334">
        <v>1</v>
      </c>
      <c r="G4334">
        <v>1</v>
      </c>
      <c r="I4334" s="15" t="str">
        <f>INDEX(T_NPI_REF[Classification],MATCH(T_PROF[[#This Row],[npi_prof_class_Cd]],T_NPI_REF[Code],0))</f>
        <v>Obstetrics &amp; Gynecology</v>
      </c>
      <c r="J4334" s="15">
        <f>INDEX(T_NPI_REF[Specialization],MATCH(T_PROF[[#This Row],[npi_prof_class_Cd]],T_NPI_REF[Code],0))</f>
        <v>0</v>
      </c>
    </row>
    <row r="4335" spans="1:10" x14ac:dyDescent="0.35">
      <c r="A4335">
        <v>0</v>
      </c>
      <c r="B4335">
        <v>1780667279</v>
      </c>
      <c r="C4335" t="s">
        <v>351</v>
      </c>
      <c r="D4335">
        <v>2020</v>
      </c>
      <c r="E4335">
        <v>1</v>
      </c>
      <c r="F4335">
        <v>1</v>
      </c>
      <c r="G4335">
        <v>1</v>
      </c>
      <c r="I4335" s="15" t="str">
        <f>INDEX(T_NPI_REF[Classification],MATCH(T_PROF[[#This Row],[npi_prof_class_Cd]],T_NPI_REF[Code],0))</f>
        <v>Obstetrics &amp; Gynecology</v>
      </c>
      <c r="J4335" s="15">
        <f>INDEX(T_NPI_REF[Specialization],MATCH(T_PROF[[#This Row],[npi_prof_class_Cd]],T_NPI_REF[Code],0))</f>
        <v>0</v>
      </c>
    </row>
    <row r="4336" spans="1:10" x14ac:dyDescent="0.35">
      <c r="A4336">
        <v>0</v>
      </c>
      <c r="B4336">
        <v>1437155926</v>
      </c>
      <c r="C4336" t="s">
        <v>351</v>
      </c>
      <c r="D4336">
        <v>2019</v>
      </c>
      <c r="E4336">
        <v>8</v>
      </c>
      <c r="F4336">
        <v>8</v>
      </c>
      <c r="G4336">
        <v>8</v>
      </c>
      <c r="I4336" s="15" t="str">
        <f>INDEX(T_NPI_REF[Classification],MATCH(T_PROF[[#This Row],[npi_prof_class_Cd]],T_NPI_REF[Code],0))</f>
        <v>Obstetrics &amp; Gynecology</v>
      </c>
      <c r="J4336" s="15">
        <f>INDEX(T_NPI_REF[Specialization],MATCH(T_PROF[[#This Row],[npi_prof_class_Cd]],T_NPI_REF[Code],0))</f>
        <v>0</v>
      </c>
    </row>
    <row r="4337" spans="1:10" x14ac:dyDescent="0.35">
      <c r="A4337">
        <v>0</v>
      </c>
      <c r="B4337">
        <v>1740238203</v>
      </c>
      <c r="C4337" t="s">
        <v>351</v>
      </c>
      <c r="D4337">
        <v>2020</v>
      </c>
      <c r="E4337">
        <v>1</v>
      </c>
      <c r="F4337">
        <v>1</v>
      </c>
      <c r="G4337">
        <v>1</v>
      </c>
      <c r="I4337" s="15" t="str">
        <f>INDEX(T_NPI_REF[Classification],MATCH(T_PROF[[#This Row],[npi_prof_class_Cd]],T_NPI_REF[Code],0))</f>
        <v>Obstetrics &amp; Gynecology</v>
      </c>
      <c r="J4337" s="15">
        <f>INDEX(T_NPI_REF[Specialization],MATCH(T_PROF[[#This Row],[npi_prof_class_Cd]],T_NPI_REF[Code],0))</f>
        <v>0</v>
      </c>
    </row>
    <row r="4338" spans="1:10" x14ac:dyDescent="0.35">
      <c r="A4338">
        <v>1</v>
      </c>
      <c r="B4338">
        <v>1194899476</v>
      </c>
      <c r="C4338" t="s">
        <v>357</v>
      </c>
      <c r="D4338">
        <v>2018</v>
      </c>
      <c r="E4338">
        <v>2</v>
      </c>
      <c r="F4338">
        <v>2</v>
      </c>
      <c r="G4338">
        <v>2</v>
      </c>
      <c r="I4338" s="15" t="str">
        <f>INDEX(T_NPI_REF[Classification],MATCH(T_PROF[[#This Row],[npi_prof_class_Cd]],T_NPI_REF[Code],0))</f>
        <v>Advanced Practice Midwife</v>
      </c>
      <c r="J4338" s="15">
        <f>INDEX(T_NPI_REF[Specialization],MATCH(T_PROF[[#This Row],[npi_prof_class_Cd]],T_NPI_REF[Code],0))</f>
        <v>0</v>
      </c>
    </row>
    <row r="4339" spans="1:10" x14ac:dyDescent="0.35">
      <c r="A4339">
        <v>1</v>
      </c>
      <c r="B4339">
        <v>1013928159</v>
      </c>
      <c r="C4339" t="s">
        <v>383</v>
      </c>
      <c r="D4339">
        <v>2021</v>
      </c>
      <c r="E4339">
        <v>129</v>
      </c>
      <c r="F4339">
        <v>129</v>
      </c>
      <c r="G4339">
        <v>129</v>
      </c>
      <c r="I4339" s="15" t="str">
        <f>INDEX(T_NPI_REF[Classification],MATCH(T_PROF[[#This Row],[npi_prof_class_Cd]],T_NPI_REF[Code],0))</f>
        <v>Clinic/Center</v>
      </c>
      <c r="J4339" s="15" t="str">
        <f>INDEX(T_NPI_REF[Specialization],MATCH(T_PROF[[#This Row],[npi_prof_class_Cd]],T_NPI_REF[Code],0))</f>
        <v>Primary Care</v>
      </c>
    </row>
    <row r="4340" spans="1:10" x14ac:dyDescent="0.35">
      <c r="A4340">
        <v>0</v>
      </c>
      <c r="B4340">
        <v>1053723296</v>
      </c>
      <c r="C4340" t="s">
        <v>381</v>
      </c>
      <c r="D4340">
        <v>2020</v>
      </c>
      <c r="E4340">
        <v>3</v>
      </c>
      <c r="F4340">
        <v>3</v>
      </c>
      <c r="G4340">
        <v>3</v>
      </c>
      <c r="I4340" s="15" t="str">
        <f>INDEX(T_NPI_REF[Classification],MATCH(T_PROF[[#This Row],[npi_prof_class_Cd]],T_NPI_REF[Code],0))</f>
        <v>Nurse Practitioner</v>
      </c>
      <c r="J4340" s="15" t="str">
        <f>INDEX(T_NPI_REF[Specialization],MATCH(T_PROF[[#This Row],[npi_prof_class_Cd]],T_NPI_REF[Code],0))</f>
        <v>Women's Health</v>
      </c>
    </row>
    <row r="4341" spans="1:10" x14ac:dyDescent="0.35">
      <c r="A4341">
        <v>1</v>
      </c>
      <c r="B4341">
        <v>1396780276</v>
      </c>
      <c r="C4341" t="s">
        <v>351</v>
      </c>
      <c r="D4341">
        <v>2019</v>
      </c>
      <c r="E4341">
        <v>3</v>
      </c>
      <c r="F4341">
        <v>3</v>
      </c>
      <c r="G4341">
        <v>2</v>
      </c>
      <c r="I4341" s="15" t="str">
        <f>INDEX(T_NPI_REF[Classification],MATCH(T_PROF[[#This Row],[npi_prof_class_Cd]],T_NPI_REF[Code],0))</f>
        <v>Obstetrics &amp; Gynecology</v>
      </c>
      <c r="J4341" s="15">
        <f>INDEX(T_NPI_REF[Specialization],MATCH(T_PROF[[#This Row],[npi_prof_class_Cd]],T_NPI_REF[Code],0))</f>
        <v>0</v>
      </c>
    </row>
    <row r="4342" spans="1:10" x14ac:dyDescent="0.35">
      <c r="A4342">
        <v>1</v>
      </c>
      <c r="B4342">
        <v>1184668311</v>
      </c>
      <c r="C4342" t="s">
        <v>351</v>
      </c>
      <c r="D4342">
        <v>2021</v>
      </c>
      <c r="E4342">
        <v>258</v>
      </c>
      <c r="F4342">
        <v>258</v>
      </c>
      <c r="G4342">
        <v>256</v>
      </c>
      <c r="I4342" s="15" t="str">
        <f>INDEX(T_NPI_REF[Classification],MATCH(T_PROF[[#This Row],[npi_prof_class_Cd]],T_NPI_REF[Code],0))</f>
        <v>Obstetrics &amp; Gynecology</v>
      </c>
      <c r="J4342" s="15">
        <f>INDEX(T_NPI_REF[Specialization],MATCH(T_PROF[[#This Row],[npi_prof_class_Cd]],T_NPI_REF[Code],0))</f>
        <v>0</v>
      </c>
    </row>
    <row r="4343" spans="1:10" x14ac:dyDescent="0.35">
      <c r="A4343">
        <v>0</v>
      </c>
      <c r="B4343">
        <v>1437151354</v>
      </c>
      <c r="C4343" t="s">
        <v>351</v>
      </c>
      <c r="D4343">
        <v>2020</v>
      </c>
      <c r="E4343">
        <v>1</v>
      </c>
      <c r="F4343">
        <v>1</v>
      </c>
      <c r="G4343">
        <v>1</v>
      </c>
      <c r="I4343" s="15" t="str">
        <f>INDEX(T_NPI_REF[Classification],MATCH(T_PROF[[#This Row],[npi_prof_class_Cd]],T_NPI_REF[Code],0))</f>
        <v>Obstetrics &amp; Gynecology</v>
      </c>
      <c r="J4343" s="15">
        <f>INDEX(T_NPI_REF[Specialization],MATCH(T_PROF[[#This Row],[npi_prof_class_Cd]],T_NPI_REF[Code],0))</f>
        <v>0</v>
      </c>
    </row>
    <row r="4344" spans="1:10" x14ac:dyDescent="0.35">
      <c r="A4344">
        <v>0</v>
      </c>
      <c r="B4344">
        <v>1477750669</v>
      </c>
      <c r="C4344" t="s">
        <v>342</v>
      </c>
      <c r="D4344">
        <v>2018</v>
      </c>
      <c r="E4344">
        <v>3</v>
      </c>
      <c r="F4344">
        <v>3</v>
      </c>
      <c r="G4344">
        <v>3</v>
      </c>
      <c r="I4344" s="15" t="e">
        <f>INDEX(T_NPI_REF[Classification],MATCH(T_PROF[[#This Row],[npi_prof_class_Cd]],T_NPI_REF[Code],0))</f>
        <v>#N/A</v>
      </c>
      <c r="J4344" s="15" t="e">
        <f>INDEX(T_NPI_REF[Specialization],MATCH(T_PROF[[#This Row],[npi_prof_class_Cd]],T_NPI_REF[Code],0))</f>
        <v>#N/A</v>
      </c>
    </row>
    <row r="4345" spans="1:10" x14ac:dyDescent="0.35">
      <c r="A4345">
        <v>0</v>
      </c>
      <c r="B4345">
        <v>1487697884</v>
      </c>
      <c r="C4345" t="s">
        <v>351</v>
      </c>
      <c r="D4345">
        <v>2019</v>
      </c>
      <c r="E4345">
        <v>1</v>
      </c>
      <c r="F4345">
        <v>1</v>
      </c>
      <c r="G4345">
        <v>1</v>
      </c>
      <c r="I4345" s="15" t="str">
        <f>INDEX(T_NPI_REF[Classification],MATCH(T_PROF[[#This Row],[npi_prof_class_Cd]],T_NPI_REF[Code],0))</f>
        <v>Obstetrics &amp; Gynecology</v>
      </c>
      <c r="J4345" s="15">
        <f>INDEX(T_NPI_REF[Specialization],MATCH(T_PROF[[#This Row],[npi_prof_class_Cd]],T_NPI_REF[Code],0))</f>
        <v>0</v>
      </c>
    </row>
    <row r="4346" spans="1:10" x14ac:dyDescent="0.35">
      <c r="A4346">
        <v>1</v>
      </c>
      <c r="B4346">
        <v>1609877331</v>
      </c>
      <c r="C4346" t="s">
        <v>351</v>
      </c>
      <c r="D4346">
        <v>2021</v>
      </c>
      <c r="E4346">
        <v>4</v>
      </c>
      <c r="F4346">
        <v>4</v>
      </c>
      <c r="G4346">
        <v>4</v>
      </c>
      <c r="I4346" s="15" t="str">
        <f>INDEX(T_NPI_REF[Classification],MATCH(T_PROF[[#This Row],[npi_prof_class_Cd]],T_NPI_REF[Code],0))</f>
        <v>Obstetrics &amp; Gynecology</v>
      </c>
      <c r="J4346" s="15">
        <f>INDEX(T_NPI_REF[Specialization],MATCH(T_PROF[[#This Row],[npi_prof_class_Cd]],T_NPI_REF[Code],0))</f>
        <v>0</v>
      </c>
    </row>
    <row r="4347" spans="1:10" x14ac:dyDescent="0.35">
      <c r="A4347">
        <v>1</v>
      </c>
      <c r="B4347">
        <v>1437473790</v>
      </c>
      <c r="C4347" t="s">
        <v>354</v>
      </c>
      <c r="D4347">
        <v>2020</v>
      </c>
      <c r="E4347">
        <v>9</v>
      </c>
      <c r="F4347">
        <v>9</v>
      </c>
      <c r="G4347">
        <v>9</v>
      </c>
      <c r="I4347" s="15" t="str">
        <f>INDEX(T_NPI_REF[Classification],MATCH(T_PROF[[#This Row],[npi_prof_class_Cd]],T_NPI_REF[Code],0))</f>
        <v>Obstetrics &amp; Gynecology</v>
      </c>
      <c r="J4347" s="15" t="str">
        <f>INDEX(T_NPI_REF[Specialization],MATCH(T_PROF[[#This Row],[npi_prof_class_Cd]],T_NPI_REF[Code],0))</f>
        <v>Obstetrics</v>
      </c>
    </row>
    <row r="4348" spans="1:10" x14ac:dyDescent="0.35">
      <c r="A4348">
        <v>1</v>
      </c>
      <c r="B4348">
        <v>1437473790</v>
      </c>
      <c r="C4348" t="s">
        <v>354</v>
      </c>
      <c r="D4348">
        <v>2021</v>
      </c>
      <c r="E4348">
        <v>11</v>
      </c>
      <c r="F4348">
        <v>11</v>
      </c>
      <c r="G4348">
        <v>11</v>
      </c>
      <c r="I4348" s="15" t="str">
        <f>INDEX(T_NPI_REF[Classification],MATCH(T_PROF[[#This Row],[npi_prof_class_Cd]],T_NPI_REF[Code],0))</f>
        <v>Obstetrics &amp; Gynecology</v>
      </c>
      <c r="J4348" s="15" t="str">
        <f>INDEX(T_NPI_REF[Specialization],MATCH(T_PROF[[#This Row],[npi_prof_class_Cd]],T_NPI_REF[Code],0))</f>
        <v>Obstetrics</v>
      </c>
    </row>
    <row r="4349" spans="1:10" x14ac:dyDescent="0.35">
      <c r="A4349">
        <v>0</v>
      </c>
      <c r="B4349">
        <v>1265527220</v>
      </c>
      <c r="C4349" t="s">
        <v>351</v>
      </c>
      <c r="D4349">
        <v>2018</v>
      </c>
      <c r="E4349">
        <v>1</v>
      </c>
      <c r="F4349">
        <v>1</v>
      </c>
      <c r="G4349">
        <v>1</v>
      </c>
      <c r="I4349" s="15" t="str">
        <f>INDEX(T_NPI_REF[Classification],MATCH(T_PROF[[#This Row],[npi_prof_class_Cd]],T_NPI_REF[Code],0))</f>
        <v>Obstetrics &amp; Gynecology</v>
      </c>
      <c r="J4349" s="15">
        <f>INDEX(T_NPI_REF[Specialization],MATCH(T_PROF[[#This Row],[npi_prof_class_Cd]],T_NPI_REF[Code],0))</f>
        <v>0</v>
      </c>
    </row>
    <row r="4350" spans="1:10" x14ac:dyDescent="0.35">
      <c r="A4350">
        <v>1</v>
      </c>
      <c r="B4350">
        <v>1306138383</v>
      </c>
      <c r="C4350" t="s">
        <v>362</v>
      </c>
      <c r="D4350">
        <v>2019</v>
      </c>
      <c r="E4350">
        <v>5</v>
      </c>
      <c r="F4350">
        <v>5</v>
      </c>
      <c r="G4350">
        <v>5</v>
      </c>
      <c r="I4350" s="15" t="str">
        <f>INDEX(T_NPI_REF[Classification],MATCH(T_PROF[[#This Row],[npi_prof_class_Cd]],T_NPI_REF[Code],0))</f>
        <v>General Practice</v>
      </c>
      <c r="J4350" s="15">
        <f>INDEX(T_NPI_REF[Specialization],MATCH(T_PROF[[#This Row],[npi_prof_class_Cd]],T_NPI_REF[Code],0))</f>
        <v>0</v>
      </c>
    </row>
    <row r="4351" spans="1:10" x14ac:dyDescent="0.35">
      <c r="A4351">
        <v>0</v>
      </c>
      <c r="B4351">
        <v>1215166707</v>
      </c>
      <c r="C4351" t="s">
        <v>351</v>
      </c>
      <c r="D4351">
        <v>2021</v>
      </c>
      <c r="E4351">
        <v>4</v>
      </c>
      <c r="F4351">
        <v>4</v>
      </c>
      <c r="G4351">
        <v>4</v>
      </c>
      <c r="I4351" s="15" t="str">
        <f>INDEX(T_NPI_REF[Classification],MATCH(T_PROF[[#This Row],[npi_prof_class_Cd]],T_NPI_REF[Code],0))</f>
        <v>Obstetrics &amp; Gynecology</v>
      </c>
      <c r="J4351" s="15">
        <f>INDEX(T_NPI_REF[Specialization],MATCH(T_PROF[[#This Row],[npi_prof_class_Cd]],T_NPI_REF[Code],0))</f>
        <v>0</v>
      </c>
    </row>
    <row r="4352" spans="1:10" x14ac:dyDescent="0.35">
      <c r="A4352">
        <v>0</v>
      </c>
      <c r="B4352">
        <v>1306036231</v>
      </c>
      <c r="C4352" t="s">
        <v>351</v>
      </c>
      <c r="D4352">
        <v>2019</v>
      </c>
      <c r="E4352">
        <v>1</v>
      </c>
      <c r="F4352">
        <v>1</v>
      </c>
      <c r="G4352">
        <v>1</v>
      </c>
      <c r="I4352" s="15" t="str">
        <f>INDEX(T_NPI_REF[Classification],MATCH(T_PROF[[#This Row],[npi_prof_class_Cd]],T_NPI_REF[Code],0))</f>
        <v>Obstetrics &amp; Gynecology</v>
      </c>
      <c r="J4352" s="15">
        <f>INDEX(T_NPI_REF[Specialization],MATCH(T_PROF[[#This Row],[npi_prof_class_Cd]],T_NPI_REF[Code],0))</f>
        <v>0</v>
      </c>
    </row>
    <row r="4353" spans="1:10" x14ac:dyDescent="0.35">
      <c r="A4353">
        <v>0</v>
      </c>
      <c r="B4353">
        <v>1053330563</v>
      </c>
      <c r="C4353" t="s">
        <v>351</v>
      </c>
      <c r="D4353">
        <v>2019</v>
      </c>
      <c r="E4353">
        <v>2</v>
      </c>
      <c r="F4353">
        <v>2</v>
      </c>
      <c r="G4353">
        <v>2</v>
      </c>
      <c r="I4353" s="15" t="str">
        <f>INDEX(T_NPI_REF[Classification],MATCH(T_PROF[[#This Row],[npi_prof_class_Cd]],T_NPI_REF[Code],0))</f>
        <v>Obstetrics &amp; Gynecology</v>
      </c>
      <c r="J4353" s="15">
        <f>INDEX(T_NPI_REF[Specialization],MATCH(T_PROF[[#This Row],[npi_prof_class_Cd]],T_NPI_REF[Code],0))</f>
        <v>0</v>
      </c>
    </row>
    <row r="4354" spans="1:10" x14ac:dyDescent="0.35">
      <c r="A4354">
        <v>1</v>
      </c>
      <c r="B4354">
        <v>1063697704</v>
      </c>
      <c r="C4354" t="s">
        <v>351</v>
      </c>
      <c r="D4354">
        <v>2018</v>
      </c>
      <c r="E4354">
        <v>22</v>
      </c>
      <c r="F4354">
        <v>22</v>
      </c>
      <c r="G4354">
        <v>22</v>
      </c>
      <c r="I4354" s="15" t="str">
        <f>INDEX(T_NPI_REF[Classification],MATCH(T_PROF[[#This Row],[npi_prof_class_Cd]],T_NPI_REF[Code],0))</f>
        <v>Obstetrics &amp; Gynecology</v>
      </c>
      <c r="J4354" s="15">
        <f>INDEX(T_NPI_REF[Specialization],MATCH(T_PROF[[#This Row],[npi_prof_class_Cd]],T_NPI_REF[Code],0))</f>
        <v>0</v>
      </c>
    </row>
    <row r="4355" spans="1:10" x14ac:dyDescent="0.35">
      <c r="A4355">
        <v>1</v>
      </c>
      <c r="B4355">
        <v>1457350795</v>
      </c>
      <c r="C4355" t="s">
        <v>351</v>
      </c>
      <c r="D4355">
        <v>2020</v>
      </c>
      <c r="E4355">
        <v>1</v>
      </c>
      <c r="F4355">
        <v>1</v>
      </c>
      <c r="G4355">
        <v>1</v>
      </c>
      <c r="I4355" s="15" t="str">
        <f>INDEX(T_NPI_REF[Classification],MATCH(T_PROF[[#This Row],[npi_prof_class_Cd]],T_NPI_REF[Code],0))</f>
        <v>Obstetrics &amp; Gynecology</v>
      </c>
      <c r="J4355" s="15">
        <f>INDEX(T_NPI_REF[Specialization],MATCH(T_PROF[[#This Row],[npi_prof_class_Cd]],T_NPI_REF[Code],0))</f>
        <v>0</v>
      </c>
    </row>
    <row r="4356" spans="1:10" x14ac:dyDescent="0.35">
      <c r="A4356">
        <v>0</v>
      </c>
      <c r="B4356">
        <v>1093929358</v>
      </c>
      <c r="C4356" t="s">
        <v>405</v>
      </c>
      <c r="D4356">
        <v>2020</v>
      </c>
      <c r="E4356">
        <v>2</v>
      </c>
      <c r="F4356">
        <v>2</v>
      </c>
      <c r="G4356">
        <v>2</v>
      </c>
      <c r="I4356" s="15" t="str">
        <f>INDEX(T_NPI_REF[Classification],MATCH(T_PROF[[#This Row],[npi_prof_class_Cd]],T_NPI_REF[Code],0))</f>
        <v>Obstetrics &amp; Gynecology</v>
      </c>
      <c r="J4356" s="15" t="str">
        <f>INDEX(T_NPI_REF[Specialization],MATCH(T_PROF[[#This Row],[npi_prof_class_Cd]],T_NPI_REF[Code],0))</f>
        <v>Female Pelvic Medicine and Reconstructive Surgery</v>
      </c>
    </row>
    <row r="4357" spans="1:10" x14ac:dyDescent="0.35">
      <c r="A4357">
        <v>1</v>
      </c>
      <c r="B4357">
        <v>1730286956</v>
      </c>
      <c r="C4357" t="s">
        <v>357</v>
      </c>
      <c r="D4357">
        <v>2021</v>
      </c>
      <c r="E4357">
        <v>15</v>
      </c>
      <c r="F4357">
        <v>15</v>
      </c>
      <c r="G4357">
        <v>15</v>
      </c>
      <c r="I4357" s="15" t="str">
        <f>INDEX(T_NPI_REF[Classification],MATCH(T_PROF[[#This Row],[npi_prof_class_Cd]],T_NPI_REF[Code],0))</f>
        <v>Advanced Practice Midwife</v>
      </c>
      <c r="J4357" s="15">
        <f>INDEX(T_NPI_REF[Specialization],MATCH(T_PROF[[#This Row],[npi_prof_class_Cd]],T_NPI_REF[Code],0))</f>
        <v>0</v>
      </c>
    </row>
    <row r="4358" spans="1:10" x14ac:dyDescent="0.35">
      <c r="A4358">
        <v>1</v>
      </c>
      <c r="B4358">
        <v>1578865192</v>
      </c>
      <c r="C4358" t="s">
        <v>351</v>
      </c>
      <c r="D4358">
        <v>2021</v>
      </c>
      <c r="E4358">
        <v>28</v>
      </c>
      <c r="F4358">
        <v>28</v>
      </c>
      <c r="G4358">
        <v>28</v>
      </c>
      <c r="I4358" s="15" t="str">
        <f>INDEX(T_NPI_REF[Classification],MATCH(T_PROF[[#This Row],[npi_prof_class_Cd]],T_NPI_REF[Code],0))</f>
        <v>Obstetrics &amp; Gynecology</v>
      </c>
      <c r="J4358" s="15">
        <f>INDEX(T_NPI_REF[Specialization],MATCH(T_PROF[[#This Row],[npi_prof_class_Cd]],T_NPI_REF[Code],0))</f>
        <v>0</v>
      </c>
    </row>
    <row r="4359" spans="1:10" x14ac:dyDescent="0.35">
      <c r="A4359">
        <v>1</v>
      </c>
      <c r="B4359">
        <v>1730286956</v>
      </c>
      <c r="C4359" t="s">
        <v>357</v>
      </c>
      <c r="D4359">
        <v>2018</v>
      </c>
      <c r="E4359">
        <v>7</v>
      </c>
      <c r="F4359">
        <v>7</v>
      </c>
      <c r="G4359">
        <v>7</v>
      </c>
      <c r="I4359" s="15" t="str">
        <f>INDEX(T_NPI_REF[Classification],MATCH(T_PROF[[#This Row],[npi_prof_class_Cd]],T_NPI_REF[Code],0))</f>
        <v>Advanced Practice Midwife</v>
      </c>
      <c r="J4359" s="15">
        <f>INDEX(T_NPI_REF[Specialization],MATCH(T_PROF[[#This Row],[npi_prof_class_Cd]],T_NPI_REF[Code],0))</f>
        <v>0</v>
      </c>
    </row>
    <row r="4360" spans="1:10" x14ac:dyDescent="0.35">
      <c r="A4360">
        <v>1</v>
      </c>
      <c r="B4360">
        <v>1487937702</v>
      </c>
      <c r="C4360" t="s">
        <v>374</v>
      </c>
      <c r="D4360">
        <v>2018</v>
      </c>
      <c r="E4360">
        <v>1</v>
      </c>
      <c r="F4360">
        <v>1</v>
      </c>
      <c r="G4360">
        <v>1</v>
      </c>
      <c r="I4360" s="15" t="str">
        <f>INDEX(T_NPI_REF[Classification],MATCH(T_PROF[[#This Row],[npi_prof_class_Cd]],T_NPI_REF[Code],0))</f>
        <v>Legal Medicine</v>
      </c>
      <c r="J4360" s="15">
        <f>INDEX(T_NPI_REF[Specialization],MATCH(T_PROF[[#This Row],[npi_prof_class_Cd]],T_NPI_REF[Code],0))</f>
        <v>0</v>
      </c>
    </row>
    <row r="4361" spans="1:10" x14ac:dyDescent="0.35">
      <c r="A4361">
        <v>1</v>
      </c>
      <c r="B4361">
        <v>1275576696</v>
      </c>
      <c r="C4361" t="s">
        <v>351</v>
      </c>
      <c r="D4361">
        <v>2018</v>
      </c>
      <c r="E4361">
        <v>45</v>
      </c>
      <c r="F4361">
        <v>45</v>
      </c>
      <c r="G4361">
        <v>45</v>
      </c>
      <c r="I4361" s="15" t="str">
        <f>INDEX(T_NPI_REF[Classification],MATCH(T_PROF[[#This Row],[npi_prof_class_Cd]],T_NPI_REF[Code],0))</f>
        <v>Obstetrics &amp; Gynecology</v>
      </c>
      <c r="J4361" s="15">
        <f>INDEX(T_NPI_REF[Specialization],MATCH(T_PROF[[#This Row],[npi_prof_class_Cd]],T_NPI_REF[Code],0))</f>
        <v>0</v>
      </c>
    </row>
    <row r="4362" spans="1:10" x14ac:dyDescent="0.35">
      <c r="A4362">
        <v>0</v>
      </c>
      <c r="B4362">
        <v>1922020197</v>
      </c>
      <c r="C4362" t="s">
        <v>361</v>
      </c>
      <c r="D4362">
        <v>2019</v>
      </c>
      <c r="E4362">
        <v>1</v>
      </c>
      <c r="F4362">
        <v>1</v>
      </c>
      <c r="G4362">
        <v>1</v>
      </c>
      <c r="I4362" s="15" t="str">
        <f>INDEX(T_NPI_REF[Classification],MATCH(T_PROF[[#This Row],[npi_prof_class_Cd]],T_NPI_REF[Code],0))</f>
        <v>Family Medicine</v>
      </c>
      <c r="J4362" s="15">
        <f>INDEX(T_NPI_REF[Specialization],MATCH(T_PROF[[#This Row],[npi_prof_class_Cd]],T_NPI_REF[Code],0))</f>
        <v>0</v>
      </c>
    </row>
    <row r="4363" spans="1:10" x14ac:dyDescent="0.35">
      <c r="A4363">
        <v>1</v>
      </c>
      <c r="B4363">
        <v>1912131392</v>
      </c>
      <c r="C4363" t="s">
        <v>376</v>
      </c>
      <c r="D4363">
        <v>2019</v>
      </c>
      <c r="E4363">
        <v>652</v>
      </c>
      <c r="F4363">
        <v>652</v>
      </c>
      <c r="G4363">
        <v>647</v>
      </c>
      <c r="I4363" s="15" t="str">
        <f>INDEX(T_NPI_REF[Classification],MATCH(T_PROF[[#This Row],[npi_prof_class_Cd]],T_NPI_REF[Code],0))</f>
        <v>Surgery</v>
      </c>
      <c r="J4363" s="15">
        <f>INDEX(T_NPI_REF[Specialization],MATCH(T_PROF[[#This Row],[npi_prof_class_Cd]],T_NPI_REF[Code],0))</f>
        <v>0</v>
      </c>
    </row>
    <row r="4364" spans="1:10" x14ac:dyDescent="0.35">
      <c r="A4364">
        <v>1</v>
      </c>
      <c r="B4364">
        <v>1073633574</v>
      </c>
      <c r="C4364" t="s">
        <v>352</v>
      </c>
      <c r="D4364">
        <v>2021</v>
      </c>
      <c r="E4364">
        <v>58</v>
      </c>
      <c r="F4364">
        <v>58</v>
      </c>
      <c r="G4364">
        <v>58</v>
      </c>
      <c r="I4364" s="15" t="str">
        <f>INDEX(T_NPI_REF[Classification],MATCH(T_PROF[[#This Row],[npi_prof_class_Cd]],T_NPI_REF[Code],0))</f>
        <v>Specialist</v>
      </c>
      <c r="J4364" s="15">
        <f>INDEX(T_NPI_REF[Specialization],MATCH(T_PROF[[#This Row],[npi_prof_class_Cd]],T_NPI_REF[Code],0))</f>
        <v>0</v>
      </c>
    </row>
    <row r="4365" spans="1:10" x14ac:dyDescent="0.35">
      <c r="A4365">
        <v>1</v>
      </c>
      <c r="B4365">
        <v>1114137403</v>
      </c>
      <c r="C4365" t="s">
        <v>363</v>
      </c>
      <c r="D4365">
        <v>2021</v>
      </c>
      <c r="E4365">
        <v>5</v>
      </c>
      <c r="F4365">
        <v>5</v>
      </c>
      <c r="G4365">
        <v>5</v>
      </c>
      <c r="I4365" s="15" t="str">
        <f>INDEX(T_NPI_REF[Classification],MATCH(T_PROF[[#This Row],[npi_prof_class_Cd]],T_NPI_REF[Code],0))</f>
        <v>Clinic/Center</v>
      </c>
      <c r="J4365" s="15" t="str">
        <f>INDEX(T_NPI_REF[Specialization],MATCH(T_PROF[[#This Row],[npi_prof_class_Cd]],T_NPI_REF[Code],0))</f>
        <v>Federally Qualified Health Center (FQHC)</v>
      </c>
    </row>
    <row r="4366" spans="1:10" x14ac:dyDescent="0.35">
      <c r="A4366">
        <v>1</v>
      </c>
      <c r="B4366">
        <v>1538435987</v>
      </c>
      <c r="C4366" t="s">
        <v>351</v>
      </c>
      <c r="D4366">
        <v>2020</v>
      </c>
      <c r="E4366">
        <v>3</v>
      </c>
      <c r="F4366">
        <v>3</v>
      </c>
      <c r="G4366">
        <v>3</v>
      </c>
      <c r="I4366" s="15" t="str">
        <f>INDEX(T_NPI_REF[Classification],MATCH(T_PROF[[#This Row],[npi_prof_class_Cd]],T_NPI_REF[Code],0))</f>
        <v>Obstetrics &amp; Gynecology</v>
      </c>
      <c r="J4366" s="15">
        <f>INDEX(T_NPI_REF[Specialization],MATCH(T_PROF[[#This Row],[npi_prof_class_Cd]],T_NPI_REF[Code],0))</f>
        <v>0</v>
      </c>
    </row>
    <row r="4367" spans="1:10" x14ac:dyDescent="0.35">
      <c r="A4367">
        <v>0</v>
      </c>
      <c r="B4367">
        <v>1992843171</v>
      </c>
      <c r="C4367" t="s">
        <v>351</v>
      </c>
      <c r="D4367">
        <v>2021</v>
      </c>
      <c r="E4367">
        <v>1</v>
      </c>
      <c r="F4367">
        <v>1</v>
      </c>
      <c r="G4367">
        <v>1</v>
      </c>
      <c r="I4367" s="15" t="str">
        <f>INDEX(T_NPI_REF[Classification],MATCH(T_PROF[[#This Row],[npi_prof_class_Cd]],T_NPI_REF[Code],0))</f>
        <v>Obstetrics &amp; Gynecology</v>
      </c>
      <c r="J4367" s="15">
        <f>INDEX(T_NPI_REF[Specialization],MATCH(T_PROF[[#This Row],[npi_prof_class_Cd]],T_NPI_REF[Code],0))</f>
        <v>0</v>
      </c>
    </row>
    <row r="4368" spans="1:10" x14ac:dyDescent="0.35">
      <c r="A4368">
        <v>1</v>
      </c>
      <c r="B4368">
        <v>1942475793</v>
      </c>
      <c r="C4368" t="s">
        <v>352</v>
      </c>
      <c r="D4368">
        <v>2020</v>
      </c>
      <c r="E4368">
        <v>54</v>
      </c>
      <c r="F4368">
        <v>54</v>
      </c>
      <c r="G4368">
        <v>54</v>
      </c>
      <c r="I4368" s="15" t="str">
        <f>INDEX(T_NPI_REF[Classification],MATCH(T_PROF[[#This Row],[npi_prof_class_Cd]],T_NPI_REF[Code],0))</f>
        <v>Specialist</v>
      </c>
      <c r="J4368" s="15">
        <f>INDEX(T_NPI_REF[Specialization],MATCH(T_PROF[[#This Row],[npi_prof_class_Cd]],T_NPI_REF[Code],0))</f>
        <v>0</v>
      </c>
    </row>
    <row r="4369" spans="1:10" x14ac:dyDescent="0.35">
      <c r="A4369">
        <v>0</v>
      </c>
      <c r="B4369">
        <v>1801908249</v>
      </c>
      <c r="C4369" t="s">
        <v>351</v>
      </c>
      <c r="D4369">
        <v>2020</v>
      </c>
      <c r="E4369">
        <v>1</v>
      </c>
      <c r="F4369">
        <v>1</v>
      </c>
      <c r="G4369">
        <v>1</v>
      </c>
      <c r="I4369" s="15" t="str">
        <f>INDEX(T_NPI_REF[Classification],MATCH(T_PROF[[#This Row],[npi_prof_class_Cd]],T_NPI_REF[Code],0))</f>
        <v>Obstetrics &amp; Gynecology</v>
      </c>
      <c r="J4369" s="15">
        <f>INDEX(T_NPI_REF[Specialization],MATCH(T_PROF[[#This Row],[npi_prof_class_Cd]],T_NPI_REF[Code],0))</f>
        <v>0</v>
      </c>
    </row>
    <row r="4370" spans="1:10" x14ac:dyDescent="0.35">
      <c r="A4370">
        <v>1</v>
      </c>
      <c r="B4370">
        <v>1770044208</v>
      </c>
      <c r="C4370" t="s">
        <v>351</v>
      </c>
      <c r="D4370">
        <v>2021</v>
      </c>
      <c r="E4370">
        <v>27</v>
      </c>
      <c r="F4370">
        <v>27</v>
      </c>
      <c r="G4370">
        <v>25</v>
      </c>
      <c r="I4370" s="15" t="str">
        <f>INDEX(T_NPI_REF[Classification],MATCH(T_PROF[[#This Row],[npi_prof_class_Cd]],T_NPI_REF[Code],0))</f>
        <v>Obstetrics &amp; Gynecology</v>
      </c>
      <c r="J4370" s="15">
        <f>INDEX(T_NPI_REF[Specialization],MATCH(T_PROF[[#This Row],[npi_prof_class_Cd]],T_NPI_REF[Code],0))</f>
        <v>0</v>
      </c>
    </row>
    <row r="4371" spans="1:10" x14ac:dyDescent="0.35">
      <c r="A4371">
        <v>0</v>
      </c>
      <c r="B4371">
        <v>1508804758</v>
      </c>
      <c r="C4371" t="s">
        <v>351</v>
      </c>
      <c r="D4371">
        <v>2021</v>
      </c>
      <c r="E4371">
        <v>1</v>
      </c>
      <c r="F4371">
        <v>1</v>
      </c>
      <c r="G4371">
        <v>1</v>
      </c>
      <c r="I4371" s="15" t="str">
        <f>INDEX(T_NPI_REF[Classification],MATCH(T_PROF[[#This Row],[npi_prof_class_Cd]],T_NPI_REF[Code],0))</f>
        <v>Obstetrics &amp; Gynecology</v>
      </c>
      <c r="J4371" s="15">
        <f>INDEX(T_NPI_REF[Specialization],MATCH(T_PROF[[#This Row],[npi_prof_class_Cd]],T_NPI_REF[Code],0))</f>
        <v>0</v>
      </c>
    </row>
    <row r="4372" spans="1:10" x14ac:dyDescent="0.35">
      <c r="A4372">
        <v>0</v>
      </c>
      <c r="B4372">
        <v>1124501580</v>
      </c>
      <c r="C4372" t="s">
        <v>367</v>
      </c>
      <c r="D4372">
        <v>2019</v>
      </c>
      <c r="E4372">
        <v>4</v>
      </c>
      <c r="F4372">
        <v>4</v>
      </c>
      <c r="G4372">
        <v>4</v>
      </c>
      <c r="I4372" s="15" t="str">
        <f>INDEX(T_NPI_REF[Classification],MATCH(T_PROF[[#This Row],[npi_prof_class_Cd]],T_NPI_REF[Code],0))</f>
        <v>Midwife</v>
      </c>
      <c r="J4372" s="15">
        <f>INDEX(T_NPI_REF[Specialization],MATCH(T_PROF[[#This Row],[npi_prof_class_Cd]],T_NPI_REF[Code],0))</f>
        <v>0</v>
      </c>
    </row>
    <row r="4373" spans="1:10" x14ac:dyDescent="0.35">
      <c r="A4373">
        <v>1</v>
      </c>
      <c r="B4373">
        <v>1073543856</v>
      </c>
      <c r="C4373" t="s">
        <v>351</v>
      </c>
      <c r="D4373">
        <v>2018</v>
      </c>
      <c r="E4373">
        <v>40</v>
      </c>
      <c r="F4373">
        <v>40</v>
      </c>
      <c r="G4373">
        <v>40</v>
      </c>
      <c r="I4373" s="15" t="str">
        <f>INDEX(T_NPI_REF[Classification],MATCH(T_PROF[[#This Row],[npi_prof_class_Cd]],T_NPI_REF[Code],0))</f>
        <v>Obstetrics &amp; Gynecology</v>
      </c>
      <c r="J4373" s="15">
        <f>INDEX(T_NPI_REF[Specialization],MATCH(T_PROF[[#This Row],[npi_prof_class_Cd]],T_NPI_REF[Code],0))</f>
        <v>0</v>
      </c>
    </row>
    <row r="4374" spans="1:10" x14ac:dyDescent="0.35">
      <c r="A4374">
        <v>1</v>
      </c>
      <c r="B4374">
        <v>1609860071</v>
      </c>
      <c r="C4374" t="s">
        <v>351</v>
      </c>
      <c r="D4374">
        <v>2021</v>
      </c>
      <c r="E4374">
        <v>89</v>
      </c>
      <c r="F4374">
        <v>89</v>
      </c>
      <c r="G4374">
        <v>89</v>
      </c>
      <c r="I4374" s="15" t="str">
        <f>INDEX(T_NPI_REF[Classification],MATCH(T_PROF[[#This Row],[npi_prof_class_Cd]],T_NPI_REF[Code],0))</f>
        <v>Obstetrics &amp; Gynecology</v>
      </c>
      <c r="J4374" s="15">
        <f>INDEX(T_NPI_REF[Specialization],MATCH(T_PROF[[#This Row],[npi_prof_class_Cd]],T_NPI_REF[Code],0))</f>
        <v>0</v>
      </c>
    </row>
    <row r="4375" spans="1:10" x14ac:dyDescent="0.35">
      <c r="A4375">
        <v>0</v>
      </c>
      <c r="B4375">
        <v>1831445303</v>
      </c>
      <c r="C4375" t="s">
        <v>351</v>
      </c>
      <c r="D4375">
        <v>2020</v>
      </c>
      <c r="E4375">
        <v>3</v>
      </c>
      <c r="F4375">
        <v>3</v>
      </c>
      <c r="G4375">
        <v>3</v>
      </c>
      <c r="I4375" s="15" t="str">
        <f>INDEX(T_NPI_REF[Classification],MATCH(T_PROF[[#This Row],[npi_prof_class_Cd]],T_NPI_REF[Code],0))</f>
        <v>Obstetrics &amp; Gynecology</v>
      </c>
      <c r="J4375" s="15">
        <f>INDEX(T_NPI_REF[Specialization],MATCH(T_PROF[[#This Row],[npi_prof_class_Cd]],T_NPI_REF[Code],0))</f>
        <v>0</v>
      </c>
    </row>
    <row r="4376" spans="1:10" x14ac:dyDescent="0.35">
      <c r="A4376">
        <v>0</v>
      </c>
      <c r="B4376">
        <v>1740203116</v>
      </c>
      <c r="C4376" t="s">
        <v>351</v>
      </c>
      <c r="D4376">
        <v>2020</v>
      </c>
      <c r="E4376">
        <v>4</v>
      </c>
      <c r="F4376">
        <v>4</v>
      </c>
      <c r="G4376">
        <v>4</v>
      </c>
      <c r="I4376" s="15" t="str">
        <f>INDEX(T_NPI_REF[Classification],MATCH(T_PROF[[#This Row],[npi_prof_class_Cd]],T_NPI_REF[Code],0))</f>
        <v>Obstetrics &amp; Gynecology</v>
      </c>
      <c r="J4376" s="15">
        <f>INDEX(T_NPI_REF[Specialization],MATCH(T_PROF[[#This Row],[npi_prof_class_Cd]],T_NPI_REF[Code],0))</f>
        <v>0</v>
      </c>
    </row>
    <row r="4377" spans="1:10" x14ac:dyDescent="0.35">
      <c r="A4377">
        <v>0</v>
      </c>
      <c r="B4377">
        <v>1124119706</v>
      </c>
      <c r="C4377" t="s">
        <v>352</v>
      </c>
      <c r="D4377">
        <v>2018</v>
      </c>
      <c r="E4377">
        <v>4</v>
      </c>
      <c r="F4377">
        <v>4</v>
      </c>
      <c r="G4377">
        <v>4</v>
      </c>
      <c r="I4377" s="15" t="str">
        <f>INDEX(T_NPI_REF[Classification],MATCH(T_PROF[[#This Row],[npi_prof_class_Cd]],T_NPI_REF[Code],0))</f>
        <v>Specialist</v>
      </c>
      <c r="J4377" s="15">
        <f>INDEX(T_NPI_REF[Specialization],MATCH(T_PROF[[#This Row],[npi_prof_class_Cd]],T_NPI_REF[Code],0))</f>
        <v>0</v>
      </c>
    </row>
    <row r="4378" spans="1:10" x14ac:dyDescent="0.35">
      <c r="A4378">
        <v>0</v>
      </c>
      <c r="B4378">
        <v>1508972811</v>
      </c>
      <c r="C4378" t="s">
        <v>351</v>
      </c>
      <c r="D4378">
        <v>2018</v>
      </c>
      <c r="E4378">
        <v>2</v>
      </c>
      <c r="F4378">
        <v>2</v>
      </c>
      <c r="G4378">
        <v>2</v>
      </c>
      <c r="I4378" s="15" t="str">
        <f>INDEX(T_NPI_REF[Classification],MATCH(T_PROF[[#This Row],[npi_prof_class_Cd]],T_NPI_REF[Code],0))</f>
        <v>Obstetrics &amp; Gynecology</v>
      </c>
      <c r="J4378" s="15">
        <f>INDEX(T_NPI_REF[Specialization],MATCH(T_PROF[[#This Row],[npi_prof_class_Cd]],T_NPI_REF[Code],0))</f>
        <v>0</v>
      </c>
    </row>
    <row r="4379" spans="1:10" x14ac:dyDescent="0.35">
      <c r="A4379">
        <v>0</v>
      </c>
      <c r="B4379">
        <v>1104375286</v>
      </c>
      <c r="C4379" t="s">
        <v>357</v>
      </c>
      <c r="D4379">
        <v>2019</v>
      </c>
      <c r="E4379">
        <v>2</v>
      </c>
      <c r="F4379">
        <v>2</v>
      </c>
      <c r="G4379">
        <v>2</v>
      </c>
      <c r="I4379" s="15" t="str">
        <f>INDEX(T_NPI_REF[Classification],MATCH(T_PROF[[#This Row],[npi_prof_class_Cd]],T_NPI_REF[Code],0))</f>
        <v>Advanced Practice Midwife</v>
      </c>
      <c r="J4379" s="15">
        <f>INDEX(T_NPI_REF[Specialization],MATCH(T_PROF[[#This Row],[npi_prof_class_Cd]],T_NPI_REF[Code],0))</f>
        <v>0</v>
      </c>
    </row>
    <row r="4380" spans="1:10" x14ac:dyDescent="0.35">
      <c r="A4380">
        <v>0</v>
      </c>
      <c r="B4380">
        <v>1750576880</v>
      </c>
      <c r="C4380" t="s">
        <v>351</v>
      </c>
      <c r="D4380">
        <v>2021</v>
      </c>
      <c r="E4380">
        <v>3</v>
      </c>
      <c r="F4380">
        <v>3</v>
      </c>
      <c r="G4380">
        <v>3</v>
      </c>
      <c r="I4380" s="15" t="str">
        <f>INDEX(T_NPI_REF[Classification],MATCH(T_PROF[[#This Row],[npi_prof_class_Cd]],T_NPI_REF[Code],0))</f>
        <v>Obstetrics &amp; Gynecology</v>
      </c>
      <c r="J4380" s="15">
        <f>INDEX(T_NPI_REF[Specialization],MATCH(T_PROF[[#This Row],[npi_prof_class_Cd]],T_NPI_REF[Code],0))</f>
        <v>0</v>
      </c>
    </row>
    <row r="4381" spans="1:10" x14ac:dyDescent="0.35">
      <c r="A4381">
        <v>1</v>
      </c>
      <c r="B4381">
        <v>1518240720</v>
      </c>
      <c r="C4381" t="s">
        <v>351</v>
      </c>
      <c r="D4381">
        <v>2018</v>
      </c>
      <c r="E4381">
        <v>1</v>
      </c>
      <c r="F4381">
        <v>1</v>
      </c>
      <c r="G4381">
        <v>1</v>
      </c>
      <c r="I4381" s="15" t="str">
        <f>INDEX(T_NPI_REF[Classification],MATCH(T_PROF[[#This Row],[npi_prof_class_Cd]],T_NPI_REF[Code],0))</f>
        <v>Obstetrics &amp; Gynecology</v>
      </c>
      <c r="J4381" s="15">
        <f>INDEX(T_NPI_REF[Specialization],MATCH(T_PROF[[#This Row],[npi_prof_class_Cd]],T_NPI_REF[Code],0))</f>
        <v>0</v>
      </c>
    </row>
    <row r="4382" spans="1:10" x14ac:dyDescent="0.35">
      <c r="A4382">
        <v>1</v>
      </c>
      <c r="B4382">
        <v>1639719651</v>
      </c>
      <c r="C4382" t="s">
        <v>367</v>
      </c>
      <c r="D4382">
        <v>2021</v>
      </c>
      <c r="E4382">
        <v>1</v>
      </c>
      <c r="F4382">
        <v>1</v>
      </c>
      <c r="G4382">
        <v>1</v>
      </c>
      <c r="I4382" s="15" t="str">
        <f>INDEX(T_NPI_REF[Classification],MATCH(T_PROF[[#This Row],[npi_prof_class_Cd]],T_NPI_REF[Code],0))</f>
        <v>Midwife</v>
      </c>
      <c r="J4382" s="15">
        <f>INDEX(T_NPI_REF[Specialization],MATCH(T_PROF[[#This Row],[npi_prof_class_Cd]],T_NPI_REF[Code],0))</f>
        <v>0</v>
      </c>
    </row>
    <row r="4383" spans="1:10" x14ac:dyDescent="0.35">
      <c r="A4383">
        <v>0</v>
      </c>
      <c r="B4383">
        <v>1225443849</v>
      </c>
      <c r="C4383" t="s">
        <v>351</v>
      </c>
      <c r="D4383">
        <v>2020</v>
      </c>
      <c r="E4383">
        <v>2</v>
      </c>
      <c r="F4383">
        <v>2</v>
      </c>
      <c r="G4383">
        <v>2</v>
      </c>
      <c r="I4383" s="15" t="str">
        <f>INDEX(T_NPI_REF[Classification],MATCH(T_PROF[[#This Row],[npi_prof_class_Cd]],T_NPI_REF[Code],0))</f>
        <v>Obstetrics &amp; Gynecology</v>
      </c>
      <c r="J4383" s="15">
        <f>INDEX(T_NPI_REF[Specialization],MATCH(T_PROF[[#This Row],[npi_prof_class_Cd]],T_NPI_REF[Code],0))</f>
        <v>0</v>
      </c>
    </row>
    <row r="4384" spans="1:10" x14ac:dyDescent="0.35">
      <c r="A4384">
        <v>1</v>
      </c>
      <c r="B4384">
        <v>1891821609</v>
      </c>
      <c r="C4384" t="s">
        <v>351</v>
      </c>
      <c r="D4384">
        <v>2018</v>
      </c>
      <c r="E4384">
        <v>1</v>
      </c>
      <c r="F4384">
        <v>1</v>
      </c>
      <c r="G4384">
        <v>1</v>
      </c>
      <c r="I4384" s="15" t="str">
        <f>INDEX(T_NPI_REF[Classification],MATCH(T_PROF[[#This Row],[npi_prof_class_Cd]],T_NPI_REF[Code],0))</f>
        <v>Obstetrics &amp; Gynecology</v>
      </c>
      <c r="J4384" s="15">
        <f>INDEX(T_NPI_REF[Specialization],MATCH(T_PROF[[#This Row],[npi_prof_class_Cd]],T_NPI_REF[Code],0))</f>
        <v>0</v>
      </c>
    </row>
    <row r="4385" spans="1:10" x14ac:dyDescent="0.35">
      <c r="A4385">
        <v>0</v>
      </c>
      <c r="B4385">
        <v>1699720516</v>
      </c>
      <c r="C4385" t="s">
        <v>351</v>
      </c>
      <c r="D4385">
        <v>2019</v>
      </c>
      <c r="E4385">
        <v>2</v>
      </c>
      <c r="F4385">
        <v>2</v>
      </c>
      <c r="G4385">
        <v>2</v>
      </c>
      <c r="I4385" s="15" t="str">
        <f>INDEX(T_NPI_REF[Classification],MATCH(T_PROF[[#This Row],[npi_prof_class_Cd]],T_NPI_REF[Code],0))</f>
        <v>Obstetrics &amp; Gynecology</v>
      </c>
      <c r="J4385" s="15">
        <f>INDEX(T_NPI_REF[Specialization],MATCH(T_PROF[[#This Row],[npi_prof_class_Cd]],T_NPI_REF[Code],0))</f>
        <v>0</v>
      </c>
    </row>
    <row r="4386" spans="1:10" x14ac:dyDescent="0.35">
      <c r="A4386">
        <v>1</v>
      </c>
      <c r="B4386">
        <v>1942526207</v>
      </c>
      <c r="C4386" t="s">
        <v>366</v>
      </c>
      <c r="D4386">
        <v>2018</v>
      </c>
      <c r="E4386">
        <v>20</v>
      </c>
      <c r="F4386">
        <v>20</v>
      </c>
      <c r="G4386">
        <v>20</v>
      </c>
      <c r="I4386" s="15" t="str">
        <f>INDEX(T_NPI_REF[Classification],MATCH(T_PROF[[#This Row],[npi_prof_class_Cd]],T_NPI_REF[Code],0))</f>
        <v>Internal Medicine</v>
      </c>
      <c r="J4386" s="15">
        <f>INDEX(T_NPI_REF[Specialization],MATCH(T_PROF[[#This Row],[npi_prof_class_Cd]],T_NPI_REF[Code],0))</f>
        <v>0</v>
      </c>
    </row>
    <row r="4387" spans="1:10" x14ac:dyDescent="0.35">
      <c r="A4387">
        <v>1</v>
      </c>
      <c r="B4387">
        <v>1104808062</v>
      </c>
      <c r="C4387" t="s">
        <v>353</v>
      </c>
      <c r="D4387">
        <v>2021</v>
      </c>
      <c r="E4387">
        <v>13</v>
      </c>
      <c r="F4387">
        <v>13</v>
      </c>
      <c r="G4387">
        <v>13</v>
      </c>
      <c r="I4387" s="15" t="str">
        <f>INDEX(T_NPI_REF[Classification],MATCH(T_PROF[[#This Row],[npi_prof_class_Cd]],T_NPI_REF[Code],0))</f>
        <v>General Acute Care Hospital</v>
      </c>
      <c r="J4387" s="15">
        <f>INDEX(T_NPI_REF[Specialization],MATCH(T_PROF[[#This Row],[npi_prof_class_Cd]],T_NPI_REF[Code],0))</f>
        <v>0</v>
      </c>
    </row>
    <row r="4388" spans="1:10" x14ac:dyDescent="0.35">
      <c r="A4388">
        <v>1</v>
      </c>
      <c r="B4388">
        <v>1184868929</v>
      </c>
      <c r="C4388" t="s">
        <v>351</v>
      </c>
      <c r="D4388">
        <v>2021</v>
      </c>
      <c r="E4388">
        <v>12</v>
      </c>
      <c r="F4388">
        <v>12</v>
      </c>
      <c r="G4388">
        <v>12</v>
      </c>
      <c r="I4388" s="15" t="str">
        <f>INDEX(T_NPI_REF[Classification],MATCH(T_PROF[[#This Row],[npi_prof_class_Cd]],T_NPI_REF[Code],0))</f>
        <v>Obstetrics &amp; Gynecology</v>
      </c>
      <c r="J4388" s="15">
        <f>INDEX(T_NPI_REF[Specialization],MATCH(T_PROF[[#This Row],[npi_prof_class_Cd]],T_NPI_REF[Code],0))</f>
        <v>0</v>
      </c>
    </row>
    <row r="4389" spans="1:10" x14ac:dyDescent="0.35">
      <c r="A4389">
        <v>1</v>
      </c>
      <c r="B4389">
        <v>1801902713</v>
      </c>
      <c r="C4389" t="s">
        <v>386</v>
      </c>
      <c r="D4389">
        <v>2020</v>
      </c>
      <c r="E4389">
        <v>7</v>
      </c>
      <c r="F4389">
        <v>7</v>
      </c>
      <c r="G4389">
        <v>7</v>
      </c>
      <c r="I4389" s="15" t="str">
        <f>INDEX(T_NPI_REF[Classification],MATCH(T_PROF[[#This Row],[npi_prof_class_Cd]],T_NPI_REF[Code],0))</f>
        <v>Psychiatric Unit</v>
      </c>
      <c r="J4389" s="15">
        <f>INDEX(T_NPI_REF[Specialization],MATCH(T_PROF[[#This Row],[npi_prof_class_Cd]],T_NPI_REF[Code],0))</f>
        <v>0</v>
      </c>
    </row>
    <row r="4390" spans="1:10" x14ac:dyDescent="0.35">
      <c r="A4390">
        <v>1</v>
      </c>
      <c r="B4390">
        <v>1013096577</v>
      </c>
      <c r="C4390" t="s">
        <v>342</v>
      </c>
      <c r="D4390">
        <v>2019</v>
      </c>
      <c r="E4390">
        <v>5</v>
      </c>
      <c r="F4390">
        <v>5</v>
      </c>
      <c r="G4390">
        <v>5</v>
      </c>
      <c r="I4390" s="15" t="e">
        <f>INDEX(T_NPI_REF[Classification],MATCH(T_PROF[[#This Row],[npi_prof_class_Cd]],T_NPI_REF[Code],0))</f>
        <v>#N/A</v>
      </c>
      <c r="J4390" s="15" t="e">
        <f>INDEX(T_NPI_REF[Specialization],MATCH(T_PROF[[#This Row],[npi_prof_class_Cd]],T_NPI_REF[Code],0))</f>
        <v>#N/A</v>
      </c>
    </row>
    <row r="4391" spans="1:10" x14ac:dyDescent="0.35">
      <c r="A4391">
        <v>1</v>
      </c>
      <c r="B4391">
        <v>1558652099</v>
      </c>
      <c r="C4391" t="s">
        <v>358</v>
      </c>
      <c r="D4391">
        <v>2021</v>
      </c>
      <c r="E4391">
        <v>1</v>
      </c>
      <c r="F4391">
        <v>1</v>
      </c>
      <c r="G4391">
        <v>1</v>
      </c>
      <c r="I4391" s="15" t="str">
        <f>INDEX(T_NPI_REF[Classification],MATCH(T_PROF[[#This Row],[npi_prof_class_Cd]],T_NPI_REF[Code],0))</f>
        <v>Obstetrics &amp; Gynecology</v>
      </c>
      <c r="J4391" s="15" t="str">
        <f>INDEX(T_NPI_REF[Specialization],MATCH(T_PROF[[#This Row],[npi_prof_class_Cd]],T_NPI_REF[Code],0))</f>
        <v>Gynecology</v>
      </c>
    </row>
    <row r="4392" spans="1:10" x14ac:dyDescent="0.35">
      <c r="A4392">
        <v>0</v>
      </c>
      <c r="B4392">
        <v>1295796266</v>
      </c>
      <c r="C4392" t="s">
        <v>351</v>
      </c>
      <c r="D4392">
        <v>2018</v>
      </c>
      <c r="E4392">
        <v>1</v>
      </c>
      <c r="F4392">
        <v>1</v>
      </c>
      <c r="G4392">
        <v>1</v>
      </c>
      <c r="I4392" s="15" t="str">
        <f>INDEX(T_NPI_REF[Classification],MATCH(T_PROF[[#This Row],[npi_prof_class_Cd]],T_NPI_REF[Code],0))</f>
        <v>Obstetrics &amp; Gynecology</v>
      </c>
      <c r="J4392" s="15">
        <f>INDEX(T_NPI_REF[Specialization],MATCH(T_PROF[[#This Row],[npi_prof_class_Cd]],T_NPI_REF[Code],0))</f>
        <v>0</v>
      </c>
    </row>
    <row r="4393" spans="1:10" x14ac:dyDescent="0.35">
      <c r="A4393">
        <v>1</v>
      </c>
      <c r="B4393">
        <v>1053374553</v>
      </c>
      <c r="C4393" t="s">
        <v>351</v>
      </c>
      <c r="D4393">
        <v>2021</v>
      </c>
      <c r="E4393">
        <v>6</v>
      </c>
      <c r="F4393">
        <v>6</v>
      </c>
      <c r="G4393">
        <v>6</v>
      </c>
      <c r="I4393" s="15" t="str">
        <f>INDEX(T_NPI_REF[Classification],MATCH(T_PROF[[#This Row],[npi_prof_class_Cd]],T_NPI_REF[Code],0))</f>
        <v>Obstetrics &amp; Gynecology</v>
      </c>
      <c r="J4393" s="15">
        <f>INDEX(T_NPI_REF[Specialization],MATCH(T_PROF[[#This Row],[npi_prof_class_Cd]],T_NPI_REF[Code],0))</f>
        <v>0</v>
      </c>
    </row>
    <row r="4394" spans="1:10" x14ac:dyDescent="0.35">
      <c r="A4394">
        <v>0</v>
      </c>
      <c r="B4394">
        <v>1306858188</v>
      </c>
      <c r="C4394" t="s">
        <v>354</v>
      </c>
      <c r="D4394">
        <v>2020</v>
      </c>
      <c r="E4394">
        <v>2</v>
      </c>
      <c r="F4394">
        <v>2</v>
      </c>
      <c r="G4394">
        <v>2</v>
      </c>
      <c r="I4394" s="15" t="str">
        <f>INDEX(T_NPI_REF[Classification],MATCH(T_PROF[[#This Row],[npi_prof_class_Cd]],T_NPI_REF[Code],0))</f>
        <v>Obstetrics &amp; Gynecology</v>
      </c>
      <c r="J4394" s="15" t="str">
        <f>INDEX(T_NPI_REF[Specialization],MATCH(T_PROF[[#This Row],[npi_prof_class_Cd]],T_NPI_REF[Code],0))</f>
        <v>Obstetrics</v>
      </c>
    </row>
    <row r="4395" spans="1:10" x14ac:dyDescent="0.35">
      <c r="A4395">
        <v>1</v>
      </c>
      <c r="B4395">
        <v>1225418676</v>
      </c>
      <c r="C4395" t="s">
        <v>351</v>
      </c>
      <c r="D4395">
        <v>2018</v>
      </c>
      <c r="E4395">
        <v>1</v>
      </c>
      <c r="F4395">
        <v>1</v>
      </c>
      <c r="G4395">
        <v>1</v>
      </c>
      <c r="I4395" s="15" t="str">
        <f>INDEX(T_NPI_REF[Classification],MATCH(T_PROF[[#This Row],[npi_prof_class_Cd]],T_NPI_REF[Code],0))</f>
        <v>Obstetrics &amp; Gynecology</v>
      </c>
      <c r="J4395" s="15">
        <f>INDEX(T_NPI_REF[Specialization],MATCH(T_PROF[[#This Row],[npi_prof_class_Cd]],T_NPI_REF[Code],0))</f>
        <v>0</v>
      </c>
    </row>
    <row r="4396" spans="1:10" x14ac:dyDescent="0.35">
      <c r="A4396">
        <v>0</v>
      </c>
      <c r="B4396">
        <v>1336569128</v>
      </c>
      <c r="C4396" t="s">
        <v>367</v>
      </c>
      <c r="D4396">
        <v>2018</v>
      </c>
      <c r="E4396">
        <v>2</v>
      </c>
      <c r="F4396">
        <v>2</v>
      </c>
      <c r="G4396">
        <v>2</v>
      </c>
      <c r="I4396" s="15" t="str">
        <f>INDEX(T_NPI_REF[Classification],MATCH(T_PROF[[#This Row],[npi_prof_class_Cd]],T_NPI_REF[Code],0))</f>
        <v>Midwife</v>
      </c>
      <c r="J4396" s="15">
        <f>INDEX(T_NPI_REF[Specialization],MATCH(T_PROF[[#This Row],[npi_prof_class_Cd]],T_NPI_REF[Code],0))</f>
        <v>0</v>
      </c>
    </row>
    <row r="4397" spans="1:10" x14ac:dyDescent="0.35">
      <c r="A4397">
        <v>0</v>
      </c>
      <c r="B4397">
        <v>1548329493</v>
      </c>
      <c r="C4397" t="s">
        <v>351</v>
      </c>
      <c r="D4397">
        <v>2018</v>
      </c>
      <c r="E4397">
        <v>1</v>
      </c>
      <c r="F4397">
        <v>1</v>
      </c>
      <c r="G4397">
        <v>1</v>
      </c>
      <c r="I4397" s="15" t="str">
        <f>INDEX(T_NPI_REF[Classification],MATCH(T_PROF[[#This Row],[npi_prof_class_Cd]],T_NPI_REF[Code],0))</f>
        <v>Obstetrics &amp; Gynecology</v>
      </c>
      <c r="J4397" s="15">
        <f>INDEX(T_NPI_REF[Specialization],MATCH(T_PROF[[#This Row],[npi_prof_class_Cd]],T_NPI_REF[Code],0))</f>
        <v>0</v>
      </c>
    </row>
    <row r="4398" spans="1:10" x14ac:dyDescent="0.35">
      <c r="A4398">
        <v>0</v>
      </c>
      <c r="B4398">
        <v>1144301268</v>
      </c>
      <c r="C4398" t="s">
        <v>351</v>
      </c>
      <c r="D4398">
        <v>2019</v>
      </c>
      <c r="E4398">
        <v>1</v>
      </c>
      <c r="F4398">
        <v>1</v>
      </c>
      <c r="G4398">
        <v>1</v>
      </c>
      <c r="I4398" s="15" t="str">
        <f>INDEX(T_NPI_REF[Classification],MATCH(T_PROF[[#This Row],[npi_prof_class_Cd]],T_NPI_REF[Code],0))</f>
        <v>Obstetrics &amp; Gynecology</v>
      </c>
      <c r="J4398" s="15">
        <f>INDEX(T_NPI_REF[Specialization],MATCH(T_PROF[[#This Row],[npi_prof_class_Cd]],T_NPI_REF[Code],0))</f>
        <v>0</v>
      </c>
    </row>
    <row r="4399" spans="1:10" x14ac:dyDescent="0.35">
      <c r="A4399">
        <v>1</v>
      </c>
      <c r="B4399">
        <v>1326060369</v>
      </c>
      <c r="C4399" t="s">
        <v>351</v>
      </c>
      <c r="D4399">
        <v>2020</v>
      </c>
      <c r="E4399">
        <v>35</v>
      </c>
      <c r="F4399">
        <v>35</v>
      </c>
      <c r="G4399">
        <v>35</v>
      </c>
      <c r="I4399" s="15" t="str">
        <f>INDEX(T_NPI_REF[Classification],MATCH(T_PROF[[#This Row],[npi_prof_class_Cd]],T_NPI_REF[Code],0))</f>
        <v>Obstetrics &amp; Gynecology</v>
      </c>
      <c r="J4399" s="15">
        <f>INDEX(T_NPI_REF[Specialization],MATCH(T_PROF[[#This Row],[npi_prof_class_Cd]],T_NPI_REF[Code],0))</f>
        <v>0</v>
      </c>
    </row>
    <row r="4400" spans="1:10" x14ac:dyDescent="0.35">
      <c r="A4400">
        <v>0</v>
      </c>
      <c r="B4400">
        <v>1417018623</v>
      </c>
      <c r="C4400" t="s">
        <v>351</v>
      </c>
      <c r="D4400">
        <v>2020</v>
      </c>
      <c r="E4400">
        <v>3</v>
      </c>
      <c r="F4400">
        <v>3</v>
      </c>
      <c r="G4400">
        <v>3</v>
      </c>
      <c r="I4400" s="15" t="str">
        <f>INDEX(T_NPI_REF[Classification],MATCH(T_PROF[[#This Row],[npi_prof_class_Cd]],T_NPI_REF[Code],0))</f>
        <v>Obstetrics &amp; Gynecology</v>
      </c>
      <c r="J4400" s="15">
        <f>INDEX(T_NPI_REF[Specialization],MATCH(T_PROF[[#This Row],[npi_prof_class_Cd]],T_NPI_REF[Code],0))</f>
        <v>0</v>
      </c>
    </row>
    <row r="4401" spans="1:10" x14ac:dyDescent="0.35">
      <c r="A4401">
        <v>1</v>
      </c>
      <c r="B4401">
        <v>1952330318</v>
      </c>
      <c r="C4401" t="s">
        <v>351</v>
      </c>
      <c r="D4401">
        <v>2020</v>
      </c>
      <c r="E4401">
        <v>2</v>
      </c>
      <c r="F4401">
        <v>2</v>
      </c>
      <c r="G4401">
        <v>1</v>
      </c>
      <c r="I4401" s="15" t="str">
        <f>INDEX(T_NPI_REF[Classification],MATCH(T_PROF[[#This Row],[npi_prof_class_Cd]],T_NPI_REF[Code],0))</f>
        <v>Obstetrics &amp; Gynecology</v>
      </c>
      <c r="J4401" s="15">
        <f>INDEX(T_NPI_REF[Specialization],MATCH(T_PROF[[#This Row],[npi_prof_class_Cd]],T_NPI_REF[Code],0))</f>
        <v>0</v>
      </c>
    </row>
    <row r="4402" spans="1:10" x14ac:dyDescent="0.35">
      <c r="A4402">
        <v>1</v>
      </c>
      <c r="B4402">
        <v>1760689590</v>
      </c>
      <c r="C4402" t="s">
        <v>351</v>
      </c>
      <c r="D4402">
        <v>2018</v>
      </c>
      <c r="E4402">
        <v>3</v>
      </c>
      <c r="F4402">
        <v>3</v>
      </c>
      <c r="G4402">
        <v>3</v>
      </c>
      <c r="I4402" s="15" t="str">
        <f>INDEX(T_NPI_REF[Classification],MATCH(T_PROF[[#This Row],[npi_prof_class_Cd]],T_NPI_REF[Code],0))</f>
        <v>Obstetrics &amp; Gynecology</v>
      </c>
      <c r="J4402" s="15">
        <f>INDEX(T_NPI_REF[Specialization],MATCH(T_PROF[[#This Row],[npi_prof_class_Cd]],T_NPI_REF[Code],0))</f>
        <v>0</v>
      </c>
    </row>
    <row r="4403" spans="1:10" x14ac:dyDescent="0.35">
      <c r="A4403">
        <v>1</v>
      </c>
      <c r="B4403">
        <v>1104836204</v>
      </c>
      <c r="C4403" t="s">
        <v>351</v>
      </c>
      <c r="D4403">
        <v>2020</v>
      </c>
      <c r="E4403">
        <v>1</v>
      </c>
      <c r="F4403">
        <v>1</v>
      </c>
      <c r="G4403">
        <v>1</v>
      </c>
      <c r="I4403" s="15" t="str">
        <f>INDEX(T_NPI_REF[Classification],MATCH(T_PROF[[#This Row],[npi_prof_class_Cd]],T_NPI_REF[Code],0))</f>
        <v>Obstetrics &amp; Gynecology</v>
      </c>
      <c r="J4403" s="15">
        <f>INDEX(T_NPI_REF[Specialization],MATCH(T_PROF[[#This Row],[npi_prof_class_Cd]],T_NPI_REF[Code],0))</f>
        <v>0</v>
      </c>
    </row>
    <row r="4404" spans="1:10" x14ac:dyDescent="0.35">
      <c r="A4404">
        <v>1</v>
      </c>
      <c r="B4404">
        <v>1558882175</v>
      </c>
      <c r="C4404" t="s">
        <v>351</v>
      </c>
      <c r="D4404">
        <v>2018</v>
      </c>
      <c r="E4404">
        <v>9</v>
      </c>
      <c r="F4404">
        <v>9</v>
      </c>
      <c r="G4404">
        <v>8</v>
      </c>
      <c r="I4404" s="15" t="str">
        <f>INDEX(T_NPI_REF[Classification],MATCH(T_PROF[[#This Row],[npi_prof_class_Cd]],T_NPI_REF[Code],0))</f>
        <v>Obstetrics &amp; Gynecology</v>
      </c>
      <c r="J4404" s="15">
        <f>INDEX(T_NPI_REF[Specialization],MATCH(T_PROF[[#This Row],[npi_prof_class_Cd]],T_NPI_REF[Code],0))</f>
        <v>0</v>
      </c>
    </row>
    <row r="4405" spans="1:10" x14ac:dyDescent="0.35">
      <c r="A4405">
        <v>0</v>
      </c>
      <c r="B4405">
        <v>1134410855</v>
      </c>
      <c r="C4405" t="s">
        <v>361</v>
      </c>
      <c r="D4405">
        <v>2018</v>
      </c>
      <c r="E4405">
        <v>1</v>
      </c>
      <c r="F4405">
        <v>1</v>
      </c>
      <c r="G4405">
        <v>1</v>
      </c>
      <c r="I4405" s="15" t="str">
        <f>INDEX(T_NPI_REF[Classification],MATCH(T_PROF[[#This Row],[npi_prof_class_Cd]],T_NPI_REF[Code],0))</f>
        <v>Family Medicine</v>
      </c>
      <c r="J4405" s="15">
        <f>INDEX(T_NPI_REF[Specialization],MATCH(T_PROF[[#This Row],[npi_prof_class_Cd]],T_NPI_REF[Code],0))</f>
        <v>0</v>
      </c>
    </row>
    <row r="4406" spans="1:10" x14ac:dyDescent="0.35">
      <c r="A4406">
        <v>1</v>
      </c>
      <c r="B4406">
        <v>1487286944</v>
      </c>
      <c r="C4406" t="s">
        <v>367</v>
      </c>
      <c r="D4406">
        <v>2019</v>
      </c>
      <c r="E4406">
        <v>2</v>
      </c>
      <c r="F4406">
        <v>2</v>
      </c>
      <c r="G4406">
        <v>1</v>
      </c>
      <c r="I4406" s="15" t="str">
        <f>INDEX(T_NPI_REF[Classification],MATCH(T_PROF[[#This Row],[npi_prof_class_Cd]],T_NPI_REF[Code],0))</f>
        <v>Midwife</v>
      </c>
      <c r="J4406" s="15">
        <f>INDEX(T_NPI_REF[Specialization],MATCH(T_PROF[[#This Row],[npi_prof_class_Cd]],T_NPI_REF[Code],0))</f>
        <v>0</v>
      </c>
    </row>
    <row r="4407" spans="1:10" x14ac:dyDescent="0.35">
      <c r="A4407">
        <v>1</v>
      </c>
      <c r="B4407">
        <v>1538267976</v>
      </c>
      <c r="C4407" t="s">
        <v>356</v>
      </c>
      <c r="D4407">
        <v>2018</v>
      </c>
      <c r="E4407">
        <v>1</v>
      </c>
      <c r="F4407">
        <v>1</v>
      </c>
      <c r="G4407">
        <v>1</v>
      </c>
      <c r="I4407" s="15" t="str">
        <f>INDEX(T_NPI_REF[Classification],MATCH(T_PROF[[#This Row],[npi_prof_class_Cd]],T_NPI_REF[Code],0))</f>
        <v>Obstetrics &amp; Gynecology</v>
      </c>
      <c r="J4407" s="15" t="str">
        <f>INDEX(T_NPI_REF[Specialization],MATCH(T_PROF[[#This Row],[npi_prof_class_Cd]],T_NPI_REF[Code],0))</f>
        <v>Maternal &amp; Fetal Medicine</v>
      </c>
    </row>
    <row r="4408" spans="1:10" x14ac:dyDescent="0.35">
      <c r="A4408">
        <v>0</v>
      </c>
      <c r="B4408">
        <v>1104138437</v>
      </c>
      <c r="C4408" t="s">
        <v>357</v>
      </c>
      <c r="D4408">
        <v>2019</v>
      </c>
      <c r="E4408">
        <v>7</v>
      </c>
      <c r="F4408">
        <v>7</v>
      </c>
      <c r="G4408">
        <v>7</v>
      </c>
      <c r="I4408" s="15" t="str">
        <f>INDEX(T_NPI_REF[Classification],MATCH(T_PROF[[#This Row],[npi_prof_class_Cd]],T_NPI_REF[Code],0))</f>
        <v>Advanced Practice Midwife</v>
      </c>
      <c r="J4408" s="15">
        <f>INDEX(T_NPI_REF[Specialization],MATCH(T_PROF[[#This Row],[npi_prof_class_Cd]],T_NPI_REF[Code],0))</f>
        <v>0</v>
      </c>
    </row>
    <row r="4409" spans="1:10" x14ac:dyDescent="0.35">
      <c r="A4409">
        <v>1</v>
      </c>
      <c r="B4409">
        <v>1689740425</v>
      </c>
      <c r="C4409" t="s">
        <v>357</v>
      </c>
      <c r="D4409">
        <v>2020</v>
      </c>
      <c r="E4409">
        <v>2</v>
      </c>
      <c r="F4409">
        <v>2</v>
      </c>
      <c r="G4409">
        <v>1</v>
      </c>
      <c r="I4409" s="15" t="str">
        <f>INDEX(T_NPI_REF[Classification],MATCH(T_PROF[[#This Row],[npi_prof_class_Cd]],T_NPI_REF[Code],0))</f>
        <v>Advanced Practice Midwife</v>
      </c>
      <c r="J4409" s="15">
        <f>INDEX(T_NPI_REF[Specialization],MATCH(T_PROF[[#This Row],[npi_prof_class_Cd]],T_NPI_REF[Code],0))</f>
        <v>0</v>
      </c>
    </row>
    <row r="4410" spans="1:10" x14ac:dyDescent="0.35">
      <c r="A4410">
        <v>1</v>
      </c>
      <c r="B4410">
        <v>1700241015</v>
      </c>
      <c r="C4410" t="s">
        <v>366</v>
      </c>
      <c r="D4410">
        <v>2019</v>
      </c>
      <c r="E4410">
        <v>1</v>
      </c>
      <c r="F4410">
        <v>1</v>
      </c>
      <c r="G4410">
        <v>1</v>
      </c>
      <c r="I4410" s="15" t="str">
        <f>INDEX(T_NPI_REF[Classification],MATCH(T_PROF[[#This Row],[npi_prof_class_Cd]],T_NPI_REF[Code],0))</f>
        <v>Internal Medicine</v>
      </c>
      <c r="J4410" s="15">
        <f>INDEX(T_NPI_REF[Specialization],MATCH(T_PROF[[#This Row],[npi_prof_class_Cd]],T_NPI_REF[Code],0))</f>
        <v>0</v>
      </c>
    </row>
    <row r="4411" spans="1:10" x14ac:dyDescent="0.35">
      <c r="A4411">
        <v>0</v>
      </c>
      <c r="B4411">
        <v>1588648844</v>
      </c>
      <c r="C4411" t="s">
        <v>351</v>
      </c>
      <c r="D4411">
        <v>2018</v>
      </c>
      <c r="E4411">
        <v>3</v>
      </c>
      <c r="F4411">
        <v>3</v>
      </c>
      <c r="G4411">
        <v>3</v>
      </c>
      <c r="I4411" s="15" t="str">
        <f>INDEX(T_NPI_REF[Classification],MATCH(T_PROF[[#This Row],[npi_prof_class_Cd]],T_NPI_REF[Code],0))</f>
        <v>Obstetrics &amp; Gynecology</v>
      </c>
      <c r="J4411" s="15">
        <f>INDEX(T_NPI_REF[Specialization],MATCH(T_PROF[[#This Row],[npi_prof_class_Cd]],T_NPI_REF[Code],0))</f>
        <v>0</v>
      </c>
    </row>
    <row r="4412" spans="1:10" x14ac:dyDescent="0.35">
      <c r="A4412">
        <v>0</v>
      </c>
      <c r="B4412">
        <v>1053669127</v>
      </c>
      <c r="C4412" t="s">
        <v>351</v>
      </c>
      <c r="D4412">
        <v>2019</v>
      </c>
      <c r="E4412">
        <v>2</v>
      </c>
      <c r="F4412">
        <v>2</v>
      </c>
      <c r="G4412">
        <v>2</v>
      </c>
      <c r="I4412" s="15" t="str">
        <f>INDEX(T_NPI_REF[Classification],MATCH(T_PROF[[#This Row],[npi_prof_class_Cd]],T_NPI_REF[Code],0))</f>
        <v>Obstetrics &amp; Gynecology</v>
      </c>
      <c r="J4412" s="15">
        <f>INDEX(T_NPI_REF[Specialization],MATCH(T_PROF[[#This Row],[npi_prof_class_Cd]],T_NPI_REF[Code],0))</f>
        <v>0</v>
      </c>
    </row>
    <row r="4413" spans="1:10" x14ac:dyDescent="0.35">
      <c r="A4413">
        <v>0</v>
      </c>
      <c r="B4413">
        <v>1538479175</v>
      </c>
      <c r="C4413" t="s">
        <v>351</v>
      </c>
      <c r="D4413">
        <v>2020</v>
      </c>
      <c r="E4413">
        <v>1</v>
      </c>
      <c r="F4413">
        <v>1</v>
      </c>
      <c r="G4413">
        <v>1</v>
      </c>
      <c r="I4413" s="15" t="str">
        <f>INDEX(T_NPI_REF[Classification],MATCH(T_PROF[[#This Row],[npi_prof_class_Cd]],T_NPI_REF[Code],0))</f>
        <v>Obstetrics &amp; Gynecology</v>
      </c>
      <c r="J4413" s="15">
        <f>INDEX(T_NPI_REF[Specialization],MATCH(T_PROF[[#This Row],[npi_prof_class_Cd]],T_NPI_REF[Code],0))</f>
        <v>0</v>
      </c>
    </row>
    <row r="4414" spans="1:10" x14ac:dyDescent="0.35">
      <c r="A4414">
        <v>0</v>
      </c>
      <c r="B4414">
        <v>1538273321</v>
      </c>
      <c r="C4414" t="s">
        <v>356</v>
      </c>
      <c r="D4414">
        <v>2021</v>
      </c>
      <c r="E4414">
        <v>1</v>
      </c>
      <c r="F4414">
        <v>1</v>
      </c>
      <c r="G4414">
        <v>1</v>
      </c>
      <c r="I4414" s="15" t="str">
        <f>INDEX(T_NPI_REF[Classification],MATCH(T_PROF[[#This Row],[npi_prof_class_Cd]],T_NPI_REF[Code],0))</f>
        <v>Obstetrics &amp; Gynecology</v>
      </c>
      <c r="J4414" s="15" t="str">
        <f>INDEX(T_NPI_REF[Specialization],MATCH(T_PROF[[#This Row],[npi_prof_class_Cd]],T_NPI_REF[Code],0))</f>
        <v>Maternal &amp; Fetal Medicine</v>
      </c>
    </row>
    <row r="4415" spans="1:10" x14ac:dyDescent="0.35">
      <c r="A4415">
        <v>1</v>
      </c>
      <c r="B4415">
        <v>1205992328</v>
      </c>
      <c r="C4415" t="s">
        <v>351</v>
      </c>
      <c r="D4415">
        <v>2020</v>
      </c>
      <c r="E4415">
        <v>1</v>
      </c>
      <c r="F4415">
        <v>1</v>
      </c>
      <c r="G4415">
        <v>1</v>
      </c>
      <c r="I4415" s="15" t="str">
        <f>INDEX(T_NPI_REF[Classification],MATCH(T_PROF[[#This Row],[npi_prof_class_Cd]],T_NPI_REF[Code],0))</f>
        <v>Obstetrics &amp; Gynecology</v>
      </c>
      <c r="J4415" s="15">
        <f>INDEX(T_NPI_REF[Specialization],MATCH(T_PROF[[#This Row],[npi_prof_class_Cd]],T_NPI_REF[Code],0))</f>
        <v>0</v>
      </c>
    </row>
    <row r="4416" spans="1:10" x14ac:dyDescent="0.35">
      <c r="A4416">
        <v>1</v>
      </c>
      <c r="B4416">
        <v>1922004050</v>
      </c>
      <c r="C4416" t="s">
        <v>367</v>
      </c>
      <c r="D4416">
        <v>2019</v>
      </c>
      <c r="E4416">
        <v>73</v>
      </c>
      <c r="F4416">
        <v>73</v>
      </c>
      <c r="G4416">
        <v>73</v>
      </c>
      <c r="I4416" s="15" t="str">
        <f>INDEX(T_NPI_REF[Classification],MATCH(T_PROF[[#This Row],[npi_prof_class_Cd]],T_NPI_REF[Code],0))</f>
        <v>Midwife</v>
      </c>
      <c r="J4416" s="15">
        <f>INDEX(T_NPI_REF[Specialization],MATCH(T_PROF[[#This Row],[npi_prof_class_Cd]],T_NPI_REF[Code],0))</f>
        <v>0</v>
      </c>
    </row>
    <row r="4417" spans="1:10" x14ac:dyDescent="0.35">
      <c r="A4417">
        <v>1</v>
      </c>
      <c r="B4417">
        <v>1801826680</v>
      </c>
      <c r="C4417" t="s">
        <v>351</v>
      </c>
      <c r="D4417">
        <v>2019</v>
      </c>
      <c r="E4417">
        <v>8</v>
      </c>
      <c r="F4417">
        <v>8</v>
      </c>
      <c r="G4417">
        <v>8</v>
      </c>
      <c r="I4417" s="15" t="str">
        <f>INDEX(T_NPI_REF[Classification],MATCH(T_PROF[[#This Row],[npi_prof_class_Cd]],T_NPI_REF[Code],0))</f>
        <v>Obstetrics &amp; Gynecology</v>
      </c>
      <c r="J4417" s="15">
        <f>INDEX(T_NPI_REF[Specialization],MATCH(T_PROF[[#This Row],[npi_prof_class_Cd]],T_NPI_REF[Code],0))</f>
        <v>0</v>
      </c>
    </row>
    <row r="4418" spans="1:10" x14ac:dyDescent="0.35">
      <c r="A4418">
        <v>0</v>
      </c>
      <c r="B4418">
        <v>1952329781</v>
      </c>
      <c r="C4418" t="s">
        <v>351</v>
      </c>
      <c r="D4418">
        <v>2018</v>
      </c>
      <c r="E4418">
        <v>4</v>
      </c>
      <c r="F4418">
        <v>4</v>
      </c>
      <c r="G4418">
        <v>4</v>
      </c>
      <c r="I4418" s="15" t="str">
        <f>INDEX(T_NPI_REF[Classification],MATCH(T_PROF[[#This Row],[npi_prof_class_Cd]],T_NPI_REF[Code],0))</f>
        <v>Obstetrics &amp; Gynecology</v>
      </c>
      <c r="J4418" s="15">
        <f>INDEX(T_NPI_REF[Specialization],MATCH(T_PROF[[#This Row],[npi_prof_class_Cd]],T_NPI_REF[Code],0))</f>
        <v>0</v>
      </c>
    </row>
    <row r="4419" spans="1:10" x14ac:dyDescent="0.35">
      <c r="A4419">
        <v>0</v>
      </c>
      <c r="B4419">
        <v>1386614436</v>
      </c>
      <c r="C4419" t="s">
        <v>351</v>
      </c>
      <c r="D4419">
        <v>2018</v>
      </c>
      <c r="E4419">
        <v>6</v>
      </c>
      <c r="F4419">
        <v>6</v>
      </c>
      <c r="G4419">
        <v>6</v>
      </c>
      <c r="I4419" s="15" t="str">
        <f>INDEX(T_NPI_REF[Classification],MATCH(T_PROF[[#This Row],[npi_prof_class_Cd]],T_NPI_REF[Code],0))</f>
        <v>Obstetrics &amp; Gynecology</v>
      </c>
      <c r="J4419" s="15">
        <f>INDEX(T_NPI_REF[Specialization],MATCH(T_PROF[[#This Row],[npi_prof_class_Cd]],T_NPI_REF[Code],0))</f>
        <v>0</v>
      </c>
    </row>
    <row r="4420" spans="1:10" x14ac:dyDescent="0.35">
      <c r="A4420">
        <v>1</v>
      </c>
      <c r="B4420">
        <v>1104809235</v>
      </c>
      <c r="C4420" t="s">
        <v>351</v>
      </c>
      <c r="D4420">
        <v>2020</v>
      </c>
      <c r="E4420">
        <v>58</v>
      </c>
      <c r="F4420">
        <v>58</v>
      </c>
      <c r="G4420">
        <v>58</v>
      </c>
      <c r="I4420" s="15" t="str">
        <f>INDEX(T_NPI_REF[Classification],MATCH(T_PROF[[#This Row],[npi_prof_class_Cd]],T_NPI_REF[Code],0))</f>
        <v>Obstetrics &amp; Gynecology</v>
      </c>
      <c r="J4420" s="15">
        <f>INDEX(T_NPI_REF[Specialization],MATCH(T_PROF[[#This Row],[npi_prof_class_Cd]],T_NPI_REF[Code],0))</f>
        <v>0</v>
      </c>
    </row>
    <row r="4421" spans="1:10" x14ac:dyDescent="0.35">
      <c r="A4421">
        <v>1</v>
      </c>
      <c r="B4421">
        <v>1871807115</v>
      </c>
      <c r="C4421" t="s">
        <v>351</v>
      </c>
      <c r="D4421">
        <v>2018</v>
      </c>
      <c r="E4421">
        <v>33</v>
      </c>
      <c r="F4421">
        <v>33</v>
      </c>
      <c r="G4421">
        <v>33</v>
      </c>
      <c r="I4421" s="15" t="str">
        <f>INDEX(T_NPI_REF[Classification],MATCH(T_PROF[[#This Row],[npi_prof_class_Cd]],T_NPI_REF[Code],0))</f>
        <v>Obstetrics &amp; Gynecology</v>
      </c>
      <c r="J4421" s="15">
        <f>INDEX(T_NPI_REF[Specialization],MATCH(T_PROF[[#This Row],[npi_prof_class_Cd]],T_NPI_REF[Code],0))</f>
        <v>0</v>
      </c>
    </row>
    <row r="4422" spans="1:10" x14ac:dyDescent="0.35">
      <c r="A4422">
        <v>1</v>
      </c>
      <c r="B4422">
        <v>1952310468</v>
      </c>
      <c r="C4422" t="s">
        <v>351</v>
      </c>
      <c r="D4422">
        <v>2018</v>
      </c>
      <c r="E4422">
        <v>1</v>
      </c>
      <c r="F4422">
        <v>1</v>
      </c>
      <c r="G4422">
        <v>1</v>
      </c>
      <c r="I4422" s="15" t="str">
        <f>INDEX(T_NPI_REF[Classification],MATCH(T_PROF[[#This Row],[npi_prof_class_Cd]],T_NPI_REF[Code],0))</f>
        <v>Obstetrics &amp; Gynecology</v>
      </c>
      <c r="J4422" s="15">
        <f>INDEX(T_NPI_REF[Specialization],MATCH(T_PROF[[#This Row],[npi_prof_class_Cd]],T_NPI_REF[Code],0))</f>
        <v>0</v>
      </c>
    </row>
    <row r="4423" spans="1:10" x14ac:dyDescent="0.35">
      <c r="A4423">
        <v>1</v>
      </c>
      <c r="B4423">
        <v>1659309615</v>
      </c>
      <c r="C4423" t="s">
        <v>366</v>
      </c>
      <c r="D4423">
        <v>2021</v>
      </c>
      <c r="E4423">
        <v>6</v>
      </c>
      <c r="F4423">
        <v>6</v>
      </c>
      <c r="G4423">
        <v>5</v>
      </c>
      <c r="I4423" s="15" t="str">
        <f>INDEX(T_NPI_REF[Classification],MATCH(T_PROF[[#This Row],[npi_prof_class_Cd]],T_NPI_REF[Code],0))</f>
        <v>Internal Medicine</v>
      </c>
      <c r="J4423" s="15">
        <f>INDEX(T_NPI_REF[Specialization],MATCH(T_PROF[[#This Row],[npi_prof_class_Cd]],T_NPI_REF[Code],0))</f>
        <v>0</v>
      </c>
    </row>
    <row r="4424" spans="1:10" x14ac:dyDescent="0.35">
      <c r="A4424">
        <v>1</v>
      </c>
      <c r="B4424">
        <v>1407219710</v>
      </c>
      <c r="C4424" t="s">
        <v>351</v>
      </c>
      <c r="D4424">
        <v>2021</v>
      </c>
      <c r="E4424">
        <v>1</v>
      </c>
      <c r="F4424">
        <v>1</v>
      </c>
      <c r="G4424">
        <v>1</v>
      </c>
      <c r="I4424" s="15" t="str">
        <f>INDEX(T_NPI_REF[Classification],MATCH(T_PROF[[#This Row],[npi_prof_class_Cd]],T_NPI_REF[Code],0))</f>
        <v>Obstetrics &amp; Gynecology</v>
      </c>
      <c r="J4424" s="15">
        <f>INDEX(T_NPI_REF[Specialization],MATCH(T_PROF[[#This Row],[npi_prof_class_Cd]],T_NPI_REF[Code],0))</f>
        <v>0</v>
      </c>
    </row>
    <row r="4425" spans="1:10" x14ac:dyDescent="0.35">
      <c r="A4425">
        <v>0</v>
      </c>
      <c r="B4425">
        <v>1467566299</v>
      </c>
      <c r="C4425" t="s">
        <v>351</v>
      </c>
      <c r="D4425">
        <v>2018</v>
      </c>
      <c r="E4425">
        <v>1</v>
      </c>
      <c r="F4425">
        <v>1</v>
      </c>
      <c r="G4425">
        <v>1</v>
      </c>
      <c r="I4425" s="15" t="str">
        <f>INDEX(T_NPI_REF[Classification],MATCH(T_PROF[[#This Row],[npi_prof_class_Cd]],T_NPI_REF[Code],0))</f>
        <v>Obstetrics &amp; Gynecology</v>
      </c>
      <c r="J4425" s="15">
        <f>INDEX(T_NPI_REF[Specialization],MATCH(T_PROF[[#This Row],[npi_prof_class_Cd]],T_NPI_REF[Code],0))</f>
        <v>0</v>
      </c>
    </row>
    <row r="4426" spans="1:10" x14ac:dyDescent="0.35">
      <c r="A4426">
        <v>1</v>
      </c>
      <c r="B4426">
        <v>1972604460</v>
      </c>
      <c r="C4426" t="s">
        <v>353</v>
      </c>
      <c r="D4426">
        <v>2019</v>
      </c>
      <c r="E4426">
        <v>48</v>
      </c>
      <c r="F4426">
        <v>48</v>
      </c>
      <c r="G4426">
        <v>48</v>
      </c>
      <c r="I4426" s="15" t="str">
        <f>INDEX(T_NPI_REF[Classification],MATCH(T_PROF[[#This Row],[npi_prof_class_Cd]],T_NPI_REF[Code],0))</f>
        <v>General Acute Care Hospital</v>
      </c>
      <c r="J4426" s="15">
        <f>INDEX(T_NPI_REF[Specialization],MATCH(T_PROF[[#This Row],[npi_prof_class_Cd]],T_NPI_REF[Code],0))</f>
        <v>0</v>
      </c>
    </row>
    <row r="4427" spans="1:10" x14ac:dyDescent="0.35">
      <c r="A4427">
        <v>1</v>
      </c>
      <c r="B4427">
        <v>1295173482</v>
      </c>
      <c r="C4427" t="s">
        <v>351</v>
      </c>
      <c r="D4427">
        <v>2019</v>
      </c>
      <c r="E4427">
        <v>1</v>
      </c>
      <c r="F4427">
        <v>1</v>
      </c>
      <c r="G4427">
        <v>1</v>
      </c>
      <c r="I4427" s="15" t="str">
        <f>INDEX(T_NPI_REF[Classification],MATCH(T_PROF[[#This Row],[npi_prof_class_Cd]],T_NPI_REF[Code],0))</f>
        <v>Obstetrics &amp; Gynecology</v>
      </c>
      <c r="J4427" s="15">
        <f>INDEX(T_NPI_REF[Specialization],MATCH(T_PROF[[#This Row],[npi_prof_class_Cd]],T_NPI_REF[Code],0))</f>
        <v>0</v>
      </c>
    </row>
    <row r="4428" spans="1:10" x14ac:dyDescent="0.35">
      <c r="A4428">
        <v>1</v>
      </c>
      <c r="B4428">
        <v>1194776351</v>
      </c>
      <c r="C4428" t="s">
        <v>353</v>
      </c>
      <c r="D4428">
        <v>2021</v>
      </c>
      <c r="E4428">
        <v>25</v>
      </c>
      <c r="F4428">
        <v>25</v>
      </c>
      <c r="G4428">
        <v>25</v>
      </c>
      <c r="I4428" s="15" t="str">
        <f>INDEX(T_NPI_REF[Classification],MATCH(T_PROF[[#This Row],[npi_prof_class_Cd]],T_NPI_REF[Code],0))</f>
        <v>General Acute Care Hospital</v>
      </c>
      <c r="J4428" s="15">
        <f>INDEX(T_NPI_REF[Specialization],MATCH(T_PROF[[#This Row],[npi_prof_class_Cd]],T_NPI_REF[Code],0))</f>
        <v>0</v>
      </c>
    </row>
    <row r="4429" spans="1:10" x14ac:dyDescent="0.35">
      <c r="A4429">
        <v>1</v>
      </c>
      <c r="B4429">
        <v>1679803951</v>
      </c>
      <c r="C4429" t="s">
        <v>3203</v>
      </c>
      <c r="D4429">
        <v>2021</v>
      </c>
      <c r="E4429">
        <v>2</v>
      </c>
      <c r="F4429">
        <v>2</v>
      </c>
      <c r="G4429">
        <v>2</v>
      </c>
      <c r="I4429" s="15" t="str">
        <f>INDEX(T_NPI_REF[Classification],MATCH(T_PROF[[#This Row],[npi_prof_class_Cd]],T_NPI_REF[Code],0))</f>
        <v>General Acute Care Hospital</v>
      </c>
      <c r="J4429" s="15" t="str">
        <f>INDEX(T_NPI_REF[Specialization],MATCH(T_PROF[[#This Row],[npi_prof_class_Cd]],T_NPI_REF[Code],0))</f>
        <v>Women</v>
      </c>
    </row>
    <row r="4430" spans="1:10" x14ac:dyDescent="0.35">
      <c r="A4430">
        <v>1</v>
      </c>
      <c r="B4430">
        <v>1033215785</v>
      </c>
      <c r="C4430" t="s">
        <v>367</v>
      </c>
      <c r="D4430">
        <v>2020</v>
      </c>
      <c r="E4430">
        <v>3</v>
      </c>
      <c r="F4430">
        <v>3</v>
      </c>
      <c r="G4430">
        <v>3</v>
      </c>
      <c r="I4430" s="15" t="str">
        <f>INDEX(T_NPI_REF[Classification],MATCH(T_PROF[[#This Row],[npi_prof_class_Cd]],T_NPI_REF[Code],0))</f>
        <v>Midwife</v>
      </c>
      <c r="J4430" s="15">
        <f>INDEX(T_NPI_REF[Specialization],MATCH(T_PROF[[#This Row],[npi_prof_class_Cd]],T_NPI_REF[Code],0))</f>
        <v>0</v>
      </c>
    </row>
    <row r="4431" spans="1:10" x14ac:dyDescent="0.35">
      <c r="A4431">
        <v>1</v>
      </c>
      <c r="B4431">
        <v>1417922790</v>
      </c>
      <c r="C4431" t="s">
        <v>351</v>
      </c>
      <c r="D4431">
        <v>2019</v>
      </c>
      <c r="E4431">
        <v>1</v>
      </c>
      <c r="F4431">
        <v>1</v>
      </c>
      <c r="G4431">
        <v>1</v>
      </c>
      <c r="I4431" s="15" t="str">
        <f>INDEX(T_NPI_REF[Classification],MATCH(T_PROF[[#This Row],[npi_prof_class_Cd]],T_NPI_REF[Code],0))</f>
        <v>Obstetrics &amp; Gynecology</v>
      </c>
      <c r="J4431" s="15">
        <f>INDEX(T_NPI_REF[Specialization],MATCH(T_PROF[[#This Row],[npi_prof_class_Cd]],T_NPI_REF[Code],0))</f>
        <v>0</v>
      </c>
    </row>
    <row r="4432" spans="1:10" x14ac:dyDescent="0.35">
      <c r="A4432">
        <v>1</v>
      </c>
      <c r="B4432">
        <v>1386985943</v>
      </c>
      <c r="C4432" t="s">
        <v>351</v>
      </c>
      <c r="D4432">
        <v>2019</v>
      </c>
      <c r="E4432">
        <v>1</v>
      </c>
      <c r="F4432">
        <v>1</v>
      </c>
      <c r="G4432">
        <v>1</v>
      </c>
      <c r="I4432" s="15" t="str">
        <f>INDEX(T_NPI_REF[Classification],MATCH(T_PROF[[#This Row],[npi_prof_class_Cd]],T_NPI_REF[Code],0))</f>
        <v>Obstetrics &amp; Gynecology</v>
      </c>
      <c r="J4432" s="15">
        <f>INDEX(T_NPI_REF[Specialization],MATCH(T_PROF[[#This Row],[npi_prof_class_Cd]],T_NPI_REF[Code],0))</f>
        <v>0</v>
      </c>
    </row>
    <row r="4433" spans="1:10" x14ac:dyDescent="0.35">
      <c r="A4433">
        <v>0</v>
      </c>
      <c r="B4433">
        <v>1982047445</v>
      </c>
      <c r="C4433" t="s">
        <v>351</v>
      </c>
      <c r="D4433">
        <v>2019</v>
      </c>
      <c r="E4433">
        <v>2</v>
      </c>
      <c r="F4433">
        <v>2</v>
      </c>
      <c r="G4433">
        <v>2</v>
      </c>
      <c r="I4433" s="15" t="str">
        <f>INDEX(T_NPI_REF[Classification],MATCH(T_PROF[[#This Row],[npi_prof_class_Cd]],T_NPI_REF[Code],0))</f>
        <v>Obstetrics &amp; Gynecology</v>
      </c>
      <c r="J4433" s="15">
        <f>INDEX(T_NPI_REF[Specialization],MATCH(T_PROF[[#This Row],[npi_prof_class_Cd]],T_NPI_REF[Code],0))</f>
        <v>0</v>
      </c>
    </row>
    <row r="4434" spans="1:10" x14ac:dyDescent="0.35">
      <c r="A4434">
        <v>0</v>
      </c>
      <c r="B4434">
        <v>1336203967</v>
      </c>
      <c r="C4434" t="s">
        <v>351</v>
      </c>
      <c r="D4434">
        <v>2018</v>
      </c>
      <c r="E4434">
        <v>2</v>
      </c>
      <c r="F4434">
        <v>2</v>
      </c>
      <c r="G4434">
        <v>2</v>
      </c>
      <c r="I4434" s="15" t="str">
        <f>INDEX(T_NPI_REF[Classification],MATCH(T_PROF[[#This Row],[npi_prof_class_Cd]],T_NPI_REF[Code],0))</f>
        <v>Obstetrics &amp; Gynecology</v>
      </c>
      <c r="J4434" s="15">
        <f>INDEX(T_NPI_REF[Specialization],MATCH(T_PROF[[#This Row],[npi_prof_class_Cd]],T_NPI_REF[Code],0))</f>
        <v>0</v>
      </c>
    </row>
    <row r="4435" spans="1:10" x14ac:dyDescent="0.35">
      <c r="A4435">
        <v>1</v>
      </c>
      <c r="B4435">
        <v>1821080664</v>
      </c>
      <c r="C4435" t="s">
        <v>351</v>
      </c>
      <c r="D4435">
        <v>2021</v>
      </c>
      <c r="E4435">
        <v>11</v>
      </c>
      <c r="F4435">
        <v>11</v>
      </c>
      <c r="G4435">
        <v>11</v>
      </c>
      <c r="I4435" s="15" t="str">
        <f>INDEX(T_NPI_REF[Classification],MATCH(T_PROF[[#This Row],[npi_prof_class_Cd]],T_NPI_REF[Code],0))</f>
        <v>Obstetrics &amp; Gynecology</v>
      </c>
      <c r="J4435" s="15">
        <f>INDEX(T_NPI_REF[Specialization],MATCH(T_PROF[[#This Row],[npi_prof_class_Cd]],T_NPI_REF[Code],0))</f>
        <v>0</v>
      </c>
    </row>
    <row r="4436" spans="1:10" x14ac:dyDescent="0.35">
      <c r="A4436">
        <v>0</v>
      </c>
      <c r="B4436">
        <v>1144427675</v>
      </c>
      <c r="C4436" t="s">
        <v>342</v>
      </c>
      <c r="D4436">
        <v>2018</v>
      </c>
      <c r="E4436">
        <v>2</v>
      </c>
      <c r="F4436">
        <v>2</v>
      </c>
      <c r="G4436">
        <v>2</v>
      </c>
      <c r="I4436" s="15" t="e">
        <f>INDEX(T_NPI_REF[Classification],MATCH(T_PROF[[#This Row],[npi_prof_class_Cd]],T_NPI_REF[Code],0))</f>
        <v>#N/A</v>
      </c>
      <c r="J4436" s="15" t="e">
        <f>INDEX(T_NPI_REF[Specialization],MATCH(T_PROF[[#This Row],[npi_prof_class_Cd]],T_NPI_REF[Code],0))</f>
        <v>#N/A</v>
      </c>
    </row>
    <row r="4437" spans="1:10" x14ac:dyDescent="0.35">
      <c r="A4437">
        <v>1</v>
      </c>
      <c r="B4437">
        <v>1699894543</v>
      </c>
      <c r="C4437" t="s">
        <v>357</v>
      </c>
      <c r="D4437">
        <v>2018</v>
      </c>
      <c r="E4437">
        <v>1</v>
      </c>
      <c r="F4437">
        <v>1</v>
      </c>
      <c r="G4437">
        <v>1</v>
      </c>
      <c r="I4437" s="15" t="str">
        <f>INDEX(T_NPI_REF[Classification],MATCH(T_PROF[[#This Row],[npi_prof_class_Cd]],T_NPI_REF[Code],0))</f>
        <v>Advanced Practice Midwife</v>
      </c>
      <c r="J4437" s="15">
        <f>INDEX(T_NPI_REF[Specialization],MATCH(T_PROF[[#This Row],[npi_prof_class_Cd]],T_NPI_REF[Code],0))</f>
        <v>0</v>
      </c>
    </row>
    <row r="4438" spans="1:10" x14ac:dyDescent="0.35">
      <c r="A4438">
        <v>1</v>
      </c>
      <c r="B4438">
        <v>1699894543</v>
      </c>
      <c r="C4438" t="s">
        <v>357</v>
      </c>
      <c r="D4438">
        <v>2019</v>
      </c>
      <c r="E4438">
        <v>1</v>
      </c>
      <c r="F4438">
        <v>1</v>
      </c>
      <c r="G4438">
        <v>1</v>
      </c>
      <c r="I4438" s="15" t="str">
        <f>INDEX(T_NPI_REF[Classification],MATCH(T_PROF[[#This Row],[npi_prof_class_Cd]],T_NPI_REF[Code],0))</f>
        <v>Advanced Practice Midwife</v>
      </c>
      <c r="J4438" s="15">
        <f>INDEX(T_NPI_REF[Specialization],MATCH(T_PROF[[#This Row],[npi_prof_class_Cd]],T_NPI_REF[Code],0))</f>
        <v>0</v>
      </c>
    </row>
    <row r="4439" spans="1:10" x14ac:dyDescent="0.35">
      <c r="A4439">
        <v>1</v>
      </c>
      <c r="B4439">
        <v>1609129402</v>
      </c>
      <c r="C4439" t="s">
        <v>363</v>
      </c>
      <c r="D4439">
        <v>2021</v>
      </c>
      <c r="E4439">
        <v>54</v>
      </c>
      <c r="F4439">
        <v>54</v>
      </c>
      <c r="G4439">
        <v>54</v>
      </c>
      <c r="I4439" s="15" t="str">
        <f>INDEX(T_NPI_REF[Classification],MATCH(T_PROF[[#This Row],[npi_prof_class_Cd]],T_NPI_REF[Code],0))</f>
        <v>Clinic/Center</v>
      </c>
      <c r="J4439" s="15" t="str">
        <f>INDEX(T_NPI_REF[Specialization],MATCH(T_PROF[[#This Row],[npi_prof_class_Cd]],T_NPI_REF[Code],0))</f>
        <v>Federally Qualified Health Center (FQHC)</v>
      </c>
    </row>
    <row r="4440" spans="1:10" x14ac:dyDescent="0.35">
      <c r="A4440">
        <v>0</v>
      </c>
      <c r="B4440">
        <v>1164443669</v>
      </c>
      <c r="C4440" t="s">
        <v>351</v>
      </c>
      <c r="D4440">
        <v>2019</v>
      </c>
      <c r="E4440">
        <v>1</v>
      </c>
      <c r="F4440">
        <v>1</v>
      </c>
      <c r="G4440">
        <v>1</v>
      </c>
      <c r="I4440" s="15" t="str">
        <f>INDEX(T_NPI_REF[Classification],MATCH(T_PROF[[#This Row],[npi_prof_class_Cd]],T_NPI_REF[Code],0))</f>
        <v>Obstetrics &amp; Gynecology</v>
      </c>
      <c r="J4440" s="15">
        <f>INDEX(T_NPI_REF[Specialization],MATCH(T_PROF[[#This Row],[npi_prof_class_Cd]],T_NPI_REF[Code],0))</f>
        <v>0</v>
      </c>
    </row>
    <row r="4441" spans="1:10" x14ac:dyDescent="0.35">
      <c r="A4441">
        <v>1</v>
      </c>
      <c r="B4441">
        <v>1699982793</v>
      </c>
      <c r="C4441" t="s">
        <v>352</v>
      </c>
      <c r="D4441">
        <v>2018</v>
      </c>
      <c r="E4441">
        <v>18</v>
      </c>
      <c r="F4441">
        <v>18</v>
      </c>
      <c r="G4441">
        <v>14</v>
      </c>
      <c r="I4441" s="15" t="str">
        <f>INDEX(T_NPI_REF[Classification],MATCH(T_PROF[[#This Row],[npi_prof_class_Cd]],T_NPI_REF[Code],0))</f>
        <v>Specialist</v>
      </c>
      <c r="J4441" s="15">
        <f>INDEX(T_NPI_REF[Specialization],MATCH(T_PROF[[#This Row],[npi_prof_class_Cd]],T_NPI_REF[Code],0))</f>
        <v>0</v>
      </c>
    </row>
    <row r="4442" spans="1:10" x14ac:dyDescent="0.35">
      <c r="A4442">
        <v>1</v>
      </c>
      <c r="B4442">
        <v>1548290455</v>
      </c>
      <c r="C4442" t="s">
        <v>362</v>
      </c>
      <c r="D4442">
        <v>2020</v>
      </c>
      <c r="E4442">
        <v>1</v>
      </c>
      <c r="F4442">
        <v>1</v>
      </c>
      <c r="G4442">
        <v>1</v>
      </c>
      <c r="I4442" s="15" t="str">
        <f>INDEX(T_NPI_REF[Classification],MATCH(T_PROF[[#This Row],[npi_prof_class_Cd]],T_NPI_REF[Code],0))</f>
        <v>General Practice</v>
      </c>
      <c r="J4442" s="15">
        <f>INDEX(T_NPI_REF[Specialization],MATCH(T_PROF[[#This Row],[npi_prof_class_Cd]],T_NPI_REF[Code],0))</f>
        <v>0</v>
      </c>
    </row>
    <row r="4443" spans="1:10" x14ac:dyDescent="0.35">
      <c r="A4443">
        <v>1</v>
      </c>
      <c r="B4443">
        <v>1770645541</v>
      </c>
      <c r="C4443" t="s">
        <v>351</v>
      </c>
      <c r="D4443">
        <v>2020</v>
      </c>
      <c r="E4443">
        <v>2</v>
      </c>
      <c r="F4443">
        <v>2</v>
      </c>
      <c r="G4443">
        <v>2</v>
      </c>
      <c r="I4443" s="15" t="str">
        <f>INDEX(T_NPI_REF[Classification],MATCH(T_PROF[[#This Row],[npi_prof_class_Cd]],T_NPI_REF[Code],0))</f>
        <v>Obstetrics &amp; Gynecology</v>
      </c>
      <c r="J4443" s="15">
        <f>INDEX(T_NPI_REF[Specialization],MATCH(T_PROF[[#This Row],[npi_prof_class_Cd]],T_NPI_REF[Code],0))</f>
        <v>0</v>
      </c>
    </row>
    <row r="4444" spans="1:10" x14ac:dyDescent="0.35">
      <c r="A4444">
        <v>0</v>
      </c>
      <c r="B4444">
        <v>1720043979</v>
      </c>
      <c r="C4444" t="s">
        <v>351</v>
      </c>
      <c r="D4444">
        <v>2018</v>
      </c>
      <c r="E4444">
        <v>2</v>
      </c>
      <c r="F4444">
        <v>2</v>
      </c>
      <c r="G4444">
        <v>2</v>
      </c>
      <c r="I4444" s="15" t="str">
        <f>INDEX(T_NPI_REF[Classification],MATCH(T_PROF[[#This Row],[npi_prof_class_Cd]],T_NPI_REF[Code],0))</f>
        <v>Obstetrics &amp; Gynecology</v>
      </c>
      <c r="J4444" s="15">
        <f>INDEX(T_NPI_REF[Specialization],MATCH(T_PROF[[#This Row],[npi_prof_class_Cd]],T_NPI_REF[Code],0))</f>
        <v>0</v>
      </c>
    </row>
    <row r="4445" spans="1:10" x14ac:dyDescent="0.35">
      <c r="A4445">
        <v>1</v>
      </c>
      <c r="B4445">
        <v>1457392763</v>
      </c>
      <c r="C4445" t="s">
        <v>351</v>
      </c>
      <c r="D4445">
        <v>2018</v>
      </c>
      <c r="E4445">
        <v>227</v>
      </c>
      <c r="F4445">
        <v>227</v>
      </c>
      <c r="G4445">
        <v>224</v>
      </c>
      <c r="I4445" s="15" t="str">
        <f>INDEX(T_NPI_REF[Classification],MATCH(T_PROF[[#This Row],[npi_prof_class_Cd]],T_NPI_REF[Code],0))</f>
        <v>Obstetrics &amp; Gynecology</v>
      </c>
      <c r="J4445" s="15">
        <f>INDEX(T_NPI_REF[Specialization],MATCH(T_PROF[[#This Row],[npi_prof_class_Cd]],T_NPI_REF[Code],0))</f>
        <v>0</v>
      </c>
    </row>
    <row r="4446" spans="1:10" x14ac:dyDescent="0.35">
      <c r="A4446">
        <v>1</v>
      </c>
      <c r="B4446">
        <v>1881915197</v>
      </c>
      <c r="C4446" t="s">
        <v>351</v>
      </c>
      <c r="D4446">
        <v>2019</v>
      </c>
      <c r="E4446">
        <v>13</v>
      </c>
      <c r="F4446">
        <v>13</v>
      </c>
      <c r="G4446">
        <v>12</v>
      </c>
      <c r="I4446" s="15" t="str">
        <f>INDEX(T_NPI_REF[Classification],MATCH(T_PROF[[#This Row],[npi_prof_class_Cd]],T_NPI_REF[Code],0))</f>
        <v>Obstetrics &amp; Gynecology</v>
      </c>
      <c r="J4446" s="15">
        <f>INDEX(T_NPI_REF[Specialization],MATCH(T_PROF[[#This Row],[npi_prof_class_Cd]],T_NPI_REF[Code],0))</f>
        <v>0</v>
      </c>
    </row>
    <row r="4447" spans="1:10" x14ac:dyDescent="0.35">
      <c r="A4447">
        <v>1</v>
      </c>
      <c r="B4447">
        <v>1053497388</v>
      </c>
      <c r="C4447" t="s">
        <v>388</v>
      </c>
      <c r="D4447">
        <v>2021</v>
      </c>
      <c r="E4447">
        <v>18</v>
      </c>
      <c r="F4447">
        <v>18</v>
      </c>
      <c r="G4447">
        <v>18</v>
      </c>
      <c r="I4447" s="15" t="str">
        <f>INDEX(T_NPI_REF[Classification],MATCH(T_PROF[[#This Row],[npi_prof_class_Cd]],T_NPI_REF[Code],0))</f>
        <v>General Acute Care Hospital</v>
      </c>
      <c r="J4447" s="15" t="str">
        <f>INDEX(T_NPI_REF[Specialization],MATCH(T_PROF[[#This Row],[npi_prof_class_Cd]],T_NPI_REF[Code],0))</f>
        <v>Critical Access</v>
      </c>
    </row>
    <row r="4448" spans="1:10" x14ac:dyDescent="0.35">
      <c r="A4448">
        <v>1</v>
      </c>
      <c r="B4448">
        <v>1073808887</v>
      </c>
      <c r="C4448" t="s">
        <v>358</v>
      </c>
      <c r="D4448">
        <v>2018</v>
      </c>
      <c r="E4448">
        <v>2</v>
      </c>
      <c r="F4448">
        <v>2</v>
      </c>
      <c r="G4448">
        <v>1</v>
      </c>
      <c r="I4448" s="15" t="str">
        <f>INDEX(T_NPI_REF[Classification],MATCH(T_PROF[[#This Row],[npi_prof_class_Cd]],T_NPI_REF[Code],0))</f>
        <v>Obstetrics &amp; Gynecology</v>
      </c>
      <c r="J4448" s="15" t="str">
        <f>INDEX(T_NPI_REF[Specialization],MATCH(T_PROF[[#This Row],[npi_prof_class_Cd]],T_NPI_REF[Code],0))</f>
        <v>Gynecology</v>
      </c>
    </row>
    <row r="4449" spans="1:10" x14ac:dyDescent="0.35">
      <c r="A4449">
        <v>1</v>
      </c>
      <c r="B4449">
        <v>1689620163</v>
      </c>
      <c r="C4449" t="s">
        <v>371</v>
      </c>
      <c r="D4449">
        <v>2018</v>
      </c>
      <c r="E4449">
        <v>115</v>
      </c>
      <c r="F4449">
        <v>115</v>
      </c>
      <c r="G4449">
        <v>115</v>
      </c>
      <c r="I4449" s="15" t="str">
        <f>INDEX(T_NPI_REF[Classification],MATCH(T_PROF[[#This Row],[npi_prof_class_Cd]],T_NPI_REF[Code],0))</f>
        <v>Hospitalist</v>
      </c>
      <c r="J4449" s="15">
        <f>INDEX(T_NPI_REF[Specialization],MATCH(T_PROF[[#This Row],[npi_prof_class_Cd]],T_NPI_REF[Code],0))</f>
        <v>0</v>
      </c>
    </row>
    <row r="4450" spans="1:10" x14ac:dyDescent="0.35">
      <c r="A4450">
        <v>1</v>
      </c>
      <c r="B4450">
        <v>1629261557</v>
      </c>
      <c r="C4450" t="s">
        <v>367</v>
      </c>
      <c r="D4450">
        <v>2020</v>
      </c>
      <c r="E4450">
        <v>3</v>
      </c>
      <c r="F4450">
        <v>3</v>
      </c>
      <c r="G4450">
        <v>3</v>
      </c>
      <c r="I4450" s="15" t="str">
        <f>INDEX(T_NPI_REF[Classification],MATCH(T_PROF[[#This Row],[npi_prof_class_Cd]],T_NPI_REF[Code],0))</f>
        <v>Midwife</v>
      </c>
      <c r="J4450" s="15">
        <f>INDEX(T_NPI_REF[Specialization],MATCH(T_PROF[[#This Row],[npi_prof_class_Cd]],T_NPI_REF[Code],0))</f>
        <v>0</v>
      </c>
    </row>
    <row r="4451" spans="1:10" x14ac:dyDescent="0.35">
      <c r="A4451">
        <v>0</v>
      </c>
      <c r="B4451">
        <v>1790782233</v>
      </c>
      <c r="C4451" t="s">
        <v>352</v>
      </c>
      <c r="D4451">
        <v>2018</v>
      </c>
      <c r="E4451">
        <v>2</v>
      </c>
      <c r="F4451">
        <v>2</v>
      </c>
      <c r="G4451">
        <v>2</v>
      </c>
      <c r="I4451" s="15" t="str">
        <f>INDEX(T_NPI_REF[Classification],MATCH(T_PROF[[#This Row],[npi_prof_class_Cd]],T_NPI_REF[Code],0))</f>
        <v>Specialist</v>
      </c>
      <c r="J4451" s="15">
        <f>INDEX(T_NPI_REF[Specialization],MATCH(T_PROF[[#This Row],[npi_prof_class_Cd]],T_NPI_REF[Code],0))</f>
        <v>0</v>
      </c>
    </row>
    <row r="4452" spans="1:10" x14ac:dyDescent="0.35">
      <c r="A4452">
        <v>1</v>
      </c>
      <c r="B4452">
        <v>1821227182</v>
      </c>
      <c r="C4452" t="s">
        <v>357</v>
      </c>
      <c r="D4452">
        <v>2018</v>
      </c>
      <c r="E4452">
        <v>6</v>
      </c>
      <c r="F4452">
        <v>6</v>
      </c>
      <c r="G4452">
        <v>6</v>
      </c>
      <c r="I4452" s="15" t="str">
        <f>INDEX(T_NPI_REF[Classification],MATCH(T_PROF[[#This Row],[npi_prof_class_Cd]],T_NPI_REF[Code],0))</f>
        <v>Advanced Practice Midwife</v>
      </c>
      <c r="J4452" s="15">
        <f>INDEX(T_NPI_REF[Specialization],MATCH(T_PROF[[#This Row],[npi_prof_class_Cd]],T_NPI_REF[Code],0))</f>
        <v>0</v>
      </c>
    </row>
    <row r="4453" spans="1:10" x14ac:dyDescent="0.35">
      <c r="A4453">
        <v>1</v>
      </c>
      <c r="B4453">
        <v>1356313290</v>
      </c>
      <c r="C4453" t="s">
        <v>351</v>
      </c>
      <c r="D4453">
        <v>2018</v>
      </c>
      <c r="E4453">
        <v>6</v>
      </c>
      <c r="F4453">
        <v>6</v>
      </c>
      <c r="G4453">
        <v>6</v>
      </c>
      <c r="I4453" s="15" t="str">
        <f>INDEX(T_NPI_REF[Classification],MATCH(T_PROF[[#This Row],[npi_prof_class_Cd]],T_NPI_REF[Code],0))</f>
        <v>Obstetrics &amp; Gynecology</v>
      </c>
      <c r="J4453" s="15">
        <f>INDEX(T_NPI_REF[Specialization],MATCH(T_PROF[[#This Row],[npi_prof_class_Cd]],T_NPI_REF[Code],0))</f>
        <v>0</v>
      </c>
    </row>
    <row r="4454" spans="1:10" x14ac:dyDescent="0.35">
      <c r="A4454">
        <v>1</v>
      </c>
      <c r="B4454">
        <v>1447594916</v>
      </c>
      <c r="C4454" t="s">
        <v>351</v>
      </c>
      <c r="D4454">
        <v>2020</v>
      </c>
      <c r="E4454">
        <v>14</v>
      </c>
      <c r="F4454">
        <v>14</v>
      </c>
      <c r="G4454">
        <v>13</v>
      </c>
      <c r="I4454" s="15" t="str">
        <f>INDEX(T_NPI_REF[Classification],MATCH(T_PROF[[#This Row],[npi_prof_class_Cd]],T_NPI_REF[Code],0))</f>
        <v>Obstetrics &amp; Gynecology</v>
      </c>
      <c r="J4454" s="15">
        <f>INDEX(T_NPI_REF[Specialization],MATCH(T_PROF[[#This Row],[npi_prof_class_Cd]],T_NPI_REF[Code],0))</f>
        <v>0</v>
      </c>
    </row>
    <row r="4455" spans="1:10" x14ac:dyDescent="0.35">
      <c r="A4455">
        <v>1</v>
      </c>
      <c r="B4455">
        <v>1073569331</v>
      </c>
      <c r="C4455" t="s">
        <v>353</v>
      </c>
      <c r="D4455">
        <v>2020</v>
      </c>
      <c r="E4455">
        <v>1</v>
      </c>
      <c r="F4455">
        <v>1</v>
      </c>
      <c r="G4455">
        <v>1</v>
      </c>
      <c r="I4455" s="15" t="str">
        <f>INDEX(T_NPI_REF[Classification],MATCH(T_PROF[[#This Row],[npi_prof_class_Cd]],T_NPI_REF[Code],0))</f>
        <v>General Acute Care Hospital</v>
      </c>
      <c r="J4455" s="15">
        <f>INDEX(T_NPI_REF[Specialization],MATCH(T_PROF[[#This Row],[npi_prof_class_Cd]],T_NPI_REF[Code],0))</f>
        <v>0</v>
      </c>
    </row>
    <row r="4456" spans="1:10" x14ac:dyDescent="0.35">
      <c r="A4456">
        <v>1</v>
      </c>
      <c r="B4456">
        <v>1437358033</v>
      </c>
      <c r="C4456" t="s">
        <v>366</v>
      </c>
      <c r="D4456">
        <v>2021</v>
      </c>
      <c r="E4456">
        <v>122</v>
      </c>
      <c r="F4456">
        <v>122</v>
      </c>
      <c r="G4456">
        <v>121</v>
      </c>
      <c r="I4456" s="15" t="str">
        <f>INDEX(T_NPI_REF[Classification],MATCH(T_PROF[[#This Row],[npi_prof_class_Cd]],T_NPI_REF[Code],0))</f>
        <v>Internal Medicine</v>
      </c>
      <c r="J4456" s="15">
        <f>INDEX(T_NPI_REF[Specialization],MATCH(T_PROF[[#This Row],[npi_prof_class_Cd]],T_NPI_REF[Code],0))</f>
        <v>0</v>
      </c>
    </row>
    <row r="4457" spans="1:10" x14ac:dyDescent="0.35">
      <c r="A4457">
        <v>0</v>
      </c>
      <c r="B4457">
        <v>1508157041</v>
      </c>
      <c r="C4457" t="s">
        <v>351</v>
      </c>
      <c r="D4457">
        <v>2018</v>
      </c>
      <c r="E4457">
        <v>2</v>
      </c>
      <c r="F4457">
        <v>2</v>
      </c>
      <c r="G4457">
        <v>2</v>
      </c>
      <c r="I4457" s="15" t="str">
        <f>INDEX(T_NPI_REF[Classification],MATCH(T_PROF[[#This Row],[npi_prof_class_Cd]],T_NPI_REF[Code],0))</f>
        <v>Obstetrics &amp; Gynecology</v>
      </c>
      <c r="J4457" s="15">
        <f>INDEX(T_NPI_REF[Specialization],MATCH(T_PROF[[#This Row],[npi_prof_class_Cd]],T_NPI_REF[Code],0))</f>
        <v>0</v>
      </c>
    </row>
    <row r="4458" spans="1:10" x14ac:dyDescent="0.35">
      <c r="A4458">
        <v>1</v>
      </c>
      <c r="B4458">
        <v>1366999096</v>
      </c>
      <c r="C4458" t="s">
        <v>357</v>
      </c>
      <c r="D4458">
        <v>2020</v>
      </c>
      <c r="E4458">
        <v>2</v>
      </c>
      <c r="F4458">
        <v>2</v>
      </c>
      <c r="G4458">
        <v>2</v>
      </c>
      <c r="I4458" s="15" t="str">
        <f>INDEX(T_NPI_REF[Classification],MATCH(T_PROF[[#This Row],[npi_prof_class_Cd]],T_NPI_REF[Code],0))</f>
        <v>Advanced Practice Midwife</v>
      </c>
      <c r="J4458" s="15">
        <f>INDEX(T_NPI_REF[Specialization],MATCH(T_PROF[[#This Row],[npi_prof_class_Cd]],T_NPI_REF[Code],0))</f>
        <v>0</v>
      </c>
    </row>
    <row r="4459" spans="1:10" x14ac:dyDescent="0.35">
      <c r="A4459">
        <v>0</v>
      </c>
      <c r="B4459">
        <v>1710278957</v>
      </c>
      <c r="C4459" t="s">
        <v>351</v>
      </c>
      <c r="D4459">
        <v>2019</v>
      </c>
      <c r="E4459">
        <v>2</v>
      </c>
      <c r="F4459">
        <v>2</v>
      </c>
      <c r="G4459">
        <v>2</v>
      </c>
      <c r="I4459" s="15" t="str">
        <f>INDEX(T_NPI_REF[Classification],MATCH(T_PROF[[#This Row],[npi_prof_class_Cd]],T_NPI_REF[Code],0))</f>
        <v>Obstetrics &amp; Gynecology</v>
      </c>
      <c r="J4459" s="15">
        <f>INDEX(T_NPI_REF[Specialization],MATCH(T_PROF[[#This Row],[npi_prof_class_Cd]],T_NPI_REF[Code],0))</f>
        <v>0</v>
      </c>
    </row>
    <row r="4460" spans="1:10" x14ac:dyDescent="0.35">
      <c r="A4460">
        <v>0</v>
      </c>
      <c r="B4460">
        <v>1710278957</v>
      </c>
      <c r="C4460" t="s">
        <v>351</v>
      </c>
      <c r="D4460">
        <v>2020</v>
      </c>
      <c r="E4460">
        <v>2</v>
      </c>
      <c r="F4460">
        <v>2</v>
      </c>
      <c r="G4460">
        <v>2</v>
      </c>
      <c r="I4460" s="15" t="str">
        <f>INDEX(T_NPI_REF[Classification],MATCH(T_PROF[[#This Row],[npi_prof_class_Cd]],T_NPI_REF[Code],0))</f>
        <v>Obstetrics &amp; Gynecology</v>
      </c>
      <c r="J4460" s="15">
        <f>INDEX(T_NPI_REF[Specialization],MATCH(T_PROF[[#This Row],[npi_prof_class_Cd]],T_NPI_REF[Code],0))</f>
        <v>0</v>
      </c>
    </row>
    <row r="4461" spans="1:10" x14ac:dyDescent="0.35">
      <c r="A4461">
        <v>0</v>
      </c>
      <c r="B4461">
        <v>1285690933</v>
      </c>
      <c r="C4461" t="s">
        <v>367</v>
      </c>
      <c r="D4461">
        <v>2021</v>
      </c>
      <c r="E4461">
        <v>1</v>
      </c>
      <c r="F4461">
        <v>1</v>
      </c>
      <c r="G4461">
        <v>1</v>
      </c>
      <c r="I4461" s="15" t="str">
        <f>INDEX(T_NPI_REF[Classification],MATCH(T_PROF[[#This Row],[npi_prof_class_Cd]],T_NPI_REF[Code],0))</f>
        <v>Midwife</v>
      </c>
      <c r="J4461" s="15">
        <f>INDEX(T_NPI_REF[Specialization],MATCH(T_PROF[[#This Row],[npi_prof_class_Cd]],T_NPI_REF[Code],0))</f>
        <v>0</v>
      </c>
    </row>
    <row r="4462" spans="1:10" x14ac:dyDescent="0.35">
      <c r="A4462">
        <v>0</v>
      </c>
      <c r="B4462">
        <v>1336104900</v>
      </c>
      <c r="C4462" t="s">
        <v>361</v>
      </c>
      <c r="D4462">
        <v>2019</v>
      </c>
      <c r="E4462">
        <v>2</v>
      </c>
      <c r="F4462">
        <v>2</v>
      </c>
      <c r="G4462">
        <v>2</v>
      </c>
      <c r="I4462" s="15" t="str">
        <f>INDEX(T_NPI_REF[Classification],MATCH(T_PROF[[#This Row],[npi_prof_class_Cd]],T_NPI_REF[Code],0))</f>
        <v>Family Medicine</v>
      </c>
      <c r="J4462" s="15">
        <f>INDEX(T_NPI_REF[Specialization],MATCH(T_PROF[[#This Row],[npi_prof_class_Cd]],T_NPI_REF[Code],0))</f>
        <v>0</v>
      </c>
    </row>
    <row r="4463" spans="1:10" x14ac:dyDescent="0.35">
      <c r="A4463">
        <v>0</v>
      </c>
      <c r="B4463">
        <v>1821339573</v>
      </c>
      <c r="C4463" t="s">
        <v>357</v>
      </c>
      <c r="D4463">
        <v>2019</v>
      </c>
      <c r="E4463">
        <v>3</v>
      </c>
      <c r="F4463">
        <v>3</v>
      </c>
      <c r="G4463">
        <v>3</v>
      </c>
      <c r="I4463" s="15" t="str">
        <f>INDEX(T_NPI_REF[Classification],MATCH(T_PROF[[#This Row],[npi_prof_class_Cd]],T_NPI_REF[Code],0))</f>
        <v>Advanced Practice Midwife</v>
      </c>
      <c r="J4463" s="15">
        <f>INDEX(T_NPI_REF[Specialization],MATCH(T_PROF[[#This Row],[npi_prof_class_Cd]],T_NPI_REF[Code],0))</f>
        <v>0</v>
      </c>
    </row>
    <row r="4464" spans="1:10" x14ac:dyDescent="0.35">
      <c r="A4464">
        <v>1</v>
      </c>
      <c r="B4464">
        <v>1306843388</v>
      </c>
      <c r="C4464" t="s">
        <v>352</v>
      </c>
      <c r="D4464">
        <v>2019</v>
      </c>
      <c r="E4464">
        <v>87</v>
      </c>
      <c r="F4464">
        <v>87</v>
      </c>
      <c r="G4464">
        <v>85</v>
      </c>
      <c r="I4464" s="15" t="str">
        <f>INDEX(T_NPI_REF[Classification],MATCH(T_PROF[[#This Row],[npi_prof_class_Cd]],T_NPI_REF[Code],0))</f>
        <v>Specialist</v>
      </c>
      <c r="J4464" s="15">
        <f>INDEX(T_NPI_REF[Specialization],MATCH(T_PROF[[#This Row],[npi_prof_class_Cd]],T_NPI_REF[Code],0))</f>
        <v>0</v>
      </c>
    </row>
    <row r="4465" spans="1:10" x14ac:dyDescent="0.35">
      <c r="A4465">
        <v>1</v>
      </c>
      <c r="B4465">
        <v>1053445031</v>
      </c>
      <c r="C4465" t="s">
        <v>367</v>
      </c>
      <c r="D4465">
        <v>2020</v>
      </c>
      <c r="E4465">
        <v>1</v>
      </c>
      <c r="F4465">
        <v>1</v>
      </c>
      <c r="G4465">
        <v>1</v>
      </c>
      <c r="I4465" s="15" t="str">
        <f>INDEX(T_NPI_REF[Classification],MATCH(T_PROF[[#This Row],[npi_prof_class_Cd]],T_NPI_REF[Code],0))</f>
        <v>Midwife</v>
      </c>
      <c r="J4465" s="15">
        <f>INDEX(T_NPI_REF[Specialization],MATCH(T_PROF[[#This Row],[npi_prof_class_Cd]],T_NPI_REF[Code],0))</f>
        <v>0</v>
      </c>
    </row>
    <row r="4466" spans="1:10" x14ac:dyDescent="0.35">
      <c r="A4466">
        <v>1</v>
      </c>
      <c r="B4466">
        <v>1083999015</v>
      </c>
      <c r="C4466" t="s">
        <v>351</v>
      </c>
      <c r="D4466">
        <v>2021</v>
      </c>
      <c r="E4466">
        <v>38</v>
      </c>
      <c r="F4466">
        <v>38</v>
      </c>
      <c r="G4466">
        <v>38</v>
      </c>
      <c r="I4466" s="15" t="str">
        <f>INDEX(T_NPI_REF[Classification],MATCH(T_PROF[[#This Row],[npi_prof_class_Cd]],T_NPI_REF[Code],0))</f>
        <v>Obstetrics &amp; Gynecology</v>
      </c>
      <c r="J4466" s="15">
        <f>INDEX(T_NPI_REF[Specialization],MATCH(T_PROF[[#This Row],[npi_prof_class_Cd]],T_NPI_REF[Code],0))</f>
        <v>0</v>
      </c>
    </row>
    <row r="4467" spans="1:10" x14ac:dyDescent="0.35">
      <c r="A4467">
        <v>0</v>
      </c>
      <c r="B4467">
        <v>1003829490</v>
      </c>
      <c r="C4467" t="s">
        <v>351</v>
      </c>
      <c r="D4467">
        <v>2018</v>
      </c>
      <c r="E4467">
        <v>4</v>
      </c>
      <c r="F4467">
        <v>4</v>
      </c>
      <c r="G4467">
        <v>4</v>
      </c>
      <c r="I4467" s="15" t="str">
        <f>INDEX(T_NPI_REF[Classification],MATCH(T_PROF[[#This Row],[npi_prof_class_Cd]],T_NPI_REF[Code],0))</f>
        <v>Obstetrics &amp; Gynecology</v>
      </c>
      <c r="J4467" s="15">
        <f>INDEX(T_NPI_REF[Specialization],MATCH(T_PROF[[#This Row],[npi_prof_class_Cd]],T_NPI_REF[Code],0))</f>
        <v>0</v>
      </c>
    </row>
    <row r="4468" spans="1:10" x14ac:dyDescent="0.35">
      <c r="A4468">
        <v>0</v>
      </c>
      <c r="B4468">
        <v>1780751909</v>
      </c>
      <c r="C4468" t="s">
        <v>351</v>
      </c>
      <c r="D4468">
        <v>2020</v>
      </c>
      <c r="E4468">
        <v>1</v>
      </c>
      <c r="F4468">
        <v>1</v>
      </c>
      <c r="G4468">
        <v>1</v>
      </c>
      <c r="I4468" s="15" t="str">
        <f>INDEX(T_NPI_REF[Classification],MATCH(T_PROF[[#This Row],[npi_prof_class_Cd]],T_NPI_REF[Code],0))</f>
        <v>Obstetrics &amp; Gynecology</v>
      </c>
      <c r="J4468" s="15">
        <f>INDEX(T_NPI_REF[Specialization],MATCH(T_PROF[[#This Row],[npi_prof_class_Cd]],T_NPI_REF[Code],0))</f>
        <v>0</v>
      </c>
    </row>
    <row r="4469" spans="1:10" x14ac:dyDescent="0.35">
      <c r="A4469">
        <v>1</v>
      </c>
      <c r="B4469">
        <v>1447598677</v>
      </c>
      <c r="C4469" t="s">
        <v>351</v>
      </c>
      <c r="D4469">
        <v>2018</v>
      </c>
      <c r="E4469">
        <v>1</v>
      </c>
      <c r="F4469">
        <v>1</v>
      </c>
      <c r="G4469">
        <v>1</v>
      </c>
      <c r="I4469" s="15" t="str">
        <f>INDEX(T_NPI_REF[Classification],MATCH(T_PROF[[#This Row],[npi_prof_class_Cd]],T_NPI_REF[Code],0))</f>
        <v>Obstetrics &amp; Gynecology</v>
      </c>
      <c r="J4469" s="15">
        <f>INDEX(T_NPI_REF[Specialization],MATCH(T_PROF[[#This Row],[npi_prof_class_Cd]],T_NPI_REF[Code],0))</f>
        <v>0</v>
      </c>
    </row>
    <row r="4470" spans="1:10" x14ac:dyDescent="0.35">
      <c r="A4470">
        <v>1</v>
      </c>
      <c r="B4470">
        <v>1801102165</v>
      </c>
      <c r="C4470" t="s">
        <v>352</v>
      </c>
      <c r="D4470">
        <v>2020</v>
      </c>
      <c r="E4470">
        <v>2</v>
      </c>
      <c r="F4470">
        <v>2</v>
      </c>
      <c r="G4470">
        <v>2</v>
      </c>
      <c r="I4470" s="15" t="str">
        <f>INDEX(T_NPI_REF[Classification],MATCH(T_PROF[[#This Row],[npi_prof_class_Cd]],T_NPI_REF[Code],0))</f>
        <v>Specialist</v>
      </c>
      <c r="J4470" s="15">
        <f>INDEX(T_NPI_REF[Specialization],MATCH(T_PROF[[#This Row],[npi_prof_class_Cd]],T_NPI_REF[Code],0))</f>
        <v>0</v>
      </c>
    </row>
    <row r="4471" spans="1:10" x14ac:dyDescent="0.35">
      <c r="A4471">
        <v>1</v>
      </c>
      <c r="B4471">
        <v>1548686918</v>
      </c>
      <c r="C4471" t="s">
        <v>362</v>
      </c>
      <c r="D4471">
        <v>2020</v>
      </c>
      <c r="E4471">
        <v>1</v>
      </c>
      <c r="F4471">
        <v>1</v>
      </c>
      <c r="G4471">
        <v>1</v>
      </c>
      <c r="I4471" s="15" t="str">
        <f>INDEX(T_NPI_REF[Classification],MATCH(T_PROF[[#This Row],[npi_prof_class_Cd]],T_NPI_REF[Code],0))</f>
        <v>General Practice</v>
      </c>
      <c r="J4471" s="15">
        <f>INDEX(T_NPI_REF[Specialization],MATCH(T_PROF[[#This Row],[npi_prof_class_Cd]],T_NPI_REF[Code],0))</f>
        <v>0</v>
      </c>
    </row>
    <row r="4472" spans="1:10" x14ac:dyDescent="0.35">
      <c r="A4472">
        <v>1</v>
      </c>
      <c r="B4472">
        <v>1417183963</v>
      </c>
      <c r="C4472" t="s">
        <v>376</v>
      </c>
      <c r="D4472">
        <v>2021</v>
      </c>
      <c r="E4472">
        <v>23</v>
      </c>
      <c r="F4472">
        <v>23</v>
      </c>
      <c r="G4472">
        <v>21</v>
      </c>
      <c r="I4472" s="15" t="str">
        <f>INDEX(T_NPI_REF[Classification],MATCH(T_PROF[[#This Row],[npi_prof_class_Cd]],T_NPI_REF[Code],0))</f>
        <v>Surgery</v>
      </c>
      <c r="J4472" s="15">
        <f>INDEX(T_NPI_REF[Specialization],MATCH(T_PROF[[#This Row],[npi_prof_class_Cd]],T_NPI_REF[Code],0))</f>
        <v>0</v>
      </c>
    </row>
    <row r="4473" spans="1:10" x14ac:dyDescent="0.35">
      <c r="A4473">
        <v>0</v>
      </c>
      <c r="B4473">
        <v>1881654143</v>
      </c>
      <c r="C4473" t="s">
        <v>351</v>
      </c>
      <c r="D4473">
        <v>2019</v>
      </c>
      <c r="E4473">
        <v>1</v>
      </c>
      <c r="F4473">
        <v>1</v>
      </c>
      <c r="G4473">
        <v>1</v>
      </c>
      <c r="I4473" s="15" t="str">
        <f>INDEX(T_NPI_REF[Classification],MATCH(T_PROF[[#This Row],[npi_prof_class_Cd]],T_NPI_REF[Code],0))</f>
        <v>Obstetrics &amp; Gynecology</v>
      </c>
      <c r="J4473" s="15">
        <f>INDEX(T_NPI_REF[Specialization],MATCH(T_PROF[[#This Row],[npi_prof_class_Cd]],T_NPI_REF[Code],0))</f>
        <v>0</v>
      </c>
    </row>
    <row r="4474" spans="1:10" x14ac:dyDescent="0.35">
      <c r="A4474">
        <v>0</v>
      </c>
      <c r="B4474">
        <v>1639149396</v>
      </c>
      <c r="C4474" t="s">
        <v>351</v>
      </c>
      <c r="D4474">
        <v>2020</v>
      </c>
      <c r="E4474">
        <v>2</v>
      </c>
      <c r="F4474">
        <v>2</v>
      </c>
      <c r="G4474">
        <v>2</v>
      </c>
      <c r="I4474" s="15" t="str">
        <f>INDEX(T_NPI_REF[Classification],MATCH(T_PROF[[#This Row],[npi_prof_class_Cd]],T_NPI_REF[Code],0))</f>
        <v>Obstetrics &amp; Gynecology</v>
      </c>
      <c r="J4474" s="15">
        <f>INDEX(T_NPI_REF[Specialization],MATCH(T_PROF[[#This Row],[npi_prof_class_Cd]],T_NPI_REF[Code],0))</f>
        <v>0</v>
      </c>
    </row>
    <row r="4475" spans="1:10" x14ac:dyDescent="0.35">
      <c r="A4475">
        <v>1</v>
      </c>
      <c r="B4475">
        <v>1487957692</v>
      </c>
      <c r="C4475" t="s">
        <v>362</v>
      </c>
      <c r="D4475">
        <v>2018</v>
      </c>
      <c r="E4475">
        <v>5</v>
      </c>
      <c r="F4475">
        <v>5</v>
      </c>
      <c r="G4475">
        <v>5</v>
      </c>
      <c r="I4475" s="15" t="str">
        <f>INDEX(T_NPI_REF[Classification],MATCH(T_PROF[[#This Row],[npi_prof_class_Cd]],T_NPI_REF[Code],0))</f>
        <v>General Practice</v>
      </c>
      <c r="J4475" s="15">
        <f>INDEX(T_NPI_REF[Specialization],MATCH(T_PROF[[#This Row],[npi_prof_class_Cd]],T_NPI_REF[Code],0))</f>
        <v>0</v>
      </c>
    </row>
    <row r="4476" spans="1:10" x14ac:dyDescent="0.35">
      <c r="A4476">
        <v>0</v>
      </c>
      <c r="B4476">
        <v>1548274210</v>
      </c>
      <c r="C4476" t="s">
        <v>351</v>
      </c>
      <c r="D4476">
        <v>2020</v>
      </c>
      <c r="E4476">
        <v>1</v>
      </c>
      <c r="F4476">
        <v>1</v>
      </c>
      <c r="G4476">
        <v>1</v>
      </c>
      <c r="I4476" s="15" t="str">
        <f>INDEX(T_NPI_REF[Classification],MATCH(T_PROF[[#This Row],[npi_prof_class_Cd]],T_NPI_REF[Code],0))</f>
        <v>Obstetrics &amp; Gynecology</v>
      </c>
      <c r="J4476" s="15">
        <f>INDEX(T_NPI_REF[Specialization],MATCH(T_PROF[[#This Row],[npi_prof_class_Cd]],T_NPI_REF[Code],0))</f>
        <v>0</v>
      </c>
    </row>
    <row r="4477" spans="1:10" x14ac:dyDescent="0.35">
      <c r="A4477">
        <v>1</v>
      </c>
      <c r="B4477">
        <v>1720030703</v>
      </c>
      <c r="C4477" t="s">
        <v>353</v>
      </c>
      <c r="D4477">
        <v>2020</v>
      </c>
      <c r="E4477">
        <v>16</v>
      </c>
      <c r="F4477">
        <v>16</v>
      </c>
      <c r="G4477">
        <v>16</v>
      </c>
      <c r="I4477" s="15" t="str">
        <f>INDEX(T_NPI_REF[Classification],MATCH(T_PROF[[#This Row],[npi_prof_class_Cd]],T_NPI_REF[Code],0))</f>
        <v>General Acute Care Hospital</v>
      </c>
      <c r="J4477" s="15">
        <f>INDEX(T_NPI_REF[Specialization],MATCH(T_PROF[[#This Row],[npi_prof_class_Cd]],T_NPI_REF[Code],0))</f>
        <v>0</v>
      </c>
    </row>
    <row r="4478" spans="1:10" x14ac:dyDescent="0.35">
      <c r="A4478">
        <v>1</v>
      </c>
      <c r="B4478">
        <v>1003153479</v>
      </c>
      <c r="C4478" t="s">
        <v>357</v>
      </c>
      <c r="D4478">
        <v>2018</v>
      </c>
      <c r="E4478">
        <v>11</v>
      </c>
      <c r="F4478">
        <v>11</v>
      </c>
      <c r="G4478">
        <v>10</v>
      </c>
      <c r="I4478" s="15" t="str">
        <f>INDEX(T_NPI_REF[Classification],MATCH(T_PROF[[#This Row],[npi_prof_class_Cd]],T_NPI_REF[Code],0))</f>
        <v>Advanced Practice Midwife</v>
      </c>
      <c r="J4478" s="15">
        <f>INDEX(T_NPI_REF[Specialization],MATCH(T_PROF[[#This Row],[npi_prof_class_Cd]],T_NPI_REF[Code],0))</f>
        <v>0</v>
      </c>
    </row>
    <row r="4479" spans="1:10" x14ac:dyDescent="0.35">
      <c r="A4479">
        <v>1</v>
      </c>
      <c r="B4479">
        <v>1821227182</v>
      </c>
      <c r="C4479" t="s">
        <v>357</v>
      </c>
      <c r="D4479">
        <v>2019</v>
      </c>
      <c r="E4479">
        <v>5</v>
      </c>
      <c r="F4479">
        <v>5</v>
      </c>
      <c r="G4479">
        <v>5</v>
      </c>
      <c r="I4479" s="15" t="str">
        <f>INDEX(T_NPI_REF[Classification],MATCH(T_PROF[[#This Row],[npi_prof_class_Cd]],T_NPI_REF[Code],0))</f>
        <v>Advanced Practice Midwife</v>
      </c>
      <c r="J4479" s="15">
        <f>INDEX(T_NPI_REF[Specialization],MATCH(T_PROF[[#This Row],[npi_prof_class_Cd]],T_NPI_REF[Code],0))</f>
        <v>0</v>
      </c>
    </row>
    <row r="4480" spans="1:10" x14ac:dyDescent="0.35">
      <c r="A4480">
        <v>1</v>
      </c>
      <c r="B4480">
        <v>1407812548</v>
      </c>
      <c r="C4480" t="s">
        <v>360</v>
      </c>
      <c r="D4480">
        <v>2018</v>
      </c>
      <c r="E4480">
        <v>1</v>
      </c>
      <c r="F4480">
        <v>1</v>
      </c>
      <c r="G4480">
        <v>1</v>
      </c>
      <c r="I4480" s="15" t="str">
        <f>INDEX(T_NPI_REF[Classification],MATCH(T_PROF[[#This Row],[npi_prof_class_Cd]],T_NPI_REF[Code],0))</f>
        <v>Home Health</v>
      </c>
      <c r="J4480" s="15">
        <f>INDEX(T_NPI_REF[Specialization],MATCH(T_PROF[[#This Row],[npi_prof_class_Cd]],T_NPI_REF[Code],0))</f>
        <v>0</v>
      </c>
    </row>
    <row r="4481" spans="1:10" x14ac:dyDescent="0.35">
      <c r="A4481">
        <v>1</v>
      </c>
      <c r="B4481">
        <v>1083906481</v>
      </c>
      <c r="C4481" t="s">
        <v>367</v>
      </c>
      <c r="D4481">
        <v>2021</v>
      </c>
      <c r="E4481">
        <v>9</v>
      </c>
      <c r="F4481">
        <v>9</v>
      </c>
      <c r="G4481">
        <v>9</v>
      </c>
      <c r="I4481" s="15" t="str">
        <f>INDEX(T_NPI_REF[Classification],MATCH(T_PROF[[#This Row],[npi_prof_class_Cd]],T_NPI_REF[Code],0))</f>
        <v>Midwife</v>
      </c>
      <c r="J4481" s="15">
        <f>INDEX(T_NPI_REF[Specialization],MATCH(T_PROF[[#This Row],[npi_prof_class_Cd]],T_NPI_REF[Code],0))</f>
        <v>0</v>
      </c>
    </row>
    <row r="4482" spans="1:10" x14ac:dyDescent="0.35">
      <c r="A4482">
        <v>1</v>
      </c>
      <c r="B4482">
        <v>1639160401</v>
      </c>
      <c r="C4482" t="s">
        <v>352</v>
      </c>
      <c r="D4482">
        <v>2021</v>
      </c>
      <c r="E4482">
        <v>590</v>
      </c>
      <c r="F4482">
        <v>590</v>
      </c>
      <c r="G4482">
        <v>590</v>
      </c>
      <c r="I4482" s="15" t="str">
        <f>INDEX(T_NPI_REF[Classification],MATCH(T_PROF[[#This Row],[npi_prof_class_Cd]],T_NPI_REF[Code],0))</f>
        <v>Specialist</v>
      </c>
      <c r="J4482" s="15">
        <f>INDEX(T_NPI_REF[Specialization],MATCH(T_PROF[[#This Row],[npi_prof_class_Cd]],T_NPI_REF[Code],0))</f>
        <v>0</v>
      </c>
    </row>
    <row r="4483" spans="1:10" x14ac:dyDescent="0.35">
      <c r="A4483">
        <v>0</v>
      </c>
      <c r="B4483">
        <v>1043201957</v>
      </c>
      <c r="C4483" t="s">
        <v>351</v>
      </c>
      <c r="D4483">
        <v>2020</v>
      </c>
      <c r="E4483">
        <v>1</v>
      </c>
      <c r="F4483">
        <v>1</v>
      </c>
      <c r="G4483">
        <v>1</v>
      </c>
      <c r="I4483" s="15" t="str">
        <f>INDEX(T_NPI_REF[Classification],MATCH(T_PROF[[#This Row],[npi_prof_class_Cd]],T_NPI_REF[Code],0))</f>
        <v>Obstetrics &amp; Gynecology</v>
      </c>
      <c r="J4483" s="15">
        <f>INDEX(T_NPI_REF[Specialization],MATCH(T_PROF[[#This Row],[npi_prof_class_Cd]],T_NPI_REF[Code],0))</f>
        <v>0</v>
      </c>
    </row>
    <row r="4484" spans="1:10" x14ac:dyDescent="0.35">
      <c r="A4484">
        <v>1</v>
      </c>
      <c r="B4484">
        <v>1225111024</v>
      </c>
      <c r="C4484" t="s">
        <v>351</v>
      </c>
      <c r="D4484">
        <v>2019</v>
      </c>
      <c r="E4484">
        <v>1</v>
      </c>
      <c r="F4484">
        <v>1</v>
      </c>
      <c r="G4484">
        <v>1</v>
      </c>
      <c r="I4484" s="15" t="str">
        <f>INDEX(T_NPI_REF[Classification],MATCH(T_PROF[[#This Row],[npi_prof_class_Cd]],T_NPI_REF[Code],0))</f>
        <v>Obstetrics &amp; Gynecology</v>
      </c>
      <c r="J4484" s="15">
        <f>INDEX(T_NPI_REF[Specialization],MATCH(T_PROF[[#This Row],[npi_prof_class_Cd]],T_NPI_REF[Code],0))</f>
        <v>0</v>
      </c>
    </row>
    <row r="4485" spans="1:10" x14ac:dyDescent="0.35">
      <c r="A4485">
        <v>1</v>
      </c>
      <c r="B4485">
        <v>1306943048</v>
      </c>
      <c r="C4485" t="s">
        <v>351</v>
      </c>
      <c r="D4485">
        <v>2019</v>
      </c>
      <c r="E4485">
        <v>7</v>
      </c>
      <c r="F4485">
        <v>7</v>
      </c>
      <c r="G4485">
        <v>7</v>
      </c>
      <c r="I4485" s="15" t="str">
        <f>INDEX(T_NPI_REF[Classification],MATCH(T_PROF[[#This Row],[npi_prof_class_Cd]],T_NPI_REF[Code],0))</f>
        <v>Obstetrics &amp; Gynecology</v>
      </c>
      <c r="J4485" s="15">
        <f>INDEX(T_NPI_REF[Specialization],MATCH(T_PROF[[#This Row],[npi_prof_class_Cd]],T_NPI_REF[Code],0))</f>
        <v>0</v>
      </c>
    </row>
    <row r="4486" spans="1:10" x14ac:dyDescent="0.35">
      <c r="A4486">
        <v>1</v>
      </c>
      <c r="B4486">
        <v>1801823018</v>
      </c>
      <c r="C4486" t="s">
        <v>361</v>
      </c>
      <c r="D4486">
        <v>2018</v>
      </c>
      <c r="E4486">
        <v>3</v>
      </c>
      <c r="F4486">
        <v>3</v>
      </c>
      <c r="G4486">
        <v>3</v>
      </c>
      <c r="I4486" s="15" t="str">
        <f>INDEX(T_NPI_REF[Classification],MATCH(T_PROF[[#This Row],[npi_prof_class_Cd]],T_NPI_REF[Code],0))</f>
        <v>Family Medicine</v>
      </c>
      <c r="J4486" s="15">
        <f>INDEX(T_NPI_REF[Specialization],MATCH(T_PROF[[#This Row],[npi_prof_class_Cd]],T_NPI_REF[Code],0))</f>
        <v>0</v>
      </c>
    </row>
    <row r="4487" spans="1:10" x14ac:dyDescent="0.35">
      <c r="A4487">
        <v>1</v>
      </c>
      <c r="B4487">
        <v>1497701106</v>
      </c>
      <c r="C4487" t="s">
        <v>353</v>
      </c>
      <c r="D4487">
        <v>2021</v>
      </c>
      <c r="E4487">
        <v>60</v>
      </c>
      <c r="F4487">
        <v>60</v>
      </c>
      <c r="G4487">
        <v>60</v>
      </c>
      <c r="I4487" s="15" t="str">
        <f>INDEX(T_NPI_REF[Classification],MATCH(T_PROF[[#This Row],[npi_prof_class_Cd]],T_NPI_REF[Code],0))</f>
        <v>General Acute Care Hospital</v>
      </c>
      <c r="J4487" s="15">
        <f>INDEX(T_NPI_REF[Specialization],MATCH(T_PROF[[#This Row],[npi_prof_class_Cd]],T_NPI_REF[Code],0))</f>
        <v>0</v>
      </c>
    </row>
    <row r="4488" spans="1:10" x14ac:dyDescent="0.35">
      <c r="A4488">
        <v>1</v>
      </c>
      <c r="B4488">
        <v>1366754822</v>
      </c>
      <c r="C4488" t="s">
        <v>351</v>
      </c>
      <c r="D4488">
        <v>2018</v>
      </c>
      <c r="E4488">
        <v>1</v>
      </c>
      <c r="F4488">
        <v>1</v>
      </c>
      <c r="G4488">
        <v>1</v>
      </c>
      <c r="I4488" s="15" t="str">
        <f>INDEX(T_NPI_REF[Classification],MATCH(T_PROF[[#This Row],[npi_prof_class_Cd]],T_NPI_REF[Code],0))</f>
        <v>Obstetrics &amp; Gynecology</v>
      </c>
      <c r="J4488" s="15">
        <f>INDEX(T_NPI_REF[Specialization],MATCH(T_PROF[[#This Row],[npi_prof_class_Cd]],T_NPI_REF[Code],0))</f>
        <v>0</v>
      </c>
    </row>
    <row r="4489" spans="1:10" x14ac:dyDescent="0.35">
      <c r="A4489">
        <v>1</v>
      </c>
      <c r="B4489">
        <v>1245649359</v>
      </c>
      <c r="C4489" t="s">
        <v>351</v>
      </c>
      <c r="D4489">
        <v>2018</v>
      </c>
      <c r="E4489">
        <v>2</v>
      </c>
      <c r="F4489">
        <v>2</v>
      </c>
      <c r="G4489">
        <v>1</v>
      </c>
      <c r="I4489" s="15" t="str">
        <f>INDEX(T_NPI_REF[Classification],MATCH(T_PROF[[#This Row],[npi_prof_class_Cd]],T_NPI_REF[Code],0))</f>
        <v>Obstetrics &amp; Gynecology</v>
      </c>
      <c r="J4489" s="15">
        <f>INDEX(T_NPI_REF[Specialization],MATCH(T_PROF[[#This Row],[npi_prof_class_Cd]],T_NPI_REF[Code],0))</f>
        <v>0</v>
      </c>
    </row>
    <row r="4490" spans="1:10" x14ac:dyDescent="0.35">
      <c r="A4490">
        <v>1</v>
      </c>
      <c r="B4490">
        <v>1407865264</v>
      </c>
      <c r="C4490" t="s">
        <v>351</v>
      </c>
      <c r="D4490">
        <v>2020</v>
      </c>
      <c r="E4490">
        <v>11</v>
      </c>
      <c r="F4490">
        <v>11</v>
      </c>
      <c r="G4490">
        <v>11</v>
      </c>
      <c r="I4490" s="15" t="str">
        <f>INDEX(T_NPI_REF[Classification],MATCH(T_PROF[[#This Row],[npi_prof_class_Cd]],T_NPI_REF[Code],0))</f>
        <v>Obstetrics &amp; Gynecology</v>
      </c>
      <c r="J4490" s="15">
        <f>INDEX(T_NPI_REF[Specialization],MATCH(T_PROF[[#This Row],[npi_prof_class_Cd]],T_NPI_REF[Code],0))</f>
        <v>0</v>
      </c>
    </row>
    <row r="4491" spans="1:10" x14ac:dyDescent="0.35">
      <c r="A4491">
        <v>1</v>
      </c>
      <c r="B4491">
        <v>1164456067</v>
      </c>
      <c r="C4491" t="s">
        <v>351</v>
      </c>
      <c r="D4491">
        <v>2021</v>
      </c>
      <c r="E4491">
        <v>79</v>
      </c>
      <c r="F4491">
        <v>79</v>
      </c>
      <c r="G4491">
        <v>79</v>
      </c>
      <c r="I4491" s="15" t="str">
        <f>INDEX(T_NPI_REF[Classification],MATCH(T_PROF[[#This Row],[npi_prof_class_Cd]],T_NPI_REF[Code],0))</f>
        <v>Obstetrics &amp; Gynecology</v>
      </c>
      <c r="J4491" s="15">
        <f>INDEX(T_NPI_REF[Specialization],MATCH(T_PROF[[#This Row],[npi_prof_class_Cd]],T_NPI_REF[Code],0))</f>
        <v>0</v>
      </c>
    </row>
    <row r="4492" spans="1:10" x14ac:dyDescent="0.35">
      <c r="A4492">
        <v>1</v>
      </c>
      <c r="B4492">
        <v>1477622835</v>
      </c>
      <c r="C4492" t="s">
        <v>351</v>
      </c>
      <c r="D4492">
        <v>2018</v>
      </c>
      <c r="E4492">
        <v>238</v>
      </c>
      <c r="F4492">
        <v>238</v>
      </c>
      <c r="G4492">
        <v>237</v>
      </c>
      <c r="I4492" s="15" t="str">
        <f>INDEX(T_NPI_REF[Classification],MATCH(T_PROF[[#This Row],[npi_prof_class_Cd]],T_NPI_REF[Code],0))</f>
        <v>Obstetrics &amp; Gynecology</v>
      </c>
      <c r="J4492" s="15">
        <f>INDEX(T_NPI_REF[Specialization],MATCH(T_PROF[[#This Row],[npi_prof_class_Cd]],T_NPI_REF[Code],0))</f>
        <v>0</v>
      </c>
    </row>
    <row r="4493" spans="1:10" x14ac:dyDescent="0.35">
      <c r="A4493">
        <v>1</v>
      </c>
      <c r="B4493">
        <v>1205868528</v>
      </c>
      <c r="C4493" t="s">
        <v>366</v>
      </c>
      <c r="D4493">
        <v>2021</v>
      </c>
      <c r="E4493">
        <v>2</v>
      </c>
      <c r="F4493">
        <v>2</v>
      </c>
      <c r="G4493">
        <v>2</v>
      </c>
      <c r="I4493" s="15" t="str">
        <f>INDEX(T_NPI_REF[Classification],MATCH(T_PROF[[#This Row],[npi_prof_class_Cd]],T_NPI_REF[Code],0))</f>
        <v>Internal Medicine</v>
      </c>
      <c r="J4493" s="15">
        <f>INDEX(T_NPI_REF[Specialization],MATCH(T_PROF[[#This Row],[npi_prof_class_Cd]],T_NPI_REF[Code],0))</f>
        <v>0</v>
      </c>
    </row>
    <row r="4494" spans="1:10" x14ac:dyDescent="0.35">
      <c r="A4494">
        <v>0</v>
      </c>
      <c r="B4494">
        <v>1164789210</v>
      </c>
      <c r="C4494" t="s">
        <v>351</v>
      </c>
      <c r="D4494">
        <v>2021</v>
      </c>
      <c r="E4494">
        <v>2</v>
      </c>
      <c r="F4494">
        <v>2</v>
      </c>
      <c r="G4494">
        <v>2</v>
      </c>
      <c r="I4494" s="15" t="str">
        <f>INDEX(T_NPI_REF[Classification],MATCH(T_PROF[[#This Row],[npi_prof_class_Cd]],T_NPI_REF[Code],0))</f>
        <v>Obstetrics &amp; Gynecology</v>
      </c>
      <c r="J4494" s="15">
        <f>INDEX(T_NPI_REF[Specialization],MATCH(T_PROF[[#This Row],[npi_prof_class_Cd]],T_NPI_REF[Code],0))</f>
        <v>0</v>
      </c>
    </row>
    <row r="4495" spans="1:10" x14ac:dyDescent="0.35">
      <c r="A4495">
        <v>0</v>
      </c>
      <c r="B4495">
        <v>1053372235</v>
      </c>
      <c r="C4495" t="s">
        <v>351</v>
      </c>
      <c r="D4495">
        <v>2020</v>
      </c>
      <c r="E4495">
        <v>1</v>
      </c>
      <c r="F4495">
        <v>1</v>
      </c>
      <c r="G4495">
        <v>1</v>
      </c>
      <c r="I4495" s="15" t="str">
        <f>INDEX(T_NPI_REF[Classification],MATCH(T_PROF[[#This Row],[npi_prof_class_Cd]],T_NPI_REF[Code],0))</f>
        <v>Obstetrics &amp; Gynecology</v>
      </c>
      <c r="J4495" s="15">
        <f>INDEX(T_NPI_REF[Specialization],MATCH(T_PROF[[#This Row],[npi_prof_class_Cd]],T_NPI_REF[Code],0))</f>
        <v>0</v>
      </c>
    </row>
    <row r="4496" spans="1:10" x14ac:dyDescent="0.35">
      <c r="A4496">
        <v>0</v>
      </c>
      <c r="B4496">
        <v>1497752935</v>
      </c>
      <c r="C4496" t="s">
        <v>352</v>
      </c>
      <c r="D4496">
        <v>2021</v>
      </c>
      <c r="E4496">
        <v>1</v>
      </c>
      <c r="F4496">
        <v>1</v>
      </c>
      <c r="G4496">
        <v>1</v>
      </c>
      <c r="I4496" s="15" t="str">
        <f>INDEX(T_NPI_REF[Classification],MATCH(T_PROF[[#This Row],[npi_prof_class_Cd]],T_NPI_REF[Code],0))</f>
        <v>Specialist</v>
      </c>
      <c r="J4496" s="15">
        <f>INDEX(T_NPI_REF[Specialization],MATCH(T_PROF[[#This Row],[npi_prof_class_Cd]],T_NPI_REF[Code],0))</f>
        <v>0</v>
      </c>
    </row>
    <row r="4497" spans="1:10" x14ac:dyDescent="0.35">
      <c r="A4497">
        <v>1</v>
      </c>
      <c r="B4497" t="s">
        <v>342</v>
      </c>
      <c r="C4497" t="s">
        <v>342</v>
      </c>
      <c r="D4497">
        <v>2018</v>
      </c>
      <c r="E4497">
        <v>946</v>
      </c>
      <c r="F4497">
        <v>946</v>
      </c>
      <c r="G4497">
        <v>945</v>
      </c>
      <c r="I4497" s="15" t="e">
        <f>INDEX(T_NPI_REF[Classification],MATCH(T_PROF[[#This Row],[npi_prof_class_Cd]],T_NPI_REF[Code],0))</f>
        <v>#N/A</v>
      </c>
      <c r="J4497" s="15" t="e">
        <f>INDEX(T_NPI_REF[Specialization],MATCH(T_PROF[[#This Row],[npi_prof_class_Cd]],T_NPI_REF[Code],0))</f>
        <v>#N/A</v>
      </c>
    </row>
    <row r="4498" spans="1:10" x14ac:dyDescent="0.35">
      <c r="A4498">
        <v>0</v>
      </c>
      <c r="B4498">
        <v>1659591808</v>
      </c>
      <c r="C4498" t="s">
        <v>351</v>
      </c>
      <c r="D4498">
        <v>2019</v>
      </c>
      <c r="E4498">
        <v>1</v>
      </c>
      <c r="F4498">
        <v>1</v>
      </c>
      <c r="G4498">
        <v>1</v>
      </c>
      <c r="I4498" s="15" t="str">
        <f>INDEX(T_NPI_REF[Classification],MATCH(T_PROF[[#This Row],[npi_prof_class_Cd]],T_NPI_REF[Code],0))</f>
        <v>Obstetrics &amp; Gynecology</v>
      </c>
      <c r="J4498" s="15">
        <f>INDEX(T_NPI_REF[Specialization],MATCH(T_PROF[[#This Row],[npi_prof_class_Cd]],T_NPI_REF[Code],0))</f>
        <v>0</v>
      </c>
    </row>
    <row r="4499" spans="1:10" x14ac:dyDescent="0.35">
      <c r="A4499">
        <v>1</v>
      </c>
      <c r="B4499">
        <v>1154687572</v>
      </c>
      <c r="C4499" t="s">
        <v>372</v>
      </c>
      <c r="D4499">
        <v>2018</v>
      </c>
      <c r="E4499">
        <v>1</v>
      </c>
      <c r="F4499">
        <v>1</v>
      </c>
      <c r="G4499">
        <v>1</v>
      </c>
      <c r="I4499" s="15" t="str">
        <f>INDEX(T_NPI_REF[Classification],MATCH(T_PROF[[#This Row],[npi_prof_class_Cd]],T_NPI_REF[Code],0))</f>
        <v>Student in an Organized Health Care Education/Training Program</v>
      </c>
      <c r="J4499" s="15">
        <f>INDEX(T_NPI_REF[Specialization],MATCH(T_PROF[[#This Row],[npi_prof_class_Cd]],T_NPI_REF[Code],0))</f>
        <v>0</v>
      </c>
    </row>
    <row r="4500" spans="1:10" x14ac:dyDescent="0.35">
      <c r="A4500">
        <v>0</v>
      </c>
      <c r="B4500">
        <v>1174597967</v>
      </c>
      <c r="C4500" t="s">
        <v>352</v>
      </c>
      <c r="D4500">
        <v>2019</v>
      </c>
      <c r="E4500">
        <v>2</v>
      </c>
      <c r="F4500">
        <v>2</v>
      </c>
      <c r="G4500">
        <v>2</v>
      </c>
      <c r="I4500" s="15" t="str">
        <f>INDEX(T_NPI_REF[Classification],MATCH(T_PROF[[#This Row],[npi_prof_class_Cd]],T_NPI_REF[Code],0))</f>
        <v>Specialist</v>
      </c>
      <c r="J4500" s="15">
        <f>INDEX(T_NPI_REF[Specialization],MATCH(T_PROF[[#This Row],[npi_prof_class_Cd]],T_NPI_REF[Code],0))</f>
        <v>0</v>
      </c>
    </row>
    <row r="4501" spans="1:10" x14ac:dyDescent="0.35">
      <c r="A4501">
        <v>0</v>
      </c>
      <c r="B4501">
        <v>1306888557</v>
      </c>
      <c r="C4501" t="s">
        <v>351</v>
      </c>
      <c r="D4501">
        <v>2019</v>
      </c>
      <c r="E4501">
        <v>1</v>
      </c>
      <c r="F4501">
        <v>1</v>
      </c>
      <c r="G4501">
        <v>1</v>
      </c>
      <c r="I4501" s="15" t="str">
        <f>INDEX(T_NPI_REF[Classification],MATCH(T_PROF[[#This Row],[npi_prof_class_Cd]],T_NPI_REF[Code],0))</f>
        <v>Obstetrics &amp; Gynecology</v>
      </c>
      <c r="J4501" s="15">
        <f>INDEX(T_NPI_REF[Specialization],MATCH(T_PROF[[#This Row],[npi_prof_class_Cd]],T_NPI_REF[Code],0))</f>
        <v>0</v>
      </c>
    </row>
    <row r="4502" spans="1:10" x14ac:dyDescent="0.35">
      <c r="A4502">
        <v>1</v>
      </c>
      <c r="B4502">
        <v>1073940284</v>
      </c>
      <c r="C4502" t="s">
        <v>354</v>
      </c>
      <c r="D4502">
        <v>2018</v>
      </c>
      <c r="E4502">
        <v>13</v>
      </c>
      <c r="F4502">
        <v>13</v>
      </c>
      <c r="G4502">
        <v>13</v>
      </c>
      <c r="I4502" s="15" t="str">
        <f>INDEX(T_NPI_REF[Classification],MATCH(T_PROF[[#This Row],[npi_prof_class_Cd]],T_NPI_REF[Code],0))</f>
        <v>Obstetrics &amp; Gynecology</v>
      </c>
      <c r="J4502" s="15" t="str">
        <f>INDEX(T_NPI_REF[Specialization],MATCH(T_PROF[[#This Row],[npi_prof_class_Cd]],T_NPI_REF[Code],0))</f>
        <v>Obstetrics</v>
      </c>
    </row>
    <row r="4503" spans="1:10" x14ac:dyDescent="0.35">
      <c r="A4503">
        <v>1</v>
      </c>
      <c r="B4503">
        <v>1538379045</v>
      </c>
      <c r="C4503" t="s">
        <v>351</v>
      </c>
      <c r="D4503">
        <v>2018</v>
      </c>
      <c r="E4503">
        <v>20</v>
      </c>
      <c r="F4503">
        <v>20</v>
      </c>
      <c r="G4503">
        <v>17</v>
      </c>
      <c r="I4503" s="15" t="str">
        <f>INDEX(T_NPI_REF[Classification],MATCH(T_PROF[[#This Row],[npi_prof_class_Cd]],T_NPI_REF[Code],0))</f>
        <v>Obstetrics &amp; Gynecology</v>
      </c>
      <c r="J4503" s="15">
        <f>INDEX(T_NPI_REF[Specialization],MATCH(T_PROF[[#This Row],[npi_prof_class_Cd]],T_NPI_REF[Code],0))</f>
        <v>0</v>
      </c>
    </row>
    <row r="4504" spans="1:10" x14ac:dyDescent="0.35">
      <c r="A4504">
        <v>0</v>
      </c>
      <c r="B4504">
        <v>1578550596</v>
      </c>
      <c r="C4504" t="s">
        <v>351</v>
      </c>
      <c r="D4504">
        <v>2018</v>
      </c>
      <c r="E4504">
        <v>2</v>
      </c>
      <c r="F4504">
        <v>2</v>
      </c>
      <c r="G4504">
        <v>2</v>
      </c>
      <c r="I4504" s="15" t="str">
        <f>INDEX(T_NPI_REF[Classification],MATCH(T_PROF[[#This Row],[npi_prof_class_Cd]],T_NPI_REF[Code],0))</f>
        <v>Obstetrics &amp; Gynecology</v>
      </c>
      <c r="J4504" s="15">
        <f>INDEX(T_NPI_REF[Specialization],MATCH(T_PROF[[#This Row],[npi_prof_class_Cd]],T_NPI_REF[Code],0))</f>
        <v>0</v>
      </c>
    </row>
    <row r="4505" spans="1:10" x14ac:dyDescent="0.35">
      <c r="A4505">
        <v>1</v>
      </c>
      <c r="B4505">
        <v>1578668182</v>
      </c>
      <c r="C4505" t="s">
        <v>351</v>
      </c>
      <c r="D4505">
        <v>2018</v>
      </c>
      <c r="E4505">
        <v>3</v>
      </c>
      <c r="F4505">
        <v>3</v>
      </c>
      <c r="G4505">
        <v>3</v>
      </c>
      <c r="I4505" s="15" t="str">
        <f>INDEX(T_NPI_REF[Classification],MATCH(T_PROF[[#This Row],[npi_prof_class_Cd]],T_NPI_REF[Code],0))</f>
        <v>Obstetrics &amp; Gynecology</v>
      </c>
      <c r="J4505" s="15">
        <f>INDEX(T_NPI_REF[Specialization],MATCH(T_PROF[[#This Row],[npi_prof_class_Cd]],T_NPI_REF[Code],0))</f>
        <v>0</v>
      </c>
    </row>
    <row r="4506" spans="1:10" x14ac:dyDescent="0.35">
      <c r="A4506">
        <v>1</v>
      </c>
      <c r="B4506">
        <v>1992020408</v>
      </c>
      <c r="C4506" t="s">
        <v>351</v>
      </c>
      <c r="D4506">
        <v>2018</v>
      </c>
      <c r="E4506">
        <v>37</v>
      </c>
      <c r="F4506">
        <v>37</v>
      </c>
      <c r="G4506">
        <v>37</v>
      </c>
      <c r="I4506" s="15" t="str">
        <f>INDEX(T_NPI_REF[Classification],MATCH(T_PROF[[#This Row],[npi_prof_class_Cd]],T_NPI_REF[Code],0))</f>
        <v>Obstetrics &amp; Gynecology</v>
      </c>
      <c r="J4506" s="15">
        <f>INDEX(T_NPI_REF[Specialization],MATCH(T_PROF[[#This Row],[npi_prof_class_Cd]],T_NPI_REF[Code],0))</f>
        <v>0</v>
      </c>
    </row>
    <row r="4507" spans="1:10" x14ac:dyDescent="0.35">
      <c r="A4507">
        <v>1</v>
      </c>
      <c r="B4507">
        <v>1740404615</v>
      </c>
      <c r="C4507" t="s">
        <v>351</v>
      </c>
      <c r="D4507">
        <v>2020</v>
      </c>
      <c r="E4507">
        <v>2</v>
      </c>
      <c r="F4507">
        <v>2</v>
      </c>
      <c r="G4507">
        <v>2</v>
      </c>
      <c r="I4507" s="15" t="str">
        <f>INDEX(T_NPI_REF[Classification],MATCH(T_PROF[[#This Row],[npi_prof_class_Cd]],T_NPI_REF[Code],0))</f>
        <v>Obstetrics &amp; Gynecology</v>
      </c>
      <c r="J4507" s="15">
        <f>INDEX(T_NPI_REF[Specialization],MATCH(T_PROF[[#This Row],[npi_prof_class_Cd]],T_NPI_REF[Code],0))</f>
        <v>0</v>
      </c>
    </row>
    <row r="4508" spans="1:10" x14ac:dyDescent="0.35">
      <c r="A4508">
        <v>0</v>
      </c>
      <c r="B4508">
        <v>1669866091</v>
      </c>
      <c r="C4508" t="s">
        <v>367</v>
      </c>
      <c r="D4508">
        <v>2018</v>
      </c>
      <c r="E4508">
        <v>3</v>
      </c>
      <c r="F4508">
        <v>3</v>
      </c>
      <c r="G4508">
        <v>3</v>
      </c>
      <c r="I4508" s="15" t="str">
        <f>INDEX(T_NPI_REF[Classification],MATCH(T_PROF[[#This Row],[npi_prof_class_Cd]],T_NPI_REF[Code],0))</f>
        <v>Midwife</v>
      </c>
      <c r="J4508" s="15">
        <f>INDEX(T_NPI_REF[Specialization],MATCH(T_PROF[[#This Row],[npi_prof_class_Cd]],T_NPI_REF[Code],0))</f>
        <v>0</v>
      </c>
    </row>
    <row r="4509" spans="1:10" x14ac:dyDescent="0.35">
      <c r="A4509">
        <v>0</v>
      </c>
      <c r="B4509">
        <v>1477703130</v>
      </c>
      <c r="C4509" t="s">
        <v>351</v>
      </c>
      <c r="D4509">
        <v>2018</v>
      </c>
      <c r="E4509">
        <v>5</v>
      </c>
      <c r="F4509">
        <v>5</v>
      </c>
      <c r="G4509">
        <v>5</v>
      </c>
      <c r="I4509" s="15" t="str">
        <f>INDEX(T_NPI_REF[Classification],MATCH(T_PROF[[#This Row],[npi_prof_class_Cd]],T_NPI_REF[Code],0))</f>
        <v>Obstetrics &amp; Gynecology</v>
      </c>
      <c r="J4509" s="15">
        <f>INDEX(T_NPI_REF[Specialization],MATCH(T_PROF[[#This Row],[npi_prof_class_Cd]],T_NPI_REF[Code],0))</f>
        <v>0</v>
      </c>
    </row>
    <row r="4510" spans="1:10" x14ac:dyDescent="0.35">
      <c r="A4510">
        <v>1</v>
      </c>
      <c r="B4510">
        <v>1548501620</v>
      </c>
      <c r="C4510" t="s">
        <v>636</v>
      </c>
      <c r="D4510">
        <v>2021</v>
      </c>
      <c r="E4510">
        <v>5</v>
      </c>
      <c r="F4510">
        <v>5</v>
      </c>
      <c r="G4510">
        <v>5</v>
      </c>
      <c r="I4510" s="15" t="str">
        <f>INDEX(T_NPI_REF[Classification],MATCH(T_PROF[[#This Row],[npi_prof_class_Cd]],T_NPI_REF[Code],0))</f>
        <v>Internal Medicine</v>
      </c>
      <c r="J4510" s="15" t="str">
        <f>INDEX(T_NPI_REF[Specialization],MATCH(T_PROF[[#This Row],[npi_prof_class_Cd]],T_NPI_REF[Code],0))</f>
        <v>Critical Care Medicine</v>
      </c>
    </row>
    <row r="4511" spans="1:10" x14ac:dyDescent="0.35">
      <c r="A4511">
        <v>0</v>
      </c>
      <c r="B4511">
        <v>1811135684</v>
      </c>
      <c r="C4511" t="s">
        <v>351</v>
      </c>
      <c r="D4511">
        <v>2021</v>
      </c>
      <c r="E4511">
        <v>4</v>
      </c>
      <c r="F4511">
        <v>4</v>
      </c>
      <c r="G4511">
        <v>4</v>
      </c>
      <c r="I4511" s="15" t="str">
        <f>INDEX(T_NPI_REF[Classification],MATCH(T_PROF[[#This Row],[npi_prof_class_Cd]],T_NPI_REF[Code],0))</f>
        <v>Obstetrics &amp; Gynecology</v>
      </c>
      <c r="J4511" s="15">
        <f>INDEX(T_NPI_REF[Specialization],MATCH(T_PROF[[#This Row],[npi_prof_class_Cd]],T_NPI_REF[Code],0))</f>
        <v>0</v>
      </c>
    </row>
    <row r="4512" spans="1:10" x14ac:dyDescent="0.35">
      <c r="A4512">
        <v>1</v>
      </c>
      <c r="B4512">
        <v>1669816187</v>
      </c>
      <c r="C4512" t="s">
        <v>351</v>
      </c>
      <c r="D4512">
        <v>2018</v>
      </c>
      <c r="E4512">
        <v>17</v>
      </c>
      <c r="F4512">
        <v>17</v>
      </c>
      <c r="G4512">
        <v>14</v>
      </c>
      <c r="I4512" s="15" t="str">
        <f>INDEX(T_NPI_REF[Classification],MATCH(T_PROF[[#This Row],[npi_prof_class_Cd]],T_NPI_REF[Code],0))</f>
        <v>Obstetrics &amp; Gynecology</v>
      </c>
      <c r="J4512" s="15">
        <f>INDEX(T_NPI_REF[Specialization],MATCH(T_PROF[[#This Row],[npi_prof_class_Cd]],T_NPI_REF[Code],0))</f>
        <v>0</v>
      </c>
    </row>
    <row r="4513" spans="1:10" x14ac:dyDescent="0.35">
      <c r="A4513">
        <v>1</v>
      </c>
      <c r="B4513">
        <v>1508866096</v>
      </c>
      <c r="C4513" t="s">
        <v>351</v>
      </c>
      <c r="D4513">
        <v>2019</v>
      </c>
      <c r="E4513">
        <v>9</v>
      </c>
      <c r="F4513">
        <v>9</v>
      </c>
      <c r="G4513">
        <v>9</v>
      </c>
      <c r="I4513" s="15" t="str">
        <f>INDEX(T_NPI_REF[Classification],MATCH(T_PROF[[#This Row],[npi_prof_class_Cd]],T_NPI_REF[Code],0))</f>
        <v>Obstetrics &amp; Gynecology</v>
      </c>
      <c r="J4513" s="15">
        <f>INDEX(T_NPI_REF[Specialization],MATCH(T_PROF[[#This Row],[npi_prof_class_Cd]],T_NPI_REF[Code],0))</f>
        <v>0</v>
      </c>
    </row>
    <row r="4514" spans="1:10" x14ac:dyDescent="0.35">
      <c r="A4514">
        <v>1</v>
      </c>
      <c r="B4514">
        <v>1750323671</v>
      </c>
      <c r="C4514" t="s">
        <v>351</v>
      </c>
      <c r="D4514">
        <v>2019</v>
      </c>
      <c r="E4514">
        <v>2</v>
      </c>
      <c r="F4514">
        <v>2</v>
      </c>
      <c r="G4514">
        <v>2</v>
      </c>
      <c r="I4514" s="15" t="str">
        <f>INDEX(T_NPI_REF[Classification],MATCH(T_PROF[[#This Row],[npi_prof_class_Cd]],T_NPI_REF[Code],0))</f>
        <v>Obstetrics &amp; Gynecology</v>
      </c>
      <c r="J4514" s="15">
        <f>INDEX(T_NPI_REF[Specialization],MATCH(T_PROF[[#This Row],[npi_prof_class_Cd]],T_NPI_REF[Code],0))</f>
        <v>0</v>
      </c>
    </row>
    <row r="4515" spans="1:10" x14ac:dyDescent="0.35">
      <c r="A4515">
        <v>1</v>
      </c>
      <c r="B4515">
        <v>1184654477</v>
      </c>
      <c r="C4515" t="s">
        <v>363</v>
      </c>
      <c r="D4515">
        <v>2019</v>
      </c>
      <c r="E4515">
        <v>89</v>
      </c>
      <c r="F4515">
        <v>89</v>
      </c>
      <c r="G4515">
        <v>87</v>
      </c>
      <c r="I4515" s="15" t="str">
        <f>INDEX(T_NPI_REF[Classification],MATCH(T_PROF[[#This Row],[npi_prof_class_Cd]],T_NPI_REF[Code],0))</f>
        <v>Clinic/Center</v>
      </c>
      <c r="J4515" s="15" t="str">
        <f>INDEX(T_NPI_REF[Specialization],MATCH(T_PROF[[#This Row],[npi_prof_class_Cd]],T_NPI_REF[Code],0))</f>
        <v>Federally Qualified Health Center (FQHC)</v>
      </c>
    </row>
    <row r="4516" spans="1:10" x14ac:dyDescent="0.35">
      <c r="A4516">
        <v>0</v>
      </c>
      <c r="B4516">
        <v>1578739611</v>
      </c>
      <c r="C4516" t="s">
        <v>351</v>
      </c>
      <c r="D4516">
        <v>2020</v>
      </c>
      <c r="E4516">
        <v>1</v>
      </c>
      <c r="F4516">
        <v>1</v>
      </c>
      <c r="G4516">
        <v>1</v>
      </c>
      <c r="I4516" s="15" t="str">
        <f>INDEX(T_NPI_REF[Classification],MATCH(T_PROF[[#This Row],[npi_prof_class_Cd]],T_NPI_REF[Code],0))</f>
        <v>Obstetrics &amp; Gynecology</v>
      </c>
      <c r="J4516" s="15">
        <f>INDEX(T_NPI_REF[Specialization],MATCH(T_PROF[[#This Row],[npi_prof_class_Cd]],T_NPI_REF[Code],0))</f>
        <v>0</v>
      </c>
    </row>
    <row r="4517" spans="1:10" x14ac:dyDescent="0.35">
      <c r="A4517">
        <v>1</v>
      </c>
      <c r="B4517">
        <v>1225025547</v>
      </c>
      <c r="C4517" t="s">
        <v>356</v>
      </c>
      <c r="D4517">
        <v>2019</v>
      </c>
      <c r="E4517">
        <v>1</v>
      </c>
      <c r="F4517">
        <v>1</v>
      </c>
      <c r="G4517">
        <v>1</v>
      </c>
      <c r="I4517" s="15" t="str">
        <f>INDEX(T_NPI_REF[Classification],MATCH(T_PROF[[#This Row],[npi_prof_class_Cd]],T_NPI_REF[Code],0))</f>
        <v>Obstetrics &amp; Gynecology</v>
      </c>
      <c r="J4517" s="15" t="str">
        <f>INDEX(T_NPI_REF[Specialization],MATCH(T_PROF[[#This Row],[npi_prof_class_Cd]],T_NPI_REF[Code],0))</f>
        <v>Maternal &amp; Fetal Medicine</v>
      </c>
    </row>
    <row r="4518" spans="1:10" x14ac:dyDescent="0.35">
      <c r="A4518">
        <v>1</v>
      </c>
      <c r="B4518">
        <v>1053688572</v>
      </c>
      <c r="C4518" t="s">
        <v>366</v>
      </c>
      <c r="D4518">
        <v>2021</v>
      </c>
      <c r="E4518">
        <v>1082</v>
      </c>
      <c r="F4518">
        <v>1082</v>
      </c>
      <c r="G4518">
        <v>1081</v>
      </c>
      <c r="I4518" s="15" t="str">
        <f>INDEX(T_NPI_REF[Classification],MATCH(T_PROF[[#This Row],[npi_prof_class_Cd]],T_NPI_REF[Code],0))</f>
        <v>Internal Medicine</v>
      </c>
      <c r="J4518" s="15">
        <f>INDEX(T_NPI_REF[Specialization],MATCH(T_PROF[[#This Row],[npi_prof_class_Cd]],T_NPI_REF[Code],0))</f>
        <v>0</v>
      </c>
    </row>
    <row r="4519" spans="1:10" x14ac:dyDescent="0.35">
      <c r="A4519">
        <v>0</v>
      </c>
      <c r="B4519">
        <v>1932173812</v>
      </c>
      <c r="C4519" t="s">
        <v>351</v>
      </c>
      <c r="D4519">
        <v>2021</v>
      </c>
      <c r="E4519">
        <v>1</v>
      </c>
      <c r="F4519">
        <v>1</v>
      </c>
      <c r="G4519">
        <v>1</v>
      </c>
      <c r="I4519" s="15" t="str">
        <f>INDEX(T_NPI_REF[Classification],MATCH(T_PROF[[#This Row],[npi_prof_class_Cd]],T_NPI_REF[Code],0))</f>
        <v>Obstetrics &amp; Gynecology</v>
      </c>
      <c r="J4519" s="15">
        <f>INDEX(T_NPI_REF[Specialization],MATCH(T_PROF[[#This Row],[npi_prof_class_Cd]],T_NPI_REF[Code],0))</f>
        <v>0</v>
      </c>
    </row>
    <row r="4520" spans="1:10" x14ac:dyDescent="0.35">
      <c r="A4520">
        <v>0</v>
      </c>
      <c r="B4520">
        <v>1053331041</v>
      </c>
      <c r="C4520" t="s">
        <v>351</v>
      </c>
      <c r="D4520">
        <v>2018</v>
      </c>
      <c r="E4520">
        <v>1</v>
      </c>
      <c r="F4520">
        <v>1</v>
      </c>
      <c r="G4520">
        <v>1</v>
      </c>
      <c r="I4520" s="15" t="str">
        <f>INDEX(T_NPI_REF[Classification],MATCH(T_PROF[[#This Row],[npi_prof_class_Cd]],T_NPI_REF[Code],0))</f>
        <v>Obstetrics &amp; Gynecology</v>
      </c>
      <c r="J4520" s="15">
        <f>INDEX(T_NPI_REF[Specialization],MATCH(T_PROF[[#This Row],[npi_prof_class_Cd]],T_NPI_REF[Code],0))</f>
        <v>0</v>
      </c>
    </row>
    <row r="4521" spans="1:10" x14ac:dyDescent="0.35">
      <c r="A4521">
        <v>1</v>
      </c>
      <c r="B4521">
        <v>1689676983</v>
      </c>
      <c r="C4521" t="s">
        <v>351</v>
      </c>
      <c r="D4521">
        <v>2018</v>
      </c>
      <c r="E4521">
        <v>3</v>
      </c>
      <c r="F4521">
        <v>3</v>
      </c>
      <c r="G4521">
        <v>3</v>
      </c>
      <c r="I4521" s="15" t="str">
        <f>INDEX(T_NPI_REF[Classification],MATCH(T_PROF[[#This Row],[npi_prof_class_Cd]],T_NPI_REF[Code],0))</f>
        <v>Obstetrics &amp; Gynecology</v>
      </c>
      <c r="J4521" s="15">
        <f>INDEX(T_NPI_REF[Specialization],MATCH(T_PROF[[#This Row],[npi_prof_class_Cd]],T_NPI_REF[Code],0))</f>
        <v>0</v>
      </c>
    </row>
    <row r="4522" spans="1:10" x14ac:dyDescent="0.35">
      <c r="A4522">
        <v>1</v>
      </c>
      <c r="B4522">
        <v>1386902047</v>
      </c>
      <c r="C4522" t="s">
        <v>351</v>
      </c>
      <c r="D4522">
        <v>2018</v>
      </c>
      <c r="E4522">
        <v>56</v>
      </c>
      <c r="F4522">
        <v>56</v>
      </c>
      <c r="G4522">
        <v>55</v>
      </c>
      <c r="I4522" s="15" t="str">
        <f>INDEX(T_NPI_REF[Classification],MATCH(T_PROF[[#This Row],[npi_prof_class_Cd]],T_NPI_REF[Code],0))</f>
        <v>Obstetrics &amp; Gynecology</v>
      </c>
      <c r="J4522" s="15">
        <f>INDEX(T_NPI_REF[Specialization],MATCH(T_PROF[[#This Row],[npi_prof_class_Cd]],T_NPI_REF[Code],0))</f>
        <v>0</v>
      </c>
    </row>
    <row r="4523" spans="1:10" x14ac:dyDescent="0.35">
      <c r="A4523">
        <v>1</v>
      </c>
      <c r="B4523">
        <v>1801897574</v>
      </c>
      <c r="C4523" t="s">
        <v>351</v>
      </c>
      <c r="D4523">
        <v>2019</v>
      </c>
      <c r="E4523">
        <v>41</v>
      </c>
      <c r="F4523">
        <v>41</v>
      </c>
      <c r="G4523">
        <v>40</v>
      </c>
      <c r="I4523" s="15" t="str">
        <f>INDEX(T_NPI_REF[Classification],MATCH(T_PROF[[#This Row],[npi_prof_class_Cd]],T_NPI_REF[Code],0))</f>
        <v>Obstetrics &amp; Gynecology</v>
      </c>
      <c r="J4523" s="15">
        <f>INDEX(T_NPI_REF[Specialization],MATCH(T_PROF[[#This Row],[npi_prof_class_Cd]],T_NPI_REF[Code],0))</f>
        <v>0</v>
      </c>
    </row>
    <row r="4524" spans="1:10" x14ac:dyDescent="0.35">
      <c r="A4524">
        <v>1</v>
      </c>
      <c r="B4524">
        <v>1801897574</v>
      </c>
      <c r="C4524" t="s">
        <v>351</v>
      </c>
      <c r="D4524">
        <v>2018</v>
      </c>
      <c r="E4524">
        <v>35</v>
      </c>
      <c r="F4524">
        <v>35</v>
      </c>
      <c r="G4524">
        <v>35</v>
      </c>
      <c r="I4524" s="15" t="str">
        <f>INDEX(T_NPI_REF[Classification],MATCH(T_PROF[[#This Row],[npi_prof_class_Cd]],T_NPI_REF[Code],0))</f>
        <v>Obstetrics &amp; Gynecology</v>
      </c>
      <c r="J4524" s="15">
        <f>INDEX(T_NPI_REF[Specialization],MATCH(T_PROF[[#This Row],[npi_prof_class_Cd]],T_NPI_REF[Code],0))</f>
        <v>0</v>
      </c>
    </row>
    <row r="4525" spans="1:10" x14ac:dyDescent="0.35">
      <c r="A4525">
        <v>0</v>
      </c>
      <c r="B4525">
        <v>1619044765</v>
      </c>
      <c r="C4525" t="s">
        <v>351</v>
      </c>
      <c r="D4525">
        <v>2018</v>
      </c>
      <c r="E4525">
        <v>4</v>
      </c>
      <c r="F4525">
        <v>4</v>
      </c>
      <c r="G4525">
        <v>4</v>
      </c>
      <c r="I4525" s="15" t="str">
        <f>INDEX(T_NPI_REF[Classification],MATCH(T_PROF[[#This Row],[npi_prof_class_Cd]],T_NPI_REF[Code],0))</f>
        <v>Obstetrics &amp; Gynecology</v>
      </c>
      <c r="J4525" s="15">
        <f>INDEX(T_NPI_REF[Specialization],MATCH(T_PROF[[#This Row],[npi_prof_class_Cd]],T_NPI_REF[Code],0))</f>
        <v>0</v>
      </c>
    </row>
    <row r="4526" spans="1:10" x14ac:dyDescent="0.35">
      <c r="A4526">
        <v>0</v>
      </c>
      <c r="B4526">
        <v>1801885835</v>
      </c>
      <c r="C4526" t="s">
        <v>351</v>
      </c>
      <c r="D4526">
        <v>2021</v>
      </c>
      <c r="E4526">
        <v>1</v>
      </c>
      <c r="F4526">
        <v>1</v>
      </c>
      <c r="G4526">
        <v>1</v>
      </c>
      <c r="I4526" s="15" t="str">
        <f>INDEX(T_NPI_REF[Classification],MATCH(T_PROF[[#This Row],[npi_prof_class_Cd]],T_NPI_REF[Code],0))</f>
        <v>Obstetrics &amp; Gynecology</v>
      </c>
      <c r="J4526" s="15">
        <f>INDEX(T_NPI_REF[Specialization],MATCH(T_PROF[[#This Row],[npi_prof_class_Cd]],T_NPI_REF[Code],0))</f>
        <v>0</v>
      </c>
    </row>
    <row r="4527" spans="1:10" x14ac:dyDescent="0.35">
      <c r="A4527">
        <v>0</v>
      </c>
      <c r="B4527">
        <v>1477559086</v>
      </c>
      <c r="C4527" t="s">
        <v>352</v>
      </c>
      <c r="D4527">
        <v>2019</v>
      </c>
      <c r="E4527">
        <v>6</v>
      </c>
      <c r="F4527">
        <v>6</v>
      </c>
      <c r="G4527">
        <v>6</v>
      </c>
      <c r="I4527" s="15" t="str">
        <f>INDEX(T_NPI_REF[Classification],MATCH(T_PROF[[#This Row],[npi_prof_class_Cd]],T_NPI_REF[Code],0))</f>
        <v>Specialist</v>
      </c>
      <c r="J4527" s="15">
        <f>INDEX(T_NPI_REF[Specialization],MATCH(T_PROF[[#This Row],[npi_prof_class_Cd]],T_NPI_REF[Code],0))</f>
        <v>0</v>
      </c>
    </row>
    <row r="4528" spans="1:10" x14ac:dyDescent="0.35">
      <c r="A4528">
        <v>1</v>
      </c>
      <c r="B4528">
        <v>1972622520</v>
      </c>
      <c r="C4528" t="s">
        <v>351</v>
      </c>
      <c r="D4528">
        <v>2019</v>
      </c>
      <c r="E4528">
        <v>1</v>
      </c>
      <c r="F4528">
        <v>1</v>
      </c>
      <c r="G4528">
        <v>1</v>
      </c>
      <c r="I4528" s="15" t="str">
        <f>INDEX(T_NPI_REF[Classification],MATCH(T_PROF[[#This Row],[npi_prof_class_Cd]],T_NPI_REF[Code],0))</f>
        <v>Obstetrics &amp; Gynecology</v>
      </c>
      <c r="J4528" s="15">
        <f>INDEX(T_NPI_REF[Specialization],MATCH(T_PROF[[#This Row],[npi_prof_class_Cd]],T_NPI_REF[Code],0))</f>
        <v>0</v>
      </c>
    </row>
    <row r="4529" spans="1:10" x14ac:dyDescent="0.35">
      <c r="A4529">
        <v>0</v>
      </c>
      <c r="B4529">
        <v>1407807795</v>
      </c>
      <c r="C4529" t="s">
        <v>354</v>
      </c>
      <c r="D4529">
        <v>2020</v>
      </c>
      <c r="E4529">
        <v>1</v>
      </c>
      <c r="F4529">
        <v>1</v>
      </c>
      <c r="G4529">
        <v>1</v>
      </c>
      <c r="I4529" s="15" t="str">
        <f>INDEX(T_NPI_REF[Classification],MATCH(T_PROF[[#This Row],[npi_prof_class_Cd]],T_NPI_REF[Code],0))</f>
        <v>Obstetrics &amp; Gynecology</v>
      </c>
      <c r="J4529" s="15" t="str">
        <f>INDEX(T_NPI_REF[Specialization],MATCH(T_PROF[[#This Row],[npi_prof_class_Cd]],T_NPI_REF[Code],0))</f>
        <v>Obstetrics</v>
      </c>
    </row>
    <row r="4530" spans="1:10" x14ac:dyDescent="0.35">
      <c r="A4530">
        <v>0</v>
      </c>
      <c r="B4530">
        <v>1073541710</v>
      </c>
      <c r="C4530" t="s">
        <v>351</v>
      </c>
      <c r="D4530">
        <v>2018</v>
      </c>
      <c r="E4530">
        <v>1</v>
      </c>
      <c r="F4530">
        <v>1</v>
      </c>
      <c r="G4530">
        <v>1</v>
      </c>
      <c r="I4530" s="15" t="str">
        <f>INDEX(T_NPI_REF[Classification],MATCH(T_PROF[[#This Row],[npi_prof_class_Cd]],T_NPI_REF[Code],0))</f>
        <v>Obstetrics &amp; Gynecology</v>
      </c>
      <c r="J4530" s="15">
        <f>INDEX(T_NPI_REF[Specialization],MATCH(T_PROF[[#This Row],[npi_prof_class_Cd]],T_NPI_REF[Code],0))</f>
        <v>0</v>
      </c>
    </row>
    <row r="4531" spans="1:10" x14ac:dyDescent="0.35">
      <c r="A4531">
        <v>0</v>
      </c>
      <c r="B4531">
        <v>1588175541</v>
      </c>
      <c r="C4531" t="s">
        <v>367</v>
      </c>
      <c r="D4531">
        <v>2018</v>
      </c>
      <c r="E4531">
        <v>3</v>
      </c>
      <c r="F4531">
        <v>3</v>
      </c>
      <c r="G4531">
        <v>3</v>
      </c>
      <c r="I4531" s="15" t="str">
        <f>INDEX(T_NPI_REF[Classification],MATCH(T_PROF[[#This Row],[npi_prof_class_Cd]],T_NPI_REF[Code],0))</f>
        <v>Midwife</v>
      </c>
      <c r="J4531" s="15">
        <f>INDEX(T_NPI_REF[Specialization],MATCH(T_PROF[[#This Row],[npi_prof_class_Cd]],T_NPI_REF[Code],0))</f>
        <v>0</v>
      </c>
    </row>
    <row r="4532" spans="1:10" x14ac:dyDescent="0.35">
      <c r="A4532">
        <v>1</v>
      </c>
      <c r="B4532">
        <v>1265760235</v>
      </c>
      <c r="C4532" t="s">
        <v>351</v>
      </c>
      <c r="D4532">
        <v>2019</v>
      </c>
      <c r="E4532">
        <v>65</v>
      </c>
      <c r="F4532">
        <v>65</v>
      </c>
      <c r="G4532">
        <v>65</v>
      </c>
      <c r="I4532" s="15" t="str">
        <f>INDEX(T_NPI_REF[Classification],MATCH(T_PROF[[#This Row],[npi_prof_class_Cd]],T_NPI_REF[Code],0))</f>
        <v>Obstetrics &amp; Gynecology</v>
      </c>
      <c r="J4532" s="15">
        <f>INDEX(T_NPI_REF[Specialization],MATCH(T_PROF[[#This Row],[npi_prof_class_Cd]],T_NPI_REF[Code],0))</f>
        <v>0</v>
      </c>
    </row>
    <row r="4533" spans="1:10" x14ac:dyDescent="0.35">
      <c r="A4533">
        <v>0</v>
      </c>
      <c r="B4533">
        <v>1093754806</v>
      </c>
      <c r="C4533" t="s">
        <v>351</v>
      </c>
      <c r="D4533">
        <v>2021</v>
      </c>
      <c r="E4533">
        <v>2</v>
      </c>
      <c r="F4533">
        <v>2</v>
      </c>
      <c r="G4533">
        <v>2</v>
      </c>
      <c r="I4533" s="15" t="str">
        <f>INDEX(T_NPI_REF[Classification],MATCH(T_PROF[[#This Row],[npi_prof_class_Cd]],T_NPI_REF[Code],0))</f>
        <v>Obstetrics &amp; Gynecology</v>
      </c>
      <c r="J4533" s="15">
        <f>INDEX(T_NPI_REF[Specialization],MATCH(T_PROF[[#This Row],[npi_prof_class_Cd]],T_NPI_REF[Code],0))</f>
        <v>0</v>
      </c>
    </row>
    <row r="4534" spans="1:10" x14ac:dyDescent="0.35">
      <c r="A4534">
        <v>0</v>
      </c>
      <c r="B4534">
        <v>1053489955</v>
      </c>
      <c r="C4534" t="s">
        <v>352</v>
      </c>
      <c r="D4534">
        <v>2021</v>
      </c>
      <c r="E4534">
        <v>1</v>
      </c>
      <c r="F4534">
        <v>1</v>
      </c>
      <c r="G4534">
        <v>1</v>
      </c>
      <c r="I4534" s="15" t="str">
        <f>INDEX(T_NPI_REF[Classification],MATCH(T_PROF[[#This Row],[npi_prof_class_Cd]],T_NPI_REF[Code],0))</f>
        <v>Specialist</v>
      </c>
      <c r="J4534" s="15">
        <f>INDEX(T_NPI_REF[Specialization],MATCH(T_PROF[[#This Row],[npi_prof_class_Cd]],T_NPI_REF[Code],0))</f>
        <v>0</v>
      </c>
    </row>
    <row r="4535" spans="1:10" x14ac:dyDescent="0.35">
      <c r="A4535">
        <v>1</v>
      </c>
      <c r="B4535">
        <v>1821337544</v>
      </c>
      <c r="C4535" t="s">
        <v>351</v>
      </c>
      <c r="D4535">
        <v>2021</v>
      </c>
      <c r="E4535">
        <v>12</v>
      </c>
      <c r="F4535">
        <v>12</v>
      </c>
      <c r="G4535">
        <v>11</v>
      </c>
      <c r="I4535" s="15" t="str">
        <f>INDEX(T_NPI_REF[Classification],MATCH(T_PROF[[#This Row],[npi_prof_class_Cd]],T_NPI_REF[Code],0))</f>
        <v>Obstetrics &amp; Gynecology</v>
      </c>
      <c r="J4535" s="15">
        <f>INDEX(T_NPI_REF[Specialization],MATCH(T_PROF[[#This Row],[npi_prof_class_Cd]],T_NPI_REF[Code],0))</f>
        <v>0</v>
      </c>
    </row>
    <row r="4536" spans="1:10" x14ac:dyDescent="0.35">
      <c r="A4536">
        <v>0</v>
      </c>
      <c r="B4536">
        <v>1003136946</v>
      </c>
      <c r="C4536" t="s">
        <v>351</v>
      </c>
      <c r="D4536">
        <v>2018</v>
      </c>
      <c r="E4536">
        <v>2</v>
      </c>
      <c r="F4536">
        <v>2</v>
      </c>
      <c r="G4536">
        <v>2</v>
      </c>
      <c r="I4536" s="15" t="str">
        <f>INDEX(T_NPI_REF[Classification],MATCH(T_PROF[[#This Row],[npi_prof_class_Cd]],T_NPI_REF[Code],0))</f>
        <v>Obstetrics &amp; Gynecology</v>
      </c>
      <c r="J4536" s="15">
        <f>INDEX(T_NPI_REF[Specialization],MATCH(T_PROF[[#This Row],[npi_prof_class_Cd]],T_NPI_REF[Code],0))</f>
        <v>0</v>
      </c>
    </row>
    <row r="4537" spans="1:10" x14ac:dyDescent="0.35">
      <c r="A4537">
        <v>0</v>
      </c>
      <c r="B4537">
        <v>1356444160</v>
      </c>
      <c r="C4537" t="s">
        <v>351</v>
      </c>
      <c r="D4537">
        <v>2018</v>
      </c>
      <c r="E4537">
        <v>1</v>
      </c>
      <c r="F4537">
        <v>1</v>
      </c>
      <c r="G4537">
        <v>1</v>
      </c>
      <c r="I4537" s="15" t="str">
        <f>INDEX(T_NPI_REF[Classification],MATCH(T_PROF[[#This Row],[npi_prof_class_Cd]],T_NPI_REF[Code],0))</f>
        <v>Obstetrics &amp; Gynecology</v>
      </c>
      <c r="J4537" s="15">
        <f>INDEX(T_NPI_REF[Specialization],MATCH(T_PROF[[#This Row],[npi_prof_class_Cd]],T_NPI_REF[Code],0))</f>
        <v>0</v>
      </c>
    </row>
    <row r="4538" spans="1:10" x14ac:dyDescent="0.35">
      <c r="A4538">
        <v>1</v>
      </c>
      <c r="B4538">
        <v>1013953009</v>
      </c>
      <c r="C4538" t="s">
        <v>362</v>
      </c>
      <c r="D4538">
        <v>2019</v>
      </c>
      <c r="E4538">
        <v>1</v>
      </c>
      <c r="F4538">
        <v>1</v>
      </c>
      <c r="G4538">
        <v>1</v>
      </c>
      <c r="I4538" s="15" t="str">
        <f>INDEX(T_NPI_REF[Classification],MATCH(T_PROF[[#This Row],[npi_prof_class_Cd]],T_NPI_REF[Code],0))</f>
        <v>General Practice</v>
      </c>
      <c r="J4538" s="15">
        <f>INDEX(T_NPI_REF[Specialization],MATCH(T_PROF[[#This Row],[npi_prof_class_Cd]],T_NPI_REF[Code],0))</f>
        <v>0</v>
      </c>
    </row>
    <row r="4539" spans="1:10" x14ac:dyDescent="0.35">
      <c r="A4539">
        <v>1</v>
      </c>
      <c r="B4539">
        <v>1386715621</v>
      </c>
      <c r="C4539" t="s">
        <v>351</v>
      </c>
      <c r="D4539">
        <v>2020</v>
      </c>
      <c r="E4539">
        <v>17</v>
      </c>
      <c r="F4539">
        <v>17</v>
      </c>
      <c r="G4539">
        <v>17</v>
      </c>
      <c r="I4539" s="15" t="str">
        <f>INDEX(T_NPI_REF[Classification],MATCH(T_PROF[[#This Row],[npi_prof_class_Cd]],T_NPI_REF[Code],0))</f>
        <v>Obstetrics &amp; Gynecology</v>
      </c>
      <c r="J4539" s="15">
        <f>INDEX(T_NPI_REF[Specialization],MATCH(T_PROF[[#This Row],[npi_prof_class_Cd]],T_NPI_REF[Code],0))</f>
        <v>0</v>
      </c>
    </row>
    <row r="4540" spans="1:10" x14ac:dyDescent="0.35">
      <c r="A4540">
        <v>0</v>
      </c>
      <c r="B4540">
        <v>1689604357</v>
      </c>
      <c r="C4540" t="s">
        <v>361</v>
      </c>
      <c r="D4540">
        <v>2020</v>
      </c>
      <c r="E4540">
        <v>1</v>
      </c>
      <c r="F4540">
        <v>1</v>
      </c>
      <c r="G4540">
        <v>1</v>
      </c>
      <c r="I4540" s="15" t="str">
        <f>INDEX(T_NPI_REF[Classification],MATCH(T_PROF[[#This Row],[npi_prof_class_Cd]],T_NPI_REF[Code],0))</f>
        <v>Family Medicine</v>
      </c>
      <c r="J4540" s="15">
        <f>INDEX(T_NPI_REF[Specialization],MATCH(T_PROF[[#This Row],[npi_prof_class_Cd]],T_NPI_REF[Code],0))</f>
        <v>0</v>
      </c>
    </row>
    <row r="4541" spans="1:10" x14ac:dyDescent="0.35">
      <c r="A4541">
        <v>1</v>
      </c>
      <c r="B4541">
        <v>1982141537</v>
      </c>
      <c r="C4541" t="s">
        <v>371</v>
      </c>
      <c r="D4541">
        <v>2018</v>
      </c>
      <c r="E4541">
        <v>50</v>
      </c>
      <c r="F4541">
        <v>50</v>
      </c>
      <c r="G4541">
        <v>48</v>
      </c>
      <c r="I4541" s="15" t="str">
        <f>INDEX(T_NPI_REF[Classification],MATCH(T_PROF[[#This Row],[npi_prof_class_Cd]],T_NPI_REF[Code],0))</f>
        <v>Hospitalist</v>
      </c>
      <c r="J4541" s="15">
        <f>INDEX(T_NPI_REF[Specialization],MATCH(T_PROF[[#This Row],[npi_prof_class_Cd]],T_NPI_REF[Code],0))</f>
        <v>0</v>
      </c>
    </row>
    <row r="4542" spans="1:10" x14ac:dyDescent="0.35">
      <c r="A4542">
        <v>1</v>
      </c>
      <c r="B4542">
        <v>1982141537</v>
      </c>
      <c r="C4542" t="s">
        <v>371</v>
      </c>
      <c r="D4542">
        <v>2019</v>
      </c>
      <c r="E4542">
        <v>67</v>
      </c>
      <c r="F4542">
        <v>67</v>
      </c>
      <c r="G4542">
        <v>67</v>
      </c>
      <c r="I4542" s="15" t="str">
        <f>INDEX(T_NPI_REF[Classification],MATCH(T_PROF[[#This Row],[npi_prof_class_Cd]],T_NPI_REF[Code],0))</f>
        <v>Hospitalist</v>
      </c>
      <c r="J4542" s="15">
        <f>INDEX(T_NPI_REF[Specialization],MATCH(T_PROF[[#This Row],[npi_prof_class_Cd]],T_NPI_REF[Code],0))</f>
        <v>0</v>
      </c>
    </row>
    <row r="4543" spans="1:10" x14ac:dyDescent="0.35">
      <c r="A4543">
        <v>1</v>
      </c>
      <c r="B4543">
        <v>1366606931</v>
      </c>
      <c r="C4543" t="s">
        <v>351</v>
      </c>
      <c r="D4543">
        <v>2019</v>
      </c>
      <c r="E4543">
        <v>18</v>
      </c>
      <c r="F4543">
        <v>18</v>
      </c>
      <c r="G4543">
        <v>18</v>
      </c>
      <c r="I4543" s="15" t="str">
        <f>INDEX(T_NPI_REF[Classification],MATCH(T_PROF[[#This Row],[npi_prof_class_Cd]],T_NPI_REF[Code],0))</f>
        <v>Obstetrics &amp; Gynecology</v>
      </c>
      <c r="J4543" s="15">
        <f>INDEX(T_NPI_REF[Specialization],MATCH(T_PROF[[#This Row],[npi_prof_class_Cd]],T_NPI_REF[Code],0))</f>
        <v>0</v>
      </c>
    </row>
    <row r="4544" spans="1:10" x14ac:dyDescent="0.35">
      <c r="A4544">
        <v>1</v>
      </c>
      <c r="B4544">
        <v>1952376410</v>
      </c>
      <c r="C4544" t="s">
        <v>362</v>
      </c>
      <c r="D4544">
        <v>2021</v>
      </c>
      <c r="E4544">
        <v>80</v>
      </c>
      <c r="F4544">
        <v>80</v>
      </c>
      <c r="G4544">
        <v>80</v>
      </c>
      <c r="I4544" s="15" t="str">
        <f>INDEX(T_NPI_REF[Classification],MATCH(T_PROF[[#This Row],[npi_prof_class_Cd]],T_NPI_REF[Code],0))</f>
        <v>General Practice</v>
      </c>
      <c r="J4544" s="15">
        <f>INDEX(T_NPI_REF[Specialization],MATCH(T_PROF[[#This Row],[npi_prof_class_Cd]],T_NPI_REF[Code],0))</f>
        <v>0</v>
      </c>
    </row>
    <row r="4545" spans="1:10" x14ac:dyDescent="0.35">
      <c r="A4545">
        <v>0</v>
      </c>
      <c r="B4545">
        <v>1821439043</v>
      </c>
      <c r="C4545" t="s">
        <v>352</v>
      </c>
      <c r="D4545">
        <v>2021</v>
      </c>
      <c r="E4545">
        <v>1</v>
      </c>
      <c r="F4545">
        <v>1</v>
      </c>
      <c r="G4545">
        <v>1</v>
      </c>
      <c r="I4545" s="15" t="str">
        <f>INDEX(T_NPI_REF[Classification],MATCH(T_PROF[[#This Row],[npi_prof_class_Cd]],T_NPI_REF[Code],0))</f>
        <v>Specialist</v>
      </c>
      <c r="J4545" s="15">
        <f>INDEX(T_NPI_REF[Specialization],MATCH(T_PROF[[#This Row],[npi_prof_class_Cd]],T_NPI_REF[Code],0))</f>
        <v>0</v>
      </c>
    </row>
    <row r="4546" spans="1:10" x14ac:dyDescent="0.35">
      <c r="A4546">
        <v>0</v>
      </c>
      <c r="B4546">
        <v>1689621500</v>
      </c>
      <c r="C4546" t="s">
        <v>351</v>
      </c>
      <c r="D4546">
        <v>2020</v>
      </c>
      <c r="E4546">
        <v>1</v>
      </c>
      <c r="F4546">
        <v>1</v>
      </c>
      <c r="G4546">
        <v>1</v>
      </c>
      <c r="I4546" s="15" t="str">
        <f>INDEX(T_NPI_REF[Classification],MATCH(T_PROF[[#This Row],[npi_prof_class_Cd]],T_NPI_REF[Code],0))</f>
        <v>Obstetrics &amp; Gynecology</v>
      </c>
      <c r="J4546" s="15">
        <f>INDEX(T_NPI_REF[Specialization],MATCH(T_PROF[[#This Row],[npi_prof_class_Cd]],T_NPI_REF[Code],0))</f>
        <v>0</v>
      </c>
    </row>
    <row r="4547" spans="1:10" x14ac:dyDescent="0.35">
      <c r="A4547">
        <v>0</v>
      </c>
      <c r="B4547">
        <v>1215121264</v>
      </c>
      <c r="C4547" t="s">
        <v>351</v>
      </c>
      <c r="D4547">
        <v>2020</v>
      </c>
      <c r="E4547">
        <v>1</v>
      </c>
      <c r="F4547">
        <v>1</v>
      </c>
      <c r="G4547">
        <v>1</v>
      </c>
      <c r="I4547" s="15" t="str">
        <f>INDEX(T_NPI_REF[Classification],MATCH(T_PROF[[#This Row],[npi_prof_class_Cd]],T_NPI_REF[Code],0))</f>
        <v>Obstetrics &amp; Gynecology</v>
      </c>
      <c r="J4547" s="15">
        <f>INDEX(T_NPI_REF[Specialization],MATCH(T_PROF[[#This Row],[npi_prof_class_Cd]],T_NPI_REF[Code],0))</f>
        <v>0</v>
      </c>
    </row>
    <row r="4548" spans="1:10" x14ac:dyDescent="0.35">
      <c r="A4548">
        <v>0</v>
      </c>
      <c r="B4548">
        <v>1649386715</v>
      </c>
      <c r="C4548" t="s">
        <v>351</v>
      </c>
      <c r="D4548">
        <v>2019</v>
      </c>
      <c r="E4548">
        <v>2</v>
      </c>
      <c r="F4548">
        <v>2</v>
      </c>
      <c r="G4548">
        <v>2</v>
      </c>
      <c r="I4548" s="15" t="str">
        <f>INDEX(T_NPI_REF[Classification],MATCH(T_PROF[[#This Row],[npi_prof_class_Cd]],T_NPI_REF[Code],0))</f>
        <v>Obstetrics &amp; Gynecology</v>
      </c>
      <c r="J4548" s="15">
        <f>INDEX(T_NPI_REF[Specialization],MATCH(T_PROF[[#This Row],[npi_prof_class_Cd]],T_NPI_REF[Code],0))</f>
        <v>0</v>
      </c>
    </row>
    <row r="4549" spans="1:10" x14ac:dyDescent="0.35">
      <c r="A4549">
        <v>1</v>
      </c>
      <c r="B4549">
        <v>1033408810</v>
      </c>
      <c r="C4549" t="s">
        <v>351</v>
      </c>
      <c r="D4549">
        <v>2019</v>
      </c>
      <c r="E4549">
        <v>1</v>
      </c>
      <c r="F4549">
        <v>1</v>
      </c>
      <c r="G4549">
        <v>1</v>
      </c>
      <c r="I4549" s="15" t="str">
        <f>INDEX(T_NPI_REF[Classification],MATCH(T_PROF[[#This Row],[npi_prof_class_Cd]],T_NPI_REF[Code],0))</f>
        <v>Obstetrics &amp; Gynecology</v>
      </c>
      <c r="J4549" s="15">
        <f>INDEX(T_NPI_REF[Specialization],MATCH(T_PROF[[#This Row],[npi_prof_class_Cd]],T_NPI_REF[Code],0))</f>
        <v>0</v>
      </c>
    </row>
    <row r="4550" spans="1:10" x14ac:dyDescent="0.35">
      <c r="A4550">
        <v>0</v>
      </c>
      <c r="B4550">
        <v>1609950450</v>
      </c>
      <c r="C4550" t="s">
        <v>354</v>
      </c>
      <c r="D4550">
        <v>2018</v>
      </c>
      <c r="E4550">
        <v>2</v>
      </c>
      <c r="F4550">
        <v>2</v>
      </c>
      <c r="G4550">
        <v>2</v>
      </c>
      <c r="I4550" s="15" t="str">
        <f>INDEX(T_NPI_REF[Classification],MATCH(T_PROF[[#This Row],[npi_prof_class_Cd]],T_NPI_REF[Code],0))</f>
        <v>Obstetrics &amp; Gynecology</v>
      </c>
      <c r="J4550" s="15" t="str">
        <f>INDEX(T_NPI_REF[Specialization],MATCH(T_PROF[[#This Row],[npi_prof_class_Cd]],T_NPI_REF[Code],0))</f>
        <v>Obstetrics</v>
      </c>
    </row>
    <row r="4551" spans="1:10" x14ac:dyDescent="0.35">
      <c r="A4551">
        <v>1</v>
      </c>
      <c r="B4551">
        <v>1063580835</v>
      </c>
      <c r="C4551" t="s">
        <v>351</v>
      </c>
      <c r="D4551">
        <v>2021</v>
      </c>
      <c r="E4551">
        <v>3</v>
      </c>
      <c r="F4551">
        <v>3</v>
      </c>
      <c r="G4551">
        <v>3</v>
      </c>
      <c r="I4551" s="15" t="str">
        <f>INDEX(T_NPI_REF[Classification],MATCH(T_PROF[[#This Row],[npi_prof_class_Cd]],T_NPI_REF[Code],0))</f>
        <v>Obstetrics &amp; Gynecology</v>
      </c>
      <c r="J4551" s="15">
        <f>INDEX(T_NPI_REF[Specialization],MATCH(T_PROF[[#This Row],[npi_prof_class_Cd]],T_NPI_REF[Code],0))</f>
        <v>0</v>
      </c>
    </row>
    <row r="4552" spans="1:10" x14ac:dyDescent="0.35">
      <c r="A4552">
        <v>1</v>
      </c>
      <c r="B4552">
        <v>1063580835</v>
      </c>
      <c r="C4552" t="s">
        <v>351</v>
      </c>
      <c r="D4552">
        <v>2018</v>
      </c>
      <c r="E4552">
        <v>38</v>
      </c>
      <c r="F4552">
        <v>38</v>
      </c>
      <c r="G4552">
        <v>38</v>
      </c>
      <c r="I4552" s="15" t="str">
        <f>INDEX(T_NPI_REF[Classification],MATCH(T_PROF[[#This Row],[npi_prof_class_Cd]],T_NPI_REF[Code],0))</f>
        <v>Obstetrics &amp; Gynecology</v>
      </c>
      <c r="J4552" s="15">
        <f>INDEX(T_NPI_REF[Specialization],MATCH(T_PROF[[#This Row],[npi_prof_class_Cd]],T_NPI_REF[Code],0))</f>
        <v>0</v>
      </c>
    </row>
    <row r="4553" spans="1:10" x14ac:dyDescent="0.35">
      <c r="A4553">
        <v>0</v>
      </c>
      <c r="B4553">
        <v>1518376292</v>
      </c>
      <c r="C4553" t="s">
        <v>357</v>
      </c>
      <c r="D4553">
        <v>2018</v>
      </c>
      <c r="E4553">
        <v>2</v>
      </c>
      <c r="F4553">
        <v>2</v>
      </c>
      <c r="G4553">
        <v>2</v>
      </c>
      <c r="I4553" s="15" t="str">
        <f>INDEX(T_NPI_REF[Classification],MATCH(T_PROF[[#This Row],[npi_prof_class_Cd]],T_NPI_REF[Code],0))</f>
        <v>Advanced Practice Midwife</v>
      </c>
      <c r="J4553" s="15">
        <f>INDEX(T_NPI_REF[Specialization],MATCH(T_PROF[[#This Row],[npi_prof_class_Cd]],T_NPI_REF[Code],0))</f>
        <v>0</v>
      </c>
    </row>
    <row r="4554" spans="1:10" x14ac:dyDescent="0.35">
      <c r="A4554">
        <v>1</v>
      </c>
      <c r="B4554">
        <v>1487644993</v>
      </c>
      <c r="C4554" t="s">
        <v>353</v>
      </c>
      <c r="D4554">
        <v>2019</v>
      </c>
      <c r="E4554">
        <v>104</v>
      </c>
      <c r="F4554">
        <v>104</v>
      </c>
      <c r="G4554">
        <v>104</v>
      </c>
      <c r="I4554" s="15" t="str">
        <f>INDEX(T_NPI_REF[Classification],MATCH(T_PROF[[#This Row],[npi_prof_class_Cd]],T_NPI_REF[Code],0))</f>
        <v>General Acute Care Hospital</v>
      </c>
      <c r="J4554" s="15">
        <f>INDEX(T_NPI_REF[Specialization],MATCH(T_PROF[[#This Row],[npi_prof_class_Cd]],T_NPI_REF[Code],0))</f>
        <v>0</v>
      </c>
    </row>
    <row r="4555" spans="1:10" x14ac:dyDescent="0.35">
      <c r="A4555">
        <v>1</v>
      </c>
      <c r="B4555">
        <v>1629351838</v>
      </c>
      <c r="C4555" t="s">
        <v>351</v>
      </c>
      <c r="D4555">
        <v>2019</v>
      </c>
      <c r="E4555">
        <v>15</v>
      </c>
      <c r="F4555">
        <v>15</v>
      </c>
      <c r="G4555">
        <v>15</v>
      </c>
      <c r="I4555" s="15" t="str">
        <f>INDEX(T_NPI_REF[Classification],MATCH(T_PROF[[#This Row],[npi_prof_class_Cd]],T_NPI_REF[Code],0))</f>
        <v>Obstetrics &amp; Gynecology</v>
      </c>
      <c r="J4555" s="15">
        <f>INDEX(T_NPI_REF[Specialization],MATCH(T_PROF[[#This Row],[npi_prof_class_Cd]],T_NPI_REF[Code],0))</f>
        <v>0</v>
      </c>
    </row>
    <row r="4556" spans="1:10" x14ac:dyDescent="0.35">
      <c r="A4556">
        <v>1</v>
      </c>
      <c r="B4556">
        <v>1932143153</v>
      </c>
      <c r="C4556" t="s">
        <v>367</v>
      </c>
      <c r="D4556">
        <v>2019</v>
      </c>
      <c r="E4556">
        <v>49</v>
      </c>
      <c r="F4556">
        <v>49</v>
      </c>
      <c r="G4556">
        <v>47</v>
      </c>
      <c r="I4556" s="15" t="str">
        <f>INDEX(T_NPI_REF[Classification],MATCH(T_PROF[[#This Row],[npi_prof_class_Cd]],T_NPI_REF[Code],0))</f>
        <v>Midwife</v>
      </c>
      <c r="J4556" s="15">
        <f>INDEX(T_NPI_REF[Specialization],MATCH(T_PROF[[#This Row],[npi_prof_class_Cd]],T_NPI_REF[Code],0))</f>
        <v>0</v>
      </c>
    </row>
    <row r="4557" spans="1:10" x14ac:dyDescent="0.35">
      <c r="A4557">
        <v>1</v>
      </c>
      <c r="B4557">
        <v>1528445020</v>
      </c>
      <c r="C4557" t="s">
        <v>410</v>
      </c>
      <c r="D4557">
        <v>2021</v>
      </c>
      <c r="E4557">
        <v>1</v>
      </c>
      <c r="F4557">
        <v>1</v>
      </c>
      <c r="G4557">
        <v>1</v>
      </c>
      <c r="I4557" s="15" t="str">
        <f>INDEX(T_NPI_REF[Classification],MATCH(T_PROF[[#This Row],[npi_prof_class_Cd]],T_NPI_REF[Code],0))</f>
        <v>Registered Nurse</v>
      </c>
      <c r="J4557" s="15">
        <f>INDEX(T_NPI_REF[Specialization],MATCH(T_PROF[[#This Row],[npi_prof_class_Cd]],T_NPI_REF[Code],0))</f>
        <v>0</v>
      </c>
    </row>
    <row r="4558" spans="1:10" x14ac:dyDescent="0.35">
      <c r="A4558">
        <v>1</v>
      </c>
      <c r="B4558">
        <v>1528445020</v>
      </c>
      <c r="C4558" t="s">
        <v>410</v>
      </c>
      <c r="D4558">
        <v>2019</v>
      </c>
      <c r="E4558">
        <v>1</v>
      </c>
      <c r="F4558">
        <v>1</v>
      </c>
      <c r="G4558">
        <v>1</v>
      </c>
      <c r="I4558" s="15" t="str">
        <f>INDEX(T_NPI_REF[Classification],MATCH(T_PROF[[#This Row],[npi_prof_class_Cd]],T_NPI_REF[Code],0))</f>
        <v>Registered Nurse</v>
      </c>
      <c r="J4558" s="15">
        <f>INDEX(T_NPI_REF[Specialization],MATCH(T_PROF[[#This Row],[npi_prof_class_Cd]],T_NPI_REF[Code],0))</f>
        <v>0</v>
      </c>
    </row>
    <row r="4559" spans="1:10" x14ac:dyDescent="0.35">
      <c r="A4559">
        <v>0</v>
      </c>
      <c r="B4559">
        <v>1003881392</v>
      </c>
      <c r="C4559" t="s">
        <v>351</v>
      </c>
      <c r="D4559">
        <v>2018</v>
      </c>
      <c r="E4559">
        <v>2</v>
      </c>
      <c r="F4559">
        <v>2</v>
      </c>
      <c r="G4559">
        <v>2</v>
      </c>
      <c r="I4559" s="15" t="str">
        <f>INDEX(T_NPI_REF[Classification],MATCH(T_PROF[[#This Row],[npi_prof_class_Cd]],T_NPI_REF[Code],0))</f>
        <v>Obstetrics &amp; Gynecology</v>
      </c>
      <c r="J4559" s="15">
        <f>INDEX(T_NPI_REF[Specialization],MATCH(T_PROF[[#This Row],[npi_prof_class_Cd]],T_NPI_REF[Code],0))</f>
        <v>0</v>
      </c>
    </row>
    <row r="4560" spans="1:10" x14ac:dyDescent="0.35">
      <c r="A4560">
        <v>1</v>
      </c>
      <c r="B4560">
        <v>1932516135</v>
      </c>
      <c r="C4560" t="s">
        <v>357</v>
      </c>
      <c r="D4560">
        <v>2020</v>
      </c>
      <c r="E4560">
        <v>1</v>
      </c>
      <c r="F4560">
        <v>1</v>
      </c>
      <c r="G4560">
        <v>1</v>
      </c>
      <c r="I4560" s="15" t="str">
        <f>INDEX(T_NPI_REF[Classification],MATCH(T_PROF[[#This Row],[npi_prof_class_Cd]],T_NPI_REF[Code],0))</f>
        <v>Advanced Practice Midwife</v>
      </c>
      <c r="J4560" s="15">
        <f>INDEX(T_NPI_REF[Specialization],MATCH(T_PROF[[#This Row],[npi_prof_class_Cd]],T_NPI_REF[Code],0))</f>
        <v>0</v>
      </c>
    </row>
    <row r="4561" spans="1:10" x14ac:dyDescent="0.35">
      <c r="A4561">
        <v>1</v>
      </c>
      <c r="B4561">
        <v>1043267727</v>
      </c>
      <c r="C4561" t="s">
        <v>353</v>
      </c>
      <c r="D4561">
        <v>2020</v>
      </c>
      <c r="E4561">
        <v>43</v>
      </c>
      <c r="F4561">
        <v>43</v>
      </c>
      <c r="G4561">
        <v>43</v>
      </c>
      <c r="I4561" s="15" t="str">
        <f>INDEX(T_NPI_REF[Classification],MATCH(T_PROF[[#This Row],[npi_prof_class_Cd]],T_NPI_REF[Code],0))</f>
        <v>General Acute Care Hospital</v>
      </c>
      <c r="J4561" s="15">
        <f>INDEX(T_NPI_REF[Specialization],MATCH(T_PROF[[#This Row],[npi_prof_class_Cd]],T_NPI_REF[Code],0))</f>
        <v>0</v>
      </c>
    </row>
    <row r="4562" spans="1:10" x14ac:dyDescent="0.35">
      <c r="A4562">
        <v>1</v>
      </c>
      <c r="B4562">
        <v>1902800352</v>
      </c>
      <c r="C4562" t="s">
        <v>353</v>
      </c>
      <c r="D4562">
        <v>2021</v>
      </c>
      <c r="E4562">
        <v>9</v>
      </c>
      <c r="F4562">
        <v>9</v>
      </c>
      <c r="G4562">
        <v>9</v>
      </c>
      <c r="I4562" s="15" t="str">
        <f>INDEX(T_NPI_REF[Classification],MATCH(T_PROF[[#This Row],[npi_prof_class_Cd]],T_NPI_REF[Code],0))</f>
        <v>General Acute Care Hospital</v>
      </c>
      <c r="J4562" s="15">
        <f>INDEX(T_NPI_REF[Specialization],MATCH(T_PROF[[#This Row],[npi_prof_class_Cd]],T_NPI_REF[Code],0))</f>
        <v>0</v>
      </c>
    </row>
    <row r="4563" spans="1:10" x14ac:dyDescent="0.35">
      <c r="A4563">
        <v>0</v>
      </c>
      <c r="B4563">
        <v>1619047180</v>
      </c>
      <c r="C4563" t="s">
        <v>351</v>
      </c>
      <c r="D4563">
        <v>2020</v>
      </c>
      <c r="E4563">
        <v>2</v>
      </c>
      <c r="F4563">
        <v>2</v>
      </c>
      <c r="G4563">
        <v>2</v>
      </c>
      <c r="I4563" s="15" t="str">
        <f>INDEX(T_NPI_REF[Classification],MATCH(T_PROF[[#This Row],[npi_prof_class_Cd]],T_NPI_REF[Code],0))</f>
        <v>Obstetrics &amp; Gynecology</v>
      </c>
      <c r="J4563" s="15">
        <f>INDEX(T_NPI_REF[Specialization],MATCH(T_PROF[[#This Row],[npi_prof_class_Cd]],T_NPI_REF[Code],0))</f>
        <v>0</v>
      </c>
    </row>
    <row r="4564" spans="1:10" x14ac:dyDescent="0.35">
      <c r="A4564">
        <v>1</v>
      </c>
      <c r="B4564">
        <v>1942475793</v>
      </c>
      <c r="C4564" t="s">
        <v>352</v>
      </c>
      <c r="D4564">
        <v>2019</v>
      </c>
      <c r="E4564">
        <v>41</v>
      </c>
      <c r="F4564">
        <v>41</v>
      </c>
      <c r="G4564">
        <v>41</v>
      </c>
      <c r="I4564" s="15" t="str">
        <f>INDEX(T_NPI_REF[Classification],MATCH(T_PROF[[#This Row],[npi_prof_class_Cd]],T_NPI_REF[Code],0))</f>
        <v>Specialist</v>
      </c>
      <c r="J4564" s="15">
        <f>INDEX(T_NPI_REF[Specialization],MATCH(T_PROF[[#This Row],[npi_prof_class_Cd]],T_NPI_REF[Code],0))</f>
        <v>0</v>
      </c>
    </row>
    <row r="4565" spans="1:10" x14ac:dyDescent="0.35">
      <c r="A4565">
        <v>1</v>
      </c>
      <c r="B4565">
        <v>1508804758</v>
      </c>
      <c r="C4565" t="s">
        <v>351</v>
      </c>
      <c r="D4565">
        <v>2018</v>
      </c>
      <c r="E4565">
        <v>1</v>
      </c>
      <c r="F4565">
        <v>1</v>
      </c>
      <c r="G4565">
        <v>1</v>
      </c>
      <c r="I4565" s="15" t="str">
        <f>INDEX(T_NPI_REF[Classification],MATCH(T_PROF[[#This Row],[npi_prof_class_Cd]],T_NPI_REF[Code],0))</f>
        <v>Obstetrics &amp; Gynecology</v>
      </c>
      <c r="J4565" s="15">
        <f>INDEX(T_NPI_REF[Specialization],MATCH(T_PROF[[#This Row],[npi_prof_class_Cd]],T_NPI_REF[Code],0))</f>
        <v>0</v>
      </c>
    </row>
    <row r="4566" spans="1:10" x14ac:dyDescent="0.35">
      <c r="A4566">
        <v>1</v>
      </c>
      <c r="B4566">
        <v>1366766800</v>
      </c>
      <c r="C4566" t="s">
        <v>351</v>
      </c>
      <c r="D4566">
        <v>2018</v>
      </c>
      <c r="E4566">
        <v>1</v>
      </c>
      <c r="F4566">
        <v>1</v>
      </c>
      <c r="G4566">
        <v>1</v>
      </c>
      <c r="I4566" s="15" t="str">
        <f>INDEX(T_NPI_REF[Classification],MATCH(T_PROF[[#This Row],[npi_prof_class_Cd]],T_NPI_REF[Code],0))</f>
        <v>Obstetrics &amp; Gynecology</v>
      </c>
      <c r="J4566" s="15">
        <f>INDEX(T_NPI_REF[Specialization],MATCH(T_PROF[[#This Row],[npi_prof_class_Cd]],T_NPI_REF[Code],0))</f>
        <v>0</v>
      </c>
    </row>
    <row r="4567" spans="1:10" x14ac:dyDescent="0.35">
      <c r="A4567">
        <v>1</v>
      </c>
      <c r="B4567">
        <v>1376690487</v>
      </c>
      <c r="C4567" t="s">
        <v>351</v>
      </c>
      <c r="D4567">
        <v>2021</v>
      </c>
      <c r="E4567">
        <v>5</v>
      </c>
      <c r="F4567">
        <v>5</v>
      </c>
      <c r="G4567">
        <v>4</v>
      </c>
      <c r="I4567" s="15" t="str">
        <f>INDEX(T_NPI_REF[Classification],MATCH(T_PROF[[#This Row],[npi_prof_class_Cd]],T_NPI_REF[Code],0))</f>
        <v>Obstetrics &amp; Gynecology</v>
      </c>
      <c r="J4567" s="15">
        <f>INDEX(T_NPI_REF[Specialization],MATCH(T_PROF[[#This Row],[npi_prof_class_Cd]],T_NPI_REF[Code],0))</f>
        <v>0</v>
      </c>
    </row>
    <row r="4568" spans="1:10" x14ac:dyDescent="0.35">
      <c r="A4568">
        <v>0</v>
      </c>
      <c r="B4568">
        <v>1124119706</v>
      </c>
      <c r="C4568" t="s">
        <v>352</v>
      </c>
      <c r="D4568">
        <v>2020</v>
      </c>
      <c r="E4568">
        <v>1</v>
      </c>
      <c r="F4568">
        <v>1</v>
      </c>
      <c r="G4568">
        <v>1</v>
      </c>
      <c r="I4568" s="15" t="str">
        <f>INDEX(T_NPI_REF[Classification],MATCH(T_PROF[[#This Row],[npi_prof_class_Cd]],T_NPI_REF[Code],0))</f>
        <v>Specialist</v>
      </c>
      <c r="J4568" s="15">
        <f>INDEX(T_NPI_REF[Specialization],MATCH(T_PROF[[#This Row],[npi_prof_class_Cd]],T_NPI_REF[Code],0))</f>
        <v>0</v>
      </c>
    </row>
    <row r="4569" spans="1:10" x14ac:dyDescent="0.35">
      <c r="A4569">
        <v>1</v>
      </c>
      <c r="B4569">
        <v>1629540778</v>
      </c>
      <c r="C4569" t="s">
        <v>351</v>
      </c>
      <c r="D4569">
        <v>2020</v>
      </c>
      <c r="E4569">
        <v>1</v>
      </c>
      <c r="F4569">
        <v>1</v>
      </c>
      <c r="G4569">
        <v>1</v>
      </c>
      <c r="I4569" s="15" t="str">
        <f>INDEX(T_NPI_REF[Classification],MATCH(T_PROF[[#This Row],[npi_prof_class_Cd]],T_NPI_REF[Code],0))</f>
        <v>Obstetrics &amp; Gynecology</v>
      </c>
      <c r="J4569" s="15">
        <f>INDEX(T_NPI_REF[Specialization],MATCH(T_PROF[[#This Row],[npi_prof_class_Cd]],T_NPI_REF[Code],0))</f>
        <v>0</v>
      </c>
    </row>
    <row r="4570" spans="1:10" x14ac:dyDescent="0.35">
      <c r="A4570">
        <v>0</v>
      </c>
      <c r="B4570">
        <v>1356610786</v>
      </c>
      <c r="C4570" t="s">
        <v>367</v>
      </c>
      <c r="D4570">
        <v>2021</v>
      </c>
      <c r="E4570">
        <v>2</v>
      </c>
      <c r="F4570">
        <v>2</v>
      </c>
      <c r="G4570">
        <v>2</v>
      </c>
      <c r="I4570" s="15" t="str">
        <f>INDEX(T_NPI_REF[Classification],MATCH(T_PROF[[#This Row],[npi_prof_class_Cd]],T_NPI_REF[Code],0))</f>
        <v>Midwife</v>
      </c>
      <c r="J4570" s="15">
        <f>INDEX(T_NPI_REF[Specialization],MATCH(T_PROF[[#This Row],[npi_prof_class_Cd]],T_NPI_REF[Code],0))</f>
        <v>0</v>
      </c>
    </row>
    <row r="4571" spans="1:10" x14ac:dyDescent="0.35">
      <c r="A4571">
        <v>1</v>
      </c>
      <c r="B4571">
        <v>1417018623</v>
      </c>
      <c r="C4571" t="s">
        <v>351</v>
      </c>
      <c r="D4571">
        <v>2018</v>
      </c>
      <c r="E4571">
        <v>1</v>
      </c>
      <c r="F4571">
        <v>1</v>
      </c>
      <c r="G4571">
        <v>1</v>
      </c>
      <c r="I4571" s="15" t="str">
        <f>INDEX(T_NPI_REF[Classification],MATCH(T_PROF[[#This Row],[npi_prof_class_Cd]],T_NPI_REF[Code],0))</f>
        <v>Obstetrics &amp; Gynecology</v>
      </c>
      <c r="J4571" s="15">
        <f>INDEX(T_NPI_REF[Specialization],MATCH(T_PROF[[#This Row],[npi_prof_class_Cd]],T_NPI_REF[Code],0))</f>
        <v>0</v>
      </c>
    </row>
    <row r="4572" spans="1:10" x14ac:dyDescent="0.35">
      <c r="A4572">
        <v>0</v>
      </c>
      <c r="B4572">
        <v>1942753033</v>
      </c>
      <c r="C4572" t="s">
        <v>351</v>
      </c>
      <c r="D4572">
        <v>2021</v>
      </c>
      <c r="E4572">
        <v>1</v>
      </c>
      <c r="F4572">
        <v>1</v>
      </c>
      <c r="G4572">
        <v>1</v>
      </c>
      <c r="I4572" s="15" t="str">
        <f>INDEX(T_NPI_REF[Classification],MATCH(T_PROF[[#This Row],[npi_prof_class_Cd]],T_NPI_REF[Code],0))</f>
        <v>Obstetrics &amp; Gynecology</v>
      </c>
      <c r="J4572" s="15">
        <f>INDEX(T_NPI_REF[Specialization],MATCH(T_PROF[[#This Row],[npi_prof_class_Cd]],T_NPI_REF[Code],0))</f>
        <v>0</v>
      </c>
    </row>
    <row r="4573" spans="1:10" x14ac:dyDescent="0.35">
      <c r="A4573">
        <v>0</v>
      </c>
      <c r="B4573">
        <v>1730245044</v>
      </c>
      <c r="C4573" t="s">
        <v>357</v>
      </c>
      <c r="D4573">
        <v>2018</v>
      </c>
      <c r="E4573">
        <v>2</v>
      </c>
      <c r="F4573">
        <v>2</v>
      </c>
      <c r="G4573">
        <v>2</v>
      </c>
      <c r="I4573" s="15" t="str">
        <f>INDEX(T_NPI_REF[Classification],MATCH(T_PROF[[#This Row],[npi_prof_class_Cd]],T_NPI_REF[Code],0))</f>
        <v>Advanced Practice Midwife</v>
      </c>
      <c r="J4573" s="15">
        <f>INDEX(T_NPI_REF[Specialization],MATCH(T_PROF[[#This Row],[npi_prof_class_Cd]],T_NPI_REF[Code],0))</f>
        <v>0</v>
      </c>
    </row>
    <row r="4574" spans="1:10" x14ac:dyDescent="0.35">
      <c r="A4574">
        <v>0</v>
      </c>
      <c r="B4574">
        <v>1144370537</v>
      </c>
      <c r="C4574" t="s">
        <v>358</v>
      </c>
      <c r="D4574">
        <v>2019</v>
      </c>
      <c r="E4574">
        <v>1</v>
      </c>
      <c r="F4574">
        <v>1</v>
      </c>
      <c r="G4574">
        <v>1</v>
      </c>
      <c r="I4574" s="15" t="str">
        <f>INDEX(T_NPI_REF[Classification],MATCH(T_PROF[[#This Row],[npi_prof_class_Cd]],T_NPI_REF[Code],0))</f>
        <v>Obstetrics &amp; Gynecology</v>
      </c>
      <c r="J4574" s="15" t="str">
        <f>INDEX(T_NPI_REF[Specialization],MATCH(T_PROF[[#This Row],[npi_prof_class_Cd]],T_NPI_REF[Code],0))</f>
        <v>Gynecology</v>
      </c>
    </row>
    <row r="4575" spans="1:10" x14ac:dyDescent="0.35">
      <c r="A4575">
        <v>0</v>
      </c>
      <c r="B4575">
        <v>1689919524</v>
      </c>
      <c r="C4575" t="s">
        <v>367</v>
      </c>
      <c r="D4575">
        <v>2018</v>
      </c>
      <c r="E4575">
        <v>6</v>
      </c>
      <c r="F4575">
        <v>6</v>
      </c>
      <c r="G4575">
        <v>6</v>
      </c>
      <c r="I4575" s="15" t="str">
        <f>INDEX(T_NPI_REF[Classification],MATCH(T_PROF[[#This Row],[npi_prof_class_Cd]],T_NPI_REF[Code],0))</f>
        <v>Midwife</v>
      </c>
      <c r="J4575" s="15">
        <f>INDEX(T_NPI_REF[Specialization],MATCH(T_PROF[[#This Row],[npi_prof_class_Cd]],T_NPI_REF[Code],0))</f>
        <v>0</v>
      </c>
    </row>
    <row r="4576" spans="1:10" x14ac:dyDescent="0.35">
      <c r="A4576">
        <v>0</v>
      </c>
      <c r="B4576">
        <v>1356344311</v>
      </c>
      <c r="C4576" t="s">
        <v>342</v>
      </c>
      <c r="D4576">
        <v>2018</v>
      </c>
      <c r="E4576">
        <v>1</v>
      </c>
      <c r="F4576">
        <v>1</v>
      </c>
      <c r="G4576">
        <v>1</v>
      </c>
      <c r="I4576" s="15" t="e">
        <f>INDEX(T_NPI_REF[Classification],MATCH(T_PROF[[#This Row],[npi_prof_class_Cd]],T_NPI_REF[Code],0))</f>
        <v>#N/A</v>
      </c>
      <c r="J4576" s="15" t="e">
        <f>INDEX(T_NPI_REF[Specialization],MATCH(T_PROF[[#This Row],[npi_prof_class_Cd]],T_NPI_REF[Code],0))</f>
        <v>#N/A</v>
      </c>
    </row>
    <row r="4577" spans="1:10" x14ac:dyDescent="0.35">
      <c r="A4577">
        <v>0</v>
      </c>
      <c r="B4577">
        <v>1316226798</v>
      </c>
      <c r="C4577" t="s">
        <v>357</v>
      </c>
      <c r="D4577">
        <v>2021</v>
      </c>
      <c r="E4577">
        <v>1</v>
      </c>
      <c r="F4577">
        <v>1</v>
      </c>
      <c r="G4577">
        <v>1</v>
      </c>
      <c r="I4577" s="15" t="str">
        <f>INDEX(T_NPI_REF[Classification],MATCH(T_PROF[[#This Row],[npi_prof_class_Cd]],T_NPI_REF[Code],0))</f>
        <v>Advanced Practice Midwife</v>
      </c>
      <c r="J4577" s="15">
        <f>INDEX(T_NPI_REF[Specialization],MATCH(T_PROF[[#This Row],[npi_prof_class_Cd]],T_NPI_REF[Code],0))</f>
        <v>0</v>
      </c>
    </row>
    <row r="4578" spans="1:10" x14ac:dyDescent="0.35">
      <c r="A4578">
        <v>1</v>
      </c>
      <c r="B4578">
        <v>1730123951</v>
      </c>
      <c r="C4578" t="s">
        <v>351</v>
      </c>
      <c r="D4578">
        <v>2019</v>
      </c>
      <c r="E4578">
        <v>2</v>
      </c>
      <c r="F4578">
        <v>2</v>
      </c>
      <c r="G4578">
        <v>2</v>
      </c>
      <c r="I4578" s="15" t="str">
        <f>INDEX(T_NPI_REF[Classification],MATCH(T_PROF[[#This Row],[npi_prof_class_Cd]],T_NPI_REF[Code],0))</f>
        <v>Obstetrics &amp; Gynecology</v>
      </c>
      <c r="J4578" s="15">
        <f>INDEX(T_NPI_REF[Specialization],MATCH(T_PROF[[#This Row],[npi_prof_class_Cd]],T_NPI_REF[Code],0))</f>
        <v>0</v>
      </c>
    </row>
    <row r="4579" spans="1:10" x14ac:dyDescent="0.35">
      <c r="A4579">
        <v>0</v>
      </c>
      <c r="B4579">
        <v>1326078916</v>
      </c>
      <c r="C4579" t="s">
        <v>351</v>
      </c>
      <c r="D4579">
        <v>2018</v>
      </c>
      <c r="E4579">
        <v>1</v>
      </c>
      <c r="F4579">
        <v>1</v>
      </c>
      <c r="G4579">
        <v>1</v>
      </c>
      <c r="I4579" s="15" t="str">
        <f>INDEX(T_NPI_REF[Classification],MATCH(T_PROF[[#This Row],[npi_prof_class_Cd]],T_NPI_REF[Code],0))</f>
        <v>Obstetrics &amp; Gynecology</v>
      </c>
      <c r="J4579" s="15">
        <f>INDEX(T_NPI_REF[Specialization],MATCH(T_PROF[[#This Row],[npi_prof_class_Cd]],T_NPI_REF[Code],0))</f>
        <v>0</v>
      </c>
    </row>
    <row r="4580" spans="1:10" x14ac:dyDescent="0.35">
      <c r="A4580">
        <v>1</v>
      </c>
      <c r="B4580">
        <v>1457529422</v>
      </c>
      <c r="C4580" t="s">
        <v>357</v>
      </c>
      <c r="D4580">
        <v>2021</v>
      </c>
      <c r="E4580">
        <v>2</v>
      </c>
      <c r="F4580">
        <v>2</v>
      </c>
      <c r="G4580">
        <v>2</v>
      </c>
      <c r="I4580" s="15" t="str">
        <f>INDEX(T_NPI_REF[Classification],MATCH(T_PROF[[#This Row],[npi_prof_class_Cd]],T_NPI_REF[Code],0))</f>
        <v>Advanced Practice Midwife</v>
      </c>
      <c r="J4580" s="15">
        <f>INDEX(T_NPI_REF[Specialization],MATCH(T_PROF[[#This Row],[npi_prof_class_Cd]],T_NPI_REF[Code],0))</f>
        <v>0</v>
      </c>
    </row>
    <row r="4581" spans="1:10" x14ac:dyDescent="0.35">
      <c r="A4581">
        <v>1</v>
      </c>
      <c r="B4581">
        <v>1962463851</v>
      </c>
      <c r="C4581" t="s">
        <v>355</v>
      </c>
      <c r="D4581">
        <v>2018</v>
      </c>
      <c r="E4581">
        <v>148</v>
      </c>
      <c r="F4581">
        <v>148</v>
      </c>
      <c r="G4581">
        <v>148</v>
      </c>
      <c r="I4581" s="15" t="str">
        <f>INDEX(T_NPI_REF[Classification],MATCH(T_PROF[[#This Row],[npi_prof_class_Cd]],T_NPI_REF[Code],0))</f>
        <v>Clinic/Center</v>
      </c>
      <c r="J4581" s="15" t="str">
        <f>INDEX(T_NPI_REF[Specialization],MATCH(T_PROF[[#This Row],[npi_prof_class_Cd]],T_NPI_REF[Code],0))</f>
        <v>Multi-Specialty</v>
      </c>
    </row>
    <row r="4582" spans="1:10" x14ac:dyDescent="0.35">
      <c r="A4582">
        <v>1</v>
      </c>
      <c r="B4582">
        <v>1063790608</v>
      </c>
      <c r="C4582" t="s">
        <v>361</v>
      </c>
      <c r="D4582">
        <v>2021</v>
      </c>
      <c r="E4582">
        <v>1</v>
      </c>
      <c r="F4582">
        <v>1</v>
      </c>
      <c r="G4582">
        <v>1</v>
      </c>
      <c r="I4582" s="15" t="str">
        <f>INDEX(T_NPI_REF[Classification],MATCH(T_PROF[[#This Row],[npi_prof_class_Cd]],T_NPI_REF[Code],0))</f>
        <v>Family Medicine</v>
      </c>
      <c r="J4582" s="15">
        <f>INDEX(T_NPI_REF[Specialization],MATCH(T_PROF[[#This Row],[npi_prof_class_Cd]],T_NPI_REF[Code],0))</f>
        <v>0</v>
      </c>
    </row>
    <row r="4583" spans="1:10" x14ac:dyDescent="0.35">
      <c r="A4583">
        <v>1</v>
      </c>
      <c r="B4583">
        <v>1629045471</v>
      </c>
      <c r="C4583" t="s">
        <v>351</v>
      </c>
      <c r="D4583">
        <v>2019</v>
      </c>
      <c r="E4583">
        <v>3</v>
      </c>
      <c r="F4583">
        <v>3</v>
      </c>
      <c r="G4583">
        <v>3</v>
      </c>
      <c r="I4583" s="15" t="str">
        <f>INDEX(T_NPI_REF[Classification],MATCH(T_PROF[[#This Row],[npi_prof_class_Cd]],T_NPI_REF[Code],0))</f>
        <v>Obstetrics &amp; Gynecology</v>
      </c>
      <c r="J4583" s="15">
        <f>INDEX(T_NPI_REF[Specialization],MATCH(T_PROF[[#This Row],[npi_prof_class_Cd]],T_NPI_REF[Code],0))</f>
        <v>0</v>
      </c>
    </row>
    <row r="4584" spans="1:10" x14ac:dyDescent="0.35">
      <c r="A4584">
        <v>0</v>
      </c>
      <c r="B4584">
        <v>1295796266</v>
      </c>
      <c r="C4584" t="s">
        <v>351</v>
      </c>
      <c r="D4584">
        <v>2020</v>
      </c>
      <c r="E4584">
        <v>1</v>
      </c>
      <c r="F4584">
        <v>1</v>
      </c>
      <c r="G4584">
        <v>1</v>
      </c>
      <c r="I4584" s="15" t="str">
        <f>INDEX(T_NPI_REF[Classification],MATCH(T_PROF[[#This Row],[npi_prof_class_Cd]],T_NPI_REF[Code],0))</f>
        <v>Obstetrics &amp; Gynecology</v>
      </c>
      <c r="J4584" s="15">
        <f>INDEX(T_NPI_REF[Specialization],MATCH(T_PROF[[#This Row],[npi_prof_class_Cd]],T_NPI_REF[Code],0))</f>
        <v>0</v>
      </c>
    </row>
    <row r="4585" spans="1:10" x14ac:dyDescent="0.35">
      <c r="A4585">
        <v>0</v>
      </c>
      <c r="B4585">
        <v>1275510760</v>
      </c>
      <c r="C4585" t="s">
        <v>351</v>
      </c>
      <c r="D4585">
        <v>2019</v>
      </c>
      <c r="E4585">
        <v>1</v>
      </c>
      <c r="F4585">
        <v>1</v>
      </c>
      <c r="G4585">
        <v>1</v>
      </c>
      <c r="I4585" s="15" t="str">
        <f>INDEX(T_NPI_REF[Classification],MATCH(T_PROF[[#This Row],[npi_prof_class_Cd]],T_NPI_REF[Code],0))</f>
        <v>Obstetrics &amp; Gynecology</v>
      </c>
      <c r="J4585" s="15">
        <f>INDEX(T_NPI_REF[Specialization],MATCH(T_PROF[[#This Row],[npi_prof_class_Cd]],T_NPI_REF[Code],0))</f>
        <v>0</v>
      </c>
    </row>
    <row r="4586" spans="1:10" x14ac:dyDescent="0.35">
      <c r="A4586">
        <v>0</v>
      </c>
      <c r="B4586">
        <v>1336569128</v>
      </c>
      <c r="C4586" t="s">
        <v>367</v>
      </c>
      <c r="D4586">
        <v>2020</v>
      </c>
      <c r="E4586">
        <v>2</v>
      </c>
      <c r="F4586">
        <v>2</v>
      </c>
      <c r="G4586">
        <v>2</v>
      </c>
      <c r="I4586" s="15" t="str">
        <f>INDEX(T_NPI_REF[Classification],MATCH(T_PROF[[#This Row],[npi_prof_class_Cd]],T_NPI_REF[Code],0))</f>
        <v>Midwife</v>
      </c>
      <c r="J4586" s="15">
        <f>INDEX(T_NPI_REF[Specialization],MATCH(T_PROF[[#This Row],[npi_prof_class_Cd]],T_NPI_REF[Code],0))</f>
        <v>0</v>
      </c>
    </row>
    <row r="4587" spans="1:10" x14ac:dyDescent="0.35">
      <c r="A4587">
        <v>1</v>
      </c>
      <c r="B4587">
        <v>1437406931</v>
      </c>
      <c r="C4587" t="s">
        <v>368</v>
      </c>
      <c r="D4587">
        <v>2018</v>
      </c>
      <c r="E4587">
        <v>91</v>
      </c>
      <c r="F4587">
        <v>91</v>
      </c>
      <c r="G4587">
        <v>90</v>
      </c>
      <c r="I4587" s="15" t="str">
        <f>INDEX(T_NPI_REF[Classification],MATCH(T_PROF[[#This Row],[npi_prof_class_Cd]],T_NPI_REF[Code],0))</f>
        <v>Anesthesiology</v>
      </c>
      <c r="J4587" s="15">
        <f>INDEX(T_NPI_REF[Specialization],MATCH(T_PROF[[#This Row],[npi_prof_class_Cd]],T_NPI_REF[Code],0))</f>
        <v>0</v>
      </c>
    </row>
    <row r="4588" spans="1:10" x14ac:dyDescent="0.35">
      <c r="A4588">
        <v>1</v>
      </c>
      <c r="B4588">
        <v>1548307622</v>
      </c>
      <c r="C4588" t="s">
        <v>351</v>
      </c>
      <c r="D4588">
        <v>2019</v>
      </c>
      <c r="E4588">
        <v>2</v>
      </c>
      <c r="F4588">
        <v>2</v>
      </c>
      <c r="G4588">
        <v>2</v>
      </c>
      <c r="I4588" s="15" t="str">
        <f>INDEX(T_NPI_REF[Classification],MATCH(T_PROF[[#This Row],[npi_prof_class_Cd]],T_NPI_REF[Code],0))</f>
        <v>Obstetrics &amp; Gynecology</v>
      </c>
      <c r="J4588" s="15">
        <f>INDEX(T_NPI_REF[Specialization],MATCH(T_PROF[[#This Row],[npi_prof_class_Cd]],T_NPI_REF[Code],0))</f>
        <v>0</v>
      </c>
    </row>
    <row r="4589" spans="1:10" x14ac:dyDescent="0.35">
      <c r="A4589">
        <v>0</v>
      </c>
      <c r="B4589">
        <v>1578881058</v>
      </c>
      <c r="C4589" t="s">
        <v>351</v>
      </c>
      <c r="D4589">
        <v>2019</v>
      </c>
      <c r="E4589">
        <v>1</v>
      </c>
      <c r="F4589">
        <v>1</v>
      </c>
      <c r="G4589">
        <v>1</v>
      </c>
      <c r="I4589" s="15" t="str">
        <f>INDEX(T_NPI_REF[Classification],MATCH(T_PROF[[#This Row],[npi_prof_class_Cd]],T_NPI_REF[Code],0))</f>
        <v>Obstetrics &amp; Gynecology</v>
      </c>
      <c r="J4589" s="15">
        <f>INDEX(T_NPI_REF[Specialization],MATCH(T_PROF[[#This Row],[npi_prof_class_Cd]],T_NPI_REF[Code],0))</f>
        <v>0</v>
      </c>
    </row>
    <row r="4590" spans="1:10" x14ac:dyDescent="0.35">
      <c r="A4590">
        <v>1</v>
      </c>
      <c r="B4590">
        <v>1619390838</v>
      </c>
      <c r="C4590" t="s">
        <v>388</v>
      </c>
      <c r="D4590">
        <v>2021</v>
      </c>
      <c r="E4590">
        <v>1</v>
      </c>
      <c r="F4590">
        <v>1</v>
      </c>
      <c r="G4590">
        <v>1</v>
      </c>
      <c r="I4590" s="15" t="str">
        <f>INDEX(T_NPI_REF[Classification],MATCH(T_PROF[[#This Row],[npi_prof_class_Cd]],T_NPI_REF[Code],0))</f>
        <v>General Acute Care Hospital</v>
      </c>
      <c r="J4590" s="15" t="str">
        <f>INDEX(T_NPI_REF[Specialization],MATCH(T_PROF[[#This Row],[npi_prof_class_Cd]],T_NPI_REF[Code],0))</f>
        <v>Critical Access</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E7508-2D26-4FE0-99D0-8F7372171627}">
  <dimension ref="A1:K203"/>
  <sheetViews>
    <sheetView workbookViewId="0"/>
  </sheetViews>
  <sheetFormatPr defaultRowHeight="14.5" x14ac:dyDescent="0.35"/>
  <cols>
    <col min="2" max="2" width="9.1796875" customWidth="1"/>
    <col min="3" max="3" width="11.7265625" customWidth="1"/>
    <col min="5" max="5" width="15.81640625" customWidth="1"/>
    <col min="6" max="6" width="13.7265625" customWidth="1"/>
    <col min="10" max="10" width="9.1796875" customWidth="1"/>
    <col min="11" max="11" width="13.7265625" customWidth="1"/>
  </cols>
  <sheetData>
    <row r="1" spans="1:11" x14ac:dyDescent="0.35">
      <c r="A1" t="s">
        <v>1</v>
      </c>
      <c r="B1" t="s">
        <v>3638</v>
      </c>
      <c r="C1" t="s">
        <v>3639</v>
      </c>
      <c r="D1" t="s">
        <v>3640</v>
      </c>
      <c r="E1" t="s">
        <v>3641</v>
      </c>
      <c r="F1" t="s">
        <v>3642</v>
      </c>
      <c r="I1" t="s">
        <v>1</v>
      </c>
      <c r="J1" t="s">
        <v>3638</v>
      </c>
      <c r="K1" t="s">
        <v>3642</v>
      </c>
    </row>
    <row r="2" spans="1:11" x14ac:dyDescent="0.35">
      <c r="A2">
        <v>2019</v>
      </c>
      <c r="B2">
        <v>2738989</v>
      </c>
      <c r="C2">
        <v>59400</v>
      </c>
      <c r="D2">
        <v>2</v>
      </c>
      <c r="E2" t="s">
        <v>3643</v>
      </c>
      <c r="F2">
        <v>1204</v>
      </c>
      <c r="I2" s="21">
        <v>2019</v>
      </c>
      <c r="J2" s="22">
        <v>2738989</v>
      </c>
      <c r="K2" s="23">
        <v>1204</v>
      </c>
    </row>
    <row r="3" spans="1:11" x14ac:dyDescent="0.35">
      <c r="A3">
        <v>2020</v>
      </c>
      <c r="B3">
        <v>2738989</v>
      </c>
      <c r="C3">
        <v>59400</v>
      </c>
      <c r="D3">
        <v>1</v>
      </c>
      <c r="E3" t="s">
        <v>3643</v>
      </c>
      <c r="F3">
        <v>1138</v>
      </c>
      <c r="I3" s="24">
        <v>2020</v>
      </c>
      <c r="J3" s="25">
        <v>2738989</v>
      </c>
      <c r="K3" s="26">
        <v>1138</v>
      </c>
    </row>
    <row r="4" spans="1:11" x14ac:dyDescent="0.35">
      <c r="A4">
        <v>2021</v>
      </c>
      <c r="B4">
        <v>477156</v>
      </c>
      <c r="C4">
        <v>59400</v>
      </c>
      <c r="D4">
        <v>1</v>
      </c>
      <c r="E4" t="s">
        <v>3644</v>
      </c>
      <c r="I4" s="21">
        <v>2021</v>
      </c>
      <c r="J4" s="22">
        <v>477156</v>
      </c>
      <c r="K4" s="23"/>
    </row>
    <row r="5" spans="1:11" x14ac:dyDescent="0.35">
      <c r="A5">
        <v>2021</v>
      </c>
      <c r="B5">
        <v>2191362</v>
      </c>
      <c r="C5">
        <v>59400</v>
      </c>
      <c r="D5">
        <v>2</v>
      </c>
      <c r="E5" t="s">
        <v>3645</v>
      </c>
      <c r="F5">
        <v>4568</v>
      </c>
      <c r="I5" s="24">
        <v>2021</v>
      </c>
      <c r="J5" s="25">
        <v>2191362</v>
      </c>
      <c r="K5" s="26">
        <v>4568</v>
      </c>
    </row>
    <row r="6" spans="1:11" x14ac:dyDescent="0.35">
      <c r="A6">
        <v>2019</v>
      </c>
      <c r="B6">
        <v>4342343</v>
      </c>
      <c r="C6">
        <v>59400</v>
      </c>
      <c r="D6">
        <v>31</v>
      </c>
      <c r="E6" t="s">
        <v>3646</v>
      </c>
      <c r="F6">
        <v>9391</v>
      </c>
      <c r="I6" s="21">
        <v>2019</v>
      </c>
      <c r="J6" s="22">
        <v>4342343</v>
      </c>
      <c r="K6" s="23">
        <v>9391</v>
      </c>
    </row>
    <row r="7" spans="1:11" x14ac:dyDescent="0.35">
      <c r="A7">
        <v>2019</v>
      </c>
      <c r="B7">
        <v>4342343</v>
      </c>
      <c r="C7">
        <v>59610</v>
      </c>
      <c r="D7">
        <v>1</v>
      </c>
      <c r="E7" t="s">
        <v>3646</v>
      </c>
      <c r="F7">
        <v>9391</v>
      </c>
      <c r="I7" s="21">
        <v>2019</v>
      </c>
      <c r="J7" s="22"/>
      <c r="K7" s="23"/>
    </row>
    <row r="8" spans="1:11" x14ac:dyDescent="0.35">
      <c r="A8">
        <v>2019</v>
      </c>
      <c r="C8">
        <v>59400</v>
      </c>
      <c r="D8">
        <v>30</v>
      </c>
      <c r="I8" s="21">
        <v>2020</v>
      </c>
      <c r="J8" s="22">
        <v>4342343</v>
      </c>
      <c r="K8" s="23">
        <v>10721</v>
      </c>
    </row>
    <row r="9" spans="1:11" x14ac:dyDescent="0.35">
      <c r="A9">
        <v>2019</v>
      </c>
      <c r="C9">
        <v>59610</v>
      </c>
      <c r="D9">
        <v>1</v>
      </c>
      <c r="I9" s="21">
        <v>2020</v>
      </c>
      <c r="J9" s="22"/>
      <c r="K9" s="23"/>
    </row>
    <row r="10" spans="1:11" x14ac:dyDescent="0.35">
      <c r="A10">
        <v>2020</v>
      </c>
      <c r="B10">
        <v>4342343</v>
      </c>
      <c r="C10">
        <v>59400</v>
      </c>
      <c r="D10">
        <v>48</v>
      </c>
      <c r="E10" t="s">
        <v>3646</v>
      </c>
      <c r="F10">
        <v>10721</v>
      </c>
      <c r="I10" s="24">
        <v>2021</v>
      </c>
      <c r="J10" s="25">
        <v>4342343</v>
      </c>
      <c r="K10" s="26">
        <v>11587</v>
      </c>
    </row>
    <row r="11" spans="1:11" x14ac:dyDescent="0.35">
      <c r="A11">
        <v>2020</v>
      </c>
      <c r="B11">
        <v>4342343</v>
      </c>
      <c r="C11">
        <v>59610</v>
      </c>
      <c r="D11">
        <v>2</v>
      </c>
      <c r="E11" t="s">
        <v>3646</v>
      </c>
      <c r="F11">
        <v>10721</v>
      </c>
      <c r="I11" s="24">
        <v>2021</v>
      </c>
      <c r="J11" s="25"/>
      <c r="K11" s="26"/>
    </row>
    <row r="12" spans="1:11" x14ac:dyDescent="0.35">
      <c r="A12">
        <v>2020</v>
      </c>
      <c r="C12">
        <v>59400</v>
      </c>
      <c r="D12">
        <v>13</v>
      </c>
      <c r="I12" s="21">
        <v>2019</v>
      </c>
      <c r="J12" s="22">
        <v>4342283</v>
      </c>
      <c r="K12" s="23">
        <v>2113</v>
      </c>
    </row>
    <row r="13" spans="1:11" x14ac:dyDescent="0.35">
      <c r="A13">
        <v>2021</v>
      </c>
      <c r="B13">
        <v>4342343</v>
      </c>
      <c r="C13">
        <v>59400</v>
      </c>
      <c r="D13">
        <v>43</v>
      </c>
      <c r="E13" t="s">
        <v>3646</v>
      </c>
      <c r="F13">
        <v>11587</v>
      </c>
      <c r="I13" s="24">
        <v>2019</v>
      </c>
      <c r="J13" s="25">
        <v>4342325</v>
      </c>
      <c r="K13" s="26">
        <v>2461</v>
      </c>
    </row>
    <row r="14" spans="1:11" x14ac:dyDescent="0.35">
      <c r="A14">
        <v>2021</v>
      </c>
      <c r="B14">
        <v>4342343</v>
      </c>
      <c r="C14">
        <v>59610</v>
      </c>
      <c r="D14">
        <v>2</v>
      </c>
      <c r="E14" t="s">
        <v>3646</v>
      </c>
      <c r="F14">
        <v>11587</v>
      </c>
      <c r="I14" s="24">
        <v>2020</v>
      </c>
      <c r="J14" s="25">
        <v>4342283</v>
      </c>
      <c r="K14" s="26"/>
    </row>
    <row r="15" spans="1:11" x14ac:dyDescent="0.35">
      <c r="A15">
        <v>2021</v>
      </c>
      <c r="C15">
        <v>59400</v>
      </c>
      <c r="D15">
        <v>12</v>
      </c>
      <c r="I15" s="24">
        <v>2020</v>
      </c>
      <c r="J15" s="25">
        <v>4342325</v>
      </c>
      <c r="K15" s="26">
        <v>2730</v>
      </c>
    </row>
    <row r="16" spans="1:11" x14ac:dyDescent="0.35">
      <c r="A16">
        <v>2019</v>
      </c>
      <c r="B16">
        <v>4342283</v>
      </c>
      <c r="C16">
        <v>59400</v>
      </c>
      <c r="D16">
        <v>10</v>
      </c>
      <c r="E16" t="s">
        <v>3647</v>
      </c>
      <c r="F16">
        <v>2113</v>
      </c>
      <c r="I16" s="24">
        <v>2021</v>
      </c>
      <c r="J16" s="25">
        <v>4342325</v>
      </c>
      <c r="K16" s="26">
        <v>2847</v>
      </c>
    </row>
    <row r="17" spans="1:11" x14ac:dyDescent="0.35">
      <c r="A17">
        <v>2019</v>
      </c>
      <c r="B17">
        <v>4342325</v>
      </c>
      <c r="C17">
        <v>59400</v>
      </c>
      <c r="D17">
        <v>10</v>
      </c>
      <c r="E17" t="s">
        <v>3648</v>
      </c>
      <c r="F17">
        <v>2461</v>
      </c>
      <c r="I17" s="21">
        <v>2019</v>
      </c>
      <c r="J17" s="22">
        <v>4342334</v>
      </c>
      <c r="K17" s="23">
        <v>6557</v>
      </c>
    </row>
    <row r="18" spans="1:11" x14ac:dyDescent="0.35">
      <c r="A18">
        <v>2019</v>
      </c>
      <c r="B18">
        <v>4342325</v>
      </c>
      <c r="C18">
        <v>59610</v>
      </c>
      <c r="D18">
        <v>2</v>
      </c>
      <c r="E18" t="s">
        <v>3648</v>
      </c>
      <c r="F18">
        <v>2461</v>
      </c>
      <c r="I18" s="21">
        <v>2020</v>
      </c>
      <c r="J18" s="22">
        <v>4342334</v>
      </c>
      <c r="K18" s="23">
        <v>7323</v>
      </c>
    </row>
    <row r="19" spans="1:11" x14ac:dyDescent="0.35">
      <c r="A19">
        <v>2020</v>
      </c>
      <c r="B19">
        <v>4342283</v>
      </c>
      <c r="C19">
        <v>59400</v>
      </c>
      <c r="D19">
        <v>6</v>
      </c>
      <c r="E19" t="s">
        <v>3647</v>
      </c>
      <c r="I19" s="21">
        <v>2021</v>
      </c>
      <c r="J19" s="22">
        <v>4342334</v>
      </c>
      <c r="K19" s="23">
        <v>7789</v>
      </c>
    </row>
    <row r="20" spans="1:11" x14ac:dyDescent="0.35">
      <c r="A20">
        <v>2020</v>
      </c>
      <c r="B20">
        <v>4342283</v>
      </c>
      <c r="C20">
        <v>59610</v>
      </c>
      <c r="D20">
        <v>1</v>
      </c>
      <c r="E20" t="s">
        <v>3647</v>
      </c>
      <c r="I20" s="21">
        <v>2019</v>
      </c>
      <c r="J20" s="22">
        <v>1479670</v>
      </c>
      <c r="K20" s="23">
        <v>933053</v>
      </c>
    </row>
    <row r="21" spans="1:11" x14ac:dyDescent="0.35">
      <c r="A21">
        <v>2020</v>
      </c>
      <c r="B21">
        <v>4342325</v>
      </c>
      <c r="C21">
        <v>59400</v>
      </c>
      <c r="D21">
        <v>12</v>
      </c>
      <c r="E21" t="s">
        <v>3648</v>
      </c>
      <c r="F21">
        <v>2730</v>
      </c>
      <c r="I21" s="21">
        <v>2020</v>
      </c>
      <c r="J21" s="22">
        <v>1479670</v>
      </c>
      <c r="K21" s="23">
        <v>1114078</v>
      </c>
    </row>
    <row r="22" spans="1:11" x14ac:dyDescent="0.35">
      <c r="A22">
        <v>2020</v>
      </c>
      <c r="B22">
        <v>4342325</v>
      </c>
      <c r="C22">
        <v>59610</v>
      </c>
      <c r="D22">
        <v>1</v>
      </c>
      <c r="E22" t="s">
        <v>3648</v>
      </c>
      <c r="F22">
        <v>2730</v>
      </c>
      <c r="I22" s="21">
        <v>2021</v>
      </c>
      <c r="J22" s="22">
        <v>1479670</v>
      </c>
      <c r="K22" s="23">
        <v>1199383</v>
      </c>
    </row>
    <row r="23" spans="1:11" x14ac:dyDescent="0.35">
      <c r="A23">
        <v>2021</v>
      </c>
      <c r="B23">
        <v>4342325</v>
      </c>
      <c r="C23">
        <v>59400</v>
      </c>
      <c r="D23">
        <v>9</v>
      </c>
      <c r="E23" t="s">
        <v>3648</v>
      </c>
      <c r="F23">
        <v>2847</v>
      </c>
      <c r="I23" s="21">
        <v>2019</v>
      </c>
      <c r="J23" s="22">
        <v>4003696</v>
      </c>
      <c r="K23" s="23">
        <v>28118</v>
      </c>
    </row>
    <row r="24" spans="1:11" x14ac:dyDescent="0.35">
      <c r="A24">
        <v>2019</v>
      </c>
      <c r="B24">
        <v>4342334</v>
      </c>
      <c r="C24">
        <v>59400</v>
      </c>
      <c r="D24">
        <v>19</v>
      </c>
      <c r="E24" t="s">
        <v>3649</v>
      </c>
      <c r="F24">
        <v>6557</v>
      </c>
      <c r="I24" s="24">
        <v>2019</v>
      </c>
      <c r="J24" s="25">
        <v>4054091</v>
      </c>
      <c r="K24" s="26">
        <v>9308</v>
      </c>
    </row>
    <row r="25" spans="1:11" x14ac:dyDescent="0.35">
      <c r="A25">
        <v>2019</v>
      </c>
      <c r="B25">
        <v>4342334</v>
      </c>
      <c r="C25">
        <v>59610</v>
      </c>
      <c r="D25">
        <v>2</v>
      </c>
      <c r="E25" t="s">
        <v>3649</v>
      </c>
      <c r="F25">
        <v>6557</v>
      </c>
      <c r="I25" s="24">
        <v>2020</v>
      </c>
      <c r="J25" s="25">
        <v>4003696</v>
      </c>
      <c r="K25" s="26">
        <v>30675</v>
      </c>
    </row>
    <row r="26" spans="1:11" x14ac:dyDescent="0.35">
      <c r="A26">
        <v>2020</v>
      </c>
      <c r="B26">
        <v>4342334</v>
      </c>
      <c r="C26">
        <v>59400</v>
      </c>
      <c r="D26">
        <v>22</v>
      </c>
      <c r="E26" t="s">
        <v>3649</v>
      </c>
      <c r="F26">
        <v>7323</v>
      </c>
      <c r="I26" s="21">
        <v>2020</v>
      </c>
      <c r="J26" s="22">
        <v>4054091</v>
      </c>
      <c r="K26" s="23">
        <v>10398</v>
      </c>
    </row>
    <row r="27" spans="1:11" x14ac:dyDescent="0.35">
      <c r="A27">
        <v>2020</v>
      </c>
      <c r="B27">
        <v>4342334</v>
      </c>
      <c r="C27">
        <v>59610</v>
      </c>
      <c r="D27">
        <v>1</v>
      </c>
      <c r="E27" t="s">
        <v>3649</v>
      </c>
      <c r="F27">
        <v>7323</v>
      </c>
      <c r="I27" s="24">
        <v>2021</v>
      </c>
      <c r="J27" s="25">
        <v>4003696</v>
      </c>
      <c r="K27" s="26">
        <v>32518</v>
      </c>
    </row>
    <row r="28" spans="1:11" x14ac:dyDescent="0.35">
      <c r="A28">
        <v>2021</v>
      </c>
      <c r="B28">
        <v>4342334</v>
      </c>
      <c r="C28">
        <v>59400</v>
      </c>
      <c r="D28">
        <v>21</v>
      </c>
      <c r="E28" t="s">
        <v>3649</v>
      </c>
      <c r="F28">
        <v>7789</v>
      </c>
      <c r="I28" s="21">
        <v>2021</v>
      </c>
      <c r="J28" s="22">
        <v>4054091</v>
      </c>
      <c r="K28" s="23">
        <v>11097</v>
      </c>
    </row>
    <row r="29" spans="1:11" x14ac:dyDescent="0.35">
      <c r="A29">
        <v>2021</v>
      </c>
      <c r="B29">
        <v>4342334</v>
      </c>
      <c r="C29">
        <v>59610</v>
      </c>
      <c r="D29">
        <v>1</v>
      </c>
      <c r="E29" t="s">
        <v>3649</v>
      </c>
      <c r="F29">
        <v>7789</v>
      </c>
      <c r="I29" s="24">
        <v>2019</v>
      </c>
      <c r="J29" s="25">
        <v>4342292</v>
      </c>
      <c r="K29" s="26">
        <v>1599</v>
      </c>
    </row>
    <row r="30" spans="1:11" x14ac:dyDescent="0.35">
      <c r="A30">
        <v>2019</v>
      </c>
      <c r="B30">
        <v>1479670</v>
      </c>
      <c r="C30">
        <v>59400</v>
      </c>
      <c r="D30">
        <v>132</v>
      </c>
      <c r="E30" t="s">
        <v>3650</v>
      </c>
      <c r="F30">
        <v>933053</v>
      </c>
      <c r="I30" s="24">
        <v>2020</v>
      </c>
      <c r="J30" s="25">
        <v>4342292</v>
      </c>
      <c r="K30" s="26">
        <v>3913</v>
      </c>
    </row>
    <row r="31" spans="1:11" x14ac:dyDescent="0.35">
      <c r="A31">
        <v>2019</v>
      </c>
      <c r="B31">
        <v>1479670</v>
      </c>
      <c r="C31">
        <v>59610</v>
      </c>
      <c r="D31">
        <v>9</v>
      </c>
      <c r="E31" t="s">
        <v>3650</v>
      </c>
      <c r="F31">
        <v>933053</v>
      </c>
      <c r="I31" s="24">
        <v>2021</v>
      </c>
      <c r="J31" s="25">
        <v>4342292</v>
      </c>
      <c r="K31" s="26">
        <v>9870</v>
      </c>
    </row>
    <row r="32" spans="1:11" x14ac:dyDescent="0.35">
      <c r="A32">
        <v>2020</v>
      </c>
      <c r="B32">
        <v>1479670</v>
      </c>
      <c r="C32">
        <v>59400</v>
      </c>
      <c r="D32">
        <v>116</v>
      </c>
      <c r="E32" t="s">
        <v>3650</v>
      </c>
      <c r="F32">
        <v>1114078</v>
      </c>
      <c r="I32" s="24">
        <v>2019</v>
      </c>
      <c r="J32" s="25">
        <v>1208997</v>
      </c>
      <c r="K32" s="26">
        <v>55835</v>
      </c>
    </row>
    <row r="33" spans="1:11" x14ac:dyDescent="0.35">
      <c r="A33">
        <v>2020</v>
      </c>
      <c r="B33">
        <v>1479670</v>
      </c>
      <c r="C33">
        <v>59610</v>
      </c>
      <c r="D33">
        <v>8</v>
      </c>
      <c r="E33" t="s">
        <v>3650</v>
      </c>
      <c r="F33">
        <v>1114078</v>
      </c>
      <c r="I33" s="24">
        <v>2019</v>
      </c>
      <c r="J33" s="25">
        <v>4131540</v>
      </c>
      <c r="K33" s="26"/>
    </row>
    <row r="34" spans="1:11" x14ac:dyDescent="0.35">
      <c r="A34">
        <v>2021</v>
      </c>
      <c r="B34">
        <v>1479670</v>
      </c>
      <c r="C34">
        <v>59400</v>
      </c>
      <c r="D34">
        <v>178</v>
      </c>
      <c r="E34" t="s">
        <v>3650</v>
      </c>
      <c r="F34">
        <v>1199383</v>
      </c>
      <c r="I34" s="24">
        <v>2020</v>
      </c>
      <c r="J34" s="25">
        <v>1208997</v>
      </c>
      <c r="K34" s="26">
        <v>64391</v>
      </c>
    </row>
    <row r="35" spans="1:11" x14ac:dyDescent="0.35">
      <c r="A35">
        <v>2021</v>
      </c>
      <c r="B35">
        <v>1479670</v>
      </c>
      <c r="C35">
        <v>59610</v>
      </c>
      <c r="D35">
        <v>12</v>
      </c>
      <c r="E35" t="s">
        <v>3650</v>
      </c>
      <c r="F35">
        <v>1199383</v>
      </c>
      <c r="I35" s="24">
        <v>2020</v>
      </c>
      <c r="J35" s="25">
        <v>1788325</v>
      </c>
      <c r="K35" s="26">
        <v>20553</v>
      </c>
    </row>
    <row r="36" spans="1:11" x14ac:dyDescent="0.35">
      <c r="A36">
        <v>2019</v>
      </c>
      <c r="B36">
        <v>4003696</v>
      </c>
      <c r="C36">
        <v>59400</v>
      </c>
      <c r="D36">
        <v>1</v>
      </c>
      <c r="E36" t="s">
        <v>3650</v>
      </c>
      <c r="F36">
        <v>28118</v>
      </c>
      <c r="I36" s="21">
        <v>2021</v>
      </c>
      <c r="J36" s="22">
        <v>1208997</v>
      </c>
      <c r="K36" s="23">
        <v>66979</v>
      </c>
    </row>
    <row r="37" spans="1:11" x14ac:dyDescent="0.35">
      <c r="A37">
        <v>2019</v>
      </c>
      <c r="B37">
        <v>4054091</v>
      </c>
      <c r="C37">
        <v>59400</v>
      </c>
      <c r="D37">
        <v>45</v>
      </c>
      <c r="E37" t="s">
        <v>3651</v>
      </c>
      <c r="F37">
        <v>9308</v>
      </c>
      <c r="I37" s="21">
        <v>2019</v>
      </c>
      <c r="J37" s="22">
        <v>477023</v>
      </c>
      <c r="K37" s="23">
        <v>170284</v>
      </c>
    </row>
    <row r="38" spans="1:11" x14ac:dyDescent="0.35">
      <c r="A38">
        <v>2019</v>
      </c>
      <c r="B38">
        <v>4054091</v>
      </c>
      <c r="C38">
        <v>59610</v>
      </c>
      <c r="D38">
        <v>1</v>
      </c>
      <c r="E38" t="s">
        <v>3651</v>
      </c>
      <c r="F38">
        <v>9308</v>
      </c>
      <c r="I38" s="21">
        <v>2019</v>
      </c>
      <c r="J38" s="22">
        <v>3238240</v>
      </c>
      <c r="K38" s="23">
        <v>1944</v>
      </c>
    </row>
    <row r="39" spans="1:11" x14ac:dyDescent="0.35">
      <c r="A39">
        <v>2020</v>
      </c>
      <c r="B39">
        <v>4003696</v>
      </c>
      <c r="C39">
        <v>59400</v>
      </c>
      <c r="D39">
        <v>1</v>
      </c>
      <c r="E39" t="s">
        <v>3650</v>
      </c>
      <c r="F39">
        <v>30675</v>
      </c>
      <c r="I39" s="24">
        <v>2020</v>
      </c>
      <c r="J39" s="25">
        <v>477023</v>
      </c>
      <c r="K39" s="26">
        <v>204151</v>
      </c>
    </row>
    <row r="40" spans="1:11" x14ac:dyDescent="0.35">
      <c r="A40">
        <v>2020</v>
      </c>
      <c r="B40">
        <v>4054091</v>
      </c>
      <c r="C40">
        <v>59400</v>
      </c>
      <c r="D40">
        <v>27</v>
      </c>
      <c r="E40" t="s">
        <v>3651</v>
      </c>
      <c r="F40">
        <v>10398</v>
      </c>
      <c r="I40" s="24">
        <v>2021</v>
      </c>
      <c r="J40" s="25">
        <v>477023</v>
      </c>
      <c r="K40" s="26">
        <v>222375</v>
      </c>
    </row>
    <row r="41" spans="1:11" x14ac:dyDescent="0.35">
      <c r="A41">
        <v>2021</v>
      </c>
      <c r="B41">
        <v>4003696</v>
      </c>
      <c r="C41">
        <v>59400</v>
      </c>
      <c r="D41">
        <v>1</v>
      </c>
      <c r="E41" t="s">
        <v>3650</v>
      </c>
      <c r="F41">
        <v>32518</v>
      </c>
      <c r="I41" s="24">
        <v>2019</v>
      </c>
      <c r="J41" s="25">
        <v>1202822</v>
      </c>
      <c r="K41" s="26">
        <v>12118</v>
      </c>
    </row>
    <row r="42" spans="1:11" x14ac:dyDescent="0.35">
      <c r="A42">
        <v>2021</v>
      </c>
      <c r="B42">
        <v>4054091</v>
      </c>
      <c r="C42">
        <v>59400</v>
      </c>
      <c r="D42">
        <v>25</v>
      </c>
      <c r="E42" t="s">
        <v>3651</v>
      </c>
      <c r="F42">
        <v>11097</v>
      </c>
      <c r="I42" s="24">
        <v>2019</v>
      </c>
      <c r="J42" s="25">
        <v>1249265</v>
      </c>
      <c r="K42" s="26">
        <v>34024</v>
      </c>
    </row>
    <row r="43" spans="1:11" x14ac:dyDescent="0.35">
      <c r="A43">
        <v>2019</v>
      </c>
      <c r="B43">
        <v>4342292</v>
      </c>
      <c r="C43">
        <v>59400</v>
      </c>
      <c r="D43">
        <v>19</v>
      </c>
      <c r="E43" t="s">
        <v>3652</v>
      </c>
      <c r="F43">
        <v>1599</v>
      </c>
      <c r="I43" s="24">
        <v>2020</v>
      </c>
      <c r="J43" s="25">
        <v>1202822</v>
      </c>
      <c r="K43" s="26">
        <v>15058</v>
      </c>
    </row>
    <row r="44" spans="1:11" x14ac:dyDescent="0.35">
      <c r="A44">
        <v>2019</v>
      </c>
      <c r="B44">
        <v>4342292</v>
      </c>
      <c r="C44">
        <v>59610</v>
      </c>
      <c r="D44">
        <v>1</v>
      </c>
      <c r="E44" t="s">
        <v>3652</v>
      </c>
      <c r="F44">
        <v>1599</v>
      </c>
      <c r="I44" s="24">
        <v>2020</v>
      </c>
      <c r="J44" s="25">
        <v>1249265</v>
      </c>
      <c r="K44" s="26">
        <v>43103</v>
      </c>
    </row>
    <row r="45" spans="1:11" x14ac:dyDescent="0.35">
      <c r="A45">
        <v>2020</v>
      </c>
      <c r="B45">
        <v>4342292</v>
      </c>
      <c r="C45">
        <v>59400</v>
      </c>
      <c r="D45">
        <v>16</v>
      </c>
      <c r="E45" t="s">
        <v>3652</v>
      </c>
      <c r="F45">
        <v>3913</v>
      </c>
      <c r="I45" s="24">
        <v>2021</v>
      </c>
      <c r="J45" s="25">
        <v>1202822</v>
      </c>
      <c r="K45" s="26">
        <v>15846</v>
      </c>
    </row>
    <row r="46" spans="1:11" x14ac:dyDescent="0.35">
      <c r="A46">
        <v>2020</v>
      </c>
      <c r="B46">
        <v>4342292</v>
      </c>
      <c r="C46">
        <v>59610</v>
      </c>
      <c r="D46">
        <v>1</v>
      </c>
      <c r="E46" t="s">
        <v>3652</v>
      </c>
      <c r="F46">
        <v>3913</v>
      </c>
      <c r="I46" s="24">
        <v>2021</v>
      </c>
      <c r="J46" s="25">
        <v>1249265</v>
      </c>
      <c r="K46" s="26">
        <v>52719</v>
      </c>
    </row>
    <row r="47" spans="1:11" x14ac:dyDescent="0.35">
      <c r="A47">
        <v>2021</v>
      </c>
      <c r="B47">
        <v>4342292</v>
      </c>
      <c r="C47">
        <v>59400</v>
      </c>
      <c r="D47">
        <v>10</v>
      </c>
      <c r="E47" t="s">
        <v>3652</v>
      </c>
      <c r="F47">
        <v>9870</v>
      </c>
      <c r="I47" s="24">
        <v>2019</v>
      </c>
      <c r="J47" s="25">
        <v>1111375</v>
      </c>
      <c r="K47" s="26">
        <v>160090</v>
      </c>
    </row>
    <row r="48" spans="1:11" x14ac:dyDescent="0.35">
      <c r="A48">
        <v>2021</v>
      </c>
      <c r="B48">
        <v>4342292</v>
      </c>
      <c r="C48">
        <v>59610</v>
      </c>
      <c r="D48">
        <v>1</v>
      </c>
      <c r="E48" t="s">
        <v>3652</v>
      </c>
      <c r="F48">
        <v>9870</v>
      </c>
      <c r="I48" s="24">
        <v>2019</v>
      </c>
      <c r="J48" s="25">
        <v>1403176</v>
      </c>
      <c r="K48" s="26">
        <v>387490</v>
      </c>
    </row>
    <row r="49" spans="1:11" x14ac:dyDescent="0.35">
      <c r="A49">
        <v>2019</v>
      </c>
      <c r="B49">
        <v>1208997</v>
      </c>
      <c r="C49">
        <v>59400</v>
      </c>
      <c r="D49">
        <v>736</v>
      </c>
      <c r="E49" t="s">
        <v>3648</v>
      </c>
      <c r="F49">
        <v>55835</v>
      </c>
      <c r="I49" s="24">
        <v>2019</v>
      </c>
      <c r="J49" s="25">
        <v>1421250</v>
      </c>
      <c r="K49" s="26">
        <v>186448</v>
      </c>
    </row>
    <row r="50" spans="1:11" x14ac:dyDescent="0.35">
      <c r="A50">
        <v>2019</v>
      </c>
      <c r="B50">
        <v>1208997</v>
      </c>
      <c r="C50">
        <v>59610</v>
      </c>
      <c r="D50">
        <v>30</v>
      </c>
      <c r="E50" t="s">
        <v>3648</v>
      </c>
      <c r="F50">
        <v>55835</v>
      </c>
      <c r="I50" s="24">
        <v>2019</v>
      </c>
      <c r="J50" s="25">
        <v>4004486</v>
      </c>
      <c r="K50" s="26">
        <v>41326</v>
      </c>
    </row>
    <row r="51" spans="1:11" x14ac:dyDescent="0.35">
      <c r="A51">
        <v>2019</v>
      </c>
      <c r="B51">
        <v>4131540</v>
      </c>
      <c r="C51">
        <v>59400</v>
      </c>
      <c r="D51">
        <v>7</v>
      </c>
      <c r="E51" t="s">
        <v>3653</v>
      </c>
      <c r="I51" s="24">
        <v>2020</v>
      </c>
      <c r="J51" s="25">
        <v>1111375</v>
      </c>
      <c r="K51" s="26">
        <v>186936</v>
      </c>
    </row>
    <row r="52" spans="1:11" x14ac:dyDescent="0.35">
      <c r="A52">
        <v>2019</v>
      </c>
      <c r="B52">
        <v>4131540</v>
      </c>
      <c r="C52">
        <v>59610</v>
      </c>
      <c r="D52">
        <v>1</v>
      </c>
      <c r="E52" t="s">
        <v>3653</v>
      </c>
      <c r="I52" s="24">
        <v>2020</v>
      </c>
      <c r="J52" s="25">
        <v>1403176</v>
      </c>
      <c r="K52" s="26">
        <v>402542</v>
      </c>
    </row>
    <row r="53" spans="1:11" x14ac:dyDescent="0.35">
      <c r="A53">
        <v>2020</v>
      </c>
      <c r="B53">
        <v>1208997</v>
      </c>
      <c r="C53">
        <v>59400</v>
      </c>
      <c r="D53">
        <v>693</v>
      </c>
      <c r="E53" t="s">
        <v>3648</v>
      </c>
      <c r="F53">
        <v>64391</v>
      </c>
      <c r="I53" s="24">
        <v>2020</v>
      </c>
      <c r="J53" s="25">
        <v>1421250</v>
      </c>
      <c r="K53" s="26">
        <v>223990</v>
      </c>
    </row>
    <row r="54" spans="1:11" x14ac:dyDescent="0.35">
      <c r="A54">
        <v>2020</v>
      </c>
      <c r="B54">
        <v>1208997</v>
      </c>
      <c r="C54">
        <v>59610</v>
      </c>
      <c r="D54">
        <v>34</v>
      </c>
      <c r="E54" t="s">
        <v>3648</v>
      </c>
      <c r="F54">
        <v>64391</v>
      </c>
      <c r="I54" s="24">
        <v>2020</v>
      </c>
      <c r="J54" s="25">
        <v>4004486</v>
      </c>
      <c r="K54" s="26">
        <v>49296</v>
      </c>
    </row>
    <row r="55" spans="1:11" x14ac:dyDescent="0.35">
      <c r="A55">
        <v>2020</v>
      </c>
      <c r="B55">
        <v>1788325</v>
      </c>
      <c r="C55">
        <v>59400</v>
      </c>
      <c r="D55">
        <v>1</v>
      </c>
      <c r="E55" t="s">
        <v>3643</v>
      </c>
      <c r="F55">
        <v>20553</v>
      </c>
      <c r="I55" s="24">
        <v>2021</v>
      </c>
      <c r="J55" s="25">
        <v>1111375</v>
      </c>
      <c r="K55" s="26">
        <v>203690</v>
      </c>
    </row>
    <row r="56" spans="1:11" x14ac:dyDescent="0.35">
      <c r="A56">
        <v>2021</v>
      </c>
      <c r="B56">
        <v>1208997</v>
      </c>
      <c r="C56">
        <v>59400</v>
      </c>
      <c r="D56">
        <v>595</v>
      </c>
      <c r="E56" t="s">
        <v>3648</v>
      </c>
      <c r="F56">
        <v>66979</v>
      </c>
      <c r="I56" s="24">
        <v>2021</v>
      </c>
      <c r="J56" s="25">
        <v>1403176</v>
      </c>
      <c r="K56" s="26">
        <v>399864</v>
      </c>
    </row>
    <row r="57" spans="1:11" x14ac:dyDescent="0.35">
      <c r="A57">
        <v>2021</v>
      </c>
      <c r="B57">
        <v>1208997</v>
      </c>
      <c r="C57">
        <v>59610</v>
      </c>
      <c r="D57">
        <v>22</v>
      </c>
      <c r="E57" t="s">
        <v>3648</v>
      </c>
      <c r="F57">
        <v>66979</v>
      </c>
      <c r="I57" s="24">
        <v>2021</v>
      </c>
      <c r="J57" s="25">
        <v>1421250</v>
      </c>
      <c r="K57" s="26">
        <v>232905</v>
      </c>
    </row>
    <row r="58" spans="1:11" x14ac:dyDescent="0.35">
      <c r="A58">
        <v>2019</v>
      </c>
      <c r="B58">
        <v>477023</v>
      </c>
      <c r="C58">
        <v>59400</v>
      </c>
      <c r="D58">
        <v>1321</v>
      </c>
      <c r="E58" t="s">
        <v>3646</v>
      </c>
      <c r="F58">
        <v>170284</v>
      </c>
      <c r="I58" s="24">
        <v>2021</v>
      </c>
      <c r="J58" s="25">
        <v>4004486</v>
      </c>
      <c r="K58" s="26">
        <v>53721</v>
      </c>
    </row>
    <row r="59" spans="1:11" x14ac:dyDescent="0.35">
      <c r="A59">
        <v>2019</v>
      </c>
      <c r="B59">
        <v>477023</v>
      </c>
      <c r="C59">
        <v>59610</v>
      </c>
      <c r="D59">
        <v>33</v>
      </c>
      <c r="E59" t="s">
        <v>3646</v>
      </c>
      <c r="F59">
        <v>170284</v>
      </c>
      <c r="I59" s="24">
        <v>2019</v>
      </c>
      <c r="J59" s="25">
        <v>894519</v>
      </c>
      <c r="K59" s="26">
        <v>355501</v>
      </c>
    </row>
    <row r="60" spans="1:11" x14ac:dyDescent="0.35">
      <c r="A60">
        <v>2019</v>
      </c>
      <c r="B60">
        <v>3238240</v>
      </c>
      <c r="C60">
        <v>59400</v>
      </c>
      <c r="D60">
        <v>1</v>
      </c>
      <c r="E60" t="s">
        <v>3651</v>
      </c>
      <c r="F60">
        <v>1944</v>
      </c>
      <c r="I60" s="24">
        <v>2019</v>
      </c>
      <c r="J60" s="25">
        <v>1751046</v>
      </c>
      <c r="K60" s="26">
        <v>1065548</v>
      </c>
    </row>
    <row r="61" spans="1:11" x14ac:dyDescent="0.35">
      <c r="A61">
        <v>2020</v>
      </c>
      <c r="B61">
        <v>477023</v>
      </c>
      <c r="C61">
        <v>59400</v>
      </c>
      <c r="D61">
        <v>1462</v>
      </c>
      <c r="E61" t="s">
        <v>3646</v>
      </c>
      <c r="F61">
        <v>204151</v>
      </c>
      <c r="I61" s="24">
        <v>2019</v>
      </c>
      <c r="J61" s="25">
        <v>3685774</v>
      </c>
      <c r="K61" s="26">
        <v>26306</v>
      </c>
    </row>
    <row r="62" spans="1:11" x14ac:dyDescent="0.35">
      <c r="A62">
        <v>2020</v>
      </c>
      <c r="B62">
        <v>477023</v>
      </c>
      <c r="C62">
        <v>59610</v>
      </c>
      <c r="D62">
        <v>41</v>
      </c>
      <c r="E62" t="s">
        <v>3646</v>
      </c>
      <c r="F62">
        <v>204151</v>
      </c>
      <c r="I62" s="24">
        <v>2020</v>
      </c>
      <c r="J62" s="25">
        <v>894519</v>
      </c>
      <c r="K62" s="26">
        <v>424339</v>
      </c>
    </row>
    <row r="63" spans="1:11" x14ac:dyDescent="0.35">
      <c r="A63">
        <v>2021</v>
      </c>
      <c r="B63">
        <v>477023</v>
      </c>
      <c r="C63">
        <v>59400</v>
      </c>
      <c r="D63">
        <v>1652</v>
      </c>
      <c r="E63" t="s">
        <v>3646</v>
      </c>
      <c r="F63">
        <v>222375</v>
      </c>
      <c r="I63" s="24">
        <v>2020</v>
      </c>
      <c r="J63" s="25">
        <v>1751046</v>
      </c>
      <c r="K63" s="26">
        <v>1373633</v>
      </c>
    </row>
    <row r="64" spans="1:11" x14ac:dyDescent="0.35">
      <c r="A64">
        <v>2021</v>
      </c>
      <c r="B64">
        <v>477023</v>
      </c>
      <c r="C64">
        <v>59610</v>
      </c>
      <c r="D64">
        <v>53</v>
      </c>
      <c r="E64" t="s">
        <v>3646</v>
      </c>
      <c r="F64">
        <v>222375</v>
      </c>
      <c r="I64" s="24">
        <v>2020</v>
      </c>
      <c r="J64" s="25">
        <v>3685774</v>
      </c>
      <c r="K64" s="26">
        <v>68253</v>
      </c>
    </row>
    <row r="65" spans="1:11" x14ac:dyDescent="0.35">
      <c r="A65">
        <v>2019</v>
      </c>
      <c r="B65">
        <v>1202822</v>
      </c>
      <c r="C65">
        <v>59400</v>
      </c>
      <c r="D65">
        <v>73</v>
      </c>
      <c r="E65" t="s">
        <v>3654</v>
      </c>
      <c r="F65">
        <v>12118</v>
      </c>
      <c r="I65" s="24">
        <v>2021</v>
      </c>
      <c r="J65" s="25">
        <v>894519</v>
      </c>
      <c r="K65" s="26">
        <v>462873</v>
      </c>
    </row>
    <row r="66" spans="1:11" x14ac:dyDescent="0.35">
      <c r="A66">
        <v>2019</v>
      </c>
      <c r="B66">
        <v>1202822</v>
      </c>
      <c r="C66">
        <v>59400</v>
      </c>
      <c r="D66">
        <v>73</v>
      </c>
      <c r="E66" t="s">
        <v>3655</v>
      </c>
      <c r="F66">
        <v>12118</v>
      </c>
      <c r="I66" s="24">
        <v>2021</v>
      </c>
      <c r="J66" s="25">
        <v>1751046</v>
      </c>
      <c r="K66" s="26">
        <v>1462273</v>
      </c>
    </row>
    <row r="67" spans="1:11" x14ac:dyDescent="0.35">
      <c r="A67">
        <v>2019</v>
      </c>
      <c r="B67">
        <v>1202822</v>
      </c>
      <c r="C67">
        <v>59610</v>
      </c>
      <c r="D67">
        <v>2</v>
      </c>
      <c r="E67" t="s">
        <v>3654</v>
      </c>
      <c r="F67">
        <v>12118</v>
      </c>
      <c r="I67" s="24">
        <v>2021</v>
      </c>
      <c r="J67" s="25">
        <v>3685774</v>
      </c>
      <c r="K67" s="26">
        <v>309788</v>
      </c>
    </row>
    <row r="68" spans="1:11" x14ac:dyDescent="0.35">
      <c r="A68">
        <v>2019</v>
      </c>
      <c r="B68">
        <v>1202822</v>
      </c>
      <c r="C68">
        <v>59610</v>
      </c>
      <c r="D68">
        <v>2</v>
      </c>
      <c r="E68" t="s">
        <v>3655</v>
      </c>
      <c r="F68">
        <v>12118</v>
      </c>
      <c r="I68" s="24">
        <v>2019</v>
      </c>
      <c r="J68" s="25">
        <v>1131584</v>
      </c>
      <c r="K68" s="26">
        <v>7662</v>
      </c>
    </row>
    <row r="69" spans="1:11" x14ac:dyDescent="0.35">
      <c r="A69">
        <v>2019</v>
      </c>
      <c r="B69">
        <v>1249265</v>
      </c>
      <c r="C69">
        <v>59400</v>
      </c>
      <c r="D69">
        <v>298</v>
      </c>
      <c r="E69" t="s">
        <v>3656</v>
      </c>
      <c r="F69">
        <v>34024</v>
      </c>
      <c r="I69" s="24">
        <v>2019</v>
      </c>
      <c r="J69" s="25">
        <v>2191582</v>
      </c>
      <c r="K69" s="26">
        <v>7135</v>
      </c>
    </row>
    <row r="70" spans="1:11" x14ac:dyDescent="0.35">
      <c r="A70">
        <v>2019</v>
      </c>
      <c r="B70">
        <v>1249265</v>
      </c>
      <c r="C70">
        <v>59610</v>
      </c>
      <c r="D70">
        <v>8</v>
      </c>
      <c r="E70" t="s">
        <v>3656</v>
      </c>
      <c r="F70">
        <v>34024</v>
      </c>
      <c r="I70" s="21">
        <v>2020</v>
      </c>
      <c r="J70" s="22">
        <v>1131584</v>
      </c>
      <c r="K70" s="23">
        <v>9265</v>
      </c>
    </row>
    <row r="71" spans="1:11" x14ac:dyDescent="0.35">
      <c r="A71">
        <v>2020</v>
      </c>
      <c r="B71">
        <v>1202822</v>
      </c>
      <c r="C71">
        <v>59400</v>
      </c>
      <c r="D71">
        <v>90</v>
      </c>
      <c r="E71" t="s">
        <v>3654</v>
      </c>
      <c r="F71">
        <v>15058</v>
      </c>
      <c r="I71" s="21">
        <v>2020</v>
      </c>
      <c r="J71" s="22">
        <v>2191582</v>
      </c>
      <c r="K71" s="23">
        <v>7697</v>
      </c>
    </row>
    <row r="72" spans="1:11" x14ac:dyDescent="0.35">
      <c r="A72">
        <v>2020</v>
      </c>
      <c r="B72">
        <v>1202822</v>
      </c>
      <c r="C72">
        <v>59400</v>
      </c>
      <c r="D72">
        <v>90</v>
      </c>
      <c r="E72" t="s">
        <v>3655</v>
      </c>
      <c r="F72">
        <v>15058</v>
      </c>
      <c r="I72" s="21">
        <v>2021</v>
      </c>
      <c r="J72" s="22">
        <v>1131584</v>
      </c>
      <c r="K72" s="23">
        <v>10211</v>
      </c>
    </row>
    <row r="73" spans="1:11" x14ac:dyDescent="0.35">
      <c r="A73">
        <v>2020</v>
      </c>
      <c r="B73">
        <v>1202822</v>
      </c>
      <c r="C73">
        <v>59610</v>
      </c>
      <c r="D73">
        <v>2</v>
      </c>
      <c r="E73" t="s">
        <v>3654</v>
      </c>
      <c r="F73">
        <v>15058</v>
      </c>
      <c r="I73" s="21">
        <v>2021</v>
      </c>
      <c r="J73" s="22">
        <v>2191582</v>
      </c>
      <c r="K73" s="23">
        <v>8010</v>
      </c>
    </row>
    <row r="74" spans="1:11" x14ac:dyDescent="0.35">
      <c r="A74">
        <v>2020</v>
      </c>
      <c r="B74">
        <v>1202822</v>
      </c>
      <c r="C74">
        <v>59610</v>
      </c>
      <c r="D74">
        <v>2</v>
      </c>
      <c r="E74" t="s">
        <v>3655</v>
      </c>
      <c r="F74">
        <v>15058</v>
      </c>
      <c r="I74" s="24">
        <v>2021</v>
      </c>
      <c r="J74" s="25">
        <v>4682248</v>
      </c>
      <c r="K74" s="26">
        <v>2810</v>
      </c>
    </row>
    <row r="75" spans="1:11" x14ac:dyDescent="0.35">
      <c r="A75">
        <v>2020</v>
      </c>
      <c r="B75">
        <v>1249265</v>
      </c>
      <c r="C75">
        <v>59400</v>
      </c>
      <c r="D75">
        <v>327</v>
      </c>
      <c r="E75" t="s">
        <v>3656</v>
      </c>
      <c r="F75">
        <v>43103</v>
      </c>
      <c r="I75" s="21">
        <v>2019</v>
      </c>
      <c r="J75" s="22">
        <v>4053201</v>
      </c>
      <c r="K75" s="23">
        <v>12458</v>
      </c>
    </row>
    <row r="76" spans="1:11" x14ac:dyDescent="0.35">
      <c r="A76">
        <v>2020</v>
      </c>
      <c r="B76">
        <v>1249265</v>
      </c>
      <c r="C76">
        <v>59610</v>
      </c>
      <c r="D76">
        <v>8</v>
      </c>
      <c r="E76" t="s">
        <v>3656</v>
      </c>
      <c r="F76">
        <v>43103</v>
      </c>
      <c r="I76" s="24">
        <v>2019</v>
      </c>
      <c r="J76" s="25">
        <v>4342316</v>
      </c>
      <c r="K76" s="26">
        <v>3756</v>
      </c>
    </row>
    <row r="77" spans="1:11" x14ac:dyDescent="0.35">
      <c r="A77">
        <v>2021</v>
      </c>
      <c r="B77">
        <v>1202822</v>
      </c>
      <c r="C77">
        <v>59400</v>
      </c>
      <c r="D77">
        <v>70</v>
      </c>
      <c r="E77" t="s">
        <v>3654</v>
      </c>
      <c r="F77">
        <v>15846</v>
      </c>
      <c r="I77" s="24">
        <v>2020</v>
      </c>
      <c r="J77" s="25">
        <v>4053201</v>
      </c>
      <c r="K77" s="26">
        <v>13540</v>
      </c>
    </row>
    <row r="78" spans="1:11" x14ac:dyDescent="0.35">
      <c r="A78">
        <v>2021</v>
      </c>
      <c r="B78">
        <v>1202822</v>
      </c>
      <c r="C78">
        <v>59400</v>
      </c>
      <c r="D78">
        <v>70</v>
      </c>
      <c r="E78" t="s">
        <v>3655</v>
      </c>
      <c r="F78">
        <v>15846</v>
      </c>
      <c r="I78" s="21">
        <v>2020</v>
      </c>
      <c r="J78" s="22">
        <v>4342316</v>
      </c>
      <c r="K78" s="23">
        <v>4317</v>
      </c>
    </row>
    <row r="79" spans="1:11" x14ac:dyDescent="0.35">
      <c r="A79">
        <v>2021</v>
      </c>
      <c r="B79">
        <v>1202822</v>
      </c>
      <c r="C79">
        <v>59610</v>
      </c>
      <c r="D79">
        <v>2</v>
      </c>
      <c r="E79" t="s">
        <v>3654</v>
      </c>
      <c r="F79">
        <v>15846</v>
      </c>
      <c r="I79" s="24">
        <v>2021</v>
      </c>
      <c r="J79" s="25">
        <v>4053201</v>
      </c>
      <c r="K79" s="26">
        <v>13803</v>
      </c>
    </row>
    <row r="80" spans="1:11" x14ac:dyDescent="0.35">
      <c r="A80">
        <v>2021</v>
      </c>
      <c r="B80">
        <v>1202822</v>
      </c>
      <c r="C80">
        <v>59610</v>
      </c>
      <c r="D80">
        <v>2</v>
      </c>
      <c r="E80" t="s">
        <v>3655</v>
      </c>
      <c r="F80">
        <v>15846</v>
      </c>
      <c r="I80" s="21">
        <v>2021</v>
      </c>
      <c r="J80" s="22">
        <v>4342316</v>
      </c>
      <c r="K80" s="23">
        <v>4661</v>
      </c>
    </row>
    <row r="81" spans="1:11" x14ac:dyDescent="0.35">
      <c r="A81">
        <v>2021</v>
      </c>
      <c r="B81">
        <v>1249265</v>
      </c>
      <c r="C81">
        <v>59400</v>
      </c>
      <c r="D81">
        <v>405</v>
      </c>
      <c r="E81" t="s">
        <v>3656</v>
      </c>
      <c r="F81">
        <v>52719</v>
      </c>
      <c r="I81" s="21">
        <v>2019</v>
      </c>
      <c r="J81" s="22">
        <v>1617894</v>
      </c>
      <c r="K81" s="23">
        <v>306634</v>
      </c>
    </row>
    <row r="82" spans="1:11" x14ac:dyDescent="0.35">
      <c r="A82">
        <v>2021</v>
      </c>
      <c r="B82">
        <v>1249265</v>
      </c>
      <c r="C82">
        <v>59610</v>
      </c>
      <c r="D82">
        <v>6</v>
      </c>
      <c r="E82" t="s">
        <v>3656</v>
      </c>
      <c r="F82">
        <v>52719</v>
      </c>
      <c r="I82" s="21">
        <v>2020</v>
      </c>
      <c r="J82" s="22">
        <v>1617894</v>
      </c>
      <c r="K82" s="23">
        <v>358012</v>
      </c>
    </row>
    <row r="83" spans="1:11" x14ac:dyDescent="0.35">
      <c r="A83">
        <v>2019</v>
      </c>
      <c r="B83">
        <v>1111375</v>
      </c>
      <c r="C83">
        <v>59400</v>
      </c>
      <c r="D83">
        <v>865</v>
      </c>
      <c r="E83" t="s">
        <v>3649</v>
      </c>
      <c r="F83">
        <v>160090</v>
      </c>
      <c r="I83" s="21">
        <v>2021</v>
      </c>
      <c r="J83" s="22">
        <v>1617894</v>
      </c>
      <c r="K83" s="23">
        <v>377051</v>
      </c>
    </row>
    <row r="84" spans="1:11" x14ac:dyDescent="0.35">
      <c r="A84">
        <v>2019</v>
      </c>
      <c r="B84">
        <v>1111375</v>
      </c>
      <c r="C84">
        <v>59400</v>
      </c>
      <c r="D84">
        <v>865</v>
      </c>
      <c r="E84" t="s">
        <v>3655</v>
      </c>
      <c r="F84">
        <v>160090</v>
      </c>
      <c r="I84" s="21">
        <v>2019</v>
      </c>
      <c r="J84" s="22">
        <v>4004537</v>
      </c>
      <c r="K84" s="23">
        <v>6981</v>
      </c>
    </row>
    <row r="85" spans="1:11" x14ac:dyDescent="0.35">
      <c r="A85">
        <v>2019</v>
      </c>
      <c r="B85">
        <v>1111375</v>
      </c>
      <c r="C85">
        <v>59610</v>
      </c>
      <c r="D85">
        <v>27</v>
      </c>
      <c r="E85" t="s">
        <v>3649</v>
      </c>
      <c r="F85">
        <v>160090</v>
      </c>
      <c r="I85" s="21">
        <v>2020</v>
      </c>
      <c r="J85" s="22">
        <v>4004537</v>
      </c>
      <c r="K85" s="23">
        <v>7583</v>
      </c>
    </row>
    <row r="86" spans="1:11" x14ac:dyDescent="0.35">
      <c r="A86">
        <v>2019</v>
      </c>
      <c r="B86">
        <v>1111375</v>
      </c>
      <c r="C86">
        <v>59610</v>
      </c>
      <c r="D86">
        <v>27</v>
      </c>
      <c r="E86" t="s">
        <v>3655</v>
      </c>
      <c r="F86">
        <v>160090</v>
      </c>
      <c r="I86" s="24">
        <v>2021</v>
      </c>
      <c r="J86" s="25">
        <v>4004537</v>
      </c>
      <c r="K86" s="26">
        <v>7869</v>
      </c>
    </row>
    <row r="87" spans="1:11" x14ac:dyDescent="0.35">
      <c r="A87">
        <v>2019</v>
      </c>
      <c r="B87">
        <v>1403176</v>
      </c>
      <c r="C87">
        <v>59400</v>
      </c>
      <c r="D87">
        <v>5462</v>
      </c>
      <c r="E87" t="s">
        <v>3651</v>
      </c>
      <c r="F87">
        <v>387490</v>
      </c>
      <c r="I87" s="21">
        <v>2019</v>
      </c>
      <c r="J87" s="22">
        <v>313979</v>
      </c>
      <c r="K87" s="23">
        <v>101880</v>
      </c>
    </row>
    <row r="88" spans="1:11" x14ac:dyDescent="0.35">
      <c r="A88">
        <v>2019</v>
      </c>
      <c r="B88">
        <v>1403176</v>
      </c>
      <c r="C88">
        <v>59610</v>
      </c>
      <c r="D88">
        <v>136</v>
      </c>
      <c r="E88" t="s">
        <v>3651</v>
      </c>
      <c r="F88">
        <v>387490</v>
      </c>
      <c r="I88" s="21">
        <v>2019</v>
      </c>
      <c r="J88" s="22">
        <v>1659989</v>
      </c>
      <c r="K88" s="23">
        <v>36660</v>
      </c>
    </row>
    <row r="89" spans="1:11" x14ac:dyDescent="0.35">
      <c r="A89">
        <v>2019</v>
      </c>
      <c r="B89">
        <v>1421250</v>
      </c>
      <c r="C89">
        <v>59400</v>
      </c>
      <c r="D89">
        <v>2110</v>
      </c>
      <c r="E89" t="s">
        <v>3655</v>
      </c>
      <c r="F89">
        <v>186448</v>
      </c>
      <c r="I89" s="21">
        <v>2020</v>
      </c>
      <c r="J89" s="22">
        <v>313979</v>
      </c>
      <c r="K89" s="23">
        <v>124963</v>
      </c>
    </row>
    <row r="90" spans="1:11" x14ac:dyDescent="0.35">
      <c r="A90">
        <v>2019</v>
      </c>
      <c r="B90">
        <v>1421250</v>
      </c>
      <c r="C90">
        <v>59400</v>
      </c>
      <c r="D90">
        <v>2110</v>
      </c>
      <c r="E90" t="s">
        <v>3643</v>
      </c>
      <c r="F90">
        <v>186448</v>
      </c>
      <c r="I90" s="21">
        <v>2020</v>
      </c>
      <c r="J90" s="22">
        <v>1659989</v>
      </c>
      <c r="K90" s="23"/>
    </row>
    <row r="91" spans="1:11" x14ac:dyDescent="0.35">
      <c r="A91">
        <v>2019</v>
      </c>
      <c r="B91">
        <v>1421250</v>
      </c>
      <c r="C91">
        <v>59610</v>
      </c>
      <c r="D91">
        <v>92</v>
      </c>
      <c r="E91" t="s">
        <v>3655</v>
      </c>
      <c r="F91">
        <v>186448</v>
      </c>
      <c r="I91" s="21">
        <v>2021</v>
      </c>
      <c r="J91" s="22">
        <v>313979</v>
      </c>
      <c r="K91" s="23">
        <v>135032</v>
      </c>
    </row>
    <row r="92" spans="1:11" x14ac:dyDescent="0.35">
      <c r="A92">
        <v>2019</v>
      </c>
      <c r="B92">
        <v>1421250</v>
      </c>
      <c r="C92">
        <v>59610</v>
      </c>
      <c r="D92">
        <v>92</v>
      </c>
      <c r="E92" t="s">
        <v>3643</v>
      </c>
      <c r="F92">
        <v>186448</v>
      </c>
      <c r="I92" s="21">
        <v>2019</v>
      </c>
      <c r="J92" s="22">
        <v>3420871</v>
      </c>
      <c r="K92" s="23">
        <v>2960</v>
      </c>
    </row>
    <row r="93" spans="1:11" x14ac:dyDescent="0.35">
      <c r="A93">
        <v>2019</v>
      </c>
      <c r="B93">
        <v>4004486</v>
      </c>
      <c r="C93">
        <v>59400</v>
      </c>
      <c r="D93">
        <v>183</v>
      </c>
      <c r="E93" t="s">
        <v>3643</v>
      </c>
      <c r="F93">
        <v>41326</v>
      </c>
      <c r="I93" s="24">
        <v>2019</v>
      </c>
      <c r="J93" s="25">
        <v>1182503</v>
      </c>
      <c r="K93" s="26">
        <v>103672</v>
      </c>
    </row>
    <row r="94" spans="1:11" x14ac:dyDescent="0.35">
      <c r="A94">
        <v>2019</v>
      </c>
      <c r="B94">
        <v>4004486</v>
      </c>
      <c r="C94">
        <v>59610</v>
      </c>
      <c r="D94">
        <v>8</v>
      </c>
      <c r="E94" t="s">
        <v>3643</v>
      </c>
      <c r="F94">
        <v>41326</v>
      </c>
      <c r="I94" s="24">
        <v>2019</v>
      </c>
      <c r="J94" s="25">
        <v>1183013</v>
      </c>
      <c r="K94" s="26">
        <v>80109</v>
      </c>
    </row>
    <row r="95" spans="1:11" x14ac:dyDescent="0.35">
      <c r="A95">
        <v>2020</v>
      </c>
      <c r="B95">
        <v>1111375</v>
      </c>
      <c r="C95">
        <v>59400</v>
      </c>
      <c r="D95">
        <v>723</v>
      </c>
      <c r="E95" t="s">
        <v>3649</v>
      </c>
      <c r="F95">
        <v>186936</v>
      </c>
      <c r="I95" s="24">
        <v>2019</v>
      </c>
      <c r="J95" s="25">
        <v>4082293</v>
      </c>
      <c r="K95" s="26">
        <v>5040</v>
      </c>
    </row>
    <row r="96" spans="1:11" x14ac:dyDescent="0.35">
      <c r="A96">
        <v>2020</v>
      </c>
      <c r="B96">
        <v>1111375</v>
      </c>
      <c r="C96">
        <v>59400</v>
      </c>
      <c r="D96">
        <v>723</v>
      </c>
      <c r="E96" t="s">
        <v>3655</v>
      </c>
      <c r="F96">
        <v>186936</v>
      </c>
      <c r="I96" s="21">
        <v>2020</v>
      </c>
      <c r="J96" s="22">
        <v>1182503</v>
      </c>
      <c r="K96" s="23"/>
    </row>
    <row r="97" spans="1:11" x14ac:dyDescent="0.35">
      <c r="A97">
        <v>2020</v>
      </c>
      <c r="B97">
        <v>1111375</v>
      </c>
      <c r="C97">
        <v>59610</v>
      </c>
      <c r="D97">
        <v>28</v>
      </c>
      <c r="E97" t="s">
        <v>3649</v>
      </c>
      <c r="F97">
        <v>186936</v>
      </c>
      <c r="I97" s="21">
        <v>2020</v>
      </c>
      <c r="J97" s="22">
        <v>1183013</v>
      </c>
      <c r="K97" s="23">
        <v>97763</v>
      </c>
    </row>
    <row r="98" spans="1:11" x14ac:dyDescent="0.35">
      <c r="A98">
        <v>2020</v>
      </c>
      <c r="B98">
        <v>1111375</v>
      </c>
      <c r="C98">
        <v>59610</v>
      </c>
      <c r="D98">
        <v>28</v>
      </c>
      <c r="E98" t="s">
        <v>3655</v>
      </c>
      <c r="F98">
        <v>186936</v>
      </c>
      <c r="I98" s="21">
        <v>2020</v>
      </c>
      <c r="J98" s="22">
        <v>4082293</v>
      </c>
      <c r="K98" s="23">
        <v>5319</v>
      </c>
    </row>
    <row r="99" spans="1:11" x14ac:dyDescent="0.35">
      <c r="A99">
        <v>2020</v>
      </c>
      <c r="B99">
        <v>1403176</v>
      </c>
      <c r="C99">
        <v>59400</v>
      </c>
      <c r="D99">
        <v>3593</v>
      </c>
      <c r="E99" t="s">
        <v>3651</v>
      </c>
      <c r="F99">
        <v>402542</v>
      </c>
      <c r="I99" s="24">
        <v>2021</v>
      </c>
      <c r="J99" s="25">
        <v>1183013</v>
      </c>
      <c r="K99" s="26">
        <v>106538</v>
      </c>
    </row>
    <row r="100" spans="1:11" x14ac:dyDescent="0.35">
      <c r="A100">
        <v>2020</v>
      </c>
      <c r="B100">
        <v>1403176</v>
      </c>
      <c r="C100">
        <v>59610</v>
      </c>
      <c r="D100">
        <v>84</v>
      </c>
      <c r="E100" t="s">
        <v>3651</v>
      </c>
      <c r="F100">
        <v>402542</v>
      </c>
      <c r="I100" s="61">
        <v>2021</v>
      </c>
      <c r="J100" s="62">
        <v>4082293</v>
      </c>
      <c r="K100" s="63">
        <v>5628</v>
      </c>
    </row>
    <row r="101" spans="1:11" x14ac:dyDescent="0.35">
      <c r="A101">
        <v>2020</v>
      </c>
      <c r="B101">
        <v>1421250</v>
      </c>
      <c r="C101">
        <v>59400</v>
      </c>
      <c r="D101">
        <v>2122</v>
      </c>
      <c r="E101" t="s">
        <v>3655</v>
      </c>
      <c r="F101">
        <v>223990</v>
      </c>
    </row>
    <row r="102" spans="1:11" x14ac:dyDescent="0.35">
      <c r="A102">
        <v>2020</v>
      </c>
      <c r="B102">
        <v>1421250</v>
      </c>
      <c r="C102">
        <v>59400</v>
      </c>
      <c r="D102">
        <v>2122</v>
      </c>
      <c r="E102" t="s">
        <v>3643</v>
      </c>
      <c r="F102">
        <v>223990</v>
      </c>
    </row>
    <row r="103" spans="1:11" x14ac:dyDescent="0.35">
      <c r="A103">
        <v>2020</v>
      </c>
      <c r="B103">
        <v>1421250</v>
      </c>
      <c r="C103">
        <v>59610</v>
      </c>
      <c r="D103">
        <v>103</v>
      </c>
      <c r="E103" t="s">
        <v>3655</v>
      </c>
      <c r="F103">
        <v>223990</v>
      </c>
    </row>
    <row r="104" spans="1:11" x14ac:dyDescent="0.35">
      <c r="A104">
        <v>2020</v>
      </c>
      <c r="B104">
        <v>1421250</v>
      </c>
      <c r="C104">
        <v>59610</v>
      </c>
      <c r="D104">
        <v>103</v>
      </c>
      <c r="E104" t="s">
        <v>3643</v>
      </c>
      <c r="F104">
        <v>223990</v>
      </c>
    </row>
    <row r="105" spans="1:11" x14ac:dyDescent="0.35">
      <c r="A105">
        <v>2020</v>
      </c>
      <c r="B105">
        <v>4004486</v>
      </c>
      <c r="C105">
        <v>59400</v>
      </c>
      <c r="D105">
        <v>151</v>
      </c>
      <c r="E105" t="s">
        <v>3643</v>
      </c>
      <c r="F105">
        <v>49296</v>
      </c>
    </row>
    <row r="106" spans="1:11" x14ac:dyDescent="0.35">
      <c r="A106">
        <v>2020</v>
      </c>
      <c r="B106">
        <v>4004486</v>
      </c>
      <c r="C106">
        <v>59610</v>
      </c>
      <c r="D106">
        <v>2</v>
      </c>
      <c r="E106" t="s">
        <v>3643</v>
      </c>
      <c r="F106">
        <v>49296</v>
      </c>
    </row>
    <row r="107" spans="1:11" x14ac:dyDescent="0.35">
      <c r="A107">
        <v>2021</v>
      </c>
      <c r="B107">
        <v>1111375</v>
      </c>
      <c r="C107">
        <v>59400</v>
      </c>
      <c r="D107">
        <v>791</v>
      </c>
      <c r="E107" t="s">
        <v>3649</v>
      </c>
      <c r="F107">
        <v>203690</v>
      </c>
    </row>
    <row r="108" spans="1:11" x14ac:dyDescent="0.35">
      <c r="A108">
        <v>2021</v>
      </c>
      <c r="B108">
        <v>1111375</v>
      </c>
      <c r="C108">
        <v>59400</v>
      </c>
      <c r="D108">
        <v>791</v>
      </c>
      <c r="E108" t="s">
        <v>3655</v>
      </c>
      <c r="F108">
        <v>203690</v>
      </c>
    </row>
    <row r="109" spans="1:11" x14ac:dyDescent="0.35">
      <c r="A109">
        <v>2021</v>
      </c>
      <c r="B109">
        <v>1111375</v>
      </c>
      <c r="C109">
        <v>59610</v>
      </c>
      <c r="D109">
        <v>32</v>
      </c>
      <c r="E109" t="s">
        <v>3649</v>
      </c>
      <c r="F109">
        <v>203690</v>
      </c>
    </row>
    <row r="110" spans="1:11" x14ac:dyDescent="0.35">
      <c r="A110">
        <v>2021</v>
      </c>
      <c r="B110">
        <v>1111375</v>
      </c>
      <c r="C110">
        <v>59610</v>
      </c>
      <c r="D110">
        <v>32</v>
      </c>
      <c r="E110" t="s">
        <v>3655</v>
      </c>
      <c r="F110">
        <v>203690</v>
      </c>
    </row>
    <row r="111" spans="1:11" x14ac:dyDescent="0.35">
      <c r="A111">
        <v>2021</v>
      </c>
      <c r="B111">
        <v>1403176</v>
      </c>
      <c r="C111">
        <v>59400</v>
      </c>
      <c r="D111">
        <v>3391</v>
      </c>
      <c r="E111" t="s">
        <v>3651</v>
      </c>
      <c r="F111">
        <v>399864</v>
      </c>
    </row>
    <row r="112" spans="1:11" x14ac:dyDescent="0.35">
      <c r="A112">
        <v>2021</v>
      </c>
      <c r="B112">
        <v>1403176</v>
      </c>
      <c r="C112">
        <v>59610</v>
      </c>
      <c r="D112">
        <v>77</v>
      </c>
      <c r="E112" t="s">
        <v>3651</v>
      </c>
      <c r="F112">
        <v>399864</v>
      </c>
    </row>
    <row r="113" spans="1:6" x14ac:dyDescent="0.35">
      <c r="A113">
        <v>2021</v>
      </c>
      <c r="B113">
        <v>1421250</v>
      </c>
      <c r="C113">
        <v>59400</v>
      </c>
      <c r="D113">
        <v>2442</v>
      </c>
      <c r="E113" t="s">
        <v>3655</v>
      </c>
      <c r="F113">
        <v>232905</v>
      </c>
    </row>
    <row r="114" spans="1:6" x14ac:dyDescent="0.35">
      <c r="A114">
        <v>2021</v>
      </c>
      <c r="B114">
        <v>1421250</v>
      </c>
      <c r="C114">
        <v>59400</v>
      </c>
      <c r="D114">
        <v>2442</v>
      </c>
      <c r="E114" t="s">
        <v>3643</v>
      </c>
      <c r="F114">
        <v>232905</v>
      </c>
    </row>
    <row r="115" spans="1:6" x14ac:dyDescent="0.35">
      <c r="A115">
        <v>2021</v>
      </c>
      <c r="B115">
        <v>1421250</v>
      </c>
      <c r="C115">
        <v>59610</v>
      </c>
      <c r="D115">
        <v>119</v>
      </c>
      <c r="E115" t="s">
        <v>3655</v>
      </c>
      <c r="F115">
        <v>232905</v>
      </c>
    </row>
    <row r="116" spans="1:6" x14ac:dyDescent="0.35">
      <c r="A116">
        <v>2021</v>
      </c>
      <c r="B116">
        <v>1421250</v>
      </c>
      <c r="C116">
        <v>59610</v>
      </c>
      <c r="D116">
        <v>119</v>
      </c>
      <c r="E116" t="s">
        <v>3643</v>
      </c>
      <c r="F116">
        <v>232905</v>
      </c>
    </row>
    <row r="117" spans="1:6" x14ac:dyDescent="0.35">
      <c r="A117">
        <v>2021</v>
      </c>
      <c r="B117">
        <v>4004486</v>
      </c>
      <c r="C117">
        <v>59400</v>
      </c>
      <c r="D117">
        <v>159</v>
      </c>
      <c r="E117" t="s">
        <v>3643</v>
      </c>
      <c r="F117">
        <v>53721</v>
      </c>
    </row>
    <row r="118" spans="1:6" x14ac:dyDescent="0.35">
      <c r="A118">
        <v>2021</v>
      </c>
      <c r="B118">
        <v>4004486</v>
      </c>
      <c r="C118">
        <v>59610</v>
      </c>
      <c r="D118">
        <v>3</v>
      </c>
      <c r="E118" t="s">
        <v>3643</v>
      </c>
      <c r="F118">
        <v>53721</v>
      </c>
    </row>
    <row r="119" spans="1:6" x14ac:dyDescent="0.35">
      <c r="A119">
        <v>2019</v>
      </c>
      <c r="B119">
        <v>894519</v>
      </c>
      <c r="C119">
        <v>59400</v>
      </c>
      <c r="D119">
        <v>223</v>
      </c>
      <c r="E119" t="s">
        <v>3645</v>
      </c>
      <c r="F119">
        <v>355501</v>
      </c>
    </row>
    <row r="120" spans="1:6" x14ac:dyDescent="0.35">
      <c r="A120">
        <v>2019</v>
      </c>
      <c r="B120">
        <v>894519</v>
      </c>
      <c r="C120">
        <v>59610</v>
      </c>
      <c r="D120">
        <v>13</v>
      </c>
      <c r="E120" t="s">
        <v>3645</v>
      </c>
      <c r="F120">
        <v>355501</v>
      </c>
    </row>
    <row r="121" spans="1:6" x14ac:dyDescent="0.35">
      <c r="A121">
        <v>2019</v>
      </c>
      <c r="B121">
        <v>1751046</v>
      </c>
      <c r="C121">
        <v>59400</v>
      </c>
      <c r="D121">
        <v>8502</v>
      </c>
      <c r="E121" t="s">
        <v>3643</v>
      </c>
      <c r="F121">
        <v>1065548</v>
      </c>
    </row>
    <row r="122" spans="1:6" x14ac:dyDescent="0.35">
      <c r="A122">
        <v>2019</v>
      </c>
      <c r="B122">
        <v>1751046</v>
      </c>
      <c r="C122">
        <v>59610</v>
      </c>
      <c r="D122">
        <v>344</v>
      </c>
      <c r="E122" t="s">
        <v>3643</v>
      </c>
      <c r="F122">
        <v>1065548</v>
      </c>
    </row>
    <row r="123" spans="1:6" x14ac:dyDescent="0.35">
      <c r="A123">
        <v>2019</v>
      </c>
      <c r="B123">
        <v>3685774</v>
      </c>
      <c r="C123">
        <v>59400</v>
      </c>
      <c r="D123">
        <v>251</v>
      </c>
      <c r="E123" t="s">
        <v>3652</v>
      </c>
      <c r="F123">
        <v>26306</v>
      </c>
    </row>
    <row r="124" spans="1:6" x14ac:dyDescent="0.35">
      <c r="A124">
        <v>2019</v>
      </c>
      <c r="B124">
        <v>3685774</v>
      </c>
      <c r="C124">
        <v>59610</v>
      </c>
      <c r="D124">
        <v>3</v>
      </c>
      <c r="E124" t="s">
        <v>3652</v>
      </c>
      <c r="F124">
        <v>26306</v>
      </c>
    </row>
    <row r="125" spans="1:6" x14ac:dyDescent="0.35">
      <c r="A125">
        <v>2020</v>
      </c>
      <c r="B125">
        <v>894519</v>
      </c>
      <c r="C125">
        <v>59400</v>
      </c>
      <c r="D125">
        <v>240</v>
      </c>
      <c r="E125" t="s">
        <v>3645</v>
      </c>
      <c r="F125">
        <v>424339</v>
      </c>
    </row>
    <row r="126" spans="1:6" x14ac:dyDescent="0.35">
      <c r="A126">
        <v>2020</v>
      </c>
      <c r="B126">
        <v>894519</v>
      </c>
      <c r="C126">
        <v>59610</v>
      </c>
      <c r="D126">
        <v>4</v>
      </c>
      <c r="E126" t="s">
        <v>3645</v>
      </c>
      <c r="F126">
        <v>424339</v>
      </c>
    </row>
    <row r="127" spans="1:6" x14ac:dyDescent="0.35">
      <c r="A127">
        <v>2020</v>
      </c>
      <c r="B127">
        <v>1751046</v>
      </c>
      <c r="C127">
        <v>59400</v>
      </c>
      <c r="D127">
        <v>9225</v>
      </c>
      <c r="E127" t="s">
        <v>3643</v>
      </c>
      <c r="F127">
        <v>1373633</v>
      </c>
    </row>
    <row r="128" spans="1:6" x14ac:dyDescent="0.35">
      <c r="A128">
        <v>2020</v>
      </c>
      <c r="B128">
        <v>1751046</v>
      </c>
      <c r="C128">
        <v>59610</v>
      </c>
      <c r="D128">
        <v>355</v>
      </c>
      <c r="E128" t="s">
        <v>3643</v>
      </c>
      <c r="F128">
        <v>1373633</v>
      </c>
    </row>
    <row r="129" spans="1:6" x14ac:dyDescent="0.35">
      <c r="A129">
        <v>2020</v>
      </c>
      <c r="B129">
        <v>3685774</v>
      </c>
      <c r="C129">
        <v>59400</v>
      </c>
      <c r="D129">
        <v>323</v>
      </c>
      <c r="E129" t="s">
        <v>3652</v>
      </c>
      <c r="F129">
        <v>68253</v>
      </c>
    </row>
    <row r="130" spans="1:6" x14ac:dyDescent="0.35">
      <c r="A130">
        <v>2020</v>
      </c>
      <c r="B130">
        <v>3685774</v>
      </c>
      <c r="C130">
        <v>59610</v>
      </c>
      <c r="D130">
        <v>8</v>
      </c>
      <c r="E130" t="s">
        <v>3652</v>
      </c>
      <c r="F130">
        <v>68253</v>
      </c>
    </row>
    <row r="131" spans="1:6" x14ac:dyDescent="0.35">
      <c r="A131">
        <v>2021</v>
      </c>
      <c r="B131">
        <v>894519</v>
      </c>
      <c r="C131">
        <v>59400</v>
      </c>
      <c r="D131">
        <v>281</v>
      </c>
      <c r="E131" t="s">
        <v>3645</v>
      </c>
      <c r="F131">
        <v>462873</v>
      </c>
    </row>
    <row r="132" spans="1:6" x14ac:dyDescent="0.35">
      <c r="A132">
        <v>2021</v>
      </c>
      <c r="B132">
        <v>894519</v>
      </c>
      <c r="C132">
        <v>59610</v>
      </c>
      <c r="D132">
        <v>5</v>
      </c>
      <c r="E132" t="s">
        <v>3645</v>
      </c>
      <c r="F132">
        <v>462873</v>
      </c>
    </row>
    <row r="133" spans="1:6" x14ac:dyDescent="0.35">
      <c r="A133">
        <v>2021</v>
      </c>
      <c r="B133">
        <v>1751046</v>
      </c>
      <c r="C133">
        <v>59400</v>
      </c>
      <c r="D133">
        <v>9872</v>
      </c>
      <c r="E133" t="s">
        <v>3643</v>
      </c>
      <c r="F133">
        <v>1462273</v>
      </c>
    </row>
    <row r="134" spans="1:6" x14ac:dyDescent="0.35">
      <c r="A134">
        <v>2021</v>
      </c>
      <c r="B134">
        <v>1751046</v>
      </c>
      <c r="C134">
        <v>59610</v>
      </c>
      <c r="D134">
        <v>414</v>
      </c>
      <c r="E134" t="s">
        <v>3643</v>
      </c>
      <c r="F134">
        <v>1462273</v>
      </c>
    </row>
    <row r="135" spans="1:6" x14ac:dyDescent="0.35">
      <c r="A135">
        <v>2021</v>
      </c>
      <c r="B135">
        <v>3685774</v>
      </c>
      <c r="C135">
        <v>59400</v>
      </c>
      <c r="D135">
        <v>545</v>
      </c>
      <c r="E135" t="s">
        <v>3652</v>
      </c>
      <c r="F135">
        <v>309788</v>
      </c>
    </row>
    <row r="136" spans="1:6" x14ac:dyDescent="0.35">
      <c r="A136">
        <v>2021</v>
      </c>
      <c r="B136">
        <v>3685774</v>
      </c>
      <c r="C136">
        <v>59610</v>
      </c>
      <c r="D136">
        <v>18</v>
      </c>
      <c r="E136" t="s">
        <v>3652</v>
      </c>
      <c r="F136">
        <v>309788</v>
      </c>
    </row>
    <row r="137" spans="1:6" x14ac:dyDescent="0.35">
      <c r="A137">
        <v>2019</v>
      </c>
      <c r="B137">
        <v>1131584</v>
      </c>
      <c r="C137">
        <v>59400</v>
      </c>
      <c r="D137">
        <v>71</v>
      </c>
      <c r="E137" t="s">
        <v>3655</v>
      </c>
      <c r="F137">
        <v>7662</v>
      </c>
    </row>
    <row r="138" spans="1:6" x14ac:dyDescent="0.35">
      <c r="A138">
        <v>2019</v>
      </c>
      <c r="B138">
        <v>1131584</v>
      </c>
      <c r="C138">
        <v>59400</v>
      </c>
      <c r="D138">
        <v>71</v>
      </c>
      <c r="E138" t="s">
        <v>3654</v>
      </c>
      <c r="F138">
        <v>7662</v>
      </c>
    </row>
    <row r="139" spans="1:6" x14ac:dyDescent="0.35">
      <c r="A139">
        <v>2019</v>
      </c>
      <c r="B139">
        <v>2191582</v>
      </c>
      <c r="C139">
        <v>59400</v>
      </c>
      <c r="D139">
        <v>2</v>
      </c>
      <c r="E139" t="s">
        <v>3657</v>
      </c>
      <c r="F139">
        <v>7135</v>
      </c>
    </row>
    <row r="140" spans="1:6" x14ac:dyDescent="0.35">
      <c r="A140">
        <v>2020</v>
      </c>
      <c r="B140">
        <v>1131584</v>
      </c>
      <c r="C140">
        <v>59400</v>
      </c>
      <c r="D140">
        <v>61</v>
      </c>
      <c r="E140" t="s">
        <v>3655</v>
      </c>
      <c r="F140">
        <v>9265</v>
      </c>
    </row>
    <row r="141" spans="1:6" x14ac:dyDescent="0.35">
      <c r="A141">
        <v>2020</v>
      </c>
      <c r="B141">
        <v>1131584</v>
      </c>
      <c r="C141">
        <v>59400</v>
      </c>
      <c r="D141">
        <v>61</v>
      </c>
      <c r="E141" t="s">
        <v>3654</v>
      </c>
      <c r="F141">
        <v>9265</v>
      </c>
    </row>
    <row r="142" spans="1:6" x14ac:dyDescent="0.35">
      <c r="A142">
        <v>2020</v>
      </c>
      <c r="B142">
        <v>2191582</v>
      </c>
      <c r="C142">
        <v>59400</v>
      </c>
      <c r="D142">
        <v>1</v>
      </c>
      <c r="E142" t="s">
        <v>3657</v>
      </c>
      <c r="F142">
        <v>7697</v>
      </c>
    </row>
    <row r="143" spans="1:6" x14ac:dyDescent="0.35">
      <c r="A143">
        <v>2020</v>
      </c>
      <c r="B143">
        <v>2191582</v>
      </c>
      <c r="C143">
        <v>59610</v>
      </c>
      <c r="D143">
        <v>1</v>
      </c>
      <c r="E143" t="s">
        <v>3657</v>
      </c>
      <c r="F143">
        <v>7697</v>
      </c>
    </row>
    <row r="144" spans="1:6" x14ac:dyDescent="0.35">
      <c r="A144">
        <v>2021</v>
      </c>
      <c r="B144">
        <v>1131584</v>
      </c>
      <c r="C144">
        <v>59400</v>
      </c>
      <c r="D144">
        <v>63</v>
      </c>
      <c r="E144" t="s">
        <v>3655</v>
      </c>
      <c r="F144">
        <v>10211</v>
      </c>
    </row>
    <row r="145" spans="1:6" x14ac:dyDescent="0.35">
      <c r="A145">
        <v>2021</v>
      </c>
      <c r="B145">
        <v>1131584</v>
      </c>
      <c r="C145">
        <v>59400</v>
      </c>
      <c r="D145">
        <v>63</v>
      </c>
      <c r="E145" t="s">
        <v>3654</v>
      </c>
      <c r="F145">
        <v>10211</v>
      </c>
    </row>
    <row r="146" spans="1:6" x14ac:dyDescent="0.35">
      <c r="A146">
        <v>2021</v>
      </c>
      <c r="B146">
        <v>1131584</v>
      </c>
      <c r="C146">
        <v>59610</v>
      </c>
      <c r="D146">
        <v>4</v>
      </c>
      <c r="E146" t="s">
        <v>3655</v>
      </c>
      <c r="F146">
        <v>10211</v>
      </c>
    </row>
    <row r="147" spans="1:6" x14ac:dyDescent="0.35">
      <c r="A147">
        <v>2021</v>
      </c>
      <c r="B147">
        <v>1131584</v>
      </c>
      <c r="C147">
        <v>59610</v>
      </c>
      <c r="D147">
        <v>4</v>
      </c>
      <c r="E147" t="s">
        <v>3654</v>
      </c>
      <c r="F147">
        <v>10211</v>
      </c>
    </row>
    <row r="148" spans="1:6" x14ac:dyDescent="0.35">
      <c r="A148">
        <v>2021</v>
      </c>
      <c r="B148">
        <v>2191582</v>
      </c>
      <c r="C148">
        <v>59400</v>
      </c>
      <c r="D148">
        <v>1</v>
      </c>
      <c r="E148" t="s">
        <v>3657</v>
      </c>
      <c r="F148">
        <v>8010</v>
      </c>
    </row>
    <row r="149" spans="1:6" x14ac:dyDescent="0.35">
      <c r="A149">
        <v>2021</v>
      </c>
      <c r="B149">
        <v>4682248</v>
      </c>
      <c r="C149">
        <v>59400</v>
      </c>
      <c r="D149">
        <v>1</v>
      </c>
      <c r="E149" t="s">
        <v>3658</v>
      </c>
      <c r="F149">
        <v>2810</v>
      </c>
    </row>
    <row r="150" spans="1:6" x14ac:dyDescent="0.35">
      <c r="A150">
        <v>2019</v>
      </c>
      <c r="B150">
        <v>4053201</v>
      </c>
      <c r="C150">
        <v>59400</v>
      </c>
      <c r="D150">
        <v>4</v>
      </c>
      <c r="E150" t="s">
        <v>3645</v>
      </c>
      <c r="F150">
        <v>12458</v>
      </c>
    </row>
    <row r="151" spans="1:6" x14ac:dyDescent="0.35">
      <c r="A151">
        <v>2019</v>
      </c>
      <c r="B151">
        <v>4342316</v>
      </c>
      <c r="C151">
        <v>59400</v>
      </c>
      <c r="D151">
        <v>18</v>
      </c>
      <c r="E151" t="s">
        <v>3659</v>
      </c>
      <c r="F151">
        <v>3756</v>
      </c>
    </row>
    <row r="152" spans="1:6" x14ac:dyDescent="0.35">
      <c r="A152">
        <v>2019</v>
      </c>
      <c r="B152">
        <v>4342316</v>
      </c>
      <c r="C152">
        <v>59610</v>
      </c>
      <c r="D152">
        <v>1</v>
      </c>
      <c r="E152" t="s">
        <v>3659</v>
      </c>
      <c r="F152">
        <v>3756</v>
      </c>
    </row>
    <row r="153" spans="1:6" x14ac:dyDescent="0.35">
      <c r="A153">
        <v>2020</v>
      </c>
      <c r="B153">
        <v>4053201</v>
      </c>
      <c r="C153">
        <v>59400</v>
      </c>
      <c r="D153">
        <v>6</v>
      </c>
      <c r="E153" t="s">
        <v>3645</v>
      </c>
      <c r="F153">
        <v>13540</v>
      </c>
    </row>
    <row r="154" spans="1:6" x14ac:dyDescent="0.35">
      <c r="A154">
        <v>2020</v>
      </c>
      <c r="B154">
        <v>4342316</v>
      </c>
      <c r="C154">
        <v>59400</v>
      </c>
      <c r="D154">
        <v>19</v>
      </c>
      <c r="E154" t="s">
        <v>3659</v>
      </c>
      <c r="F154">
        <v>4317</v>
      </c>
    </row>
    <row r="155" spans="1:6" x14ac:dyDescent="0.35">
      <c r="A155">
        <v>2021</v>
      </c>
      <c r="B155">
        <v>4053201</v>
      </c>
      <c r="C155">
        <v>59400</v>
      </c>
      <c r="D155">
        <v>4</v>
      </c>
      <c r="E155" t="s">
        <v>3645</v>
      </c>
      <c r="F155">
        <v>13803</v>
      </c>
    </row>
    <row r="156" spans="1:6" x14ac:dyDescent="0.35">
      <c r="A156">
        <v>2021</v>
      </c>
      <c r="B156">
        <v>4342316</v>
      </c>
      <c r="C156">
        <v>59400</v>
      </c>
      <c r="D156">
        <v>24</v>
      </c>
      <c r="E156" t="s">
        <v>3659</v>
      </c>
      <c r="F156">
        <v>4661</v>
      </c>
    </row>
    <row r="157" spans="1:6" x14ac:dyDescent="0.35">
      <c r="A157">
        <v>2021</v>
      </c>
      <c r="B157">
        <v>4342316</v>
      </c>
      <c r="C157">
        <v>59610</v>
      </c>
      <c r="D157">
        <v>1</v>
      </c>
      <c r="E157" t="s">
        <v>3659</v>
      </c>
      <c r="F157">
        <v>4661</v>
      </c>
    </row>
    <row r="158" spans="1:6" x14ac:dyDescent="0.35">
      <c r="A158">
        <v>2019</v>
      </c>
      <c r="B158">
        <v>1617894</v>
      </c>
      <c r="C158">
        <v>59400</v>
      </c>
      <c r="D158">
        <v>1977</v>
      </c>
      <c r="E158" t="s">
        <v>3660</v>
      </c>
      <c r="F158">
        <v>306634</v>
      </c>
    </row>
    <row r="159" spans="1:6" x14ac:dyDescent="0.35">
      <c r="A159">
        <v>2019</v>
      </c>
      <c r="B159">
        <v>1617894</v>
      </c>
      <c r="C159">
        <v>59610</v>
      </c>
      <c r="D159">
        <v>67</v>
      </c>
      <c r="E159" t="s">
        <v>3660</v>
      </c>
      <c r="F159">
        <v>306634</v>
      </c>
    </row>
    <row r="160" spans="1:6" x14ac:dyDescent="0.35">
      <c r="A160">
        <v>2020</v>
      </c>
      <c r="B160">
        <v>1617894</v>
      </c>
      <c r="C160">
        <v>59400</v>
      </c>
      <c r="D160">
        <v>2147</v>
      </c>
      <c r="E160" t="s">
        <v>3660</v>
      </c>
      <c r="F160">
        <v>358012</v>
      </c>
    </row>
    <row r="161" spans="1:6" x14ac:dyDescent="0.35">
      <c r="A161">
        <v>2020</v>
      </c>
      <c r="B161">
        <v>1617894</v>
      </c>
      <c r="C161">
        <v>59610</v>
      </c>
      <c r="D161">
        <v>83</v>
      </c>
      <c r="E161" t="s">
        <v>3660</v>
      </c>
      <c r="F161">
        <v>358012</v>
      </c>
    </row>
    <row r="162" spans="1:6" x14ac:dyDescent="0.35">
      <c r="A162">
        <v>2021</v>
      </c>
      <c r="B162">
        <v>1617894</v>
      </c>
      <c r="C162">
        <v>59400</v>
      </c>
      <c r="D162">
        <v>2006</v>
      </c>
      <c r="E162" t="s">
        <v>3660</v>
      </c>
      <c r="F162">
        <v>377051</v>
      </c>
    </row>
    <row r="163" spans="1:6" x14ac:dyDescent="0.35">
      <c r="A163">
        <v>2021</v>
      </c>
      <c r="B163">
        <v>1617894</v>
      </c>
      <c r="C163">
        <v>59610</v>
      </c>
      <c r="D163">
        <v>88</v>
      </c>
      <c r="E163" t="s">
        <v>3660</v>
      </c>
      <c r="F163">
        <v>377051</v>
      </c>
    </row>
    <row r="164" spans="1:6" x14ac:dyDescent="0.35">
      <c r="A164">
        <v>2019</v>
      </c>
      <c r="B164">
        <v>4004537</v>
      </c>
      <c r="C164">
        <v>59400</v>
      </c>
      <c r="D164">
        <v>10</v>
      </c>
      <c r="E164" t="s">
        <v>3660</v>
      </c>
      <c r="F164">
        <v>6981</v>
      </c>
    </row>
    <row r="165" spans="1:6" x14ac:dyDescent="0.35">
      <c r="A165">
        <v>2019</v>
      </c>
      <c r="B165">
        <v>4004537</v>
      </c>
      <c r="C165">
        <v>59610</v>
      </c>
      <c r="D165">
        <v>1</v>
      </c>
      <c r="E165" t="s">
        <v>3660</v>
      </c>
      <c r="F165">
        <v>6981</v>
      </c>
    </row>
    <row r="166" spans="1:6" x14ac:dyDescent="0.35">
      <c r="A166">
        <v>2020</v>
      </c>
      <c r="B166">
        <v>4004537</v>
      </c>
      <c r="C166">
        <v>59400</v>
      </c>
      <c r="D166">
        <v>9</v>
      </c>
      <c r="E166" t="s">
        <v>3660</v>
      </c>
      <c r="F166">
        <v>7583</v>
      </c>
    </row>
    <row r="167" spans="1:6" x14ac:dyDescent="0.35">
      <c r="A167">
        <v>2021</v>
      </c>
      <c r="B167">
        <v>4004537</v>
      </c>
      <c r="C167">
        <v>59400</v>
      </c>
      <c r="D167">
        <v>3</v>
      </c>
      <c r="E167" t="s">
        <v>3660</v>
      </c>
      <c r="F167">
        <v>7869</v>
      </c>
    </row>
    <row r="168" spans="1:6" x14ac:dyDescent="0.35">
      <c r="A168">
        <v>2019</v>
      </c>
      <c r="B168">
        <v>313979</v>
      </c>
      <c r="C168">
        <v>59400</v>
      </c>
      <c r="D168">
        <v>341</v>
      </c>
      <c r="E168" t="s">
        <v>3654</v>
      </c>
      <c r="F168">
        <v>101880</v>
      </c>
    </row>
    <row r="169" spans="1:6" x14ac:dyDescent="0.35">
      <c r="A169">
        <v>2019</v>
      </c>
      <c r="B169">
        <v>313979</v>
      </c>
      <c r="C169">
        <v>59400</v>
      </c>
      <c r="D169">
        <v>341</v>
      </c>
      <c r="E169" t="s">
        <v>3655</v>
      </c>
      <c r="F169">
        <v>101880</v>
      </c>
    </row>
    <row r="170" spans="1:6" x14ac:dyDescent="0.35">
      <c r="A170">
        <v>2019</v>
      </c>
      <c r="B170">
        <v>313979</v>
      </c>
      <c r="C170">
        <v>59610</v>
      </c>
      <c r="D170">
        <v>9</v>
      </c>
      <c r="E170" t="s">
        <v>3654</v>
      </c>
      <c r="F170">
        <v>101880</v>
      </c>
    </row>
    <row r="171" spans="1:6" x14ac:dyDescent="0.35">
      <c r="A171">
        <v>2019</v>
      </c>
      <c r="B171">
        <v>313979</v>
      </c>
      <c r="C171">
        <v>59610</v>
      </c>
      <c r="D171">
        <v>9</v>
      </c>
      <c r="E171" t="s">
        <v>3655</v>
      </c>
      <c r="F171">
        <v>101880</v>
      </c>
    </row>
    <row r="172" spans="1:6" x14ac:dyDescent="0.35">
      <c r="A172">
        <v>2019</v>
      </c>
      <c r="B172">
        <v>1659989</v>
      </c>
      <c r="C172">
        <v>59400</v>
      </c>
      <c r="D172">
        <v>377</v>
      </c>
      <c r="E172" t="s">
        <v>3647</v>
      </c>
      <c r="F172">
        <v>36660</v>
      </c>
    </row>
    <row r="173" spans="1:6" x14ac:dyDescent="0.35">
      <c r="A173">
        <v>2019</v>
      </c>
      <c r="B173">
        <v>1659989</v>
      </c>
      <c r="C173">
        <v>59610</v>
      </c>
      <c r="D173">
        <v>17</v>
      </c>
      <c r="E173" t="s">
        <v>3647</v>
      </c>
      <c r="F173">
        <v>36660</v>
      </c>
    </row>
    <row r="174" spans="1:6" x14ac:dyDescent="0.35">
      <c r="A174">
        <v>2020</v>
      </c>
      <c r="B174">
        <v>313979</v>
      </c>
      <c r="C174">
        <v>59400</v>
      </c>
      <c r="D174">
        <v>363</v>
      </c>
      <c r="E174" t="s">
        <v>3654</v>
      </c>
      <c r="F174">
        <v>124963</v>
      </c>
    </row>
    <row r="175" spans="1:6" x14ac:dyDescent="0.35">
      <c r="A175">
        <v>2020</v>
      </c>
      <c r="B175">
        <v>313979</v>
      </c>
      <c r="C175">
        <v>59400</v>
      </c>
      <c r="D175">
        <v>363</v>
      </c>
      <c r="E175" t="s">
        <v>3655</v>
      </c>
      <c r="F175">
        <v>124963</v>
      </c>
    </row>
    <row r="176" spans="1:6" x14ac:dyDescent="0.35">
      <c r="A176">
        <v>2020</v>
      </c>
      <c r="B176">
        <v>313979</v>
      </c>
      <c r="C176">
        <v>59610</v>
      </c>
      <c r="D176">
        <v>7</v>
      </c>
      <c r="E176" t="s">
        <v>3654</v>
      </c>
      <c r="F176">
        <v>124963</v>
      </c>
    </row>
    <row r="177" spans="1:6" x14ac:dyDescent="0.35">
      <c r="A177">
        <v>2020</v>
      </c>
      <c r="B177">
        <v>313979</v>
      </c>
      <c r="C177">
        <v>59610</v>
      </c>
      <c r="D177">
        <v>7</v>
      </c>
      <c r="E177" t="s">
        <v>3655</v>
      </c>
      <c r="F177">
        <v>124963</v>
      </c>
    </row>
    <row r="178" spans="1:6" x14ac:dyDescent="0.35">
      <c r="A178">
        <v>2020</v>
      </c>
      <c r="B178">
        <v>1659989</v>
      </c>
      <c r="C178">
        <v>59400</v>
      </c>
      <c r="D178">
        <v>154</v>
      </c>
      <c r="E178" t="s">
        <v>3647</v>
      </c>
    </row>
    <row r="179" spans="1:6" x14ac:dyDescent="0.35">
      <c r="A179">
        <v>2020</v>
      </c>
      <c r="B179">
        <v>1659989</v>
      </c>
      <c r="C179">
        <v>59610</v>
      </c>
      <c r="D179">
        <v>9</v>
      </c>
      <c r="E179" t="s">
        <v>3647</v>
      </c>
    </row>
    <row r="180" spans="1:6" x14ac:dyDescent="0.35">
      <c r="A180">
        <v>2021</v>
      </c>
      <c r="B180">
        <v>313979</v>
      </c>
      <c r="C180">
        <v>59400</v>
      </c>
      <c r="D180">
        <v>384</v>
      </c>
      <c r="E180" t="s">
        <v>3654</v>
      </c>
      <c r="F180">
        <v>135032</v>
      </c>
    </row>
    <row r="181" spans="1:6" x14ac:dyDescent="0.35">
      <c r="A181">
        <v>2021</v>
      </c>
      <c r="B181">
        <v>313979</v>
      </c>
      <c r="C181">
        <v>59400</v>
      </c>
      <c r="D181">
        <v>384</v>
      </c>
      <c r="E181" t="s">
        <v>3655</v>
      </c>
      <c r="F181">
        <v>135032</v>
      </c>
    </row>
    <row r="182" spans="1:6" x14ac:dyDescent="0.35">
      <c r="A182">
        <v>2021</v>
      </c>
      <c r="B182">
        <v>313979</v>
      </c>
      <c r="C182">
        <v>59610</v>
      </c>
      <c r="D182">
        <v>11</v>
      </c>
      <c r="E182" t="s">
        <v>3654</v>
      </c>
      <c r="F182">
        <v>135032</v>
      </c>
    </row>
    <row r="183" spans="1:6" x14ac:dyDescent="0.35">
      <c r="A183">
        <v>2021</v>
      </c>
      <c r="B183">
        <v>313979</v>
      </c>
      <c r="C183">
        <v>59610</v>
      </c>
      <c r="D183">
        <v>11</v>
      </c>
      <c r="E183" t="s">
        <v>3655</v>
      </c>
      <c r="F183">
        <v>135032</v>
      </c>
    </row>
    <row r="184" spans="1:6" x14ac:dyDescent="0.35">
      <c r="A184">
        <v>2019</v>
      </c>
      <c r="B184">
        <v>3420871</v>
      </c>
      <c r="C184">
        <v>59400</v>
      </c>
      <c r="D184">
        <v>4</v>
      </c>
      <c r="E184" t="s">
        <v>3661</v>
      </c>
      <c r="F184">
        <v>2960</v>
      </c>
    </row>
    <row r="185" spans="1:6" x14ac:dyDescent="0.35">
      <c r="A185">
        <v>2019</v>
      </c>
      <c r="B185">
        <v>1182503</v>
      </c>
      <c r="C185">
        <v>59400</v>
      </c>
      <c r="D185">
        <v>147</v>
      </c>
      <c r="E185" t="s">
        <v>3662</v>
      </c>
      <c r="F185">
        <v>103672</v>
      </c>
    </row>
    <row r="186" spans="1:6" x14ac:dyDescent="0.35">
      <c r="A186">
        <v>2019</v>
      </c>
      <c r="B186">
        <v>1182503</v>
      </c>
      <c r="C186">
        <v>59610</v>
      </c>
      <c r="D186">
        <v>5</v>
      </c>
      <c r="E186" t="s">
        <v>3662</v>
      </c>
      <c r="F186">
        <v>103672</v>
      </c>
    </row>
    <row r="187" spans="1:6" x14ac:dyDescent="0.35">
      <c r="A187">
        <v>2019</v>
      </c>
      <c r="B187">
        <v>1183013</v>
      </c>
      <c r="C187">
        <v>59400</v>
      </c>
      <c r="D187">
        <v>761</v>
      </c>
      <c r="E187" t="s">
        <v>3659</v>
      </c>
      <c r="F187">
        <v>80109</v>
      </c>
    </row>
    <row r="188" spans="1:6" x14ac:dyDescent="0.35">
      <c r="A188">
        <v>2019</v>
      </c>
      <c r="B188">
        <v>1183013</v>
      </c>
      <c r="C188">
        <v>59400</v>
      </c>
      <c r="D188">
        <v>761</v>
      </c>
      <c r="E188" t="s">
        <v>3655</v>
      </c>
      <c r="F188">
        <v>80109</v>
      </c>
    </row>
    <row r="189" spans="1:6" x14ac:dyDescent="0.35">
      <c r="A189">
        <v>2019</v>
      </c>
      <c r="B189">
        <v>1183013</v>
      </c>
      <c r="C189">
        <v>59610</v>
      </c>
      <c r="D189">
        <v>20</v>
      </c>
      <c r="E189" t="s">
        <v>3659</v>
      </c>
      <c r="F189">
        <v>80109</v>
      </c>
    </row>
    <row r="190" spans="1:6" x14ac:dyDescent="0.35">
      <c r="A190">
        <v>2019</v>
      </c>
      <c r="B190">
        <v>1183013</v>
      </c>
      <c r="C190">
        <v>59610</v>
      </c>
      <c r="D190">
        <v>20</v>
      </c>
      <c r="E190" t="s">
        <v>3655</v>
      </c>
      <c r="F190">
        <v>80109</v>
      </c>
    </row>
    <row r="191" spans="1:6" x14ac:dyDescent="0.35">
      <c r="A191">
        <v>2019</v>
      </c>
      <c r="B191">
        <v>4082293</v>
      </c>
      <c r="C191">
        <v>59400</v>
      </c>
      <c r="D191">
        <v>3</v>
      </c>
      <c r="E191" t="s">
        <v>3654</v>
      </c>
      <c r="F191">
        <v>5040</v>
      </c>
    </row>
    <row r="192" spans="1:6" x14ac:dyDescent="0.35">
      <c r="A192">
        <v>2020</v>
      </c>
      <c r="B192">
        <v>1182503</v>
      </c>
      <c r="C192">
        <v>59400</v>
      </c>
      <c r="D192">
        <v>60</v>
      </c>
      <c r="E192" t="s">
        <v>3662</v>
      </c>
    </row>
    <row r="193" spans="1:6" x14ac:dyDescent="0.35">
      <c r="A193">
        <v>2020</v>
      </c>
      <c r="B193">
        <v>1182503</v>
      </c>
      <c r="C193">
        <v>59610</v>
      </c>
      <c r="D193">
        <v>2</v>
      </c>
      <c r="E193" t="s">
        <v>3662</v>
      </c>
    </row>
    <row r="194" spans="1:6" x14ac:dyDescent="0.35">
      <c r="A194">
        <v>2020</v>
      </c>
      <c r="B194">
        <v>1183013</v>
      </c>
      <c r="C194">
        <v>59400</v>
      </c>
      <c r="D194">
        <v>821</v>
      </c>
      <c r="E194" t="s">
        <v>3659</v>
      </c>
      <c r="F194">
        <v>97763</v>
      </c>
    </row>
    <row r="195" spans="1:6" x14ac:dyDescent="0.35">
      <c r="A195">
        <v>2020</v>
      </c>
      <c r="B195">
        <v>1183013</v>
      </c>
      <c r="C195">
        <v>59400</v>
      </c>
      <c r="D195">
        <v>821</v>
      </c>
      <c r="E195" t="s">
        <v>3655</v>
      </c>
      <c r="F195">
        <v>97763</v>
      </c>
    </row>
    <row r="196" spans="1:6" x14ac:dyDescent="0.35">
      <c r="A196">
        <v>2020</v>
      </c>
      <c r="B196">
        <v>1183013</v>
      </c>
      <c r="C196">
        <v>59610</v>
      </c>
      <c r="D196">
        <v>19</v>
      </c>
      <c r="E196" t="s">
        <v>3659</v>
      </c>
      <c r="F196">
        <v>97763</v>
      </c>
    </row>
    <row r="197" spans="1:6" x14ac:dyDescent="0.35">
      <c r="A197">
        <v>2020</v>
      </c>
      <c r="B197">
        <v>1183013</v>
      </c>
      <c r="C197">
        <v>59610</v>
      </c>
      <c r="D197">
        <v>19</v>
      </c>
      <c r="E197" t="s">
        <v>3655</v>
      </c>
      <c r="F197">
        <v>97763</v>
      </c>
    </row>
    <row r="198" spans="1:6" x14ac:dyDescent="0.35">
      <c r="A198">
        <v>2020</v>
      </c>
      <c r="B198">
        <v>4082293</v>
      </c>
      <c r="C198">
        <v>59400</v>
      </c>
      <c r="D198">
        <v>6</v>
      </c>
      <c r="E198" t="s">
        <v>3654</v>
      </c>
      <c r="F198">
        <v>5319</v>
      </c>
    </row>
    <row r="199" spans="1:6" x14ac:dyDescent="0.35">
      <c r="A199">
        <v>2021</v>
      </c>
      <c r="B199">
        <v>1183013</v>
      </c>
      <c r="C199">
        <v>59400</v>
      </c>
      <c r="D199">
        <v>746</v>
      </c>
      <c r="E199" t="s">
        <v>3659</v>
      </c>
      <c r="F199">
        <v>106538</v>
      </c>
    </row>
    <row r="200" spans="1:6" x14ac:dyDescent="0.35">
      <c r="A200">
        <v>2021</v>
      </c>
      <c r="B200">
        <v>1183013</v>
      </c>
      <c r="C200">
        <v>59400</v>
      </c>
      <c r="D200">
        <v>746</v>
      </c>
      <c r="E200" t="s">
        <v>3655</v>
      </c>
      <c r="F200">
        <v>106538</v>
      </c>
    </row>
    <row r="201" spans="1:6" x14ac:dyDescent="0.35">
      <c r="A201">
        <v>2021</v>
      </c>
      <c r="B201">
        <v>1183013</v>
      </c>
      <c r="C201">
        <v>59610</v>
      </c>
      <c r="D201">
        <v>29</v>
      </c>
      <c r="E201" t="s">
        <v>3659</v>
      </c>
      <c r="F201">
        <v>106538</v>
      </c>
    </row>
    <row r="202" spans="1:6" x14ac:dyDescent="0.35">
      <c r="A202">
        <v>2021</v>
      </c>
      <c r="B202">
        <v>1183013</v>
      </c>
      <c r="C202">
        <v>59610</v>
      </c>
      <c r="D202">
        <v>29</v>
      </c>
      <c r="E202" t="s">
        <v>3655</v>
      </c>
      <c r="F202">
        <v>106538</v>
      </c>
    </row>
    <row r="203" spans="1:6" x14ac:dyDescent="0.35">
      <c r="A203">
        <v>2021</v>
      </c>
      <c r="B203">
        <v>4082293</v>
      </c>
      <c r="C203">
        <v>59400</v>
      </c>
      <c r="D203">
        <v>7</v>
      </c>
      <c r="E203" t="s">
        <v>3654</v>
      </c>
      <c r="F203">
        <v>5628</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789bd0b-dc8c-4e48-83e8-c0182596e878">
      <Terms xmlns="http://schemas.microsoft.com/office/infopath/2007/PartnerControls"/>
    </lcf76f155ced4ddcb4097134ff3c332f>
    <TaxCatchAll xmlns="a6d16f70-be3e-4bb0-a106-deea375f44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2AA3A2B64FED47A05133E7CF729E3C" ma:contentTypeVersion="13" ma:contentTypeDescription="Create a new document." ma:contentTypeScope="" ma:versionID="a8e52eeb9d139eba25235344e148115f">
  <xsd:schema xmlns:xsd="http://www.w3.org/2001/XMLSchema" xmlns:xs="http://www.w3.org/2001/XMLSchema" xmlns:p="http://schemas.microsoft.com/office/2006/metadata/properties" xmlns:ns2="5789bd0b-dc8c-4e48-83e8-c0182596e878" xmlns:ns3="a6d16f70-be3e-4bb0-a106-deea375f44e3" targetNamespace="http://schemas.microsoft.com/office/2006/metadata/properties" ma:root="true" ma:fieldsID="a0a0488a6914bfb672ce05b0f14cf374" ns2:_="" ns3:_="">
    <xsd:import namespace="5789bd0b-dc8c-4e48-83e8-c0182596e878"/>
    <xsd:import namespace="a6d16f70-be3e-4bb0-a106-deea375f44e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89bd0b-dc8c-4e48-83e8-c0182596e8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39e25b7-0a97-41c9-a156-d5f306235689"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6d16f70-be3e-4bb0-a106-deea375f44e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4eb68947-a5ea-4dac-8afb-72890104fd4c}" ma:internalName="TaxCatchAll" ma:showField="CatchAllData" ma:web="a6d16f70-be3e-4bb0-a106-deea375f44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7526CB-E16B-4642-BCD4-D25B794A1B01}">
  <ds:schemaRefs>
    <ds:schemaRef ds:uri="http://schemas.microsoft.com/sharepoint/v3/contenttype/forms"/>
  </ds:schemaRefs>
</ds:datastoreItem>
</file>

<file path=customXml/itemProps2.xml><?xml version="1.0" encoding="utf-8"?>
<ds:datastoreItem xmlns:ds="http://schemas.openxmlformats.org/officeDocument/2006/customXml" ds:itemID="{16CCDF93-5808-4CE0-AC06-412875C7FD8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64B8DC8-D022-4E9E-9C37-620FB8A8851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Inpatient</vt:lpstr>
      <vt:lpstr>Inpatient -Funding</vt:lpstr>
      <vt:lpstr>Professional</vt:lpstr>
      <vt:lpstr>Taxonomy Summary</vt:lpstr>
      <vt:lpstr>Plan Summary</vt:lpstr>
      <vt:lpstr>Inputs &gt;</vt:lpstr>
      <vt:lpstr>INP_DATA</vt:lpstr>
      <vt:lpstr>PROF_DATA</vt:lpstr>
      <vt:lpstr>PLAN_DATA</vt:lpstr>
      <vt:lpstr>NUCC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Flick</dc:creator>
  <cp:lastModifiedBy>Flick, Ian C</cp:lastModifiedBy>
  <dcterms:created xsi:type="dcterms:W3CDTF">2022-09-27T13:51:05Z</dcterms:created>
  <dcterms:modified xsi:type="dcterms:W3CDTF">2023-02-09T00:24:47Z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0x010100572AA3A2B64FED47A05133E7CF729E3C</vt:lpwstr>
  </property>
</Properties>
</file>